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120" yWindow="45" windowWidth="18330" windowHeight="5325"/>
  </bookViews>
  <sheets>
    <sheet name="Envelope" sheetId="9" r:id="rId1"/>
    <sheet name="Exp #1" sheetId="1" r:id="rId2"/>
    <sheet name="Exp #2" sheetId="2" r:id="rId3"/>
    <sheet name="Exp #3" sheetId="3" r:id="rId4"/>
    <sheet name="Exp #4" sheetId="4" r:id="rId5"/>
    <sheet name="Exp #5" sheetId="5" r:id="rId6"/>
    <sheet name="Exp #6" sheetId="6" r:id="rId7"/>
    <sheet name="Exp #7" sheetId="7" r:id="rId8"/>
    <sheet name="Exp #8" sheetId="8" r:id="rId9"/>
  </sheets>
  <functionGroups/>
  <definedNames>
    <definedName name="alfa" localSheetId="0">Envelope!$B$21</definedName>
    <definedName name="alfa" localSheetId="1">'Exp #1'!$B$21</definedName>
    <definedName name="alfa" localSheetId="2">'Exp #2'!$B$21</definedName>
    <definedName name="alfa" localSheetId="3">'Exp #3'!$B$21</definedName>
    <definedName name="alfa" localSheetId="4">'Exp #4'!$B$21</definedName>
    <definedName name="alfa" localSheetId="5">'Exp #5'!$B$21</definedName>
    <definedName name="alfa" localSheetId="6">'Exp #6'!$B$21</definedName>
    <definedName name="alfa" localSheetId="7">'Exp #7'!$B$21</definedName>
    <definedName name="alfa" localSheetId="8">'Exp #8'!$B$21</definedName>
    <definedName name="Co" localSheetId="0">Envelope!$B$6</definedName>
    <definedName name="Co" localSheetId="1">'Exp #1'!$B$6</definedName>
    <definedName name="Co" localSheetId="2">'Exp #2'!$B$6</definedName>
    <definedName name="Co" localSheetId="3">'Exp #3'!$B$6</definedName>
    <definedName name="Co" localSheetId="4">'Exp #4'!$B$6</definedName>
    <definedName name="Co" localSheetId="5">'Exp #5'!$B$6</definedName>
    <definedName name="Co" localSheetId="6">'Exp #6'!$B$6</definedName>
    <definedName name="Co" localSheetId="7">'Exp #7'!$B$6</definedName>
    <definedName name="Co" localSheetId="8">'Exp #8'!$B$6</definedName>
    <definedName name="del_dl" localSheetId="0">Envelope!$B$11</definedName>
    <definedName name="del_dl" localSheetId="1">'Exp #1'!$B$11</definedName>
    <definedName name="del_dl" localSheetId="2">'Exp #2'!$B$11</definedName>
    <definedName name="del_dl" localSheetId="3">'Exp #3'!$B$11</definedName>
    <definedName name="del_dl" localSheetId="4">'Exp #4'!$B$11</definedName>
    <definedName name="del_dl" localSheetId="5">'Exp #5'!$B$11</definedName>
    <definedName name="del_dl" localSheetId="6">'Exp #6'!$B$11</definedName>
    <definedName name="del_dl" localSheetId="7">'Exp #7'!$B$11</definedName>
    <definedName name="del_dl" localSheetId="8">'Exp #8'!$B$11</definedName>
    <definedName name="Dl" localSheetId="0">Envelope!$B$7</definedName>
    <definedName name="Dl" localSheetId="1">'Exp #1'!$B$7</definedName>
    <definedName name="Dl" localSheetId="2">'Exp #2'!$B$7</definedName>
    <definedName name="Dl" localSheetId="3">'Exp #3'!$B$7</definedName>
    <definedName name="Dl" localSheetId="4">'Exp #4'!$B$7</definedName>
    <definedName name="Dl" localSheetId="5">'Exp #5'!$B$7</definedName>
    <definedName name="Dl" localSheetId="6">'Exp #6'!$B$7</definedName>
    <definedName name="Dl" localSheetId="7">'Exp #7'!$B$7</definedName>
    <definedName name="Dl" localSheetId="8">'Exp #8'!$B$7</definedName>
    <definedName name="dt" localSheetId="0">Envelope!$B$16</definedName>
    <definedName name="dt" localSheetId="1">'Exp #1'!$B$16</definedName>
    <definedName name="dt" localSheetId="2">'Exp #2'!$B$16</definedName>
    <definedName name="dt" localSheetId="3">'Exp #3'!$B$16</definedName>
    <definedName name="dt" localSheetId="4">'Exp #4'!$B$16</definedName>
    <definedName name="dt" localSheetId="5">'Exp #5'!$B$16</definedName>
    <definedName name="dt" localSheetId="6">'Exp #6'!$B$16</definedName>
    <definedName name="dt" localSheetId="7">'Exp #7'!$B$16</definedName>
    <definedName name="dt" localSheetId="8">'Exp #8'!$B$16</definedName>
    <definedName name="dTtotal" localSheetId="0">Envelope!$D$12</definedName>
    <definedName name="dTtotal" localSheetId="1">'Exp #1'!$D$12</definedName>
    <definedName name="dTtotal" localSheetId="2">'Exp #2'!$D$12</definedName>
    <definedName name="dTtotal" localSheetId="3">'Exp #3'!$D$12</definedName>
    <definedName name="dTtotal" localSheetId="4">'Exp #4'!$D$12</definedName>
    <definedName name="dTtotal" localSheetId="5">'Exp #5'!$D$12</definedName>
    <definedName name="dTtotal" localSheetId="6">'Exp #6'!$D$12</definedName>
    <definedName name="dTtotal" localSheetId="7">'Exp #7'!$D$12</definedName>
    <definedName name="dTtotal" localSheetId="8">'Exp #8'!$D$12</definedName>
    <definedName name="esi0" localSheetId="0">Envelope!$D$13</definedName>
    <definedName name="esi0" localSheetId="1">'Exp #1'!$D$13</definedName>
    <definedName name="esi0" localSheetId="2">'Exp #2'!$D$13</definedName>
    <definedName name="esi0" localSheetId="3">'Exp #3'!$D$13</definedName>
    <definedName name="esi0" localSheetId="4">'Exp #4'!$D$13</definedName>
    <definedName name="esi0" localSheetId="5">'Exp #5'!$D$13</definedName>
    <definedName name="esi0" localSheetId="6">'Exp #6'!$D$13</definedName>
    <definedName name="esi0" localSheetId="7">'Exp #7'!$D$13</definedName>
    <definedName name="esi0" localSheetId="8">'Exp #8'!$D$13</definedName>
    <definedName name="f1_" localSheetId="0">Envelope!$B$22</definedName>
    <definedName name="f1_" localSheetId="1">'Exp #1'!$B$22</definedName>
    <definedName name="f1_" localSheetId="2">'Exp #2'!$B$22</definedName>
    <definedName name="f1_" localSheetId="3">'Exp #3'!$B$22</definedName>
    <definedName name="f1_" localSheetId="4">'Exp #4'!$B$22</definedName>
    <definedName name="f1_" localSheetId="5">'Exp #5'!$B$22</definedName>
    <definedName name="f1_" localSheetId="6">'Exp #6'!$B$22</definedName>
    <definedName name="f1_" localSheetId="7">'Exp #7'!$B$22</definedName>
    <definedName name="f1_" localSheetId="8">'Exp #8'!$B$22</definedName>
    <definedName name="f2_" localSheetId="0">Envelope!$B$23</definedName>
    <definedName name="f2_" localSheetId="1">'Exp #1'!$B$23</definedName>
    <definedName name="f2_" localSheetId="2">'Exp #2'!$B$23</definedName>
    <definedName name="f2_" localSheetId="3">'Exp #3'!$B$23</definedName>
    <definedName name="f2_" localSheetId="4">'Exp #4'!$B$23</definedName>
    <definedName name="f2_" localSheetId="5">'Exp #5'!$B$23</definedName>
    <definedName name="f2_" localSheetId="6">'Exp #6'!$B$23</definedName>
    <definedName name="f2_" localSheetId="7">'Exp #7'!$B$23</definedName>
    <definedName name="f2_" localSheetId="8">'Exp #8'!$B$23</definedName>
    <definedName name="f3_" localSheetId="0">Envelope!$B$24</definedName>
    <definedName name="f3_" localSheetId="1">'Exp #1'!$B$24</definedName>
    <definedName name="f3_" localSheetId="2">'Exp #2'!$B$24</definedName>
    <definedName name="f3_" localSheetId="3">'Exp #3'!$B$24</definedName>
    <definedName name="f3_" localSheetId="4">'Exp #4'!$B$24</definedName>
    <definedName name="f3_" localSheetId="5">'Exp #5'!$B$24</definedName>
    <definedName name="f3_" localSheetId="6">'Exp #6'!$B$24</definedName>
    <definedName name="f3_" localSheetId="7">'Exp #7'!$B$24</definedName>
    <definedName name="f3_" localSheetId="8">'Exp #8'!$B$24</definedName>
    <definedName name="f4_" localSheetId="0">Envelope!$B$27</definedName>
    <definedName name="f4_" localSheetId="1">'Exp #1'!$B$27</definedName>
    <definedName name="f4_" localSheetId="2">'Exp #2'!$B$27</definedName>
    <definedName name="f4_" localSheetId="3">'Exp #3'!$B$27</definedName>
    <definedName name="f4_" localSheetId="4">'Exp #4'!$B$27</definedName>
    <definedName name="f4_" localSheetId="5">'Exp #5'!$B$27</definedName>
    <definedName name="f4_" localSheetId="6">'Exp #6'!$B$27</definedName>
    <definedName name="f4_" localSheetId="7">'Exp #7'!$B$27</definedName>
    <definedName name="f4_" localSheetId="8">'Exp #8'!$B$27</definedName>
    <definedName name="fSi" localSheetId="0">Envelope!$B$34</definedName>
    <definedName name="K1oct" localSheetId="0">Envelope!$D$31</definedName>
    <definedName name="K1sph" localSheetId="0">Envelope!$B$31</definedName>
    <definedName name="K2oct" localSheetId="0">Envelope!$D$32</definedName>
    <definedName name="K2sph" localSheetId="0">Envelope!$B$32</definedName>
    <definedName name="kpart" localSheetId="0">Envelope!$B$4</definedName>
    <definedName name="kpart" localSheetId="1">'Exp #1'!$B$4</definedName>
    <definedName name="kpart" localSheetId="2">'Exp #2'!$B$4</definedName>
    <definedName name="kpart" localSheetId="3">'Exp #3'!$B$4</definedName>
    <definedName name="kpart" localSheetId="4">'Exp #4'!$B$4</definedName>
    <definedName name="kpart" localSheetId="5">'Exp #5'!$B$4</definedName>
    <definedName name="kpart" localSheetId="6">'Exp #6'!$B$4</definedName>
    <definedName name="kpart" localSheetId="7">'Exp #7'!$B$4</definedName>
    <definedName name="kpart" localSheetId="8">'Exp #8'!$B$4</definedName>
    <definedName name="Lf_c" localSheetId="0">Envelope!$B$8</definedName>
    <definedName name="Lf_c" localSheetId="1">'Exp #1'!$B$8</definedName>
    <definedName name="Lf_c" localSheetId="2">'Exp #2'!$B$8</definedName>
    <definedName name="Lf_c" localSheetId="3">'Exp #3'!$B$8</definedName>
    <definedName name="Lf_c" localSheetId="4">'Exp #4'!$B$8</definedName>
    <definedName name="Lf_c" localSheetId="5">'Exp #5'!$B$8</definedName>
    <definedName name="Lf_c" localSheetId="6">'Exp #6'!$B$8</definedName>
    <definedName name="Lf_c" localSheetId="7">'Exp #7'!$B$8</definedName>
    <definedName name="Lf_c" localSheetId="8">'Exp #8'!$B$8</definedName>
    <definedName name="Li" localSheetId="0">Envelope!$B$13</definedName>
    <definedName name="Li" localSheetId="1">'Exp #1'!$B$13</definedName>
    <definedName name="Li" localSheetId="2">'Exp #2'!$B$13</definedName>
    <definedName name="Li" localSheetId="3">'Exp #3'!$B$13</definedName>
    <definedName name="Li" localSheetId="4">'Exp #4'!$B$13</definedName>
    <definedName name="Li" localSheetId="5">'Exp #5'!$B$13</definedName>
    <definedName name="Li" localSheetId="6">'Exp #6'!$B$13</definedName>
    <definedName name="Li" localSheetId="7">'Exp #7'!$B$13</definedName>
    <definedName name="Li" localSheetId="8">'Exp #8'!$B$13</definedName>
    <definedName name="ml" localSheetId="0">Envelope!$B$3</definedName>
    <definedName name="ml" localSheetId="1">'Exp #1'!$B$3</definedName>
    <definedName name="ml" localSheetId="2">'Exp #2'!$B$3</definedName>
    <definedName name="ml" localSheetId="3">'Exp #3'!$B$3</definedName>
    <definedName name="ml" localSheetId="4">'Exp #4'!$B$3</definedName>
    <definedName name="ml" localSheetId="5">'Exp #5'!$B$3</definedName>
    <definedName name="ml" localSheetId="6">'Exp #6'!$B$3</definedName>
    <definedName name="ml" localSheetId="7">'Exp #7'!$B$3</definedName>
    <definedName name="ml" localSheetId="8">'Exp #8'!$B$3</definedName>
    <definedName name="omegaC" localSheetId="0">Envelope!$B$14</definedName>
    <definedName name="omegaC" localSheetId="1">'Exp #1'!$B$14</definedName>
    <definedName name="omegaC" localSheetId="2">'Exp #2'!$B$14</definedName>
    <definedName name="omegaC" localSheetId="3">'Exp #3'!$B$14</definedName>
    <definedName name="omegaC" localSheetId="4">'Exp #4'!$B$14</definedName>
    <definedName name="omegaC" localSheetId="5">'Exp #5'!$B$14</definedName>
    <definedName name="omegaC" localSheetId="6">'Exp #6'!$B$14</definedName>
    <definedName name="omegaC" localSheetId="7">'Exp #7'!$B$14</definedName>
    <definedName name="omegaC" localSheetId="8">'Exp #8'!$B$14</definedName>
    <definedName name="omegaT" localSheetId="0">Envelope!$B$15</definedName>
    <definedName name="omegaT" localSheetId="1">'Exp #1'!$B$15</definedName>
    <definedName name="omegaT" localSheetId="2">'Exp #2'!$B$15</definedName>
    <definedName name="omegaT" localSheetId="3">'Exp #3'!$B$15</definedName>
    <definedName name="omegaT" localSheetId="4">'Exp #4'!$B$15</definedName>
    <definedName name="omegaT" localSheetId="5">'Exp #5'!$B$15</definedName>
    <definedName name="omegaT" localSheetId="6">'Exp #6'!$B$15</definedName>
    <definedName name="omegaT" localSheetId="7">'Exp #7'!$B$15</definedName>
    <definedName name="omegaT" localSheetId="8">'Exp #8'!$B$15</definedName>
    <definedName name="pl" localSheetId="0">Envelope!$B$19</definedName>
    <definedName name="pl" localSheetId="1">'Exp #1'!$B$19</definedName>
    <definedName name="pl" localSheetId="2">'Exp #2'!$B$19</definedName>
    <definedName name="pl" localSheetId="3">'Exp #3'!$B$19</definedName>
    <definedName name="pl" localSheetId="4">'Exp #4'!$B$19</definedName>
    <definedName name="pl" localSheetId="5">'Exp #5'!$B$19</definedName>
    <definedName name="pl" localSheetId="6">'Exp #6'!$B$19</definedName>
    <definedName name="pl" localSheetId="7">'Exp #7'!$B$19</definedName>
    <definedName name="pl" localSheetId="8">'Exp #8'!$B$19</definedName>
    <definedName name="ps" localSheetId="0">Envelope!$B$18</definedName>
    <definedName name="ps" localSheetId="1">'Exp #1'!$B$18</definedName>
    <definedName name="ps" localSheetId="2">'Exp #2'!$B$18</definedName>
    <definedName name="ps" localSheetId="3">'Exp #3'!$B$18</definedName>
    <definedName name="ps" localSheetId="4">'Exp #4'!$B$18</definedName>
    <definedName name="ps" localSheetId="5">'Exp #5'!$B$18</definedName>
    <definedName name="ps" localSheetId="6">'Exp #6'!$B$18</definedName>
    <definedName name="ps" localSheetId="7">'Exp #7'!$B$18</definedName>
    <definedName name="ps" localSheetId="8">'Exp #8'!$B$18</definedName>
    <definedName name="R_" localSheetId="0">Envelope!$B$5</definedName>
    <definedName name="R_" localSheetId="1">'Exp #1'!$B$5</definedName>
    <definedName name="R_" localSheetId="2">'Exp #2'!$B$5</definedName>
    <definedName name="R_" localSheetId="3">'Exp #3'!$B$5</definedName>
    <definedName name="R_" localSheetId="4">'Exp #4'!$B$5</definedName>
    <definedName name="R_" localSheetId="5">'Exp #5'!$B$5</definedName>
    <definedName name="R_" localSheetId="6">'Exp #6'!$B$5</definedName>
    <definedName name="R_" localSheetId="7">'Exp #7'!$B$5</definedName>
    <definedName name="R_" localSheetId="8">'Exp #8'!$B$5</definedName>
    <definedName name="R0" localSheetId="0">Envelope!$B$10</definedName>
    <definedName name="R0" localSheetId="1">'Exp #1'!$B$10</definedName>
    <definedName name="R0" localSheetId="2">'Exp #2'!$B$10</definedName>
    <definedName name="R0" localSheetId="3">'Exp #3'!$B$10</definedName>
    <definedName name="R0" localSheetId="4">'Exp #4'!$B$10</definedName>
    <definedName name="R0" localSheetId="5">'Exp #5'!$B$10</definedName>
    <definedName name="R0" localSheetId="6">'Exp #6'!$B$10</definedName>
    <definedName name="R0" localSheetId="7">'Exp #7'!$B$10</definedName>
    <definedName name="R0" localSheetId="8">'Exp #8'!$B$10</definedName>
    <definedName name="T0" localSheetId="0">Envelope!$B$12</definedName>
    <definedName name="T0" localSheetId="1">'Exp #1'!$B$12</definedName>
    <definedName name="T0" localSheetId="2">'Exp #2'!$B$12</definedName>
    <definedName name="T0" localSheetId="3">'Exp #3'!$B$12</definedName>
    <definedName name="T0" localSheetId="4">'Exp #4'!$B$12</definedName>
    <definedName name="T0" localSheetId="5">'Exp #5'!$B$12</definedName>
    <definedName name="T0" localSheetId="6">'Exp #6'!$B$12</definedName>
    <definedName name="T0" localSheetId="7">'Exp #7'!$B$12</definedName>
    <definedName name="T0" localSheetId="8">'Exp #8'!$B$12</definedName>
    <definedName name="t1_" localSheetId="0">Envelope!$B$25</definedName>
    <definedName name="t1_" localSheetId="1">'Exp #1'!$B$25</definedName>
    <definedName name="t1_" localSheetId="2">'Exp #2'!$B$25</definedName>
    <definedName name="t1_" localSheetId="3">'Exp #3'!$B$25</definedName>
    <definedName name="t1_" localSheetId="4">'Exp #4'!$B$25</definedName>
    <definedName name="t1_" localSheetId="5">'Exp #5'!$B$25</definedName>
    <definedName name="t1_" localSheetId="6">'Exp #6'!$B$25</definedName>
    <definedName name="t1_" localSheetId="7">'Exp #7'!$B$25</definedName>
    <definedName name="t1_" localSheetId="8">'Exp #8'!$B$25</definedName>
    <definedName name="t2_" localSheetId="0">Envelope!$B$26</definedName>
    <definedName name="t2_" localSheetId="1">'Exp #1'!$B$26</definedName>
    <definedName name="t2_" localSheetId="2">'Exp #2'!$B$26</definedName>
    <definedName name="t2_" localSheetId="3">'Exp #3'!$B$26</definedName>
    <definedName name="t2_" localSheetId="4">'Exp #4'!$B$26</definedName>
    <definedName name="t2_" localSheetId="5">'Exp #5'!$B$26</definedName>
    <definedName name="t2_" localSheetId="6">'Exp #6'!$B$26</definedName>
    <definedName name="t2_" localSheetId="7">'Exp #7'!$B$26</definedName>
    <definedName name="t2_" localSheetId="8">'Exp #8'!$B$26</definedName>
    <definedName name="Tc" localSheetId="0">Envelope!$B$9</definedName>
    <definedName name="Tc" localSheetId="1">'Exp #1'!$B$9</definedName>
    <definedName name="Tc" localSheetId="2">'Exp #2'!$B$9</definedName>
    <definedName name="Tc" localSheetId="3">'Exp #3'!$B$9</definedName>
    <definedName name="Tc" localSheetId="4">'Exp #4'!$B$9</definedName>
    <definedName name="Tc" localSheetId="5">'Exp #5'!$B$9</definedName>
    <definedName name="Tc" localSheetId="6">'Exp #6'!$B$9</definedName>
    <definedName name="Tc" localSheetId="7">'Exp #7'!$B$9</definedName>
    <definedName name="Tc" localSheetId="8">'Exp #8'!$B$9</definedName>
    <definedName name="Tf" localSheetId="0">Envelope!$B$2</definedName>
    <definedName name="Tf" localSheetId="1">'Exp #1'!$B$2</definedName>
    <definedName name="Tf" localSheetId="2">'Exp #2'!$B$2</definedName>
    <definedName name="Tf" localSheetId="3">'Exp #3'!$B$2</definedName>
    <definedName name="Tf" localSheetId="4">'Exp #4'!$B$2</definedName>
    <definedName name="Tf" localSheetId="5">'Exp #5'!$B$2</definedName>
    <definedName name="Tf" localSheetId="6">'Exp #6'!$B$2</definedName>
    <definedName name="Tf" localSheetId="7">'Exp #7'!$B$2</definedName>
    <definedName name="Tf" localSheetId="8">'Exp #8'!$B$2</definedName>
    <definedName name="Tliq" localSheetId="0">Envelope!$B$1</definedName>
    <definedName name="Tliq" localSheetId="1">'Exp #1'!$B$1</definedName>
    <definedName name="Tliq" localSheetId="2">'Exp #2'!$B$1</definedName>
    <definedName name="Tliq" localSheetId="3">'Exp #3'!$B$1</definedName>
    <definedName name="Tliq" localSheetId="4">'Exp #4'!$B$1</definedName>
    <definedName name="Tliq" localSheetId="5">'Exp #5'!$B$1</definedName>
    <definedName name="Tliq" localSheetId="6">'Exp #6'!$B$1</definedName>
    <definedName name="Tliq" localSheetId="7">'Exp #7'!$B$1</definedName>
    <definedName name="Tliq" localSheetId="8">'Exp #8'!$B$1</definedName>
    <definedName name="we" localSheetId="0">Envelope!$B$29</definedName>
    <definedName name="we" localSheetId="1">'Exp #1'!$B$29</definedName>
    <definedName name="we" localSheetId="2">'Exp #2'!$B$29</definedName>
    <definedName name="we" localSheetId="3">'Exp #3'!$B$29</definedName>
    <definedName name="we" localSheetId="4">'Exp #4'!$B$29</definedName>
    <definedName name="we" localSheetId="5">'Exp #5'!$B$29</definedName>
    <definedName name="we" localSheetId="6">'Exp #6'!$B$29</definedName>
    <definedName name="we" localSheetId="7">'Exp #7'!$B$29</definedName>
    <definedName name="we" localSheetId="8">'Exp #8'!$B$29</definedName>
  </definedNames>
  <calcPr calcId="125725" iterate="1"/>
</workbook>
</file>

<file path=xl/calcChain.xml><?xml version="1.0" encoding="utf-8"?>
<calcChain xmlns="http://schemas.openxmlformats.org/spreadsheetml/2006/main">
  <c r="S855" i="9"/>
  <c r="S854"/>
  <c r="S853"/>
  <c r="S852"/>
  <c r="S851"/>
  <c r="S850"/>
  <c r="S849"/>
  <c r="S848"/>
  <c r="S847"/>
  <c r="S846"/>
  <c r="S845"/>
  <c r="S844"/>
  <c r="S843"/>
  <c r="S842"/>
  <c r="S841"/>
  <c r="S840"/>
  <c r="S839"/>
  <c r="S838"/>
  <c r="S837"/>
  <c r="S836"/>
  <c r="S835"/>
  <c r="S834"/>
  <c r="S833"/>
  <c r="S832"/>
  <c r="S831"/>
  <c r="S830"/>
  <c r="S829"/>
  <c r="S828"/>
  <c r="S827"/>
  <c r="S826"/>
  <c r="S825"/>
  <c r="S824"/>
  <c r="S823"/>
  <c r="S822"/>
  <c r="S821"/>
  <c r="S820"/>
  <c r="S819"/>
  <c r="S818"/>
  <c r="S817"/>
  <c r="S816"/>
  <c r="S815"/>
  <c r="S814"/>
  <c r="S813"/>
  <c r="S812"/>
  <c r="S811"/>
  <c r="S810"/>
  <c r="S809"/>
  <c r="S808"/>
  <c r="S807"/>
  <c r="S806"/>
  <c r="S805"/>
  <c r="S804"/>
  <c r="S803"/>
  <c r="S802"/>
  <c r="S801"/>
  <c r="S800"/>
  <c r="S799"/>
  <c r="S798"/>
  <c r="S797"/>
  <c r="S796"/>
  <c r="S795"/>
  <c r="S794"/>
  <c r="S793"/>
  <c r="S792"/>
  <c r="S791"/>
  <c r="S790"/>
  <c r="S789"/>
  <c r="S788"/>
  <c r="S787"/>
  <c r="S786"/>
  <c r="S785"/>
  <c r="S784"/>
  <c r="S783"/>
  <c r="S782"/>
  <c r="S781"/>
  <c r="S780"/>
  <c r="S779"/>
  <c r="S778"/>
  <c r="S777"/>
  <c r="S776"/>
  <c r="S775"/>
  <c r="S774"/>
  <c r="S773"/>
  <c r="S772"/>
  <c r="S771"/>
  <c r="S770"/>
  <c r="S769"/>
  <c r="S768"/>
  <c r="S767"/>
  <c r="S766"/>
  <c r="S765"/>
  <c r="S764"/>
  <c r="S763"/>
  <c r="S762"/>
  <c r="S761"/>
  <c r="S760"/>
  <c r="S759"/>
  <c r="S758"/>
  <c r="S757"/>
  <c r="S756"/>
  <c r="S755"/>
  <c r="S754"/>
  <c r="S753"/>
  <c r="S752"/>
  <c r="S751"/>
  <c r="S750"/>
  <c r="S749"/>
  <c r="S748"/>
  <c r="S747"/>
  <c r="S746"/>
  <c r="S745"/>
  <c r="S744"/>
  <c r="S743"/>
  <c r="S742"/>
  <c r="S741"/>
  <c r="S740"/>
  <c r="S739"/>
  <c r="S738"/>
  <c r="S737"/>
  <c r="S736"/>
  <c r="S735"/>
  <c r="S734"/>
  <c r="S733"/>
  <c r="S732"/>
  <c r="S731"/>
  <c r="S730"/>
  <c r="S729"/>
  <c r="S728"/>
  <c r="S727"/>
  <c r="S726"/>
  <c r="S725"/>
  <c r="S724"/>
  <c r="S723"/>
  <c r="S722"/>
  <c r="S721"/>
  <c r="S720"/>
  <c r="S719"/>
  <c r="S718"/>
  <c r="S717"/>
  <c r="S716"/>
  <c r="S715"/>
  <c r="S714"/>
  <c r="S713"/>
  <c r="S712"/>
  <c r="S711"/>
  <c r="S710"/>
  <c r="S709"/>
  <c r="S708"/>
  <c r="S707"/>
  <c r="S706"/>
  <c r="S705"/>
  <c r="S704"/>
  <c r="S703"/>
  <c r="S702"/>
  <c r="S701"/>
  <c r="S700"/>
  <c r="S699"/>
  <c r="S698"/>
  <c r="S697"/>
  <c r="S696"/>
  <c r="S695"/>
  <c r="S694"/>
  <c r="S693"/>
  <c r="S692"/>
  <c r="S691"/>
  <c r="S690"/>
  <c r="S689"/>
  <c r="S688"/>
  <c r="S687"/>
  <c r="S686"/>
  <c r="S685"/>
  <c r="S684"/>
  <c r="S683"/>
  <c r="S682"/>
  <c r="S681"/>
  <c r="S680"/>
  <c r="S679"/>
  <c r="S678"/>
  <c r="S677"/>
  <c r="S676"/>
  <c r="S675"/>
  <c r="S674"/>
  <c r="S673"/>
  <c r="S672"/>
  <c r="S671"/>
  <c r="S670"/>
  <c r="S669"/>
  <c r="S668"/>
  <c r="S667"/>
  <c r="S666"/>
  <c r="S665"/>
  <c r="S664"/>
  <c r="S663"/>
  <c r="S662"/>
  <c r="S661"/>
  <c r="S660"/>
  <c r="S659"/>
  <c r="S658"/>
  <c r="S657"/>
  <c r="S656"/>
  <c r="S655"/>
  <c r="S654"/>
  <c r="S653"/>
  <c r="S652"/>
  <c r="S651"/>
  <c r="S650"/>
  <c r="S649"/>
  <c r="S648"/>
  <c r="S647"/>
  <c r="S646"/>
  <c r="S645"/>
  <c r="S644"/>
  <c r="S643"/>
  <c r="S642"/>
  <c r="S641"/>
  <c r="S640"/>
  <c r="S639"/>
  <c r="S638"/>
  <c r="S637"/>
  <c r="S636"/>
  <c r="S635"/>
  <c r="S634"/>
  <c r="S633"/>
  <c r="S632"/>
  <c r="S631"/>
  <c r="S630"/>
  <c r="S629"/>
  <c r="S628"/>
  <c r="S627"/>
  <c r="S626"/>
  <c r="S625"/>
  <c r="S624"/>
  <c r="S623"/>
  <c r="S622"/>
  <c r="S621"/>
  <c r="S620"/>
  <c r="S619"/>
  <c r="S618"/>
  <c r="S617"/>
  <c r="S616"/>
  <c r="S615"/>
  <c r="S614"/>
  <c r="S613"/>
  <c r="S612"/>
  <c r="S611"/>
  <c r="S610"/>
  <c r="S609"/>
  <c r="S608"/>
  <c r="S607"/>
  <c r="S606"/>
  <c r="S605"/>
  <c r="S604"/>
  <c r="S603"/>
  <c r="S602"/>
  <c r="S601"/>
  <c r="S600"/>
  <c r="S599"/>
  <c r="S598"/>
  <c r="S597"/>
  <c r="S596"/>
  <c r="S595"/>
  <c r="S594"/>
  <c r="S593"/>
  <c r="S592"/>
  <c r="S591"/>
  <c r="S590"/>
  <c r="S589"/>
  <c r="S588"/>
  <c r="S587"/>
  <c r="S586"/>
  <c r="S585"/>
  <c r="S584"/>
  <c r="S583"/>
  <c r="S582"/>
  <c r="S581"/>
  <c r="S580"/>
  <c r="S579"/>
  <c r="S578"/>
  <c r="S577"/>
  <c r="S576"/>
  <c r="S575"/>
  <c r="S574"/>
  <c r="S573"/>
  <c r="S572"/>
  <c r="S571"/>
  <c r="S570"/>
  <c r="S569"/>
  <c r="S568"/>
  <c r="S567"/>
  <c r="S566"/>
  <c r="S565"/>
  <c r="S564"/>
  <c r="S563"/>
  <c r="S562"/>
  <c r="S561"/>
  <c r="S560"/>
  <c r="S559"/>
  <c r="S558"/>
  <c r="S557"/>
  <c r="S556"/>
  <c r="S555"/>
  <c r="S554"/>
  <c r="S553"/>
  <c r="S552"/>
  <c r="S551"/>
  <c r="S550"/>
  <c r="S549"/>
  <c r="S548"/>
  <c r="S547"/>
  <c r="S546"/>
  <c r="S545"/>
  <c r="S544"/>
  <c r="S543"/>
  <c r="S542"/>
  <c r="S541"/>
  <c r="S540"/>
  <c r="S539"/>
  <c r="S538"/>
  <c r="S537"/>
  <c r="S536"/>
  <c r="S535"/>
  <c r="S534"/>
  <c r="S533"/>
  <c r="S532"/>
  <c r="S531"/>
  <c r="S530"/>
  <c r="S529"/>
  <c r="S528"/>
  <c r="S527"/>
  <c r="S526"/>
  <c r="S525"/>
  <c r="S524"/>
  <c r="S523"/>
  <c r="S522"/>
  <c r="S521"/>
  <c r="S520"/>
  <c r="S519"/>
  <c r="S518"/>
  <c r="S517"/>
  <c r="S516"/>
  <c r="S515"/>
  <c r="S514"/>
  <c r="S513"/>
  <c r="S512"/>
  <c r="S511"/>
  <c r="S510"/>
  <c r="S509"/>
  <c r="S508"/>
  <c r="S507"/>
  <c r="S506"/>
  <c r="S505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S486"/>
  <c r="S485"/>
  <c r="S484"/>
  <c r="S483"/>
  <c r="S482"/>
  <c r="S481"/>
  <c r="S480"/>
  <c r="S479"/>
  <c r="S478"/>
  <c r="S477"/>
  <c r="S476"/>
  <c r="S475"/>
  <c r="S474"/>
  <c r="S473"/>
  <c r="S472"/>
  <c r="S471"/>
  <c r="S470"/>
  <c r="S469"/>
  <c r="S468"/>
  <c r="S467"/>
  <c r="S466"/>
  <c r="S465"/>
  <c r="S464"/>
  <c r="S463"/>
  <c r="S462"/>
  <c r="S461"/>
  <c r="S460"/>
  <c r="S459"/>
  <c r="S458"/>
  <c r="S457"/>
  <c r="S456"/>
  <c r="S455"/>
  <c r="S454"/>
  <c r="S453"/>
  <c r="S452"/>
  <c r="S451"/>
  <c r="S450"/>
  <c r="S449"/>
  <c r="S448"/>
  <c r="S447"/>
  <c r="S446"/>
  <c r="S445"/>
  <c r="S444"/>
  <c r="S443"/>
  <c r="S442"/>
  <c r="S441"/>
  <c r="S440"/>
  <c r="S439"/>
  <c r="S438"/>
  <c r="S437"/>
  <c r="S436"/>
  <c r="S435"/>
  <c r="S434"/>
  <c r="S433"/>
  <c r="S432"/>
  <c r="S431"/>
  <c r="S430"/>
  <c r="S429"/>
  <c r="S428"/>
  <c r="S427"/>
  <c r="S426"/>
  <c r="S425"/>
  <c r="S424"/>
  <c r="S423"/>
  <c r="S422"/>
  <c r="S421"/>
  <c r="S420"/>
  <c r="S419"/>
  <c r="S418"/>
  <c r="S417"/>
  <c r="S416"/>
  <c r="S415"/>
  <c r="S414"/>
  <c r="S413"/>
  <c r="S412"/>
  <c r="S411"/>
  <c r="S410"/>
  <c r="S409"/>
  <c r="S408"/>
  <c r="S407"/>
  <c r="S406"/>
  <c r="S405"/>
  <c r="S404"/>
  <c r="S403"/>
  <c r="S402"/>
  <c r="S401"/>
  <c r="S400"/>
  <c r="S399"/>
  <c r="S398"/>
  <c r="S397"/>
  <c r="S396"/>
  <c r="S395"/>
  <c r="S394"/>
  <c r="S393"/>
  <c r="S392"/>
  <c r="S391"/>
  <c r="S390"/>
  <c r="S389"/>
  <c r="S388"/>
  <c r="S387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S361"/>
  <c r="S360"/>
  <c r="S359"/>
  <c r="S358"/>
  <c r="S357"/>
  <c r="S356"/>
  <c r="S355"/>
  <c r="S354"/>
  <c r="S353"/>
  <c r="S352"/>
  <c r="S351"/>
  <c r="S350"/>
  <c r="S349"/>
  <c r="S348"/>
  <c r="S347"/>
  <c r="S346"/>
  <c r="S345"/>
  <c r="S344"/>
  <c r="S343"/>
  <c r="S342"/>
  <c r="S341"/>
  <c r="S340"/>
  <c r="S339"/>
  <c r="S338"/>
  <c r="S337"/>
  <c r="S336"/>
  <c r="S335"/>
  <c r="S334"/>
  <c r="S333"/>
  <c r="S332"/>
  <c r="S331"/>
  <c r="S330"/>
  <c r="S329"/>
  <c r="S328"/>
  <c r="S327"/>
  <c r="S326"/>
  <c r="S325"/>
  <c r="S324"/>
  <c r="S323"/>
  <c r="S322"/>
  <c r="S321"/>
  <c r="S320"/>
  <c r="S319"/>
  <c r="S318"/>
  <c r="S317"/>
  <c r="S316"/>
  <c r="S315"/>
  <c r="S314"/>
  <c r="S313"/>
  <c r="S312"/>
  <c r="S311"/>
  <c r="S310"/>
  <c r="S309"/>
  <c r="S308"/>
  <c r="S307"/>
  <c r="S306"/>
  <c r="S305"/>
  <c r="S304"/>
  <c r="S303"/>
  <c r="S302"/>
  <c r="S301"/>
  <c r="S300"/>
  <c r="S299"/>
  <c r="S298"/>
  <c r="S297"/>
  <c r="S296"/>
  <c r="S295"/>
  <c r="S294"/>
  <c r="S293"/>
  <c r="S292"/>
  <c r="S291"/>
  <c r="S290"/>
  <c r="S289"/>
  <c r="S288"/>
  <c r="S287"/>
  <c r="S286"/>
  <c r="S285"/>
  <c r="S284"/>
  <c r="S283"/>
  <c r="S282"/>
  <c r="S281"/>
  <c r="S280"/>
  <c r="S279"/>
  <c r="S278"/>
  <c r="S277"/>
  <c r="S276"/>
  <c r="S275"/>
  <c r="S274"/>
  <c r="S273"/>
  <c r="S272"/>
  <c r="S271"/>
  <c r="S270"/>
  <c r="S269"/>
  <c r="S268"/>
  <c r="S267"/>
  <c r="S266"/>
  <c r="S265"/>
  <c r="S264"/>
  <c r="S263"/>
  <c r="S262"/>
  <c r="S261"/>
  <c r="S260"/>
  <c r="S259"/>
  <c r="S258"/>
  <c r="S257"/>
  <c r="S256"/>
  <c r="S255"/>
  <c r="S254"/>
  <c r="S253"/>
  <c r="S252"/>
  <c r="S251"/>
  <c r="S250"/>
  <c r="S249"/>
  <c r="S248"/>
  <c r="S247"/>
  <c r="S246"/>
  <c r="S245"/>
  <c r="S244"/>
  <c r="S243"/>
  <c r="S242"/>
  <c r="S241"/>
  <c r="S240"/>
  <c r="S239"/>
  <c r="S238"/>
  <c r="S237"/>
  <c r="S236"/>
  <c r="S235"/>
  <c r="S234"/>
  <c r="S233"/>
  <c r="S232"/>
  <c r="S231"/>
  <c r="S230"/>
  <c r="S229"/>
  <c r="S228"/>
  <c r="S227"/>
  <c r="S226"/>
  <c r="S225"/>
  <c r="S224"/>
  <c r="S223"/>
  <c r="S222"/>
  <c r="S221"/>
  <c r="S220"/>
  <c r="S219"/>
  <c r="S218"/>
  <c r="S217"/>
  <c r="S216"/>
  <c r="S215"/>
  <c r="S214"/>
  <c r="S213"/>
  <c r="S212"/>
  <c r="S211"/>
  <c r="S210"/>
  <c r="S209"/>
  <c r="S208"/>
  <c r="S207"/>
  <c r="S206"/>
  <c r="S205"/>
  <c r="S204"/>
  <c r="S203"/>
  <c r="S202"/>
  <c r="S201"/>
  <c r="S200"/>
  <c r="S199"/>
  <c r="S198"/>
  <c r="S197"/>
  <c r="S196"/>
  <c r="S195"/>
  <c r="S194"/>
  <c r="S193"/>
  <c r="S192"/>
  <c r="S191"/>
  <c r="S190"/>
  <c r="S189"/>
  <c r="S188"/>
  <c r="S187"/>
  <c r="S186"/>
  <c r="S185"/>
  <c r="S184"/>
  <c r="S183"/>
  <c r="S182"/>
  <c r="S181"/>
  <c r="S180"/>
  <c r="S179"/>
  <c r="S178"/>
  <c r="S177"/>
  <c r="S176"/>
  <c r="S175"/>
  <c r="S174"/>
  <c r="S173"/>
  <c r="S172"/>
  <c r="S171"/>
  <c r="S170"/>
  <c r="S169"/>
  <c r="S168"/>
  <c r="S167"/>
  <c r="S166"/>
  <c r="S165"/>
  <c r="S164"/>
  <c r="S163"/>
  <c r="S162"/>
  <c r="S161"/>
  <c r="S160"/>
  <c r="S159"/>
  <c r="S158"/>
  <c r="S157"/>
  <c r="S156"/>
  <c r="S155"/>
  <c r="S154"/>
  <c r="S153"/>
  <c r="S152"/>
  <c r="S151"/>
  <c r="S150"/>
  <c r="S149"/>
  <c r="S148"/>
  <c r="S147"/>
  <c r="S146"/>
  <c r="S145"/>
  <c r="S144"/>
  <c r="S143"/>
  <c r="S142"/>
  <c r="S141"/>
  <c r="S140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2"/>
  <c r="S121"/>
  <c r="S120"/>
  <c r="S119"/>
  <c r="S118"/>
  <c r="S117"/>
  <c r="S116"/>
  <c r="S115"/>
  <c r="S114"/>
  <c r="S113"/>
  <c r="S112"/>
  <c r="S111"/>
  <c r="S110"/>
  <c r="S109"/>
  <c r="S108"/>
  <c r="S107"/>
  <c r="S106"/>
  <c r="S105"/>
  <c r="S104"/>
  <c r="S103"/>
  <c r="S102"/>
  <c r="S101"/>
  <c r="S100"/>
  <c r="S99"/>
  <c r="S98"/>
  <c r="S97"/>
  <c r="S96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69"/>
  <c r="S68"/>
  <c r="S67"/>
  <c r="S66"/>
  <c r="S65"/>
  <c r="S64"/>
  <c r="S63"/>
  <c r="S62"/>
  <c r="S61"/>
  <c r="S60"/>
  <c r="S59"/>
  <c r="S58"/>
  <c r="S57"/>
  <c r="S56"/>
  <c r="S55"/>
  <c r="S54"/>
  <c r="S53"/>
  <c r="S52"/>
  <c r="S51"/>
  <c r="S50"/>
  <c r="S49"/>
  <c r="S48"/>
  <c r="S47"/>
  <c r="S46"/>
  <c r="S45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B2"/>
  <c r="N855"/>
  <c r="N854"/>
  <c r="N853" l="1"/>
  <c r="N852" l="1"/>
  <c r="N851" l="1"/>
  <c r="N850" l="1"/>
  <c r="N849" l="1"/>
  <c r="N848" l="1"/>
  <c r="N847" l="1"/>
  <c r="N846" l="1"/>
  <c r="N845" l="1"/>
  <c r="N844" l="1"/>
  <c r="N843" l="1"/>
  <c r="N842" l="1"/>
  <c r="N841" l="1"/>
  <c r="N840" l="1"/>
  <c r="N839" l="1"/>
  <c r="N838" l="1"/>
  <c r="N837" l="1"/>
  <c r="N836" l="1"/>
  <c r="N835" l="1"/>
  <c r="N834" l="1"/>
  <c r="N833" l="1"/>
  <c r="N832" l="1"/>
  <c r="N831" l="1"/>
  <c r="N830" l="1"/>
  <c r="N829" l="1"/>
  <c r="N828" l="1"/>
  <c r="N827" l="1"/>
  <c r="N826" l="1"/>
  <c r="N825" l="1"/>
  <c r="N824" l="1"/>
  <c r="N823" l="1"/>
  <c r="N822" l="1"/>
  <c r="N821" l="1"/>
  <c r="N820" l="1"/>
  <c r="N819" l="1"/>
  <c r="N818" l="1"/>
  <c r="N817" l="1"/>
  <c r="N816" l="1"/>
  <c r="N815" l="1"/>
  <c r="N814" l="1"/>
  <c r="N813" l="1"/>
  <c r="N812" l="1"/>
  <c r="N811" l="1"/>
  <c r="N810" l="1"/>
  <c r="N809" l="1"/>
  <c r="N808" l="1"/>
  <c r="N807" l="1"/>
  <c r="N806" l="1"/>
  <c r="N805" l="1"/>
  <c r="N804" l="1"/>
  <c r="N803" l="1"/>
  <c r="N802" l="1"/>
  <c r="N801" l="1"/>
  <c r="N800" l="1"/>
  <c r="N799" l="1"/>
  <c r="N798" l="1"/>
  <c r="N797" l="1"/>
  <c r="N796" l="1"/>
  <c r="N795" l="1"/>
  <c r="N794" l="1"/>
  <c r="N793" l="1"/>
  <c r="N792" l="1"/>
  <c r="N791" l="1"/>
  <c r="N790" l="1"/>
  <c r="N789" l="1"/>
  <c r="N788" l="1"/>
  <c r="N787" l="1"/>
  <c r="N786" l="1"/>
  <c r="N785" l="1"/>
  <c r="N784" l="1"/>
  <c r="N783" l="1"/>
  <c r="N782" l="1"/>
  <c r="N781" l="1"/>
  <c r="N780" l="1"/>
  <c r="N779" l="1"/>
  <c r="N778" l="1"/>
  <c r="N777" l="1"/>
  <c r="N776" l="1"/>
  <c r="N775" l="1"/>
  <c r="N774" l="1"/>
  <c r="N773" l="1"/>
  <c r="N772" l="1"/>
  <c r="N771" l="1"/>
  <c r="N770" l="1"/>
  <c r="N769" l="1"/>
  <c r="N768" l="1"/>
  <c r="N767" l="1"/>
  <c r="N766" l="1"/>
  <c r="N765" l="1"/>
  <c r="N764" l="1"/>
  <c r="N763" l="1"/>
  <c r="N762" l="1"/>
  <c r="N761" l="1"/>
  <c r="N760" l="1"/>
  <c r="N759" l="1"/>
  <c r="N758" l="1"/>
  <c r="N757" l="1"/>
  <c r="N756" l="1"/>
  <c r="N755" l="1"/>
  <c r="N754" l="1"/>
  <c r="N753" l="1"/>
  <c r="N752" l="1"/>
  <c r="N751" l="1"/>
  <c r="N750" l="1"/>
  <c r="N749" l="1"/>
  <c r="N748" l="1"/>
  <c r="N747" l="1"/>
  <c r="N746" l="1"/>
  <c r="N745" l="1"/>
  <c r="N744" l="1"/>
  <c r="N743" l="1"/>
  <c r="N742" l="1"/>
  <c r="N741" l="1"/>
  <c r="N740" l="1"/>
  <c r="N739" l="1"/>
  <c r="N738" l="1"/>
  <c r="N737" l="1"/>
  <c r="N736" l="1"/>
  <c r="N735" l="1"/>
  <c r="N734" l="1"/>
  <c r="N733" l="1"/>
  <c r="N732" l="1"/>
  <c r="N731" l="1"/>
  <c r="N730" l="1"/>
  <c r="N729" l="1"/>
  <c r="N728" l="1"/>
  <c r="N727" l="1"/>
  <c r="N726" l="1"/>
  <c r="N725" l="1"/>
  <c r="N724" l="1"/>
  <c r="N723" l="1"/>
  <c r="N722" l="1"/>
  <c r="N721" l="1"/>
  <c r="N720" l="1"/>
  <c r="N719" l="1"/>
  <c r="N718" l="1"/>
  <c r="N717" l="1"/>
  <c r="N716" l="1"/>
  <c r="N715" l="1"/>
  <c r="N714" l="1"/>
  <c r="N713" l="1"/>
  <c r="N712" l="1"/>
  <c r="N711" l="1"/>
  <c r="N710" l="1"/>
  <c r="N709" l="1"/>
  <c r="N708" l="1"/>
  <c r="N707" l="1"/>
  <c r="N706" l="1"/>
  <c r="N705" l="1"/>
  <c r="N704" l="1"/>
  <c r="N703" l="1"/>
  <c r="N702" l="1"/>
  <c r="N701" l="1"/>
  <c r="N700" l="1"/>
  <c r="N699" l="1"/>
  <c r="N698" l="1"/>
  <c r="N697" l="1"/>
  <c r="N696" l="1"/>
  <c r="N695" l="1"/>
  <c r="N694" l="1"/>
  <c r="N693" l="1"/>
  <c r="N692" l="1"/>
  <c r="N691" l="1"/>
  <c r="N690" l="1"/>
  <c r="N689" l="1"/>
  <c r="N688" l="1"/>
  <c r="N687" l="1"/>
  <c r="N686" l="1"/>
  <c r="N685" l="1"/>
  <c r="N684" l="1"/>
  <c r="N683" l="1"/>
  <c r="N682" l="1"/>
  <c r="N681" l="1"/>
  <c r="N680" l="1"/>
  <c r="N679" l="1"/>
  <c r="N678" l="1"/>
  <c r="N677" l="1"/>
  <c r="N676" l="1"/>
  <c r="N675" l="1"/>
  <c r="N674" l="1"/>
  <c r="N673" l="1"/>
  <c r="N672" l="1"/>
  <c r="N671" l="1"/>
  <c r="N670" l="1"/>
  <c r="N669" l="1"/>
  <c r="N668" l="1"/>
  <c r="N667" l="1"/>
  <c r="N666" l="1"/>
  <c r="N665" l="1"/>
  <c r="N664" l="1"/>
  <c r="N663" l="1"/>
  <c r="N662" l="1"/>
  <c r="N661" l="1"/>
  <c r="N660" l="1"/>
  <c r="N659" l="1"/>
  <c r="N658" l="1"/>
  <c r="N657" l="1"/>
  <c r="N656" l="1"/>
  <c r="N655" l="1"/>
  <c r="N654" l="1"/>
  <c r="N653" l="1"/>
  <c r="N652" l="1"/>
  <c r="N651" l="1"/>
  <c r="N650" l="1"/>
  <c r="N649" l="1"/>
  <c r="N648" l="1"/>
  <c r="N647" l="1"/>
  <c r="N646" l="1"/>
  <c r="N645" l="1"/>
  <c r="N644" l="1"/>
  <c r="N643" l="1"/>
  <c r="N642" l="1"/>
  <c r="N641" l="1"/>
  <c r="N640" l="1"/>
  <c r="N639" l="1"/>
  <c r="N638" l="1"/>
  <c r="N637" l="1"/>
  <c r="N636" l="1"/>
  <c r="N635" l="1"/>
  <c r="N634" l="1"/>
  <c r="N633" l="1"/>
  <c r="N632" l="1"/>
  <c r="N631" l="1"/>
  <c r="N630" l="1"/>
  <c r="N629" l="1"/>
  <c r="N628" l="1"/>
  <c r="N627" l="1"/>
  <c r="N626" l="1"/>
  <c r="N625" l="1"/>
  <c r="N624" l="1"/>
  <c r="N623" l="1"/>
  <c r="N622" l="1"/>
  <c r="N621" l="1"/>
  <c r="N620" l="1"/>
  <c r="N619" l="1"/>
  <c r="N618" l="1"/>
  <c r="N617" l="1"/>
  <c r="N616" l="1"/>
  <c r="N615" l="1"/>
  <c r="N614" l="1"/>
  <c r="N613" l="1"/>
  <c r="N612" l="1"/>
  <c r="N611" l="1"/>
  <c r="N610" l="1"/>
  <c r="N609" l="1"/>
  <c r="N608" l="1"/>
  <c r="N607" l="1"/>
  <c r="N606" l="1"/>
  <c r="N605" l="1"/>
  <c r="N604" l="1"/>
  <c r="N603" l="1"/>
  <c r="N602" l="1"/>
  <c r="N601" l="1"/>
  <c r="N600" l="1"/>
  <c r="N599" l="1"/>
  <c r="N598" l="1"/>
  <c r="N597" l="1"/>
  <c r="N596" l="1"/>
  <c r="N595" l="1"/>
  <c r="N594" l="1"/>
  <c r="N593" l="1"/>
  <c r="N592" l="1"/>
  <c r="N591" l="1"/>
  <c r="N590" l="1"/>
  <c r="N589" l="1"/>
  <c r="N588" l="1"/>
  <c r="N587" l="1"/>
  <c r="N586" l="1"/>
  <c r="N585" l="1"/>
  <c r="N584" l="1"/>
  <c r="N583" l="1"/>
  <c r="N582" l="1"/>
  <c r="N581" l="1"/>
  <c r="N580" l="1"/>
  <c r="N579" l="1"/>
  <c r="N578" l="1"/>
  <c r="N577" l="1"/>
  <c r="N576" l="1"/>
  <c r="N575" l="1"/>
  <c r="N574" l="1"/>
  <c r="N573" l="1"/>
  <c r="N572" l="1"/>
  <c r="N571" l="1"/>
  <c r="N570" l="1"/>
  <c r="N569" l="1"/>
  <c r="N568" l="1"/>
  <c r="N567" l="1"/>
  <c r="N566" l="1"/>
  <c r="N565" l="1"/>
  <c r="N564" l="1"/>
  <c r="N563" l="1"/>
  <c r="N562" l="1"/>
  <c r="N561" l="1"/>
  <c r="N560" l="1"/>
  <c r="N559" l="1"/>
  <c r="N558" l="1"/>
  <c r="N557" l="1"/>
  <c r="N556" l="1"/>
  <c r="N555" l="1"/>
  <c r="N554" l="1"/>
  <c r="N553" l="1"/>
  <c r="N552" l="1"/>
  <c r="N551" l="1"/>
  <c r="N550" l="1"/>
  <c r="N549" l="1"/>
  <c r="N548" l="1"/>
  <c r="N547" l="1"/>
  <c r="N546" l="1"/>
  <c r="N545" l="1"/>
  <c r="N544" l="1"/>
  <c r="N543" l="1"/>
  <c r="N542" l="1"/>
  <c r="N541" l="1"/>
  <c r="N540" l="1"/>
  <c r="N539" l="1"/>
  <c r="N538" l="1"/>
  <c r="N537" l="1"/>
  <c r="N536" l="1"/>
  <c r="N535" l="1"/>
  <c r="N534" l="1"/>
  <c r="N533" l="1"/>
  <c r="N532" l="1"/>
  <c r="N531" l="1"/>
  <c r="N530" l="1"/>
  <c r="N529" l="1"/>
  <c r="N528" l="1"/>
  <c r="N527" l="1"/>
  <c r="N526" l="1"/>
  <c r="N525" l="1"/>
  <c r="N524" l="1"/>
  <c r="N523" l="1"/>
  <c r="N522" l="1"/>
  <c r="N521" l="1"/>
  <c r="N520" l="1"/>
  <c r="N519" l="1"/>
  <c r="N518" l="1"/>
  <c r="N517" l="1"/>
  <c r="N516" l="1"/>
  <c r="N515" l="1"/>
  <c r="N514" l="1"/>
  <c r="N513" l="1"/>
  <c r="N512" l="1"/>
  <c r="N511" l="1"/>
  <c r="N510" l="1"/>
  <c r="N509" l="1"/>
  <c r="N508" l="1"/>
  <c r="N507" l="1"/>
  <c r="N506" l="1"/>
  <c r="N505" l="1"/>
  <c r="N504" l="1"/>
  <c r="N503" l="1"/>
  <c r="N502" l="1"/>
  <c r="N501" l="1"/>
  <c r="N500" l="1"/>
  <c r="N499" l="1"/>
  <c r="N498" l="1"/>
  <c r="N497" l="1"/>
  <c r="N496" l="1"/>
  <c r="N495" l="1"/>
  <c r="N494" l="1"/>
  <c r="N493" l="1"/>
  <c r="N492" l="1"/>
  <c r="N491" l="1"/>
  <c r="N490" l="1"/>
  <c r="N489" l="1"/>
  <c r="N488" l="1"/>
  <c r="N487" l="1"/>
  <c r="N486" l="1"/>
  <c r="N485" l="1"/>
  <c r="N484" l="1"/>
  <c r="N483" l="1"/>
  <c r="N482" l="1"/>
  <c r="N481" l="1"/>
  <c r="N480" l="1"/>
  <c r="N479" l="1"/>
  <c r="N478" l="1"/>
  <c r="N477" l="1"/>
  <c r="N476" l="1"/>
  <c r="N475" l="1"/>
  <c r="N474" l="1"/>
  <c r="N473" l="1"/>
  <c r="N472" l="1"/>
  <c r="N471" l="1"/>
  <c r="N470" l="1"/>
  <c r="N469" l="1"/>
  <c r="N468" l="1"/>
  <c r="N467" l="1"/>
  <c r="N466" l="1"/>
  <c r="N465" l="1"/>
  <c r="N464" l="1"/>
  <c r="N463" l="1"/>
  <c r="N462" l="1"/>
  <c r="N461" l="1"/>
  <c r="N460" l="1"/>
  <c r="N459" l="1"/>
  <c r="N458" l="1"/>
  <c r="N457" l="1"/>
  <c r="N456" l="1"/>
  <c r="N455" l="1"/>
  <c r="N454" l="1"/>
  <c r="N453" l="1"/>
  <c r="N452" l="1"/>
  <c r="N451" l="1"/>
  <c r="N450" l="1"/>
  <c r="N449" l="1"/>
  <c r="N448" l="1"/>
  <c r="N447" l="1"/>
  <c r="N446" l="1"/>
  <c r="N445" l="1"/>
  <c r="N444" l="1"/>
  <c r="N443" l="1"/>
  <c r="N442" l="1"/>
  <c r="N441" l="1"/>
  <c r="N440" l="1"/>
  <c r="N439" l="1"/>
  <c r="N438" l="1"/>
  <c r="N437" l="1"/>
  <c r="N436" l="1"/>
  <c r="N435" l="1"/>
  <c r="N434" l="1"/>
  <c r="N433" l="1"/>
  <c r="N432" l="1"/>
  <c r="N431" l="1"/>
  <c r="N430" l="1"/>
  <c r="N429" l="1"/>
  <c r="N428" l="1"/>
  <c r="N427" l="1"/>
  <c r="N426" l="1"/>
  <c r="N425" l="1"/>
  <c r="N424" l="1"/>
  <c r="N423" l="1"/>
  <c r="N422" l="1"/>
  <c r="N421" l="1"/>
  <c r="N420" l="1"/>
  <c r="N419" l="1"/>
  <c r="N418" l="1"/>
  <c r="N417" l="1"/>
  <c r="N416" l="1"/>
  <c r="N415" l="1"/>
  <c r="N414" l="1"/>
  <c r="N413" l="1"/>
  <c r="N412" l="1"/>
  <c r="N411" l="1"/>
  <c r="N410" l="1"/>
  <c r="N409" l="1"/>
  <c r="N408" l="1"/>
  <c r="N407" l="1"/>
  <c r="N406" l="1"/>
  <c r="N405" l="1"/>
  <c r="N404" l="1"/>
  <c r="N403" l="1"/>
  <c r="N402" l="1"/>
  <c r="N401" l="1"/>
  <c r="N400" l="1"/>
  <c r="N399" l="1"/>
  <c r="N398" l="1"/>
  <c r="N397" l="1"/>
  <c r="N396" l="1"/>
  <c r="N395" l="1"/>
  <c r="N394" l="1"/>
  <c r="N393" l="1"/>
  <c r="N392" l="1"/>
  <c r="N391" l="1"/>
  <c r="N390" l="1"/>
  <c r="N389" l="1"/>
  <c r="N388" l="1"/>
  <c r="N387" l="1"/>
  <c r="N386" l="1"/>
  <c r="N385" l="1"/>
  <c r="N384" l="1"/>
  <c r="N383" l="1"/>
  <c r="N382" l="1"/>
  <c r="N381" l="1"/>
  <c r="N380" l="1"/>
  <c r="N379" l="1"/>
  <c r="N378" l="1"/>
  <c r="N377" l="1"/>
  <c r="N376" l="1"/>
  <c r="N375" l="1"/>
  <c r="N374" l="1"/>
  <c r="N373" l="1"/>
  <c r="N372" l="1"/>
  <c r="N371" l="1"/>
  <c r="N370" l="1"/>
  <c r="N369" l="1"/>
  <c r="N368" l="1"/>
  <c r="N367" l="1"/>
  <c r="N366" l="1"/>
  <c r="N365" l="1"/>
  <c r="N364" l="1"/>
  <c r="N363" l="1"/>
  <c r="N362" l="1"/>
  <c r="N361" l="1"/>
  <c r="N360" l="1"/>
  <c r="N359" l="1"/>
  <c r="N358" l="1"/>
  <c r="N357" l="1"/>
  <c r="N356" l="1"/>
  <c r="N355" l="1"/>
  <c r="N354" l="1"/>
  <c r="N353" l="1"/>
  <c r="N352" l="1"/>
  <c r="N351" l="1"/>
  <c r="N350" l="1"/>
  <c r="N349" l="1"/>
  <c r="N348" l="1"/>
  <c r="N347" l="1"/>
  <c r="N346" l="1"/>
  <c r="N345" l="1"/>
  <c r="N344" l="1"/>
  <c r="N343" l="1"/>
  <c r="N342" l="1"/>
  <c r="N341" l="1"/>
  <c r="N340" l="1"/>
  <c r="N339" l="1"/>
  <c r="N338" l="1"/>
  <c r="N337" l="1"/>
  <c r="N336" l="1"/>
  <c r="N335" l="1"/>
  <c r="N334" l="1"/>
  <c r="N333" l="1"/>
  <c r="N332" l="1"/>
  <c r="N331" l="1"/>
  <c r="N330" l="1"/>
  <c r="N329" l="1"/>
  <c r="N328" l="1"/>
  <c r="N327" l="1"/>
  <c r="N326" l="1"/>
  <c r="N325" l="1"/>
  <c r="N324" l="1"/>
  <c r="N323" l="1"/>
  <c r="N322" l="1"/>
  <c r="N321" l="1"/>
  <c r="N320" l="1"/>
  <c r="N319" l="1"/>
  <c r="N318" l="1"/>
  <c r="N317" l="1"/>
  <c r="N316" l="1"/>
  <c r="N315" l="1"/>
  <c r="N314" l="1"/>
  <c r="N313" l="1"/>
  <c r="N312" l="1"/>
  <c r="N311" l="1"/>
  <c r="N310" l="1"/>
  <c r="N309" l="1"/>
  <c r="N308" l="1"/>
  <c r="N307" l="1"/>
  <c r="N306" l="1"/>
  <c r="N305" l="1"/>
  <c r="N304" l="1"/>
  <c r="N303" l="1"/>
  <c r="N302" l="1"/>
  <c r="N301" l="1"/>
  <c r="N300" l="1"/>
  <c r="N299" l="1"/>
  <c r="N298" l="1"/>
  <c r="N297" l="1"/>
  <c r="N296" l="1"/>
  <c r="N295" l="1"/>
  <c r="N294" l="1"/>
  <c r="N293" l="1"/>
  <c r="N292" l="1"/>
  <c r="N291" l="1"/>
  <c r="N290" l="1"/>
  <c r="N289" l="1"/>
  <c r="N288" l="1"/>
  <c r="N287" l="1"/>
  <c r="N286" l="1"/>
  <c r="N285" l="1"/>
  <c r="N284" l="1"/>
  <c r="N283" l="1"/>
  <c r="N282" l="1"/>
  <c r="N281" l="1"/>
  <c r="N280" l="1"/>
  <c r="N279" l="1"/>
  <c r="N278" l="1"/>
  <c r="N277" l="1"/>
  <c r="N276" l="1"/>
  <c r="N275" l="1"/>
  <c r="N274" l="1"/>
  <c r="N273" l="1"/>
  <c r="N272" l="1"/>
  <c r="N271" l="1"/>
  <c r="N270" l="1"/>
  <c r="N269" l="1"/>
  <c r="N268" l="1"/>
  <c r="N267" l="1"/>
  <c r="N266" l="1"/>
  <c r="N265" l="1"/>
  <c r="N264" l="1"/>
  <c r="N263" l="1"/>
  <c r="N262" l="1"/>
  <c r="N261" l="1"/>
  <c r="N260" l="1"/>
  <c r="N259" l="1"/>
  <c r="N258" l="1"/>
  <c r="N257" l="1"/>
  <c r="N256" l="1"/>
  <c r="N255" l="1"/>
  <c r="N254" l="1"/>
  <c r="N253" l="1"/>
  <c r="N252" l="1"/>
  <c r="N251" l="1"/>
  <c r="N250" l="1"/>
  <c r="N249" l="1"/>
  <c r="N248" l="1"/>
  <c r="N247" l="1"/>
  <c r="N246" l="1"/>
  <c r="N245" l="1"/>
  <c r="N244" l="1"/>
  <c r="N243" l="1"/>
  <c r="N242" l="1"/>
  <c r="N241" l="1"/>
  <c r="N240" l="1"/>
  <c r="N239" l="1"/>
  <c r="N238" l="1"/>
  <c r="N237" l="1"/>
  <c r="N236" l="1"/>
  <c r="N235" l="1"/>
  <c r="N234" l="1"/>
  <c r="N233" l="1"/>
  <c r="N232" l="1"/>
  <c r="N231" l="1"/>
  <c r="N230" l="1"/>
  <c r="N229" l="1"/>
  <c r="N228" l="1"/>
  <c r="N227" l="1"/>
  <c r="N226" l="1"/>
  <c r="N225" l="1"/>
  <c r="N224" l="1"/>
  <c r="N223" l="1"/>
  <c r="N222" l="1"/>
  <c r="N221" l="1"/>
  <c r="N220" l="1"/>
  <c r="N219" l="1"/>
  <c r="N218" l="1"/>
  <c r="N217" l="1"/>
  <c r="N216" l="1"/>
  <c r="N215" l="1"/>
  <c r="N214" l="1"/>
  <c r="N213" l="1"/>
  <c r="N212" l="1"/>
  <c r="N211" l="1"/>
  <c r="N210" l="1"/>
  <c r="N209" l="1"/>
  <c r="N208" l="1"/>
  <c r="N207" l="1"/>
  <c r="N206" l="1"/>
  <c r="N205" l="1"/>
  <c r="N204" l="1"/>
  <c r="N203" l="1"/>
  <c r="N202" l="1"/>
  <c r="N201" l="1"/>
  <c r="N200" l="1"/>
  <c r="N199" l="1"/>
  <c r="N198" l="1"/>
  <c r="N197" l="1"/>
  <c r="N196" l="1"/>
  <c r="N195" l="1"/>
  <c r="N194" l="1"/>
  <c r="N193" l="1"/>
  <c r="N192" l="1"/>
  <c r="N191" l="1"/>
  <c r="N190" l="1"/>
  <c r="N189" l="1"/>
  <c r="N188" l="1"/>
  <c r="N187" l="1"/>
  <c r="N186" l="1"/>
  <c r="N185" l="1"/>
  <c r="N184" l="1"/>
  <c r="N183" l="1"/>
  <c r="N182" l="1"/>
  <c r="N181" l="1"/>
  <c r="N180" l="1"/>
  <c r="N179" l="1"/>
  <c r="N178" l="1"/>
  <c r="N177" l="1"/>
  <c r="N176" l="1"/>
  <c r="N175" l="1"/>
  <c r="N174" l="1"/>
  <c r="N173" l="1"/>
  <c r="N172" l="1"/>
  <c r="N171" l="1"/>
  <c r="N170" l="1"/>
  <c r="N169" l="1"/>
  <c r="N168" l="1"/>
  <c r="N167" l="1"/>
  <c r="N166" l="1"/>
  <c r="N165" l="1"/>
  <c r="N164" l="1"/>
  <c r="N163" l="1"/>
  <c r="N162" l="1"/>
  <c r="N161" l="1"/>
  <c r="N160" l="1"/>
  <c r="N159" l="1"/>
  <c r="N158" l="1"/>
  <c r="N157" l="1"/>
  <c r="N156" l="1"/>
  <c r="N155" l="1"/>
  <c r="N154" l="1"/>
  <c r="N153" l="1"/>
  <c r="N152" l="1"/>
  <c r="N151" l="1"/>
  <c r="N150" l="1"/>
  <c r="N149" l="1"/>
  <c r="N148" l="1"/>
  <c r="N147" l="1"/>
  <c r="N146" l="1"/>
  <c r="N145" l="1"/>
  <c r="N144" l="1"/>
  <c r="N143" l="1"/>
  <c r="N142" l="1"/>
  <c r="N141" l="1"/>
  <c r="N140" l="1"/>
  <c r="N139" l="1"/>
  <c r="N138" l="1"/>
  <c r="N137" l="1"/>
  <c r="N136" l="1"/>
  <c r="N135" l="1"/>
  <c r="N134" l="1"/>
  <c r="N133" l="1"/>
  <c r="N132" l="1"/>
  <c r="N131" l="1"/>
  <c r="N130" l="1"/>
  <c r="N129" l="1"/>
  <c r="N128" l="1"/>
  <c r="N127" l="1"/>
  <c r="N126" l="1"/>
  <c r="N125" l="1"/>
  <c r="N124" l="1"/>
  <c r="N123" l="1"/>
  <c r="N122" l="1"/>
  <c r="N121" l="1"/>
  <c r="N120" l="1"/>
  <c r="N119" l="1"/>
  <c r="N118" l="1"/>
  <c r="N117" l="1"/>
  <c r="N116" l="1"/>
  <c r="N115" l="1"/>
  <c r="N114" l="1"/>
  <c r="N113" l="1"/>
  <c r="N112" l="1"/>
  <c r="N111" l="1"/>
  <c r="N110" l="1"/>
  <c r="N109" l="1"/>
  <c r="N108" l="1"/>
  <c r="N107" l="1"/>
  <c r="N106" l="1"/>
  <c r="N105" l="1"/>
  <c r="N104" l="1"/>
  <c r="N103" l="1"/>
  <c r="N102" l="1"/>
  <c r="N101" l="1"/>
  <c r="N100" l="1"/>
  <c r="N99" l="1"/>
  <c r="N98" l="1"/>
  <c r="N97" l="1"/>
  <c r="N96" l="1"/>
  <c r="N95" l="1"/>
  <c r="N94" l="1"/>
  <c r="N93" l="1"/>
  <c r="N92" l="1"/>
  <c r="N91" l="1"/>
  <c r="N90" l="1"/>
  <c r="N89" l="1"/>
  <c r="N88" l="1"/>
  <c r="N87" l="1"/>
  <c r="N86" l="1"/>
  <c r="N85" l="1"/>
  <c r="N84" l="1"/>
  <c r="N83" l="1"/>
  <c r="N82" l="1"/>
  <c r="N81" l="1"/>
  <c r="N80" l="1"/>
  <c r="N79" l="1"/>
  <c r="N78" l="1"/>
  <c r="N77" l="1"/>
  <c r="N76" l="1"/>
  <c r="N75" l="1"/>
  <c r="N74" l="1"/>
  <c r="N73" l="1"/>
  <c r="N72" l="1"/>
  <c r="N71" l="1"/>
  <c r="N70" l="1"/>
  <c r="N69" l="1"/>
  <c r="N68" l="1"/>
  <c r="N67" l="1"/>
  <c r="N66" l="1"/>
  <c r="N65" l="1"/>
  <c r="N64" l="1"/>
  <c r="N63" l="1"/>
  <c r="N62" l="1"/>
  <c r="N61" l="1"/>
  <c r="N60" l="1"/>
  <c r="N59" l="1"/>
  <c r="N58" l="1"/>
  <c r="N57" l="1"/>
  <c r="N56" l="1"/>
  <c r="N55" l="1"/>
  <c r="N54" l="1"/>
  <c r="N53" l="1"/>
  <c r="N52" l="1"/>
  <c r="N51" l="1"/>
  <c r="N50" l="1"/>
  <c r="N49" l="1"/>
  <c r="N48" l="1"/>
  <c r="N47" l="1"/>
  <c r="N46" l="1"/>
  <c r="N45" l="1"/>
  <c r="N44" l="1"/>
  <c r="N43" l="1"/>
  <c r="N42" l="1"/>
  <c r="N41" l="1"/>
  <c r="N40" l="1"/>
  <c r="N39" l="1"/>
  <c r="N38" l="1"/>
  <c r="N37" l="1"/>
  <c r="N36" l="1"/>
  <c r="N35" l="1"/>
  <c r="N34" l="1"/>
  <c r="N33" l="1"/>
  <c r="N32" l="1"/>
  <c r="N31" l="1"/>
  <c r="N30" l="1"/>
  <c r="N29" l="1"/>
  <c r="N28" l="1"/>
  <c r="N27" l="1"/>
  <c r="N26" l="1"/>
  <c r="N25" l="1"/>
  <c r="N24" l="1"/>
  <c r="N23" l="1"/>
  <c r="N22" l="1"/>
  <c r="N21" l="1"/>
  <c r="B21"/>
  <c r="B26" l="1"/>
  <c r="B25"/>
  <c r="N20"/>
  <c r="B23" l="1"/>
  <c r="B22"/>
  <c r="B24" s="1"/>
  <c r="B27" l="1"/>
  <c r="N19"/>
  <c r="N18" l="1"/>
  <c r="N17" l="1"/>
  <c r="N16" l="1"/>
  <c r="N15" l="1"/>
  <c r="D15"/>
  <c r="N14" l="1"/>
  <c r="D14"/>
  <c r="N13" l="1"/>
  <c r="N12" l="1"/>
  <c r="N11" l="1"/>
  <c r="N10" l="1"/>
  <c r="N9" l="1"/>
  <c r="B9"/>
  <c r="N8" l="1"/>
  <c r="N7" l="1"/>
  <c r="N6" l="1"/>
  <c r="N5" l="1"/>
  <c r="N4" l="1"/>
  <c r="N3" l="1"/>
  <c r="F3"/>
  <c r="F4" s="1"/>
  <c r="R2"/>
  <c r="Q2"/>
  <c r="N2"/>
  <c r="K2"/>
  <c r="L2" s="1"/>
  <c r="F5" l="1"/>
  <c r="B12"/>
  <c r="N855" i="8"/>
  <c r="I855"/>
  <c r="N854"/>
  <c r="I854"/>
  <c r="G854" i="9" l="1"/>
  <c r="G852"/>
  <c r="G850"/>
  <c r="G848"/>
  <c r="G846"/>
  <c r="G844"/>
  <c r="G842"/>
  <c r="G840"/>
  <c r="G838"/>
  <c r="G836"/>
  <c r="G834"/>
  <c r="G832"/>
  <c r="G830"/>
  <c r="G828"/>
  <c r="G826"/>
  <c r="G824"/>
  <c r="G822"/>
  <c r="G820"/>
  <c r="G818"/>
  <c r="G816"/>
  <c r="G814"/>
  <c r="G812"/>
  <c r="G810"/>
  <c r="G808"/>
  <c r="G806"/>
  <c r="G804"/>
  <c r="G802"/>
  <c r="G800"/>
  <c r="G798"/>
  <c r="G796"/>
  <c r="G794"/>
  <c r="G792"/>
  <c r="G790"/>
  <c r="G788"/>
  <c r="G786"/>
  <c r="G784"/>
  <c r="G782"/>
  <c r="G780"/>
  <c r="G778"/>
  <c r="G776"/>
  <c r="G774"/>
  <c r="G772"/>
  <c r="G770"/>
  <c r="G768"/>
  <c r="G766"/>
  <c r="G764"/>
  <c r="G762"/>
  <c r="G760"/>
  <c r="G758"/>
  <c r="G756"/>
  <c r="G754"/>
  <c r="G752"/>
  <c r="G750"/>
  <c r="G748"/>
  <c r="G746"/>
  <c r="G744"/>
  <c r="G742"/>
  <c r="G740"/>
  <c r="G738"/>
  <c r="G736"/>
  <c r="G734"/>
  <c r="G732"/>
  <c r="G730"/>
  <c r="G728"/>
  <c r="G726"/>
  <c r="G724"/>
  <c r="G722"/>
  <c r="G720"/>
  <c r="G718"/>
  <c r="G716"/>
  <c r="G714"/>
  <c r="G712"/>
  <c r="G710"/>
  <c r="G708"/>
  <c r="G706"/>
  <c r="G704"/>
  <c r="G702"/>
  <c r="G700"/>
  <c r="G698"/>
  <c r="G696"/>
  <c r="G694"/>
  <c r="G692"/>
  <c r="G690"/>
  <c r="G688"/>
  <c r="G686"/>
  <c r="G684"/>
  <c r="G682"/>
  <c r="G680"/>
  <c r="G678"/>
  <c r="G676"/>
  <c r="G674"/>
  <c r="G672"/>
  <c r="G670"/>
  <c r="G668"/>
  <c r="G666"/>
  <c r="G664"/>
  <c r="G662"/>
  <c r="G660"/>
  <c r="G658"/>
  <c r="G656"/>
  <c r="G654"/>
  <c r="G652"/>
  <c r="G650"/>
  <c r="G648"/>
  <c r="G646"/>
  <c r="G644"/>
  <c r="G642"/>
  <c r="G640"/>
  <c r="G638"/>
  <c r="G636"/>
  <c r="G634"/>
  <c r="G632"/>
  <c r="G630"/>
  <c r="G628"/>
  <c r="G626"/>
  <c r="G624"/>
  <c r="G622"/>
  <c r="G620"/>
  <c r="G618"/>
  <c r="G616"/>
  <c r="G614"/>
  <c r="G612"/>
  <c r="G610"/>
  <c r="G608"/>
  <c r="G606"/>
  <c r="G604"/>
  <c r="G602"/>
  <c r="G600"/>
  <c r="G598"/>
  <c r="G596"/>
  <c r="G594"/>
  <c r="G592"/>
  <c r="G590"/>
  <c r="G588"/>
  <c r="G586"/>
  <c r="G584"/>
  <c r="G582"/>
  <c r="G580"/>
  <c r="G578"/>
  <c r="G576"/>
  <c r="G574"/>
  <c r="G572"/>
  <c r="G570"/>
  <c r="G568"/>
  <c r="G566"/>
  <c r="G564"/>
  <c r="G562"/>
  <c r="G560"/>
  <c r="G558"/>
  <c r="G556"/>
  <c r="G554"/>
  <c r="G552"/>
  <c r="G550"/>
  <c r="G548"/>
  <c r="G546"/>
  <c r="G544"/>
  <c r="G542"/>
  <c r="G540"/>
  <c r="G538"/>
  <c r="G536"/>
  <c r="G534"/>
  <c r="G532"/>
  <c r="G530"/>
  <c r="G528"/>
  <c r="G526"/>
  <c r="G524"/>
  <c r="G522"/>
  <c r="G520"/>
  <c r="G518"/>
  <c r="G516"/>
  <c r="G514"/>
  <c r="G512"/>
  <c r="G510"/>
  <c r="G508"/>
  <c r="G506"/>
  <c r="G504"/>
  <c r="G502"/>
  <c r="G500"/>
  <c r="G498"/>
  <c r="G496"/>
  <c r="G494"/>
  <c r="G492"/>
  <c r="G490"/>
  <c r="G488"/>
  <c r="G486"/>
  <c r="G484"/>
  <c r="G482"/>
  <c r="G480"/>
  <c r="G478"/>
  <c r="G476"/>
  <c r="G474"/>
  <c r="G472"/>
  <c r="G470"/>
  <c r="G468"/>
  <c r="G466"/>
  <c r="G464"/>
  <c r="G462"/>
  <c r="G460"/>
  <c r="G458"/>
  <c r="G456"/>
  <c r="G454"/>
  <c r="G452"/>
  <c r="G450"/>
  <c r="G448"/>
  <c r="G446"/>
  <c r="G444"/>
  <c r="G442"/>
  <c r="G440"/>
  <c r="G438"/>
  <c r="G436"/>
  <c r="G434"/>
  <c r="G432"/>
  <c r="G430"/>
  <c r="G428"/>
  <c r="G426"/>
  <c r="G424"/>
  <c r="G422"/>
  <c r="G420"/>
  <c r="G418"/>
  <c r="G416"/>
  <c r="G414"/>
  <c r="G412"/>
  <c r="G410"/>
  <c r="G408"/>
  <c r="G406"/>
  <c r="G404"/>
  <c r="G402"/>
  <c r="G400"/>
  <c r="G398"/>
  <c r="G855"/>
  <c r="G853"/>
  <c r="G851"/>
  <c r="G849"/>
  <c r="G847"/>
  <c r="G845"/>
  <c r="G843"/>
  <c r="G841"/>
  <c r="G839"/>
  <c r="G837"/>
  <c r="G835"/>
  <c r="G833"/>
  <c r="G831"/>
  <c r="G829"/>
  <c r="G827"/>
  <c r="G825"/>
  <c r="G823"/>
  <c r="G821"/>
  <c r="G819"/>
  <c r="G817"/>
  <c r="G815"/>
  <c r="G813"/>
  <c r="G811"/>
  <c r="G809"/>
  <c r="G807"/>
  <c r="G805"/>
  <c r="G803"/>
  <c r="G801"/>
  <c r="G799"/>
  <c r="G797"/>
  <c r="G795"/>
  <c r="G793"/>
  <c r="G791"/>
  <c r="G789"/>
  <c r="G787"/>
  <c r="G785"/>
  <c r="G783"/>
  <c r="G781"/>
  <c r="G779"/>
  <c r="G777"/>
  <c r="G775"/>
  <c r="G773"/>
  <c r="G771"/>
  <c r="G769"/>
  <c r="G767"/>
  <c r="G765"/>
  <c r="G763"/>
  <c r="G761"/>
  <c r="G759"/>
  <c r="G757"/>
  <c r="G755"/>
  <c r="G753"/>
  <c r="G751"/>
  <c r="G749"/>
  <c r="G747"/>
  <c r="G745"/>
  <c r="G743"/>
  <c r="G741"/>
  <c r="G739"/>
  <c r="G737"/>
  <c r="G735"/>
  <c r="G733"/>
  <c r="G731"/>
  <c r="G729"/>
  <c r="G727"/>
  <c r="G725"/>
  <c r="G723"/>
  <c r="G721"/>
  <c r="G719"/>
  <c r="G717"/>
  <c r="G715"/>
  <c r="G713"/>
  <c r="G711"/>
  <c r="G709"/>
  <c r="G707"/>
  <c r="G705"/>
  <c r="G703"/>
  <c r="G701"/>
  <c r="G699"/>
  <c r="G697"/>
  <c r="G695"/>
  <c r="G693"/>
  <c r="G691"/>
  <c r="G689"/>
  <c r="G687"/>
  <c r="G685"/>
  <c r="G683"/>
  <c r="G681"/>
  <c r="G679"/>
  <c r="G677"/>
  <c r="G675"/>
  <c r="G673"/>
  <c r="G671"/>
  <c r="G669"/>
  <c r="G667"/>
  <c r="G665"/>
  <c r="G663"/>
  <c r="G661"/>
  <c r="G659"/>
  <c r="G657"/>
  <c r="G655"/>
  <c r="G653"/>
  <c r="G651"/>
  <c r="G649"/>
  <c r="G647"/>
  <c r="G645"/>
  <c r="G643"/>
  <c r="G641"/>
  <c r="G639"/>
  <c r="G637"/>
  <c r="G635"/>
  <c r="G633"/>
  <c r="G631"/>
  <c r="G629"/>
  <c r="G627"/>
  <c r="G625"/>
  <c r="G623"/>
  <c r="G621"/>
  <c r="G619"/>
  <c r="G617"/>
  <c r="G615"/>
  <c r="G613"/>
  <c r="G611"/>
  <c r="G609"/>
  <c r="G607"/>
  <c r="G605"/>
  <c r="G603"/>
  <c r="G601"/>
  <c r="G599"/>
  <c r="G597"/>
  <c r="G595"/>
  <c r="G593"/>
  <c r="G591"/>
  <c r="G589"/>
  <c r="G587"/>
  <c r="G585"/>
  <c r="G583"/>
  <c r="G581"/>
  <c r="G579"/>
  <c r="G577"/>
  <c r="G575"/>
  <c r="G573"/>
  <c r="G571"/>
  <c r="G569"/>
  <c r="G567"/>
  <c r="G565"/>
  <c r="G563"/>
  <c r="G561"/>
  <c r="G559"/>
  <c r="G557"/>
  <c r="G555"/>
  <c r="G553"/>
  <c r="G551"/>
  <c r="G549"/>
  <c r="G547"/>
  <c r="G545"/>
  <c r="G543"/>
  <c r="G541"/>
  <c r="G539"/>
  <c r="G537"/>
  <c r="G535"/>
  <c r="G533"/>
  <c r="G531"/>
  <c r="G529"/>
  <c r="G527"/>
  <c r="G525"/>
  <c r="G523"/>
  <c r="G521"/>
  <c r="G519"/>
  <c r="G517"/>
  <c r="G515"/>
  <c r="G513"/>
  <c r="G511"/>
  <c r="G509"/>
  <c r="G507"/>
  <c r="G505"/>
  <c r="G503"/>
  <c r="G501"/>
  <c r="G499"/>
  <c r="G497"/>
  <c r="G495"/>
  <c r="G493"/>
  <c r="G491"/>
  <c r="G489"/>
  <c r="G487"/>
  <c r="G485"/>
  <c r="G483"/>
  <c r="G481"/>
  <c r="G479"/>
  <c r="G477"/>
  <c r="G475"/>
  <c r="G473"/>
  <c r="G471"/>
  <c r="G469"/>
  <c r="G467"/>
  <c r="G465"/>
  <c r="G463"/>
  <c r="G461"/>
  <c r="G459"/>
  <c r="G457"/>
  <c r="G455"/>
  <c r="G453"/>
  <c r="G451"/>
  <c r="G449"/>
  <c r="G447"/>
  <c r="G445"/>
  <c r="G443"/>
  <c r="G441"/>
  <c r="G439"/>
  <c r="G437"/>
  <c r="G435"/>
  <c r="G433"/>
  <c r="G431"/>
  <c r="G429"/>
  <c r="G427"/>
  <c r="G425"/>
  <c r="G423"/>
  <c r="G421"/>
  <c r="G419"/>
  <c r="G417"/>
  <c r="G415"/>
  <c r="G413"/>
  <c r="G411"/>
  <c r="G409"/>
  <c r="G407"/>
  <c r="G405"/>
  <c r="G403"/>
  <c r="G401"/>
  <c r="G399"/>
  <c r="G397"/>
  <c r="G395"/>
  <c r="G393"/>
  <c r="G391"/>
  <c r="G389"/>
  <c r="G387"/>
  <c r="G385"/>
  <c r="G383"/>
  <c r="G381"/>
  <c r="G379"/>
  <c r="G377"/>
  <c r="G375"/>
  <c r="G373"/>
  <c r="G371"/>
  <c r="G369"/>
  <c r="G367"/>
  <c r="G365"/>
  <c r="G363"/>
  <c r="G361"/>
  <c r="G359"/>
  <c r="G357"/>
  <c r="G355"/>
  <c r="G353"/>
  <c r="G351"/>
  <c r="G349"/>
  <c r="G347"/>
  <c r="G345"/>
  <c r="G394"/>
  <c r="G390"/>
  <c r="G386"/>
  <c r="G382"/>
  <c r="G378"/>
  <c r="G374"/>
  <c r="G370"/>
  <c r="G366"/>
  <c r="G362"/>
  <c r="G358"/>
  <c r="G354"/>
  <c r="G350"/>
  <c r="G346"/>
  <c r="G343"/>
  <c r="G341"/>
  <c r="G339"/>
  <c r="G337"/>
  <c r="G335"/>
  <c r="G333"/>
  <c r="G331"/>
  <c r="G329"/>
  <c r="G327"/>
  <c r="G325"/>
  <c r="G323"/>
  <c r="G321"/>
  <c r="G319"/>
  <c r="G317"/>
  <c r="G315"/>
  <c r="G313"/>
  <c r="G311"/>
  <c r="G309"/>
  <c r="G307"/>
  <c r="G305"/>
  <c r="G303"/>
  <c r="G301"/>
  <c r="G299"/>
  <c r="G297"/>
  <c r="G295"/>
  <c r="G293"/>
  <c r="G291"/>
  <c r="G289"/>
  <c r="G287"/>
  <c r="G285"/>
  <c r="G283"/>
  <c r="G281"/>
  <c r="G279"/>
  <c r="G277"/>
  <c r="G275"/>
  <c r="G273"/>
  <c r="G271"/>
  <c r="G269"/>
  <c r="G267"/>
  <c r="G265"/>
  <c r="G263"/>
  <c r="G261"/>
  <c r="G259"/>
  <c r="G257"/>
  <c r="G255"/>
  <c r="G253"/>
  <c r="G251"/>
  <c r="G249"/>
  <c r="G247"/>
  <c r="G245"/>
  <c r="G243"/>
  <c r="G241"/>
  <c r="G239"/>
  <c r="G237"/>
  <c r="G235"/>
  <c r="G233"/>
  <c r="G231"/>
  <c r="G229"/>
  <c r="G227"/>
  <c r="G225"/>
  <c r="G223"/>
  <c r="G221"/>
  <c r="G219"/>
  <c r="G217"/>
  <c r="G215"/>
  <c r="G213"/>
  <c r="G211"/>
  <c r="G209"/>
  <c r="G207"/>
  <c r="G205"/>
  <c r="G203"/>
  <c r="G201"/>
  <c r="G199"/>
  <c r="G197"/>
  <c r="G195"/>
  <c r="G193"/>
  <c r="G191"/>
  <c r="G189"/>
  <c r="G187"/>
  <c r="G185"/>
  <c r="G183"/>
  <c r="G181"/>
  <c r="G179"/>
  <c r="G177"/>
  <c r="G175"/>
  <c r="G173"/>
  <c r="G171"/>
  <c r="G169"/>
  <c r="G167"/>
  <c r="G165"/>
  <c r="G163"/>
  <c r="G161"/>
  <c r="G159"/>
  <c r="G157"/>
  <c r="G155"/>
  <c r="G153"/>
  <c r="G151"/>
  <c r="G149"/>
  <c r="G147"/>
  <c r="G145"/>
  <c r="G143"/>
  <c r="G141"/>
  <c r="G139"/>
  <c r="G137"/>
  <c r="G135"/>
  <c r="G133"/>
  <c r="G131"/>
  <c r="G129"/>
  <c r="G127"/>
  <c r="G125"/>
  <c r="G123"/>
  <c r="G121"/>
  <c r="G119"/>
  <c r="G117"/>
  <c r="G115"/>
  <c r="G113"/>
  <c r="G111"/>
  <c r="G109"/>
  <c r="G107"/>
  <c r="G105"/>
  <c r="G103"/>
  <c r="G101"/>
  <c r="G99"/>
  <c r="G97"/>
  <c r="G95"/>
  <c r="G93"/>
  <c r="G91"/>
  <c r="G89"/>
  <c r="G87"/>
  <c r="G85"/>
  <c r="G83"/>
  <c r="G81"/>
  <c r="G79"/>
  <c r="G77"/>
  <c r="G75"/>
  <c r="G73"/>
  <c r="G71"/>
  <c r="G69"/>
  <c r="G67"/>
  <c r="G65"/>
  <c r="G63"/>
  <c r="G61"/>
  <c r="G59"/>
  <c r="G57"/>
  <c r="G55"/>
  <c r="G53"/>
  <c r="G51"/>
  <c r="G49"/>
  <c r="G45"/>
  <c r="G41"/>
  <c r="G37"/>
  <c r="G33"/>
  <c r="G29"/>
  <c r="G23"/>
  <c r="G19"/>
  <c r="G13"/>
  <c r="G9"/>
  <c r="G5"/>
  <c r="G396"/>
  <c r="G392"/>
  <c r="G388"/>
  <c r="G384"/>
  <c r="G380"/>
  <c r="G376"/>
  <c r="G372"/>
  <c r="G368"/>
  <c r="G364"/>
  <c r="G360"/>
  <c r="G356"/>
  <c r="G352"/>
  <c r="G348"/>
  <c r="G344"/>
  <c r="G342"/>
  <c r="G340"/>
  <c r="G338"/>
  <c r="G336"/>
  <c r="G334"/>
  <c r="G332"/>
  <c r="G330"/>
  <c r="G328"/>
  <c r="G326"/>
  <c r="G324"/>
  <c r="G322"/>
  <c r="G320"/>
  <c r="G318"/>
  <c r="G316"/>
  <c r="G314"/>
  <c r="G312"/>
  <c r="G310"/>
  <c r="G308"/>
  <c r="G306"/>
  <c r="G304"/>
  <c r="G302"/>
  <c r="G300"/>
  <c r="G298"/>
  <c r="G296"/>
  <c r="G294"/>
  <c r="G292"/>
  <c r="G290"/>
  <c r="G288"/>
  <c r="G286"/>
  <c r="G284"/>
  <c r="G282"/>
  <c r="G280"/>
  <c r="G278"/>
  <c r="G276"/>
  <c r="G274"/>
  <c r="G272"/>
  <c r="G270"/>
  <c r="G268"/>
  <c r="G266"/>
  <c r="G264"/>
  <c r="G262"/>
  <c r="G260"/>
  <c r="G258"/>
  <c r="G256"/>
  <c r="G254"/>
  <c r="G252"/>
  <c r="G250"/>
  <c r="G248"/>
  <c r="G246"/>
  <c r="G244"/>
  <c r="G242"/>
  <c r="G240"/>
  <c r="G238"/>
  <c r="G236"/>
  <c r="G234"/>
  <c r="G232"/>
  <c r="G230"/>
  <c r="G228"/>
  <c r="G226"/>
  <c r="G224"/>
  <c r="G222"/>
  <c r="G220"/>
  <c r="G218"/>
  <c r="G216"/>
  <c r="G214"/>
  <c r="G212"/>
  <c r="G210"/>
  <c r="G208"/>
  <c r="G206"/>
  <c r="G204"/>
  <c r="G202"/>
  <c r="G200"/>
  <c r="G198"/>
  <c r="G196"/>
  <c r="G194"/>
  <c r="G192"/>
  <c r="G190"/>
  <c r="G188"/>
  <c r="G186"/>
  <c r="G184"/>
  <c r="G182"/>
  <c r="G180"/>
  <c r="G178"/>
  <c r="G176"/>
  <c r="G174"/>
  <c r="G172"/>
  <c r="G170"/>
  <c r="G168"/>
  <c r="G166"/>
  <c r="G164"/>
  <c r="G162"/>
  <c r="G160"/>
  <c r="G158"/>
  <c r="G156"/>
  <c r="G154"/>
  <c r="G152"/>
  <c r="G150"/>
  <c r="G148"/>
  <c r="G146"/>
  <c r="G144"/>
  <c r="G142"/>
  <c r="G140"/>
  <c r="G138"/>
  <c r="G136"/>
  <c r="G134"/>
  <c r="G132"/>
  <c r="G130"/>
  <c r="G128"/>
  <c r="G126"/>
  <c r="G124"/>
  <c r="G122"/>
  <c r="G120"/>
  <c r="G118"/>
  <c r="G116"/>
  <c r="G114"/>
  <c r="G112"/>
  <c r="G110"/>
  <c r="G108"/>
  <c r="G106"/>
  <c r="G104"/>
  <c r="G102"/>
  <c r="G100"/>
  <c r="G98"/>
  <c r="G96"/>
  <c r="G94"/>
  <c r="G92"/>
  <c r="G90"/>
  <c r="G88"/>
  <c r="G86"/>
  <c r="G84"/>
  <c r="G82"/>
  <c r="G80"/>
  <c r="G78"/>
  <c r="G76"/>
  <c r="G74"/>
  <c r="G72"/>
  <c r="G70"/>
  <c r="G68"/>
  <c r="G66"/>
  <c r="G64"/>
  <c r="G62"/>
  <c r="G60"/>
  <c r="G58"/>
  <c r="G56"/>
  <c r="G54"/>
  <c r="G52"/>
  <c r="G50"/>
  <c r="G48"/>
  <c r="G46"/>
  <c r="G44"/>
  <c r="G42"/>
  <c r="G40"/>
  <c r="G38"/>
  <c r="G36"/>
  <c r="G34"/>
  <c r="G32"/>
  <c r="G30"/>
  <c r="G28"/>
  <c r="G26"/>
  <c r="G24"/>
  <c r="G22"/>
  <c r="G20"/>
  <c r="G18"/>
  <c r="G16"/>
  <c r="G14"/>
  <c r="G12"/>
  <c r="G10"/>
  <c r="G8"/>
  <c r="G6"/>
  <c r="G4"/>
  <c r="G2"/>
  <c r="G47"/>
  <c r="G43"/>
  <c r="G39"/>
  <c r="G35"/>
  <c r="G31"/>
  <c r="G27"/>
  <c r="G25"/>
  <c r="G21"/>
  <c r="G17"/>
  <c r="G15"/>
  <c r="G11"/>
  <c r="G7"/>
  <c r="G3"/>
  <c r="F6"/>
  <c r="H5"/>
  <c r="N853" i="8"/>
  <c r="I853"/>
  <c r="I852" i="9"/>
  <c r="I848"/>
  <c r="I844"/>
  <c r="I840"/>
  <c r="I836"/>
  <c r="I832"/>
  <c r="I828"/>
  <c r="I824"/>
  <c r="I820"/>
  <c r="I816"/>
  <c r="I812"/>
  <c r="I808"/>
  <c r="I804"/>
  <c r="I800"/>
  <c r="I796"/>
  <c r="I792"/>
  <c r="I788"/>
  <c r="I784"/>
  <c r="I780"/>
  <c r="I776"/>
  <c r="I772"/>
  <c r="I768"/>
  <c r="I764"/>
  <c r="I760"/>
  <c r="I756"/>
  <c r="I752"/>
  <c r="I748"/>
  <c r="I744"/>
  <c r="I740"/>
  <c r="I736"/>
  <c r="I732"/>
  <c r="I728"/>
  <c r="I724"/>
  <c r="I720"/>
  <c r="I716"/>
  <c r="I712"/>
  <c r="I708"/>
  <c r="I704"/>
  <c r="I700"/>
  <c r="I696"/>
  <c r="I692"/>
  <c r="I688"/>
  <c r="I684"/>
  <c r="I680"/>
  <c r="I676"/>
  <c r="I672"/>
  <c r="I668"/>
  <c r="I664"/>
  <c r="I660"/>
  <c r="I656"/>
  <c r="I652"/>
  <c r="I648"/>
  <c r="I644"/>
  <c r="I640"/>
  <c r="I636"/>
  <c r="I632"/>
  <c r="I628"/>
  <c r="I624"/>
  <c r="I620"/>
  <c r="I616"/>
  <c r="I612"/>
  <c r="I608"/>
  <c r="I604"/>
  <c r="I600"/>
  <c r="I596"/>
  <c r="I592"/>
  <c r="I588"/>
  <c r="I584"/>
  <c r="I580"/>
  <c r="I576"/>
  <c r="I572"/>
  <c r="I568"/>
  <c r="I564"/>
  <c r="I560"/>
  <c r="I556"/>
  <c r="I552"/>
  <c r="I548"/>
  <c r="I544"/>
  <c r="I540"/>
  <c r="I536"/>
  <c r="I532"/>
  <c r="I528"/>
  <c r="I524"/>
  <c r="I520"/>
  <c r="I516"/>
  <c r="I512"/>
  <c r="I508"/>
  <c r="I504"/>
  <c r="I500"/>
  <c r="I496"/>
  <c r="I492"/>
  <c r="I488"/>
  <c r="I484"/>
  <c r="I480"/>
  <c r="I476"/>
  <c r="I472"/>
  <c r="I468"/>
  <c r="I464"/>
  <c r="I460"/>
  <c r="I456"/>
  <c r="I452"/>
  <c r="I448"/>
  <c r="I444"/>
  <c r="I440"/>
  <c r="I436"/>
  <c r="I432"/>
  <c r="I428"/>
  <c r="I424"/>
  <c r="I420"/>
  <c r="I416"/>
  <c r="I412"/>
  <c r="I408"/>
  <c r="I404"/>
  <c r="I400"/>
  <c r="I855"/>
  <c r="I851"/>
  <c r="I847"/>
  <c r="I843"/>
  <c r="I839"/>
  <c r="I835"/>
  <c r="I831"/>
  <c r="I827"/>
  <c r="I823"/>
  <c r="I819"/>
  <c r="I815"/>
  <c r="I811"/>
  <c r="I807"/>
  <c r="I803"/>
  <c r="I799"/>
  <c r="I795"/>
  <c r="I791"/>
  <c r="I787"/>
  <c r="I783"/>
  <c r="I779"/>
  <c r="I775"/>
  <c r="I771"/>
  <c r="I767"/>
  <c r="I763"/>
  <c r="I759"/>
  <c r="I755"/>
  <c r="I751"/>
  <c r="I747"/>
  <c r="I743"/>
  <c r="I739"/>
  <c r="I735"/>
  <c r="I731"/>
  <c r="I727"/>
  <c r="I723"/>
  <c r="I719"/>
  <c r="I715"/>
  <c r="I711"/>
  <c r="I707"/>
  <c r="I703"/>
  <c r="I699"/>
  <c r="I695"/>
  <c r="I691"/>
  <c r="I687"/>
  <c r="I683"/>
  <c r="I679"/>
  <c r="I675"/>
  <c r="I671"/>
  <c r="I667"/>
  <c r="I663"/>
  <c r="I659"/>
  <c r="I655"/>
  <c r="I651"/>
  <c r="I647"/>
  <c r="I643"/>
  <c r="I639"/>
  <c r="I635"/>
  <c r="I631"/>
  <c r="I627"/>
  <c r="I623"/>
  <c r="I619"/>
  <c r="I615"/>
  <c r="I611"/>
  <c r="I607"/>
  <c r="I603"/>
  <c r="I599"/>
  <c r="I595"/>
  <c r="I591"/>
  <c r="I587"/>
  <c r="I583"/>
  <c r="I579"/>
  <c r="I575"/>
  <c r="I571"/>
  <c r="I567"/>
  <c r="I563"/>
  <c r="I559"/>
  <c r="I555"/>
  <c r="I551"/>
  <c r="I547"/>
  <c r="I543"/>
  <c r="I539"/>
  <c r="I535"/>
  <c r="I531"/>
  <c r="I527"/>
  <c r="I523"/>
  <c r="I519"/>
  <c r="I515"/>
  <c r="I511"/>
  <c r="I507"/>
  <c r="I503"/>
  <c r="I499"/>
  <c r="I495"/>
  <c r="I491"/>
  <c r="I487"/>
  <c r="I483"/>
  <c r="I479"/>
  <c r="I475"/>
  <c r="I471"/>
  <c r="I467"/>
  <c r="I463"/>
  <c r="I459"/>
  <c r="I455"/>
  <c r="I451"/>
  <c r="I447"/>
  <c r="I443"/>
  <c r="I439"/>
  <c r="I435"/>
  <c r="I431"/>
  <c r="I427"/>
  <c r="I423"/>
  <c r="I419"/>
  <c r="I415"/>
  <c r="I411"/>
  <c r="I407"/>
  <c r="I403"/>
  <c r="I399"/>
  <c r="I395"/>
  <c r="I391"/>
  <c r="I387"/>
  <c r="I383"/>
  <c r="I379"/>
  <c r="I375"/>
  <c r="I371"/>
  <c r="I367"/>
  <c r="I363"/>
  <c r="I359"/>
  <c r="I355"/>
  <c r="I351"/>
  <c r="I347"/>
  <c r="I394"/>
  <c r="I386"/>
  <c r="I378"/>
  <c r="I370"/>
  <c r="I362"/>
  <c r="I354"/>
  <c r="I346"/>
  <c r="I341"/>
  <c r="I337"/>
  <c r="I333"/>
  <c r="I329"/>
  <c r="I325"/>
  <c r="I321"/>
  <c r="I854"/>
  <c r="I850"/>
  <c r="I846"/>
  <c r="I842"/>
  <c r="I838"/>
  <c r="I834"/>
  <c r="I830"/>
  <c r="I826"/>
  <c r="I822"/>
  <c r="I818"/>
  <c r="I814"/>
  <c r="I810"/>
  <c r="I806"/>
  <c r="I802"/>
  <c r="I798"/>
  <c r="I794"/>
  <c r="I790"/>
  <c r="I786"/>
  <c r="I782"/>
  <c r="I778"/>
  <c r="I774"/>
  <c r="I770"/>
  <c r="I766"/>
  <c r="I762"/>
  <c r="I758"/>
  <c r="I754"/>
  <c r="I750"/>
  <c r="I746"/>
  <c r="I742"/>
  <c r="I738"/>
  <c r="I734"/>
  <c r="I730"/>
  <c r="I726"/>
  <c r="I722"/>
  <c r="I718"/>
  <c r="I714"/>
  <c r="I710"/>
  <c r="I706"/>
  <c r="I702"/>
  <c r="I698"/>
  <c r="I694"/>
  <c r="I690"/>
  <c r="I686"/>
  <c r="I682"/>
  <c r="I678"/>
  <c r="I674"/>
  <c r="I670"/>
  <c r="I666"/>
  <c r="I662"/>
  <c r="I658"/>
  <c r="I654"/>
  <c r="I650"/>
  <c r="I646"/>
  <c r="I642"/>
  <c r="I638"/>
  <c r="I634"/>
  <c r="I630"/>
  <c r="I626"/>
  <c r="I622"/>
  <c r="I618"/>
  <c r="I614"/>
  <c r="I610"/>
  <c r="I606"/>
  <c r="I602"/>
  <c r="I598"/>
  <c r="I594"/>
  <c r="I590"/>
  <c r="I586"/>
  <c r="I582"/>
  <c r="I578"/>
  <c r="I574"/>
  <c r="I570"/>
  <c r="I566"/>
  <c r="I562"/>
  <c r="I558"/>
  <c r="I554"/>
  <c r="I550"/>
  <c r="I546"/>
  <c r="I542"/>
  <c r="I538"/>
  <c r="I534"/>
  <c r="I530"/>
  <c r="I526"/>
  <c r="I522"/>
  <c r="I518"/>
  <c r="I514"/>
  <c r="I510"/>
  <c r="I506"/>
  <c r="I502"/>
  <c r="I498"/>
  <c r="I494"/>
  <c r="I490"/>
  <c r="I486"/>
  <c r="I482"/>
  <c r="I478"/>
  <c r="I474"/>
  <c r="I470"/>
  <c r="I466"/>
  <c r="I462"/>
  <c r="I458"/>
  <c r="I454"/>
  <c r="I450"/>
  <c r="I446"/>
  <c r="I442"/>
  <c r="I438"/>
  <c r="I434"/>
  <c r="I430"/>
  <c r="I426"/>
  <c r="I422"/>
  <c r="I418"/>
  <c r="I414"/>
  <c r="I410"/>
  <c r="I406"/>
  <c r="I402"/>
  <c r="I398"/>
  <c r="I853"/>
  <c r="I849"/>
  <c r="I845"/>
  <c r="I841"/>
  <c r="I837"/>
  <c r="I833"/>
  <c r="I829"/>
  <c r="I825"/>
  <c r="I821"/>
  <c r="I817"/>
  <c r="I813"/>
  <c r="I809"/>
  <c r="I805"/>
  <c r="I801"/>
  <c r="I797"/>
  <c r="I793"/>
  <c r="I789"/>
  <c r="I785"/>
  <c r="I781"/>
  <c r="I777"/>
  <c r="I773"/>
  <c r="I769"/>
  <c r="I765"/>
  <c r="I761"/>
  <c r="I757"/>
  <c r="I753"/>
  <c r="I749"/>
  <c r="I745"/>
  <c r="I741"/>
  <c r="I737"/>
  <c r="I733"/>
  <c r="I729"/>
  <c r="I725"/>
  <c r="I721"/>
  <c r="I717"/>
  <c r="I713"/>
  <c r="I709"/>
  <c r="I705"/>
  <c r="I701"/>
  <c r="I697"/>
  <c r="I693"/>
  <c r="I689"/>
  <c r="I685"/>
  <c r="I681"/>
  <c r="I677"/>
  <c r="I673"/>
  <c r="I669"/>
  <c r="I665"/>
  <c r="I661"/>
  <c r="I657"/>
  <c r="I653"/>
  <c r="I649"/>
  <c r="I645"/>
  <c r="I641"/>
  <c r="I637"/>
  <c r="I633"/>
  <c r="I629"/>
  <c r="I625"/>
  <c r="I621"/>
  <c r="I617"/>
  <c r="I613"/>
  <c r="I609"/>
  <c r="I605"/>
  <c r="I601"/>
  <c r="I597"/>
  <c r="I593"/>
  <c r="I589"/>
  <c r="I585"/>
  <c r="I581"/>
  <c r="I577"/>
  <c r="I573"/>
  <c r="I569"/>
  <c r="I565"/>
  <c r="I561"/>
  <c r="I557"/>
  <c r="I553"/>
  <c r="I549"/>
  <c r="I545"/>
  <c r="I541"/>
  <c r="I537"/>
  <c r="I533"/>
  <c r="I529"/>
  <c r="I525"/>
  <c r="I521"/>
  <c r="I517"/>
  <c r="I513"/>
  <c r="I509"/>
  <c r="I505"/>
  <c r="I501"/>
  <c r="I497"/>
  <c r="I493"/>
  <c r="I489"/>
  <c r="I485"/>
  <c r="I481"/>
  <c r="I477"/>
  <c r="I473"/>
  <c r="I469"/>
  <c r="I465"/>
  <c r="I461"/>
  <c r="I457"/>
  <c r="I453"/>
  <c r="I449"/>
  <c r="I445"/>
  <c r="I441"/>
  <c r="I437"/>
  <c r="I433"/>
  <c r="I429"/>
  <c r="I425"/>
  <c r="I421"/>
  <c r="I417"/>
  <c r="I413"/>
  <c r="I409"/>
  <c r="I405"/>
  <c r="I401"/>
  <c r="I397"/>
  <c r="I393"/>
  <c r="I389"/>
  <c r="I385"/>
  <c r="I381"/>
  <c r="I377"/>
  <c r="I373"/>
  <c r="I369"/>
  <c r="I365"/>
  <c r="I361"/>
  <c r="I357"/>
  <c r="I353"/>
  <c r="I349"/>
  <c r="I345"/>
  <c r="I390"/>
  <c r="I382"/>
  <c r="I374"/>
  <c r="I366"/>
  <c r="I358"/>
  <c r="I350"/>
  <c r="I343"/>
  <c r="I339"/>
  <c r="I335"/>
  <c r="I331"/>
  <c r="I327"/>
  <c r="I323"/>
  <c r="I319"/>
  <c r="I2"/>
  <c r="I317"/>
  <c r="I313"/>
  <c r="I309"/>
  <c r="I305"/>
  <c r="I301"/>
  <c r="I297"/>
  <c r="I293"/>
  <c r="I289"/>
  <c r="I285"/>
  <c r="I281"/>
  <c r="I277"/>
  <c r="I273"/>
  <c r="I269"/>
  <c r="I265"/>
  <c r="I261"/>
  <c r="I257"/>
  <c r="I253"/>
  <c r="I249"/>
  <c r="I245"/>
  <c r="I241"/>
  <c r="I237"/>
  <c r="I233"/>
  <c r="I229"/>
  <c r="I225"/>
  <c r="I221"/>
  <c r="I217"/>
  <c r="I213"/>
  <c r="I209"/>
  <c r="I205"/>
  <c r="I201"/>
  <c r="I197"/>
  <c r="I193"/>
  <c r="I189"/>
  <c r="I185"/>
  <c r="I181"/>
  <c r="I177"/>
  <c r="I173"/>
  <c r="I169"/>
  <c r="I165"/>
  <c r="I161"/>
  <c r="I157"/>
  <c r="I153"/>
  <c r="I149"/>
  <c r="I145"/>
  <c r="I141"/>
  <c r="I137"/>
  <c r="I133"/>
  <c r="I129"/>
  <c r="I125"/>
  <c r="I121"/>
  <c r="I117"/>
  <c r="I113"/>
  <c r="I109"/>
  <c r="I105"/>
  <c r="I101"/>
  <c r="I97"/>
  <c r="I93"/>
  <c r="I89"/>
  <c r="I85"/>
  <c r="I81"/>
  <c r="I77"/>
  <c r="I73"/>
  <c r="I69"/>
  <c r="I65"/>
  <c r="I61"/>
  <c r="I57"/>
  <c r="I53"/>
  <c r="I49"/>
  <c r="I41"/>
  <c r="I33"/>
  <c r="I23"/>
  <c r="I13"/>
  <c r="I5"/>
  <c r="I392"/>
  <c r="I384"/>
  <c r="I376"/>
  <c r="I368"/>
  <c r="I360"/>
  <c r="I352"/>
  <c r="I344"/>
  <c r="I340"/>
  <c r="I336"/>
  <c r="I332"/>
  <c r="I328"/>
  <c r="I324"/>
  <c r="I320"/>
  <c r="I316"/>
  <c r="I312"/>
  <c r="I308"/>
  <c r="I304"/>
  <c r="I300"/>
  <c r="I296"/>
  <c r="I292"/>
  <c r="I288"/>
  <c r="I284"/>
  <c r="I280"/>
  <c r="I276"/>
  <c r="I272"/>
  <c r="I268"/>
  <c r="I264"/>
  <c r="I260"/>
  <c r="I256"/>
  <c r="I252"/>
  <c r="I248"/>
  <c r="I244"/>
  <c r="I240"/>
  <c r="I236"/>
  <c r="I232"/>
  <c r="I228"/>
  <c r="I224"/>
  <c r="I220"/>
  <c r="I216"/>
  <c r="I212"/>
  <c r="I208"/>
  <c r="I204"/>
  <c r="I200"/>
  <c r="I196"/>
  <c r="I192"/>
  <c r="I188"/>
  <c r="I184"/>
  <c r="I180"/>
  <c r="I176"/>
  <c r="I172"/>
  <c r="I168"/>
  <c r="I164"/>
  <c r="I160"/>
  <c r="I156"/>
  <c r="I152"/>
  <c r="I148"/>
  <c r="I144"/>
  <c r="I140"/>
  <c r="I136"/>
  <c r="I132"/>
  <c r="I128"/>
  <c r="I124"/>
  <c r="I120"/>
  <c r="I116"/>
  <c r="I112"/>
  <c r="I108"/>
  <c r="I104"/>
  <c r="I100"/>
  <c r="I96"/>
  <c r="I92"/>
  <c r="I88"/>
  <c r="I84"/>
  <c r="I80"/>
  <c r="I76"/>
  <c r="I72"/>
  <c r="I68"/>
  <c r="I64"/>
  <c r="I60"/>
  <c r="I56"/>
  <c r="I52"/>
  <c r="I48"/>
  <c r="I44"/>
  <c r="I40"/>
  <c r="I36"/>
  <c r="I32"/>
  <c r="I28"/>
  <c r="I24"/>
  <c r="I20"/>
  <c r="I16"/>
  <c r="I12"/>
  <c r="I8"/>
  <c r="I4"/>
  <c r="I47"/>
  <c r="I39"/>
  <c r="I31"/>
  <c r="I25"/>
  <c r="I17"/>
  <c r="I11"/>
  <c r="I3"/>
  <c r="I270"/>
  <c r="I254"/>
  <c r="I246"/>
  <c r="I238"/>
  <c r="I230"/>
  <c r="I222"/>
  <c r="I214"/>
  <c r="I206"/>
  <c r="I198"/>
  <c r="I190"/>
  <c r="I182"/>
  <c r="I174"/>
  <c r="I166"/>
  <c r="I158"/>
  <c r="I150"/>
  <c r="I142"/>
  <c r="I134"/>
  <c r="I126"/>
  <c r="I118"/>
  <c r="I110"/>
  <c r="I102"/>
  <c r="I98"/>
  <c r="I90"/>
  <c r="I82"/>
  <c r="I74"/>
  <c r="I66"/>
  <c r="I58"/>
  <c r="I50"/>
  <c r="I42"/>
  <c r="I34"/>
  <c r="I26"/>
  <c r="I18"/>
  <c r="I10"/>
  <c r="I35"/>
  <c r="I21"/>
  <c r="I7"/>
  <c r="I315"/>
  <c r="I311"/>
  <c r="I307"/>
  <c r="I303"/>
  <c r="I299"/>
  <c r="I295"/>
  <c r="I291"/>
  <c r="I287"/>
  <c r="I283"/>
  <c r="I279"/>
  <c r="I275"/>
  <c r="I271"/>
  <c r="I267"/>
  <c r="I263"/>
  <c r="I259"/>
  <c r="I255"/>
  <c r="I251"/>
  <c r="I247"/>
  <c r="I243"/>
  <c r="I239"/>
  <c r="I235"/>
  <c r="I231"/>
  <c r="I227"/>
  <c r="I223"/>
  <c r="I219"/>
  <c r="I215"/>
  <c r="I211"/>
  <c r="I207"/>
  <c r="I203"/>
  <c r="I199"/>
  <c r="I195"/>
  <c r="I191"/>
  <c r="I187"/>
  <c r="I183"/>
  <c r="I179"/>
  <c r="I175"/>
  <c r="I171"/>
  <c r="I167"/>
  <c r="I163"/>
  <c r="I159"/>
  <c r="I155"/>
  <c r="I151"/>
  <c r="I147"/>
  <c r="I143"/>
  <c r="I139"/>
  <c r="I135"/>
  <c r="I131"/>
  <c r="I127"/>
  <c r="I123"/>
  <c r="I119"/>
  <c r="I115"/>
  <c r="I111"/>
  <c r="I107"/>
  <c r="I103"/>
  <c r="I99"/>
  <c r="I95"/>
  <c r="I91"/>
  <c r="I87"/>
  <c r="I83"/>
  <c r="I79"/>
  <c r="I75"/>
  <c r="I71"/>
  <c r="I67"/>
  <c r="I63"/>
  <c r="I59"/>
  <c r="I55"/>
  <c r="I51"/>
  <c r="I45"/>
  <c r="I37"/>
  <c r="I29"/>
  <c r="I19"/>
  <c r="I9"/>
  <c r="I396"/>
  <c r="I388"/>
  <c r="I380"/>
  <c r="I372"/>
  <c r="I364"/>
  <c r="I356"/>
  <c r="I348"/>
  <c r="I342"/>
  <c r="I338"/>
  <c r="I334"/>
  <c r="I330"/>
  <c r="I326"/>
  <c r="I322"/>
  <c r="I318"/>
  <c r="I314"/>
  <c r="I310"/>
  <c r="I306"/>
  <c r="I302"/>
  <c r="I298"/>
  <c r="I294"/>
  <c r="I290"/>
  <c r="I286"/>
  <c r="I282"/>
  <c r="I278"/>
  <c r="I274"/>
  <c r="I266"/>
  <c r="I262"/>
  <c r="I258"/>
  <c r="I250"/>
  <c r="I242"/>
  <c r="I234"/>
  <c r="I226"/>
  <c r="I218"/>
  <c r="I210"/>
  <c r="I202"/>
  <c r="I194"/>
  <c r="I186"/>
  <c r="I178"/>
  <c r="I170"/>
  <c r="I162"/>
  <c r="I154"/>
  <c r="I146"/>
  <c r="I138"/>
  <c r="I130"/>
  <c r="I122"/>
  <c r="I114"/>
  <c r="I106"/>
  <c r="I94"/>
  <c r="I86"/>
  <c r="I78"/>
  <c r="I70"/>
  <c r="I62"/>
  <c r="I54"/>
  <c r="I46"/>
  <c r="I38"/>
  <c r="I30"/>
  <c r="I22"/>
  <c r="I14"/>
  <c r="I6"/>
  <c r="I43"/>
  <c r="I27"/>
  <c r="I15"/>
  <c r="J5"/>
  <c r="H2" l="1"/>
  <c r="H3"/>
  <c r="H4"/>
  <c r="F7"/>
  <c r="H6"/>
  <c r="N852" i="8"/>
  <c r="I852"/>
  <c r="J2" i="9"/>
  <c r="J3"/>
  <c r="J4"/>
  <c r="J6"/>
  <c r="M2" l="1"/>
  <c r="K3"/>
  <c r="Q3"/>
  <c r="O2"/>
  <c r="F8"/>
  <c r="H7"/>
  <c r="N851" i="8"/>
  <c r="I851"/>
  <c r="U2" i="9"/>
  <c r="T2"/>
  <c r="R3"/>
  <c r="J7"/>
  <c r="L3" l="1"/>
  <c r="M3"/>
  <c r="K4"/>
  <c r="O3"/>
  <c r="P3" s="1"/>
  <c r="P2"/>
  <c r="F9"/>
  <c r="H8"/>
  <c r="Q4"/>
  <c r="N850" i="8"/>
  <c r="I850"/>
  <c r="T3" i="9"/>
  <c r="U3"/>
  <c r="R4"/>
  <c r="J8"/>
  <c r="K5" l="1"/>
  <c r="L4"/>
  <c r="M4" s="1"/>
  <c r="O4"/>
  <c r="F10"/>
  <c r="H9"/>
  <c r="N849" i="8"/>
  <c r="I849"/>
  <c r="T4" i="9"/>
  <c r="U4"/>
  <c r="J9"/>
  <c r="K6" l="1"/>
  <c r="L5"/>
  <c r="M5" s="1"/>
  <c r="P4"/>
  <c r="F11"/>
  <c r="H10"/>
  <c r="N848" i="8"/>
  <c r="I848"/>
  <c r="U5" i="9"/>
  <c r="R5"/>
  <c r="T5" s="1"/>
  <c r="J10"/>
  <c r="O5" l="1"/>
  <c r="Q5"/>
  <c r="K7"/>
  <c r="L6"/>
  <c r="M6" s="1"/>
  <c r="F12"/>
  <c r="H11"/>
  <c r="N847" i="8"/>
  <c r="I847"/>
  <c r="U6" i="9"/>
  <c r="R6"/>
  <c r="T6" s="1"/>
  <c r="J11"/>
  <c r="Q6" l="1"/>
  <c r="Q7" s="1"/>
  <c r="K8"/>
  <c r="L7"/>
  <c r="M7" s="1"/>
  <c r="O6"/>
  <c r="P5"/>
  <c r="F13"/>
  <c r="H12"/>
  <c r="N846" i="8"/>
  <c r="I846"/>
  <c r="U7" i="9"/>
  <c r="R7"/>
  <c r="T7" s="1"/>
  <c r="J12"/>
  <c r="K9" l="1"/>
  <c r="L8"/>
  <c r="M8" s="1"/>
  <c r="O7"/>
  <c r="Q8"/>
  <c r="P6"/>
  <c r="F14"/>
  <c r="H13"/>
  <c r="N845" i="8"/>
  <c r="I845"/>
  <c r="U8" i="9"/>
  <c r="R8"/>
  <c r="T8" s="1"/>
  <c r="J13"/>
  <c r="K10" l="1"/>
  <c r="L9"/>
  <c r="M9" s="1"/>
  <c r="O8"/>
  <c r="P7"/>
  <c r="F15"/>
  <c r="H14"/>
  <c r="N844" i="8"/>
  <c r="I844"/>
  <c r="U9" i="9"/>
  <c r="R9"/>
  <c r="T9" s="1"/>
  <c r="J14"/>
  <c r="K11" l="1"/>
  <c r="L10"/>
  <c r="M10" s="1"/>
  <c r="O9"/>
  <c r="Q9"/>
  <c r="Q10" s="1"/>
  <c r="P8"/>
  <c r="F16"/>
  <c r="H15"/>
  <c r="N843" i="8"/>
  <c r="I843"/>
  <c r="U10" i="9"/>
  <c r="R10"/>
  <c r="T10" s="1"/>
  <c r="J15"/>
  <c r="O10" l="1"/>
  <c r="P9"/>
  <c r="K12"/>
  <c r="L11"/>
  <c r="M11" s="1"/>
  <c r="F17"/>
  <c r="H16"/>
  <c r="N842" i="8"/>
  <c r="I842"/>
  <c r="U11" i="9"/>
  <c r="R11"/>
  <c r="T11" s="1"/>
  <c r="J16"/>
  <c r="K13" l="1"/>
  <c r="L12"/>
  <c r="M12" s="1"/>
  <c r="O11"/>
  <c r="P11" s="1"/>
  <c r="P10"/>
  <c r="Q11"/>
  <c r="Q12" s="1"/>
  <c r="F18"/>
  <c r="H17"/>
  <c r="N841" i="8"/>
  <c r="I841"/>
  <c r="U12" i="9"/>
  <c r="R12"/>
  <c r="T12" s="1"/>
  <c r="J17"/>
  <c r="Q13" l="1"/>
  <c r="K14"/>
  <c r="L13"/>
  <c r="M13" s="1"/>
  <c r="O12"/>
  <c r="P12" s="1"/>
  <c r="F19"/>
  <c r="H18"/>
  <c r="N840" i="8"/>
  <c r="I840"/>
  <c r="U13" i="9"/>
  <c r="R13"/>
  <c r="T13" s="1"/>
  <c r="J18"/>
  <c r="Q14" l="1"/>
  <c r="K15"/>
  <c r="L14"/>
  <c r="M14" s="1"/>
  <c r="O13"/>
  <c r="P13" s="1"/>
  <c r="F20"/>
  <c r="H19"/>
  <c r="N839" i="8"/>
  <c r="I839"/>
  <c r="U14" i="9"/>
  <c r="R14"/>
  <c r="T14" s="1"/>
  <c r="J19"/>
  <c r="K16" l="1"/>
  <c r="L15"/>
  <c r="M15" s="1"/>
  <c r="O14"/>
  <c r="F21"/>
  <c r="H20"/>
  <c r="N838" i="8"/>
  <c r="I838"/>
  <c r="U15" i="9"/>
  <c r="R15"/>
  <c r="T15" s="1"/>
  <c r="J20"/>
  <c r="Q15" l="1"/>
  <c r="Q16" s="1"/>
  <c r="K17"/>
  <c r="L16"/>
  <c r="M16" s="1"/>
  <c r="O15"/>
  <c r="P15" s="1"/>
  <c r="P14"/>
  <c r="F22"/>
  <c r="H21"/>
  <c r="N837" i="8"/>
  <c r="I837"/>
  <c r="U16" i="9"/>
  <c r="R16"/>
  <c r="T16" s="1"/>
  <c r="J21"/>
  <c r="Q17" l="1"/>
  <c r="K18"/>
  <c r="L17"/>
  <c r="M17" s="1"/>
  <c r="O16"/>
  <c r="P16" s="1"/>
  <c r="F23"/>
  <c r="H22"/>
  <c r="N836" i="8"/>
  <c r="I836"/>
  <c r="U17" i="9"/>
  <c r="R17"/>
  <c r="T17" s="1"/>
  <c r="J22"/>
  <c r="K19" l="1"/>
  <c r="L18"/>
  <c r="M18" s="1"/>
  <c r="O17"/>
  <c r="P17" s="1"/>
  <c r="F24"/>
  <c r="H23"/>
  <c r="N835" i="8"/>
  <c r="I835"/>
  <c r="U18" i="9"/>
  <c r="R18"/>
  <c r="T18" s="1"/>
  <c r="J23"/>
  <c r="K20" l="1"/>
  <c r="L19"/>
  <c r="M19" s="1"/>
  <c r="O18"/>
  <c r="Q18"/>
  <c r="Q19" s="1"/>
  <c r="F25"/>
  <c r="H24"/>
  <c r="N834" i="8"/>
  <c r="I834"/>
  <c r="U19" i="9"/>
  <c r="R19"/>
  <c r="T19" s="1"/>
  <c r="J24"/>
  <c r="O19" l="1"/>
  <c r="P18"/>
  <c r="K21"/>
  <c r="L20"/>
  <c r="M20" s="1"/>
  <c r="F26"/>
  <c r="H25"/>
  <c r="N833" i="8"/>
  <c r="I833"/>
  <c r="U20" i="9"/>
  <c r="R20"/>
  <c r="T20" s="1"/>
  <c r="J25"/>
  <c r="K22" l="1"/>
  <c r="L21"/>
  <c r="M21" s="1"/>
  <c r="O20"/>
  <c r="P19"/>
  <c r="Q20"/>
  <c r="Q21" s="1"/>
  <c r="F27"/>
  <c r="H26"/>
  <c r="N832" i="8"/>
  <c r="I832"/>
  <c r="U21" i="9"/>
  <c r="R21"/>
  <c r="T21" s="1"/>
  <c r="R22"/>
  <c r="J26"/>
  <c r="Q22" l="1"/>
  <c r="K23"/>
  <c r="L22"/>
  <c r="M22" s="1"/>
  <c r="O21"/>
  <c r="O22" s="1"/>
  <c r="P22" s="1"/>
  <c r="P20"/>
  <c r="F28"/>
  <c r="H27"/>
  <c r="N831" i="8"/>
  <c r="I831"/>
  <c r="U22" i="9"/>
  <c r="T22"/>
  <c r="J27"/>
  <c r="K24" l="1"/>
  <c r="L23"/>
  <c r="M23" s="1"/>
  <c r="P21"/>
  <c r="F29"/>
  <c r="H28"/>
  <c r="N830" i="8"/>
  <c r="I830"/>
  <c r="U23" i="9"/>
  <c r="R23"/>
  <c r="T23" s="1"/>
  <c r="J28"/>
  <c r="O23" l="1"/>
  <c r="Q23"/>
  <c r="K25"/>
  <c r="L24"/>
  <c r="M24" s="1"/>
  <c r="F30"/>
  <c r="H29"/>
  <c r="N829" i="8"/>
  <c r="I829"/>
  <c r="U24" i="9"/>
  <c r="R24"/>
  <c r="T24" s="1"/>
  <c r="J29"/>
  <c r="Q24" l="1"/>
  <c r="P23"/>
  <c r="O24"/>
  <c r="K26"/>
  <c r="L25"/>
  <c r="M25" s="1"/>
  <c r="F31"/>
  <c r="H30"/>
  <c r="N828" i="8"/>
  <c r="I828"/>
  <c r="U25" i="9"/>
  <c r="R25"/>
  <c r="T25" s="1"/>
  <c r="J30"/>
  <c r="P24" l="1"/>
  <c r="O25"/>
  <c r="K27"/>
  <c r="L26"/>
  <c r="M26" s="1"/>
  <c r="Q25"/>
  <c r="Q26" s="1"/>
  <c r="F32"/>
  <c r="H31"/>
  <c r="N827" i="8"/>
  <c r="I827"/>
  <c r="U26" i="9"/>
  <c r="R26"/>
  <c r="T26" s="1"/>
  <c r="J31"/>
  <c r="K28" l="1"/>
  <c r="L27"/>
  <c r="M27" s="1"/>
  <c r="P25"/>
  <c r="O26"/>
  <c r="F33"/>
  <c r="H32"/>
  <c r="N826" i="8"/>
  <c r="I826"/>
  <c r="U27" i="9"/>
  <c r="R27"/>
  <c r="T27" s="1"/>
  <c r="J32"/>
  <c r="P26" l="1"/>
  <c r="O27"/>
  <c r="K29"/>
  <c r="L28"/>
  <c r="M28" s="1"/>
  <c r="Q27"/>
  <c r="Q28" s="1"/>
  <c r="F34"/>
  <c r="H33"/>
  <c r="N825" i="8"/>
  <c r="I825"/>
  <c r="U28" i="9"/>
  <c r="R28"/>
  <c r="T28" s="1"/>
  <c r="J33"/>
  <c r="K30" l="1"/>
  <c r="L29"/>
  <c r="M29" s="1"/>
  <c r="Q29"/>
  <c r="P27"/>
  <c r="O28"/>
  <c r="F35"/>
  <c r="H34"/>
  <c r="N824" i="8"/>
  <c r="I824"/>
  <c r="U29" i="9"/>
  <c r="R29"/>
  <c r="T29" s="1"/>
  <c r="J34"/>
  <c r="K31" l="1"/>
  <c r="L30"/>
  <c r="M30" s="1"/>
  <c r="P28"/>
  <c r="O29"/>
  <c r="F36"/>
  <c r="H35"/>
  <c r="N823" i="8"/>
  <c r="I823"/>
  <c r="U30" i="9"/>
  <c r="R30"/>
  <c r="T30" s="1"/>
  <c r="J35"/>
  <c r="P29" l="1"/>
  <c r="O30"/>
  <c r="K32"/>
  <c r="L31"/>
  <c r="M31" s="1"/>
  <c r="Q30"/>
  <c r="Q31" s="1"/>
  <c r="F37"/>
  <c r="H36"/>
  <c r="N822" i="8"/>
  <c r="I822"/>
  <c r="U31" i="9"/>
  <c r="R31"/>
  <c r="T31" s="1"/>
  <c r="J36"/>
  <c r="K33" l="1"/>
  <c r="L32"/>
  <c r="M32" s="1"/>
  <c r="P30"/>
  <c r="O31"/>
  <c r="F38"/>
  <c r="H37"/>
  <c r="N821" i="8"/>
  <c r="I821"/>
  <c r="U32" i="9"/>
  <c r="R32"/>
  <c r="T32" s="1"/>
  <c r="J37"/>
  <c r="P31" l="1"/>
  <c r="O32"/>
  <c r="K34"/>
  <c r="L33"/>
  <c r="M33" s="1"/>
  <c r="Q32"/>
  <c r="Q33" s="1"/>
  <c r="F39"/>
  <c r="H38"/>
  <c r="N820" i="8"/>
  <c r="I820"/>
  <c r="U33" i="9"/>
  <c r="R33"/>
  <c r="T33" s="1"/>
  <c r="J38"/>
  <c r="K35" l="1"/>
  <c r="L34"/>
  <c r="M34" s="1"/>
  <c r="P32"/>
  <c r="O33"/>
  <c r="Q34"/>
  <c r="F40"/>
  <c r="H39"/>
  <c r="N819" i="8"/>
  <c r="I819"/>
  <c r="U34" i="9"/>
  <c r="R34"/>
  <c r="T34" s="1"/>
  <c r="J39"/>
  <c r="P33" l="1"/>
  <c r="O34"/>
  <c r="K36"/>
  <c r="L35"/>
  <c r="M35" s="1"/>
  <c r="Q35"/>
  <c r="F41"/>
  <c r="H40"/>
  <c r="N818" i="8"/>
  <c r="I818"/>
  <c r="U35" i="9"/>
  <c r="R35"/>
  <c r="T35" s="1"/>
  <c r="J40"/>
  <c r="P34" l="1"/>
  <c r="O35"/>
  <c r="K37"/>
  <c r="L36"/>
  <c r="M36" s="1"/>
  <c r="F42"/>
  <c r="H41"/>
  <c r="N817" i="8"/>
  <c r="I817"/>
  <c r="U36" i="9"/>
  <c r="R36"/>
  <c r="T36" s="1"/>
  <c r="J41"/>
  <c r="P35" l="1"/>
  <c r="O36"/>
  <c r="K38"/>
  <c r="L37"/>
  <c r="M37" s="1"/>
  <c r="Q36"/>
  <c r="F43"/>
  <c r="H42"/>
  <c r="N816" i="8"/>
  <c r="I816"/>
  <c r="U37" i="9"/>
  <c r="R37"/>
  <c r="T37" s="1"/>
  <c r="J42"/>
  <c r="Q37" l="1"/>
  <c r="Q38" s="1"/>
  <c r="P36"/>
  <c r="O37"/>
  <c r="K39"/>
  <c r="L38"/>
  <c r="M38" s="1"/>
  <c r="F44"/>
  <c r="H43"/>
  <c r="N815" i="8"/>
  <c r="I815"/>
  <c r="U38" i="9"/>
  <c r="R38"/>
  <c r="T38" s="1"/>
  <c r="J43"/>
  <c r="K40" l="1"/>
  <c r="L39"/>
  <c r="M39" s="1"/>
  <c r="P37"/>
  <c r="O38"/>
  <c r="Q39"/>
  <c r="F45"/>
  <c r="H44"/>
  <c r="N814" i="8"/>
  <c r="I814"/>
  <c r="U39" i="9"/>
  <c r="R39"/>
  <c r="T39" s="1"/>
  <c r="J44"/>
  <c r="P38" l="1"/>
  <c r="O39"/>
  <c r="K41"/>
  <c r="L40"/>
  <c r="M40" s="1"/>
  <c r="Q40"/>
  <c r="F46"/>
  <c r="H45"/>
  <c r="N813" i="8"/>
  <c r="I813"/>
  <c r="U40" i="9"/>
  <c r="R40"/>
  <c r="T40" s="1"/>
  <c r="J45"/>
  <c r="K42" l="1"/>
  <c r="L41"/>
  <c r="M41" s="1"/>
  <c r="P39"/>
  <c r="O40"/>
  <c r="Q41"/>
  <c r="F47"/>
  <c r="H46"/>
  <c r="N812" i="8"/>
  <c r="I812"/>
  <c r="U41" i="9"/>
  <c r="R41"/>
  <c r="T41" s="1"/>
  <c r="J46"/>
  <c r="P40" l="1"/>
  <c r="O41"/>
  <c r="K43"/>
  <c r="L42"/>
  <c r="M42" s="1"/>
  <c r="Q42"/>
  <c r="F48"/>
  <c r="H47"/>
  <c r="N811" i="8"/>
  <c r="I811"/>
  <c r="U42" i="9"/>
  <c r="R42"/>
  <c r="T42" s="1"/>
  <c r="J47"/>
  <c r="K44" l="1"/>
  <c r="L43"/>
  <c r="M43" s="1"/>
  <c r="P41"/>
  <c r="O42"/>
  <c r="Q43"/>
  <c r="F49"/>
  <c r="H48"/>
  <c r="N810" i="8"/>
  <c r="I810"/>
  <c r="U43" i="9"/>
  <c r="R43"/>
  <c r="T43" s="1"/>
  <c r="J48"/>
  <c r="P42" l="1"/>
  <c r="O43"/>
  <c r="K45"/>
  <c r="L44"/>
  <c r="M44" s="1"/>
  <c r="Q44"/>
  <c r="F50"/>
  <c r="H49"/>
  <c r="N809" i="8"/>
  <c r="I809"/>
  <c r="U44" i="9"/>
  <c r="R44"/>
  <c r="T44" s="1"/>
  <c r="J49"/>
  <c r="P43" l="1"/>
  <c r="O44"/>
  <c r="K46"/>
  <c r="L45"/>
  <c r="M45" s="1"/>
  <c r="Q45"/>
  <c r="F51"/>
  <c r="H50"/>
  <c r="N808" i="8"/>
  <c r="I808"/>
  <c r="U45" i="9"/>
  <c r="R45"/>
  <c r="T45" s="1"/>
  <c r="J50"/>
  <c r="Q46" l="1"/>
  <c r="P44"/>
  <c r="O45"/>
  <c r="K47"/>
  <c r="L46"/>
  <c r="M46" s="1"/>
  <c r="F52"/>
  <c r="H51"/>
  <c r="N807" i="8"/>
  <c r="I807"/>
  <c r="U46" i="9"/>
  <c r="R46"/>
  <c r="T46" s="1"/>
  <c r="J51"/>
  <c r="K48" l="1"/>
  <c r="L47"/>
  <c r="M47" s="1"/>
  <c r="O46"/>
  <c r="P45"/>
  <c r="Q47"/>
  <c r="F53"/>
  <c r="H52"/>
  <c r="N806" i="8"/>
  <c r="I806"/>
  <c r="U47" i="9"/>
  <c r="R47"/>
  <c r="T47" s="1"/>
  <c r="J52"/>
  <c r="Q48" l="1"/>
  <c r="P46"/>
  <c r="O47"/>
  <c r="K49"/>
  <c r="L48"/>
  <c r="M48" s="1"/>
  <c r="F54"/>
  <c r="H53"/>
  <c r="N805" i="8"/>
  <c r="I805"/>
  <c r="U48" i="9"/>
  <c r="R48"/>
  <c r="T48" s="1"/>
  <c r="J53"/>
  <c r="O48" l="1"/>
  <c r="P47"/>
  <c r="K50"/>
  <c r="L49"/>
  <c r="M49" s="1"/>
  <c r="F55"/>
  <c r="H54"/>
  <c r="N804" i="8"/>
  <c r="I804"/>
  <c r="U49" i="9"/>
  <c r="R49"/>
  <c r="T49" s="1"/>
  <c r="J54"/>
  <c r="K51" l="1"/>
  <c r="L50"/>
  <c r="M50" s="1"/>
  <c r="Q49"/>
  <c r="O49"/>
  <c r="P48"/>
  <c r="F56"/>
  <c r="H55"/>
  <c r="N803" i="8"/>
  <c r="I803"/>
  <c r="U50" i="9"/>
  <c r="R50"/>
  <c r="T50" s="1"/>
  <c r="J55"/>
  <c r="Q50" l="1"/>
  <c r="K52"/>
  <c r="L51"/>
  <c r="M51" s="1"/>
  <c r="P49"/>
  <c r="O50"/>
  <c r="F57"/>
  <c r="H56"/>
  <c r="N802" i="8"/>
  <c r="I802"/>
  <c r="U51" i="9"/>
  <c r="R51"/>
  <c r="T51" s="1"/>
  <c r="J56"/>
  <c r="Q51" l="1"/>
  <c r="K53"/>
  <c r="L52"/>
  <c r="M52" s="1"/>
  <c r="P50"/>
  <c r="O51"/>
  <c r="F58"/>
  <c r="H57"/>
  <c r="N801" i="8"/>
  <c r="I801"/>
  <c r="U52" i="9"/>
  <c r="R52"/>
  <c r="T52" s="1"/>
  <c r="J57"/>
  <c r="Q52" l="1"/>
  <c r="K54"/>
  <c r="L53"/>
  <c r="M53" s="1"/>
  <c r="O52"/>
  <c r="P51"/>
  <c r="F59"/>
  <c r="H58"/>
  <c r="N800" i="8"/>
  <c r="I800"/>
  <c r="U53" i="9"/>
  <c r="R53"/>
  <c r="T53" s="1"/>
  <c r="J58"/>
  <c r="K55" l="1"/>
  <c r="L54"/>
  <c r="M54" s="1"/>
  <c r="O53"/>
  <c r="P52"/>
  <c r="Q53"/>
  <c r="F60"/>
  <c r="H59"/>
  <c r="N799" i="8"/>
  <c r="I799"/>
  <c r="U54" i="9"/>
  <c r="R54"/>
  <c r="T54" s="1"/>
  <c r="J59"/>
  <c r="Q54" l="1"/>
  <c r="P53"/>
  <c r="O54"/>
  <c r="P54" s="1"/>
  <c r="K56"/>
  <c r="L55"/>
  <c r="M55" s="1"/>
  <c r="F61"/>
  <c r="H60"/>
  <c r="N798" i="8"/>
  <c r="I798"/>
  <c r="U55" i="9"/>
  <c r="R55"/>
  <c r="T55" s="1"/>
  <c r="J60"/>
  <c r="Q55" l="1"/>
  <c r="K57"/>
  <c r="L56"/>
  <c r="M56" s="1"/>
  <c r="O55"/>
  <c r="F62"/>
  <c r="H61"/>
  <c r="N797" i="8"/>
  <c r="I797"/>
  <c r="U56" i="9"/>
  <c r="R56"/>
  <c r="T56" s="1"/>
  <c r="R57"/>
  <c r="J61"/>
  <c r="P55" l="1"/>
  <c r="O56"/>
  <c r="O57" s="1"/>
  <c r="P57" s="1"/>
  <c r="K58"/>
  <c r="L57"/>
  <c r="M57" s="1"/>
  <c r="Q56"/>
  <c r="Q57" s="1"/>
  <c r="F63"/>
  <c r="H62"/>
  <c r="N796" i="8"/>
  <c r="I796"/>
  <c r="U57" i="9"/>
  <c r="T57"/>
  <c r="J62"/>
  <c r="K59" l="1"/>
  <c r="L58"/>
  <c r="M58" s="1"/>
  <c r="P56"/>
  <c r="F64"/>
  <c r="H63"/>
  <c r="N795" i="8"/>
  <c r="I795"/>
  <c r="U58" i="9"/>
  <c r="R58"/>
  <c r="T58" s="1"/>
  <c r="R59"/>
  <c r="J63"/>
  <c r="O58" l="1"/>
  <c r="O59" s="1"/>
  <c r="K60"/>
  <c r="L59"/>
  <c r="M59" s="1"/>
  <c r="Q58"/>
  <c r="Q59" s="1"/>
  <c r="F65"/>
  <c r="H64"/>
  <c r="N794" i="8"/>
  <c r="I794"/>
  <c r="U59" i="9"/>
  <c r="T59"/>
  <c r="J64"/>
  <c r="P58" l="1"/>
  <c r="P59"/>
  <c r="K61"/>
  <c r="L60"/>
  <c r="M60" s="1"/>
  <c r="F66"/>
  <c r="H65"/>
  <c r="N793" i="8"/>
  <c r="I793"/>
  <c r="U60" i="9"/>
  <c r="R60"/>
  <c r="T60" s="1"/>
  <c r="J65"/>
  <c r="R61"/>
  <c r="O60" l="1"/>
  <c r="K62"/>
  <c r="L61"/>
  <c r="M61" s="1"/>
  <c r="Q60"/>
  <c r="Q61" s="1"/>
  <c r="F67"/>
  <c r="H66"/>
  <c r="N792" i="8"/>
  <c r="I792"/>
  <c r="U61" i="9"/>
  <c r="T61"/>
  <c r="J66"/>
  <c r="K63" l="1"/>
  <c r="L62"/>
  <c r="M62" s="1"/>
  <c r="P60"/>
  <c r="O61"/>
  <c r="F68"/>
  <c r="H67"/>
  <c r="N791" i="8"/>
  <c r="I791"/>
  <c r="U62" i="9"/>
  <c r="R62"/>
  <c r="T62" s="1"/>
  <c r="R63"/>
  <c r="J67"/>
  <c r="O62" l="1"/>
  <c r="P61"/>
  <c r="K64"/>
  <c r="L63"/>
  <c r="M63" s="1"/>
  <c r="Q62"/>
  <c r="Q63" s="1"/>
  <c r="F69"/>
  <c r="H68"/>
  <c r="N790" i="8"/>
  <c r="I790"/>
  <c r="U63" i="9"/>
  <c r="T63"/>
  <c r="R64"/>
  <c r="J68"/>
  <c r="K65" l="1"/>
  <c r="L64"/>
  <c r="M64" s="1"/>
  <c r="P62"/>
  <c r="O63"/>
  <c r="Q64"/>
  <c r="F70"/>
  <c r="H69"/>
  <c r="N789" i="8"/>
  <c r="I789"/>
  <c r="U64" i="9"/>
  <c r="T64"/>
  <c r="J69"/>
  <c r="K66" l="1"/>
  <c r="L65"/>
  <c r="M65" s="1"/>
  <c r="O64"/>
  <c r="P63"/>
  <c r="F71"/>
  <c r="H70"/>
  <c r="N788" i="8"/>
  <c r="I788"/>
  <c r="U65" i="9"/>
  <c r="R65"/>
  <c r="T65" s="1"/>
  <c r="J70"/>
  <c r="K67" l="1"/>
  <c r="L66"/>
  <c r="M66" s="1"/>
  <c r="Q65"/>
  <c r="O65"/>
  <c r="P64"/>
  <c r="F72"/>
  <c r="H71"/>
  <c r="N787" i="8"/>
  <c r="I787"/>
  <c r="U66" i="9"/>
  <c r="R66"/>
  <c r="T66" s="1"/>
  <c r="J71"/>
  <c r="K68" l="1"/>
  <c r="L67"/>
  <c r="M67" s="1"/>
  <c r="Q66"/>
  <c r="O66"/>
  <c r="P65"/>
  <c r="F73"/>
  <c r="H72"/>
  <c r="N786" i="8"/>
  <c r="I786"/>
  <c r="U67" i="9"/>
  <c r="R67"/>
  <c r="T67" s="1"/>
  <c r="J72"/>
  <c r="K69" l="1"/>
  <c r="L68"/>
  <c r="M68" s="1"/>
  <c r="Q67"/>
  <c r="O67"/>
  <c r="P66"/>
  <c r="F74"/>
  <c r="H73"/>
  <c r="N785" i="8"/>
  <c r="I785"/>
  <c r="U68" i="9"/>
  <c r="R68"/>
  <c r="T68" s="1"/>
  <c r="R69"/>
  <c r="J73"/>
  <c r="P67" l="1"/>
  <c r="O68"/>
  <c r="O69" s="1"/>
  <c r="Q68"/>
  <c r="Q69" s="1"/>
  <c r="K70"/>
  <c r="L69"/>
  <c r="M69" s="1"/>
  <c r="F75"/>
  <c r="H74"/>
  <c r="N784" i="8"/>
  <c r="I784"/>
  <c r="U69" i="9"/>
  <c r="T69"/>
  <c r="J74"/>
  <c r="K71" l="1"/>
  <c r="L70"/>
  <c r="M70" s="1"/>
  <c r="P69"/>
  <c r="P68"/>
  <c r="F76"/>
  <c r="H75"/>
  <c r="N783" i="8"/>
  <c r="I783"/>
  <c r="U70" i="9"/>
  <c r="R70"/>
  <c r="T70" s="1"/>
  <c r="J75"/>
  <c r="O70" l="1"/>
  <c r="Q70"/>
  <c r="K72"/>
  <c r="L71"/>
  <c r="M71" s="1"/>
  <c r="F77"/>
  <c r="H76"/>
  <c r="N782" i="8"/>
  <c r="I782"/>
  <c r="U71" i="9"/>
  <c r="R71"/>
  <c r="T71" s="1"/>
  <c r="J76"/>
  <c r="Q71" l="1"/>
  <c r="P70"/>
  <c r="O71"/>
  <c r="P71" s="1"/>
  <c r="K73"/>
  <c r="L72"/>
  <c r="M72" s="1"/>
  <c r="F78"/>
  <c r="H77"/>
  <c r="N781" i="8"/>
  <c r="I781"/>
  <c r="U72" i="9"/>
  <c r="R72"/>
  <c r="T72" s="1"/>
  <c r="J77"/>
  <c r="K74" l="1"/>
  <c r="L73"/>
  <c r="M73" s="1"/>
  <c r="Q72"/>
  <c r="O72"/>
  <c r="P72" s="1"/>
  <c r="F79"/>
  <c r="H78"/>
  <c r="N780" i="8"/>
  <c r="I780"/>
  <c r="U73" i="9"/>
  <c r="R73"/>
  <c r="T73" s="1"/>
  <c r="J78"/>
  <c r="Q73" l="1"/>
  <c r="K75"/>
  <c r="L74"/>
  <c r="M74" s="1"/>
  <c r="O73"/>
  <c r="F80"/>
  <c r="H79"/>
  <c r="N779" i="8"/>
  <c r="I779"/>
  <c r="U74" i="9"/>
  <c r="R74"/>
  <c r="T74" s="1"/>
  <c r="R75"/>
  <c r="J79"/>
  <c r="P73" l="1"/>
  <c r="O74"/>
  <c r="O75" s="1"/>
  <c r="P75" s="1"/>
  <c r="K76"/>
  <c r="L75"/>
  <c r="M75" s="1"/>
  <c r="Q74"/>
  <c r="Q75" s="1"/>
  <c r="F81"/>
  <c r="H80"/>
  <c r="N778" i="8"/>
  <c r="I778"/>
  <c r="U75" i="9"/>
  <c r="T75"/>
  <c r="R76"/>
  <c r="J80"/>
  <c r="Q76" l="1"/>
  <c r="K77"/>
  <c r="L76"/>
  <c r="M76" s="1"/>
  <c r="O76"/>
  <c r="P74"/>
  <c r="F82"/>
  <c r="H81"/>
  <c r="N777" i="8"/>
  <c r="I777"/>
  <c r="U76" i="9"/>
  <c r="T76"/>
  <c r="J81"/>
  <c r="K78" l="1"/>
  <c r="L77"/>
  <c r="M77" s="1"/>
  <c r="P76"/>
  <c r="F83"/>
  <c r="H82"/>
  <c r="N776" i="8"/>
  <c r="I776"/>
  <c r="U77" i="9"/>
  <c r="R77"/>
  <c r="T77" s="1"/>
  <c r="J82"/>
  <c r="O77" l="1"/>
  <c r="K79"/>
  <c r="L78"/>
  <c r="M78" s="1"/>
  <c r="Q77"/>
  <c r="F84"/>
  <c r="H83"/>
  <c r="N775" i="8"/>
  <c r="I775"/>
  <c r="U78" i="9"/>
  <c r="R78"/>
  <c r="T78" s="1"/>
  <c r="R79"/>
  <c r="J83"/>
  <c r="Q78" l="1"/>
  <c r="Q79" s="1"/>
  <c r="K80"/>
  <c r="L79"/>
  <c r="M79" s="1"/>
  <c r="O78"/>
  <c r="O79" s="1"/>
  <c r="P77"/>
  <c r="F85"/>
  <c r="H84"/>
  <c r="N774" i="8"/>
  <c r="I774"/>
  <c r="U79" i="9"/>
  <c r="T79"/>
  <c r="J84"/>
  <c r="P78" l="1"/>
  <c r="K81"/>
  <c r="L80"/>
  <c r="M80" s="1"/>
  <c r="P79"/>
  <c r="F86"/>
  <c r="H85"/>
  <c r="N773" i="8"/>
  <c r="I773"/>
  <c r="U80" i="9"/>
  <c r="R80"/>
  <c r="T80" s="1"/>
  <c r="R81"/>
  <c r="J85"/>
  <c r="O80" l="1"/>
  <c r="O81" s="1"/>
  <c r="K82"/>
  <c r="L81"/>
  <c r="M81" s="1"/>
  <c r="Q80"/>
  <c r="Q81" s="1"/>
  <c r="F87"/>
  <c r="H86"/>
  <c r="N772" i="8"/>
  <c r="I772"/>
  <c r="U81" i="9"/>
  <c r="T81"/>
  <c r="J86"/>
  <c r="P81" l="1"/>
  <c r="K83"/>
  <c r="L82"/>
  <c r="M82" s="1"/>
  <c r="P80"/>
  <c r="F88"/>
  <c r="H87"/>
  <c r="N771" i="8"/>
  <c r="I771"/>
  <c r="U82" i="9"/>
  <c r="R82"/>
  <c r="T82" s="1"/>
  <c r="R83"/>
  <c r="J87"/>
  <c r="O82" l="1"/>
  <c r="O83" s="1"/>
  <c r="P83" s="1"/>
  <c r="Q82"/>
  <c r="Q83" s="1"/>
  <c r="K84"/>
  <c r="L83"/>
  <c r="M83" s="1"/>
  <c r="F89"/>
  <c r="H88"/>
  <c r="N770" i="8"/>
  <c r="I770"/>
  <c r="U83" i="9"/>
  <c r="T83"/>
  <c r="J88"/>
  <c r="K85" l="1"/>
  <c r="L84"/>
  <c r="M84" s="1"/>
  <c r="P82"/>
  <c r="F90"/>
  <c r="H89"/>
  <c r="N769" i="8"/>
  <c r="I769"/>
  <c r="U84" i="9"/>
  <c r="R84"/>
  <c r="T84" s="1"/>
  <c r="R85"/>
  <c r="J89"/>
  <c r="O84" l="1"/>
  <c r="O85" s="1"/>
  <c r="P85" s="1"/>
  <c r="Q84"/>
  <c r="Q85" s="1"/>
  <c r="K86"/>
  <c r="L85"/>
  <c r="M85" s="1"/>
  <c r="F91"/>
  <c r="H90"/>
  <c r="N768" i="8"/>
  <c r="I768"/>
  <c r="U85" i="9"/>
  <c r="T85"/>
  <c r="R86"/>
  <c r="J90"/>
  <c r="K87" l="1"/>
  <c r="L86"/>
  <c r="M86" s="1"/>
  <c r="Q86"/>
  <c r="P84"/>
  <c r="O86"/>
  <c r="P86" s="1"/>
  <c r="F92"/>
  <c r="H91"/>
  <c r="N767" i="8"/>
  <c r="I767"/>
  <c r="U86" i="9"/>
  <c r="T86"/>
  <c r="J91"/>
  <c r="K88" l="1"/>
  <c r="L87"/>
  <c r="M87" s="1"/>
  <c r="F93"/>
  <c r="H92"/>
  <c r="N766" i="8"/>
  <c r="I766"/>
  <c r="U87" i="9"/>
  <c r="R87"/>
  <c r="T87" s="1"/>
  <c r="J92"/>
  <c r="O87" l="1"/>
  <c r="P87" s="1"/>
  <c r="K89"/>
  <c r="L88"/>
  <c r="M88" s="1"/>
  <c r="Q87"/>
  <c r="F94"/>
  <c r="H93"/>
  <c r="N765" i="8"/>
  <c r="I765"/>
  <c r="U88" i="9"/>
  <c r="R88"/>
  <c r="T88" s="1"/>
  <c r="J93"/>
  <c r="K90" l="1"/>
  <c r="L89"/>
  <c r="M89" s="1"/>
  <c r="Q88"/>
  <c r="O88"/>
  <c r="F95"/>
  <c r="H94"/>
  <c r="N764" i="8"/>
  <c r="I764"/>
  <c r="U89" i="9"/>
  <c r="R89"/>
  <c r="T89" s="1"/>
  <c r="J94"/>
  <c r="K91" l="1"/>
  <c r="L90"/>
  <c r="M90" s="1"/>
  <c r="O89"/>
  <c r="Q89"/>
  <c r="P88"/>
  <c r="F96"/>
  <c r="H95"/>
  <c r="N763" i="8"/>
  <c r="I763"/>
  <c r="U90" i="9"/>
  <c r="R90"/>
  <c r="T90" s="1"/>
  <c r="J95"/>
  <c r="Q90" l="1"/>
  <c r="K92"/>
  <c r="L91"/>
  <c r="M91" s="1"/>
  <c r="O90"/>
  <c r="P89"/>
  <c r="F97"/>
  <c r="H96"/>
  <c r="N762" i="8"/>
  <c r="I762"/>
  <c r="U91" i="9"/>
  <c r="R91"/>
  <c r="T91" s="1"/>
  <c r="J96"/>
  <c r="K93" l="1"/>
  <c r="L92"/>
  <c r="M92" s="1"/>
  <c r="Q91"/>
  <c r="O91"/>
  <c r="P91" s="1"/>
  <c r="P90"/>
  <c r="F98"/>
  <c r="H97"/>
  <c r="N761" i="8"/>
  <c r="I761"/>
  <c r="U92" i="9"/>
  <c r="R92"/>
  <c r="T92" s="1"/>
  <c r="J97"/>
  <c r="Q92" l="1"/>
  <c r="K94"/>
  <c r="L93"/>
  <c r="M93" s="1"/>
  <c r="O92"/>
  <c r="P92" s="1"/>
  <c r="F99"/>
  <c r="H98"/>
  <c r="N760" i="8"/>
  <c r="I760"/>
  <c r="U93" i="9"/>
  <c r="R93"/>
  <c r="T93" s="1"/>
  <c r="J98"/>
  <c r="Q93" l="1"/>
  <c r="K95"/>
  <c r="L94"/>
  <c r="M94" s="1"/>
  <c r="O93"/>
  <c r="F100"/>
  <c r="H99"/>
  <c r="N759" i="8"/>
  <c r="I759"/>
  <c r="U94" i="9"/>
  <c r="R94"/>
  <c r="T94" s="1"/>
  <c r="R95"/>
  <c r="J99"/>
  <c r="P93" l="1"/>
  <c r="O94"/>
  <c r="O95" s="1"/>
  <c r="P95" s="1"/>
  <c r="K96"/>
  <c r="L95"/>
  <c r="M95" s="1"/>
  <c r="Q94"/>
  <c r="Q95" s="1"/>
  <c r="F101"/>
  <c r="H100"/>
  <c r="N758" i="8"/>
  <c r="I758"/>
  <c r="U95" i="9"/>
  <c r="T95"/>
  <c r="R96"/>
  <c r="J100"/>
  <c r="Q96" l="1"/>
  <c r="K97"/>
  <c r="L96"/>
  <c r="M96" s="1"/>
  <c r="O96"/>
  <c r="P94"/>
  <c r="F102"/>
  <c r="H101"/>
  <c r="N757" i="8"/>
  <c r="I757"/>
  <c r="U96" i="9"/>
  <c r="T96"/>
  <c r="R97"/>
  <c r="J101"/>
  <c r="Q97" l="1"/>
  <c r="K98"/>
  <c r="L97"/>
  <c r="M97" s="1"/>
  <c r="O97"/>
  <c r="P97" s="1"/>
  <c r="P96"/>
  <c r="F103"/>
  <c r="H102"/>
  <c r="N756" i="8"/>
  <c r="I756"/>
  <c r="U97" i="9"/>
  <c r="T97"/>
  <c r="J102"/>
  <c r="K99" l="1"/>
  <c r="L98"/>
  <c r="M98" s="1"/>
  <c r="F104"/>
  <c r="H103"/>
  <c r="N755" i="8"/>
  <c r="I755"/>
  <c r="U98" i="9"/>
  <c r="R98"/>
  <c r="T98" s="1"/>
  <c r="J103"/>
  <c r="O98" l="1"/>
  <c r="P98" s="1"/>
  <c r="K100"/>
  <c r="L99"/>
  <c r="M99" s="1"/>
  <c r="Q98"/>
  <c r="F105"/>
  <c r="H104"/>
  <c r="N754" i="8"/>
  <c r="I754"/>
  <c r="U99" i="9"/>
  <c r="R99"/>
  <c r="T99" s="1"/>
  <c r="J104"/>
  <c r="Q99" l="1"/>
  <c r="K101"/>
  <c r="L100"/>
  <c r="M100" s="1"/>
  <c r="O99"/>
  <c r="F106"/>
  <c r="H105"/>
  <c r="N753" i="8"/>
  <c r="I753"/>
  <c r="U100" i="9"/>
  <c r="R100"/>
  <c r="T100" s="1"/>
  <c r="J105"/>
  <c r="Q100" l="1"/>
  <c r="K102"/>
  <c r="L101"/>
  <c r="M101" s="1"/>
  <c r="P99"/>
  <c r="O100"/>
  <c r="F107"/>
  <c r="H106"/>
  <c r="N752" i="8"/>
  <c r="I752"/>
  <c r="U101" i="9"/>
  <c r="R101"/>
  <c r="T101" s="1"/>
  <c r="J106"/>
  <c r="Q101" l="1"/>
  <c r="K103"/>
  <c r="L102"/>
  <c r="M102" s="1"/>
  <c r="O101"/>
  <c r="P101" s="1"/>
  <c r="P100"/>
  <c r="F108"/>
  <c r="H107"/>
  <c r="N751" i="8"/>
  <c r="I751"/>
  <c r="U102" i="9"/>
  <c r="R102"/>
  <c r="T102" s="1"/>
  <c r="R103"/>
  <c r="J107"/>
  <c r="Q102" l="1"/>
  <c r="Q103" s="1"/>
  <c r="K104"/>
  <c r="L103"/>
  <c r="M103" s="1"/>
  <c r="O102"/>
  <c r="O103" s="1"/>
  <c r="F109"/>
  <c r="H108"/>
  <c r="N750" i="8"/>
  <c r="I750"/>
  <c r="U103" i="9"/>
  <c r="T103"/>
  <c r="R104"/>
  <c r="J108"/>
  <c r="P102" l="1"/>
  <c r="K105"/>
  <c r="L104"/>
  <c r="M104" s="1"/>
  <c r="Q104"/>
  <c r="O104"/>
  <c r="P103"/>
  <c r="F110"/>
  <c r="H109"/>
  <c r="N749" i="8"/>
  <c r="I749"/>
  <c r="U104" i="9"/>
  <c r="T104"/>
  <c r="J109"/>
  <c r="P104" l="1"/>
  <c r="K106"/>
  <c r="L105"/>
  <c r="M105" s="1"/>
  <c r="F111"/>
  <c r="H110"/>
  <c r="N748" i="8"/>
  <c r="I748"/>
  <c r="U105" i="9"/>
  <c r="R105"/>
  <c r="T105" s="1"/>
  <c r="J110"/>
  <c r="O105" l="1"/>
  <c r="P105" s="1"/>
  <c r="Q105"/>
  <c r="K107"/>
  <c r="L106"/>
  <c r="M106" s="1"/>
  <c r="F112"/>
  <c r="H111"/>
  <c r="N747" i="8"/>
  <c r="I747"/>
  <c r="U106" i="9"/>
  <c r="R106"/>
  <c r="T106" s="1"/>
  <c r="J111"/>
  <c r="K108" l="1"/>
  <c r="L107"/>
  <c r="M107" s="1"/>
  <c r="Q106"/>
  <c r="O106"/>
  <c r="F113"/>
  <c r="H112"/>
  <c r="N746" i="8"/>
  <c r="I746"/>
  <c r="U107" i="9"/>
  <c r="R107"/>
  <c r="T107" s="1"/>
  <c r="J112"/>
  <c r="K109" l="1"/>
  <c r="L108"/>
  <c r="M108" s="1"/>
  <c r="P106"/>
  <c r="O107"/>
  <c r="Q107"/>
  <c r="F114"/>
  <c r="H113"/>
  <c r="N745" i="8"/>
  <c r="I745"/>
  <c r="U108" i="9"/>
  <c r="R108"/>
  <c r="T108" s="1"/>
  <c r="J113"/>
  <c r="O108" l="1"/>
  <c r="P107"/>
  <c r="Q108"/>
  <c r="K110"/>
  <c r="L109"/>
  <c r="M109" s="1"/>
  <c r="F115"/>
  <c r="H114"/>
  <c r="N744" i="8"/>
  <c r="I744"/>
  <c r="U109" i="9"/>
  <c r="R109"/>
  <c r="T109" s="1"/>
  <c r="R110"/>
  <c r="J114"/>
  <c r="O109" l="1"/>
  <c r="O110" s="1"/>
  <c r="P110" s="1"/>
  <c r="P108"/>
  <c r="K111"/>
  <c r="L110"/>
  <c r="M110" s="1"/>
  <c r="Q109"/>
  <c r="Q110" s="1"/>
  <c r="F116"/>
  <c r="H115"/>
  <c r="N743" i="8"/>
  <c r="I743"/>
  <c r="U110" i="9"/>
  <c r="T110"/>
  <c r="J115"/>
  <c r="K112" l="1"/>
  <c r="L111"/>
  <c r="M111" s="1"/>
  <c r="P109"/>
  <c r="F117"/>
  <c r="H116"/>
  <c r="N742" i="8"/>
  <c r="I742"/>
  <c r="U111" i="9"/>
  <c r="R111"/>
  <c r="T111" s="1"/>
  <c r="J116"/>
  <c r="O111" l="1"/>
  <c r="Q111"/>
  <c r="Q112" s="1"/>
  <c r="K113"/>
  <c r="L112"/>
  <c r="M112" s="1"/>
  <c r="F118"/>
  <c r="H117"/>
  <c r="N741" i="8"/>
  <c r="I741"/>
  <c r="U112" i="9"/>
  <c r="R112"/>
  <c r="T112" s="1"/>
  <c r="J117"/>
  <c r="K114" l="1"/>
  <c r="L113"/>
  <c r="M113" s="1"/>
  <c r="P111"/>
  <c r="O112"/>
  <c r="P112" s="1"/>
  <c r="Q113"/>
  <c r="F119"/>
  <c r="H118"/>
  <c r="N740" i="8"/>
  <c r="I740"/>
  <c r="U113" i="9"/>
  <c r="R113"/>
  <c r="T113" s="1"/>
  <c r="J118"/>
  <c r="K115" l="1"/>
  <c r="L114"/>
  <c r="M114" s="1"/>
  <c r="Q114"/>
  <c r="O113"/>
  <c r="F120"/>
  <c r="H119"/>
  <c r="N739" i="8"/>
  <c r="I739"/>
  <c r="U114" i="9"/>
  <c r="R114"/>
  <c r="T114" s="1"/>
  <c r="J119"/>
  <c r="O114" l="1"/>
  <c r="P113"/>
  <c r="K116"/>
  <c r="L115"/>
  <c r="M115" s="1"/>
  <c r="F121"/>
  <c r="H120"/>
  <c r="N738" i="8"/>
  <c r="I738"/>
  <c r="U115" i="9"/>
  <c r="R115"/>
  <c r="T115" s="1"/>
  <c r="R116"/>
  <c r="J120"/>
  <c r="K117" l="1"/>
  <c r="L116"/>
  <c r="M116" s="1"/>
  <c r="O115"/>
  <c r="O116" s="1"/>
  <c r="P114"/>
  <c r="Q115"/>
  <c r="Q116" s="1"/>
  <c r="F122"/>
  <c r="H121"/>
  <c r="N737" i="8"/>
  <c r="I737"/>
  <c r="U116" i="9"/>
  <c r="T116"/>
  <c r="J121"/>
  <c r="K118" l="1"/>
  <c r="L117"/>
  <c r="M117" s="1"/>
  <c r="P116"/>
  <c r="P115"/>
  <c r="F123"/>
  <c r="H122"/>
  <c r="N736" i="8"/>
  <c r="I736"/>
  <c r="U117" i="9"/>
  <c r="R117"/>
  <c r="T117" s="1"/>
  <c r="J122"/>
  <c r="O117" l="1"/>
  <c r="P117" s="1"/>
  <c r="Q117"/>
  <c r="K119"/>
  <c r="L118"/>
  <c r="M118" s="1"/>
  <c r="F124"/>
  <c r="H123"/>
  <c r="N735" i="8"/>
  <c r="I735"/>
  <c r="U118" i="9"/>
  <c r="R118"/>
  <c r="T118" s="1"/>
  <c r="J123"/>
  <c r="Q118" l="1"/>
  <c r="K120"/>
  <c r="L119"/>
  <c r="M119" s="1"/>
  <c r="O118"/>
  <c r="F125"/>
  <c r="H124"/>
  <c r="N734" i="8"/>
  <c r="I734"/>
  <c r="U119" i="9"/>
  <c r="R119"/>
  <c r="T119" s="1"/>
  <c r="J124"/>
  <c r="P118" l="1"/>
  <c r="O119"/>
  <c r="K121"/>
  <c r="L120"/>
  <c r="M120" s="1"/>
  <c r="Q119"/>
  <c r="F126"/>
  <c r="H125"/>
  <c r="N733" i="8"/>
  <c r="I733"/>
  <c r="U120" i="9"/>
  <c r="R120"/>
  <c r="T120" s="1"/>
  <c r="J125"/>
  <c r="R121"/>
  <c r="O120" l="1"/>
  <c r="O121" s="1"/>
  <c r="P119"/>
  <c r="K122"/>
  <c r="L121"/>
  <c r="M121" s="1"/>
  <c r="Q120"/>
  <c r="Q121" s="1"/>
  <c r="F127"/>
  <c r="H126"/>
  <c r="N732" i="8"/>
  <c r="I732"/>
  <c r="U121" i="9"/>
  <c r="T121"/>
  <c r="J126"/>
  <c r="P120" l="1"/>
  <c r="K123"/>
  <c r="L122"/>
  <c r="M122" s="1"/>
  <c r="P121"/>
  <c r="F128"/>
  <c r="H127"/>
  <c r="N731" i="8"/>
  <c r="I731"/>
  <c r="U122" i="9"/>
  <c r="R122"/>
  <c r="T122" s="1"/>
  <c r="J127"/>
  <c r="O122" l="1"/>
  <c r="P122" s="1"/>
  <c r="K124"/>
  <c r="L123"/>
  <c r="M123" s="1"/>
  <c r="Q122"/>
  <c r="F129"/>
  <c r="H128"/>
  <c r="N730" i="8"/>
  <c r="I730"/>
  <c r="U123" i="9"/>
  <c r="R123"/>
  <c r="T123" s="1"/>
  <c r="J128"/>
  <c r="K125" l="1"/>
  <c r="L124"/>
  <c r="M124" s="1"/>
  <c r="Q123"/>
  <c r="O123"/>
  <c r="F130"/>
  <c r="H129"/>
  <c r="N729" i="8"/>
  <c r="I729"/>
  <c r="U124" i="9"/>
  <c r="R124"/>
  <c r="T124" s="1"/>
  <c r="R125"/>
  <c r="J129"/>
  <c r="O124" l="1"/>
  <c r="O125" s="1"/>
  <c r="P125" s="1"/>
  <c r="P123"/>
  <c r="Q124"/>
  <c r="Q125" s="1"/>
  <c r="K126"/>
  <c r="L125"/>
  <c r="M125" s="1"/>
  <c r="F131"/>
  <c r="H130"/>
  <c r="N728" i="8"/>
  <c r="I728"/>
  <c r="U125" i="9"/>
  <c r="T125"/>
  <c r="J130"/>
  <c r="Q126" l="1"/>
  <c r="K127"/>
  <c r="L126"/>
  <c r="M126" s="1"/>
  <c r="P124"/>
  <c r="F132"/>
  <c r="H131"/>
  <c r="N727" i="8"/>
  <c r="I727"/>
  <c r="U126" i="9"/>
  <c r="R126"/>
  <c r="T126" s="1"/>
  <c r="R127"/>
  <c r="J131"/>
  <c r="O126" l="1"/>
  <c r="O127" s="1"/>
  <c r="K128"/>
  <c r="L127"/>
  <c r="M127" s="1"/>
  <c r="Q127"/>
  <c r="F133"/>
  <c r="H132"/>
  <c r="N726" i="8"/>
  <c r="I726"/>
  <c r="U127" i="9"/>
  <c r="T127"/>
  <c r="J132"/>
  <c r="K129" l="1"/>
  <c r="L128"/>
  <c r="M128" s="1"/>
  <c r="Q128"/>
  <c r="P126"/>
  <c r="P127"/>
  <c r="F134"/>
  <c r="H133"/>
  <c r="N725" i="8"/>
  <c r="I725"/>
  <c r="U128" i="9"/>
  <c r="R128"/>
  <c r="T128" s="1"/>
  <c r="J133"/>
  <c r="O128" l="1"/>
  <c r="P128" s="1"/>
  <c r="Q129"/>
  <c r="K130"/>
  <c r="L129"/>
  <c r="M129" s="1"/>
  <c r="F135"/>
  <c r="H134"/>
  <c r="N724" i="8"/>
  <c r="I724"/>
  <c r="U129" i="9"/>
  <c r="R129"/>
  <c r="T129" s="1"/>
  <c r="J134"/>
  <c r="K131" l="1"/>
  <c r="L130"/>
  <c r="M130" s="1"/>
  <c r="O129"/>
  <c r="F136"/>
  <c r="H135"/>
  <c r="N723" i="8"/>
  <c r="I723"/>
  <c r="U130" i="9"/>
  <c r="R130"/>
  <c r="T130" s="1"/>
  <c r="J135"/>
  <c r="K132" l="1"/>
  <c r="L131"/>
  <c r="M131" s="1"/>
  <c r="O130"/>
  <c r="Q130"/>
  <c r="Q131" s="1"/>
  <c r="P129"/>
  <c r="F137"/>
  <c r="H136"/>
  <c r="N722" i="8"/>
  <c r="I722"/>
  <c r="U131" i="9"/>
  <c r="R131"/>
  <c r="T131" s="1"/>
  <c r="J136"/>
  <c r="K133" l="1"/>
  <c r="L132"/>
  <c r="M132" s="1"/>
  <c r="O131"/>
  <c r="P130"/>
  <c r="F138"/>
  <c r="H137"/>
  <c r="N721" i="8"/>
  <c r="I721"/>
  <c r="U132" i="9"/>
  <c r="R132"/>
  <c r="T132" s="1"/>
  <c r="J137"/>
  <c r="K134" l="1"/>
  <c r="L133"/>
  <c r="M133" s="1"/>
  <c r="O132"/>
  <c r="Q132"/>
  <c r="P131"/>
  <c r="F139"/>
  <c r="H138"/>
  <c r="N720" i="8"/>
  <c r="I720"/>
  <c r="U133" i="9"/>
  <c r="R133"/>
  <c r="T133" s="1"/>
  <c r="J138"/>
  <c r="Q133" l="1"/>
  <c r="K135"/>
  <c r="L134"/>
  <c r="M134" s="1"/>
  <c r="O133"/>
  <c r="P132"/>
  <c r="F140"/>
  <c r="H139"/>
  <c r="N719" i="8"/>
  <c r="I719"/>
  <c r="U134" i="9"/>
  <c r="R134"/>
  <c r="J139"/>
  <c r="T134"/>
  <c r="R135"/>
  <c r="Q134" l="1"/>
  <c r="Q135" s="1"/>
  <c r="K136"/>
  <c r="L135"/>
  <c r="M135" s="1"/>
  <c r="O134"/>
  <c r="P133"/>
  <c r="F141"/>
  <c r="H140"/>
  <c r="N718" i="8"/>
  <c r="I718"/>
  <c r="U135" i="9"/>
  <c r="T135"/>
  <c r="J140"/>
  <c r="Q136" l="1"/>
  <c r="P134"/>
  <c r="O135"/>
  <c r="K137"/>
  <c r="L136"/>
  <c r="M136" s="1"/>
  <c r="F142"/>
  <c r="H141"/>
  <c r="N717" i="8"/>
  <c r="I717"/>
  <c r="U136" i="9"/>
  <c r="R136"/>
  <c r="T136" s="1"/>
  <c r="J141"/>
  <c r="K138" l="1"/>
  <c r="L137"/>
  <c r="M137" s="1"/>
  <c r="Q137"/>
  <c r="O136"/>
  <c r="P135"/>
  <c r="F143"/>
  <c r="H142"/>
  <c r="N716" i="8"/>
  <c r="I716"/>
  <c r="U137" i="9"/>
  <c r="R137"/>
  <c r="T137" s="1"/>
  <c r="J142"/>
  <c r="K139" l="1"/>
  <c r="L138"/>
  <c r="M138" s="1"/>
  <c r="O137"/>
  <c r="P136"/>
  <c r="F144"/>
  <c r="H143"/>
  <c r="N715" i="8"/>
  <c r="I715"/>
  <c r="U138" i="9"/>
  <c r="R138"/>
  <c r="T138" s="1"/>
  <c r="J143"/>
  <c r="K140" l="1"/>
  <c r="L139"/>
  <c r="M139" s="1"/>
  <c r="O138"/>
  <c r="P137"/>
  <c r="Q138"/>
  <c r="F145"/>
  <c r="H144"/>
  <c r="N714" i="8"/>
  <c r="I714"/>
  <c r="U139" i="9"/>
  <c r="R139"/>
  <c r="T139" s="1"/>
  <c r="R140"/>
  <c r="J144"/>
  <c r="Q139" l="1"/>
  <c r="Q140" s="1"/>
  <c r="O139"/>
  <c r="O140" s="1"/>
  <c r="P138"/>
  <c r="K141"/>
  <c r="L140"/>
  <c r="F146"/>
  <c r="H145"/>
  <c r="N713" i="8"/>
  <c r="I713"/>
  <c r="J145" i="9"/>
  <c r="M140" l="1"/>
  <c r="P139"/>
  <c r="K142"/>
  <c r="L141"/>
  <c r="M141" s="1"/>
  <c r="P140"/>
  <c r="F147"/>
  <c r="H146"/>
  <c r="N712" i="8"/>
  <c r="I712"/>
  <c r="U140" i="9"/>
  <c r="U141"/>
  <c r="T140"/>
  <c r="R141"/>
  <c r="T141" s="1"/>
  <c r="J146"/>
  <c r="O141" l="1"/>
  <c r="P141" s="1"/>
  <c r="Q141"/>
  <c r="K143"/>
  <c r="L142"/>
  <c r="M142" s="1"/>
  <c r="F148"/>
  <c r="H147"/>
  <c r="N711" i="8"/>
  <c r="I711"/>
  <c r="U142" i="9"/>
  <c r="R142"/>
  <c r="T142" s="1"/>
  <c r="R143"/>
  <c r="J147"/>
  <c r="O142" l="1"/>
  <c r="O143" s="1"/>
  <c r="P143" s="1"/>
  <c r="K144"/>
  <c r="L143"/>
  <c r="M143" s="1"/>
  <c r="Q142"/>
  <c r="Q143" s="1"/>
  <c r="F149"/>
  <c r="H148"/>
  <c r="N710" i="8"/>
  <c r="I710"/>
  <c r="U143" i="9"/>
  <c r="T143"/>
  <c r="J148"/>
  <c r="Q144" l="1"/>
  <c r="K145"/>
  <c r="L144"/>
  <c r="M144" s="1"/>
  <c r="P142"/>
  <c r="F150"/>
  <c r="H149"/>
  <c r="N709" i="8"/>
  <c r="I709"/>
  <c r="U144" i="9"/>
  <c r="R144"/>
  <c r="T144" s="1"/>
  <c r="J149"/>
  <c r="O144" l="1"/>
  <c r="P144" s="1"/>
  <c r="K146"/>
  <c r="L145"/>
  <c r="M145" s="1"/>
  <c r="F151"/>
  <c r="H150"/>
  <c r="N708" i="8"/>
  <c r="I708"/>
  <c r="U145" i="9"/>
  <c r="R145"/>
  <c r="T145" s="1"/>
  <c r="J150"/>
  <c r="R146"/>
  <c r="K147" l="1"/>
  <c r="L146"/>
  <c r="M146" s="1"/>
  <c r="Q145"/>
  <c r="Q146" s="1"/>
  <c r="O145"/>
  <c r="O146" s="1"/>
  <c r="F152"/>
  <c r="H151"/>
  <c r="N707" i="8"/>
  <c r="I707"/>
  <c r="U146" i="9"/>
  <c r="T146"/>
  <c r="J151"/>
  <c r="P146" l="1"/>
  <c r="P145"/>
  <c r="K148"/>
  <c r="L147"/>
  <c r="M147" s="1"/>
  <c r="Q147"/>
  <c r="F153"/>
  <c r="H152"/>
  <c r="N706" i="8"/>
  <c r="I706"/>
  <c r="U147" i="9"/>
  <c r="R147"/>
  <c r="T147" s="1"/>
  <c r="J152"/>
  <c r="O147" l="1"/>
  <c r="K149"/>
  <c r="L148"/>
  <c r="M148" s="1"/>
  <c r="F154"/>
  <c r="H153"/>
  <c r="N705" i="8"/>
  <c r="I705"/>
  <c r="U148" i="9"/>
  <c r="R148"/>
  <c r="T148" s="1"/>
  <c r="J153"/>
  <c r="K150" l="1"/>
  <c r="L149"/>
  <c r="M149" s="1"/>
  <c r="O148"/>
  <c r="Q148"/>
  <c r="Q149" s="1"/>
  <c r="P147"/>
  <c r="F155"/>
  <c r="H154"/>
  <c r="N704" i="8"/>
  <c r="I704"/>
  <c r="U149" i="9"/>
  <c r="R149"/>
  <c r="T149" s="1"/>
  <c r="J154"/>
  <c r="K151" l="1"/>
  <c r="L150"/>
  <c r="M150" s="1"/>
  <c r="O149"/>
  <c r="P148"/>
  <c r="F156"/>
  <c r="H155"/>
  <c r="N703" i="8"/>
  <c r="I703"/>
  <c r="U150" i="9"/>
  <c r="R150"/>
  <c r="T150" s="1"/>
  <c r="J155"/>
  <c r="P149" l="1"/>
  <c r="O150"/>
  <c r="K152"/>
  <c r="L151"/>
  <c r="M151" s="1"/>
  <c r="Q150"/>
  <c r="Q151" s="1"/>
  <c r="F157"/>
  <c r="H156"/>
  <c r="N702" i="8"/>
  <c r="I702"/>
  <c r="U151" i="9"/>
  <c r="R151"/>
  <c r="T151" s="1"/>
  <c r="J156"/>
  <c r="O151" l="1"/>
  <c r="P150"/>
  <c r="K153"/>
  <c r="L152"/>
  <c r="M152" s="1"/>
  <c r="F158"/>
  <c r="H157"/>
  <c r="N701" i="8"/>
  <c r="I701"/>
  <c r="U152" i="9"/>
  <c r="R152"/>
  <c r="T152" s="1"/>
  <c r="J157"/>
  <c r="K154" l="1"/>
  <c r="L153"/>
  <c r="M153" s="1"/>
  <c r="P151"/>
  <c r="O152"/>
  <c r="Q152"/>
  <c r="Q153" s="1"/>
  <c r="F159"/>
  <c r="H158"/>
  <c r="N700" i="8"/>
  <c r="I700"/>
  <c r="U153" i="9"/>
  <c r="R153"/>
  <c r="T153" s="1"/>
  <c r="R154"/>
  <c r="J158"/>
  <c r="Q154" l="1"/>
  <c r="K155"/>
  <c r="L154"/>
  <c r="M154" s="1"/>
  <c r="O153"/>
  <c r="O154" s="1"/>
  <c r="P152"/>
  <c r="F160"/>
  <c r="H159"/>
  <c r="N699" i="8"/>
  <c r="I699"/>
  <c r="U154" i="9"/>
  <c r="T154"/>
  <c r="J159"/>
  <c r="K156" l="1"/>
  <c r="L155"/>
  <c r="M155" s="1"/>
  <c r="P154"/>
  <c r="P153"/>
  <c r="F161"/>
  <c r="H160"/>
  <c r="N698" i="8"/>
  <c r="I698"/>
  <c r="U155" i="9"/>
  <c r="R155"/>
  <c r="T155" s="1"/>
  <c r="J160"/>
  <c r="O155" l="1"/>
  <c r="P155" s="1"/>
  <c r="Q155"/>
  <c r="K157"/>
  <c r="L156"/>
  <c r="M156" s="1"/>
  <c r="F162"/>
  <c r="H161"/>
  <c r="N697" i="8"/>
  <c r="I697"/>
  <c r="U156" i="9"/>
  <c r="R156"/>
  <c r="T156" s="1"/>
  <c r="J161"/>
  <c r="K158" l="1"/>
  <c r="L157"/>
  <c r="M157" s="1"/>
  <c r="Q156"/>
  <c r="O156"/>
  <c r="F163"/>
  <c r="H162"/>
  <c r="N696" i="8"/>
  <c r="I696"/>
  <c r="U157" i="9"/>
  <c r="R157"/>
  <c r="T157" s="1"/>
  <c r="J162"/>
  <c r="Q157" l="1"/>
  <c r="P156"/>
  <c r="O157"/>
  <c r="K159"/>
  <c r="L158"/>
  <c r="M158" s="1"/>
  <c r="F164"/>
  <c r="H163"/>
  <c r="N695" i="8"/>
  <c r="I695"/>
  <c r="U158" i="9"/>
  <c r="R158"/>
  <c r="T158" s="1"/>
  <c r="J163"/>
  <c r="K160" l="1"/>
  <c r="L159"/>
  <c r="M159" s="1"/>
  <c r="Q158"/>
  <c r="Q159" s="1"/>
  <c r="O158"/>
  <c r="P158" s="1"/>
  <c r="P157"/>
  <c r="F165"/>
  <c r="H164"/>
  <c r="N694" i="8"/>
  <c r="I694"/>
  <c r="U159" i="9"/>
  <c r="R159"/>
  <c r="T159" s="1"/>
  <c r="J164"/>
  <c r="K161" l="1"/>
  <c r="L160"/>
  <c r="M160" s="1"/>
  <c r="Q160"/>
  <c r="O159"/>
  <c r="F166"/>
  <c r="H165"/>
  <c r="N693" i="8"/>
  <c r="I693"/>
  <c r="U160" i="9"/>
  <c r="R160"/>
  <c r="T160" s="1"/>
  <c r="J165"/>
  <c r="K162" l="1"/>
  <c r="L161"/>
  <c r="M161" s="1"/>
  <c r="O160"/>
  <c r="P159"/>
  <c r="F167"/>
  <c r="H166"/>
  <c r="N692" i="8"/>
  <c r="I692"/>
  <c r="U161" i="9"/>
  <c r="R161"/>
  <c r="T161" s="1"/>
  <c r="R162"/>
  <c r="J166"/>
  <c r="K163" l="1"/>
  <c r="L162"/>
  <c r="M162" s="1"/>
  <c r="Q161"/>
  <c r="Q162" s="1"/>
  <c r="O161"/>
  <c r="O162" s="1"/>
  <c r="P160"/>
  <c r="F168"/>
  <c r="H167"/>
  <c r="N691" i="8"/>
  <c r="I691"/>
  <c r="U162" i="9"/>
  <c r="T162"/>
  <c r="R163"/>
  <c r="J167"/>
  <c r="K164" l="1"/>
  <c r="L163"/>
  <c r="M163" s="1"/>
  <c r="O163"/>
  <c r="Q163"/>
  <c r="P162"/>
  <c r="P161"/>
  <c r="F169"/>
  <c r="H168"/>
  <c r="N690" i="8"/>
  <c r="I690"/>
  <c r="U163" i="9"/>
  <c r="T163"/>
  <c r="J168"/>
  <c r="K165" l="1"/>
  <c r="L164"/>
  <c r="M164" s="1"/>
  <c r="P163"/>
  <c r="F170"/>
  <c r="H169"/>
  <c r="N689" i="8"/>
  <c r="I689"/>
  <c r="U164" i="9"/>
  <c r="R164"/>
  <c r="T164" s="1"/>
  <c r="J169"/>
  <c r="O164" l="1"/>
  <c r="Q164"/>
  <c r="K166"/>
  <c r="L165"/>
  <c r="M165" s="1"/>
  <c r="F171"/>
  <c r="H170"/>
  <c r="N688" i="8"/>
  <c r="I688"/>
  <c r="U165" i="9"/>
  <c r="R165"/>
  <c r="T165" s="1"/>
  <c r="J170"/>
  <c r="Q165" l="1"/>
  <c r="K167"/>
  <c r="L166"/>
  <c r="M166" s="1"/>
  <c r="O165"/>
  <c r="P165" s="1"/>
  <c r="P164"/>
  <c r="F172"/>
  <c r="H171"/>
  <c r="N687" i="8"/>
  <c r="I687"/>
  <c r="U166" i="9"/>
  <c r="R166"/>
  <c r="T166" s="1"/>
  <c r="R167"/>
  <c r="J171"/>
  <c r="K168" l="1"/>
  <c r="L167"/>
  <c r="M167" s="1"/>
  <c r="Q166"/>
  <c r="Q167" s="1"/>
  <c r="O166"/>
  <c r="O167" s="1"/>
  <c r="F173"/>
  <c r="H172"/>
  <c r="N686" i="8"/>
  <c r="I686"/>
  <c r="U167" i="9"/>
  <c r="T167"/>
  <c r="J172"/>
  <c r="P167" l="1"/>
  <c r="K169"/>
  <c r="L168"/>
  <c r="M168" s="1"/>
  <c r="P166"/>
  <c r="F174"/>
  <c r="H173"/>
  <c r="N685" i="8"/>
  <c r="I685"/>
  <c r="U168" i="9"/>
  <c r="R168"/>
  <c r="T168" s="1"/>
  <c r="J173"/>
  <c r="O168" l="1"/>
  <c r="Q168"/>
  <c r="K170"/>
  <c r="L169"/>
  <c r="M169" s="1"/>
  <c r="F175"/>
  <c r="H174"/>
  <c r="N684" i="8"/>
  <c r="I684"/>
  <c r="U169" i="9"/>
  <c r="R169"/>
  <c r="T169" s="1"/>
  <c r="J174"/>
  <c r="K171" l="1"/>
  <c r="L170"/>
  <c r="M170" s="1"/>
  <c r="Q169"/>
  <c r="O169"/>
  <c r="P168"/>
  <c r="F176"/>
  <c r="H175"/>
  <c r="N683" i="8"/>
  <c r="I683"/>
  <c r="U170" i="9"/>
  <c r="R170"/>
  <c r="T170" s="1"/>
  <c r="J175"/>
  <c r="P169" l="1"/>
  <c r="O170"/>
  <c r="K172"/>
  <c r="L171"/>
  <c r="M171" s="1"/>
  <c r="Q170"/>
  <c r="F177"/>
  <c r="H176"/>
  <c r="N682" i="8"/>
  <c r="I682"/>
  <c r="U171" i="9"/>
  <c r="R171"/>
  <c r="T171" s="1"/>
  <c r="J176"/>
  <c r="K173" l="1"/>
  <c r="L172"/>
  <c r="M172" s="1"/>
  <c r="Q171"/>
  <c r="O171"/>
  <c r="P171" s="1"/>
  <c r="P170"/>
  <c r="F178"/>
  <c r="H177"/>
  <c r="N681" i="8"/>
  <c r="I681"/>
  <c r="U172" i="9"/>
  <c r="R172"/>
  <c r="T172" s="1"/>
  <c r="J177"/>
  <c r="K174" l="1"/>
  <c r="L173"/>
  <c r="M173" s="1"/>
  <c r="Q172"/>
  <c r="O172"/>
  <c r="P172" s="1"/>
  <c r="F179"/>
  <c r="H178"/>
  <c r="N680" i="8"/>
  <c r="I680"/>
  <c r="U173" i="9"/>
  <c r="R173"/>
  <c r="T173" s="1"/>
  <c r="J178"/>
  <c r="Q173" l="1"/>
  <c r="K175"/>
  <c r="L174"/>
  <c r="M174" s="1"/>
  <c r="O173"/>
  <c r="P173" s="1"/>
  <c r="F180"/>
  <c r="H179"/>
  <c r="N679" i="8"/>
  <c r="I679"/>
  <c r="U174" i="9"/>
  <c r="R174"/>
  <c r="T174" s="1"/>
  <c r="R175"/>
  <c r="J179"/>
  <c r="K176" l="1"/>
  <c r="L175"/>
  <c r="M175" s="1"/>
  <c r="Q174"/>
  <c r="Q175" s="1"/>
  <c r="O174"/>
  <c r="O175" s="1"/>
  <c r="F181"/>
  <c r="H180"/>
  <c r="N678" i="8"/>
  <c r="I678"/>
  <c r="U175" i="9"/>
  <c r="T175"/>
  <c r="R176"/>
  <c r="J180"/>
  <c r="P175" l="1"/>
  <c r="O176"/>
  <c r="K177"/>
  <c r="L176"/>
  <c r="M176" s="1"/>
  <c r="Q176"/>
  <c r="P174"/>
  <c r="F182"/>
  <c r="H181"/>
  <c r="N677" i="8"/>
  <c r="I677"/>
  <c r="U176" i="9"/>
  <c r="T176"/>
  <c r="J181"/>
  <c r="P176" l="1"/>
  <c r="K178"/>
  <c r="L177"/>
  <c r="M177" s="1"/>
  <c r="F183"/>
  <c r="H182"/>
  <c r="N676" i="8"/>
  <c r="I676"/>
  <c r="U177" i="9"/>
  <c r="R177"/>
  <c r="T177" s="1"/>
  <c r="R178"/>
  <c r="J182"/>
  <c r="O177" l="1"/>
  <c r="O178" s="1"/>
  <c r="K179"/>
  <c r="L178"/>
  <c r="M178" s="1"/>
  <c r="Q177"/>
  <c r="Q178" s="1"/>
  <c r="F184"/>
  <c r="H183"/>
  <c r="N675" i="8"/>
  <c r="I675"/>
  <c r="U178" i="9"/>
  <c r="T178"/>
  <c r="J183"/>
  <c r="P178" l="1"/>
  <c r="K180"/>
  <c r="L179"/>
  <c r="M179" s="1"/>
  <c r="P177"/>
  <c r="F185"/>
  <c r="H184"/>
  <c r="N674" i="8"/>
  <c r="I674"/>
  <c r="U179" i="9"/>
  <c r="R179"/>
  <c r="T179" s="1"/>
  <c r="J184"/>
  <c r="R180"/>
  <c r="O179" l="1"/>
  <c r="O180" s="1"/>
  <c r="Q179"/>
  <c r="Q180" s="1"/>
  <c r="K181"/>
  <c r="L180"/>
  <c r="M180" s="1"/>
  <c r="F186"/>
  <c r="H185"/>
  <c r="N673" i="8"/>
  <c r="I673"/>
  <c r="U180" i="9"/>
  <c r="T180"/>
  <c r="J185"/>
  <c r="P179" l="1"/>
  <c r="P180"/>
  <c r="K182"/>
  <c r="L181"/>
  <c r="M181" s="1"/>
  <c r="F187"/>
  <c r="H186"/>
  <c r="N672" i="8"/>
  <c r="I672"/>
  <c r="U181" i="9"/>
  <c r="R181"/>
  <c r="T181" s="1"/>
  <c r="J186"/>
  <c r="O181" l="1"/>
  <c r="P181" s="1"/>
  <c r="K183"/>
  <c r="L182"/>
  <c r="M182" s="1"/>
  <c r="Q181"/>
  <c r="F188"/>
  <c r="H187"/>
  <c r="N671" i="8"/>
  <c r="I671"/>
  <c r="U182" i="9"/>
  <c r="R182"/>
  <c r="T182" s="1"/>
  <c r="R183"/>
  <c r="J187"/>
  <c r="K184" l="1"/>
  <c r="L183"/>
  <c r="M183" s="1"/>
  <c r="Q182"/>
  <c r="Q183" s="1"/>
  <c r="O182"/>
  <c r="O183" s="1"/>
  <c r="F189"/>
  <c r="H188"/>
  <c r="N670" i="8"/>
  <c r="I670"/>
  <c r="U183" i="9"/>
  <c r="T183"/>
  <c r="J188"/>
  <c r="P182" l="1"/>
  <c r="K185"/>
  <c r="L184"/>
  <c r="M184" s="1"/>
  <c r="P183"/>
  <c r="F190"/>
  <c r="H189"/>
  <c r="N669" i="8"/>
  <c r="I669"/>
  <c r="U184" i="9"/>
  <c r="R184"/>
  <c r="T184" s="1"/>
  <c r="J189"/>
  <c r="O184" l="1"/>
  <c r="P184" s="1"/>
  <c r="Q184"/>
  <c r="K186"/>
  <c r="L185"/>
  <c r="M185" s="1"/>
  <c r="F191"/>
  <c r="H190"/>
  <c r="N668" i="8"/>
  <c r="I668"/>
  <c r="U185" i="9"/>
  <c r="R185"/>
  <c r="T185" s="1"/>
  <c r="J190"/>
  <c r="Q185" l="1"/>
  <c r="K187"/>
  <c r="L186"/>
  <c r="M186" s="1"/>
  <c r="O185"/>
  <c r="F192"/>
  <c r="H191"/>
  <c r="N667" i="8"/>
  <c r="I667"/>
  <c r="U186" i="9"/>
  <c r="R186"/>
  <c r="T186" s="1"/>
  <c r="J191"/>
  <c r="Q186" l="1"/>
  <c r="P185"/>
  <c r="O186"/>
  <c r="K188"/>
  <c r="L187"/>
  <c r="M187" s="1"/>
  <c r="F193"/>
  <c r="H192"/>
  <c r="N666" i="8"/>
  <c r="I666"/>
  <c r="U187" i="9"/>
  <c r="R187"/>
  <c r="T187" s="1"/>
  <c r="R188"/>
  <c r="J192"/>
  <c r="O187" l="1"/>
  <c r="O188" s="1"/>
  <c r="P186"/>
  <c r="K189"/>
  <c r="L188"/>
  <c r="M188" s="1"/>
  <c r="Q187"/>
  <c r="Q188" s="1"/>
  <c r="F194"/>
  <c r="H193"/>
  <c r="N665" i="8"/>
  <c r="I665"/>
  <c r="U188" i="9"/>
  <c r="T188"/>
  <c r="J193"/>
  <c r="K190" l="1"/>
  <c r="L189"/>
  <c r="M189" s="1"/>
  <c r="P188"/>
  <c r="P187"/>
  <c r="F195"/>
  <c r="H194"/>
  <c r="N664" i="8"/>
  <c r="I664"/>
  <c r="U189" i="9"/>
  <c r="R189"/>
  <c r="T189" s="1"/>
  <c r="J194"/>
  <c r="O189" l="1"/>
  <c r="K191"/>
  <c r="L190"/>
  <c r="M190" s="1"/>
  <c r="Q189"/>
  <c r="F196"/>
  <c r="H195"/>
  <c r="N663" i="8"/>
  <c r="I663"/>
  <c r="U190" i="9"/>
  <c r="R190"/>
  <c r="T190" s="1"/>
  <c r="J195"/>
  <c r="Q190" l="1"/>
  <c r="K192"/>
  <c r="L191"/>
  <c r="M191" s="1"/>
  <c r="O190"/>
  <c r="P189"/>
  <c r="F197"/>
  <c r="H196"/>
  <c r="N662" i="8"/>
  <c r="I662"/>
  <c r="U191" i="9"/>
  <c r="R191"/>
  <c r="T191" s="1"/>
  <c r="J196"/>
  <c r="K193" l="1"/>
  <c r="L192"/>
  <c r="M192" s="1"/>
  <c r="Q191"/>
  <c r="Q192" s="1"/>
  <c r="O191"/>
  <c r="P190"/>
  <c r="F198"/>
  <c r="H197"/>
  <c r="N661" i="8"/>
  <c r="I661"/>
  <c r="U192" i="9"/>
  <c r="R192"/>
  <c r="T192" s="1"/>
  <c r="J197"/>
  <c r="R193"/>
  <c r="K194" l="1"/>
  <c r="L193"/>
  <c r="M193" s="1"/>
  <c r="Q193"/>
  <c r="P191"/>
  <c r="O192"/>
  <c r="O193" s="1"/>
  <c r="F199"/>
  <c r="H198"/>
  <c r="N660" i="8"/>
  <c r="I660"/>
  <c r="U193" i="9"/>
  <c r="T193"/>
  <c r="J198"/>
  <c r="P192" l="1"/>
  <c r="Q194"/>
  <c r="K195"/>
  <c r="L194"/>
  <c r="M194" s="1"/>
  <c r="P193"/>
  <c r="F200"/>
  <c r="H199"/>
  <c r="N659" i="8"/>
  <c r="I659"/>
  <c r="U194" i="9"/>
  <c r="R194"/>
  <c r="T194" s="1"/>
  <c r="J199"/>
  <c r="O194" l="1"/>
  <c r="P194" s="1"/>
  <c r="K196"/>
  <c r="L195"/>
  <c r="M195" s="1"/>
  <c r="F201"/>
  <c r="H200"/>
  <c r="N658" i="8"/>
  <c r="I658"/>
  <c r="U195" i="9"/>
  <c r="R195"/>
  <c r="T195" s="1"/>
  <c r="R196"/>
  <c r="J200"/>
  <c r="Q195" l="1"/>
  <c r="Q196" s="1"/>
  <c r="K197"/>
  <c r="L196"/>
  <c r="M196" s="1"/>
  <c r="O195"/>
  <c r="O196" s="1"/>
  <c r="F202"/>
  <c r="H201"/>
  <c r="N657" i="8"/>
  <c r="I657"/>
  <c r="U196" i="9"/>
  <c r="T196"/>
  <c r="R197"/>
  <c r="J201"/>
  <c r="Q197" l="1"/>
  <c r="K198"/>
  <c r="L197"/>
  <c r="O197"/>
  <c r="P195"/>
  <c r="P196"/>
  <c r="F203"/>
  <c r="H202"/>
  <c r="N656" i="8"/>
  <c r="I656"/>
  <c r="J202" i="9"/>
  <c r="M197" l="1"/>
  <c r="P197"/>
  <c r="K199"/>
  <c r="L198"/>
  <c r="M198" s="1"/>
  <c r="F204"/>
  <c r="H203"/>
  <c r="N655" i="8"/>
  <c r="I655"/>
  <c r="U197" i="9"/>
  <c r="U198"/>
  <c r="T197"/>
  <c r="R198"/>
  <c r="T198" s="1"/>
  <c r="J203"/>
  <c r="Q198" l="1"/>
  <c r="O198"/>
  <c r="P198" s="1"/>
  <c r="K200"/>
  <c r="L199"/>
  <c r="M199" s="1"/>
  <c r="F205"/>
  <c r="H204"/>
  <c r="N654" i="8"/>
  <c r="I654"/>
  <c r="U199" i="9"/>
  <c r="R199"/>
  <c r="T199" s="1"/>
  <c r="J204"/>
  <c r="O199" l="1"/>
  <c r="K201"/>
  <c r="L200"/>
  <c r="M200" s="1"/>
  <c r="Q199"/>
  <c r="F206"/>
  <c r="H205"/>
  <c r="N653" i="8"/>
  <c r="I653"/>
  <c r="U200" i="9"/>
  <c r="R200"/>
  <c r="T200" s="1"/>
  <c r="J205"/>
  <c r="Q200" l="1"/>
  <c r="K202"/>
  <c r="L201"/>
  <c r="M201" s="1"/>
  <c r="O200"/>
  <c r="P200" s="1"/>
  <c r="P199"/>
  <c r="F207"/>
  <c r="H206"/>
  <c r="N652" i="8"/>
  <c r="I652"/>
  <c r="U201" i="9"/>
  <c r="R201"/>
  <c r="T201" s="1"/>
  <c r="R202"/>
  <c r="J206"/>
  <c r="Q201" l="1"/>
  <c r="Q202" s="1"/>
  <c r="K203"/>
  <c r="L202"/>
  <c r="M202" s="1"/>
  <c r="O201"/>
  <c r="O202" s="1"/>
  <c r="F208"/>
  <c r="H207"/>
  <c r="N651" i="8"/>
  <c r="I651"/>
  <c r="U202" i="9"/>
  <c r="T202"/>
  <c r="J207"/>
  <c r="P202" l="1"/>
  <c r="K204"/>
  <c r="L203"/>
  <c r="M203" s="1"/>
  <c r="P201"/>
  <c r="F209"/>
  <c r="H208"/>
  <c r="N650" i="8"/>
  <c r="I650"/>
  <c r="U203" i="9"/>
  <c r="R203"/>
  <c r="T203" s="1"/>
  <c r="J208"/>
  <c r="O203" l="1"/>
  <c r="P203" s="1"/>
  <c r="K205"/>
  <c r="L204"/>
  <c r="M204" s="1"/>
  <c r="Q203"/>
  <c r="F210"/>
  <c r="H209"/>
  <c r="N649" i="8"/>
  <c r="I649"/>
  <c r="U204" i="9"/>
  <c r="R204"/>
  <c r="T204" s="1"/>
  <c r="J209"/>
  <c r="Q204" l="1"/>
  <c r="K206"/>
  <c r="L205"/>
  <c r="M205" s="1"/>
  <c r="O204"/>
  <c r="F211"/>
  <c r="H210"/>
  <c r="N648" i="8"/>
  <c r="I648"/>
  <c r="U205" i="9"/>
  <c r="R205"/>
  <c r="T205" s="1"/>
  <c r="J210"/>
  <c r="Q205" l="1"/>
  <c r="K207"/>
  <c r="L206"/>
  <c r="M206" s="1"/>
  <c r="O205"/>
  <c r="P204"/>
  <c r="F212"/>
  <c r="H211"/>
  <c r="N647" i="8"/>
  <c r="I647"/>
  <c r="U206" i="9"/>
  <c r="R206"/>
  <c r="T206" s="1"/>
  <c r="J211"/>
  <c r="R207"/>
  <c r="P205" l="1"/>
  <c r="O206"/>
  <c r="O207" s="1"/>
  <c r="P207" s="1"/>
  <c r="Q206"/>
  <c r="Q207" s="1"/>
  <c r="K208"/>
  <c r="L207"/>
  <c r="M207" s="1"/>
  <c r="F213"/>
  <c r="H212"/>
  <c r="N646" i="8"/>
  <c r="I646"/>
  <c r="U207" i="9"/>
  <c r="T207"/>
  <c r="J212"/>
  <c r="K209" l="1"/>
  <c r="L208"/>
  <c r="M208" s="1"/>
  <c r="P206"/>
  <c r="F214"/>
  <c r="H213"/>
  <c r="N645" i="8"/>
  <c r="I645"/>
  <c r="U208" i="9"/>
  <c r="R208"/>
  <c r="T208" s="1"/>
  <c r="J213"/>
  <c r="O208" l="1"/>
  <c r="Q208"/>
  <c r="K210"/>
  <c r="L209"/>
  <c r="M209" s="1"/>
  <c r="F215"/>
  <c r="H214"/>
  <c r="N644" i="8"/>
  <c r="I644"/>
  <c r="U209" i="9"/>
  <c r="R209"/>
  <c r="T209" s="1"/>
  <c r="J214"/>
  <c r="K211" l="1"/>
  <c r="L210"/>
  <c r="M210" s="1"/>
  <c r="Q209"/>
  <c r="O209"/>
  <c r="P209" s="1"/>
  <c r="P208"/>
  <c r="F216"/>
  <c r="H215"/>
  <c r="N643" i="8"/>
  <c r="I643"/>
  <c r="U210" i="9"/>
  <c r="R210"/>
  <c r="T210" s="1"/>
  <c r="J215"/>
  <c r="K212" l="1"/>
  <c r="L211"/>
  <c r="M211" s="1"/>
  <c r="Q210"/>
  <c r="Q211" s="1"/>
  <c r="O210"/>
  <c r="F217"/>
  <c r="H216"/>
  <c r="N642" i="8"/>
  <c r="I642"/>
  <c r="U211" i="9"/>
  <c r="R211"/>
  <c r="T211" s="1"/>
  <c r="J216"/>
  <c r="P210" l="1"/>
  <c r="O211"/>
  <c r="P211" s="1"/>
  <c r="K213"/>
  <c r="L212"/>
  <c r="M212" s="1"/>
  <c r="Q212"/>
  <c r="F218"/>
  <c r="H217"/>
  <c r="N641" i="8"/>
  <c r="I641"/>
  <c r="U212" i="9"/>
  <c r="R212"/>
  <c r="T212" s="1"/>
  <c r="J217"/>
  <c r="K214" l="1"/>
  <c r="L213"/>
  <c r="M213" s="1"/>
  <c r="O212"/>
  <c r="P212" s="1"/>
  <c r="F219"/>
  <c r="H218"/>
  <c r="N640" i="8"/>
  <c r="I640"/>
  <c r="U213" i="9"/>
  <c r="R213"/>
  <c r="T213" s="1"/>
  <c r="J218"/>
  <c r="K215" l="1"/>
  <c r="L214"/>
  <c r="M214" s="1"/>
  <c r="O213"/>
  <c r="Q213"/>
  <c r="F220"/>
  <c r="H219"/>
  <c r="N639" i="8"/>
  <c r="I639"/>
  <c r="U214" i="9"/>
  <c r="R214"/>
  <c r="T214" s="1"/>
  <c r="J219"/>
  <c r="K216" l="1"/>
  <c r="L215"/>
  <c r="M215" s="1"/>
  <c r="O214"/>
  <c r="P213"/>
  <c r="Q214"/>
  <c r="F221"/>
  <c r="H220"/>
  <c r="N638" i="8"/>
  <c r="I638"/>
  <c r="U215" i="9"/>
  <c r="R215"/>
  <c r="T215" s="1"/>
  <c r="J220"/>
  <c r="Q215" l="1"/>
  <c r="K217"/>
  <c r="L216"/>
  <c r="M216" s="1"/>
  <c r="O215"/>
  <c r="P215" s="1"/>
  <c r="P214"/>
  <c r="F222"/>
  <c r="H221"/>
  <c r="N637" i="8"/>
  <c r="I637"/>
  <c r="U216" i="9"/>
  <c r="R216"/>
  <c r="T216" s="1"/>
  <c r="J221"/>
  <c r="Q216" l="1"/>
  <c r="K218"/>
  <c r="L217"/>
  <c r="M217" s="1"/>
  <c r="O216"/>
  <c r="P216" s="1"/>
  <c r="F223"/>
  <c r="H222"/>
  <c r="N636" i="8"/>
  <c r="I636"/>
  <c r="U217" i="9"/>
  <c r="R217"/>
  <c r="T217" s="1"/>
  <c r="J222"/>
  <c r="Q217" l="1"/>
  <c r="K219"/>
  <c r="L218"/>
  <c r="M218" s="1"/>
  <c r="O217"/>
  <c r="F224"/>
  <c r="H223"/>
  <c r="N635" i="8"/>
  <c r="I635"/>
  <c r="U218" i="9"/>
  <c r="R218"/>
  <c r="T218" s="1"/>
  <c r="J223"/>
  <c r="Q218" l="1"/>
  <c r="K220"/>
  <c r="L219"/>
  <c r="M219" s="1"/>
  <c r="O218"/>
  <c r="P217"/>
  <c r="F225"/>
  <c r="H224"/>
  <c r="N634" i="8"/>
  <c r="I634"/>
  <c r="U219" i="9"/>
  <c r="R219"/>
  <c r="T219" s="1"/>
  <c r="J224"/>
  <c r="P218" l="1"/>
  <c r="O219"/>
  <c r="K221"/>
  <c r="L220"/>
  <c r="M220" s="1"/>
  <c r="Q219"/>
  <c r="F226"/>
  <c r="H225"/>
  <c r="N633" i="8"/>
  <c r="I633"/>
  <c r="U220" i="9"/>
  <c r="R220"/>
  <c r="T220" s="1"/>
  <c r="J225"/>
  <c r="K222" l="1"/>
  <c r="L221"/>
  <c r="M221" s="1"/>
  <c r="O220"/>
  <c r="P219"/>
  <c r="Q220"/>
  <c r="F227"/>
  <c r="H226"/>
  <c r="N632" i="8"/>
  <c r="I632"/>
  <c r="U221" i="9"/>
  <c r="R221"/>
  <c r="T221" s="1"/>
  <c r="J226"/>
  <c r="P220" l="1"/>
  <c r="O221"/>
  <c r="K223"/>
  <c r="L222"/>
  <c r="M222" s="1"/>
  <c r="Q221"/>
  <c r="F228"/>
  <c r="H227"/>
  <c r="N631" i="8"/>
  <c r="I631"/>
  <c r="U222" i="9"/>
  <c r="R222"/>
  <c r="T222" s="1"/>
  <c r="J227"/>
  <c r="P221" l="1"/>
  <c r="O222"/>
  <c r="Q222"/>
  <c r="K224"/>
  <c r="L223"/>
  <c r="M223" s="1"/>
  <c r="F229"/>
  <c r="H228"/>
  <c r="N630" i="8"/>
  <c r="I630"/>
  <c r="U223" i="9"/>
  <c r="R223"/>
  <c r="T223" s="1"/>
  <c r="J228"/>
  <c r="K225" l="1"/>
  <c r="L224"/>
  <c r="M224" s="1"/>
  <c r="Q223"/>
  <c r="O223"/>
  <c r="P222"/>
  <c r="F230"/>
  <c r="H229"/>
  <c r="N629" i="8"/>
  <c r="I629"/>
  <c r="U224" i="9"/>
  <c r="R224"/>
  <c r="T224" s="1"/>
  <c r="J229"/>
  <c r="K226" l="1"/>
  <c r="L225"/>
  <c r="M225" s="1"/>
  <c r="Q224"/>
  <c r="O224"/>
  <c r="P223"/>
  <c r="F231"/>
  <c r="H230"/>
  <c r="N628" i="8"/>
  <c r="I628"/>
  <c r="U225" i="9"/>
  <c r="R225"/>
  <c r="T225" s="1"/>
  <c r="J230"/>
  <c r="Q225" l="1"/>
  <c r="P224"/>
  <c r="O225"/>
  <c r="K227"/>
  <c r="L226"/>
  <c r="M226" s="1"/>
  <c r="F232"/>
  <c r="H231"/>
  <c r="N627" i="8"/>
  <c r="I627"/>
  <c r="U226" i="9"/>
  <c r="R226"/>
  <c r="T226" s="1"/>
  <c r="J231"/>
  <c r="K228" l="1"/>
  <c r="L227"/>
  <c r="M227" s="1"/>
  <c r="Q226"/>
  <c r="O226"/>
  <c r="P225"/>
  <c r="F233"/>
  <c r="H232"/>
  <c r="N626" i="8"/>
  <c r="I626"/>
  <c r="U227" i="9"/>
  <c r="R227"/>
  <c r="T227" s="1"/>
  <c r="J232"/>
  <c r="Q227" l="1"/>
  <c r="K229"/>
  <c r="L228"/>
  <c r="M228" s="1"/>
  <c r="O227"/>
  <c r="P226"/>
  <c r="F234"/>
  <c r="H233"/>
  <c r="N625" i="8"/>
  <c r="I625"/>
  <c r="U228" i="9"/>
  <c r="R228"/>
  <c r="T228" s="1"/>
  <c r="J233"/>
  <c r="Q228" l="1"/>
  <c r="K230"/>
  <c r="L229"/>
  <c r="M229" s="1"/>
  <c r="O228"/>
  <c r="P227"/>
  <c r="F235"/>
  <c r="H234"/>
  <c r="N624" i="8"/>
  <c r="I624"/>
  <c r="U229" i="9"/>
  <c r="R229"/>
  <c r="T229" s="1"/>
  <c r="J234"/>
  <c r="K231" l="1"/>
  <c r="L230"/>
  <c r="M230" s="1"/>
  <c r="Q229"/>
  <c r="O229"/>
  <c r="P228"/>
  <c r="F236"/>
  <c r="H235"/>
  <c r="N623" i="8"/>
  <c r="I623"/>
  <c r="U230" i="9"/>
  <c r="R230"/>
  <c r="T230" s="1"/>
  <c r="J235"/>
  <c r="Q230" l="1"/>
  <c r="K232"/>
  <c r="L231"/>
  <c r="M231" s="1"/>
  <c r="O230"/>
  <c r="P229"/>
  <c r="F237"/>
  <c r="H236"/>
  <c r="N622" i="8"/>
  <c r="I622"/>
  <c r="U231" i="9"/>
  <c r="R231"/>
  <c r="T231" s="1"/>
  <c r="J236"/>
  <c r="Q231" l="1"/>
  <c r="P230"/>
  <c r="O231"/>
  <c r="K233"/>
  <c r="L232"/>
  <c r="M232" s="1"/>
  <c r="F238"/>
  <c r="H237"/>
  <c r="N621" i="8"/>
  <c r="I621"/>
  <c r="U232" i="9"/>
  <c r="R232"/>
  <c r="T232" s="1"/>
  <c r="J237"/>
  <c r="K234" l="1"/>
  <c r="L233"/>
  <c r="M233" s="1"/>
  <c r="Q232"/>
  <c r="O232"/>
  <c r="P231"/>
  <c r="F239"/>
  <c r="H238"/>
  <c r="N620" i="8"/>
  <c r="I620"/>
  <c r="U233" i="9"/>
  <c r="R233"/>
  <c r="T233" s="1"/>
  <c r="R234"/>
  <c r="J238"/>
  <c r="P232" l="1"/>
  <c r="O233"/>
  <c r="O234" s="1"/>
  <c r="P234" s="1"/>
  <c r="Q233"/>
  <c r="Q234" s="1"/>
  <c r="K235"/>
  <c r="L234"/>
  <c r="M234" s="1"/>
  <c r="F240"/>
  <c r="H239"/>
  <c r="N619" i="8"/>
  <c r="I619"/>
  <c r="U234" i="9"/>
  <c r="T234"/>
  <c r="J239"/>
  <c r="K236" l="1"/>
  <c r="L235"/>
  <c r="M235" s="1"/>
  <c r="P233"/>
  <c r="F241"/>
  <c r="H240"/>
  <c r="N618" i="8"/>
  <c r="I618"/>
  <c r="U235" i="9"/>
  <c r="R235"/>
  <c r="T235" s="1"/>
  <c r="J240"/>
  <c r="O235" l="1"/>
  <c r="Q235"/>
  <c r="K237"/>
  <c r="L236"/>
  <c r="M236" s="1"/>
  <c r="F242"/>
  <c r="H241"/>
  <c r="N617" i="8"/>
  <c r="I617"/>
  <c r="U236" i="9"/>
  <c r="R236"/>
  <c r="T236" s="1"/>
  <c r="J241"/>
  <c r="R237"/>
  <c r="K238" l="1"/>
  <c r="L237"/>
  <c r="M237" s="1"/>
  <c r="Q236"/>
  <c r="Q237" s="1"/>
  <c r="O236"/>
  <c r="O237" s="1"/>
  <c r="P235"/>
  <c r="F243"/>
  <c r="H242"/>
  <c r="N616" i="8"/>
  <c r="I616"/>
  <c r="U237" i="9"/>
  <c r="T237"/>
  <c r="R238"/>
  <c r="J242"/>
  <c r="K239" l="1"/>
  <c r="L238"/>
  <c r="M238" s="1"/>
  <c r="O238"/>
  <c r="P238" s="1"/>
  <c r="Q238"/>
  <c r="P236"/>
  <c r="P237"/>
  <c r="F244"/>
  <c r="H243"/>
  <c r="N615" i="8"/>
  <c r="I615"/>
  <c r="U238" i="9"/>
  <c r="T238"/>
  <c r="J243"/>
  <c r="K240" l="1"/>
  <c r="L239"/>
  <c r="M239" s="1"/>
  <c r="F245"/>
  <c r="H244"/>
  <c r="N614" i="8"/>
  <c r="I614"/>
  <c r="U239" i="9"/>
  <c r="R239"/>
  <c r="T239" s="1"/>
  <c r="J244"/>
  <c r="O239" l="1"/>
  <c r="Q239"/>
  <c r="K241"/>
  <c r="L240"/>
  <c r="M240" s="1"/>
  <c r="F246"/>
  <c r="H245"/>
  <c r="N613" i="8"/>
  <c r="I613"/>
  <c r="U240" i="9"/>
  <c r="R240"/>
  <c r="T240" s="1"/>
  <c r="J245"/>
  <c r="K242" l="1"/>
  <c r="L241"/>
  <c r="M241" s="1"/>
  <c r="Q240"/>
  <c r="O240"/>
  <c r="P239"/>
  <c r="F247"/>
  <c r="H246"/>
  <c r="N612" i="8"/>
  <c r="I612"/>
  <c r="U241" i="9"/>
  <c r="R241"/>
  <c r="T241" s="1"/>
  <c r="J246"/>
  <c r="Q241" l="1"/>
  <c r="K243"/>
  <c r="L242"/>
  <c r="M242" s="1"/>
  <c r="O241"/>
  <c r="P241" s="1"/>
  <c r="P240"/>
  <c r="F248"/>
  <c r="H247"/>
  <c r="N611" i="8"/>
  <c r="I611"/>
  <c r="U242" i="9"/>
  <c r="R242"/>
  <c r="T242" s="1"/>
  <c r="J247"/>
  <c r="K244" l="1"/>
  <c r="L243"/>
  <c r="M243" s="1"/>
  <c r="Q242"/>
  <c r="O242"/>
  <c r="P242" s="1"/>
  <c r="F249"/>
  <c r="H248"/>
  <c r="N610" i="8"/>
  <c r="I610"/>
  <c r="U243" i="9"/>
  <c r="R243"/>
  <c r="T243" s="1"/>
  <c r="J248"/>
  <c r="Q243" l="1"/>
  <c r="K245"/>
  <c r="L244"/>
  <c r="M244" s="1"/>
  <c r="O243"/>
  <c r="F250"/>
  <c r="H249"/>
  <c r="N609" i="8"/>
  <c r="I609"/>
  <c r="U244" i="9"/>
  <c r="R244"/>
  <c r="T244" s="1"/>
  <c r="R245"/>
  <c r="J249"/>
  <c r="K246" l="1"/>
  <c r="L245"/>
  <c r="M245" s="1"/>
  <c r="Q244"/>
  <c r="O244"/>
  <c r="Q245"/>
  <c r="P243"/>
  <c r="F251"/>
  <c r="H250"/>
  <c r="N608" i="8"/>
  <c r="I608"/>
  <c r="U245" i="9"/>
  <c r="T245"/>
  <c r="J250"/>
  <c r="P244" l="1"/>
  <c r="O245"/>
  <c r="K247"/>
  <c r="L246"/>
  <c r="M246" s="1"/>
  <c r="F252"/>
  <c r="H251"/>
  <c r="N607" i="8"/>
  <c r="I607"/>
  <c r="U246" i="9"/>
  <c r="R246"/>
  <c r="T246" s="1"/>
  <c r="R247"/>
  <c r="J251"/>
  <c r="Q246" l="1"/>
  <c r="Q247" s="1"/>
  <c r="K248"/>
  <c r="L247"/>
  <c r="M247" s="1"/>
  <c r="O246"/>
  <c r="O247" s="1"/>
  <c r="P245"/>
  <c r="F253"/>
  <c r="H252"/>
  <c r="N606" i="8"/>
  <c r="I606"/>
  <c r="U247" i="9"/>
  <c r="T247"/>
  <c r="J252"/>
  <c r="P247" l="1"/>
  <c r="K249"/>
  <c r="L248"/>
  <c r="M248" s="1"/>
  <c r="P246"/>
  <c r="F254"/>
  <c r="H253"/>
  <c r="N605" i="8"/>
  <c r="I605"/>
  <c r="U248" i="9"/>
  <c r="R248"/>
  <c r="T248" s="1"/>
  <c r="J253"/>
  <c r="O248" l="1"/>
  <c r="Q248"/>
  <c r="K250"/>
  <c r="L249"/>
  <c r="M249" s="1"/>
  <c r="F255"/>
  <c r="H254"/>
  <c r="N604" i="8"/>
  <c r="I604"/>
  <c r="U249" i="9"/>
  <c r="R249"/>
  <c r="T249" s="1"/>
  <c r="J254"/>
  <c r="K251" l="1"/>
  <c r="L250"/>
  <c r="M250" s="1"/>
  <c r="Q249"/>
  <c r="O249"/>
  <c r="P249" s="1"/>
  <c r="P248"/>
  <c r="F256"/>
  <c r="H255"/>
  <c r="N603" i="8"/>
  <c r="I603"/>
  <c r="U250" i="9"/>
  <c r="R250"/>
  <c r="T250" s="1"/>
  <c r="J255"/>
  <c r="K252" l="1"/>
  <c r="L251"/>
  <c r="M251" s="1"/>
  <c r="Q250"/>
  <c r="O250"/>
  <c r="F257"/>
  <c r="H256"/>
  <c r="N602" i="8"/>
  <c r="I602"/>
  <c r="U251" i="9"/>
  <c r="R251"/>
  <c r="T251" s="1"/>
  <c r="R252"/>
  <c r="J256"/>
  <c r="K253" l="1"/>
  <c r="L252"/>
  <c r="M252" s="1"/>
  <c r="Q251"/>
  <c r="Q252" s="1"/>
  <c r="O251"/>
  <c r="O252" s="1"/>
  <c r="P250"/>
  <c r="F258"/>
  <c r="H257"/>
  <c r="N601" i="8"/>
  <c r="I601"/>
  <c r="U252" i="9"/>
  <c r="T252"/>
  <c r="J257"/>
  <c r="P251" l="1"/>
  <c r="K254"/>
  <c r="L253"/>
  <c r="M253" s="1"/>
  <c r="P252"/>
  <c r="F259"/>
  <c r="H258"/>
  <c r="N600" i="8"/>
  <c r="I600"/>
  <c r="U253" i="9"/>
  <c r="R253"/>
  <c r="T253" s="1"/>
  <c r="J258"/>
  <c r="O253" l="1"/>
  <c r="Q253"/>
  <c r="K255"/>
  <c r="L254"/>
  <c r="M254" s="1"/>
  <c r="F260"/>
  <c r="H259"/>
  <c r="N599" i="8"/>
  <c r="I599"/>
  <c r="U254" i="9"/>
  <c r="R254"/>
  <c r="T254" s="1"/>
  <c r="R255"/>
  <c r="J259"/>
  <c r="Q254" l="1"/>
  <c r="Q255" s="1"/>
  <c r="O254"/>
  <c r="O255" s="1"/>
  <c r="P253"/>
  <c r="K256"/>
  <c r="L255"/>
  <c r="M255" s="1"/>
  <c r="F261"/>
  <c r="H260"/>
  <c r="N598" i="8"/>
  <c r="I598"/>
  <c r="U255" i="9"/>
  <c r="T255"/>
  <c r="J260"/>
  <c r="P254" l="1"/>
  <c r="K257"/>
  <c r="L256"/>
  <c r="M256" s="1"/>
  <c r="P255"/>
  <c r="F262"/>
  <c r="H261"/>
  <c r="N597" i="8"/>
  <c r="I597"/>
  <c r="U256" i="9"/>
  <c r="R256"/>
  <c r="T256" s="1"/>
  <c r="J261"/>
  <c r="O256" l="1"/>
  <c r="K258"/>
  <c r="L257"/>
  <c r="M257" s="1"/>
  <c r="Q256"/>
  <c r="F263"/>
  <c r="H262"/>
  <c r="N596" i="8"/>
  <c r="I596"/>
  <c r="U257" i="9"/>
  <c r="R257"/>
  <c r="T257" s="1"/>
  <c r="J262"/>
  <c r="Q257" l="1"/>
  <c r="Q258" s="1"/>
  <c r="P256"/>
  <c r="O257"/>
  <c r="P257" s="1"/>
  <c r="K259"/>
  <c r="L258"/>
  <c r="M258" s="1"/>
  <c r="F264"/>
  <c r="H263"/>
  <c r="N595" i="8"/>
  <c r="I595"/>
  <c r="U258" i="9"/>
  <c r="R258"/>
  <c r="T258" s="1"/>
  <c r="J263"/>
  <c r="K260" l="1"/>
  <c r="L259"/>
  <c r="M259" s="1"/>
  <c r="Q259"/>
  <c r="O258"/>
  <c r="P258" s="1"/>
  <c r="F265"/>
  <c r="H264"/>
  <c r="N594" i="8"/>
  <c r="I594"/>
  <c r="U259" i="9"/>
  <c r="R259"/>
  <c r="T259" s="1"/>
  <c r="J264"/>
  <c r="K261" l="1"/>
  <c r="L260"/>
  <c r="M260" s="1"/>
  <c r="O259"/>
  <c r="F266"/>
  <c r="H265"/>
  <c r="N593" i="8"/>
  <c r="I593"/>
  <c r="U260" i="9"/>
  <c r="R260"/>
  <c r="T260" s="1"/>
  <c r="J265"/>
  <c r="K262" l="1"/>
  <c r="L261"/>
  <c r="M261" s="1"/>
  <c r="O260"/>
  <c r="Q260"/>
  <c r="P259"/>
  <c r="F267"/>
  <c r="H266"/>
  <c r="N592" i="8"/>
  <c r="I592"/>
  <c r="U261" i="9"/>
  <c r="R261"/>
  <c r="T261" s="1"/>
  <c r="R262"/>
  <c r="J266"/>
  <c r="Q261" l="1"/>
  <c r="Q262" s="1"/>
  <c r="O261"/>
  <c r="P260"/>
  <c r="K263"/>
  <c r="L262"/>
  <c r="M262" s="1"/>
  <c r="F268"/>
  <c r="H267"/>
  <c r="N591" i="8"/>
  <c r="I591"/>
  <c r="U262" i="9"/>
  <c r="T262"/>
  <c r="J267"/>
  <c r="K264" l="1"/>
  <c r="L263"/>
  <c r="M263" s="1"/>
  <c r="P261"/>
  <c r="O262"/>
  <c r="F269"/>
  <c r="H268"/>
  <c r="N590" i="8"/>
  <c r="I590"/>
  <c r="U263" i="9"/>
  <c r="R263"/>
  <c r="T263" s="1"/>
  <c r="J268"/>
  <c r="K265" l="1"/>
  <c r="L264"/>
  <c r="M264" s="1"/>
  <c r="O263"/>
  <c r="P263" s="1"/>
  <c r="P262"/>
  <c r="Q263"/>
  <c r="F270"/>
  <c r="H269"/>
  <c r="N589" i="8"/>
  <c r="I589"/>
  <c r="U264" i="9"/>
  <c r="R264"/>
  <c r="T264" s="1"/>
  <c r="J269"/>
  <c r="Q264" l="1"/>
  <c r="K266"/>
  <c r="L265"/>
  <c r="M265" s="1"/>
  <c r="O264"/>
  <c r="F271"/>
  <c r="H270"/>
  <c r="N588" i="8"/>
  <c r="I588"/>
  <c r="U265" i="9"/>
  <c r="R265"/>
  <c r="T265" s="1"/>
  <c r="J270"/>
  <c r="K267" l="1"/>
  <c r="L266"/>
  <c r="M266" s="1"/>
  <c r="O265"/>
  <c r="P264"/>
  <c r="Q265"/>
  <c r="F272"/>
  <c r="H271"/>
  <c r="N587" i="8"/>
  <c r="I587"/>
  <c r="U266" i="9"/>
  <c r="R266"/>
  <c r="T266" s="1"/>
  <c r="J271"/>
  <c r="Q266" l="1"/>
  <c r="K268"/>
  <c r="L267"/>
  <c r="M267" s="1"/>
  <c r="O266"/>
  <c r="P266" s="1"/>
  <c r="P265"/>
  <c r="F273"/>
  <c r="H272"/>
  <c r="N586" i="8"/>
  <c r="I586"/>
  <c r="U267" i="9"/>
  <c r="R267"/>
  <c r="T267" s="1"/>
  <c r="J272"/>
  <c r="Q267" l="1"/>
  <c r="K269"/>
  <c r="L268"/>
  <c r="M268" s="1"/>
  <c r="O267"/>
  <c r="P267" s="1"/>
  <c r="F274"/>
  <c r="H273"/>
  <c r="N585" i="8"/>
  <c r="I585"/>
  <c r="U268" i="9"/>
  <c r="R268"/>
  <c r="T268" s="1"/>
  <c r="J273"/>
  <c r="K270" l="1"/>
  <c r="L269"/>
  <c r="M269" s="1"/>
  <c r="Q268"/>
  <c r="O268"/>
  <c r="F275"/>
  <c r="H274"/>
  <c r="N584" i="8"/>
  <c r="I584"/>
  <c r="U269" i="9"/>
  <c r="R269"/>
  <c r="T269" s="1"/>
  <c r="J274"/>
  <c r="K271" l="1"/>
  <c r="L270"/>
  <c r="M270" s="1"/>
  <c r="P268"/>
  <c r="O269"/>
  <c r="Q269"/>
  <c r="F276"/>
  <c r="H275"/>
  <c r="N583" i="8"/>
  <c r="I583"/>
  <c r="U270" i="9"/>
  <c r="R270"/>
  <c r="T270" s="1"/>
  <c r="J275"/>
  <c r="Q270" l="1"/>
  <c r="O270"/>
  <c r="P269"/>
  <c r="K272"/>
  <c r="L271"/>
  <c r="M271" s="1"/>
  <c r="F277"/>
  <c r="H276"/>
  <c r="N582" i="8"/>
  <c r="I582"/>
  <c r="U271" i="9"/>
  <c r="R271"/>
  <c r="T271" s="1"/>
  <c r="R272"/>
  <c r="J276"/>
  <c r="O271" l="1"/>
  <c r="O272" s="1"/>
  <c r="P272" s="1"/>
  <c r="P270"/>
  <c r="K273"/>
  <c r="L272"/>
  <c r="M272" s="1"/>
  <c r="Q271"/>
  <c r="Q272" s="1"/>
  <c r="F278"/>
  <c r="H277"/>
  <c r="N581" i="8"/>
  <c r="I581"/>
  <c r="U272" i="9"/>
  <c r="T272"/>
  <c r="J277"/>
  <c r="K274" l="1"/>
  <c r="L273"/>
  <c r="M273" s="1"/>
  <c r="P271"/>
  <c r="F279"/>
  <c r="H278"/>
  <c r="N580" i="8"/>
  <c r="I580"/>
  <c r="U273" i="9"/>
  <c r="R273"/>
  <c r="T273" s="1"/>
  <c r="J278"/>
  <c r="O273" l="1"/>
  <c r="P273" s="1"/>
  <c r="Q273"/>
  <c r="K275"/>
  <c r="L274"/>
  <c r="M274" s="1"/>
  <c r="F280"/>
  <c r="H279"/>
  <c r="N579" i="8"/>
  <c r="I579"/>
  <c r="U274" i="9"/>
  <c r="R274"/>
  <c r="T274" s="1"/>
  <c r="J279"/>
  <c r="K276" l="1"/>
  <c r="L275"/>
  <c r="M275" s="1"/>
  <c r="Q274"/>
  <c r="O274"/>
  <c r="F281"/>
  <c r="H280"/>
  <c r="N578" i="8"/>
  <c r="I578"/>
  <c r="U275" i="9"/>
  <c r="R275"/>
  <c r="T275" s="1"/>
  <c r="J280"/>
  <c r="Q275" l="1"/>
  <c r="K277"/>
  <c r="L276"/>
  <c r="M276" s="1"/>
  <c r="O275"/>
  <c r="P275" s="1"/>
  <c r="P274"/>
  <c r="F282"/>
  <c r="H281"/>
  <c r="N577" i="8"/>
  <c r="I577"/>
  <c r="U276" i="9"/>
  <c r="R276"/>
  <c r="T276" s="1"/>
  <c r="J281"/>
  <c r="R277"/>
  <c r="K278" l="1"/>
  <c r="L277"/>
  <c r="M277" s="1"/>
  <c r="O276"/>
  <c r="O277" s="1"/>
  <c r="Q276"/>
  <c r="Q277" s="1"/>
  <c r="F283"/>
  <c r="H282"/>
  <c r="N576" i="8"/>
  <c r="I576"/>
  <c r="U277" i="9"/>
  <c r="T277"/>
  <c r="J282"/>
  <c r="K279" l="1"/>
  <c r="L278"/>
  <c r="M278" s="1"/>
  <c r="P277"/>
  <c r="P276"/>
  <c r="F284"/>
  <c r="H283"/>
  <c r="N575" i="8"/>
  <c r="I575"/>
  <c r="U278" i="9"/>
  <c r="R278"/>
  <c r="T278" s="1"/>
  <c r="J283"/>
  <c r="O278" l="1"/>
  <c r="Q278"/>
  <c r="K280"/>
  <c r="L279"/>
  <c r="M279" s="1"/>
  <c r="F285"/>
  <c r="H284"/>
  <c r="N574" i="8"/>
  <c r="I574"/>
  <c r="U279" i="9"/>
  <c r="R279"/>
  <c r="T279" s="1"/>
  <c r="J284"/>
  <c r="K281" l="1"/>
  <c r="L280"/>
  <c r="M280" s="1"/>
  <c r="O279"/>
  <c r="P278"/>
  <c r="Q279"/>
  <c r="F286"/>
  <c r="H285"/>
  <c r="N573" i="8"/>
  <c r="I573"/>
  <c r="U280" i="9"/>
  <c r="R280"/>
  <c r="T280" s="1"/>
  <c r="J285"/>
  <c r="O280" l="1"/>
  <c r="P279"/>
  <c r="Q280"/>
  <c r="K282"/>
  <c r="L281"/>
  <c r="M281" s="1"/>
  <c r="F287"/>
  <c r="H286"/>
  <c r="N572" i="8"/>
  <c r="I572"/>
  <c r="U281" i="9"/>
  <c r="R281"/>
  <c r="T281" s="1"/>
  <c r="J286"/>
  <c r="K283" l="1"/>
  <c r="L282"/>
  <c r="M282" s="1"/>
  <c r="Q281"/>
  <c r="P280"/>
  <c r="O281"/>
  <c r="P281" s="1"/>
  <c r="F288"/>
  <c r="H287"/>
  <c r="N571" i="8"/>
  <c r="I571"/>
  <c r="U282" i="9"/>
  <c r="R282"/>
  <c r="T282" s="1"/>
  <c r="R283"/>
  <c r="J287"/>
  <c r="Q282" l="1"/>
  <c r="Q283" s="1"/>
  <c r="K284"/>
  <c r="L283"/>
  <c r="M283" s="1"/>
  <c r="O282"/>
  <c r="O283" s="1"/>
  <c r="P283" s="1"/>
  <c r="F289"/>
  <c r="H288"/>
  <c r="N570" i="8"/>
  <c r="I570"/>
  <c r="U283" i="9"/>
  <c r="T283"/>
  <c r="J288"/>
  <c r="K285" l="1"/>
  <c r="L284"/>
  <c r="M284" s="1"/>
  <c r="P282"/>
  <c r="F290"/>
  <c r="H289"/>
  <c r="N569" i="8"/>
  <c r="I569"/>
  <c r="U284" i="9"/>
  <c r="R284"/>
  <c r="T284" s="1"/>
  <c r="R285"/>
  <c r="J289"/>
  <c r="O284" l="1"/>
  <c r="O285" s="1"/>
  <c r="Q284"/>
  <c r="Q285" s="1"/>
  <c r="K286"/>
  <c r="L285"/>
  <c r="M285" s="1"/>
  <c r="F291"/>
  <c r="H290"/>
  <c r="N568" i="8"/>
  <c r="I568"/>
  <c r="U285" i="9"/>
  <c r="T285"/>
  <c r="R286"/>
  <c r="J290"/>
  <c r="P284" l="1"/>
  <c r="K287"/>
  <c r="L286"/>
  <c r="M286" s="1"/>
  <c r="Q286"/>
  <c r="O286"/>
  <c r="P285"/>
  <c r="F292"/>
  <c r="H291"/>
  <c r="N567" i="8"/>
  <c r="I567"/>
  <c r="U286" i="9"/>
  <c r="T286"/>
  <c r="J291"/>
  <c r="K288" l="1"/>
  <c r="L287"/>
  <c r="M287" s="1"/>
  <c r="P286"/>
  <c r="F293"/>
  <c r="H292"/>
  <c r="N566" i="8"/>
  <c r="I566"/>
  <c r="U287" i="9"/>
  <c r="R287"/>
  <c r="T287" s="1"/>
  <c r="R288"/>
  <c r="J292"/>
  <c r="O287" l="1"/>
  <c r="O288" s="1"/>
  <c r="Q287"/>
  <c r="Q288" s="1"/>
  <c r="K289"/>
  <c r="L288"/>
  <c r="M288" s="1"/>
  <c r="F294"/>
  <c r="H293"/>
  <c r="N565" i="8"/>
  <c r="I565"/>
  <c r="U288" i="9"/>
  <c r="T288"/>
  <c r="J293"/>
  <c r="P287" l="1"/>
  <c r="K290"/>
  <c r="L289"/>
  <c r="M289" s="1"/>
  <c r="Q289"/>
  <c r="P288"/>
  <c r="F295"/>
  <c r="H294"/>
  <c r="N564" i="8"/>
  <c r="I564"/>
  <c r="U289" i="9"/>
  <c r="R289"/>
  <c r="T289" s="1"/>
  <c r="J294"/>
  <c r="O289" l="1"/>
  <c r="K291"/>
  <c r="L290"/>
  <c r="M290" s="1"/>
  <c r="F296"/>
  <c r="H295"/>
  <c r="N563" i="8"/>
  <c r="I563"/>
  <c r="U290" i="9"/>
  <c r="R290"/>
  <c r="T290" s="1"/>
  <c r="J295"/>
  <c r="Q290" l="1"/>
  <c r="K292"/>
  <c r="L291"/>
  <c r="M291" s="1"/>
  <c r="O290"/>
  <c r="P289"/>
  <c r="F297"/>
  <c r="H296"/>
  <c r="N562" i="8"/>
  <c r="I562"/>
  <c r="U291" i="9"/>
  <c r="R291"/>
  <c r="T291" s="1"/>
  <c r="J296"/>
  <c r="K293" l="1"/>
  <c r="L292"/>
  <c r="M292" s="1"/>
  <c r="Q291"/>
  <c r="O291"/>
  <c r="P290"/>
  <c r="F298"/>
  <c r="H297"/>
  <c r="N561" i="8"/>
  <c r="I561"/>
  <c r="U292" i="9"/>
  <c r="R292"/>
  <c r="T292" s="1"/>
  <c r="J297"/>
  <c r="K294" l="1"/>
  <c r="L293"/>
  <c r="M293" s="1"/>
  <c r="Q292"/>
  <c r="O292"/>
  <c r="P291"/>
  <c r="F299"/>
  <c r="H298"/>
  <c r="N560" i="8"/>
  <c r="I560"/>
  <c r="U293" i="9"/>
  <c r="R293"/>
  <c r="T293" s="1"/>
  <c r="J298"/>
  <c r="Q293" l="1"/>
  <c r="K295"/>
  <c r="L294"/>
  <c r="M294" s="1"/>
  <c r="P292"/>
  <c r="O293"/>
  <c r="F300"/>
  <c r="H299"/>
  <c r="N559" i="8"/>
  <c r="I559"/>
  <c r="U294" i="9"/>
  <c r="R294"/>
  <c r="T294" s="1"/>
  <c r="R295"/>
  <c r="J299"/>
  <c r="Q294" l="1"/>
  <c r="Q295" s="1"/>
  <c r="K296"/>
  <c r="L295"/>
  <c r="M295" s="1"/>
  <c r="O294"/>
  <c r="O295" s="1"/>
  <c r="P295" s="1"/>
  <c r="P293"/>
  <c r="F301"/>
  <c r="H300"/>
  <c r="N558" i="8"/>
  <c r="I558"/>
  <c r="U295" i="9"/>
  <c r="T295"/>
  <c r="J300"/>
  <c r="K297" l="1"/>
  <c r="L296"/>
  <c r="M296" s="1"/>
  <c r="P294"/>
  <c r="F302"/>
  <c r="H301"/>
  <c r="N557" i="8"/>
  <c r="I557"/>
  <c r="U296" i="9"/>
  <c r="R296"/>
  <c r="T296" s="1"/>
  <c r="J301"/>
  <c r="O296" l="1"/>
  <c r="P296" s="1"/>
  <c r="K298"/>
  <c r="L297"/>
  <c r="M297" s="1"/>
  <c r="Q296"/>
  <c r="F303"/>
  <c r="H302"/>
  <c r="N556" i="8"/>
  <c r="I556"/>
  <c r="U297" i="9"/>
  <c r="R297"/>
  <c r="T297" s="1"/>
  <c r="R298"/>
  <c r="J302"/>
  <c r="K299" l="1"/>
  <c r="L298"/>
  <c r="M298" s="1"/>
  <c r="Q297"/>
  <c r="Q298" s="1"/>
  <c r="O297"/>
  <c r="O298" s="1"/>
  <c r="F304"/>
  <c r="H303"/>
  <c r="N555" i="8"/>
  <c r="I555"/>
  <c r="U298" i="9"/>
  <c r="T298"/>
  <c r="J303"/>
  <c r="P297" l="1"/>
  <c r="K300"/>
  <c r="L299"/>
  <c r="M299" s="1"/>
  <c r="P298"/>
  <c r="F305"/>
  <c r="H304"/>
  <c r="N554" i="8"/>
  <c r="I554"/>
  <c r="U299" i="9"/>
  <c r="R299"/>
  <c r="T299" s="1"/>
  <c r="J304"/>
  <c r="O299" l="1"/>
  <c r="P299" s="1"/>
  <c r="Q299"/>
  <c r="Q300" s="1"/>
  <c r="K301"/>
  <c r="L300"/>
  <c r="M300" s="1"/>
  <c r="F306"/>
  <c r="H305"/>
  <c r="N553" i="8"/>
  <c r="I553"/>
  <c r="U300" i="9"/>
  <c r="R300"/>
  <c r="T300" s="1"/>
  <c r="J305"/>
  <c r="K302" l="1"/>
  <c r="L301"/>
  <c r="M301" s="1"/>
  <c r="O300"/>
  <c r="F307"/>
  <c r="H306"/>
  <c r="N552" i="8"/>
  <c r="I552"/>
  <c r="U301" i="9"/>
  <c r="R301"/>
  <c r="T301" s="1"/>
  <c r="R302"/>
  <c r="J306"/>
  <c r="K303" l="1"/>
  <c r="L302"/>
  <c r="M302" s="1"/>
  <c r="P300"/>
  <c r="O301"/>
  <c r="O302" s="1"/>
  <c r="Q301"/>
  <c r="Q302" s="1"/>
  <c r="F308"/>
  <c r="H307"/>
  <c r="N551" i="8"/>
  <c r="I551"/>
  <c r="U302" i="9"/>
  <c r="T302"/>
  <c r="R303"/>
  <c r="J307"/>
  <c r="P301" l="1"/>
  <c r="K304"/>
  <c r="L303"/>
  <c r="M303" s="1"/>
  <c r="O303"/>
  <c r="P302"/>
  <c r="Q303"/>
  <c r="F309"/>
  <c r="H308"/>
  <c r="N550" i="8"/>
  <c r="I550"/>
  <c r="U303" i="9"/>
  <c r="T303"/>
  <c r="J308"/>
  <c r="P303" l="1"/>
  <c r="K305"/>
  <c r="L304"/>
  <c r="M304" s="1"/>
  <c r="F310"/>
  <c r="H309"/>
  <c r="N549" i="8"/>
  <c r="I549"/>
  <c r="U304" i="9"/>
  <c r="R304"/>
  <c r="T304" s="1"/>
  <c r="R305"/>
  <c r="J309"/>
  <c r="O304" l="1"/>
  <c r="O305" s="1"/>
  <c r="K306"/>
  <c r="L305"/>
  <c r="M305" s="1"/>
  <c r="Q304"/>
  <c r="Q305" s="1"/>
  <c r="F311"/>
  <c r="H310"/>
  <c r="N548" i="8"/>
  <c r="I548"/>
  <c r="U305" i="9"/>
  <c r="T305"/>
  <c r="J310"/>
  <c r="P304" l="1"/>
  <c r="K307"/>
  <c r="L306"/>
  <c r="M306" s="1"/>
  <c r="Q306"/>
  <c r="P305"/>
  <c r="F312"/>
  <c r="H311"/>
  <c r="N547" i="8"/>
  <c r="I547"/>
  <c r="U306" i="9"/>
  <c r="R306"/>
  <c r="T306" s="1"/>
  <c r="J311"/>
  <c r="O306" l="1"/>
  <c r="K308"/>
  <c r="L307"/>
  <c r="M307" s="1"/>
  <c r="F313"/>
  <c r="H312"/>
  <c r="N546" i="8"/>
  <c r="I546"/>
  <c r="U307" i="9"/>
  <c r="R307"/>
  <c r="T307" s="1"/>
  <c r="J312"/>
  <c r="Q307" l="1"/>
  <c r="K309"/>
  <c r="L308"/>
  <c r="M308" s="1"/>
  <c r="O307"/>
  <c r="P306"/>
  <c r="F314"/>
  <c r="H313"/>
  <c r="N545" i="8"/>
  <c r="I545"/>
  <c r="U308" i="9"/>
  <c r="R308"/>
  <c r="T308" s="1"/>
  <c r="J313"/>
  <c r="Q308" l="1"/>
  <c r="K310"/>
  <c r="L309"/>
  <c r="M309" s="1"/>
  <c r="O308"/>
  <c r="P307"/>
  <c r="F315"/>
  <c r="H314"/>
  <c r="N544" i="8"/>
  <c r="I544"/>
  <c r="U309" i="9"/>
  <c r="R309"/>
  <c r="T309" s="1"/>
  <c r="J314"/>
  <c r="P308" l="1"/>
  <c r="O309"/>
  <c r="Q309"/>
  <c r="K311"/>
  <c r="L310"/>
  <c r="M310" s="1"/>
  <c r="F316"/>
  <c r="H315"/>
  <c r="N543" i="8"/>
  <c r="I543"/>
  <c r="U310" i="9"/>
  <c r="R310"/>
  <c r="T310" s="1"/>
  <c r="J315"/>
  <c r="Q310" l="1"/>
  <c r="K312"/>
  <c r="L311"/>
  <c r="M311" s="1"/>
  <c r="O310"/>
  <c r="P309"/>
  <c r="F317"/>
  <c r="H316"/>
  <c r="N542" i="8"/>
  <c r="I542"/>
  <c r="U311" i="9"/>
  <c r="R311"/>
  <c r="T311" s="1"/>
  <c r="J316"/>
  <c r="K313" l="1"/>
  <c r="L312"/>
  <c r="M312" s="1"/>
  <c r="Q311"/>
  <c r="O311"/>
  <c r="P310"/>
  <c r="F318"/>
  <c r="H317"/>
  <c r="N541" i="8"/>
  <c r="I541"/>
  <c r="U312" i="9"/>
  <c r="R312"/>
  <c r="T312" s="1"/>
  <c r="J317"/>
  <c r="Q312" l="1"/>
  <c r="K314"/>
  <c r="L313"/>
  <c r="M313" s="1"/>
  <c r="O312"/>
  <c r="P311"/>
  <c r="F319"/>
  <c r="H318"/>
  <c r="N540" i="8"/>
  <c r="I540"/>
  <c r="U313" i="9"/>
  <c r="R313"/>
  <c r="T313" s="1"/>
  <c r="J318"/>
  <c r="Q313" l="1"/>
  <c r="K315"/>
  <c r="L314"/>
  <c r="M314" s="1"/>
  <c r="O313"/>
  <c r="P312"/>
  <c r="F320"/>
  <c r="H319"/>
  <c r="N539" i="8"/>
  <c r="I539"/>
  <c r="U314" i="9"/>
  <c r="R314"/>
  <c r="T314" s="1"/>
  <c r="J319"/>
  <c r="Q314" l="1"/>
  <c r="K316"/>
  <c r="L315"/>
  <c r="M315" s="1"/>
  <c r="O314"/>
  <c r="P313"/>
  <c r="F321"/>
  <c r="H320"/>
  <c r="N538" i="8"/>
  <c r="I538"/>
  <c r="U315" i="9"/>
  <c r="R315"/>
  <c r="T315" s="1"/>
  <c r="J320"/>
  <c r="Q315" l="1"/>
  <c r="P314"/>
  <c r="O315"/>
  <c r="K317"/>
  <c r="L316"/>
  <c r="M316" s="1"/>
  <c r="F322"/>
  <c r="H321"/>
  <c r="N537" i="8"/>
  <c r="I537"/>
  <c r="U316" i="9"/>
  <c r="R316"/>
  <c r="T316" s="1"/>
  <c r="J321"/>
  <c r="K318" l="1"/>
  <c r="L317"/>
  <c r="M317" s="1"/>
  <c r="Q316"/>
  <c r="O316"/>
  <c r="P315"/>
  <c r="F323"/>
  <c r="H322"/>
  <c r="N536" i="8"/>
  <c r="I536"/>
  <c r="U317" i="9"/>
  <c r="R317"/>
  <c r="T317" s="1"/>
  <c r="R318"/>
  <c r="J322"/>
  <c r="Q317" l="1"/>
  <c r="Q318" s="1"/>
  <c r="K319"/>
  <c r="L318"/>
  <c r="M318" s="1"/>
  <c r="O317"/>
  <c r="O318" s="1"/>
  <c r="P316"/>
  <c r="F324"/>
  <c r="H323"/>
  <c r="N535" i="8"/>
  <c r="I535"/>
  <c r="U318" i="9"/>
  <c r="T318"/>
  <c r="J323"/>
  <c r="K320" l="1"/>
  <c r="L319"/>
  <c r="M319" s="1"/>
  <c r="P317"/>
  <c r="P318"/>
  <c r="F325"/>
  <c r="H324"/>
  <c r="N534" i="8"/>
  <c r="I534"/>
  <c r="U319" i="9"/>
  <c r="R319"/>
  <c r="T319" s="1"/>
  <c r="R320"/>
  <c r="J324"/>
  <c r="O319" l="1"/>
  <c r="O320" s="1"/>
  <c r="K321"/>
  <c r="L320"/>
  <c r="M320" s="1"/>
  <c r="Q319"/>
  <c r="Q320" s="1"/>
  <c r="F326"/>
  <c r="H325"/>
  <c r="N533" i="8"/>
  <c r="I533"/>
  <c r="U320" i="9"/>
  <c r="T320"/>
  <c r="J325"/>
  <c r="P320" l="1"/>
  <c r="K322"/>
  <c r="L321"/>
  <c r="M321" s="1"/>
  <c r="P319"/>
  <c r="F327"/>
  <c r="H326"/>
  <c r="N532" i="8"/>
  <c r="I532"/>
  <c r="U321" i="9"/>
  <c r="R321"/>
  <c r="T321" s="1"/>
  <c r="J326"/>
  <c r="O321" l="1"/>
  <c r="Q321"/>
  <c r="K323"/>
  <c r="L322"/>
  <c r="M322" s="1"/>
  <c r="F328"/>
  <c r="H327"/>
  <c r="N531" i="8"/>
  <c r="I531"/>
  <c r="U322" i="9"/>
  <c r="R322"/>
  <c r="T322" s="1"/>
  <c r="J327"/>
  <c r="K324" l="1"/>
  <c r="L323"/>
  <c r="M323" s="1"/>
  <c r="Q322"/>
  <c r="P321"/>
  <c r="O322"/>
  <c r="F329"/>
  <c r="H328"/>
  <c r="N530" i="8"/>
  <c r="I530"/>
  <c r="U323" i="9"/>
  <c r="R323"/>
  <c r="T323" s="1"/>
  <c r="J328"/>
  <c r="Q323" l="1"/>
  <c r="K325"/>
  <c r="L324"/>
  <c r="M324" s="1"/>
  <c r="O323"/>
  <c r="P322"/>
  <c r="F330"/>
  <c r="H329"/>
  <c r="N529" i="8"/>
  <c r="I529"/>
  <c r="U324" i="9"/>
  <c r="R324"/>
  <c r="T324" s="1"/>
  <c r="J329"/>
  <c r="Q324" l="1"/>
  <c r="K326"/>
  <c r="L325"/>
  <c r="M325" s="1"/>
  <c r="O324"/>
  <c r="P323"/>
  <c r="F331"/>
  <c r="H330"/>
  <c r="N528" i="8"/>
  <c r="I528"/>
  <c r="U325" i="9"/>
  <c r="R325"/>
  <c r="T325" s="1"/>
  <c r="R326"/>
  <c r="J330"/>
  <c r="K327" l="1"/>
  <c r="L326"/>
  <c r="M326" s="1"/>
  <c r="Q325"/>
  <c r="Q326" s="1"/>
  <c r="O325"/>
  <c r="P324"/>
  <c r="F332"/>
  <c r="H331"/>
  <c r="N527" i="8"/>
  <c r="I527"/>
  <c r="U326" i="9"/>
  <c r="T326"/>
  <c r="J331"/>
  <c r="P325" l="1"/>
  <c r="O326"/>
  <c r="K328"/>
  <c r="L327"/>
  <c r="M327" s="1"/>
  <c r="F333"/>
  <c r="H332"/>
  <c r="N526" i="8"/>
  <c r="I526"/>
  <c r="U327" i="9"/>
  <c r="R327"/>
  <c r="T327" s="1"/>
  <c r="J332"/>
  <c r="O327" l="1"/>
  <c r="P327" s="1"/>
  <c r="P326"/>
  <c r="Q327"/>
  <c r="K329"/>
  <c r="L328"/>
  <c r="M328" s="1"/>
  <c r="F334"/>
  <c r="H333"/>
  <c r="N525" i="8"/>
  <c r="I525"/>
  <c r="U328" i="9"/>
  <c r="R328"/>
  <c r="T328" s="1"/>
  <c r="J333"/>
  <c r="Q328" l="1"/>
  <c r="K330"/>
  <c r="L329"/>
  <c r="M329" s="1"/>
  <c r="O328"/>
  <c r="F335"/>
  <c r="H334"/>
  <c r="N524" i="8"/>
  <c r="I524"/>
  <c r="U329" i="9"/>
  <c r="R329"/>
  <c r="T329" s="1"/>
  <c r="J334"/>
  <c r="K331" l="1"/>
  <c r="L330"/>
  <c r="M330" s="1"/>
  <c r="Q329"/>
  <c r="O329"/>
  <c r="P328"/>
  <c r="F336"/>
  <c r="H335"/>
  <c r="N523" i="8"/>
  <c r="I523"/>
  <c r="U330" i="9"/>
  <c r="R330"/>
  <c r="T330" s="1"/>
  <c r="J335"/>
  <c r="K332" l="1"/>
  <c r="L331"/>
  <c r="M331" s="1"/>
  <c r="Q330"/>
  <c r="O330"/>
  <c r="P329"/>
  <c r="F337"/>
  <c r="H336"/>
  <c r="N522" i="8"/>
  <c r="I522"/>
  <c r="U331" i="9"/>
  <c r="R331"/>
  <c r="T331" s="1"/>
  <c r="J336"/>
  <c r="P330" l="1"/>
  <c r="O331"/>
  <c r="K333"/>
  <c r="L332"/>
  <c r="M332" s="1"/>
  <c r="Q331"/>
  <c r="F338"/>
  <c r="H337"/>
  <c r="N521" i="8"/>
  <c r="I521"/>
  <c r="U332" i="9"/>
  <c r="R332"/>
  <c r="T332" s="1"/>
  <c r="J337"/>
  <c r="Q332" l="1"/>
  <c r="Q333" s="1"/>
  <c r="K334"/>
  <c r="L333"/>
  <c r="M333" s="1"/>
  <c r="O332"/>
  <c r="P331"/>
  <c r="F339"/>
  <c r="H338"/>
  <c r="N520" i="8"/>
  <c r="I520"/>
  <c r="U333" i="9"/>
  <c r="R333"/>
  <c r="T333" s="1"/>
  <c r="J338"/>
  <c r="K335" l="1"/>
  <c r="L334"/>
  <c r="M334" s="1"/>
  <c r="O333"/>
  <c r="P332"/>
  <c r="F340"/>
  <c r="H339"/>
  <c r="N519" i="8"/>
  <c r="I519"/>
  <c r="U334" i="9"/>
  <c r="R334"/>
  <c r="T334" s="1"/>
  <c r="J339"/>
  <c r="Q334" l="1"/>
  <c r="O334"/>
  <c r="P334" s="1"/>
  <c r="P333"/>
  <c r="K336"/>
  <c r="L335"/>
  <c r="M335" s="1"/>
  <c r="F341"/>
  <c r="H340"/>
  <c r="N518" i="8"/>
  <c r="I518"/>
  <c r="U335" i="9"/>
  <c r="R335"/>
  <c r="T335" s="1"/>
  <c r="J340"/>
  <c r="Q335" l="1"/>
  <c r="Q336" s="1"/>
  <c r="K337"/>
  <c r="L336"/>
  <c r="M336" s="1"/>
  <c r="O335"/>
  <c r="P335" s="1"/>
  <c r="F342"/>
  <c r="H341"/>
  <c r="N517" i="8"/>
  <c r="I517"/>
  <c r="U336" i="9"/>
  <c r="R336"/>
  <c r="T336" s="1"/>
  <c r="J341"/>
  <c r="Q337" l="1"/>
  <c r="K338"/>
  <c r="L337"/>
  <c r="M337" s="1"/>
  <c r="O336"/>
  <c r="F343"/>
  <c r="H342"/>
  <c r="N516" i="8"/>
  <c r="I516"/>
  <c r="U337" i="9"/>
  <c r="R337"/>
  <c r="T337" s="1"/>
  <c r="R338"/>
  <c r="J342"/>
  <c r="K339" l="1"/>
  <c r="L338"/>
  <c r="M338" s="1"/>
  <c r="Q338"/>
  <c r="O337"/>
  <c r="O338" s="1"/>
  <c r="P336"/>
  <c r="F344"/>
  <c r="H343"/>
  <c r="N515" i="8"/>
  <c r="I515"/>
  <c r="U338" i="9"/>
  <c r="T338"/>
  <c r="J343"/>
  <c r="K340" l="1"/>
  <c r="L339"/>
  <c r="M339" s="1"/>
  <c r="P337"/>
  <c r="P338"/>
  <c r="F345"/>
  <c r="H344"/>
  <c r="N514" i="8"/>
  <c r="I514"/>
  <c r="U339" i="9"/>
  <c r="R339"/>
  <c r="T339" s="1"/>
  <c r="J344"/>
  <c r="O339" l="1"/>
  <c r="K341"/>
  <c r="L340"/>
  <c r="M340" s="1"/>
  <c r="Q339"/>
  <c r="F346"/>
  <c r="H345"/>
  <c r="N513" i="8"/>
  <c r="I513"/>
  <c r="U340" i="9"/>
  <c r="R340"/>
  <c r="T340" s="1"/>
  <c r="J345"/>
  <c r="Q340" l="1"/>
  <c r="K342"/>
  <c r="L341"/>
  <c r="M341" s="1"/>
  <c r="O340"/>
  <c r="P340" s="1"/>
  <c r="P339"/>
  <c r="F347"/>
  <c r="H346"/>
  <c r="N512" i="8"/>
  <c r="I512"/>
  <c r="U341" i="9"/>
  <c r="R341"/>
  <c r="T341" s="1"/>
  <c r="J346"/>
  <c r="K343" l="1"/>
  <c r="L342"/>
  <c r="M342" s="1"/>
  <c r="Q341"/>
  <c r="O341"/>
  <c r="P341" s="1"/>
  <c r="F348"/>
  <c r="H347"/>
  <c r="N511" i="8"/>
  <c r="I511"/>
  <c r="U342" i="9"/>
  <c r="R342"/>
  <c r="T342" s="1"/>
  <c r="J347"/>
  <c r="K344" l="1"/>
  <c r="L343"/>
  <c r="M343" s="1"/>
  <c r="Q342"/>
  <c r="O342"/>
  <c r="P342" s="1"/>
  <c r="F349"/>
  <c r="H348"/>
  <c r="N510" i="8"/>
  <c r="I510"/>
  <c r="U343" i="9"/>
  <c r="R343"/>
  <c r="T343" s="1"/>
  <c r="J348"/>
  <c r="Q343" l="1"/>
  <c r="K345"/>
  <c r="L344"/>
  <c r="M344" s="1"/>
  <c r="O343"/>
  <c r="P343" s="1"/>
  <c r="F350"/>
  <c r="H349"/>
  <c r="N509" i="8"/>
  <c r="I509"/>
  <c r="U344" i="9"/>
  <c r="R344"/>
  <c r="T344" s="1"/>
  <c r="J349"/>
  <c r="K346" l="1"/>
  <c r="L345"/>
  <c r="M345" s="1"/>
  <c r="Q344"/>
  <c r="O344"/>
  <c r="F351"/>
  <c r="H350"/>
  <c r="N508" i="8"/>
  <c r="I508"/>
  <c r="U345" i="9"/>
  <c r="R345"/>
  <c r="T345" s="1"/>
  <c r="R346"/>
  <c r="J350"/>
  <c r="K347" l="1"/>
  <c r="L346"/>
  <c r="M346" s="1"/>
  <c r="O345"/>
  <c r="O346" s="1"/>
  <c r="P344"/>
  <c r="Q345"/>
  <c r="Q346" s="1"/>
  <c r="F352"/>
  <c r="H351"/>
  <c r="N507" i="8"/>
  <c r="I507"/>
  <c r="U346" i="9"/>
  <c r="T346"/>
  <c r="J351"/>
  <c r="P345" l="1"/>
  <c r="K348"/>
  <c r="L347"/>
  <c r="M347" s="1"/>
  <c r="P346"/>
  <c r="F353"/>
  <c r="H352"/>
  <c r="N506" i="8"/>
  <c r="I506"/>
  <c r="U347" i="9"/>
  <c r="R347"/>
  <c r="T347" s="1"/>
  <c r="J352"/>
  <c r="O347" l="1"/>
  <c r="K349"/>
  <c r="L348"/>
  <c r="M348" s="1"/>
  <c r="Q347"/>
  <c r="F354"/>
  <c r="H353"/>
  <c r="N505" i="8"/>
  <c r="I505"/>
  <c r="U348" i="9"/>
  <c r="R348"/>
  <c r="T348" s="1"/>
  <c r="J353"/>
  <c r="P347" l="1"/>
  <c r="O348"/>
  <c r="P348" s="1"/>
  <c r="Q348"/>
  <c r="K350"/>
  <c r="L349"/>
  <c r="M349" s="1"/>
  <c r="F355"/>
  <c r="H354"/>
  <c r="N504" i="8"/>
  <c r="I504"/>
  <c r="U349" i="9"/>
  <c r="R349"/>
  <c r="T349" s="1"/>
  <c r="J354"/>
  <c r="Q349" l="1"/>
  <c r="K351"/>
  <c r="L350"/>
  <c r="M350" s="1"/>
  <c r="O349"/>
  <c r="F356"/>
  <c r="H355"/>
  <c r="N503" i="8"/>
  <c r="I503"/>
  <c r="U350" i="9"/>
  <c r="R350"/>
  <c r="T350" s="1"/>
  <c r="J355"/>
  <c r="K352" l="1"/>
  <c r="L351"/>
  <c r="M351" s="1"/>
  <c r="O350"/>
  <c r="Q350"/>
  <c r="Q351" s="1"/>
  <c r="P349"/>
  <c r="F357"/>
  <c r="H356"/>
  <c r="N502" i="8"/>
  <c r="I502"/>
  <c r="U351" i="9"/>
  <c r="R351"/>
  <c r="T351" s="1"/>
  <c r="J356"/>
  <c r="K353" l="1"/>
  <c r="L352"/>
  <c r="M352" s="1"/>
  <c r="O351"/>
  <c r="P350"/>
  <c r="F358"/>
  <c r="H357"/>
  <c r="N501" i="8"/>
  <c r="I501"/>
  <c r="U352" i="9"/>
  <c r="R352"/>
  <c r="T352" s="1"/>
  <c r="J357"/>
  <c r="K354" l="1"/>
  <c r="L353"/>
  <c r="M353" s="1"/>
  <c r="O352"/>
  <c r="Q352"/>
  <c r="Q353" s="1"/>
  <c r="P351"/>
  <c r="F359"/>
  <c r="H358"/>
  <c r="N500" i="8"/>
  <c r="I500"/>
  <c r="U353" i="9"/>
  <c r="R353"/>
  <c r="T353" s="1"/>
  <c r="J358"/>
  <c r="K355" l="1"/>
  <c r="L354"/>
  <c r="M354" s="1"/>
  <c r="O353"/>
  <c r="P352"/>
  <c r="F360"/>
  <c r="H359"/>
  <c r="N499" i="8"/>
  <c r="I499"/>
  <c r="U354" i="9"/>
  <c r="R354"/>
  <c r="T354" s="1"/>
  <c r="J359"/>
  <c r="K356" l="1"/>
  <c r="L355"/>
  <c r="M355" s="1"/>
  <c r="O354"/>
  <c r="P354" s="1"/>
  <c r="P353"/>
  <c r="Q354"/>
  <c r="F361"/>
  <c r="H360"/>
  <c r="N498" i="8"/>
  <c r="I498"/>
  <c r="U355" i="9"/>
  <c r="R355"/>
  <c r="T355" s="1"/>
  <c r="J360"/>
  <c r="Q355" l="1"/>
  <c r="K357"/>
  <c r="L356"/>
  <c r="M356" s="1"/>
  <c r="O355"/>
  <c r="F362"/>
  <c r="H361"/>
  <c r="N497" i="8"/>
  <c r="I497"/>
  <c r="U356" i="9"/>
  <c r="R356"/>
  <c r="T356" s="1"/>
  <c r="R357"/>
  <c r="J361"/>
  <c r="K358" l="1"/>
  <c r="L357"/>
  <c r="M357" s="1"/>
  <c r="O356"/>
  <c r="O357" s="1"/>
  <c r="P355"/>
  <c r="Q356"/>
  <c r="Q357" s="1"/>
  <c r="F363"/>
  <c r="H362"/>
  <c r="N496" i="8"/>
  <c r="I496"/>
  <c r="U357" i="9"/>
  <c r="T357"/>
  <c r="J362"/>
  <c r="K359" l="1"/>
  <c r="L358"/>
  <c r="M358" s="1"/>
  <c r="P356"/>
  <c r="P357"/>
  <c r="F364"/>
  <c r="H363"/>
  <c r="N495" i="8"/>
  <c r="I495"/>
  <c r="U358" i="9"/>
  <c r="R358"/>
  <c r="T358" s="1"/>
  <c r="J363"/>
  <c r="O358" l="1"/>
  <c r="Q358"/>
  <c r="K360"/>
  <c r="L359"/>
  <c r="M359" s="1"/>
  <c r="F365"/>
  <c r="H364"/>
  <c r="N494" i="8"/>
  <c r="I494"/>
  <c r="U359" i="9"/>
  <c r="R359"/>
  <c r="T359" s="1"/>
  <c r="J364"/>
  <c r="K361" l="1"/>
  <c r="L360"/>
  <c r="M360" s="1"/>
  <c r="Q359"/>
  <c r="O359"/>
  <c r="P359" s="1"/>
  <c r="P358"/>
  <c r="F366"/>
  <c r="H365"/>
  <c r="N493" i="8"/>
  <c r="I493"/>
  <c r="U360" i="9"/>
  <c r="R360"/>
  <c r="T360" s="1"/>
  <c r="J365"/>
  <c r="K362" l="1"/>
  <c r="L361"/>
  <c r="M361" s="1"/>
  <c r="Q360"/>
  <c r="O360"/>
  <c r="P360" s="1"/>
  <c r="F367"/>
  <c r="H366"/>
  <c r="N492" i="8"/>
  <c r="I492"/>
  <c r="U361" i="9"/>
  <c r="R361"/>
  <c r="T361" s="1"/>
  <c r="J366"/>
  <c r="Q361" l="1"/>
  <c r="K363"/>
  <c r="L362"/>
  <c r="M362" s="1"/>
  <c r="O361"/>
  <c r="P361" s="1"/>
  <c r="F368"/>
  <c r="H367"/>
  <c r="N491" i="8"/>
  <c r="I491"/>
  <c r="U362" i="9"/>
  <c r="R362"/>
  <c r="T362" s="1"/>
  <c r="J367"/>
  <c r="K364" l="1"/>
  <c r="L363"/>
  <c r="M363" s="1"/>
  <c r="Q362"/>
  <c r="O362"/>
  <c r="P362" s="1"/>
  <c r="F369"/>
  <c r="H368"/>
  <c r="N490" i="8"/>
  <c r="I490"/>
  <c r="U363" i="9"/>
  <c r="R363"/>
  <c r="T363" s="1"/>
  <c r="J368"/>
  <c r="K365" l="1"/>
  <c r="L364"/>
  <c r="M364" s="1"/>
  <c r="Q363"/>
  <c r="O363"/>
  <c r="F370"/>
  <c r="H369"/>
  <c r="N489" i="8"/>
  <c r="I489"/>
  <c r="U364" i="9"/>
  <c r="R364"/>
  <c r="T364" s="1"/>
  <c r="J369"/>
  <c r="Q364" l="1"/>
  <c r="O364"/>
  <c r="P364" s="1"/>
  <c r="P363"/>
  <c r="K366"/>
  <c r="L365"/>
  <c r="M365" s="1"/>
  <c r="F371"/>
  <c r="H370"/>
  <c r="N488" i="8"/>
  <c r="I488"/>
  <c r="U365" i="9"/>
  <c r="R365"/>
  <c r="T365" s="1"/>
  <c r="J370"/>
  <c r="Q365" l="1"/>
  <c r="K367"/>
  <c r="L366"/>
  <c r="M366" s="1"/>
  <c r="O365"/>
  <c r="F372"/>
  <c r="H371"/>
  <c r="N487" i="8"/>
  <c r="I487"/>
  <c r="U366" i="9"/>
  <c r="R366"/>
  <c r="T366" s="1"/>
  <c r="J371"/>
  <c r="K368" l="1"/>
  <c r="L367"/>
  <c r="M367" s="1"/>
  <c r="Q366"/>
  <c r="O366"/>
  <c r="P365"/>
  <c r="F373"/>
  <c r="H372"/>
  <c r="N486" i="8"/>
  <c r="I486"/>
  <c r="U367" i="9"/>
  <c r="R367"/>
  <c r="T367" s="1"/>
  <c r="R368"/>
  <c r="J372"/>
  <c r="O367" l="1"/>
  <c r="O368" s="1"/>
  <c r="P366"/>
  <c r="Q367"/>
  <c r="Q368" s="1"/>
  <c r="K369"/>
  <c r="L368"/>
  <c r="M368" s="1"/>
  <c r="F374"/>
  <c r="H373"/>
  <c r="N485" i="8"/>
  <c r="I485"/>
  <c r="U368" i="9"/>
  <c r="T368"/>
  <c r="R369"/>
  <c r="J373"/>
  <c r="K370" l="1"/>
  <c r="L369"/>
  <c r="M369" s="1"/>
  <c r="O369"/>
  <c r="P369" s="1"/>
  <c r="P367"/>
  <c r="P368"/>
  <c r="Q369"/>
  <c r="F375"/>
  <c r="H374"/>
  <c r="N484" i="8"/>
  <c r="I484"/>
  <c r="U369" i="9"/>
  <c r="T369"/>
  <c r="J374"/>
  <c r="K371" l="1"/>
  <c r="L370"/>
  <c r="M370" s="1"/>
  <c r="F376"/>
  <c r="H375"/>
  <c r="N483" i="8"/>
  <c r="I483"/>
  <c r="U370" i="9"/>
  <c r="R370"/>
  <c r="T370" s="1"/>
  <c r="J375"/>
  <c r="O370" l="1"/>
  <c r="K372"/>
  <c r="L371"/>
  <c r="M371" s="1"/>
  <c r="Q370"/>
  <c r="F377"/>
  <c r="H376"/>
  <c r="N482" i="8"/>
  <c r="I482"/>
  <c r="U371" i="9"/>
  <c r="R371"/>
  <c r="T371" s="1"/>
  <c r="J376"/>
  <c r="Q371" l="1"/>
  <c r="Q372" s="1"/>
  <c r="K373"/>
  <c r="L372"/>
  <c r="M372" s="1"/>
  <c r="O371"/>
  <c r="P370"/>
  <c r="F378"/>
  <c r="H377"/>
  <c r="N481" i="8"/>
  <c r="I481"/>
  <c r="U372" i="9"/>
  <c r="R372"/>
  <c r="T372" s="1"/>
  <c r="J377"/>
  <c r="P371" l="1"/>
  <c r="O372"/>
  <c r="K374"/>
  <c r="L373"/>
  <c r="M373" s="1"/>
  <c r="Q373"/>
  <c r="F379"/>
  <c r="H378"/>
  <c r="N480" i="8"/>
  <c r="I480"/>
  <c r="U373" i="9"/>
  <c r="R373"/>
  <c r="T373" s="1"/>
  <c r="J378"/>
  <c r="Q374" l="1"/>
  <c r="O373"/>
  <c r="P372"/>
  <c r="K375"/>
  <c r="L374"/>
  <c r="M374" s="1"/>
  <c r="F380"/>
  <c r="H379"/>
  <c r="N479" i="8"/>
  <c r="I479"/>
  <c r="U374" i="9"/>
  <c r="R374"/>
  <c r="T374" s="1"/>
  <c r="J379"/>
  <c r="K376" l="1"/>
  <c r="L375"/>
  <c r="M375" s="1"/>
  <c r="O374"/>
  <c r="P373"/>
  <c r="F381"/>
  <c r="H380"/>
  <c r="N478" i="8"/>
  <c r="I478"/>
  <c r="U375" i="9"/>
  <c r="R375"/>
  <c r="T375" s="1"/>
  <c r="J380"/>
  <c r="Q375" l="1"/>
  <c r="K377"/>
  <c r="L376"/>
  <c r="M376" s="1"/>
  <c r="O375"/>
  <c r="P375" s="1"/>
  <c r="P374"/>
  <c r="F382"/>
  <c r="H381"/>
  <c r="N477" i="8"/>
  <c r="I477"/>
  <c r="U376" i="9"/>
  <c r="R376"/>
  <c r="T376" s="1"/>
  <c r="J381"/>
  <c r="K378" l="1"/>
  <c r="L377"/>
  <c r="M377" s="1"/>
  <c r="Q376"/>
  <c r="O376"/>
  <c r="P376" s="1"/>
  <c r="F383"/>
  <c r="H382"/>
  <c r="N476" i="8"/>
  <c r="I476"/>
  <c r="U377" i="9"/>
  <c r="R377"/>
  <c r="T377" s="1"/>
  <c r="J382"/>
  <c r="K379" l="1"/>
  <c r="L378"/>
  <c r="M378" s="1"/>
  <c r="Q377"/>
  <c r="O377"/>
  <c r="F384"/>
  <c r="H383"/>
  <c r="N475" i="8"/>
  <c r="I475"/>
  <c r="U378" i="9"/>
  <c r="R378"/>
  <c r="T378" s="1"/>
  <c r="J383"/>
  <c r="Q378" l="1"/>
  <c r="K380"/>
  <c r="L379"/>
  <c r="M379" s="1"/>
  <c r="O378"/>
  <c r="P377"/>
  <c r="F385"/>
  <c r="H384"/>
  <c r="N474" i="8"/>
  <c r="I474"/>
  <c r="U379" i="9"/>
  <c r="R379"/>
  <c r="T379" s="1"/>
  <c r="J384"/>
  <c r="Q379" l="1"/>
  <c r="Q380" s="1"/>
  <c r="P378"/>
  <c r="O379"/>
  <c r="K381"/>
  <c r="L380"/>
  <c r="M380" s="1"/>
  <c r="F386"/>
  <c r="H385"/>
  <c r="N473" i="8"/>
  <c r="I473"/>
  <c r="U380" i="9"/>
  <c r="R380"/>
  <c r="T380" s="1"/>
  <c r="J385"/>
  <c r="K382" l="1"/>
  <c r="L381"/>
  <c r="M381" s="1"/>
  <c r="Q381"/>
  <c r="O380"/>
  <c r="P380" s="1"/>
  <c r="P379"/>
  <c r="F387"/>
  <c r="H386"/>
  <c r="N472" i="8"/>
  <c r="I472"/>
  <c r="U381" i="9"/>
  <c r="R381"/>
  <c r="T381" s="1"/>
  <c r="J386"/>
  <c r="K383" l="1"/>
  <c r="L382"/>
  <c r="M382" s="1"/>
  <c r="O381"/>
  <c r="F388"/>
  <c r="H387"/>
  <c r="N471" i="8"/>
  <c r="I471"/>
  <c r="U382" i="9"/>
  <c r="R382"/>
  <c r="T382" s="1"/>
  <c r="J387"/>
  <c r="K384" l="1"/>
  <c r="L383"/>
  <c r="M383" s="1"/>
  <c r="O382"/>
  <c r="P381"/>
  <c r="Q382"/>
  <c r="F389"/>
  <c r="H388"/>
  <c r="N470" i="8"/>
  <c r="I470"/>
  <c r="U383" i="9"/>
  <c r="R383"/>
  <c r="T383" s="1"/>
  <c r="J388"/>
  <c r="K385" l="1"/>
  <c r="L384"/>
  <c r="M384" s="1"/>
  <c r="O383"/>
  <c r="P382"/>
  <c r="Q383"/>
  <c r="F390"/>
  <c r="H389"/>
  <c r="N469" i="8"/>
  <c r="I469"/>
  <c r="U384" i="9"/>
  <c r="R384"/>
  <c r="T384" s="1"/>
  <c r="J389"/>
  <c r="Q384" l="1"/>
  <c r="K386"/>
  <c r="L385"/>
  <c r="M385" s="1"/>
  <c r="O384"/>
  <c r="P383"/>
  <c r="F391"/>
  <c r="H390"/>
  <c r="N468" i="8"/>
  <c r="I468"/>
  <c r="U385" i="9"/>
  <c r="R385"/>
  <c r="T385" s="1"/>
  <c r="J390"/>
  <c r="Q385" l="1"/>
  <c r="K387"/>
  <c r="L386"/>
  <c r="M386" s="1"/>
  <c r="O385"/>
  <c r="P384"/>
  <c r="F392"/>
  <c r="H391"/>
  <c r="N467" i="8"/>
  <c r="I467"/>
  <c r="U386" i="9"/>
  <c r="R386"/>
  <c r="T386" s="1"/>
  <c r="J391"/>
  <c r="Q386" l="1"/>
  <c r="K388"/>
  <c r="L387"/>
  <c r="M387" s="1"/>
  <c r="O386"/>
  <c r="P385"/>
  <c r="F393"/>
  <c r="H392"/>
  <c r="N466" i="8"/>
  <c r="I466"/>
  <c r="U387" i="9"/>
  <c r="R387"/>
  <c r="T387" s="1"/>
  <c r="J392"/>
  <c r="K389" l="1"/>
  <c r="L388"/>
  <c r="M388" s="1"/>
  <c r="O387"/>
  <c r="P386"/>
  <c r="Q387"/>
  <c r="F394"/>
  <c r="H393"/>
  <c r="N465" i="8"/>
  <c r="I465"/>
  <c r="U388" i="9"/>
  <c r="R388"/>
  <c r="T388" s="1"/>
  <c r="J393"/>
  <c r="K390" l="1"/>
  <c r="L389"/>
  <c r="M389" s="1"/>
  <c r="Q388"/>
  <c r="O388"/>
  <c r="P387"/>
  <c r="F395"/>
  <c r="H394"/>
  <c r="N464" i="8"/>
  <c r="I464"/>
  <c r="U389" i="9"/>
  <c r="R389"/>
  <c r="T389" s="1"/>
  <c r="J394"/>
  <c r="Q389" l="1"/>
  <c r="O389"/>
  <c r="P389" s="1"/>
  <c r="P388"/>
  <c r="K391"/>
  <c r="L390"/>
  <c r="M390" s="1"/>
  <c r="F396"/>
  <c r="H395"/>
  <c r="N463" i="8"/>
  <c r="I463"/>
  <c r="U390" i="9"/>
  <c r="R390"/>
  <c r="T390" s="1"/>
  <c r="J395"/>
  <c r="Q390" l="1"/>
  <c r="K392"/>
  <c r="L391"/>
  <c r="M391" s="1"/>
  <c r="O390"/>
  <c r="F397"/>
  <c r="H396"/>
  <c r="N462" i="8"/>
  <c r="I462"/>
  <c r="U391" i="9"/>
  <c r="R391"/>
  <c r="T391" s="1"/>
  <c r="R392"/>
  <c r="J396"/>
  <c r="K393" l="1"/>
  <c r="L392"/>
  <c r="M392" s="1"/>
  <c r="O391"/>
  <c r="O392" s="1"/>
  <c r="P390"/>
  <c r="Q391"/>
  <c r="Q392" s="1"/>
  <c r="F398"/>
  <c r="H397"/>
  <c r="N461" i="8"/>
  <c r="I461"/>
  <c r="U392" i="9"/>
  <c r="T392"/>
  <c r="J397"/>
  <c r="P391" l="1"/>
  <c r="K394"/>
  <c r="L393"/>
  <c r="M393" s="1"/>
  <c r="P392"/>
  <c r="F399"/>
  <c r="H398"/>
  <c r="N460" i="8"/>
  <c r="I460"/>
  <c r="U393" i="9"/>
  <c r="R393"/>
  <c r="T393" s="1"/>
  <c r="J398"/>
  <c r="O393" l="1"/>
  <c r="K395"/>
  <c r="L394"/>
  <c r="M394" s="1"/>
  <c r="Q393"/>
  <c r="F400"/>
  <c r="H399"/>
  <c r="N459" i="8"/>
  <c r="I459"/>
  <c r="U394" i="9"/>
  <c r="R394"/>
  <c r="T394" s="1"/>
  <c r="J399"/>
  <c r="Q394" l="1"/>
  <c r="Q395" s="1"/>
  <c r="P393"/>
  <c r="O394"/>
  <c r="K396"/>
  <c r="L395"/>
  <c r="M395" s="1"/>
  <c r="F401"/>
  <c r="H400"/>
  <c r="N458" i="8"/>
  <c r="I458"/>
  <c r="U395" i="9"/>
  <c r="R395"/>
  <c r="T395" s="1"/>
  <c r="J400"/>
  <c r="K397" l="1"/>
  <c r="L396"/>
  <c r="M396" s="1"/>
  <c r="O395"/>
  <c r="P394"/>
  <c r="Q396"/>
  <c r="F402"/>
  <c r="H401"/>
  <c r="N457" i="8"/>
  <c r="I457"/>
  <c r="U396" i="9"/>
  <c r="R396"/>
  <c r="T396" s="1"/>
  <c r="J401"/>
  <c r="K398" l="1"/>
  <c r="L397"/>
  <c r="M397" s="1"/>
  <c r="O396"/>
  <c r="P395"/>
  <c r="F403"/>
  <c r="H402"/>
  <c r="N456" i="8"/>
  <c r="I456"/>
  <c r="U397" i="9"/>
  <c r="R397"/>
  <c r="T397" s="1"/>
  <c r="J402"/>
  <c r="K399" l="1"/>
  <c r="L398"/>
  <c r="M398" s="1"/>
  <c r="O397"/>
  <c r="P396"/>
  <c r="Q397"/>
  <c r="F404"/>
  <c r="H403"/>
  <c r="N455" i="8"/>
  <c r="I455"/>
  <c r="U398" i="9"/>
  <c r="R398"/>
  <c r="T398" s="1"/>
  <c r="J403"/>
  <c r="R399"/>
  <c r="Q398" l="1"/>
  <c r="Q399" s="1"/>
  <c r="O398"/>
  <c r="O399" s="1"/>
  <c r="P397"/>
  <c r="K400"/>
  <c r="L399"/>
  <c r="M399" s="1"/>
  <c r="F405"/>
  <c r="H404"/>
  <c r="N454" i="8"/>
  <c r="I454"/>
  <c r="U399" i="9"/>
  <c r="T399"/>
  <c r="J404"/>
  <c r="P399" l="1"/>
  <c r="K401"/>
  <c r="L400"/>
  <c r="M400" s="1"/>
  <c r="P398"/>
  <c r="F406"/>
  <c r="H405"/>
  <c r="N453" i="8"/>
  <c r="I453"/>
  <c r="U400" i="9"/>
  <c r="R400"/>
  <c r="T400" s="1"/>
  <c r="J405"/>
  <c r="O400" l="1"/>
  <c r="Q400"/>
  <c r="K402"/>
  <c r="L401"/>
  <c r="M401" s="1"/>
  <c r="F407"/>
  <c r="H406"/>
  <c r="N452" i="8"/>
  <c r="I452"/>
  <c r="U401" i="9"/>
  <c r="R401"/>
  <c r="T401" s="1"/>
  <c r="J406"/>
  <c r="Q401" l="1"/>
  <c r="K403"/>
  <c r="L402"/>
  <c r="M402" s="1"/>
  <c r="P400"/>
  <c r="O401"/>
  <c r="F408"/>
  <c r="H407"/>
  <c r="N451" i="8"/>
  <c r="I451"/>
  <c r="U402" i="9"/>
  <c r="R402"/>
  <c r="T402" s="1"/>
  <c r="J407"/>
  <c r="Q402" l="1"/>
  <c r="K404"/>
  <c r="L403"/>
  <c r="M403" s="1"/>
  <c r="O402"/>
  <c r="P401"/>
  <c r="F409"/>
  <c r="H408"/>
  <c r="N450" i="8"/>
  <c r="I450"/>
  <c r="U403" i="9"/>
  <c r="R403"/>
  <c r="T403" s="1"/>
  <c r="J408"/>
  <c r="K405" l="1"/>
  <c r="L404"/>
  <c r="M404" s="1"/>
  <c r="Q403"/>
  <c r="O403"/>
  <c r="P402"/>
  <c r="F410"/>
  <c r="H409"/>
  <c r="N449" i="8"/>
  <c r="I449"/>
  <c r="U404" i="9"/>
  <c r="R404"/>
  <c r="T404" s="1"/>
  <c r="J409"/>
  <c r="Q404" l="1"/>
  <c r="O404"/>
  <c r="P403"/>
  <c r="K406"/>
  <c r="L405"/>
  <c r="M405" s="1"/>
  <c r="F411"/>
  <c r="H410"/>
  <c r="N448" i="8"/>
  <c r="I448"/>
  <c r="U405" i="9"/>
  <c r="R405"/>
  <c r="T405" s="1"/>
  <c r="J410"/>
  <c r="R406"/>
  <c r="Q405" l="1"/>
  <c r="Q406" s="1"/>
  <c r="O405"/>
  <c r="O406" s="1"/>
  <c r="P404"/>
  <c r="K407"/>
  <c r="L406"/>
  <c r="M406" s="1"/>
  <c r="F412"/>
  <c r="H411"/>
  <c r="N447" i="8"/>
  <c r="I447"/>
  <c r="U406" i="9"/>
  <c r="T406"/>
  <c r="R407"/>
  <c r="J411"/>
  <c r="Q407" l="1"/>
  <c r="K408"/>
  <c r="L407"/>
  <c r="M407" s="1"/>
  <c r="O407"/>
  <c r="P406"/>
  <c r="P405"/>
  <c r="F413"/>
  <c r="H412"/>
  <c r="N446" i="8"/>
  <c r="I446"/>
  <c r="U407" i="9"/>
  <c r="T407"/>
  <c r="J412"/>
  <c r="P407" l="1"/>
  <c r="K409"/>
  <c r="L408"/>
  <c r="M408" s="1"/>
  <c r="F414"/>
  <c r="H413"/>
  <c r="N445" i="8"/>
  <c r="I445"/>
  <c r="U408" i="9"/>
  <c r="R408"/>
  <c r="T408" s="1"/>
  <c r="R409"/>
  <c r="J413"/>
  <c r="O408" l="1"/>
  <c r="O409" s="1"/>
  <c r="K410"/>
  <c r="L409"/>
  <c r="M409" s="1"/>
  <c r="Q408"/>
  <c r="Q409" s="1"/>
  <c r="F415"/>
  <c r="H414"/>
  <c r="N444" i="8"/>
  <c r="I444"/>
  <c r="U409" i="9"/>
  <c r="T409"/>
  <c r="J414"/>
  <c r="P409" l="1"/>
  <c r="K411"/>
  <c r="L410"/>
  <c r="M410" s="1"/>
  <c r="P408"/>
  <c r="F416"/>
  <c r="H415"/>
  <c r="N443" i="8"/>
  <c r="I443"/>
  <c r="U410" i="9"/>
  <c r="R410"/>
  <c r="T410" s="1"/>
  <c r="J415"/>
  <c r="O410" l="1"/>
  <c r="Q410"/>
  <c r="K412"/>
  <c r="L411"/>
  <c r="M411" s="1"/>
  <c r="F417"/>
  <c r="H416"/>
  <c r="N442" i="8"/>
  <c r="I442"/>
  <c r="U411" i="9"/>
  <c r="R411"/>
  <c r="T411" s="1"/>
  <c r="R412"/>
  <c r="J416"/>
  <c r="K413" l="1"/>
  <c r="L412"/>
  <c r="M412" s="1"/>
  <c r="P410"/>
  <c r="O411"/>
  <c r="O412" s="1"/>
  <c r="P412" s="1"/>
  <c r="Q411"/>
  <c r="Q412"/>
  <c r="F418"/>
  <c r="H417"/>
  <c r="N441" i="8"/>
  <c r="I441"/>
  <c r="U412" i="9"/>
  <c r="T412"/>
  <c r="J417"/>
  <c r="K414" l="1"/>
  <c r="L413"/>
  <c r="M413" s="1"/>
  <c r="P411"/>
  <c r="F419"/>
  <c r="H418"/>
  <c r="N440" i="8"/>
  <c r="I440"/>
  <c r="U413" i="9"/>
  <c r="R413"/>
  <c r="T413" s="1"/>
  <c r="J418"/>
  <c r="O413" l="1"/>
  <c r="P413" s="1"/>
  <c r="Q413"/>
  <c r="K415"/>
  <c r="L414"/>
  <c r="M414" s="1"/>
  <c r="F420"/>
  <c r="H419"/>
  <c r="N439" i="8"/>
  <c r="I439"/>
  <c r="U414" i="9"/>
  <c r="R414"/>
  <c r="T414" s="1"/>
  <c r="R415"/>
  <c r="J419"/>
  <c r="Q414" l="1"/>
  <c r="Q415" s="1"/>
  <c r="K416"/>
  <c r="L415"/>
  <c r="M415" s="1"/>
  <c r="O414"/>
  <c r="O415" s="1"/>
  <c r="P415" s="1"/>
  <c r="F421"/>
  <c r="H420"/>
  <c r="N438" i="8"/>
  <c r="I438"/>
  <c r="U415" i="9"/>
  <c r="T415"/>
  <c r="J420"/>
  <c r="K417" l="1"/>
  <c r="L416"/>
  <c r="M416" s="1"/>
  <c r="P414"/>
  <c r="F422"/>
  <c r="H421"/>
  <c r="N437" i="8"/>
  <c r="I437"/>
  <c r="U416" i="9"/>
  <c r="R416"/>
  <c r="T416" s="1"/>
  <c r="J421"/>
  <c r="O416" l="1"/>
  <c r="K418"/>
  <c r="L417"/>
  <c r="M417" s="1"/>
  <c r="Q416"/>
  <c r="F423"/>
  <c r="H422"/>
  <c r="N436" i="8"/>
  <c r="I436"/>
  <c r="U417" i="9"/>
  <c r="R417"/>
  <c r="T417" s="1"/>
  <c r="J422"/>
  <c r="R418"/>
  <c r="K419" l="1"/>
  <c r="L418"/>
  <c r="M418" s="1"/>
  <c r="O417"/>
  <c r="O418" s="1"/>
  <c r="Q417"/>
  <c r="Q418" s="1"/>
  <c r="P416"/>
  <c r="F424"/>
  <c r="H423"/>
  <c r="N435" i="8"/>
  <c r="I435"/>
  <c r="U418" i="9"/>
  <c r="T418"/>
  <c r="J423"/>
  <c r="P418" l="1"/>
  <c r="K420"/>
  <c r="L419"/>
  <c r="M419" s="1"/>
  <c r="Q419"/>
  <c r="P417"/>
  <c r="F425"/>
  <c r="H424"/>
  <c r="N434" i="8"/>
  <c r="I434"/>
  <c r="U419" i="9"/>
  <c r="R419"/>
  <c r="T419" s="1"/>
  <c r="J424"/>
  <c r="O419" l="1"/>
  <c r="Q420"/>
  <c r="K421"/>
  <c r="L420"/>
  <c r="M420" s="1"/>
  <c r="F426"/>
  <c r="H425"/>
  <c r="N433" i="8"/>
  <c r="I433"/>
  <c r="U420" i="9"/>
  <c r="R420"/>
  <c r="T420" s="1"/>
  <c r="J425"/>
  <c r="K422" l="1"/>
  <c r="L421"/>
  <c r="M421" s="1"/>
  <c r="O420"/>
  <c r="P419"/>
  <c r="F427"/>
  <c r="H426"/>
  <c r="N432" i="8"/>
  <c r="I432"/>
  <c r="U421" i="9"/>
  <c r="R421"/>
  <c r="T421" s="1"/>
  <c r="J426"/>
  <c r="K423" l="1"/>
  <c r="L422"/>
  <c r="M422" s="1"/>
  <c r="O421"/>
  <c r="Q421"/>
  <c r="Q422" s="1"/>
  <c r="P420"/>
  <c r="F428"/>
  <c r="H427"/>
  <c r="N431" i="8"/>
  <c r="I431"/>
  <c r="U422" i="9"/>
  <c r="R422"/>
  <c r="T422" s="1"/>
  <c r="J427"/>
  <c r="K424" l="1"/>
  <c r="L423"/>
  <c r="M423" s="1"/>
  <c r="P421"/>
  <c r="O422"/>
  <c r="P422" s="1"/>
  <c r="F429"/>
  <c r="H428"/>
  <c r="N430" i="8"/>
  <c r="I430"/>
  <c r="U423" i="9"/>
  <c r="R423"/>
  <c r="T423" s="1"/>
  <c r="J428"/>
  <c r="K425" l="1"/>
  <c r="L424"/>
  <c r="M424" s="1"/>
  <c r="O423"/>
  <c r="Q423"/>
  <c r="Q424" s="1"/>
  <c r="F430"/>
  <c r="H429"/>
  <c r="N429" i="8"/>
  <c r="I429"/>
  <c r="U424" i="9"/>
  <c r="R424"/>
  <c r="T424" s="1"/>
  <c r="J429"/>
  <c r="K426" l="1"/>
  <c r="L425"/>
  <c r="M425" s="1"/>
  <c r="O424"/>
  <c r="P424" s="1"/>
  <c r="P423"/>
  <c r="F431"/>
  <c r="H430"/>
  <c r="N428" i="8"/>
  <c r="I428"/>
  <c r="U425" i="9"/>
  <c r="R425"/>
  <c r="T425" s="1"/>
  <c r="J430"/>
  <c r="Q425" l="1"/>
  <c r="K427"/>
  <c r="L426"/>
  <c r="M426" s="1"/>
  <c r="O425"/>
  <c r="F432"/>
  <c r="H431"/>
  <c r="N427" i="8"/>
  <c r="I427"/>
  <c r="U426" i="9"/>
  <c r="R426"/>
  <c r="T426" s="1"/>
  <c r="J431"/>
  <c r="O426" l="1"/>
  <c r="Q426"/>
  <c r="Q427" s="1"/>
  <c r="P425"/>
  <c r="K428"/>
  <c r="L427"/>
  <c r="M427" s="1"/>
  <c r="F433"/>
  <c r="H432"/>
  <c r="N426" i="8"/>
  <c r="I426"/>
  <c r="U427" i="9"/>
  <c r="R427"/>
  <c r="T427" s="1"/>
  <c r="J432"/>
  <c r="O427" l="1"/>
  <c r="P426"/>
  <c r="K429"/>
  <c r="L428"/>
  <c r="M428" s="1"/>
  <c r="F434"/>
  <c r="H433"/>
  <c r="N425" i="8"/>
  <c r="I425"/>
  <c r="U428" i="9"/>
  <c r="R428"/>
  <c r="T428" s="1"/>
  <c r="J433"/>
  <c r="Q428" l="1"/>
  <c r="K430"/>
  <c r="L429"/>
  <c r="M429" s="1"/>
  <c r="P427"/>
  <c r="O428"/>
  <c r="F435"/>
  <c r="H434"/>
  <c r="N424" i="8"/>
  <c r="I424"/>
  <c r="U429" i="9"/>
  <c r="R429"/>
  <c r="T429" s="1"/>
  <c r="J434"/>
  <c r="K431" l="1"/>
  <c r="L430"/>
  <c r="M430" s="1"/>
  <c r="O429"/>
  <c r="Q429"/>
  <c r="Q430" s="1"/>
  <c r="P428"/>
  <c r="F436"/>
  <c r="H435"/>
  <c r="N423" i="8"/>
  <c r="I423"/>
  <c r="U430" i="9"/>
  <c r="R430"/>
  <c r="T430" s="1"/>
  <c r="J435"/>
  <c r="K432" l="1"/>
  <c r="L431"/>
  <c r="M431" s="1"/>
  <c r="O430"/>
  <c r="P429"/>
  <c r="F437"/>
  <c r="H436"/>
  <c r="N422" i="8"/>
  <c r="I422"/>
  <c r="U431" i="9"/>
  <c r="R431"/>
  <c r="T431" s="1"/>
  <c r="J436"/>
  <c r="Q431" l="1"/>
  <c r="O431"/>
  <c r="P430"/>
  <c r="K433"/>
  <c r="L432"/>
  <c r="M432" s="1"/>
  <c r="F438"/>
  <c r="H437"/>
  <c r="N421" i="8"/>
  <c r="I421"/>
  <c r="U432" i="9"/>
  <c r="R432"/>
  <c r="T432" s="1"/>
  <c r="J437"/>
  <c r="K434" l="1"/>
  <c r="L433"/>
  <c r="M433" s="1"/>
  <c r="Q432"/>
  <c r="O432"/>
  <c r="P432" s="1"/>
  <c r="P431"/>
  <c r="F439"/>
  <c r="H438"/>
  <c r="N420" i="8"/>
  <c r="I420"/>
  <c r="U433" i="9"/>
  <c r="R433"/>
  <c r="T433" s="1"/>
  <c r="J438"/>
  <c r="Q433" l="1"/>
  <c r="K435"/>
  <c r="L434"/>
  <c r="M434" s="1"/>
  <c r="O433"/>
  <c r="P433" s="1"/>
  <c r="F440"/>
  <c r="H439"/>
  <c r="N419" i="8"/>
  <c r="I419"/>
  <c r="U434" i="9"/>
  <c r="R434"/>
  <c r="T434" s="1"/>
  <c r="J439"/>
  <c r="K436" l="1"/>
  <c r="L435"/>
  <c r="M435" s="1"/>
  <c r="Q434"/>
  <c r="Q435" s="1"/>
  <c r="O434"/>
  <c r="F441"/>
  <c r="H440"/>
  <c r="N418" i="8"/>
  <c r="I418"/>
  <c r="U435" i="9"/>
  <c r="R435"/>
  <c r="T435" s="1"/>
  <c r="J440"/>
  <c r="P434" l="1"/>
  <c r="O435"/>
  <c r="K437"/>
  <c r="L436"/>
  <c r="M436" s="1"/>
  <c r="Q436"/>
  <c r="F442"/>
  <c r="H441"/>
  <c r="N417" i="8"/>
  <c r="I417"/>
  <c r="U436" i="9"/>
  <c r="R436"/>
  <c r="T436" s="1"/>
  <c r="J441"/>
  <c r="K438" l="1"/>
  <c r="L437"/>
  <c r="M437" s="1"/>
  <c r="O436"/>
  <c r="P436" s="1"/>
  <c r="P435"/>
  <c r="F443"/>
  <c r="H442"/>
  <c r="N416" i="8"/>
  <c r="I416"/>
  <c r="U437" i="9"/>
  <c r="R437"/>
  <c r="T437" s="1"/>
  <c r="J442"/>
  <c r="Q437" l="1"/>
  <c r="K439"/>
  <c r="L438"/>
  <c r="M438" s="1"/>
  <c r="O437"/>
  <c r="P437" s="1"/>
  <c r="F444"/>
  <c r="H443"/>
  <c r="N415" i="8"/>
  <c r="I415"/>
  <c r="U438" i="9"/>
  <c r="R438"/>
  <c r="T438" s="1"/>
  <c r="J443"/>
  <c r="Q438" l="1"/>
  <c r="K440"/>
  <c r="L439"/>
  <c r="M439" s="1"/>
  <c r="O438"/>
  <c r="F445"/>
  <c r="H444"/>
  <c r="N414" i="8"/>
  <c r="I414"/>
  <c r="U439" i="9"/>
  <c r="R439"/>
  <c r="T439" s="1"/>
  <c r="J444"/>
  <c r="K441" l="1"/>
  <c r="L440"/>
  <c r="M440" s="1"/>
  <c r="O439"/>
  <c r="P438"/>
  <c r="Q439"/>
  <c r="F446"/>
  <c r="H445"/>
  <c r="N413" i="8"/>
  <c r="I413"/>
  <c r="U440" i="9"/>
  <c r="R440"/>
  <c r="T440" s="1"/>
  <c r="J445"/>
  <c r="Q440" l="1"/>
  <c r="P439"/>
  <c r="O440"/>
  <c r="K442"/>
  <c r="L441"/>
  <c r="M441" s="1"/>
  <c r="F447"/>
  <c r="H446"/>
  <c r="N412" i="8"/>
  <c r="I412"/>
  <c r="U441" i="9"/>
  <c r="R441"/>
  <c r="T441" s="1"/>
  <c r="J446"/>
  <c r="K443" l="1"/>
  <c r="L442"/>
  <c r="M442" s="1"/>
  <c r="Q441"/>
  <c r="O441"/>
  <c r="P440"/>
  <c r="F448"/>
  <c r="H447"/>
  <c r="N411" i="8"/>
  <c r="I411"/>
  <c r="U442" i="9"/>
  <c r="R442"/>
  <c r="T442" s="1"/>
  <c r="R443"/>
  <c r="J447"/>
  <c r="Q442" l="1"/>
  <c r="Q443" s="1"/>
  <c r="K444"/>
  <c r="L443"/>
  <c r="M443" s="1"/>
  <c r="O442"/>
  <c r="O443" s="1"/>
  <c r="P441"/>
  <c r="F449"/>
  <c r="H448"/>
  <c r="N410" i="8"/>
  <c r="I410"/>
  <c r="U443" i="9"/>
  <c r="T443"/>
  <c r="J448"/>
  <c r="P442" l="1"/>
  <c r="K445"/>
  <c r="L444"/>
  <c r="M444" s="1"/>
  <c r="P443"/>
  <c r="F450"/>
  <c r="H449"/>
  <c r="N409" i="8"/>
  <c r="I409"/>
  <c r="U444" i="9"/>
  <c r="R444"/>
  <c r="T444" s="1"/>
  <c r="J449"/>
  <c r="O444" l="1"/>
  <c r="P444" s="1"/>
  <c r="Q444"/>
  <c r="K446"/>
  <c r="L445"/>
  <c r="M445" s="1"/>
  <c r="F451"/>
  <c r="H450"/>
  <c r="N408" i="8"/>
  <c r="I408"/>
  <c r="U445" i="9"/>
  <c r="R445"/>
  <c r="T445" s="1"/>
  <c r="J450"/>
  <c r="K447" l="1"/>
  <c r="L446"/>
  <c r="M446" s="1"/>
  <c r="Q445"/>
  <c r="O445"/>
  <c r="P445" s="1"/>
  <c r="F452"/>
  <c r="H451"/>
  <c r="N407" i="8"/>
  <c r="I407"/>
  <c r="U446" i="9"/>
  <c r="R446"/>
  <c r="T446" s="1"/>
  <c r="J451"/>
  <c r="Q446" l="1"/>
  <c r="K448"/>
  <c r="L447"/>
  <c r="M447" s="1"/>
  <c r="O446"/>
  <c r="F453"/>
  <c r="H452"/>
  <c r="N406" i="8"/>
  <c r="I406"/>
  <c r="U447" i="9"/>
  <c r="R447"/>
  <c r="T447" s="1"/>
  <c r="J452"/>
  <c r="K449" l="1"/>
  <c r="L448"/>
  <c r="M448" s="1"/>
  <c r="Q447"/>
  <c r="O447"/>
  <c r="P447" s="1"/>
  <c r="P446"/>
  <c r="F454"/>
  <c r="H453"/>
  <c r="N405" i="8"/>
  <c r="I405"/>
  <c r="U448" i="9"/>
  <c r="R448"/>
  <c r="T448" s="1"/>
  <c r="J453"/>
  <c r="Q448" l="1"/>
  <c r="K450"/>
  <c r="L449"/>
  <c r="M449" s="1"/>
  <c r="O448"/>
  <c r="F455"/>
  <c r="H454"/>
  <c r="N404" i="8"/>
  <c r="I404"/>
  <c r="U449" i="9"/>
  <c r="R449"/>
  <c r="T449" s="1"/>
  <c r="J454"/>
  <c r="K451" l="1"/>
  <c r="L450"/>
  <c r="M450" s="1"/>
  <c r="Q449"/>
  <c r="O449"/>
  <c r="P449" s="1"/>
  <c r="P448"/>
  <c r="F456"/>
  <c r="H455"/>
  <c r="N403" i="8"/>
  <c r="I403"/>
  <c r="U450" i="9"/>
  <c r="R450"/>
  <c r="T450" s="1"/>
  <c r="J455"/>
  <c r="Q450" l="1"/>
  <c r="K452"/>
  <c r="L451"/>
  <c r="M451" s="1"/>
  <c r="O450"/>
  <c r="F457"/>
  <c r="H456"/>
  <c r="N402" i="8"/>
  <c r="I402"/>
  <c r="U451" i="9"/>
  <c r="R451"/>
  <c r="T451" s="1"/>
  <c r="J456"/>
  <c r="Q451" l="1"/>
  <c r="P450"/>
  <c r="O451"/>
  <c r="K453"/>
  <c r="L452"/>
  <c r="M452" s="1"/>
  <c r="F458"/>
  <c r="H457"/>
  <c r="N401" i="8"/>
  <c r="I401"/>
  <c r="U452" i="9"/>
  <c r="R452"/>
  <c r="T452" s="1"/>
  <c r="R453"/>
  <c r="J457"/>
  <c r="O452" l="1"/>
  <c r="O453" s="1"/>
  <c r="P451"/>
  <c r="K454"/>
  <c r="L453"/>
  <c r="M453" s="1"/>
  <c r="Q452"/>
  <c r="Q453" s="1"/>
  <c r="F459"/>
  <c r="H458"/>
  <c r="N400" i="8"/>
  <c r="I400"/>
  <c r="U453" i="9"/>
  <c r="T453"/>
  <c r="R454"/>
  <c r="J458"/>
  <c r="Q454" l="1"/>
  <c r="O454"/>
  <c r="P454" s="1"/>
  <c r="P453"/>
  <c r="K455"/>
  <c r="L454"/>
  <c r="M454" s="1"/>
  <c r="P452"/>
  <c r="F460"/>
  <c r="H459"/>
  <c r="N399" i="8"/>
  <c r="I399"/>
  <c r="U454" i="9"/>
  <c r="T454"/>
  <c r="J459"/>
  <c r="K456" l="1"/>
  <c r="L455"/>
  <c r="M455" s="1"/>
  <c r="F461"/>
  <c r="H460"/>
  <c r="N398" i="8"/>
  <c r="I398"/>
  <c r="U455" i="9"/>
  <c r="R455"/>
  <c r="T455" s="1"/>
  <c r="J460"/>
  <c r="O455" l="1"/>
  <c r="P455" s="1"/>
  <c r="K457"/>
  <c r="L456"/>
  <c r="M456" s="1"/>
  <c r="Q455"/>
  <c r="F462"/>
  <c r="H461"/>
  <c r="N397" i="8"/>
  <c r="I397"/>
  <c r="U456" i="9"/>
  <c r="R456"/>
  <c r="T456" s="1"/>
  <c r="J461"/>
  <c r="K458" l="1"/>
  <c r="L457"/>
  <c r="M457" s="1"/>
  <c r="Q456"/>
  <c r="O456"/>
  <c r="F463"/>
  <c r="H462"/>
  <c r="N396" i="8"/>
  <c r="I396"/>
  <c r="U457" i="9"/>
  <c r="R457"/>
  <c r="T457" s="1"/>
  <c r="J462"/>
  <c r="P456" l="1"/>
  <c r="O457"/>
  <c r="Q457"/>
  <c r="K459"/>
  <c r="L458"/>
  <c r="M458" s="1"/>
  <c r="F464"/>
  <c r="H463"/>
  <c r="N395" i="8"/>
  <c r="I395"/>
  <c r="U458" i="9"/>
  <c r="R458"/>
  <c r="T458" s="1"/>
  <c r="J463"/>
  <c r="Q458" l="1"/>
  <c r="K460"/>
  <c r="L459"/>
  <c r="M459" s="1"/>
  <c r="O458"/>
  <c r="P458" s="1"/>
  <c r="P457"/>
  <c r="F465"/>
  <c r="H464"/>
  <c r="N394" i="8"/>
  <c r="I394"/>
  <c r="U459" i="9"/>
  <c r="R459"/>
  <c r="T459" s="1"/>
  <c r="J464"/>
  <c r="K461" l="1"/>
  <c r="L460"/>
  <c r="M460" s="1"/>
  <c r="Q459"/>
  <c r="O459"/>
  <c r="F466"/>
  <c r="H465"/>
  <c r="N393" i="8"/>
  <c r="I393"/>
  <c r="U460" i="9"/>
  <c r="R460"/>
  <c r="T460" s="1"/>
  <c r="J465"/>
  <c r="Q460" l="1"/>
  <c r="K462"/>
  <c r="L461"/>
  <c r="M461" s="1"/>
  <c r="O460"/>
  <c r="P459"/>
  <c r="F467"/>
  <c r="H466"/>
  <c r="N392" i="8"/>
  <c r="I392"/>
  <c r="U461" i="9"/>
  <c r="R461"/>
  <c r="T461" s="1"/>
  <c r="J466"/>
  <c r="K463" l="1"/>
  <c r="L462"/>
  <c r="M462" s="1"/>
  <c r="Q461"/>
  <c r="O461"/>
  <c r="P460"/>
  <c r="F468"/>
  <c r="H467"/>
  <c r="N391" i="8"/>
  <c r="I391"/>
  <c r="U462" i="9"/>
  <c r="R462"/>
  <c r="T462" s="1"/>
  <c r="J467"/>
  <c r="Q462" l="1"/>
  <c r="P461"/>
  <c r="O462"/>
  <c r="K464"/>
  <c r="L463"/>
  <c r="M463" s="1"/>
  <c r="F469"/>
  <c r="H468"/>
  <c r="N390" i="8"/>
  <c r="I390"/>
  <c r="U463" i="9"/>
  <c r="R463"/>
  <c r="T463" s="1"/>
  <c r="J468"/>
  <c r="Q463" l="1"/>
  <c r="K465"/>
  <c r="L464"/>
  <c r="M464" s="1"/>
  <c r="P462"/>
  <c r="O463"/>
  <c r="F470"/>
  <c r="H469"/>
  <c r="N389" i="8"/>
  <c r="I389"/>
  <c r="U464" i="9"/>
  <c r="R464"/>
  <c r="T464" s="1"/>
  <c r="J469"/>
  <c r="Q464" l="1"/>
  <c r="K466"/>
  <c r="L465"/>
  <c r="M465" s="1"/>
  <c r="O464"/>
  <c r="P463"/>
  <c r="F471"/>
  <c r="H470"/>
  <c r="N388" i="8"/>
  <c r="I388"/>
  <c r="U465" i="9"/>
  <c r="R465"/>
  <c r="T465" s="1"/>
  <c r="J470"/>
  <c r="K467" l="1"/>
  <c r="L466"/>
  <c r="M466" s="1"/>
  <c r="O465"/>
  <c r="P464"/>
  <c r="Q465"/>
  <c r="F472"/>
  <c r="H471"/>
  <c r="N387" i="8"/>
  <c r="I387"/>
  <c r="U466" i="9"/>
  <c r="R466"/>
  <c r="T466" s="1"/>
  <c r="J471"/>
  <c r="Q466" l="1"/>
  <c r="P465"/>
  <c r="O466"/>
  <c r="K468"/>
  <c r="L467"/>
  <c r="M467" s="1"/>
  <c r="F473"/>
  <c r="H472"/>
  <c r="N386" i="8"/>
  <c r="I386"/>
  <c r="U467" i="9"/>
  <c r="R467"/>
  <c r="T467" s="1"/>
  <c r="J472"/>
  <c r="K469" l="1"/>
  <c r="L468"/>
  <c r="M468" s="1"/>
  <c r="Q467"/>
  <c r="O467"/>
  <c r="P467" s="1"/>
  <c r="P466"/>
  <c r="F474"/>
  <c r="H473"/>
  <c r="N385" i="8"/>
  <c r="I385"/>
  <c r="U468" i="9"/>
  <c r="R468"/>
  <c r="T468" s="1"/>
  <c r="J473"/>
  <c r="Q468" l="1"/>
  <c r="K470"/>
  <c r="L469"/>
  <c r="M469" s="1"/>
  <c r="O468"/>
  <c r="F475"/>
  <c r="H474"/>
  <c r="N384" i="8"/>
  <c r="I384"/>
  <c r="U469" i="9"/>
  <c r="R469"/>
  <c r="T469" s="1"/>
  <c r="R470"/>
  <c r="J474"/>
  <c r="P468" l="1"/>
  <c r="O469"/>
  <c r="O470" s="1"/>
  <c r="K471"/>
  <c r="L470"/>
  <c r="M470" s="1"/>
  <c r="Q469"/>
  <c r="Q470" s="1"/>
  <c r="F476"/>
  <c r="H475"/>
  <c r="N383" i="8"/>
  <c r="I383"/>
  <c r="U470" i="9"/>
  <c r="T470"/>
  <c r="J475"/>
  <c r="K472" l="1"/>
  <c r="L471"/>
  <c r="M471" s="1"/>
  <c r="P469"/>
  <c r="P470"/>
  <c r="F477"/>
  <c r="H476"/>
  <c r="N382" i="8"/>
  <c r="I382"/>
  <c r="U471" i="9"/>
  <c r="R471"/>
  <c r="T471" s="1"/>
  <c r="R472"/>
  <c r="J476"/>
  <c r="O471" l="1"/>
  <c r="O472" s="1"/>
  <c r="K473"/>
  <c r="L472"/>
  <c r="M472" s="1"/>
  <c r="Q471"/>
  <c r="Q472" s="1"/>
  <c r="F478"/>
  <c r="H477"/>
  <c r="N381" i="8"/>
  <c r="I381"/>
  <c r="U472" i="9"/>
  <c r="T472"/>
  <c r="J477"/>
  <c r="K474" l="1"/>
  <c r="L473"/>
  <c r="M473" s="1"/>
  <c r="P471"/>
  <c r="P472"/>
  <c r="F479"/>
  <c r="H478"/>
  <c r="N380" i="8"/>
  <c r="I380"/>
  <c r="U473" i="9"/>
  <c r="R473"/>
  <c r="T473" s="1"/>
  <c r="J478"/>
  <c r="O473" l="1"/>
  <c r="P473" s="1"/>
  <c r="Q473"/>
  <c r="K475"/>
  <c r="L474"/>
  <c r="M474" s="1"/>
  <c r="F480"/>
  <c r="H479"/>
  <c r="N379" i="8"/>
  <c r="I379"/>
  <c r="U474" i="9"/>
  <c r="R474"/>
  <c r="T474" s="1"/>
  <c r="J479"/>
  <c r="K476" l="1"/>
  <c r="L475"/>
  <c r="M475" s="1"/>
  <c r="Q474"/>
  <c r="O474"/>
  <c r="P474" s="1"/>
  <c r="F481"/>
  <c r="H480"/>
  <c r="N378" i="8"/>
  <c r="I378"/>
  <c r="U475" i="9"/>
  <c r="R475"/>
  <c r="T475" s="1"/>
  <c r="J480"/>
  <c r="Q475" l="1"/>
  <c r="K477"/>
  <c r="L476"/>
  <c r="M476" s="1"/>
  <c r="O475"/>
  <c r="F482"/>
  <c r="H481"/>
  <c r="N377" i="8"/>
  <c r="I377"/>
  <c r="U476" i="9"/>
  <c r="R476"/>
  <c r="T476" s="1"/>
  <c r="J481"/>
  <c r="P475" l="1"/>
  <c r="O476"/>
  <c r="K478"/>
  <c r="L477"/>
  <c r="M477" s="1"/>
  <c r="Q476"/>
  <c r="F483"/>
  <c r="H482"/>
  <c r="N376" i="8"/>
  <c r="I376"/>
  <c r="U477" i="9"/>
  <c r="R477"/>
  <c r="T477" s="1"/>
  <c r="J482"/>
  <c r="Q477" l="1"/>
  <c r="O477"/>
  <c r="P476"/>
  <c r="K479"/>
  <c r="L478"/>
  <c r="M478" s="1"/>
  <c r="F484"/>
  <c r="H483"/>
  <c r="N375" i="8"/>
  <c r="I375"/>
  <c r="U478" i="9"/>
  <c r="R478"/>
  <c r="T478" s="1"/>
  <c r="J483"/>
  <c r="K480" l="1"/>
  <c r="L479"/>
  <c r="M479" s="1"/>
  <c r="Q478"/>
  <c r="O478"/>
  <c r="P477"/>
  <c r="F485"/>
  <c r="H484"/>
  <c r="N374" i="8"/>
  <c r="I374"/>
  <c r="U479" i="9"/>
  <c r="R479"/>
  <c r="T479" s="1"/>
  <c r="J484"/>
  <c r="Q479" l="1"/>
  <c r="K481"/>
  <c r="L480"/>
  <c r="M480" s="1"/>
  <c r="O479"/>
  <c r="P479" s="1"/>
  <c r="P478"/>
  <c r="F486"/>
  <c r="H485"/>
  <c r="N373" i="8"/>
  <c r="I373"/>
  <c r="U480" i="9"/>
  <c r="R480"/>
  <c r="T480" s="1"/>
  <c r="J485"/>
  <c r="Q480" l="1"/>
  <c r="K482"/>
  <c r="L481"/>
  <c r="M481" s="1"/>
  <c r="O480"/>
  <c r="F487"/>
  <c r="H486"/>
  <c r="N372" i="8"/>
  <c r="I372"/>
  <c r="U481" i="9"/>
  <c r="R481"/>
  <c r="T481" s="1"/>
  <c r="R482"/>
  <c r="J486"/>
  <c r="P480" l="1"/>
  <c r="O481"/>
  <c r="K483"/>
  <c r="L482"/>
  <c r="M482" s="1"/>
  <c r="Q481"/>
  <c r="Q482" s="1"/>
  <c r="F488"/>
  <c r="H487"/>
  <c r="N371" i="8"/>
  <c r="I371"/>
  <c r="U482" i="9"/>
  <c r="T482"/>
  <c r="J487"/>
  <c r="P481" l="1"/>
  <c r="O482"/>
  <c r="K484"/>
  <c r="L483"/>
  <c r="M483" s="1"/>
  <c r="F489"/>
  <c r="H488"/>
  <c r="N370" i="8"/>
  <c r="I370"/>
  <c r="U483" i="9"/>
  <c r="R483"/>
  <c r="T483" s="1"/>
  <c r="J488"/>
  <c r="O483" l="1"/>
  <c r="P483" s="1"/>
  <c r="P482"/>
  <c r="Q483"/>
  <c r="K485"/>
  <c r="L484"/>
  <c r="M484" s="1"/>
  <c r="F490"/>
  <c r="H489"/>
  <c r="N369" i="8"/>
  <c r="I369"/>
  <c r="U484" i="9"/>
  <c r="R484"/>
  <c r="T484" s="1"/>
  <c r="J489"/>
  <c r="K486" l="1"/>
  <c r="L485"/>
  <c r="M485" s="1"/>
  <c r="Q484"/>
  <c r="O484"/>
  <c r="F491"/>
  <c r="H490"/>
  <c r="N368" i="8"/>
  <c r="I368"/>
  <c r="U485" i="9"/>
  <c r="R485"/>
  <c r="T485" s="1"/>
  <c r="J490"/>
  <c r="K487" l="1"/>
  <c r="L486"/>
  <c r="M486" s="1"/>
  <c r="O485"/>
  <c r="P484"/>
  <c r="Q485"/>
  <c r="F492"/>
  <c r="H491"/>
  <c r="N367" i="8"/>
  <c r="I367"/>
  <c r="U486" i="9"/>
  <c r="R486"/>
  <c r="T486" s="1"/>
  <c r="R487"/>
  <c r="J491"/>
  <c r="Q486" l="1"/>
  <c r="Q487" s="1"/>
  <c r="O486"/>
  <c r="P485"/>
  <c r="K488"/>
  <c r="L487"/>
  <c r="M487" s="1"/>
  <c r="F493"/>
  <c r="H492"/>
  <c r="N366" i="8"/>
  <c r="I366"/>
  <c r="U487" i="9"/>
  <c r="T487"/>
  <c r="J492"/>
  <c r="P486" l="1"/>
  <c r="O487"/>
  <c r="Q488"/>
  <c r="K489"/>
  <c r="L488"/>
  <c r="M488" s="1"/>
  <c r="F494"/>
  <c r="H493"/>
  <c r="N365" i="8"/>
  <c r="I365"/>
  <c r="U488" i="9"/>
  <c r="R488"/>
  <c r="T488" s="1"/>
  <c r="R489"/>
  <c r="J493"/>
  <c r="O488" l="1"/>
  <c r="O489" s="1"/>
  <c r="P487"/>
  <c r="K490"/>
  <c r="L489"/>
  <c r="M489" s="1"/>
  <c r="Q489"/>
  <c r="F495"/>
  <c r="H494"/>
  <c r="N364" i="8"/>
  <c r="I364"/>
  <c r="U489" i="9"/>
  <c r="T489"/>
  <c r="J494"/>
  <c r="K491" l="1"/>
  <c r="L490"/>
  <c r="M490" s="1"/>
  <c r="Q490"/>
  <c r="P489"/>
  <c r="P488"/>
  <c r="F496"/>
  <c r="H495"/>
  <c r="N363" i="8"/>
  <c r="I363"/>
  <c r="U490" i="9"/>
  <c r="R490"/>
  <c r="T490" s="1"/>
  <c r="J495"/>
  <c r="O490" l="1"/>
  <c r="P490" s="1"/>
  <c r="K492"/>
  <c r="L491"/>
  <c r="M491" s="1"/>
  <c r="Q491"/>
  <c r="F497"/>
  <c r="H496"/>
  <c r="N362" i="8"/>
  <c r="I362"/>
  <c r="U491" i="9"/>
  <c r="R491"/>
  <c r="T491" s="1"/>
  <c r="J496"/>
  <c r="Q492" l="1"/>
  <c r="K493"/>
  <c r="L492"/>
  <c r="M492" s="1"/>
  <c r="O491"/>
  <c r="P491" s="1"/>
  <c r="F498"/>
  <c r="H497"/>
  <c r="N361" i="8"/>
  <c r="I361"/>
  <c r="U492" i="9"/>
  <c r="R492"/>
  <c r="T492" s="1"/>
  <c r="J497"/>
  <c r="K494" l="1"/>
  <c r="L493"/>
  <c r="M493" s="1"/>
  <c r="Q493"/>
  <c r="O492"/>
  <c r="P492" s="1"/>
  <c r="F499"/>
  <c r="H498"/>
  <c r="N360" i="8"/>
  <c r="I360"/>
  <c r="U493" i="9"/>
  <c r="R493"/>
  <c r="T493" s="1"/>
  <c r="J498"/>
  <c r="Q494" l="1"/>
  <c r="K495"/>
  <c r="L494"/>
  <c r="M494" s="1"/>
  <c r="O493"/>
  <c r="P493" s="1"/>
  <c r="F500"/>
  <c r="H499"/>
  <c r="N359" i="8"/>
  <c r="I359"/>
  <c r="U494" i="9"/>
  <c r="R494"/>
  <c r="T494" s="1"/>
  <c r="J499"/>
  <c r="Q495" l="1"/>
  <c r="K496"/>
  <c r="L495"/>
  <c r="M495" s="1"/>
  <c r="O494"/>
  <c r="F501"/>
  <c r="H500"/>
  <c r="N358" i="8"/>
  <c r="I358"/>
  <c r="U495" i="9"/>
  <c r="R495"/>
  <c r="T495" s="1"/>
  <c r="J500"/>
  <c r="K497" l="1"/>
  <c r="L496"/>
  <c r="M496" s="1"/>
  <c r="O495"/>
  <c r="P494"/>
  <c r="Q496"/>
  <c r="F502"/>
  <c r="H501"/>
  <c r="N357" i="8"/>
  <c r="I357"/>
  <c r="U496" i="9"/>
  <c r="R496"/>
  <c r="T496" s="1"/>
  <c r="J501"/>
  <c r="O496" l="1"/>
  <c r="P495"/>
  <c r="K498"/>
  <c r="L497"/>
  <c r="M497" s="1"/>
  <c r="Q497"/>
  <c r="F503"/>
  <c r="H502"/>
  <c r="N356" i="8"/>
  <c r="I356"/>
  <c r="U497" i="9"/>
  <c r="R497"/>
  <c r="T497" s="1"/>
  <c r="J502"/>
  <c r="O497" l="1"/>
  <c r="P497" s="1"/>
  <c r="P496"/>
  <c r="K499"/>
  <c r="L498"/>
  <c r="M498" s="1"/>
  <c r="Q498"/>
  <c r="F504"/>
  <c r="H503"/>
  <c r="N355" i="8"/>
  <c r="I355"/>
  <c r="U498" i="9"/>
  <c r="R498"/>
  <c r="T498" s="1"/>
  <c r="J503"/>
  <c r="Q499" l="1"/>
  <c r="K500"/>
  <c r="L499"/>
  <c r="M499" s="1"/>
  <c r="O498"/>
  <c r="P498" s="1"/>
  <c r="F505"/>
  <c r="H504"/>
  <c r="N354" i="8"/>
  <c r="I354"/>
  <c r="U499" i="9"/>
  <c r="R499"/>
  <c r="T499" s="1"/>
  <c r="J504"/>
  <c r="Q500" l="1"/>
  <c r="K501"/>
  <c r="L500"/>
  <c r="M500" s="1"/>
  <c r="O499"/>
  <c r="F506"/>
  <c r="H505"/>
  <c r="N353" i="8"/>
  <c r="I353"/>
  <c r="U500" i="9"/>
  <c r="R500"/>
  <c r="T500" s="1"/>
  <c r="J505"/>
  <c r="K502" l="1"/>
  <c r="L501"/>
  <c r="M501" s="1"/>
  <c r="O500"/>
  <c r="Q501"/>
  <c r="P499"/>
  <c r="F507"/>
  <c r="H506"/>
  <c r="N352" i="8"/>
  <c r="I352"/>
  <c r="U501" i="9"/>
  <c r="R501"/>
  <c r="T501" s="1"/>
  <c r="J506"/>
  <c r="Q502" l="1"/>
  <c r="O501"/>
  <c r="P500"/>
  <c r="K503"/>
  <c r="L502"/>
  <c r="M502" s="1"/>
  <c r="F508"/>
  <c r="H507"/>
  <c r="N351" i="8"/>
  <c r="I351"/>
  <c r="U502" i="9"/>
  <c r="R502"/>
  <c r="T502" s="1"/>
  <c r="J507"/>
  <c r="Q503" l="1"/>
  <c r="K504"/>
  <c r="L503"/>
  <c r="M503" s="1"/>
  <c r="P501"/>
  <c r="O502"/>
  <c r="P502" s="1"/>
  <c r="F509"/>
  <c r="H508"/>
  <c r="N350" i="8"/>
  <c r="I350"/>
  <c r="U503" i="9"/>
  <c r="R503"/>
  <c r="T503" s="1"/>
  <c r="J508"/>
  <c r="K505" l="1"/>
  <c r="L504"/>
  <c r="M504" s="1"/>
  <c r="O503"/>
  <c r="P503" s="1"/>
  <c r="F510"/>
  <c r="H509"/>
  <c r="N349" i="8"/>
  <c r="I349"/>
  <c r="U504" i="9"/>
  <c r="R504"/>
  <c r="T504" s="1"/>
  <c r="J509"/>
  <c r="K506" l="1"/>
  <c r="L505"/>
  <c r="M505" s="1"/>
  <c r="O504"/>
  <c r="Q504"/>
  <c r="Q505" s="1"/>
  <c r="F511"/>
  <c r="H510"/>
  <c r="N348" i="8"/>
  <c r="I348"/>
  <c r="U505" i="9"/>
  <c r="R505"/>
  <c r="T505" s="1"/>
  <c r="J510"/>
  <c r="K507" l="1"/>
  <c r="L506"/>
  <c r="M506" s="1"/>
  <c r="O505"/>
  <c r="P504"/>
  <c r="F512"/>
  <c r="H511"/>
  <c r="N347" i="8"/>
  <c r="I347"/>
  <c r="U506" i="9"/>
  <c r="R506"/>
  <c r="T506" s="1"/>
  <c r="J511"/>
  <c r="P505" l="1"/>
  <c r="O506"/>
  <c r="K508"/>
  <c r="L507"/>
  <c r="M507" s="1"/>
  <c r="Q506"/>
  <c r="F513"/>
  <c r="H512"/>
  <c r="N346" i="8"/>
  <c r="I346"/>
  <c r="U507" i="9"/>
  <c r="R507"/>
  <c r="T507" s="1"/>
  <c r="J512"/>
  <c r="Q507" l="1"/>
  <c r="Q508" s="1"/>
  <c r="O507"/>
  <c r="P507" s="1"/>
  <c r="P506"/>
  <c r="K509"/>
  <c r="L508"/>
  <c r="M508" s="1"/>
  <c r="F514"/>
  <c r="H513"/>
  <c r="N345" i="8"/>
  <c r="I345"/>
  <c r="U508" i="9"/>
  <c r="R508"/>
  <c r="T508" s="1"/>
  <c r="J513"/>
  <c r="K510" l="1"/>
  <c r="L509"/>
  <c r="M509" s="1"/>
  <c r="O508"/>
  <c r="P508" s="1"/>
  <c r="F515"/>
  <c r="H514"/>
  <c r="N344" i="8"/>
  <c r="I344"/>
  <c r="U509" i="9"/>
  <c r="R509"/>
  <c r="T509" s="1"/>
  <c r="J514"/>
  <c r="K511" l="1"/>
  <c r="L510"/>
  <c r="M510" s="1"/>
  <c r="O509"/>
  <c r="P509" s="1"/>
  <c r="Q509"/>
  <c r="F516"/>
  <c r="H515"/>
  <c r="N343" i="8"/>
  <c r="I343"/>
  <c r="U510" i="9"/>
  <c r="R510"/>
  <c r="T510" s="1"/>
  <c r="R511"/>
  <c r="J515"/>
  <c r="K512" l="1"/>
  <c r="L511"/>
  <c r="M511" s="1"/>
  <c r="Q510"/>
  <c r="Q511" s="1"/>
  <c r="O510"/>
  <c r="O511" s="1"/>
  <c r="F517"/>
  <c r="H516"/>
  <c r="N342" i="8"/>
  <c r="I342"/>
  <c r="U511" i="9"/>
  <c r="T511"/>
  <c r="J516"/>
  <c r="K513" l="1"/>
  <c r="L512"/>
  <c r="M512" s="1"/>
  <c r="P510"/>
  <c r="P511"/>
  <c r="F518"/>
  <c r="H517"/>
  <c r="N341" i="8"/>
  <c r="I341"/>
  <c r="U512" i="9"/>
  <c r="R512"/>
  <c r="T512" s="1"/>
  <c r="J517"/>
  <c r="O512" l="1"/>
  <c r="P512" s="1"/>
  <c r="Q512"/>
  <c r="K514"/>
  <c r="L513"/>
  <c r="M513" s="1"/>
  <c r="F519"/>
  <c r="H518"/>
  <c r="N340" i="8"/>
  <c r="I340"/>
  <c r="U513" i="9"/>
  <c r="R513"/>
  <c r="T513" s="1"/>
  <c r="J518"/>
  <c r="K515" l="1"/>
  <c r="L514"/>
  <c r="M514" s="1"/>
  <c r="Q513"/>
  <c r="O513"/>
  <c r="F520"/>
  <c r="H519"/>
  <c r="N339" i="8"/>
  <c r="I339"/>
  <c r="U514" i="9"/>
  <c r="R514"/>
  <c r="T514" s="1"/>
  <c r="R515"/>
  <c r="J519"/>
  <c r="K516" l="1"/>
  <c r="L515"/>
  <c r="M515" s="1"/>
  <c r="Q514"/>
  <c r="Q515" s="1"/>
  <c r="O514"/>
  <c r="O515" s="1"/>
  <c r="P513"/>
  <c r="F521"/>
  <c r="H520"/>
  <c r="N338" i="8"/>
  <c r="I338"/>
  <c r="U515" i="9"/>
  <c r="T515"/>
  <c r="R516"/>
  <c r="J520"/>
  <c r="P514" l="1"/>
  <c r="K517"/>
  <c r="L516"/>
  <c r="M516" s="1"/>
  <c r="Q516"/>
  <c r="O516"/>
  <c r="P516" s="1"/>
  <c r="P515"/>
  <c r="F522"/>
  <c r="H521"/>
  <c r="N337" i="8"/>
  <c r="I337"/>
  <c r="U516" i="9"/>
  <c r="T516"/>
  <c r="J521"/>
  <c r="K518" l="1"/>
  <c r="L517"/>
  <c r="M517" s="1"/>
  <c r="F523"/>
  <c r="H522"/>
  <c r="N336" i="8"/>
  <c r="I336"/>
  <c r="U517" i="9"/>
  <c r="R517"/>
  <c r="T517" s="1"/>
  <c r="J522"/>
  <c r="O517" l="1"/>
  <c r="K519"/>
  <c r="L518"/>
  <c r="M518" s="1"/>
  <c r="Q517"/>
  <c r="F524"/>
  <c r="H523"/>
  <c r="N335" i="8"/>
  <c r="I335"/>
  <c r="U518" i="9"/>
  <c r="R518"/>
  <c r="T518" s="1"/>
  <c r="J523"/>
  <c r="Q518" l="1"/>
  <c r="Q519" s="1"/>
  <c r="K520"/>
  <c r="L519"/>
  <c r="M519" s="1"/>
  <c r="O518"/>
  <c r="P517"/>
  <c r="F525"/>
  <c r="H524"/>
  <c r="N334" i="8"/>
  <c r="I334"/>
  <c r="U519" i="9"/>
  <c r="R519"/>
  <c r="T519" s="1"/>
  <c r="J524"/>
  <c r="P518" l="1"/>
  <c r="O519"/>
  <c r="K521"/>
  <c r="L520"/>
  <c r="M520" s="1"/>
  <c r="Q520"/>
  <c r="F526"/>
  <c r="H525"/>
  <c r="N333" i="8"/>
  <c r="I333"/>
  <c r="U520" i="9"/>
  <c r="R520"/>
  <c r="T520" s="1"/>
  <c r="J525"/>
  <c r="O520" l="1"/>
  <c r="P519"/>
  <c r="K522"/>
  <c r="L521"/>
  <c r="M521" s="1"/>
  <c r="Q521"/>
  <c r="F527"/>
  <c r="H526"/>
  <c r="N332" i="8"/>
  <c r="I332"/>
  <c r="U521" i="9"/>
  <c r="R521"/>
  <c r="T521" s="1"/>
  <c r="J526"/>
  <c r="K523" l="1"/>
  <c r="L522"/>
  <c r="M522" s="1"/>
  <c r="O521"/>
  <c r="P520"/>
  <c r="Q522"/>
  <c r="F528"/>
  <c r="H527"/>
  <c r="N331" i="8"/>
  <c r="I331"/>
  <c r="U522" i="9"/>
  <c r="R522"/>
  <c r="T522" s="1"/>
  <c r="J527"/>
  <c r="O522" l="1"/>
  <c r="P521"/>
  <c r="K524"/>
  <c r="L523"/>
  <c r="M523" s="1"/>
  <c r="F529"/>
  <c r="H528"/>
  <c r="N330" i="8"/>
  <c r="I330"/>
  <c r="U523" i="9"/>
  <c r="R523"/>
  <c r="T523" s="1"/>
  <c r="J528"/>
  <c r="K525" l="1"/>
  <c r="L524"/>
  <c r="M524" s="1"/>
  <c r="O523"/>
  <c r="P522"/>
  <c r="Q523"/>
  <c r="F530"/>
  <c r="H529"/>
  <c r="N329" i="8"/>
  <c r="I329"/>
  <c r="U524" i="9"/>
  <c r="R524"/>
  <c r="T524" s="1"/>
  <c r="J529"/>
  <c r="P523" l="1"/>
  <c r="O524"/>
  <c r="P524" s="1"/>
  <c r="K526"/>
  <c r="L525"/>
  <c r="M525" s="1"/>
  <c r="Q524"/>
  <c r="Q525" s="1"/>
  <c r="F531"/>
  <c r="H530"/>
  <c r="N328" i="8"/>
  <c r="I328"/>
  <c r="U525" i="9"/>
  <c r="R525"/>
  <c r="T525" s="1"/>
  <c r="J530"/>
  <c r="K527" l="1"/>
  <c r="L526"/>
  <c r="M526" s="1"/>
  <c r="O525"/>
  <c r="P525" s="1"/>
  <c r="F532"/>
  <c r="H531"/>
  <c r="N327" i="8"/>
  <c r="I327"/>
  <c r="U526" i="9"/>
  <c r="R526"/>
  <c r="T526" s="1"/>
  <c r="J531"/>
  <c r="K528" l="1"/>
  <c r="L527"/>
  <c r="M527" s="1"/>
  <c r="O526"/>
  <c r="Q526"/>
  <c r="F533"/>
  <c r="H532"/>
  <c r="N326" i="8"/>
  <c r="I326"/>
  <c r="U527" i="9"/>
  <c r="R527"/>
  <c r="T527" s="1"/>
  <c r="J532"/>
  <c r="K529" l="1"/>
  <c r="L528"/>
  <c r="M528" s="1"/>
  <c r="O527"/>
  <c r="P526"/>
  <c r="Q527"/>
  <c r="F534"/>
  <c r="H533"/>
  <c r="N325" i="8"/>
  <c r="I325"/>
  <c r="U528" i="9"/>
  <c r="R528"/>
  <c r="T528" s="1"/>
  <c r="J533"/>
  <c r="K530" l="1"/>
  <c r="L529"/>
  <c r="M529" s="1"/>
  <c r="O528"/>
  <c r="P527"/>
  <c r="Q528"/>
  <c r="F535"/>
  <c r="H534"/>
  <c r="N324" i="8"/>
  <c r="I324"/>
  <c r="U529" i="9"/>
  <c r="R529"/>
  <c r="T529" s="1"/>
  <c r="J534"/>
  <c r="O529" l="1"/>
  <c r="P528"/>
  <c r="Q529"/>
  <c r="K531"/>
  <c r="L530"/>
  <c r="M530" s="1"/>
  <c r="F536"/>
  <c r="H535"/>
  <c r="N323" i="8"/>
  <c r="I323"/>
  <c r="U530" i="9"/>
  <c r="R530"/>
  <c r="T530" s="1"/>
  <c r="J535"/>
  <c r="O530" l="1"/>
  <c r="P529"/>
  <c r="K532"/>
  <c r="L531"/>
  <c r="M531" s="1"/>
  <c r="Q530"/>
  <c r="F537"/>
  <c r="H536"/>
  <c r="N322" i="8"/>
  <c r="I322"/>
  <c r="U531" i="9"/>
  <c r="R531"/>
  <c r="T531" s="1"/>
  <c r="J536"/>
  <c r="K533" l="1"/>
  <c r="L532"/>
  <c r="M532" s="1"/>
  <c r="O531"/>
  <c r="P530"/>
  <c r="Q531"/>
  <c r="F538"/>
  <c r="H537"/>
  <c r="N321" i="8"/>
  <c r="I321"/>
  <c r="U532" i="9"/>
  <c r="R532"/>
  <c r="T532" s="1"/>
  <c r="J537"/>
  <c r="Q532" l="1"/>
  <c r="P531"/>
  <c r="O532"/>
  <c r="K534"/>
  <c r="L533"/>
  <c r="M533" s="1"/>
  <c r="F539"/>
  <c r="H538"/>
  <c r="N320" i="8"/>
  <c r="I320"/>
  <c r="U533" i="9"/>
  <c r="R533"/>
  <c r="T533" s="1"/>
  <c r="J538"/>
  <c r="Q533" l="1"/>
  <c r="K535"/>
  <c r="L534"/>
  <c r="M534" s="1"/>
  <c r="P532"/>
  <c r="O533"/>
  <c r="F540"/>
  <c r="H539"/>
  <c r="N319" i="8"/>
  <c r="I319"/>
  <c r="U534" i="9"/>
  <c r="R534"/>
  <c r="T534" s="1"/>
  <c r="R535"/>
  <c r="J539"/>
  <c r="Q534" l="1"/>
  <c r="K536"/>
  <c r="L535"/>
  <c r="M535" s="1"/>
  <c r="O534"/>
  <c r="Q535"/>
  <c r="P533"/>
  <c r="F541"/>
  <c r="H540"/>
  <c r="N318" i="8"/>
  <c r="I318"/>
  <c r="U535" i="9"/>
  <c r="T535"/>
  <c r="J540"/>
  <c r="P534" l="1"/>
  <c r="O535"/>
  <c r="K537"/>
  <c r="L536"/>
  <c r="M536" s="1"/>
  <c r="F542"/>
  <c r="H541"/>
  <c r="N317" i="8"/>
  <c r="I317"/>
  <c r="U536" i="9"/>
  <c r="R536"/>
  <c r="T536" s="1"/>
  <c r="J541"/>
  <c r="P535" l="1"/>
  <c r="O536"/>
  <c r="Q536"/>
  <c r="K538"/>
  <c r="L537"/>
  <c r="M537" s="1"/>
  <c r="F543"/>
  <c r="H542"/>
  <c r="N316" i="8"/>
  <c r="I316"/>
  <c r="U537" i="9"/>
  <c r="R537"/>
  <c r="T537" s="1"/>
  <c r="J542"/>
  <c r="K539" l="1"/>
  <c r="L538"/>
  <c r="M538" s="1"/>
  <c r="Q537"/>
  <c r="P536"/>
  <c r="O537"/>
  <c r="P537" s="1"/>
  <c r="F544"/>
  <c r="H543"/>
  <c r="N315" i="8"/>
  <c r="I315"/>
  <c r="U538" i="9"/>
  <c r="R538"/>
  <c r="T538" s="1"/>
  <c r="R539"/>
  <c r="J543"/>
  <c r="Q538" l="1"/>
  <c r="Q539" s="1"/>
  <c r="K540"/>
  <c r="L539"/>
  <c r="M539" s="1"/>
  <c r="O538"/>
  <c r="O539" s="1"/>
  <c r="P539" s="1"/>
  <c r="F545"/>
  <c r="H544"/>
  <c r="N314" i="8"/>
  <c r="I314"/>
  <c r="U539" i="9"/>
  <c r="T539"/>
  <c r="J544"/>
  <c r="Q540" l="1"/>
  <c r="K541"/>
  <c r="L540"/>
  <c r="M540" s="1"/>
  <c r="P538"/>
  <c r="F546"/>
  <c r="H545"/>
  <c r="N313" i="8"/>
  <c r="I313"/>
  <c r="U540" i="9"/>
  <c r="R540"/>
  <c r="T540" s="1"/>
  <c r="J545"/>
  <c r="O540" l="1"/>
  <c r="P540" s="1"/>
  <c r="K542"/>
  <c r="L541"/>
  <c r="M541" s="1"/>
  <c r="Q541"/>
  <c r="F547"/>
  <c r="H546"/>
  <c r="N312" i="8"/>
  <c r="I312"/>
  <c r="U541" i="9"/>
  <c r="R541"/>
  <c r="T541" s="1"/>
  <c r="J546"/>
  <c r="K543" l="1"/>
  <c r="L542"/>
  <c r="M542" s="1"/>
  <c r="O541"/>
  <c r="P541" s="1"/>
  <c r="F548"/>
  <c r="H547"/>
  <c r="N311" i="8"/>
  <c r="I311"/>
  <c r="U542" i="9"/>
  <c r="R542"/>
  <c r="T542" s="1"/>
  <c r="J547"/>
  <c r="K544" l="1"/>
  <c r="L543"/>
  <c r="M543" s="1"/>
  <c r="O542"/>
  <c r="Q542"/>
  <c r="F549"/>
  <c r="H548"/>
  <c r="N310" i="8"/>
  <c r="I310"/>
  <c r="U543" i="9"/>
  <c r="R543"/>
  <c r="T543" s="1"/>
  <c r="J548"/>
  <c r="O543" l="1"/>
  <c r="P542"/>
  <c r="Q543"/>
  <c r="K545"/>
  <c r="L544"/>
  <c r="M544" s="1"/>
  <c r="F550"/>
  <c r="H549"/>
  <c r="N309" i="8"/>
  <c r="I309"/>
  <c r="U544" i="9"/>
  <c r="R544"/>
  <c r="T544" s="1"/>
  <c r="J549"/>
  <c r="O544" l="1"/>
  <c r="P543"/>
  <c r="K546"/>
  <c r="L545"/>
  <c r="M545" s="1"/>
  <c r="Q544"/>
  <c r="F551"/>
  <c r="H550"/>
  <c r="N308" i="8"/>
  <c r="I308"/>
  <c r="U545" i="9"/>
  <c r="R545"/>
  <c r="T545" s="1"/>
  <c r="R546"/>
  <c r="J550"/>
  <c r="Q545" l="1"/>
  <c r="Q546" s="1"/>
  <c r="K547"/>
  <c r="L546"/>
  <c r="M546" s="1"/>
  <c r="O545"/>
  <c r="O546" s="1"/>
  <c r="P544"/>
  <c r="F552"/>
  <c r="H551"/>
  <c r="N307" i="8"/>
  <c r="I307"/>
  <c r="U546" i="9"/>
  <c r="T546"/>
  <c r="J551"/>
  <c r="P546" l="1"/>
  <c r="K548"/>
  <c r="L547"/>
  <c r="M547" s="1"/>
  <c r="P545"/>
  <c r="F553"/>
  <c r="H552"/>
  <c r="N306" i="8"/>
  <c r="I306"/>
  <c r="U547" i="9"/>
  <c r="R547"/>
  <c r="T547" s="1"/>
  <c r="J552"/>
  <c r="R548"/>
  <c r="O547" l="1"/>
  <c r="O548" s="1"/>
  <c r="Q547"/>
  <c r="Q548" s="1"/>
  <c r="K549"/>
  <c r="L548"/>
  <c r="M548" s="1"/>
  <c r="F554"/>
  <c r="H553"/>
  <c r="N305" i="8"/>
  <c r="I305"/>
  <c r="U548" i="9"/>
  <c r="T548"/>
  <c r="J553"/>
  <c r="P548" l="1"/>
  <c r="K550"/>
  <c r="L549"/>
  <c r="M549" s="1"/>
  <c r="P547"/>
  <c r="F555"/>
  <c r="H554"/>
  <c r="N304" i="8"/>
  <c r="I304"/>
  <c r="U549" i="9"/>
  <c r="R549"/>
  <c r="T549" s="1"/>
  <c r="J554"/>
  <c r="O549" l="1"/>
  <c r="P549" s="1"/>
  <c r="K551"/>
  <c r="L550"/>
  <c r="M550" s="1"/>
  <c r="Q549"/>
  <c r="F556"/>
  <c r="H555"/>
  <c r="N303" i="8"/>
  <c r="I303"/>
  <c r="U550" i="9"/>
  <c r="R550"/>
  <c r="T550" s="1"/>
  <c r="J555"/>
  <c r="Q550" l="1"/>
  <c r="K552"/>
  <c r="L551"/>
  <c r="M551" s="1"/>
  <c r="O550"/>
  <c r="F557"/>
  <c r="H556"/>
  <c r="N302" i="8"/>
  <c r="I302"/>
  <c r="U551" i="9"/>
  <c r="R551"/>
  <c r="T551" s="1"/>
  <c r="J556"/>
  <c r="Q551" l="1"/>
  <c r="K553"/>
  <c r="L552"/>
  <c r="M552" s="1"/>
  <c r="O551"/>
  <c r="P550"/>
  <c r="F558"/>
  <c r="H557"/>
  <c r="N301" i="8"/>
  <c r="I301"/>
  <c r="U552" i="9"/>
  <c r="R552"/>
  <c r="T552" s="1"/>
  <c r="J557"/>
  <c r="K554" l="1"/>
  <c r="L553"/>
  <c r="M553" s="1"/>
  <c r="O552"/>
  <c r="P551"/>
  <c r="Q552"/>
  <c r="F559"/>
  <c r="H558"/>
  <c r="N300" i="8"/>
  <c r="I300"/>
  <c r="U553" i="9"/>
  <c r="R553"/>
  <c r="T553" s="1"/>
  <c r="J558"/>
  <c r="R554"/>
  <c r="K555" l="1"/>
  <c r="L554"/>
  <c r="M554" s="1"/>
  <c r="Q553"/>
  <c r="Q554" s="1"/>
  <c r="O553"/>
  <c r="O554" s="1"/>
  <c r="P552"/>
  <c r="F560"/>
  <c r="H559"/>
  <c r="N299" i="8"/>
  <c r="I299"/>
  <c r="U554" i="9"/>
  <c r="T554"/>
  <c r="J559"/>
  <c r="K556" l="1"/>
  <c r="L555"/>
  <c r="M555" s="1"/>
  <c r="P553"/>
  <c r="P554"/>
  <c r="F561"/>
  <c r="H560"/>
  <c r="N298" i="8"/>
  <c r="I298"/>
  <c r="U555" i="9"/>
  <c r="R555"/>
  <c r="T555" s="1"/>
  <c r="J560"/>
  <c r="O555" l="1"/>
  <c r="Q555"/>
  <c r="K557"/>
  <c r="L556"/>
  <c r="M556" s="1"/>
  <c r="F562"/>
  <c r="H561"/>
  <c r="N297" i="8"/>
  <c r="I297"/>
  <c r="U556" i="9"/>
  <c r="R556"/>
  <c r="T556" s="1"/>
  <c r="J561"/>
  <c r="Q556" l="1"/>
  <c r="K558"/>
  <c r="L557"/>
  <c r="M557" s="1"/>
  <c r="O556"/>
  <c r="P555"/>
  <c r="F563"/>
  <c r="H562"/>
  <c r="N296" i="8"/>
  <c r="I296"/>
  <c r="U557" i="9"/>
  <c r="R557"/>
  <c r="T557" s="1"/>
  <c r="J562"/>
  <c r="K559" l="1"/>
  <c r="L558"/>
  <c r="M558" s="1"/>
  <c r="Q557"/>
  <c r="O557"/>
  <c r="P556"/>
  <c r="F564"/>
  <c r="H563"/>
  <c r="N295" i="8"/>
  <c r="I295"/>
  <c r="U558" i="9"/>
  <c r="R558"/>
  <c r="T558" s="1"/>
  <c r="R559"/>
  <c r="J563"/>
  <c r="O558" l="1"/>
  <c r="O559" s="1"/>
  <c r="P557"/>
  <c r="Q558"/>
  <c r="Q559" s="1"/>
  <c r="K560"/>
  <c r="L559"/>
  <c r="M559" s="1"/>
  <c r="F565"/>
  <c r="H564"/>
  <c r="N294" i="8"/>
  <c r="I294"/>
  <c r="U559" i="9"/>
  <c r="T559"/>
  <c r="J564"/>
  <c r="P559" l="1"/>
  <c r="K561"/>
  <c r="L560"/>
  <c r="M560" s="1"/>
  <c r="P558"/>
  <c r="F566"/>
  <c r="H565"/>
  <c r="N293" i="8"/>
  <c r="I293"/>
  <c r="U560" i="9"/>
  <c r="R560"/>
  <c r="T560" s="1"/>
  <c r="J565"/>
  <c r="O560" l="1"/>
  <c r="Q560"/>
  <c r="K562"/>
  <c r="L561"/>
  <c r="M561" s="1"/>
  <c r="F567"/>
  <c r="H566"/>
  <c r="N292" i="8"/>
  <c r="I292"/>
  <c r="U561" i="9"/>
  <c r="R561"/>
  <c r="T561" s="1"/>
  <c r="J566"/>
  <c r="K563" l="1"/>
  <c r="L562"/>
  <c r="M562" s="1"/>
  <c r="Q561"/>
  <c r="P560"/>
  <c r="O561"/>
  <c r="F568"/>
  <c r="H567"/>
  <c r="N291" i="8"/>
  <c r="I291"/>
  <c r="U562" i="9"/>
  <c r="R562"/>
  <c r="T562" s="1"/>
  <c r="R563"/>
  <c r="J567"/>
  <c r="O562" l="1"/>
  <c r="O563" s="1"/>
  <c r="P561"/>
  <c r="Q562"/>
  <c r="Q563" s="1"/>
  <c r="K564"/>
  <c r="L563"/>
  <c r="M563" s="1"/>
  <c r="F569"/>
  <c r="H568"/>
  <c r="N290" i="8"/>
  <c r="I290"/>
  <c r="U563" i="9"/>
  <c r="T563"/>
  <c r="J568"/>
  <c r="P563" l="1"/>
  <c r="K565"/>
  <c r="L564"/>
  <c r="M564" s="1"/>
  <c r="P562"/>
  <c r="F570"/>
  <c r="H569"/>
  <c r="N289" i="8"/>
  <c r="I289"/>
  <c r="U564" i="9"/>
  <c r="R564"/>
  <c r="T564" s="1"/>
  <c r="J569"/>
  <c r="O564" l="1"/>
  <c r="P564" s="1"/>
  <c r="Q564"/>
  <c r="K566"/>
  <c r="L565"/>
  <c r="M565" s="1"/>
  <c r="F571"/>
  <c r="H570"/>
  <c r="N288" i="8"/>
  <c r="I288"/>
  <c r="U565" i="9"/>
  <c r="R565"/>
  <c r="T565" s="1"/>
  <c r="J570"/>
  <c r="Q565" l="1"/>
  <c r="K567"/>
  <c r="L566"/>
  <c r="M566" s="1"/>
  <c r="O565"/>
  <c r="F572"/>
  <c r="H571"/>
  <c r="N287" i="8"/>
  <c r="I287"/>
  <c r="U566" i="9"/>
  <c r="R566"/>
  <c r="T566" s="1"/>
  <c r="J571"/>
  <c r="K568" l="1"/>
  <c r="L567"/>
  <c r="M567" s="1"/>
  <c r="Q566"/>
  <c r="O566"/>
  <c r="P565"/>
  <c r="F573"/>
  <c r="H572"/>
  <c r="N286" i="8"/>
  <c r="I286"/>
  <c r="U567" i="9"/>
  <c r="R567"/>
  <c r="T567" s="1"/>
  <c r="R568"/>
  <c r="J572"/>
  <c r="O567" l="1"/>
  <c r="O568" s="1"/>
  <c r="P566"/>
  <c r="Q567"/>
  <c r="Q568" s="1"/>
  <c r="K569"/>
  <c r="L568"/>
  <c r="M568" s="1"/>
  <c r="F574"/>
  <c r="H573"/>
  <c r="N285" i="8"/>
  <c r="I285"/>
  <c r="U568" i="9"/>
  <c r="T568"/>
  <c r="J573"/>
  <c r="P568" l="1"/>
  <c r="K570"/>
  <c r="L569"/>
  <c r="M569" s="1"/>
  <c r="P567"/>
  <c r="F575"/>
  <c r="H574"/>
  <c r="N284" i="8"/>
  <c r="I284"/>
  <c r="U569" i="9"/>
  <c r="R569"/>
  <c r="T569" s="1"/>
  <c r="J574"/>
  <c r="O569" l="1"/>
  <c r="P569" s="1"/>
  <c r="Q569"/>
  <c r="K571"/>
  <c r="L570"/>
  <c r="M570" s="1"/>
  <c r="F576"/>
  <c r="H575"/>
  <c r="N283" i="8"/>
  <c r="I283"/>
  <c r="U570" i="9"/>
  <c r="R570"/>
  <c r="T570" s="1"/>
  <c r="J575"/>
  <c r="K572" l="1"/>
  <c r="L571"/>
  <c r="M571" s="1"/>
  <c r="Q570"/>
  <c r="O570"/>
  <c r="F577"/>
  <c r="H576"/>
  <c r="N282" i="8"/>
  <c r="I282"/>
  <c r="U571" i="9"/>
  <c r="R571"/>
  <c r="T571" s="1"/>
  <c r="J576"/>
  <c r="P570" l="1"/>
  <c r="O571"/>
  <c r="Q571"/>
  <c r="K573"/>
  <c r="L572"/>
  <c r="M572" s="1"/>
  <c r="F578"/>
  <c r="H577"/>
  <c r="N281" i="8"/>
  <c r="I281"/>
  <c r="U572" i="9"/>
  <c r="R572"/>
  <c r="T572" s="1"/>
  <c r="J577"/>
  <c r="Q572" l="1"/>
  <c r="K574"/>
  <c r="L573"/>
  <c r="M573" s="1"/>
  <c r="O572"/>
  <c r="P571"/>
  <c r="F579"/>
  <c r="H578"/>
  <c r="N280" i="8"/>
  <c r="I280"/>
  <c r="U573" i="9"/>
  <c r="R573"/>
  <c r="T573" s="1"/>
  <c r="J578"/>
  <c r="Q573" l="1"/>
  <c r="Q574" s="1"/>
  <c r="P572"/>
  <c r="O573"/>
  <c r="K575"/>
  <c r="L574"/>
  <c r="M574" s="1"/>
  <c r="F580"/>
  <c r="H579"/>
  <c r="N279" i="8"/>
  <c r="I279"/>
  <c r="U574" i="9"/>
  <c r="R574"/>
  <c r="T574" s="1"/>
  <c r="J579"/>
  <c r="O574" l="1"/>
  <c r="P574" s="1"/>
  <c r="P573"/>
  <c r="K576"/>
  <c r="L575"/>
  <c r="M575" s="1"/>
  <c r="F581"/>
  <c r="H580"/>
  <c r="N278" i="8"/>
  <c r="I278"/>
  <c r="U575" i="9"/>
  <c r="R575"/>
  <c r="T575" s="1"/>
  <c r="J580"/>
  <c r="Q575" l="1"/>
  <c r="Q576" s="1"/>
  <c r="K577"/>
  <c r="L576"/>
  <c r="M576" s="1"/>
  <c r="O575"/>
  <c r="P575" s="1"/>
  <c r="F582"/>
  <c r="H581"/>
  <c r="N277" i="8"/>
  <c r="I277"/>
  <c r="U576" i="9"/>
  <c r="R576"/>
  <c r="T576" s="1"/>
  <c r="J581"/>
  <c r="Q577" l="1"/>
  <c r="K578"/>
  <c r="L577"/>
  <c r="M577" s="1"/>
  <c r="O576"/>
  <c r="P576" s="1"/>
  <c r="F583"/>
  <c r="H582"/>
  <c r="N276" i="8"/>
  <c r="I276"/>
  <c r="U577" i="9"/>
  <c r="R577"/>
  <c r="T577" s="1"/>
  <c r="J582"/>
  <c r="Q578" l="1"/>
  <c r="K579"/>
  <c r="L578"/>
  <c r="M578" s="1"/>
  <c r="O577"/>
  <c r="P577" s="1"/>
  <c r="F584"/>
  <c r="H583"/>
  <c r="N275" i="8"/>
  <c r="I275"/>
  <c r="U578" i="9"/>
  <c r="R578"/>
  <c r="T578" s="1"/>
  <c r="J583"/>
  <c r="Q579" l="1"/>
  <c r="K580"/>
  <c r="L579"/>
  <c r="M579" s="1"/>
  <c r="O578"/>
  <c r="P578" s="1"/>
  <c r="F585"/>
  <c r="H584"/>
  <c r="N274" i="8"/>
  <c r="I274"/>
  <c r="U579" i="9"/>
  <c r="R579"/>
  <c r="T579" s="1"/>
  <c r="J584"/>
  <c r="K581" l="1"/>
  <c r="L580"/>
  <c r="M580" s="1"/>
  <c r="O579"/>
  <c r="F586"/>
  <c r="H585"/>
  <c r="N273" i="8"/>
  <c r="I273"/>
  <c r="U580" i="9"/>
  <c r="R580"/>
  <c r="T580" s="1"/>
  <c r="J585"/>
  <c r="P579" l="1"/>
  <c r="O580"/>
  <c r="K582"/>
  <c r="L581"/>
  <c r="M581" s="1"/>
  <c r="Q580"/>
  <c r="Q581" s="1"/>
  <c r="F587"/>
  <c r="H586"/>
  <c r="N272" i="8"/>
  <c r="I272"/>
  <c r="U581" i="9"/>
  <c r="R581"/>
  <c r="T581" s="1"/>
  <c r="J586"/>
  <c r="K583" l="1"/>
  <c r="L582"/>
  <c r="M582" s="1"/>
  <c r="Q582"/>
  <c r="O581"/>
  <c r="P580"/>
  <c r="F588"/>
  <c r="H587"/>
  <c r="N271" i="8"/>
  <c r="I271"/>
  <c r="U582" i="9"/>
  <c r="R582"/>
  <c r="T582" s="1"/>
  <c r="J587"/>
  <c r="K584" l="1"/>
  <c r="L583"/>
  <c r="M583" s="1"/>
  <c r="O582"/>
  <c r="Q583"/>
  <c r="P581"/>
  <c r="F589"/>
  <c r="H588"/>
  <c r="N270" i="8"/>
  <c r="I270"/>
  <c r="U583" i="9"/>
  <c r="R583"/>
  <c r="T583" s="1"/>
  <c r="J588"/>
  <c r="R584"/>
  <c r="K585" l="1"/>
  <c r="L584"/>
  <c r="M584" s="1"/>
  <c r="O583"/>
  <c r="O584" s="1"/>
  <c r="Q584"/>
  <c r="P582"/>
  <c r="F590"/>
  <c r="H589"/>
  <c r="N269" i="8"/>
  <c r="I269"/>
  <c r="U584" i="9"/>
  <c r="T584"/>
  <c r="J589"/>
  <c r="P583" l="1"/>
  <c r="P584"/>
  <c r="K586"/>
  <c r="L585"/>
  <c r="M585" s="1"/>
  <c r="F591"/>
  <c r="H590"/>
  <c r="N268" i="8"/>
  <c r="I268"/>
  <c r="U585" i="9"/>
  <c r="R585"/>
  <c r="T585" s="1"/>
  <c r="J590"/>
  <c r="O585" l="1"/>
  <c r="K587"/>
  <c r="L586"/>
  <c r="M586" s="1"/>
  <c r="Q585"/>
  <c r="F592"/>
  <c r="H591"/>
  <c r="N267" i="8"/>
  <c r="I267"/>
  <c r="U586" i="9"/>
  <c r="R586"/>
  <c r="T586" s="1"/>
  <c r="R587"/>
  <c r="J591"/>
  <c r="Q586" l="1"/>
  <c r="Q587" s="1"/>
  <c r="K588"/>
  <c r="L587"/>
  <c r="M587" s="1"/>
  <c r="O586"/>
  <c r="O587" s="1"/>
  <c r="P585"/>
  <c r="F593"/>
  <c r="H592"/>
  <c r="N266" i="8"/>
  <c r="I266"/>
  <c r="U587" i="9"/>
  <c r="T587"/>
  <c r="R588"/>
  <c r="J592"/>
  <c r="P587" l="1"/>
  <c r="O588"/>
  <c r="K589"/>
  <c r="L588"/>
  <c r="M588" s="1"/>
  <c r="Q588"/>
  <c r="P586"/>
  <c r="F594"/>
  <c r="H593"/>
  <c r="N265" i="8"/>
  <c r="I265"/>
  <c r="U588" i="9"/>
  <c r="T588"/>
  <c r="J593"/>
  <c r="K590" l="1"/>
  <c r="L589"/>
  <c r="M589" s="1"/>
  <c r="P588"/>
  <c r="F595"/>
  <c r="H594"/>
  <c r="N264" i="8"/>
  <c r="I264"/>
  <c r="U589" i="9"/>
  <c r="R589"/>
  <c r="T589" s="1"/>
  <c r="J594"/>
  <c r="O589" l="1"/>
  <c r="P589" s="1"/>
  <c r="Q589"/>
  <c r="K591"/>
  <c r="L590"/>
  <c r="M590" s="1"/>
  <c r="F596"/>
  <c r="H595"/>
  <c r="N263" i="8"/>
  <c r="I263"/>
  <c r="U590" i="9"/>
  <c r="R590"/>
  <c r="T590" s="1"/>
  <c r="R591"/>
  <c r="J595"/>
  <c r="K592" l="1"/>
  <c r="L591"/>
  <c r="M591" s="1"/>
  <c r="Q590"/>
  <c r="Q591" s="1"/>
  <c r="O590"/>
  <c r="O591" s="1"/>
  <c r="F597"/>
  <c r="H596"/>
  <c r="N262" i="8"/>
  <c r="I262"/>
  <c r="U591" i="9"/>
  <c r="T591"/>
  <c r="R592"/>
  <c r="J596"/>
  <c r="K593" l="1"/>
  <c r="L592"/>
  <c r="M592" s="1"/>
  <c r="O592"/>
  <c r="Q592"/>
  <c r="P590"/>
  <c r="P591"/>
  <c r="F598"/>
  <c r="H597"/>
  <c r="N261" i="8"/>
  <c r="I261"/>
  <c r="U592" i="9"/>
  <c r="T592"/>
  <c r="J597"/>
  <c r="P592" l="1"/>
  <c r="K594"/>
  <c r="L593"/>
  <c r="M593" s="1"/>
  <c r="F599"/>
  <c r="H598"/>
  <c r="N260" i="8"/>
  <c r="I260"/>
  <c r="U593" i="9"/>
  <c r="R593"/>
  <c r="T593" s="1"/>
  <c r="R594"/>
  <c r="J598"/>
  <c r="O593" l="1"/>
  <c r="O594" s="1"/>
  <c r="K595"/>
  <c r="L594"/>
  <c r="M594" s="1"/>
  <c r="Q593"/>
  <c r="Q594" s="1"/>
  <c r="F600"/>
  <c r="H599"/>
  <c r="N259" i="8"/>
  <c r="I259"/>
  <c r="U594" i="9"/>
  <c r="T594"/>
  <c r="J599"/>
  <c r="P593" l="1"/>
  <c r="K596"/>
  <c r="L595"/>
  <c r="M595" s="1"/>
  <c r="P594"/>
  <c r="F601"/>
  <c r="H600"/>
  <c r="N258" i="8"/>
  <c r="I258"/>
  <c r="U595" i="9"/>
  <c r="R595"/>
  <c r="T595" s="1"/>
  <c r="J600"/>
  <c r="O595" l="1"/>
  <c r="Q595"/>
  <c r="K597"/>
  <c r="L596"/>
  <c r="M596" s="1"/>
  <c r="F602"/>
  <c r="H601"/>
  <c r="N257" i="8"/>
  <c r="I257"/>
  <c r="U596" i="9"/>
  <c r="R596"/>
  <c r="T596" s="1"/>
  <c r="J601"/>
  <c r="K598" l="1"/>
  <c r="L597"/>
  <c r="M597" s="1"/>
  <c r="Q596"/>
  <c r="O596"/>
  <c r="P595"/>
  <c r="F603"/>
  <c r="H602"/>
  <c r="N256" i="8"/>
  <c r="I256"/>
  <c r="U597" i="9"/>
  <c r="R597"/>
  <c r="T597" s="1"/>
  <c r="R598"/>
  <c r="J602"/>
  <c r="Q597" l="1"/>
  <c r="Q598" s="1"/>
  <c r="O597"/>
  <c r="P596"/>
  <c r="K599"/>
  <c r="L598"/>
  <c r="M598" s="1"/>
  <c r="F604"/>
  <c r="H603"/>
  <c r="N255" i="8"/>
  <c r="I255"/>
  <c r="U598" i="9"/>
  <c r="T598"/>
  <c r="J603"/>
  <c r="K600" l="1"/>
  <c r="L599"/>
  <c r="M599" s="1"/>
  <c r="P597"/>
  <c r="O598"/>
  <c r="Q599"/>
  <c r="F605"/>
  <c r="H604"/>
  <c r="N254" i="8"/>
  <c r="I254"/>
  <c r="U599" i="9"/>
  <c r="R599"/>
  <c r="T599" s="1"/>
  <c r="J604"/>
  <c r="K601" l="1"/>
  <c r="L600"/>
  <c r="M600" s="1"/>
  <c r="O599"/>
  <c r="P598"/>
  <c r="F606"/>
  <c r="H605"/>
  <c r="N253" i="8"/>
  <c r="I253"/>
  <c r="U600" i="9"/>
  <c r="R600"/>
  <c r="T600" s="1"/>
  <c r="J605"/>
  <c r="K602" l="1"/>
  <c r="L601"/>
  <c r="M601" s="1"/>
  <c r="O600"/>
  <c r="Q600"/>
  <c r="P599"/>
  <c r="F607"/>
  <c r="H606"/>
  <c r="N252" i="8"/>
  <c r="I252"/>
  <c r="U601" i="9"/>
  <c r="R601"/>
  <c r="T601" s="1"/>
  <c r="J606"/>
  <c r="Q601" l="1"/>
  <c r="K603"/>
  <c r="L602"/>
  <c r="M602" s="1"/>
  <c r="O601"/>
  <c r="P600"/>
  <c r="F608"/>
  <c r="H607"/>
  <c r="N251" i="8"/>
  <c r="I251"/>
  <c r="U602" i="9"/>
  <c r="R602"/>
  <c r="T602" s="1"/>
  <c r="J607"/>
  <c r="K604" l="1"/>
  <c r="L603"/>
  <c r="M603" s="1"/>
  <c r="Q602"/>
  <c r="O602"/>
  <c r="P601"/>
  <c r="F609"/>
  <c r="H608"/>
  <c r="N250" i="8"/>
  <c r="I250"/>
  <c r="U603" i="9"/>
  <c r="R603"/>
  <c r="T603" s="1"/>
  <c r="R604"/>
  <c r="J608"/>
  <c r="Q603" l="1"/>
  <c r="K605"/>
  <c r="L604"/>
  <c r="M604" s="1"/>
  <c r="O603"/>
  <c r="O604" s="1"/>
  <c r="P604" s="1"/>
  <c r="Q604"/>
  <c r="P602"/>
  <c r="F610"/>
  <c r="H609"/>
  <c r="N249" i="8"/>
  <c r="I249"/>
  <c r="U604" i="9"/>
  <c r="T604"/>
  <c r="J609"/>
  <c r="K606" l="1"/>
  <c r="L605"/>
  <c r="M605" s="1"/>
  <c r="P603"/>
  <c r="F611"/>
  <c r="H610"/>
  <c r="N248" i="8"/>
  <c r="I248"/>
  <c r="U605" i="9"/>
  <c r="R605"/>
  <c r="T605" s="1"/>
  <c r="J610"/>
  <c r="O605" l="1"/>
  <c r="P605" s="1"/>
  <c r="Q605"/>
  <c r="Q606" s="1"/>
  <c r="K607"/>
  <c r="L606"/>
  <c r="M606" s="1"/>
  <c r="F612"/>
  <c r="H611"/>
  <c r="N247" i="8"/>
  <c r="I247"/>
  <c r="U606" i="9"/>
  <c r="R606"/>
  <c r="T606" s="1"/>
  <c r="J611"/>
  <c r="R607"/>
  <c r="K608" l="1"/>
  <c r="L607"/>
  <c r="M607" s="1"/>
  <c r="Q607"/>
  <c r="O606"/>
  <c r="O607" s="1"/>
  <c r="P607" s="1"/>
  <c r="F613"/>
  <c r="H612"/>
  <c r="N246" i="8"/>
  <c r="I246"/>
  <c r="U607" i="9"/>
  <c r="T607"/>
  <c r="J612"/>
  <c r="K609" l="1"/>
  <c r="L608"/>
  <c r="M608" s="1"/>
  <c r="P606"/>
  <c r="F614"/>
  <c r="H613"/>
  <c r="N245" i="8"/>
  <c r="I245"/>
  <c r="U608" i="9"/>
  <c r="R608"/>
  <c r="T608" s="1"/>
  <c r="J613"/>
  <c r="O608" l="1"/>
  <c r="P608" s="1"/>
  <c r="Q608"/>
  <c r="K610"/>
  <c r="L609"/>
  <c r="M609" s="1"/>
  <c r="F615"/>
  <c r="H614"/>
  <c r="N244" i="8"/>
  <c r="I244"/>
  <c r="U609" i="9"/>
  <c r="R609"/>
  <c r="T609" s="1"/>
  <c r="R610"/>
  <c r="J614"/>
  <c r="K611" l="1"/>
  <c r="L610"/>
  <c r="M610" s="1"/>
  <c r="Q609"/>
  <c r="Q610" s="1"/>
  <c r="O609"/>
  <c r="O610" s="1"/>
  <c r="P610" s="1"/>
  <c r="F616"/>
  <c r="H615"/>
  <c r="N243" i="8"/>
  <c r="I243"/>
  <c r="U610" i="9"/>
  <c r="T610"/>
  <c r="J615"/>
  <c r="K612" l="1"/>
  <c r="L611"/>
  <c r="M611" s="1"/>
  <c r="P609"/>
  <c r="F617"/>
  <c r="H616"/>
  <c r="N242" i="8"/>
  <c r="I242"/>
  <c r="U611" i="9"/>
  <c r="R611"/>
  <c r="T611" s="1"/>
  <c r="J616"/>
  <c r="O611" l="1"/>
  <c r="Q611"/>
  <c r="K613"/>
  <c r="L612"/>
  <c r="M612" s="1"/>
  <c r="F618"/>
  <c r="H617"/>
  <c r="N241" i="8"/>
  <c r="I241"/>
  <c r="U612" i="9"/>
  <c r="R612"/>
  <c r="T612" s="1"/>
  <c r="J617"/>
  <c r="P611" l="1"/>
  <c r="O612"/>
  <c r="K614"/>
  <c r="L613"/>
  <c r="M613" s="1"/>
  <c r="Q612"/>
  <c r="F619"/>
  <c r="H618"/>
  <c r="N240" i="8"/>
  <c r="I240"/>
  <c r="U613" i="9"/>
  <c r="R613"/>
  <c r="T613" s="1"/>
  <c r="J618"/>
  <c r="K615" l="1"/>
  <c r="L614"/>
  <c r="M614" s="1"/>
  <c r="P612"/>
  <c r="O613"/>
  <c r="P613" s="1"/>
  <c r="Q613"/>
  <c r="F620"/>
  <c r="H619"/>
  <c r="N239" i="8"/>
  <c r="I239"/>
  <c r="U614" i="9"/>
  <c r="R614"/>
  <c r="T614" s="1"/>
  <c r="J619"/>
  <c r="Q614" l="1"/>
  <c r="K616"/>
  <c r="L615"/>
  <c r="M615" s="1"/>
  <c r="O614"/>
  <c r="F621"/>
  <c r="H620"/>
  <c r="N238" i="8"/>
  <c r="I238"/>
  <c r="U615" i="9"/>
  <c r="R615"/>
  <c r="T615" s="1"/>
  <c r="J620"/>
  <c r="K617" l="1"/>
  <c r="L616"/>
  <c r="M616" s="1"/>
  <c r="O615"/>
  <c r="P614"/>
  <c r="Q615"/>
  <c r="F622"/>
  <c r="H621"/>
  <c r="N237" i="8"/>
  <c r="I237"/>
  <c r="U616" i="9"/>
  <c r="R616"/>
  <c r="T616" s="1"/>
  <c r="J621"/>
  <c r="O616" l="1"/>
  <c r="P615"/>
  <c r="Q616"/>
  <c r="K618"/>
  <c r="L617"/>
  <c r="M617" s="1"/>
  <c r="F623"/>
  <c r="H622"/>
  <c r="N236" i="8"/>
  <c r="I236"/>
  <c r="U617" i="9"/>
  <c r="R617"/>
  <c r="T617" s="1"/>
  <c r="J622"/>
  <c r="P616" l="1"/>
  <c r="O617"/>
  <c r="P617" s="1"/>
  <c r="K619"/>
  <c r="L618"/>
  <c r="M618" s="1"/>
  <c r="Q617"/>
  <c r="F624"/>
  <c r="H623"/>
  <c r="N235" i="8"/>
  <c r="I235"/>
  <c r="U618" i="9"/>
  <c r="R618"/>
  <c r="T618" s="1"/>
  <c r="R619"/>
  <c r="J623"/>
  <c r="K620" l="1"/>
  <c r="L619"/>
  <c r="M619" s="1"/>
  <c r="Q618"/>
  <c r="Q619" s="1"/>
  <c r="O618"/>
  <c r="O619" s="1"/>
  <c r="F625"/>
  <c r="H624"/>
  <c r="N234" i="8"/>
  <c r="I234"/>
  <c r="U619" i="9"/>
  <c r="T619"/>
  <c r="R620"/>
  <c r="J624"/>
  <c r="P619" l="1"/>
  <c r="O620"/>
  <c r="K621"/>
  <c r="L620"/>
  <c r="M620" s="1"/>
  <c r="Q620"/>
  <c r="P618"/>
  <c r="F626"/>
  <c r="H625"/>
  <c r="N233" i="8"/>
  <c r="I233"/>
  <c r="U620" i="9"/>
  <c r="T620"/>
  <c r="J625"/>
  <c r="K622" l="1"/>
  <c r="L621"/>
  <c r="M621" s="1"/>
  <c r="P620"/>
  <c r="F627"/>
  <c r="H626"/>
  <c r="N232" i="8"/>
  <c r="I232"/>
  <c r="U621" i="9"/>
  <c r="R621"/>
  <c r="T621" s="1"/>
  <c r="J626"/>
  <c r="O621" l="1"/>
  <c r="Q621"/>
  <c r="K623"/>
  <c r="L622"/>
  <c r="M622" s="1"/>
  <c r="F628"/>
  <c r="H627"/>
  <c r="N231" i="8"/>
  <c r="I231"/>
  <c r="U622" i="9"/>
  <c r="R622"/>
  <c r="T622" s="1"/>
  <c r="J627"/>
  <c r="K624" l="1"/>
  <c r="L623"/>
  <c r="M623" s="1"/>
  <c r="Q622"/>
  <c r="O622"/>
  <c r="P621"/>
  <c r="F629"/>
  <c r="H628"/>
  <c r="N230" i="8"/>
  <c r="I230"/>
  <c r="U623" i="9"/>
  <c r="R623"/>
  <c r="T623" s="1"/>
  <c r="J628"/>
  <c r="K625" l="1"/>
  <c r="L624"/>
  <c r="M624" s="1"/>
  <c r="Q623"/>
  <c r="O623"/>
  <c r="P623" s="1"/>
  <c r="P622"/>
  <c r="F630"/>
  <c r="H629"/>
  <c r="N229" i="8"/>
  <c r="I229"/>
  <c r="U624" i="9"/>
  <c r="R624"/>
  <c r="T624" s="1"/>
  <c r="J629"/>
  <c r="K626" l="1"/>
  <c r="L625"/>
  <c r="M625" s="1"/>
  <c r="Q624"/>
  <c r="O624"/>
  <c r="F631"/>
  <c r="H630"/>
  <c r="N228" i="8"/>
  <c r="I228"/>
  <c r="U625" i="9"/>
  <c r="R625"/>
  <c r="T625" s="1"/>
  <c r="J630"/>
  <c r="Q625" l="1"/>
  <c r="K627"/>
  <c r="L626"/>
  <c r="M626" s="1"/>
  <c r="O625"/>
  <c r="P624"/>
  <c r="F632"/>
  <c r="H631"/>
  <c r="N227" i="8"/>
  <c r="I227"/>
  <c r="U626" i="9"/>
  <c r="R626"/>
  <c r="T626" s="1"/>
  <c r="J631"/>
  <c r="K628" l="1"/>
  <c r="L627"/>
  <c r="M627" s="1"/>
  <c r="O626"/>
  <c r="P625"/>
  <c r="Q626"/>
  <c r="F633"/>
  <c r="H632"/>
  <c r="N226" i="8"/>
  <c r="I226"/>
  <c r="U627" i="9"/>
  <c r="R627"/>
  <c r="T627" s="1"/>
  <c r="R628"/>
  <c r="J632"/>
  <c r="Q627" l="1"/>
  <c r="Q628" s="1"/>
  <c r="K629"/>
  <c r="L628"/>
  <c r="M628" s="1"/>
  <c r="O627"/>
  <c r="O628" s="1"/>
  <c r="P626"/>
  <c r="F634"/>
  <c r="H633"/>
  <c r="N225" i="8"/>
  <c r="I225"/>
  <c r="U628" i="9"/>
  <c r="T628"/>
  <c r="J633"/>
  <c r="P628" l="1"/>
  <c r="K630"/>
  <c r="L629"/>
  <c r="M629" s="1"/>
  <c r="P627"/>
  <c r="F635"/>
  <c r="H634"/>
  <c r="N224" i="8"/>
  <c r="I224"/>
  <c r="U629" i="9"/>
  <c r="R629"/>
  <c r="T629" s="1"/>
  <c r="R630"/>
  <c r="J634"/>
  <c r="O629" l="1"/>
  <c r="O630" s="1"/>
  <c r="K631"/>
  <c r="L630"/>
  <c r="M630" s="1"/>
  <c r="Q629"/>
  <c r="Q630" s="1"/>
  <c r="F636"/>
  <c r="H635"/>
  <c r="N223" i="8"/>
  <c r="I223"/>
  <c r="U630" i="9"/>
  <c r="T630"/>
  <c r="J635"/>
  <c r="P630" l="1"/>
  <c r="K632"/>
  <c r="L631"/>
  <c r="M631" s="1"/>
  <c r="P629"/>
  <c r="F637"/>
  <c r="H636"/>
  <c r="N222" i="8"/>
  <c r="I222"/>
  <c r="U631" i="9"/>
  <c r="R631"/>
  <c r="T631" s="1"/>
  <c r="J636"/>
  <c r="O631" l="1"/>
  <c r="P631" s="1"/>
  <c r="K633"/>
  <c r="L632"/>
  <c r="M632" s="1"/>
  <c r="Q631"/>
  <c r="F638"/>
  <c r="H637"/>
  <c r="N221" i="8"/>
  <c r="I221"/>
  <c r="U632" i="9"/>
  <c r="R632"/>
  <c r="T632" s="1"/>
  <c r="J637"/>
  <c r="Q632" l="1"/>
  <c r="K634"/>
  <c r="L633"/>
  <c r="M633" s="1"/>
  <c r="O632"/>
  <c r="F639"/>
  <c r="H638"/>
  <c r="N220" i="8"/>
  <c r="I220"/>
  <c r="U633" i="9"/>
  <c r="R633"/>
  <c r="T633" s="1"/>
  <c r="J638"/>
  <c r="K635" l="1"/>
  <c r="L634"/>
  <c r="M634" s="1"/>
  <c r="Q633"/>
  <c r="O633"/>
  <c r="P632"/>
  <c r="F640"/>
  <c r="H639"/>
  <c r="N219" i="8"/>
  <c r="I219"/>
  <c r="U634" i="9"/>
  <c r="R634"/>
  <c r="T634" s="1"/>
  <c r="J639"/>
  <c r="P633" l="1"/>
  <c r="O634"/>
  <c r="K636"/>
  <c r="L635"/>
  <c r="M635" s="1"/>
  <c r="Q634"/>
  <c r="Q635" s="1"/>
  <c r="F641"/>
  <c r="H640"/>
  <c r="N218" i="8"/>
  <c r="I218"/>
  <c r="U635" i="9"/>
  <c r="R635"/>
  <c r="T635" s="1"/>
  <c r="J640"/>
  <c r="K637" l="1"/>
  <c r="L636"/>
  <c r="M636" s="1"/>
  <c r="O635"/>
  <c r="P634"/>
  <c r="F642"/>
  <c r="H641"/>
  <c r="N217" i="8"/>
  <c r="I217"/>
  <c r="U636" i="9"/>
  <c r="R636"/>
  <c r="T636" s="1"/>
  <c r="J641"/>
  <c r="K638" l="1"/>
  <c r="L637"/>
  <c r="M637" s="1"/>
  <c r="Q636"/>
  <c r="O636"/>
  <c r="P636" s="1"/>
  <c r="P635"/>
  <c r="F643"/>
  <c r="H642"/>
  <c r="N216" i="8"/>
  <c r="I216"/>
  <c r="U637" i="9"/>
  <c r="R637"/>
  <c r="T637" s="1"/>
  <c r="J642"/>
  <c r="K639" l="1"/>
  <c r="L638"/>
  <c r="M638" s="1"/>
  <c r="Q637"/>
  <c r="O637"/>
  <c r="P637" s="1"/>
  <c r="F644"/>
  <c r="H643"/>
  <c r="N215" i="8"/>
  <c r="I215"/>
  <c r="U638" i="9"/>
  <c r="R638"/>
  <c r="T638" s="1"/>
  <c r="J643"/>
  <c r="Q638" l="1"/>
  <c r="K640"/>
  <c r="L639"/>
  <c r="M639" s="1"/>
  <c r="O638"/>
  <c r="F645"/>
  <c r="H644"/>
  <c r="N214" i="8"/>
  <c r="I214"/>
  <c r="U639" i="9"/>
  <c r="R639"/>
  <c r="T639" s="1"/>
  <c r="J644"/>
  <c r="O639" l="1"/>
  <c r="P639" s="1"/>
  <c r="P638"/>
  <c r="K641"/>
  <c r="L640"/>
  <c r="M640" s="1"/>
  <c r="Q639"/>
  <c r="F646"/>
  <c r="H645"/>
  <c r="N213" i="8"/>
  <c r="I213"/>
  <c r="U640" i="9"/>
  <c r="R640"/>
  <c r="T640" s="1"/>
  <c r="R641"/>
  <c r="J645"/>
  <c r="Q640" l="1"/>
  <c r="Q641" s="1"/>
  <c r="K642"/>
  <c r="L641"/>
  <c r="M641" s="1"/>
  <c r="O640"/>
  <c r="O641" s="1"/>
  <c r="F647"/>
  <c r="H646"/>
  <c r="N212" i="8"/>
  <c r="I212"/>
  <c r="U641" i="9"/>
  <c r="T641"/>
  <c r="J646"/>
  <c r="P640" l="1"/>
  <c r="K643"/>
  <c r="L642"/>
  <c r="M642" s="1"/>
  <c r="P641"/>
  <c r="F648"/>
  <c r="H647"/>
  <c r="N211" i="8"/>
  <c r="I211"/>
  <c r="U642" i="9"/>
  <c r="R642"/>
  <c r="T642" s="1"/>
  <c r="J647"/>
  <c r="O642" l="1"/>
  <c r="K644"/>
  <c r="L643"/>
  <c r="M643" s="1"/>
  <c r="Q642"/>
  <c r="F649"/>
  <c r="H648"/>
  <c r="N210" i="8"/>
  <c r="I210"/>
  <c r="U643" i="9"/>
  <c r="R643"/>
  <c r="T643" s="1"/>
  <c r="J648"/>
  <c r="Q643" l="1"/>
  <c r="Q644" s="1"/>
  <c r="P642"/>
  <c r="O643"/>
  <c r="P643" s="1"/>
  <c r="K645"/>
  <c r="L644"/>
  <c r="M644" s="1"/>
  <c r="F650"/>
  <c r="H649"/>
  <c r="N209" i="8"/>
  <c r="I209"/>
  <c r="U644" i="9"/>
  <c r="R644"/>
  <c r="T644" s="1"/>
  <c r="R645"/>
  <c r="J649"/>
  <c r="Q645" l="1"/>
  <c r="K646"/>
  <c r="L645"/>
  <c r="M645" s="1"/>
  <c r="O644"/>
  <c r="O645" s="1"/>
  <c r="F651"/>
  <c r="H650"/>
  <c r="N208" i="8"/>
  <c r="I208"/>
  <c r="U645" i="9"/>
  <c r="T645"/>
  <c r="J650"/>
  <c r="K647" l="1"/>
  <c r="L646"/>
  <c r="M646" s="1"/>
  <c r="P645"/>
  <c r="P644"/>
  <c r="F652"/>
  <c r="H651"/>
  <c r="N207" i="8"/>
  <c r="I207"/>
  <c r="U646" i="9"/>
  <c r="R646"/>
  <c r="T646" s="1"/>
  <c r="J651"/>
  <c r="O646" l="1"/>
  <c r="Q646"/>
  <c r="K648"/>
  <c r="L647"/>
  <c r="M647" s="1"/>
  <c r="F653"/>
  <c r="H652"/>
  <c r="N206" i="8"/>
  <c r="I206"/>
  <c r="U647" i="9"/>
  <c r="R647"/>
  <c r="T647" s="1"/>
  <c r="J652"/>
  <c r="Q647" l="1"/>
  <c r="K649"/>
  <c r="L648"/>
  <c r="M648" s="1"/>
  <c r="O647"/>
  <c r="P647" s="1"/>
  <c r="P646"/>
  <c r="F654"/>
  <c r="H653"/>
  <c r="N205" i="8"/>
  <c r="I205"/>
  <c r="U648" i="9"/>
  <c r="R648"/>
  <c r="T648" s="1"/>
  <c r="J653"/>
  <c r="Q648" l="1"/>
  <c r="K650"/>
  <c r="L649"/>
  <c r="M649" s="1"/>
  <c r="O648"/>
  <c r="P648" s="1"/>
  <c r="F655"/>
  <c r="H654"/>
  <c r="N204" i="8"/>
  <c r="I204"/>
  <c r="U649" i="9"/>
  <c r="R649"/>
  <c r="T649" s="1"/>
  <c r="J654"/>
  <c r="Q649" l="1"/>
  <c r="K651"/>
  <c r="L650"/>
  <c r="M650" s="1"/>
  <c r="O649"/>
  <c r="P649" s="1"/>
  <c r="F656"/>
  <c r="H655"/>
  <c r="N203" i="8"/>
  <c r="I203"/>
  <c r="U650" i="9"/>
  <c r="R650"/>
  <c r="T650" s="1"/>
  <c r="J655"/>
  <c r="Q650" l="1"/>
  <c r="K652"/>
  <c r="L651"/>
  <c r="M651" s="1"/>
  <c r="O650"/>
  <c r="P650" s="1"/>
  <c r="F657"/>
  <c r="H656"/>
  <c r="N202" i="8"/>
  <c r="I202"/>
  <c r="U651" i="9"/>
  <c r="R651"/>
  <c r="T651" s="1"/>
  <c r="J656"/>
  <c r="K653" l="1"/>
  <c r="L652"/>
  <c r="M652" s="1"/>
  <c r="Q651"/>
  <c r="O651"/>
  <c r="F658"/>
  <c r="H657"/>
  <c r="N201" i="8"/>
  <c r="I201"/>
  <c r="U652" i="9"/>
  <c r="R652"/>
  <c r="T652" s="1"/>
  <c r="R653"/>
  <c r="J657"/>
  <c r="K654" l="1"/>
  <c r="L653"/>
  <c r="M653" s="1"/>
  <c r="O652"/>
  <c r="O653" s="1"/>
  <c r="P653" s="1"/>
  <c r="P651"/>
  <c r="Q652"/>
  <c r="Q653" s="1"/>
  <c r="F659"/>
  <c r="H658"/>
  <c r="N200" i="8"/>
  <c r="I200"/>
  <c r="U653" i="9"/>
  <c r="T653"/>
  <c r="J658"/>
  <c r="Q654" l="1"/>
  <c r="P652"/>
  <c r="K655"/>
  <c r="L654"/>
  <c r="M654" s="1"/>
  <c r="F660"/>
  <c r="H659"/>
  <c r="N199" i="8"/>
  <c r="I199"/>
  <c r="U654" i="9"/>
  <c r="R654"/>
  <c r="T654" s="1"/>
  <c r="J659"/>
  <c r="O654" l="1"/>
  <c r="Q655"/>
  <c r="K656"/>
  <c r="L655"/>
  <c r="M655" s="1"/>
  <c r="F661"/>
  <c r="H660"/>
  <c r="N198" i="8"/>
  <c r="I198"/>
  <c r="U655" i="9"/>
  <c r="R655"/>
  <c r="T655" s="1"/>
  <c r="J660"/>
  <c r="K657" l="1"/>
  <c r="L656"/>
  <c r="M656" s="1"/>
  <c r="O655"/>
  <c r="Q656"/>
  <c r="P654"/>
  <c r="F662"/>
  <c r="H661"/>
  <c r="N197" i="8"/>
  <c r="I197"/>
  <c r="U656" i="9"/>
  <c r="R656"/>
  <c r="T656" s="1"/>
  <c r="J661"/>
  <c r="K658" l="1"/>
  <c r="L657"/>
  <c r="M657" s="1"/>
  <c r="O656"/>
  <c r="P655"/>
  <c r="F663"/>
  <c r="H662"/>
  <c r="N196" i="8"/>
  <c r="I196"/>
  <c r="U657" i="9"/>
  <c r="R657"/>
  <c r="T657" s="1"/>
  <c r="J662"/>
  <c r="O657" l="1"/>
  <c r="P656"/>
  <c r="Q657"/>
  <c r="K659"/>
  <c r="L658"/>
  <c r="M658" s="1"/>
  <c r="F664"/>
  <c r="H663"/>
  <c r="N195" i="8"/>
  <c r="I195"/>
  <c r="U658" i="9"/>
  <c r="R658"/>
  <c r="T658" s="1"/>
  <c r="J663"/>
  <c r="K660" l="1"/>
  <c r="L659"/>
  <c r="M659" s="1"/>
  <c r="Q658"/>
  <c r="O658"/>
  <c r="P657"/>
  <c r="F665"/>
  <c r="H664"/>
  <c r="N194" i="8"/>
  <c r="I194"/>
  <c r="U659" i="9"/>
  <c r="R659"/>
  <c r="T659" s="1"/>
  <c r="J664"/>
  <c r="R660"/>
  <c r="Q659" l="1"/>
  <c r="Q660" s="1"/>
  <c r="O659"/>
  <c r="O660" s="1"/>
  <c r="P658"/>
  <c r="K661"/>
  <c r="L660"/>
  <c r="M660" s="1"/>
  <c r="F666"/>
  <c r="H665"/>
  <c r="N193" i="8"/>
  <c r="I193"/>
  <c r="U660" i="9"/>
  <c r="T660"/>
  <c r="J665"/>
  <c r="K662" l="1"/>
  <c r="L661"/>
  <c r="M661" s="1"/>
  <c r="P660"/>
  <c r="P659"/>
  <c r="F667"/>
  <c r="H666"/>
  <c r="N192" i="8"/>
  <c r="I192"/>
  <c r="U661" i="9"/>
  <c r="R661"/>
  <c r="T661" s="1"/>
  <c r="J666"/>
  <c r="O661" l="1"/>
  <c r="Q661"/>
  <c r="K663"/>
  <c r="L662"/>
  <c r="M662" s="1"/>
  <c r="F668"/>
  <c r="H667"/>
  <c r="N191" i="8"/>
  <c r="I191"/>
  <c r="U662" i="9"/>
  <c r="R662"/>
  <c r="T662" s="1"/>
  <c r="J667"/>
  <c r="Q662" l="1"/>
  <c r="P661"/>
  <c r="O662"/>
  <c r="K664"/>
  <c r="L663"/>
  <c r="M663" s="1"/>
  <c r="F669"/>
  <c r="H668"/>
  <c r="N190" i="8"/>
  <c r="I190"/>
  <c r="U663" i="9"/>
  <c r="R663"/>
  <c r="T663" s="1"/>
  <c r="R664"/>
  <c r="J668"/>
  <c r="Q663" l="1"/>
  <c r="Q664" s="1"/>
  <c r="K665"/>
  <c r="L664"/>
  <c r="M664" s="1"/>
  <c r="O663"/>
  <c r="O664" s="1"/>
  <c r="P662"/>
  <c r="F670"/>
  <c r="H669"/>
  <c r="N189" i="8"/>
  <c r="I189"/>
  <c r="U664" i="9"/>
  <c r="T664"/>
  <c r="J669"/>
  <c r="K666" l="1"/>
  <c r="L665"/>
  <c r="M665" s="1"/>
  <c r="P664"/>
  <c r="Q665"/>
  <c r="P663"/>
  <c r="F671"/>
  <c r="H670"/>
  <c r="N188" i="8"/>
  <c r="I188"/>
  <c r="U665" i="9"/>
  <c r="R665"/>
  <c r="T665" s="1"/>
  <c r="J670"/>
  <c r="O665" l="1"/>
  <c r="P665" s="1"/>
  <c r="K667"/>
  <c r="L666"/>
  <c r="M666" s="1"/>
  <c r="F672"/>
  <c r="H671"/>
  <c r="N187" i="8"/>
  <c r="I187"/>
  <c r="U666" i="9"/>
  <c r="R666"/>
  <c r="T666" s="1"/>
  <c r="J671"/>
  <c r="K668" l="1"/>
  <c r="L667"/>
  <c r="M667" s="1"/>
  <c r="Q666"/>
  <c r="O666"/>
  <c r="F673"/>
  <c r="H672"/>
  <c r="N186" i="8"/>
  <c r="I186"/>
  <c r="U667" i="9"/>
  <c r="R667"/>
  <c r="T667" s="1"/>
  <c r="J672"/>
  <c r="R668"/>
  <c r="Q667" l="1"/>
  <c r="Q668" s="1"/>
  <c r="K669"/>
  <c r="L668"/>
  <c r="M668" s="1"/>
  <c r="P666"/>
  <c r="O667"/>
  <c r="O668" s="1"/>
  <c r="P668" s="1"/>
  <c r="F674"/>
  <c r="H673"/>
  <c r="N185" i="8"/>
  <c r="I185"/>
  <c r="U668" i="9"/>
  <c r="T668"/>
  <c r="J673"/>
  <c r="K670" l="1"/>
  <c r="L669"/>
  <c r="M669" s="1"/>
  <c r="P667"/>
  <c r="F675"/>
  <c r="H674"/>
  <c r="N184" i="8"/>
  <c r="I184"/>
  <c r="U669" i="9"/>
  <c r="R669"/>
  <c r="T669" s="1"/>
  <c r="J674"/>
  <c r="O669" l="1"/>
  <c r="Q669"/>
  <c r="K671"/>
  <c r="L670"/>
  <c r="M670" s="1"/>
  <c r="F676"/>
  <c r="H675"/>
  <c r="N183" i="8"/>
  <c r="I183"/>
  <c r="U670" i="9"/>
  <c r="R670"/>
  <c r="T670" s="1"/>
  <c r="J675"/>
  <c r="Q670" l="1"/>
  <c r="K672"/>
  <c r="L671"/>
  <c r="M671" s="1"/>
  <c r="P669"/>
  <c r="O670"/>
  <c r="F677"/>
  <c r="H676"/>
  <c r="N182" i="8"/>
  <c r="I182"/>
  <c r="U671" i="9"/>
  <c r="R671"/>
  <c r="T671" s="1"/>
  <c r="J676"/>
  <c r="O671" l="1"/>
  <c r="P670"/>
  <c r="K673"/>
  <c r="L672"/>
  <c r="M672" s="1"/>
  <c r="Q671"/>
  <c r="F678"/>
  <c r="H677"/>
  <c r="N181" i="8"/>
  <c r="I181"/>
  <c r="U672" i="9"/>
  <c r="R672"/>
  <c r="T672" s="1"/>
  <c r="J677"/>
  <c r="K674" l="1"/>
  <c r="L673"/>
  <c r="M673" s="1"/>
  <c r="O672"/>
  <c r="P672" s="1"/>
  <c r="P671"/>
  <c r="Q672"/>
  <c r="F679"/>
  <c r="H678"/>
  <c r="N180" i="8"/>
  <c r="I180"/>
  <c r="U673" i="9"/>
  <c r="R673"/>
  <c r="T673" s="1"/>
  <c r="J678"/>
  <c r="Q673" l="1"/>
  <c r="K675"/>
  <c r="L674"/>
  <c r="M674" s="1"/>
  <c r="O673"/>
  <c r="P673" s="1"/>
  <c r="F680"/>
  <c r="H679"/>
  <c r="N179" i="8"/>
  <c r="I179"/>
  <c r="U674" i="9"/>
  <c r="R674"/>
  <c r="T674" s="1"/>
  <c r="J679"/>
  <c r="K676" l="1"/>
  <c r="L675"/>
  <c r="M675" s="1"/>
  <c r="Q674"/>
  <c r="O674"/>
  <c r="F681"/>
  <c r="H680"/>
  <c r="N178" i="8"/>
  <c r="I178"/>
  <c r="U675" i="9"/>
  <c r="R675"/>
  <c r="T675" s="1"/>
  <c r="J680"/>
  <c r="P674" l="1"/>
  <c r="O675"/>
  <c r="Q675"/>
  <c r="K677"/>
  <c r="L676"/>
  <c r="M676" s="1"/>
  <c r="F682"/>
  <c r="H681"/>
  <c r="N177" i="8"/>
  <c r="I177"/>
  <c r="U676" i="9"/>
  <c r="R676"/>
  <c r="T676" s="1"/>
  <c r="J681"/>
  <c r="Q676" l="1"/>
  <c r="K678"/>
  <c r="L677"/>
  <c r="M677" s="1"/>
  <c r="O676"/>
  <c r="P675"/>
  <c r="F683"/>
  <c r="H682"/>
  <c r="N176" i="8"/>
  <c r="I176"/>
  <c r="U677" i="9"/>
  <c r="R677"/>
  <c r="T677" s="1"/>
  <c r="J682"/>
  <c r="Q677" l="1"/>
  <c r="K679"/>
  <c r="L678"/>
  <c r="M678" s="1"/>
  <c r="O677"/>
  <c r="P676"/>
  <c r="F684"/>
  <c r="H683"/>
  <c r="N175" i="8"/>
  <c r="I175"/>
  <c r="U678" i="9"/>
  <c r="R678"/>
  <c r="T678" s="1"/>
  <c r="J683"/>
  <c r="K680" l="1"/>
  <c r="L679"/>
  <c r="M679" s="1"/>
  <c r="Q678"/>
  <c r="O678"/>
  <c r="P677"/>
  <c r="F685"/>
  <c r="H684"/>
  <c r="N174" i="8"/>
  <c r="I174"/>
  <c r="U679" i="9"/>
  <c r="R679"/>
  <c r="T679" s="1"/>
  <c r="J684"/>
  <c r="P678" l="1"/>
  <c r="O679"/>
  <c r="K681"/>
  <c r="L680"/>
  <c r="M680" s="1"/>
  <c r="Q679"/>
  <c r="F686"/>
  <c r="H685"/>
  <c r="N173" i="8"/>
  <c r="I173"/>
  <c r="U680" i="9"/>
  <c r="R680"/>
  <c r="T680" s="1"/>
  <c r="J685"/>
  <c r="K682" l="1"/>
  <c r="L681"/>
  <c r="M681" s="1"/>
  <c r="O680"/>
  <c r="Q680"/>
  <c r="Q681" s="1"/>
  <c r="P679"/>
  <c r="F687"/>
  <c r="H686"/>
  <c r="N172" i="8"/>
  <c r="I172"/>
  <c r="U681" i="9"/>
  <c r="R681"/>
  <c r="T681" s="1"/>
  <c r="J686"/>
  <c r="K683" l="1"/>
  <c r="L682"/>
  <c r="M682" s="1"/>
  <c r="O681"/>
  <c r="P681" s="1"/>
  <c r="P680"/>
  <c r="F688"/>
  <c r="H687"/>
  <c r="N171" i="8"/>
  <c r="I171"/>
  <c r="U682" i="9"/>
  <c r="R682"/>
  <c r="T682" s="1"/>
  <c r="J687"/>
  <c r="K684" l="1"/>
  <c r="L683"/>
  <c r="M683" s="1"/>
  <c r="Q682"/>
  <c r="O682"/>
  <c r="F689"/>
  <c r="H688"/>
  <c r="N170" i="8"/>
  <c r="I170"/>
  <c r="U683" i="9"/>
  <c r="R683"/>
  <c r="T683" s="1"/>
  <c r="J688"/>
  <c r="O683" l="1"/>
  <c r="P682"/>
  <c r="Q683"/>
  <c r="K685"/>
  <c r="L684"/>
  <c r="M684" s="1"/>
  <c r="F690"/>
  <c r="H689"/>
  <c r="N169" i="8"/>
  <c r="I169"/>
  <c r="U684" i="9"/>
  <c r="R684"/>
  <c r="T684" s="1"/>
  <c r="J689"/>
  <c r="K686" l="1"/>
  <c r="L685"/>
  <c r="M685" s="1"/>
  <c r="Q684"/>
  <c r="O684"/>
  <c r="P683"/>
  <c r="F691"/>
  <c r="H690"/>
  <c r="N168" i="8"/>
  <c r="I168"/>
  <c r="U685" i="9"/>
  <c r="R685"/>
  <c r="T685" s="1"/>
  <c r="J690"/>
  <c r="Q685" l="1"/>
  <c r="O685"/>
  <c r="P684"/>
  <c r="K687"/>
  <c r="L686"/>
  <c r="M686" s="1"/>
  <c r="F692"/>
  <c r="H691"/>
  <c r="N167" i="8"/>
  <c r="I167"/>
  <c r="U686" i="9"/>
  <c r="R686"/>
  <c r="T686" s="1"/>
  <c r="J691"/>
  <c r="K688" l="1"/>
  <c r="L687"/>
  <c r="M687" s="1"/>
  <c r="Q686"/>
  <c r="O686"/>
  <c r="P685"/>
  <c r="F693"/>
  <c r="H692"/>
  <c r="N166" i="8"/>
  <c r="I166"/>
  <c r="U687" i="9"/>
  <c r="R687"/>
  <c r="T687" s="1"/>
  <c r="J692"/>
  <c r="Q687" l="1"/>
  <c r="K689"/>
  <c r="L688"/>
  <c r="M688" s="1"/>
  <c r="O687"/>
  <c r="P687" s="1"/>
  <c r="P686"/>
  <c r="F694"/>
  <c r="H693"/>
  <c r="N165" i="8"/>
  <c r="I165"/>
  <c r="U688" i="9"/>
  <c r="R688"/>
  <c r="T688" s="1"/>
  <c r="J693"/>
  <c r="Q688" l="1"/>
  <c r="K690"/>
  <c r="L689"/>
  <c r="M689" s="1"/>
  <c r="O688"/>
  <c r="P688" s="1"/>
  <c r="F695"/>
  <c r="H694"/>
  <c r="N164" i="8"/>
  <c r="I164"/>
  <c r="U689" i="9"/>
  <c r="R689"/>
  <c r="T689" s="1"/>
  <c r="J694"/>
  <c r="K691" l="1"/>
  <c r="L690"/>
  <c r="M690" s="1"/>
  <c r="Q689"/>
  <c r="O689"/>
  <c r="F696"/>
  <c r="H695"/>
  <c r="N163" i="8"/>
  <c r="I163"/>
  <c r="U690" i="9"/>
  <c r="R690"/>
  <c r="T690" s="1"/>
  <c r="J695"/>
  <c r="R691"/>
  <c r="P689" l="1"/>
  <c r="O690"/>
  <c r="O691" s="1"/>
  <c r="K692"/>
  <c r="L691"/>
  <c r="M691" s="1"/>
  <c r="Q690"/>
  <c r="Q691" s="1"/>
  <c r="F697"/>
  <c r="H696"/>
  <c r="N162" i="8"/>
  <c r="I162"/>
  <c r="U691" i="9"/>
  <c r="T691"/>
  <c r="J696"/>
  <c r="P690" l="1"/>
  <c r="K693"/>
  <c r="L692"/>
  <c r="M692" s="1"/>
  <c r="P691"/>
  <c r="F698"/>
  <c r="H697"/>
  <c r="N161" i="8"/>
  <c r="I161"/>
  <c r="U692" i="9"/>
  <c r="R692"/>
  <c r="T692" s="1"/>
  <c r="J697"/>
  <c r="O692" l="1"/>
  <c r="Q692"/>
  <c r="K694"/>
  <c r="L693"/>
  <c r="M693" s="1"/>
  <c r="F699"/>
  <c r="H698"/>
  <c r="N160" i="8"/>
  <c r="I160"/>
  <c r="U693" i="9"/>
  <c r="R693"/>
  <c r="T693" s="1"/>
  <c r="J698"/>
  <c r="Q693" l="1"/>
  <c r="O693"/>
  <c r="P692"/>
  <c r="K695"/>
  <c r="L694"/>
  <c r="M694" s="1"/>
  <c r="F700"/>
  <c r="H699"/>
  <c r="N159" i="8"/>
  <c r="I159"/>
  <c r="U694" i="9"/>
  <c r="R694"/>
  <c r="T694" s="1"/>
  <c r="J699"/>
  <c r="Q694" l="1"/>
  <c r="O694"/>
  <c r="P694" s="1"/>
  <c r="P693"/>
  <c r="K696"/>
  <c r="L695"/>
  <c r="M695" s="1"/>
  <c r="F701"/>
  <c r="H700"/>
  <c r="N158" i="8"/>
  <c r="I158"/>
  <c r="U695" i="9"/>
  <c r="R695"/>
  <c r="T695" s="1"/>
  <c r="J700"/>
  <c r="K697" l="1"/>
  <c r="L696"/>
  <c r="M696" s="1"/>
  <c r="Q695"/>
  <c r="O695"/>
  <c r="F702"/>
  <c r="H701"/>
  <c r="N157" i="8"/>
  <c r="I157"/>
  <c r="U696" i="9"/>
  <c r="R696"/>
  <c r="T696" s="1"/>
  <c r="J701"/>
  <c r="K698" l="1"/>
  <c r="L697"/>
  <c r="M697" s="1"/>
  <c r="P695"/>
  <c r="O696"/>
  <c r="Q696"/>
  <c r="F703"/>
  <c r="H702"/>
  <c r="N156" i="8"/>
  <c r="I156"/>
  <c r="U697" i="9"/>
  <c r="R697"/>
  <c r="T697" s="1"/>
  <c r="J702"/>
  <c r="O697" l="1"/>
  <c r="P696"/>
  <c r="Q697"/>
  <c r="K699"/>
  <c r="L698"/>
  <c r="M698" s="1"/>
  <c r="F704"/>
  <c r="H703"/>
  <c r="N155" i="8"/>
  <c r="I155"/>
  <c r="U698" i="9"/>
  <c r="R698"/>
  <c r="T698" s="1"/>
  <c r="J703"/>
  <c r="K700" l="1"/>
  <c r="L699"/>
  <c r="M699" s="1"/>
  <c r="Q698"/>
  <c r="O698"/>
  <c r="P697"/>
  <c r="F705"/>
  <c r="H704"/>
  <c r="N154" i="8"/>
  <c r="I154"/>
  <c r="U699" i="9"/>
  <c r="R699"/>
  <c r="T699" s="1"/>
  <c r="R700"/>
  <c r="J704"/>
  <c r="O699" l="1"/>
  <c r="P698"/>
  <c r="Q699"/>
  <c r="Q700" s="1"/>
  <c r="K701"/>
  <c r="L700"/>
  <c r="M700" s="1"/>
  <c r="F706"/>
  <c r="H705"/>
  <c r="N153" i="8"/>
  <c r="I153"/>
  <c r="U700" i="9"/>
  <c r="T700"/>
  <c r="J705"/>
  <c r="P699" l="1"/>
  <c r="O700"/>
  <c r="K702"/>
  <c r="L701"/>
  <c r="M701" s="1"/>
  <c r="F707"/>
  <c r="H706"/>
  <c r="N152" i="8"/>
  <c r="I152"/>
  <c r="U701" i="9"/>
  <c r="R701"/>
  <c r="J706"/>
  <c r="T701"/>
  <c r="R702"/>
  <c r="P700" l="1"/>
  <c r="O701"/>
  <c r="Q701"/>
  <c r="Q702" s="1"/>
  <c r="K703"/>
  <c r="L702"/>
  <c r="M702" s="1"/>
  <c r="F708"/>
  <c r="H707"/>
  <c r="N151" i="8"/>
  <c r="I151"/>
  <c r="U702" i="9"/>
  <c r="T702"/>
  <c r="R703"/>
  <c r="J707"/>
  <c r="K704" l="1"/>
  <c r="L703"/>
  <c r="M703" s="1"/>
  <c r="P701"/>
  <c r="O702"/>
  <c r="Q703"/>
  <c r="F709"/>
  <c r="H708"/>
  <c r="N150" i="8"/>
  <c r="I150"/>
  <c r="U703" i="9"/>
  <c r="T703"/>
  <c r="J708"/>
  <c r="K705" l="1"/>
  <c r="L704"/>
  <c r="M704" s="1"/>
  <c r="P702"/>
  <c r="O703"/>
  <c r="F710"/>
  <c r="H709"/>
  <c r="N149" i="8"/>
  <c r="I149"/>
  <c r="U704" i="9"/>
  <c r="R704"/>
  <c r="T704" s="1"/>
  <c r="J709"/>
  <c r="Q704" l="1"/>
  <c r="K706"/>
  <c r="L705"/>
  <c r="M705" s="1"/>
  <c r="O704"/>
  <c r="P703"/>
  <c r="F711"/>
  <c r="H710"/>
  <c r="N148" i="8"/>
  <c r="I148"/>
  <c r="U705" i="9"/>
  <c r="R705"/>
  <c r="T705" s="1"/>
  <c r="J710"/>
  <c r="Q705" l="1"/>
  <c r="K707"/>
  <c r="L706"/>
  <c r="M706" s="1"/>
  <c r="P704"/>
  <c r="O705"/>
  <c r="F712"/>
  <c r="H711"/>
  <c r="N147" i="8"/>
  <c r="I147"/>
  <c r="U706" i="9"/>
  <c r="R706"/>
  <c r="T706" s="1"/>
  <c r="J711"/>
  <c r="Q706" l="1"/>
  <c r="Q707" s="1"/>
  <c r="K708"/>
  <c r="L707"/>
  <c r="M707" s="1"/>
  <c r="O706"/>
  <c r="P705"/>
  <c r="F713"/>
  <c r="H712"/>
  <c r="N146" i="8"/>
  <c r="I146"/>
  <c r="U707" i="9"/>
  <c r="R707"/>
  <c r="T707" s="1"/>
  <c r="J712"/>
  <c r="P706" l="1"/>
  <c r="O707"/>
  <c r="K709"/>
  <c r="L708"/>
  <c r="M708" s="1"/>
  <c r="F714"/>
  <c r="H713"/>
  <c r="N145" i="8"/>
  <c r="I145"/>
  <c r="U708" i="9"/>
  <c r="R708"/>
  <c r="T708" s="1"/>
  <c r="J713"/>
  <c r="R709"/>
  <c r="O708" l="1"/>
  <c r="O709" s="1"/>
  <c r="P707"/>
  <c r="K710"/>
  <c r="L709"/>
  <c r="M709" s="1"/>
  <c r="Q708"/>
  <c r="Q709" s="1"/>
  <c r="F715"/>
  <c r="H714"/>
  <c r="N144" i="8"/>
  <c r="I144"/>
  <c r="U709" i="9"/>
  <c r="T709"/>
  <c r="J714"/>
  <c r="K711" l="1"/>
  <c r="L710"/>
  <c r="M710" s="1"/>
  <c r="P709"/>
  <c r="P708"/>
  <c r="F716"/>
  <c r="H715"/>
  <c r="N143" i="8"/>
  <c r="I143"/>
  <c r="U710" i="9"/>
  <c r="R710"/>
  <c r="T710" s="1"/>
  <c r="R711"/>
  <c r="J715"/>
  <c r="O710" l="1"/>
  <c r="O711" s="1"/>
  <c r="K712"/>
  <c r="L711"/>
  <c r="M711" s="1"/>
  <c r="Q710"/>
  <c r="Q711" s="1"/>
  <c r="F717"/>
  <c r="H716"/>
  <c r="N142" i="8"/>
  <c r="I142"/>
  <c r="U711" i="9"/>
  <c r="T711"/>
  <c r="J716"/>
  <c r="P711" l="1"/>
  <c r="K713"/>
  <c r="L712"/>
  <c r="M712" s="1"/>
  <c r="P710"/>
  <c r="F718"/>
  <c r="H717"/>
  <c r="N141" i="8"/>
  <c r="I141"/>
  <c r="U712" i="9"/>
  <c r="R712"/>
  <c r="T712" s="1"/>
  <c r="J717"/>
  <c r="O712" l="1"/>
  <c r="P712" s="1"/>
  <c r="Q712"/>
  <c r="K714"/>
  <c r="L713"/>
  <c r="M713" s="1"/>
  <c r="F719"/>
  <c r="H718"/>
  <c r="N140" i="8"/>
  <c r="I140"/>
  <c r="U713" i="9"/>
  <c r="R713"/>
  <c r="T713" s="1"/>
  <c r="J718"/>
  <c r="Q713" l="1"/>
  <c r="K715"/>
  <c r="L714"/>
  <c r="M714" s="1"/>
  <c r="O713"/>
  <c r="F720"/>
  <c r="H719"/>
  <c r="N139" i="8"/>
  <c r="I139"/>
  <c r="U714" i="9"/>
  <c r="R714"/>
  <c r="T714" s="1"/>
  <c r="J719"/>
  <c r="K716" l="1"/>
  <c r="L715"/>
  <c r="M715" s="1"/>
  <c r="Q714"/>
  <c r="O714"/>
  <c r="P713"/>
  <c r="F721"/>
  <c r="H720"/>
  <c r="N138" i="8"/>
  <c r="I138"/>
  <c r="U715" i="9"/>
  <c r="R715"/>
  <c r="T715" s="1"/>
  <c r="J720"/>
  <c r="Q715" l="1"/>
  <c r="O715"/>
  <c r="P714"/>
  <c r="K717"/>
  <c r="L716"/>
  <c r="M716" s="1"/>
  <c r="F722"/>
  <c r="H721"/>
  <c r="N137" i="8"/>
  <c r="I137"/>
  <c r="U716" i="9"/>
  <c r="R716"/>
  <c r="T716" s="1"/>
  <c r="J721"/>
  <c r="Q716" l="1"/>
  <c r="K718"/>
  <c r="L717"/>
  <c r="M717" s="1"/>
  <c r="P715"/>
  <c r="O716"/>
  <c r="F723"/>
  <c r="H722"/>
  <c r="N136" i="8"/>
  <c r="I136"/>
  <c r="U717" i="9"/>
  <c r="R717"/>
  <c r="T717" s="1"/>
  <c r="R718"/>
  <c r="J722"/>
  <c r="K719" l="1"/>
  <c r="L718"/>
  <c r="M718" s="1"/>
  <c r="O717"/>
  <c r="O718" s="1"/>
  <c r="P716"/>
  <c r="Q717"/>
  <c r="Q718" s="1"/>
  <c r="F724"/>
  <c r="H723"/>
  <c r="N135" i="8"/>
  <c r="I135"/>
  <c r="U718" i="9"/>
  <c r="T718"/>
  <c r="J723"/>
  <c r="P717" l="1"/>
  <c r="K720"/>
  <c r="L719"/>
  <c r="M719" s="1"/>
  <c r="P718"/>
  <c r="F725"/>
  <c r="H724"/>
  <c r="N134" i="8"/>
  <c r="I134"/>
  <c r="U719" i="9"/>
  <c r="R719"/>
  <c r="T719" s="1"/>
  <c r="J724"/>
  <c r="O719" l="1"/>
  <c r="Q719"/>
  <c r="K721"/>
  <c r="L720"/>
  <c r="M720" s="1"/>
  <c r="F726"/>
  <c r="H725"/>
  <c r="N133" i="8"/>
  <c r="I133"/>
  <c r="U720" i="9"/>
  <c r="R720"/>
  <c r="T720" s="1"/>
  <c r="R721"/>
  <c r="J725"/>
  <c r="K722" l="1"/>
  <c r="L721"/>
  <c r="M721" s="1"/>
  <c r="Q720"/>
  <c r="Q721" s="1"/>
  <c r="O720"/>
  <c r="O721" s="1"/>
  <c r="P719"/>
  <c r="F727"/>
  <c r="H726"/>
  <c r="N132" i="8"/>
  <c r="I132"/>
  <c r="U721" i="9"/>
  <c r="T721"/>
  <c r="J726"/>
  <c r="P720" l="1"/>
  <c r="K723"/>
  <c r="L722"/>
  <c r="M722" s="1"/>
  <c r="P721"/>
  <c r="F728"/>
  <c r="H727"/>
  <c r="N131" i="8"/>
  <c r="I131"/>
  <c r="U722" i="9"/>
  <c r="R722"/>
  <c r="T722" s="1"/>
  <c r="J727"/>
  <c r="O722" l="1"/>
  <c r="Q722"/>
  <c r="K724"/>
  <c r="L723"/>
  <c r="M723" s="1"/>
  <c r="F729"/>
  <c r="H728"/>
  <c r="N130" i="8"/>
  <c r="I130"/>
  <c r="U723" i="9"/>
  <c r="R723"/>
  <c r="T723" s="1"/>
  <c r="J728"/>
  <c r="Q723" l="1"/>
  <c r="K725"/>
  <c r="L724"/>
  <c r="M724" s="1"/>
  <c r="O723"/>
  <c r="P722"/>
  <c r="F730"/>
  <c r="H729"/>
  <c r="N129" i="8"/>
  <c r="I129"/>
  <c r="U724" i="9"/>
  <c r="R724"/>
  <c r="T724" s="1"/>
  <c r="J729"/>
  <c r="Q724" l="1"/>
  <c r="Q725" s="1"/>
  <c r="K726"/>
  <c r="L725"/>
  <c r="M725" s="1"/>
  <c r="O724"/>
  <c r="P723"/>
  <c r="F731"/>
  <c r="H730"/>
  <c r="N128" i="8"/>
  <c r="I128"/>
  <c r="U725" i="9"/>
  <c r="R725"/>
  <c r="T725" s="1"/>
  <c r="J730"/>
  <c r="P724" l="1"/>
  <c r="O725"/>
  <c r="K727"/>
  <c r="L726"/>
  <c r="M726" s="1"/>
  <c r="Q726"/>
  <c r="F732"/>
  <c r="H731"/>
  <c r="N127" i="8"/>
  <c r="I127"/>
  <c r="U726" i="9"/>
  <c r="R726"/>
  <c r="T726" s="1"/>
  <c r="J731"/>
  <c r="K728" l="1"/>
  <c r="L727"/>
  <c r="M727" s="1"/>
  <c r="O726"/>
  <c r="P726" s="1"/>
  <c r="P725"/>
  <c r="F733"/>
  <c r="H732"/>
  <c r="N126" i="8"/>
  <c r="I126"/>
  <c r="U727" i="9"/>
  <c r="R727"/>
  <c r="T727" s="1"/>
  <c r="J732"/>
  <c r="K729" l="1"/>
  <c r="L728"/>
  <c r="M728" s="1"/>
  <c r="O727"/>
  <c r="Q727"/>
  <c r="Q728" s="1"/>
  <c r="F734"/>
  <c r="H733"/>
  <c r="N125" i="8"/>
  <c r="I125"/>
  <c r="U728" i="9"/>
  <c r="R728"/>
  <c r="T728" s="1"/>
  <c r="J733"/>
  <c r="P727" l="1"/>
  <c r="O728"/>
  <c r="K730"/>
  <c r="L729"/>
  <c r="M729" s="1"/>
  <c r="F735"/>
  <c r="H734"/>
  <c r="N124" i="8"/>
  <c r="I124"/>
  <c r="U729" i="9"/>
  <c r="R729"/>
  <c r="T729" s="1"/>
  <c r="J734"/>
  <c r="K731" l="1"/>
  <c r="L730"/>
  <c r="M730" s="1"/>
  <c r="O729"/>
  <c r="Q729"/>
  <c r="Q730" s="1"/>
  <c r="P728"/>
  <c r="F736"/>
  <c r="H735"/>
  <c r="N123" i="8"/>
  <c r="I123"/>
  <c r="U730" i="9"/>
  <c r="R730"/>
  <c r="T730" s="1"/>
  <c r="J735"/>
  <c r="K732" l="1"/>
  <c r="L731"/>
  <c r="M731" s="1"/>
  <c r="Q731"/>
  <c r="O730"/>
  <c r="P730" s="1"/>
  <c r="P729"/>
  <c r="F737"/>
  <c r="H736"/>
  <c r="N122" i="8"/>
  <c r="I122"/>
  <c r="U731" i="9"/>
  <c r="R731"/>
  <c r="T731" s="1"/>
  <c r="J736"/>
  <c r="Q732" l="1"/>
  <c r="K733"/>
  <c r="L732"/>
  <c r="M732" s="1"/>
  <c r="O731"/>
  <c r="F738"/>
  <c r="H737"/>
  <c r="N121" i="8"/>
  <c r="I121"/>
  <c r="U732" i="9"/>
  <c r="R732"/>
  <c r="T732" s="1"/>
  <c r="J737"/>
  <c r="K734" l="1"/>
  <c r="L733"/>
  <c r="M733" s="1"/>
  <c r="P731"/>
  <c r="O732"/>
  <c r="Q733"/>
  <c r="F739"/>
  <c r="H738"/>
  <c r="N120" i="8"/>
  <c r="I120"/>
  <c r="U733" i="9"/>
  <c r="R733"/>
  <c r="T733" s="1"/>
  <c r="J738"/>
  <c r="O733" l="1"/>
  <c r="P732"/>
  <c r="K735"/>
  <c r="L734"/>
  <c r="M734" s="1"/>
  <c r="F740"/>
  <c r="H739"/>
  <c r="N119" i="8"/>
  <c r="I119"/>
  <c r="U734" i="9"/>
  <c r="R734"/>
  <c r="T734" s="1"/>
  <c r="J739"/>
  <c r="Q734" l="1"/>
  <c r="K736"/>
  <c r="L735"/>
  <c r="M735" s="1"/>
  <c r="O734"/>
  <c r="P733"/>
  <c r="F741"/>
  <c r="H740"/>
  <c r="N118" i="8"/>
  <c r="I118"/>
  <c r="U735" i="9"/>
  <c r="R735"/>
  <c r="T735" s="1"/>
  <c r="R736"/>
  <c r="J740"/>
  <c r="K737" l="1"/>
  <c r="L736"/>
  <c r="M736" s="1"/>
  <c r="Q735"/>
  <c r="Q736" s="1"/>
  <c r="O735"/>
  <c r="O736" s="1"/>
  <c r="P734"/>
  <c r="F742"/>
  <c r="H741"/>
  <c r="N117" i="8"/>
  <c r="I117"/>
  <c r="U736" i="9"/>
  <c r="T736"/>
  <c r="J741"/>
  <c r="P735" l="1"/>
  <c r="K738"/>
  <c r="L737"/>
  <c r="M737" s="1"/>
  <c r="P736"/>
  <c r="F743"/>
  <c r="H742"/>
  <c r="N116" i="8"/>
  <c r="I116"/>
  <c r="U737" i="9"/>
  <c r="R737"/>
  <c r="T737" s="1"/>
  <c r="J742"/>
  <c r="R738"/>
  <c r="O737" l="1"/>
  <c r="O738" s="1"/>
  <c r="Q737"/>
  <c r="Q738" s="1"/>
  <c r="K739"/>
  <c r="L738"/>
  <c r="M738" s="1"/>
  <c r="F744"/>
  <c r="H743"/>
  <c r="N115" i="8"/>
  <c r="I115"/>
  <c r="U738" i="9"/>
  <c r="T738"/>
  <c r="J743"/>
  <c r="P737" l="1"/>
  <c r="K740"/>
  <c r="L739"/>
  <c r="M739" s="1"/>
  <c r="P738"/>
  <c r="F745"/>
  <c r="H744"/>
  <c r="N114" i="8"/>
  <c r="I114"/>
  <c r="U739" i="9"/>
  <c r="R739"/>
  <c r="T739" s="1"/>
  <c r="J744"/>
  <c r="R740"/>
  <c r="O739" l="1"/>
  <c r="Q739"/>
  <c r="Q740" s="1"/>
  <c r="K741"/>
  <c r="L740"/>
  <c r="M740" s="1"/>
  <c r="F746"/>
  <c r="H745"/>
  <c r="N113" i="8"/>
  <c r="I113"/>
  <c r="U740" i="9"/>
  <c r="T740"/>
  <c r="J745"/>
  <c r="K742" l="1"/>
  <c r="L741"/>
  <c r="M741" s="1"/>
  <c r="P739"/>
  <c r="O740"/>
  <c r="Q741"/>
  <c r="F747"/>
  <c r="H746"/>
  <c r="N112" i="8"/>
  <c r="I112"/>
  <c r="U741" i="9"/>
  <c r="R741"/>
  <c r="T741" s="1"/>
  <c r="J746"/>
  <c r="O741" l="1"/>
  <c r="P740"/>
  <c r="K743"/>
  <c r="L742"/>
  <c r="M742" s="1"/>
  <c r="F748"/>
  <c r="H747"/>
  <c r="N111" i="8"/>
  <c r="I111"/>
  <c r="U742" i="9"/>
  <c r="R742"/>
  <c r="T742" s="1"/>
  <c r="J747"/>
  <c r="K744" l="1"/>
  <c r="L743"/>
  <c r="M743" s="1"/>
  <c r="O742"/>
  <c r="Q742"/>
  <c r="Q743" s="1"/>
  <c r="P741"/>
  <c r="F749"/>
  <c r="H748"/>
  <c r="N110" i="8"/>
  <c r="I110"/>
  <c r="U743" i="9"/>
  <c r="R743"/>
  <c r="T743" s="1"/>
  <c r="J748"/>
  <c r="K745" l="1"/>
  <c r="L744"/>
  <c r="M744" s="1"/>
  <c r="O743"/>
  <c r="P743" s="1"/>
  <c r="P742"/>
  <c r="F750"/>
  <c r="H749"/>
  <c r="N109" i="8"/>
  <c r="I109"/>
  <c r="U744" i="9"/>
  <c r="R744"/>
  <c r="T744" s="1"/>
  <c r="J749"/>
  <c r="Q744" l="1"/>
  <c r="K746"/>
  <c r="L745"/>
  <c r="M745" s="1"/>
  <c r="O744"/>
  <c r="P744" s="1"/>
  <c r="F751"/>
  <c r="H750"/>
  <c r="N108" i="8"/>
  <c r="I108"/>
  <c r="U745" i="9"/>
  <c r="R745"/>
  <c r="T745" s="1"/>
  <c r="J750"/>
  <c r="Q745" l="1"/>
  <c r="Q746" s="1"/>
  <c r="K747"/>
  <c r="L746"/>
  <c r="M746" s="1"/>
  <c r="O745"/>
  <c r="F752"/>
  <c r="H751"/>
  <c r="N107" i="8"/>
  <c r="I107"/>
  <c r="U746" i="9"/>
  <c r="R746"/>
  <c r="T746" s="1"/>
  <c r="J751"/>
  <c r="K748" l="1"/>
  <c r="L747"/>
  <c r="M747" s="1"/>
  <c r="P745"/>
  <c r="O746"/>
  <c r="F753"/>
  <c r="H752"/>
  <c r="N106" i="8"/>
  <c r="I106"/>
  <c r="U747" i="9"/>
  <c r="R747"/>
  <c r="T747" s="1"/>
  <c r="J752"/>
  <c r="O747" l="1"/>
  <c r="P746"/>
  <c r="Q747"/>
  <c r="K749"/>
  <c r="L748"/>
  <c r="M748" s="1"/>
  <c r="F754"/>
  <c r="H753"/>
  <c r="N105" i="8"/>
  <c r="I105"/>
  <c r="U748" i="9"/>
  <c r="R748"/>
  <c r="T748" s="1"/>
  <c r="J753"/>
  <c r="O748" l="1"/>
  <c r="P747"/>
  <c r="K750"/>
  <c r="L749"/>
  <c r="M749" s="1"/>
  <c r="Q748"/>
  <c r="F755"/>
  <c r="H754"/>
  <c r="N104" i="8"/>
  <c r="I104"/>
  <c r="U749" i="9"/>
  <c r="R749"/>
  <c r="T749" s="1"/>
  <c r="J754"/>
  <c r="K751" l="1"/>
  <c r="L750"/>
  <c r="M750" s="1"/>
  <c r="Q749"/>
  <c r="P748"/>
  <c r="O749"/>
  <c r="P749" s="1"/>
  <c r="F756"/>
  <c r="H755"/>
  <c r="N103" i="8"/>
  <c r="I103"/>
  <c r="U750" i="9"/>
  <c r="R750"/>
  <c r="T750" s="1"/>
  <c r="J755"/>
  <c r="Q750" l="1"/>
  <c r="K752"/>
  <c r="L751"/>
  <c r="M751" s="1"/>
  <c r="O750"/>
  <c r="F757"/>
  <c r="H756"/>
  <c r="N102" i="8"/>
  <c r="I102"/>
  <c r="U751" i="9"/>
  <c r="R751"/>
  <c r="J756"/>
  <c r="T751"/>
  <c r="R752"/>
  <c r="P750" l="1"/>
  <c r="O751"/>
  <c r="K753"/>
  <c r="L752"/>
  <c r="M752" s="1"/>
  <c r="Q751"/>
  <c r="Q752" s="1"/>
  <c r="F758"/>
  <c r="H757"/>
  <c r="N101" i="8"/>
  <c r="I101"/>
  <c r="U752" i="9"/>
  <c r="T752"/>
  <c r="J757"/>
  <c r="K754" l="1"/>
  <c r="L753"/>
  <c r="M753" s="1"/>
  <c r="P751"/>
  <c r="O752"/>
  <c r="F759"/>
  <c r="H758"/>
  <c r="N100" i="8"/>
  <c r="I100"/>
  <c r="U753" i="9"/>
  <c r="R753"/>
  <c r="T753" s="1"/>
  <c r="R754"/>
  <c r="J758"/>
  <c r="O753" l="1"/>
  <c r="O754" s="1"/>
  <c r="P752"/>
  <c r="Q753"/>
  <c r="Q754" s="1"/>
  <c r="K755"/>
  <c r="L754"/>
  <c r="M754" s="1"/>
  <c r="F760"/>
  <c r="H759"/>
  <c r="N99" i="8"/>
  <c r="I99"/>
  <c r="U754" i="9"/>
  <c r="T754"/>
  <c r="R755"/>
  <c r="J759"/>
  <c r="Q755" l="1"/>
  <c r="P753"/>
  <c r="K756"/>
  <c r="L755"/>
  <c r="M755" s="1"/>
  <c r="O755"/>
  <c r="P755" s="1"/>
  <c r="P754"/>
  <c r="F761"/>
  <c r="H760"/>
  <c r="N98" i="8"/>
  <c r="I98"/>
  <c r="U755" i="9"/>
  <c r="T755"/>
  <c r="J760"/>
  <c r="K757" l="1"/>
  <c r="L756"/>
  <c r="M756" s="1"/>
  <c r="F762"/>
  <c r="H761"/>
  <c r="N97" i="8"/>
  <c r="I97"/>
  <c r="U756" i="9"/>
  <c r="R756"/>
  <c r="T756" s="1"/>
  <c r="J761"/>
  <c r="O756" l="1"/>
  <c r="P756" s="1"/>
  <c r="Q756"/>
  <c r="Q757" s="1"/>
  <c r="K758"/>
  <c r="L757"/>
  <c r="M757" s="1"/>
  <c r="F763"/>
  <c r="H762"/>
  <c r="N96" i="8"/>
  <c r="I96"/>
  <c r="U757" i="9"/>
  <c r="R757"/>
  <c r="T757" s="1"/>
  <c r="J762"/>
  <c r="K759" l="1"/>
  <c r="L758"/>
  <c r="M758" s="1"/>
  <c r="Q758"/>
  <c r="O757"/>
  <c r="P757" s="1"/>
  <c r="F764"/>
  <c r="H763"/>
  <c r="N95" i="8"/>
  <c r="I95"/>
  <c r="U758" i="9"/>
  <c r="R758"/>
  <c r="T758" s="1"/>
  <c r="J763"/>
  <c r="K760" l="1"/>
  <c r="L759"/>
  <c r="M759" s="1"/>
  <c r="O758"/>
  <c r="P758" s="1"/>
  <c r="F765"/>
  <c r="H764"/>
  <c r="N94" i="8"/>
  <c r="I94"/>
  <c r="U759" i="9"/>
  <c r="R759"/>
  <c r="T759" s="1"/>
  <c r="R760"/>
  <c r="J764"/>
  <c r="K761" l="1"/>
  <c r="L760"/>
  <c r="M760" s="1"/>
  <c r="Q759"/>
  <c r="Q760" s="1"/>
  <c r="O759"/>
  <c r="O760" s="1"/>
  <c r="P760" s="1"/>
  <c r="F766"/>
  <c r="H765"/>
  <c r="N93" i="8"/>
  <c r="I93"/>
  <c r="U760" i="9"/>
  <c r="T760"/>
  <c r="J765"/>
  <c r="K762" l="1"/>
  <c r="L761"/>
  <c r="M761" s="1"/>
  <c r="P759"/>
  <c r="F767"/>
  <c r="H766"/>
  <c r="N92" i="8"/>
  <c r="I92"/>
  <c r="U761" i="9"/>
  <c r="R761"/>
  <c r="T761" s="1"/>
  <c r="J766"/>
  <c r="R762"/>
  <c r="O761" l="1"/>
  <c r="O762" s="1"/>
  <c r="Q761"/>
  <c r="Q762" s="1"/>
  <c r="K763"/>
  <c r="L762"/>
  <c r="M762" s="1"/>
  <c r="F768"/>
  <c r="H767"/>
  <c r="N91" i="8"/>
  <c r="I91"/>
  <c r="U762" i="9"/>
  <c r="T762"/>
  <c r="J767"/>
  <c r="P761" l="1"/>
  <c r="K764"/>
  <c r="L763"/>
  <c r="M763" s="1"/>
  <c r="P762"/>
  <c r="F769"/>
  <c r="H768"/>
  <c r="N90" i="8"/>
  <c r="I90"/>
  <c r="U763" i="9"/>
  <c r="R763"/>
  <c r="T763" s="1"/>
  <c r="J768"/>
  <c r="O763" l="1"/>
  <c r="P763" s="1"/>
  <c r="K765"/>
  <c r="L764"/>
  <c r="M764" s="1"/>
  <c r="Q763"/>
  <c r="F770"/>
  <c r="H769"/>
  <c r="N89" i="8"/>
  <c r="I89"/>
  <c r="U764" i="9"/>
  <c r="R764"/>
  <c r="T764" s="1"/>
  <c r="J769"/>
  <c r="K766" l="1"/>
  <c r="L765"/>
  <c r="M765" s="1"/>
  <c r="Q764"/>
  <c r="O764"/>
  <c r="P764" s="1"/>
  <c r="F771"/>
  <c r="H770"/>
  <c r="N88" i="8"/>
  <c r="I88"/>
  <c r="U765" i="9"/>
  <c r="R765"/>
  <c r="T765" s="1"/>
  <c r="J770"/>
  <c r="K767" l="1"/>
  <c r="L766"/>
  <c r="M766" s="1"/>
  <c r="Q765"/>
  <c r="O765"/>
  <c r="P765" s="1"/>
  <c r="F772"/>
  <c r="H771"/>
  <c r="N87" i="8"/>
  <c r="I87"/>
  <c r="U766" i="9"/>
  <c r="R766"/>
  <c r="T766" s="1"/>
  <c r="J771"/>
  <c r="Q766" l="1"/>
  <c r="K768"/>
  <c r="L767"/>
  <c r="M767" s="1"/>
  <c r="O766"/>
  <c r="F773"/>
  <c r="H772"/>
  <c r="N86" i="8"/>
  <c r="I86"/>
  <c r="U767" i="9"/>
  <c r="R767"/>
  <c r="T767" s="1"/>
  <c r="J772"/>
  <c r="Q767" l="1"/>
  <c r="O767"/>
  <c r="P767" s="1"/>
  <c r="P766"/>
  <c r="K769"/>
  <c r="L768"/>
  <c r="M768" s="1"/>
  <c r="F774"/>
  <c r="H773"/>
  <c r="N85" i="8"/>
  <c r="I85"/>
  <c r="U768" i="9"/>
  <c r="R768"/>
  <c r="T768" s="1"/>
  <c r="J773"/>
  <c r="R769"/>
  <c r="K770" l="1"/>
  <c r="L769"/>
  <c r="M769" s="1"/>
  <c r="Q768"/>
  <c r="Q769" s="1"/>
  <c r="O768"/>
  <c r="O769" s="1"/>
  <c r="P769" s="1"/>
  <c r="F775"/>
  <c r="H774"/>
  <c r="N84" i="8"/>
  <c r="I84"/>
  <c r="U769" i="9"/>
  <c r="T769"/>
  <c r="R770"/>
  <c r="J774"/>
  <c r="Q770" l="1"/>
  <c r="K771"/>
  <c r="L770"/>
  <c r="M770" s="1"/>
  <c r="O770"/>
  <c r="P768"/>
  <c r="F776"/>
  <c r="H775"/>
  <c r="N83" i="8"/>
  <c r="I83"/>
  <c r="U770" i="9"/>
  <c r="T770"/>
  <c r="J775"/>
  <c r="K772" l="1"/>
  <c r="L771"/>
  <c r="M771" s="1"/>
  <c r="P770"/>
  <c r="F777"/>
  <c r="H776"/>
  <c r="N82" i="8"/>
  <c r="I82"/>
  <c r="U771" i="9"/>
  <c r="R771"/>
  <c r="T771" s="1"/>
  <c r="J776"/>
  <c r="O771" l="1"/>
  <c r="K773"/>
  <c r="L772"/>
  <c r="M772" s="1"/>
  <c r="Q771"/>
  <c r="F778"/>
  <c r="H777"/>
  <c r="N81" i="8"/>
  <c r="I81"/>
  <c r="U772" i="9"/>
  <c r="R772"/>
  <c r="T772" s="1"/>
  <c r="J777"/>
  <c r="Q772" l="1"/>
  <c r="K774"/>
  <c r="L773"/>
  <c r="M773" s="1"/>
  <c r="O772"/>
  <c r="P771"/>
  <c r="F779"/>
  <c r="H778"/>
  <c r="N80" i="8"/>
  <c r="I80"/>
  <c r="U773" i="9"/>
  <c r="R773"/>
  <c r="T773" s="1"/>
  <c r="J778"/>
  <c r="Q773" l="1"/>
  <c r="K775"/>
  <c r="L774"/>
  <c r="M774" s="1"/>
  <c r="O773"/>
  <c r="P773" s="1"/>
  <c r="P772"/>
  <c r="F780"/>
  <c r="H779"/>
  <c r="N79" i="8"/>
  <c r="I79"/>
  <c r="U774" i="9"/>
  <c r="R774"/>
  <c r="T774" s="1"/>
  <c r="J779"/>
  <c r="Q774" l="1"/>
  <c r="K776"/>
  <c r="L775"/>
  <c r="M775" s="1"/>
  <c r="O774"/>
  <c r="F781"/>
  <c r="H780"/>
  <c r="N78" i="8"/>
  <c r="I78"/>
  <c r="U775" i="9"/>
  <c r="R775"/>
  <c r="T775" s="1"/>
  <c r="R776"/>
  <c r="J780"/>
  <c r="Q775" l="1"/>
  <c r="Q776" s="1"/>
  <c r="K777"/>
  <c r="L776"/>
  <c r="M776" s="1"/>
  <c r="O775"/>
  <c r="O776" s="1"/>
  <c r="P774"/>
  <c r="F782"/>
  <c r="H781"/>
  <c r="N77" i="8"/>
  <c r="I77"/>
  <c r="U776" i="9"/>
  <c r="T776"/>
  <c r="J781"/>
  <c r="P776" l="1"/>
  <c r="K778"/>
  <c r="L777"/>
  <c r="M777" s="1"/>
  <c r="P775"/>
  <c r="F783"/>
  <c r="H782"/>
  <c r="N76" i="8"/>
  <c r="I76"/>
  <c r="U777" i="9"/>
  <c r="R777"/>
  <c r="T777" s="1"/>
  <c r="J782"/>
  <c r="O777" l="1"/>
  <c r="Q777"/>
  <c r="K779"/>
  <c r="L778"/>
  <c r="M778" s="1"/>
  <c r="F784"/>
  <c r="H783"/>
  <c r="N75" i="8"/>
  <c r="I75"/>
  <c r="U778" i="9"/>
  <c r="R778"/>
  <c r="T778" s="1"/>
  <c r="J783"/>
  <c r="K780" l="1"/>
  <c r="L779"/>
  <c r="M779" s="1"/>
  <c r="Q778"/>
  <c r="O778"/>
  <c r="P778" s="1"/>
  <c r="P777"/>
  <c r="F785"/>
  <c r="H784"/>
  <c r="N74" i="8"/>
  <c r="I74"/>
  <c r="U779" i="9"/>
  <c r="R779"/>
  <c r="T779" s="1"/>
  <c r="R780"/>
  <c r="J784"/>
  <c r="Q779" l="1"/>
  <c r="Q780" s="1"/>
  <c r="K781"/>
  <c r="L780"/>
  <c r="M780" s="1"/>
  <c r="O779"/>
  <c r="O780" s="1"/>
  <c r="F786"/>
  <c r="H785"/>
  <c r="N73" i="8"/>
  <c r="I73"/>
  <c r="U780" i="9"/>
  <c r="T780"/>
  <c r="J785"/>
  <c r="P780" l="1"/>
  <c r="K782"/>
  <c r="L781"/>
  <c r="M781" s="1"/>
  <c r="P779"/>
  <c r="F787"/>
  <c r="H786"/>
  <c r="N72" i="8"/>
  <c r="I72"/>
  <c r="U781" i="9"/>
  <c r="R781"/>
  <c r="T781" s="1"/>
  <c r="J786"/>
  <c r="O781" l="1"/>
  <c r="P781" s="1"/>
  <c r="Q781"/>
  <c r="K783"/>
  <c r="L782"/>
  <c r="M782" s="1"/>
  <c r="F788"/>
  <c r="H787"/>
  <c r="N71" i="8"/>
  <c r="I71"/>
  <c r="U782" i="9"/>
  <c r="R782"/>
  <c r="T782" s="1"/>
  <c r="J787"/>
  <c r="K784" l="1"/>
  <c r="L783"/>
  <c r="M783" s="1"/>
  <c r="Q782"/>
  <c r="O782"/>
  <c r="P782" s="1"/>
  <c r="F789"/>
  <c r="H788"/>
  <c r="N70" i="8"/>
  <c r="I70"/>
  <c r="U783" i="9"/>
  <c r="R783"/>
  <c r="T783" s="1"/>
  <c r="J788"/>
  <c r="Q783" l="1"/>
  <c r="K785"/>
  <c r="L784"/>
  <c r="M784" s="1"/>
  <c r="O783"/>
  <c r="F790"/>
  <c r="H789"/>
  <c r="N69" i="8"/>
  <c r="I69"/>
  <c r="U784" i="9"/>
  <c r="R784"/>
  <c r="T784" s="1"/>
  <c r="J789"/>
  <c r="P783" l="1"/>
  <c r="O784"/>
  <c r="K786"/>
  <c r="L785"/>
  <c r="M785" s="1"/>
  <c r="Q784"/>
  <c r="F791"/>
  <c r="H790"/>
  <c r="N68" i="8"/>
  <c r="I68"/>
  <c r="U785" i="9"/>
  <c r="R785"/>
  <c r="T785" s="1"/>
  <c r="J790"/>
  <c r="R786"/>
  <c r="Q785" l="1"/>
  <c r="Q786" s="1"/>
  <c r="K787"/>
  <c r="L786"/>
  <c r="M786" s="1"/>
  <c r="O785"/>
  <c r="O786" s="1"/>
  <c r="P784"/>
  <c r="F792"/>
  <c r="H791"/>
  <c r="N67" i="8"/>
  <c r="I67"/>
  <c r="U786" i="9"/>
  <c r="T786"/>
  <c r="J791"/>
  <c r="K788" l="1"/>
  <c r="L787"/>
  <c r="M787" s="1"/>
  <c r="P786"/>
  <c r="P785"/>
  <c r="F793"/>
  <c r="H792"/>
  <c r="N66" i="8"/>
  <c r="I66"/>
  <c r="U787" i="9"/>
  <c r="R787"/>
  <c r="T787" s="1"/>
  <c r="J792"/>
  <c r="O787" l="1"/>
  <c r="P787" s="1"/>
  <c r="Q787"/>
  <c r="K789"/>
  <c r="L788"/>
  <c r="M788" s="1"/>
  <c r="F794"/>
  <c r="H793"/>
  <c r="N65" i="8"/>
  <c r="I65"/>
  <c r="U788" i="9"/>
  <c r="R788"/>
  <c r="T788" s="1"/>
  <c r="J793"/>
  <c r="Q788" l="1"/>
  <c r="K790"/>
  <c r="L789"/>
  <c r="M789" s="1"/>
  <c r="O788"/>
  <c r="F795"/>
  <c r="H794"/>
  <c r="N64" i="8"/>
  <c r="I64"/>
  <c r="U789" i="9"/>
  <c r="R789"/>
  <c r="T789" s="1"/>
  <c r="J794"/>
  <c r="K791" l="1"/>
  <c r="L790"/>
  <c r="M790" s="1"/>
  <c r="Q789"/>
  <c r="O789"/>
  <c r="P788"/>
  <c r="F796"/>
  <c r="H795"/>
  <c r="N63" i="8"/>
  <c r="I63"/>
  <c r="U790" i="9"/>
  <c r="R790"/>
  <c r="T790" s="1"/>
  <c r="J795"/>
  <c r="Q790" l="1"/>
  <c r="K792"/>
  <c r="L791"/>
  <c r="M791" s="1"/>
  <c r="O790"/>
  <c r="P789"/>
  <c r="F797"/>
  <c r="H796"/>
  <c r="N62" i="8"/>
  <c r="I62"/>
  <c r="U791" i="9"/>
  <c r="R791"/>
  <c r="T791" s="1"/>
  <c r="R792"/>
  <c r="J796"/>
  <c r="K793" l="1"/>
  <c r="L792"/>
  <c r="M792" s="1"/>
  <c r="O791"/>
  <c r="O792" s="1"/>
  <c r="P790"/>
  <c r="Q791"/>
  <c r="Q792" s="1"/>
  <c r="F798"/>
  <c r="H797"/>
  <c r="N61" i="8"/>
  <c r="I61"/>
  <c r="U792" i="9"/>
  <c r="T792"/>
  <c r="R793"/>
  <c r="J797"/>
  <c r="Q793" l="1"/>
  <c r="O793"/>
  <c r="P792"/>
  <c r="K794"/>
  <c r="L793"/>
  <c r="M793" s="1"/>
  <c r="P791"/>
  <c r="F799"/>
  <c r="H798"/>
  <c r="N60" i="8"/>
  <c r="I60"/>
  <c r="U793" i="9"/>
  <c r="T793"/>
  <c r="J798"/>
  <c r="K795" l="1"/>
  <c r="L794"/>
  <c r="M794" s="1"/>
  <c r="P793"/>
  <c r="F800"/>
  <c r="H799"/>
  <c r="N59" i="8"/>
  <c r="I59"/>
  <c r="U794" i="9"/>
  <c r="R794"/>
  <c r="T794" s="1"/>
  <c r="J799"/>
  <c r="O794" l="1"/>
  <c r="P794" s="1"/>
  <c r="Q794"/>
  <c r="K796"/>
  <c r="L795"/>
  <c r="M795" s="1"/>
  <c r="F801"/>
  <c r="H800"/>
  <c r="N58" i="8"/>
  <c r="I58"/>
  <c r="U795" i="9"/>
  <c r="R795"/>
  <c r="T795" s="1"/>
  <c r="J800"/>
  <c r="R796"/>
  <c r="K797" l="1"/>
  <c r="L796"/>
  <c r="M796" s="1"/>
  <c r="Q795"/>
  <c r="Q796" s="1"/>
  <c r="O795"/>
  <c r="O796" s="1"/>
  <c r="F802"/>
  <c r="H801"/>
  <c r="N57" i="8"/>
  <c r="I57"/>
  <c r="U796" i="9"/>
  <c r="T796"/>
  <c r="J801"/>
  <c r="P795" l="1"/>
  <c r="K798"/>
  <c r="L797"/>
  <c r="M797" s="1"/>
  <c r="P796"/>
  <c r="F803"/>
  <c r="H802"/>
  <c r="N56" i="8"/>
  <c r="I56"/>
  <c r="U797" i="9"/>
  <c r="R797"/>
  <c r="T797" s="1"/>
  <c r="R798"/>
  <c r="J802"/>
  <c r="O797" l="1"/>
  <c r="K799"/>
  <c r="L798"/>
  <c r="M798" s="1"/>
  <c r="Q797"/>
  <c r="Q798" s="1"/>
  <c r="F804"/>
  <c r="H803"/>
  <c r="N55" i="8"/>
  <c r="I55"/>
  <c r="U798" i="9"/>
  <c r="T798"/>
  <c r="J803"/>
  <c r="P797" l="1"/>
  <c r="O798"/>
  <c r="K800"/>
  <c r="L799"/>
  <c r="M799" s="1"/>
  <c r="F805"/>
  <c r="H804"/>
  <c r="N54" i="8"/>
  <c r="I54"/>
  <c r="U799" i="9"/>
  <c r="R799"/>
  <c r="T799" s="1"/>
  <c r="J804"/>
  <c r="O799" l="1"/>
  <c r="P798"/>
  <c r="Q799"/>
  <c r="K801"/>
  <c r="L800"/>
  <c r="M800" s="1"/>
  <c r="F806"/>
  <c r="H805"/>
  <c r="N53" i="8"/>
  <c r="I53"/>
  <c r="U800" i="9"/>
  <c r="R800"/>
  <c r="T800" s="1"/>
  <c r="J805"/>
  <c r="K802" l="1"/>
  <c r="L801"/>
  <c r="M801" s="1"/>
  <c r="Q800"/>
  <c r="O800"/>
  <c r="P799"/>
  <c r="F807"/>
  <c r="H806"/>
  <c r="N52" i="8"/>
  <c r="I52"/>
  <c r="U801" i="9"/>
  <c r="R801"/>
  <c r="T801" s="1"/>
  <c r="J806"/>
  <c r="P800" l="1"/>
  <c r="O801"/>
  <c r="K803"/>
  <c r="L802"/>
  <c r="M802" s="1"/>
  <c r="Q801"/>
  <c r="F808"/>
  <c r="H807"/>
  <c r="N51" i="8"/>
  <c r="I51"/>
  <c r="U802" i="9"/>
  <c r="R802"/>
  <c r="T802" s="1"/>
  <c r="J807"/>
  <c r="K804" l="1"/>
  <c r="L803"/>
  <c r="M803" s="1"/>
  <c r="Q802"/>
  <c r="P801"/>
  <c r="O802"/>
  <c r="F809"/>
  <c r="H808"/>
  <c r="N50" i="8"/>
  <c r="I50"/>
  <c r="U803" i="9"/>
  <c r="R803"/>
  <c r="T803" s="1"/>
  <c r="J808"/>
  <c r="K805" l="1"/>
  <c r="L804"/>
  <c r="M804" s="1"/>
  <c r="Q803"/>
  <c r="O803"/>
  <c r="P803" s="1"/>
  <c r="P802"/>
  <c r="F810"/>
  <c r="H809"/>
  <c r="N49" i="8"/>
  <c r="I49"/>
  <c r="U804" i="9"/>
  <c r="R804"/>
  <c r="T804" s="1"/>
  <c r="J809"/>
  <c r="Q804" l="1"/>
  <c r="K806"/>
  <c r="L805"/>
  <c r="M805" s="1"/>
  <c r="O804"/>
  <c r="F811"/>
  <c r="H810"/>
  <c r="N48" i="8"/>
  <c r="I48"/>
  <c r="A48"/>
  <c r="U805" i="9"/>
  <c r="R805"/>
  <c r="T805" s="1"/>
  <c r="J810"/>
  <c r="P804" l="1"/>
  <c r="O805"/>
  <c r="K807"/>
  <c r="L806"/>
  <c r="M806" s="1"/>
  <c r="Q805"/>
  <c r="F812"/>
  <c r="H811"/>
  <c r="N47" i="8"/>
  <c r="I47"/>
  <c r="A47"/>
  <c r="U806" i="9"/>
  <c r="R806"/>
  <c r="T806" s="1"/>
  <c r="J811"/>
  <c r="K808" l="1"/>
  <c r="L807"/>
  <c r="M807" s="1"/>
  <c r="Q806"/>
  <c r="O806"/>
  <c r="P805"/>
  <c r="F813"/>
  <c r="H812"/>
  <c r="N46" i="8"/>
  <c r="I46"/>
  <c r="U807" i="9"/>
  <c r="R807"/>
  <c r="T807" s="1"/>
  <c r="R808"/>
  <c r="J812"/>
  <c r="K809" l="1"/>
  <c r="L808"/>
  <c r="M808" s="1"/>
  <c r="O807"/>
  <c r="O808" s="1"/>
  <c r="P806"/>
  <c r="Q807"/>
  <c r="Q808" s="1"/>
  <c r="F814"/>
  <c r="H813"/>
  <c r="N45" i="8"/>
  <c r="I45"/>
  <c r="U808" i="9"/>
  <c r="T808"/>
  <c r="J813"/>
  <c r="K810" l="1"/>
  <c r="L809"/>
  <c r="M809" s="1"/>
  <c r="P807"/>
  <c r="P808"/>
  <c r="F815"/>
  <c r="H814"/>
  <c r="N44" i="8"/>
  <c r="I44"/>
  <c r="U809" i="9"/>
  <c r="R809"/>
  <c r="T809" s="1"/>
  <c r="J814"/>
  <c r="O809" l="1"/>
  <c r="P809" s="1"/>
  <c r="Q809"/>
  <c r="K811"/>
  <c r="L810"/>
  <c r="M810" s="1"/>
  <c r="F816"/>
  <c r="H815"/>
  <c r="N43" i="8"/>
  <c r="I43"/>
  <c r="U810" i="9"/>
  <c r="R810"/>
  <c r="T810" s="1"/>
  <c r="J815"/>
  <c r="K812" l="1"/>
  <c r="L811"/>
  <c r="M811" s="1"/>
  <c r="Q810"/>
  <c r="O810"/>
  <c r="F817"/>
  <c r="H816"/>
  <c r="N42" i="8"/>
  <c r="I42"/>
  <c r="U811" i="9"/>
  <c r="R811"/>
  <c r="T811" s="1"/>
  <c r="J816"/>
  <c r="Q811" l="1"/>
  <c r="O811"/>
  <c r="P810"/>
  <c r="K813"/>
  <c r="L812"/>
  <c r="M812" s="1"/>
  <c r="F818"/>
  <c r="H817"/>
  <c r="N41" i="8"/>
  <c r="I41"/>
  <c r="U812" i="9"/>
  <c r="R812"/>
  <c r="T812" s="1"/>
  <c r="J817"/>
  <c r="Q812" l="1"/>
  <c r="K814"/>
  <c r="L813"/>
  <c r="M813" s="1"/>
  <c r="P811"/>
  <c r="O812"/>
  <c r="F819"/>
  <c r="H818"/>
  <c r="N40" i="8"/>
  <c r="I40"/>
  <c r="U813" i="9"/>
  <c r="R813"/>
  <c r="T813" s="1"/>
  <c r="J818"/>
  <c r="K815" l="1"/>
  <c r="L814"/>
  <c r="M814" s="1"/>
  <c r="Q813"/>
  <c r="O813"/>
  <c r="P812"/>
  <c r="F820"/>
  <c r="H819"/>
  <c r="N39" i="8"/>
  <c r="I39"/>
  <c r="U814" i="9"/>
  <c r="R814"/>
  <c r="T814" s="1"/>
  <c r="J819"/>
  <c r="Q814" l="1"/>
  <c r="K816"/>
  <c r="L815"/>
  <c r="M815" s="1"/>
  <c r="O814"/>
  <c r="P814" s="1"/>
  <c r="P813"/>
  <c r="F821"/>
  <c r="H820"/>
  <c r="N38" i="8"/>
  <c r="I38"/>
  <c r="U815" i="9"/>
  <c r="R815"/>
  <c r="T815" s="1"/>
  <c r="J820"/>
  <c r="K817" l="1"/>
  <c r="L816"/>
  <c r="M816" s="1"/>
  <c r="Q815"/>
  <c r="O815"/>
  <c r="F822"/>
  <c r="H821"/>
  <c r="N37" i="8"/>
  <c r="I37"/>
  <c r="U816" i="9"/>
  <c r="R816"/>
  <c r="T816" s="1"/>
  <c r="J821"/>
  <c r="K818" l="1"/>
  <c r="L817"/>
  <c r="M817" s="1"/>
  <c r="O816"/>
  <c r="P815"/>
  <c r="Q816"/>
  <c r="F823"/>
  <c r="H822"/>
  <c r="N36" i="8"/>
  <c r="I36"/>
  <c r="U817" i="9"/>
  <c r="R817"/>
  <c r="T817" s="1"/>
  <c r="J822"/>
  <c r="Q817" l="1"/>
  <c r="K819"/>
  <c r="L818"/>
  <c r="M818" s="1"/>
  <c r="O817"/>
  <c r="P816"/>
  <c r="F824"/>
  <c r="H823"/>
  <c r="N35" i="8"/>
  <c r="I35"/>
  <c r="U818" i="9"/>
  <c r="R818"/>
  <c r="T818" s="1"/>
  <c r="J823"/>
  <c r="Q818" l="1"/>
  <c r="Q819" s="1"/>
  <c r="P817"/>
  <c r="O818"/>
  <c r="K820"/>
  <c r="L819"/>
  <c r="M819" s="1"/>
  <c r="F825"/>
  <c r="H824"/>
  <c r="N34" i="8"/>
  <c r="I34"/>
  <c r="U819" i="9"/>
  <c r="R819"/>
  <c r="T819" s="1"/>
  <c r="J824"/>
  <c r="R820"/>
  <c r="Q820" l="1"/>
  <c r="K821"/>
  <c r="L820"/>
  <c r="M820" s="1"/>
  <c r="O819"/>
  <c r="O820" s="1"/>
  <c r="P818"/>
  <c r="F826"/>
  <c r="H825"/>
  <c r="N33" i="8"/>
  <c r="I33"/>
  <c r="U820" i="9"/>
  <c r="T820"/>
  <c r="J825"/>
  <c r="P819" l="1"/>
  <c r="K822"/>
  <c r="L821"/>
  <c r="M821" s="1"/>
  <c r="P820"/>
  <c r="F827"/>
  <c r="H826"/>
  <c r="N32" i="8"/>
  <c r="I32"/>
  <c r="U821" i="9"/>
  <c r="R821"/>
  <c r="T821" s="1"/>
  <c r="J826"/>
  <c r="O821" l="1"/>
  <c r="Q821"/>
  <c r="K823"/>
  <c r="L822"/>
  <c r="M822" s="1"/>
  <c r="F828"/>
  <c r="H827"/>
  <c r="N31" i="8"/>
  <c r="I31"/>
  <c r="U822" i="9"/>
  <c r="R822"/>
  <c r="T822" s="1"/>
  <c r="J827"/>
  <c r="K824" l="1"/>
  <c r="L823"/>
  <c r="M823" s="1"/>
  <c r="Q822"/>
  <c r="O822"/>
  <c r="P821"/>
  <c r="F829"/>
  <c r="H828"/>
  <c r="N30" i="8"/>
  <c r="I30"/>
  <c r="U823" i="9"/>
  <c r="R823"/>
  <c r="T823" s="1"/>
  <c r="J828"/>
  <c r="Q823" l="1"/>
  <c r="K825"/>
  <c r="L824"/>
  <c r="M824" s="1"/>
  <c r="O823"/>
  <c r="P822"/>
  <c r="F830"/>
  <c r="H829"/>
  <c r="N29" i="8"/>
  <c r="I29"/>
  <c r="U824" i="9"/>
  <c r="R824"/>
  <c r="T824" s="1"/>
  <c r="J829"/>
  <c r="K826" l="1"/>
  <c r="L825"/>
  <c r="M825" s="1"/>
  <c r="Q824"/>
  <c r="O824"/>
  <c r="P823"/>
  <c r="F831"/>
  <c r="H830"/>
  <c r="N28" i="8"/>
  <c r="I28"/>
  <c r="U825" i="9"/>
  <c r="R825"/>
  <c r="T825" s="1"/>
  <c r="J830"/>
  <c r="P824" l="1"/>
  <c r="O825"/>
  <c r="K827"/>
  <c r="L826"/>
  <c r="M826" s="1"/>
  <c r="Q825"/>
  <c r="F832"/>
  <c r="H831"/>
  <c r="N27" i="8"/>
  <c r="I27"/>
  <c r="U826" i="9"/>
  <c r="R826"/>
  <c r="T826" s="1"/>
  <c r="J831"/>
  <c r="K828" l="1"/>
  <c r="L827"/>
  <c r="M827" s="1"/>
  <c r="Q826"/>
  <c r="O826"/>
  <c r="P826" s="1"/>
  <c r="P825"/>
  <c r="F833"/>
  <c r="H832"/>
  <c r="N26" i="8"/>
  <c r="I26"/>
  <c r="U827" i="9"/>
  <c r="R827"/>
  <c r="T827" s="1"/>
  <c r="J832"/>
  <c r="Q827" l="1"/>
  <c r="K829"/>
  <c r="L828"/>
  <c r="M828" s="1"/>
  <c r="O827"/>
  <c r="P827" s="1"/>
  <c r="F834"/>
  <c r="H833"/>
  <c r="N25" i="8"/>
  <c r="I25"/>
  <c r="U828" i="9"/>
  <c r="R828"/>
  <c r="T828" s="1"/>
  <c r="J833"/>
  <c r="Q828" l="1"/>
  <c r="K830"/>
  <c r="L829"/>
  <c r="M829" s="1"/>
  <c r="O828"/>
  <c r="F835"/>
  <c r="H834"/>
  <c r="N24" i="8"/>
  <c r="I24"/>
  <c r="U829" i="9"/>
  <c r="R829"/>
  <c r="T829" s="1"/>
  <c r="R830"/>
  <c r="J834"/>
  <c r="K831" l="1"/>
  <c r="L830"/>
  <c r="M830" s="1"/>
  <c r="Q829"/>
  <c r="Q830" s="1"/>
  <c r="O829"/>
  <c r="O830" s="1"/>
  <c r="P828"/>
  <c r="F836"/>
  <c r="H835"/>
  <c r="N23" i="8"/>
  <c r="I23"/>
  <c r="U830" i="9"/>
  <c r="T830"/>
  <c r="J835"/>
  <c r="K832" l="1"/>
  <c r="L831"/>
  <c r="M831" s="1"/>
  <c r="P830"/>
  <c r="P829"/>
  <c r="F837"/>
  <c r="H836"/>
  <c r="N22" i="8"/>
  <c r="I22"/>
  <c r="U831" i="9"/>
  <c r="R831"/>
  <c r="T831" s="1"/>
  <c r="J836"/>
  <c r="O831" l="1"/>
  <c r="Q831"/>
  <c r="K833"/>
  <c r="L832"/>
  <c r="M832" s="1"/>
  <c r="F838"/>
  <c r="H837"/>
  <c r="N21" i="8"/>
  <c r="I21"/>
  <c r="B21"/>
  <c r="U832" i="9"/>
  <c r="R832"/>
  <c r="T832" s="1"/>
  <c r="J837"/>
  <c r="Q832" l="1"/>
  <c r="O832"/>
  <c r="P832" s="1"/>
  <c r="P831"/>
  <c r="K834"/>
  <c r="L833"/>
  <c r="M833" s="1"/>
  <c r="F839"/>
  <c r="H838"/>
  <c r="B26" i="8"/>
  <c r="B25"/>
  <c r="N20"/>
  <c r="U833" i="9"/>
  <c r="R833"/>
  <c r="T833" s="1"/>
  <c r="J838"/>
  <c r="K835" l="1"/>
  <c r="L834"/>
  <c r="M834" s="1"/>
  <c r="Q833"/>
  <c r="O833"/>
  <c r="P833" s="1"/>
  <c r="F840"/>
  <c r="H839"/>
  <c r="B23" i="8"/>
  <c r="B22"/>
  <c r="B24" s="1"/>
  <c r="I20"/>
  <c r="U834" i="9"/>
  <c r="R834"/>
  <c r="T834" s="1"/>
  <c r="J839"/>
  <c r="Q834" l="1"/>
  <c r="K836"/>
  <c r="L835"/>
  <c r="M835" s="1"/>
  <c r="O834"/>
  <c r="F841"/>
  <c r="H840"/>
  <c r="B27" i="8"/>
  <c r="N19"/>
  <c r="I19"/>
  <c r="U835" i="9"/>
  <c r="R835"/>
  <c r="T835" s="1"/>
  <c r="R836"/>
  <c r="J840"/>
  <c r="Q835" l="1"/>
  <c r="K837"/>
  <c r="L836"/>
  <c r="M836" s="1"/>
  <c r="O835"/>
  <c r="O836" s="1"/>
  <c r="P836" s="1"/>
  <c r="Q836"/>
  <c r="P834"/>
  <c r="F842"/>
  <c r="H841"/>
  <c r="N18" i="8"/>
  <c r="I18"/>
  <c r="U836" i="9"/>
  <c r="T836"/>
  <c r="J841"/>
  <c r="K838" l="1"/>
  <c r="L837"/>
  <c r="M837" s="1"/>
  <c r="P835"/>
  <c r="F843"/>
  <c r="H842"/>
  <c r="N17" i="8"/>
  <c r="I17"/>
  <c r="U837" i="9"/>
  <c r="R837"/>
  <c r="T837" s="1"/>
  <c r="R838"/>
  <c r="J842"/>
  <c r="O837" l="1"/>
  <c r="O838" s="1"/>
  <c r="Q837"/>
  <c r="Q838" s="1"/>
  <c r="K839"/>
  <c r="L838"/>
  <c r="M838" s="1"/>
  <c r="F844"/>
  <c r="H843"/>
  <c r="N16" i="8"/>
  <c r="I16"/>
  <c r="U838" i="9"/>
  <c r="T838"/>
  <c r="J843"/>
  <c r="P837" l="1"/>
  <c r="K840"/>
  <c r="L839"/>
  <c r="M839" s="1"/>
  <c r="P838"/>
  <c r="F845"/>
  <c r="H844"/>
  <c r="N15" i="8"/>
  <c r="I15"/>
  <c r="D15"/>
  <c r="U839" i="9"/>
  <c r="R839"/>
  <c r="T839" s="1"/>
  <c r="J844"/>
  <c r="O839" l="1"/>
  <c r="P839" s="1"/>
  <c r="Q839"/>
  <c r="K841"/>
  <c r="L840"/>
  <c r="M840" s="1"/>
  <c r="F846"/>
  <c r="H845"/>
  <c r="N14" i="8"/>
  <c r="I14"/>
  <c r="D14"/>
  <c r="U840" i="9"/>
  <c r="R840"/>
  <c r="T840" s="1"/>
  <c r="J845"/>
  <c r="Q840" l="1"/>
  <c r="K842"/>
  <c r="L841"/>
  <c r="M841" s="1"/>
  <c r="O840"/>
  <c r="P840" s="1"/>
  <c r="F847"/>
  <c r="H846"/>
  <c r="N13" i="8"/>
  <c r="I13"/>
  <c r="U841" i="9"/>
  <c r="R841"/>
  <c r="T841" s="1"/>
  <c r="J846"/>
  <c r="K843" l="1"/>
  <c r="L842"/>
  <c r="M842" s="1"/>
  <c r="Q841"/>
  <c r="O841"/>
  <c r="P841" s="1"/>
  <c r="F848"/>
  <c r="H847"/>
  <c r="N12" i="8"/>
  <c r="I12"/>
  <c r="D12"/>
  <c r="U842" i="9"/>
  <c r="R842"/>
  <c r="T842" s="1"/>
  <c r="J847"/>
  <c r="K844" l="1"/>
  <c r="L843"/>
  <c r="M843" s="1"/>
  <c r="Q842"/>
  <c r="O842"/>
  <c r="F849"/>
  <c r="H848"/>
  <c r="N11" i="8"/>
  <c r="I11"/>
  <c r="U843" i="9"/>
  <c r="R843"/>
  <c r="T843" s="1"/>
  <c r="J848"/>
  <c r="O843" l="1"/>
  <c r="P842"/>
  <c r="Q843"/>
  <c r="K845"/>
  <c r="L844"/>
  <c r="M844" s="1"/>
  <c r="F850"/>
  <c r="H849"/>
  <c r="N10" i="8"/>
  <c r="I10"/>
  <c r="B10"/>
  <c r="U844" i="9"/>
  <c r="R844"/>
  <c r="T844" s="1"/>
  <c r="J849"/>
  <c r="O844" l="1"/>
  <c r="P843"/>
  <c r="K846"/>
  <c r="L845"/>
  <c r="M845" s="1"/>
  <c r="Q844"/>
  <c r="F851"/>
  <c r="H850"/>
  <c r="N9" i="8"/>
  <c r="I9"/>
  <c r="B9"/>
  <c r="U845" i="9"/>
  <c r="R845"/>
  <c r="T845" s="1"/>
  <c r="J850"/>
  <c r="K847" l="1"/>
  <c r="L846"/>
  <c r="M846" s="1"/>
  <c r="O845"/>
  <c r="P845" s="1"/>
  <c r="P844"/>
  <c r="Q845"/>
  <c r="F852"/>
  <c r="H851"/>
  <c r="N8" i="8"/>
  <c r="I8"/>
  <c r="U846" i="9"/>
  <c r="R846"/>
  <c r="T846" s="1"/>
  <c r="J851"/>
  <c r="Q846" l="1"/>
  <c r="K848"/>
  <c r="L847"/>
  <c r="M847" s="1"/>
  <c r="O846"/>
  <c r="F853"/>
  <c r="H852"/>
  <c r="N7" i="8"/>
  <c r="I7"/>
  <c r="U847" i="9"/>
  <c r="R847"/>
  <c r="T847" s="1"/>
  <c r="J852"/>
  <c r="Q847" l="1"/>
  <c r="O847"/>
  <c r="P846"/>
  <c r="K849"/>
  <c r="L848"/>
  <c r="M848" s="1"/>
  <c r="F854"/>
  <c r="H853"/>
  <c r="N6" i="8"/>
  <c r="I6"/>
  <c r="U848" i="9"/>
  <c r="R848"/>
  <c r="T848" s="1"/>
  <c r="J853"/>
  <c r="Q848" l="1"/>
  <c r="K850"/>
  <c r="L849"/>
  <c r="M849" s="1"/>
  <c r="P847"/>
  <c r="O848"/>
  <c r="P848" s="1"/>
  <c r="F855"/>
  <c r="H855" s="1"/>
  <c r="H854"/>
  <c r="N5" i="8"/>
  <c r="I5"/>
  <c r="U849" i="9"/>
  <c r="R849"/>
  <c r="T849" s="1"/>
  <c r="J855"/>
  <c r="J854"/>
  <c r="K851" l="1"/>
  <c r="L850"/>
  <c r="M850" s="1"/>
  <c r="Q849"/>
  <c r="O849"/>
  <c r="N4" i="8"/>
  <c r="I4"/>
  <c r="U850" i="9"/>
  <c r="R850"/>
  <c r="T850" s="1"/>
  <c r="K852" l="1"/>
  <c r="L851"/>
  <c r="M851" s="1"/>
  <c r="P849"/>
  <c r="O850"/>
  <c r="Q850"/>
  <c r="N3" i="8"/>
  <c r="I3"/>
  <c r="F3"/>
  <c r="F4" s="1"/>
  <c r="R2"/>
  <c r="Q2"/>
  <c r="N2"/>
  <c r="K2"/>
  <c r="L2" s="1"/>
  <c r="U851" i="9"/>
  <c r="R851"/>
  <c r="T851" s="1"/>
  <c r="R852"/>
  <c r="K853" l="1"/>
  <c r="L852"/>
  <c r="M852" s="1"/>
  <c r="Q851"/>
  <c r="Q852" s="1"/>
  <c r="O851"/>
  <c r="P850"/>
  <c r="M2" i="8"/>
  <c r="G3"/>
  <c r="H3" s="1"/>
  <c r="F5"/>
  <c r="G4"/>
  <c r="H4" s="1"/>
  <c r="I2"/>
  <c r="G2"/>
  <c r="H2" s="1"/>
  <c r="B1"/>
  <c r="B12" s="1"/>
  <c r="N855" i="7"/>
  <c r="I855"/>
  <c r="N854"/>
  <c r="I854"/>
  <c r="U852" i="9"/>
  <c r="T852"/>
  <c r="J3" i="8"/>
  <c r="J4"/>
  <c r="J2"/>
  <c r="P851" i="9" l="1"/>
  <c r="O852"/>
  <c r="K854"/>
  <c r="L853"/>
  <c r="M853" s="1"/>
  <c r="O2" i="8"/>
  <c r="K3"/>
  <c r="B19"/>
  <c r="B18"/>
  <c r="F6"/>
  <c r="G5"/>
  <c r="H5" s="1"/>
  <c r="N853" i="7"/>
  <c r="I853"/>
  <c r="U853" i="9"/>
  <c r="R853"/>
  <c r="T853" s="1"/>
  <c r="J5" i="8"/>
  <c r="R3"/>
  <c r="O853" i="9" l="1"/>
  <c r="P852"/>
  <c r="Q853"/>
  <c r="K855"/>
  <c r="L854"/>
  <c r="M854" s="1"/>
  <c r="Q3" i="8"/>
  <c r="O3"/>
  <c r="P3" s="1"/>
  <c r="P2"/>
  <c r="F7"/>
  <c r="G6"/>
  <c r="H6" s="1"/>
  <c r="L3"/>
  <c r="K4"/>
  <c r="N852" i="7"/>
  <c r="I852"/>
  <c r="U854" i="9"/>
  <c r="R854"/>
  <c r="T854" s="1"/>
  <c r="J6" i="8"/>
  <c r="L855" i="9" l="1"/>
  <c r="M855" s="1"/>
  <c r="Q854"/>
  <c r="O854"/>
  <c r="P853"/>
  <c r="L4" i="8"/>
  <c r="K5"/>
  <c r="F8"/>
  <c r="G7"/>
  <c r="H7" s="1"/>
  <c r="M3"/>
  <c r="N851" i="7"/>
  <c r="I851"/>
  <c r="U855" i="9"/>
  <c r="R855"/>
  <c r="T855" s="1"/>
  <c r="R4" i="8"/>
  <c r="J7"/>
  <c r="Q855" i="9" l="1"/>
  <c r="O855"/>
  <c r="P855" s="1"/>
  <c r="P854"/>
  <c r="O4" i="8"/>
  <c r="P4" s="1"/>
  <c r="L5"/>
  <c r="M5" s="1"/>
  <c r="K6"/>
  <c r="Q4"/>
  <c r="F9"/>
  <c r="G8"/>
  <c r="H8" s="1"/>
  <c r="M4"/>
  <c r="N850" i="7"/>
  <c r="I850"/>
  <c r="J8" i="8"/>
  <c r="R5"/>
  <c r="R6"/>
  <c r="Q5" l="1"/>
  <c r="Q6" s="1"/>
  <c r="F10"/>
  <c r="G9"/>
  <c r="H9" s="1"/>
  <c r="L6"/>
  <c r="M6" s="1"/>
  <c r="K7"/>
  <c r="O5"/>
  <c r="O6" s="1"/>
  <c r="N849" i="7"/>
  <c r="I849"/>
  <c r="J9" i="8"/>
  <c r="R7"/>
  <c r="Q7" l="1"/>
  <c r="L7"/>
  <c r="M7" s="1"/>
  <c r="K8"/>
  <c r="F11"/>
  <c r="G10"/>
  <c r="H10" s="1"/>
  <c r="O7"/>
  <c r="P7" s="1"/>
  <c r="P6"/>
  <c r="P5"/>
  <c r="N848" i="7"/>
  <c r="I848"/>
  <c r="J10" i="8"/>
  <c r="R8"/>
  <c r="Q8" l="1"/>
  <c r="L8"/>
  <c r="K9"/>
  <c r="F12"/>
  <c r="G11"/>
  <c r="H11" s="1"/>
  <c r="O8"/>
  <c r="P8" s="1"/>
  <c r="N847" i="7"/>
  <c r="I847"/>
  <c r="J11" i="8"/>
  <c r="L9" l="1"/>
  <c r="M9" s="1"/>
  <c r="K10"/>
  <c r="F13"/>
  <c r="G12"/>
  <c r="H12" s="1"/>
  <c r="M8"/>
  <c r="N846" i="7"/>
  <c r="I846"/>
  <c r="J12" i="8"/>
  <c r="R9"/>
  <c r="R10"/>
  <c r="O9" l="1"/>
  <c r="O10" s="1"/>
  <c r="Q9"/>
  <c r="Q10" s="1"/>
  <c r="L10"/>
  <c r="M10" s="1"/>
  <c r="K11"/>
  <c r="F14"/>
  <c r="G13"/>
  <c r="H13" s="1"/>
  <c r="N845" i="7"/>
  <c r="I845"/>
  <c r="R11" i="8"/>
  <c r="J13"/>
  <c r="L11" l="1"/>
  <c r="K12"/>
  <c r="O11"/>
  <c r="P10"/>
  <c r="F15"/>
  <c r="G14"/>
  <c r="H14" s="1"/>
  <c r="Q11"/>
  <c r="P9"/>
  <c r="N844" i="7"/>
  <c r="I844"/>
  <c r="J14" i="8"/>
  <c r="P11" l="1"/>
  <c r="F16"/>
  <c r="G15"/>
  <c r="H15" s="1"/>
  <c r="L12"/>
  <c r="M12" s="1"/>
  <c r="K13"/>
  <c r="Q12"/>
  <c r="M11"/>
  <c r="N843" i="7"/>
  <c r="I843"/>
  <c r="J15" i="8"/>
  <c r="R12"/>
  <c r="R13"/>
  <c r="O12" l="1"/>
  <c r="O13" s="1"/>
  <c r="L13"/>
  <c r="K14"/>
  <c r="F17"/>
  <c r="G16"/>
  <c r="H16" s="1"/>
  <c r="Q13"/>
  <c r="N842" i="7"/>
  <c r="I842"/>
  <c r="J16" i="8"/>
  <c r="P13" l="1"/>
  <c r="F18"/>
  <c r="G17"/>
  <c r="H17" s="1"/>
  <c r="L14"/>
  <c r="M14" s="1"/>
  <c r="K15"/>
  <c r="Q14"/>
  <c r="M13"/>
  <c r="P12"/>
  <c r="N841" i="7"/>
  <c r="I841"/>
  <c r="J17" i="8"/>
  <c r="R14"/>
  <c r="R15"/>
  <c r="O14" l="1"/>
  <c r="O15" s="1"/>
  <c r="L15"/>
  <c r="K16"/>
  <c r="F19"/>
  <c r="G18"/>
  <c r="H18" s="1"/>
  <c r="Q15"/>
  <c r="N840" i="7"/>
  <c r="I840"/>
  <c r="J18" i="8"/>
  <c r="P15" l="1"/>
  <c r="F20"/>
  <c r="G19"/>
  <c r="H19" s="1"/>
  <c r="L16"/>
  <c r="K17"/>
  <c r="M15"/>
  <c r="Q16" s="1"/>
  <c r="P14"/>
  <c r="N839" i="7"/>
  <c r="I839"/>
  <c r="R16" i="8"/>
  <c r="J19"/>
  <c r="O16" l="1"/>
  <c r="P16" s="1"/>
  <c r="L17"/>
  <c r="K18"/>
  <c r="F21"/>
  <c r="G20"/>
  <c r="H20" s="1"/>
  <c r="M16"/>
  <c r="N838" i="7"/>
  <c r="I838"/>
  <c r="J20" i="8"/>
  <c r="R17"/>
  <c r="F22" l="1"/>
  <c r="G21"/>
  <c r="H21" s="1"/>
  <c r="Q17"/>
  <c r="L18"/>
  <c r="M18" s="1"/>
  <c r="K19"/>
  <c r="M17"/>
  <c r="O17"/>
  <c r="N837" i="7"/>
  <c r="I837"/>
  <c r="R18" i="8"/>
  <c r="J21"/>
  <c r="R19"/>
  <c r="L19" l="1"/>
  <c r="K20"/>
  <c r="O18"/>
  <c r="O19" s="1"/>
  <c r="P19" s="1"/>
  <c r="P17"/>
  <c r="F23"/>
  <c r="G22"/>
  <c r="H22" s="1"/>
  <c r="Q18"/>
  <c r="Q19" s="1"/>
  <c r="N836" i="7"/>
  <c r="I836"/>
  <c r="J22" i="8"/>
  <c r="L20" l="1"/>
  <c r="K21"/>
  <c r="M20"/>
  <c r="F24"/>
  <c r="G23"/>
  <c r="H23" s="1"/>
  <c r="M19"/>
  <c r="P18"/>
  <c r="N835" i="7"/>
  <c r="I835"/>
  <c r="R20" i="8"/>
  <c r="J23"/>
  <c r="R21"/>
  <c r="O20" l="1"/>
  <c r="O21" s="1"/>
  <c r="F25"/>
  <c r="G24"/>
  <c r="H24" s="1"/>
  <c r="L21"/>
  <c r="K22"/>
  <c r="M21"/>
  <c r="Q20"/>
  <c r="Q21" s="1"/>
  <c r="N834" i="7"/>
  <c r="I834"/>
  <c r="J24" i="8"/>
  <c r="R22"/>
  <c r="Q22" l="1"/>
  <c r="L22"/>
  <c r="M22" s="1"/>
  <c r="K23"/>
  <c r="O22"/>
  <c r="P21"/>
  <c r="F26"/>
  <c r="G25"/>
  <c r="H25" s="1"/>
  <c r="P20"/>
  <c r="N833" i="7"/>
  <c r="I833"/>
  <c r="J25" i="8"/>
  <c r="R23"/>
  <c r="Q23" l="1"/>
  <c r="F27"/>
  <c r="G26"/>
  <c r="H26" s="1"/>
  <c r="L23"/>
  <c r="M23" s="1"/>
  <c r="Q24" s="1"/>
  <c r="K24"/>
  <c r="O23"/>
  <c r="P23" s="1"/>
  <c r="P22"/>
  <c r="N832" i="7"/>
  <c r="I832"/>
  <c r="R24" i="8"/>
  <c r="J26"/>
  <c r="L24" l="1"/>
  <c r="K25"/>
  <c r="M24"/>
  <c r="Q25" s="1"/>
  <c r="F28"/>
  <c r="G27"/>
  <c r="H27" s="1"/>
  <c r="O24"/>
  <c r="N831" i="7"/>
  <c r="I831"/>
  <c r="J27" i="8"/>
  <c r="R25"/>
  <c r="F29" l="1"/>
  <c r="G28"/>
  <c r="H28" s="1"/>
  <c r="L25"/>
  <c r="K26"/>
  <c r="M25"/>
  <c r="Q26" s="1"/>
  <c r="O25"/>
  <c r="P25" s="1"/>
  <c r="P24"/>
  <c r="N830" i="7"/>
  <c r="I830"/>
  <c r="J28" i="8"/>
  <c r="R26"/>
  <c r="F30" l="1"/>
  <c r="G29"/>
  <c r="H29" s="1"/>
  <c r="L26"/>
  <c r="K27"/>
  <c r="M26"/>
  <c r="Q27" s="1"/>
  <c r="O26"/>
  <c r="P26" s="1"/>
  <c r="N829" i="7"/>
  <c r="I829"/>
  <c r="J29" i="8"/>
  <c r="R27"/>
  <c r="F31" l="1"/>
  <c r="G30"/>
  <c r="H30" s="1"/>
  <c r="L27"/>
  <c r="K28"/>
  <c r="M27"/>
  <c r="Q28" s="1"/>
  <c r="O27"/>
  <c r="P27" s="1"/>
  <c r="N828" i="7"/>
  <c r="I828"/>
  <c r="J30" i="8"/>
  <c r="R28"/>
  <c r="F32" l="1"/>
  <c r="G31"/>
  <c r="H31" s="1"/>
  <c r="L28"/>
  <c r="K29"/>
  <c r="M28"/>
  <c r="Q29" s="1"/>
  <c r="O28"/>
  <c r="P28" s="1"/>
  <c r="N827" i="7"/>
  <c r="I827"/>
  <c r="J31" i="8"/>
  <c r="R29"/>
  <c r="F33" l="1"/>
  <c r="G32"/>
  <c r="H32" s="1"/>
  <c r="L29"/>
  <c r="K30"/>
  <c r="M29"/>
  <c r="Q30" s="1"/>
  <c r="O29"/>
  <c r="P29" s="1"/>
  <c r="N826" i="7"/>
  <c r="I826"/>
  <c r="J32" i="8"/>
  <c r="R30"/>
  <c r="F34" l="1"/>
  <c r="G33"/>
  <c r="H33" s="1"/>
  <c r="L30"/>
  <c r="K31"/>
  <c r="M30"/>
  <c r="Q31" s="1"/>
  <c r="O30"/>
  <c r="P30" s="1"/>
  <c r="N825" i="7"/>
  <c r="I825"/>
  <c r="J33" i="8"/>
  <c r="R31"/>
  <c r="F35" l="1"/>
  <c r="G34"/>
  <c r="H34" s="1"/>
  <c r="L31"/>
  <c r="K32"/>
  <c r="M31"/>
  <c r="Q32" s="1"/>
  <c r="O31"/>
  <c r="P31" s="1"/>
  <c r="N824" i="7"/>
  <c r="I824"/>
  <c r="J34" i="8"/>
  <c r="R32"/>
  <c r="F36" l="1"/>
  <c r="G35"/>
  <c r="H35" s="1"/>
  <c r="L32"/>
  <c r="K33"/>
  <c r="M32"/>
  <c r="Q33" s="1"/>
  <c r="O32"/>
  <c r="P32" s="1"/>
  <c r="N823" i="7"/>
  <c r="I823"/>
  <c r="J35" i="8"/>
  <c r="R33"/>
  <c r="F37" l="1"/>
  <c r="G36"/>
  <c r="H36" s="1"/>
  <c r="L33"/>
  <c r="K34"/>
  <c r="M33"/>
  <c r="Q34" s="1"/>
  <c r="O33"/>
  <c r="P33" s="1"/>
  <c r="N822" i="7"/>
  <c r="I822"/>
  <c r="J36" i="8"/>
  <c r="R34"/>
  <c r="F38" l="1"/>
  <c r="G37"/>
  <c r="H37" s="1"/>
  <c r="L34"/>
  <c r="K35"/>
  <c r="M34"/>
  <c r="Q35" s="1"/>
  <c r="O34"/>
  <c r="P34" s="1"/>
  <c r="N821" i="7"/>
  <c r="I821"/>
  <c r="J37" i="8"/>
  <c r="R35"/>
  <c r="F39" l="1"/>
  <c r="G38"/>
  <c r="H38" s="1"/>
  <c r="L35"/>
  <c r="K36"/>
  <c r="M35"/>
  <c r="Q36" s="1"/>
  <c r="O35"/>
  <c r="P35" s="1"/>
  <c r="N820" i="7"/>
  <c r="I820"/>
  <c r="J38" i="8"/>
  <c r="R36"/>
  <c r="F40" l="1"/>
  <c r="G39"/>
  <c r="H39" s="1"/>
  <c r="L36"/>
  <c r="K37"/>
  <c r="M36"/>
  <c r="Q37" s="1"/>
  <c r="O36"/>
  <c r="P36" s="1"/>
  <c r="N819" i="7"/>
  <c r="I819"/>
  <c r="J39" i="8"/>
  <c r="R37"/>
  <c r="F41" l="1"/>
  <c r="G40"/>
  <c r="H40" s="1"/>
  <c r="L37"/>
  <c r="K38"/>
  <c r="M37"/>
  <c r="Q38" s="1"/>
  <c r="O37"/>
  <c r="N818" i="7"/>
  <c r="I818"/>
  <c r="J40" i="8"/>
  <c r="R38"/>
  <c r="F42" l="1"/>
  <c r="G41"/>
  <c r="H41" s="1"/>
  <c r="O38"/>
  <c r="P37"/>
  <c r="L38"/>
  <c r="M38" s="1"/>
  <c r="Q39" s="1"/>
  <c r="K39"/>
  <c r="N817" i="7"/>
  <c r="I817"/>
  <c r="J41" i="8"/>
  <c r="R39"/>
  <c r="F43" l="1"/>
  <c r="G42"/>
  <c r="H42" s="1"/>
  <c r="O39"/>
  <c r="P38"/>
  <c r="L39"/>
  <c r="K40"/>
  <c r="N816" i="7"/>
  <c r="I816"/>
  <c r="J42" i="8"/>
  <c r="F44" l="1"/>
  <c r="G43"/>
  <c r="H43" s="1"/>
  <c r="P39"/>
  <c r="L40"/>
  <c r="K41"/>
  <c r="M40"/>
  <c r="M39"/>
  <c r="N815" i="7"/>
  <c r="I815"/>
  <c r="J43" i="8"/>
  <c r="R40"/>
  <c r="R41"/>
  <c r="O40" l="1"/>
  <c r="O41" s="1"/>
  <c r="F45"/>
  <c r="G44"/>
  <c r="H44" s="1"/>
  <c r="Q40"/>
  <c r="Q41" s="1"/>
  <c r="L41"/>
  <c r="K42"/>
  <c r="M41"/>
  <c r="N814" i="7"/>
  <c r="I814"/>
  <c r="J44" i="8"/>
  <c r="R42"/>
  <c r="O42" l="1"/>
  <c r="P42" s="1"/>
  <c r="P41"/>
  <c r="L42"/>
  <c r="K43"/>
  <c r="M42"/>
  <c r="F46"/>
  <c r="G45"/>
  <c r="H45" s="1"/>
  <c r="Q42"/>
  <c r="P40"/>
  <c r="N813" i="7"/>
  <c r="I813"/>
  <c r="J45" i="8"/>
  <c r="R43"/>
  <c r="Q43" l="1"/>
  <c r="F47"/>
  <c r="G46"/>
  <c r="H46" s="1"/>
  <c r="L43"/>
  <c r="K44"/>
  <c r="M43"/>
  <c r="Q44" s="1"/>
  <c r="O43"/>
  <c r="P43" s="1"/>
  <c r="N812" i="7"/>
  <c r="I812"/>
  <c r="R44" i="8"/>
  <c r="J46"/>
  <c r="L44" l="1"/>
  <c r="K45"/>
  <c r="M44"/>
  <c r="Q45"/>
  <c r="F48"/>
  <c r="G47"/>
  <c r="H47" s="1"/>
  <c r="O44"/>
  <c r="P44" s="1"/>
  <c r="N811" i="7"/>
  <c r="I811"/>
  <c r="R45" i="8"/>
  <c r="J47"/>
  <c r="L45" l="1"/>
  <c r="K46"/>
  <c r="M45"/>
  <c r="Q46"/>
  <c r="F49"/>
  <c r="G48"/>
  <c r="H48" s="1"/>
  <c r="O45"/>
  <c r="P45" s="1"/>
  <c r="N810" i="7"/>
  <c r="I810"/>
  <c r="J48" i="8"/>
  <c r="R46"/>
  <c r="L46" l="1"/>
  <c r="K47"/>
  <c r="M46"/>
  <c r="Q47" s="1"/>
  <c r="F50"/>
  <c r="G49"/>
  <c r="H49" s="1"/>
  <c r="O46"/>
  <c r="P46" s="1"/>
  <c r="N809" i="7"/>
  <c r="I809"/>
  <c r="R47" i="8"/>
  <c r="J49"/>
  <c r="L47" l="1"/>
  <c r="K48"/>
  <c r="M47"/>
  <c r="Q48" s="1"/>
  <c r="F51"/>
  <c r="G50"/>
  <c r="H50" s="1"/>
  <c r="O47"/>
  <c r="P47" s="1"/>
  <c r="N808" i="7"/>
  <c r="I808"/>
  <c r="R48" i="8"/>
  <c r="J50"/>
  <c r="L48" l="1"/>
  <c r="K49"/>
  <c r="M48"/>
  <c r="Q49" s="1"/>
  <c r="F52"/>
  <c r="G51"/>
  <c r="H51" s="1"/>
  <c r="O48"/>
  <c r="P48" s="1"/>
  <c r="N807" i="7"/>
  <c r="I807"/>
  <c r="J51" i="8"/>
  <c r="R49"/>
  <c r="F53" l="1"/>
  <c r="G52"/>
  <c r="H52" s="1"/>
  <c r="L49"/>
  <c r="K50"/>
  <c r="M49"/>
  <c r="Q50" s="1"/>
  <c r="O49"/>
  <c r="P49" s="1"/>
  <c r="N806" i="7"/>
  <c r="I806"/>
  <c r="J52" i="8"/>
  <c r="R50"/>
  <c r="F54" l="1"/>
  <c r="G53"/>
  <c r="H53" s="1"/>
  <c r="L50"/>
  <c r="K51"/>
  <c r="M50"/>
  <c r="Q51" s="1"/>
  <c r="O50"/>
  <c r="P50" s="1"/>
  <c r="N805" i="7"/>
  <c r="I805"/>
  <c r="J53" i="8"/>
  <c r="R51"/>
  <c r="F55" l="1"/>
  <c r="G54"/>
  <c r="H54" s="1"/>
  <c r="L51"/>
  <c r="K52"/>
  <c r="M51"/>
  <c r="Q52" s="1"/>
  <c r="O51"/>
  <c r="N804" i="7"/>
  <c r="I804"/>
  <c r="J54" i="8"/>
  <c r="R52"/>
  <c r="L52" l="1"/>
  <c r="K53"/>
  <c r="M52"/>
  <c r="F56"/>
  <c r="G55"/>
  <c r="H55" s="1"/>
  <c r="O52"/>
  <c r="Q53"/>
  <c r="P51"/>
  <c r="N803" i="7"/>
  <c r="I803"/>
  <c r="J55" i="8"/>
  <c r="R53"/>
  <c r="F57" l="1"/>
  <c r="G56"/>
  <c r="H56" s="1"/>
  <c r="L53"/>
  <c r="K54"/>
  <c r="M53"/>
  <c r="O53"/>
  <c r="P52"/>
  <c r="Q54"/>
  <c r="N802" i="7"/>
  <c r="I802"/>
  <c r="R54" i="8"/>
  <c r="J56"/>
  <c r="L54" l="1"/>
  <c r="K55"/>
  <c r="M54"/>
  <c r="O54"/>
  <c r="P53"/>
  <c r="F58"/>
  <c r="G57"/>
  <c r="H57" s="1"/>
  <c r="Q55"/>
  <c r="N801" i="7"/>
  <c r="I801"/>
  <c r="J57" i="8"/>
  <c r="R55"/>
  <c r="F59" l="1"/>
  <c r="G58"/>
  <c r="H58" s="1"/>
  <c r="L55"/>
  <c r="K56"/>
  <c r="M55"/>
  <c r="Q56" s="1"/>
  <c r="O55"/>
  <c r="P55" s="1"/>
  <c r="P54"/>
  <c r="N800" i="7"/>
  <c r="I800"/>
  <c r="R56" i="8"/>
  <c r="J58"/>
  <c r="L56" l="1"/>
  <c r="K57"/>
  <c r="M56"/>
  <c r="Q57" s="1"/>
  <c r="F60"/>
  <c r="G59"/>
  <c r="H59" s="1"/>
  <c r="O56"/>
  <c r="P56" s="1"/>
  <c r="N799" i="7"/>
  <c r="I799"/>
  <c r="R57" i="8"/>
  <c r="J59"/>
  <c r="L57" l="1"/>
  <c r="K58"/>
  <c r="M57"/>
  <c r="Q58" s="1"/>
  <c r="F61"/>
  <c r="G60"/>
  <c r="H60" s="1"/>
  <c r="O57"/>
  <c r="P57" s="1"/>
  <c r="N798" i="7"/>
  <c r="I798"/>
  <c r="J60" i="8"/>
  <c r="R58"/>
  <c r="F62" l="1"/>
  <c r="G61"/>
  <c r="H61" s="1"/>
  <c r="L58"/>
  <c r="K59"/>
  <c r="M58"/>
  <c r="Q59" s="1"/>
  <c r="O58"/>
  <c r="P58" s="1"/>
  <c r="N797" i="7"/>
  <c r="I797"/>
  <c r="J61" i="8"/>
  <c r="R59"/>
  <c r="F63" l="1"/>
  <c r="G62"/>
  <c r="H62" s="1"/>
  <c r="L59"/>
  <c r="K60"/>
  <c r="M59"/>
  <c r="Q60" s="1"/>
  <c r="O59"/>
  <c r="P59" s="1"/>
  <c r="N796" i="7"/>
  <c r="I796"/>
  <c r="J62" i="8"/>
  <c r="R60"/>
  <c r="F64" l="1"/>
  <c r="G63"/>
  <c r="H63" s="1"/>
  <c r="L60"/>
  <c r="K61"/>
  <c r="M60"/>
  <c r="Q61" s="1"/>
  <c r="O60"/>
  <c r="P60" s="1"/>
  <c r="N795" i="7"/>
  <c r="I795"/>
  <c r="J63" i="8"/>
  <c r="R61"/>
  <c r="F65" l="1"/>
  <c r="G64"/>
  <c r="H64" s="1"/>
  <c r="L61"/>
  <c r="K62"/>
  <c r="M61"/>
  <c r="Q62" s="1"/>
  <c r="O61"/>
  <c r="P61" s="1"/>
  <c r="N794" i="7"/>
  <c r="I794"/>
  <c r="J64" i="8"/>
  <c r="R62"/>
  <c r="F66" l="1"/>
  <c r="G65"/>
  <c r="H65" s="1"/>
  <c r="L62"/>
  <c r="K63"/>
  <c r="M62"/>
  <c r="Q63" s="1"/>
  <c r="O62"/>
  <c r="P62" s="1"/>
  <c r="N793" i="7"/>
  <c r="I793"/>
  <c r="J65" i="8"/>
  <c r="R63"/>
  <c r="F67" l="1"/>
  <c r="G66"/>
  <c r="H66" s="1"/>
  <c r="L63"/>
  <c r="K64"/>
  <c r="M63"/>
  <c r="Q64" s="1"/>
  <c r="O63"/>
  <c r="N792" i="7"/>
  <c r="I792"/>
  <c r="J66" i="8"/>
  <c r="R64"/>
  <c r="L64" l="1"/>
  <c r="K65"/>
  <c r="M64"/>
  <c r="F68"/>
  <c r="G67"/>
  <c r="H67" s="1"/>
  <c r="O64"/>
  <c r="Q65"/>
  <c r="P63"/>
  <c r="N791" i="7"/>
  <c r="I791"/>
  <c r="J67" i="8"/>
  <c r="R65"/>
  <c r="F69" l="1"/>
  <c r="G68"/>
  <c r="H68" s="1"/>
  <c r="L65"/>
  <c r="K66"/>
  <c r="M65"/>
  <c r="Q66" s="1"/>
  <c r="O65"/>
  <c r="P64"/>
  <c r="N790" i="7"/>
  <c r="I790"/>
  <c r="R66" i="8"/>
  <c r="J68"/>
  <c r="L66" l="1"/>
  <c r="K67"/>
  <c r="M66"/>
  <c r="Q67" s="1"/>
  <c r="O66"/>
  <c r="P65"/>
  <c r="F70"/>
  <c r="G69"/>
  <c r="H69" s="1"/>
  <c r="N789" i="7"/>
  <c r="I789"/>
  <c r="J69" i="8"/>
  <c r="R67"/>
  <c r="F71" l="1"/>
  <c r="G70"/>
  <c r="H70" s="1"/>
  <c r="L67"/>
  <c r="K68"/>
  <c r="M67"/>
  <c r="Q68" s="1"/>
  <c r="O67"/>
  <c r="P67" s="1"/>
  <c r="P66"/>
  <c r="N788" i="7"/>
  <c r="I788"/>
  <c r="R68" i="8"/>
  <c r="J70"/>
  <c r="L68" l="1"/>
  <c r="K69"/>
  <c r="M68"/>
  <c r="Q69" s="1"/>
  <c r="F72"/>
  <c r="G71"/>
  <c r="H71" s="1"/>
  <c r="O68"/>
  <c r="P68" s="1"/>
  <c r="N787" i="7"/>
  <c r="I787"/>
  <c r="R69" i="8"/>
  <c r="J71"/>
  <c r="L69" l="1"/>
  <c r="K70"/>
  <c r="M69"/>
  <c r="Q70" s="1"/>
  <c r="F73"/>
  <c r="G72"/>
  <c r="H72" s="1"/>
  <c r="O69"/>
  <c r="P69" s="1"/>
  <c r="N786" i="7"/>
  <c r="I786"/>
  <c r="R70" i="8"/>
  <c r="J72"/>
  <c r="L70" l="1"/>
  <c r="K71"/>
  <c r="M70"/>
  <c r="Q71" s="1"/>
  <c r="F74"/>
  <c r="G73"/>
  <c r="H73" s="1"/>
  <c r="O70"/>
  <c r="P70" s="1"/>
  <c r="N785" i="7"/>
  <c r="I785"/>
  <c r="R71" i="8"/>
  <c r="J73"/>
  <c r="L71" l="1"/>
  <c r="K72"/>
  <c r="M71"/>
  <c r="Q72" s="1"/>
  <c r="F75"/>
  <c r="G74"/>
  <c r="H74" s="1"/>
  <c r="O71"/>
  <c r="P71" s="1"/>
  <c r="N784" i="7"/>
  <c r="I784"/>
  <c r="R72" i="8"/>
  <c r="J74"/>
  <c r="L72" l="1"/>
  <c r="K73"/>
  <c r="M72"/>
  <c r="Q73" s="1"/>
  <c r="F76"/>
  <c r="G75"/>
  <c r="H75" s="1"/>
  <c r="O72"/>
  <c r="P72" s="1"/>
  <c r="N783" i="7"/>
  <c r="I783"/>
  <c r="J75" i="8"/>
  <c r="R73"/>
  <c r="F77" l="1"/>
  <c r="G76"/>
  <c r="H76" s="1"/>
  <c r="L73"/>
  <c r="K74"/>
  <c r="M73"/>
  <c r="Q74" s="1"/>
  <c r="O73"/>
  <c r="P73" s="1"/>
  <c r="N782" i="7"/>
  <c r="I782"/>
  <c r="J76" i="8"/>
  <c r="R74"/>
  <c r="F78" l="1"/>
  <c r="G77"/>
  <c r="H77" s="1"/>
  <c r="L74"/>
  <c r="K75"/>
  <c r="M74"/>
  <c r="Q75" s="1"/>
  <c r="O74"/>
  <c r="P74" s="1"/>
  <c r="N781" i="7"/>
  <c r="I781"/>
  <c r="J77" i="8"/>
  <c r="R75"/>
  <c r="F79" l="1"/>
  <c r="G78"/>
  <c r="H78" s="1"/>
  <c r="L75"/>
  <c r="K76"/>
  <c r="M75"/>
  <c r="Q76" s="1"/>
  <c r="O75"/>
  <c r="P75" s="1"/>
  <c r="N780" i="7"/>
  <c r="I780"/>
  <c r="J78" i="8"/>
  <c r="R76"/>
  <c r="F80" l="1"/>
  <c r="G79"/>
  <c r="H79" s="1"/>
  <c r="L76"/>
  <c r="K77"/>
  <c r="M76"/>
  <c r="Q77" s="1"/>
  <c r="O76"/>
  <c r="N779" i="7"/>
  <c r="I779"/>
  <c r="J79" i="8"/>
  <c r="R77"/>
  <c r="F81" l="1"/>
  <c r="G80"/>
  <c r="H80" s="1"/>
  <c r="O77"/>
  <c r="P76"/>
  <c r="L77"/>
  <c r="M77" s="1"/>
  <c r="Q78" s="1"/>
  <c r="K78"/>
  <c r="N778" i="7"/>
  <c r="I778"/>
  <c r="J80" i="8"/>
  <c r="R78"/>
  <c r="F82" l="1"/>
  <c r="G81"/>
  <c r="H81" s="1"/>
  <c r="O78"/>
  <c r="P77"/>
  <c r="L78"/>
  <c r="K79"/>
  <c r="N777" i="7"/>
  <c r="I777"/>
  <c r="J81" i="8"/>
  <c r="F83" l="1"/>
  <c r="G82"/>
  <c r="H82" s="1"/>
  <c r="P78"/>
  <c r="L79"/>
  <c r="K80"/>
  <c r="M79"/>
  <c r="M78"/>
  <c r="N776" i="7"/>
  <c r="I776"/>
  <c r="J82" i="8"/>
  <c r="R79"/>
  <c r="R80"/>
  <c r="O79" l="1"/>
  <c r="O80" s="1"/>
  <c r="F84"/>
  <c r="G83"/>
  <c r="H83" s="1"/>
  <c r="Q79"/>
  <c r="Q80" s="1"/>
  <c r="Q81" s="1"/>
  <c r="L80"/>
  <c r="K81"/>
  <c r="M80"/>
  <c r="N775" i="7"/>
  <c r="I775"/>
  <c r="J83" i="8"/>
  <c r="R81"/>
  <c r="L81" l="1"/>
  <c r="K82"/>
  <c r="M81"/>
  <c r="O81"/>
  <c r="P80"/>
  <c r="F85"/>
  <c r="G84"/>
  <c r="H84" s="1"/>
  <c r="Q82"/>
  <c r="P79"/>
  <c r="N774" i="7"/>
  <c r="I774"/>
  <c r="J84" i="8"/>
  <c r="R82"/>
  <c r="F86" l="1"/>
  <c r="G85"/>
  <c r="H85" s="1"/>
  <c r="L82"/>
  <c r="K83"/>
  <c r="M82"/>
  <c r="Q83"/>
  <c r="O82"/>
  <c r="P82" s="1"/>
  <c r="P81"/>
  <c r="N773" i="7"/>
  <c r="I773"/>
  <c r="R83" i="8"/>
  <c r="J85"/>
  <c r="L83" l="1"/>
  <c r="K84"/>
  <c r="M83"/>
  <c r="Q84"/>
  <c r="F87"/>
  <c r="G86"/>
  <c r="H86" s="1"/>
  <c r="O83"/>
  <c r="P83" s="1"/>
  <c r="N772" i="7"/>
  <c r="I772"/>
  <c r="R84" i="8"/>
  <c r="J86"/>
  <c r="L84" l="1"/>
  <c r="K85"/>
  <c r="M84"/>
  <c r="Q85"/>
  <c r="F88"/>
  <c r="G87"/>
  <c r="H87" s="1"/>
  <c r="O84"/>
  <c r="P84" s="1"/>
  <c r="N771" i="7"/>
  <c r="I771"/>
  <c r="R85" i="8"/>
  <c r="J87"/>
  <c r="L85" l="1"/>
  <c r="K86"/>
  <c r="M85"/>
  <c r="Q86"/>
  <c r="F89"/>
  <c r="G88"/>
  <c r="H88" s="1"/>
  <c r="O85"/>
  <c r="P85" s="1"/>
  <c r="N770" i="7"/>
  <c r="I770"/>
  <c r="R86" i="8"/>
  <c r="J88"/>
  <c r="L86" l="1"/>
  <c r="K87"/>
  <c r="M86"/>
  <c r="Q87" s="1"/>
  <c r="F90"/>
  <c r="G89"/>
  <c r="H89" s="1"/>
  <c r="O86"/>
  <c r="P86" s="1"/>
  <c r="N769" i="7"/>
  <c r="I769"/>
  <c r="R87" i="8"/>
  <c r="J89"/>
  <c r="L87" l="1"/>
  <c r="K88"/>
  <c r="M87"/>
  <c r="Q88" s="1"/>
  <c r="F91"/>
  <c r="G90"/>
  <c r="H90" s="1"/>
  <c r="O87"/>
  <c r="P87" s="1"/>
  <c r="N768" i="7"/>
  <c r="I768"/>
  <c r="R88" i="8"/>
  <c r="J90"/>
  <c r="L88" l="1"/>
  <c r="M88" s="1"/>
  <c r="Q89" s="1"/>
  <c r="K89"/>
  <c r="F92"/>
  <c r="G91"/>
  <c r="H91" s="1"/>
  <c r="O88"/>
  <c r="P88" s="1"/>
  <c r="N767" i="7"/>
  <c r="I767"/>
  <c r="J91" i="8"/>
  <c r="R89"/>
  <c r="F93" l="1"/>
  <c r="G92"/>
  <c r="H92" s="1"/>
  <c r="L89"/>
  <c r="K90"/>
  <c r="M89"/>
  <c r="Q90" s="1"/>
  <c r="O89"/>
  <c r="P89" s="1"/>
  <c r="N766" i="7"/>
  <c r="I766"/>
  <c r="J92" i="8"/>
  <c r="R90"/>
  <c r="F94" l="1"/>
  <c r="G93"/>
  <c r="H93" s="1"/>
  <c r="L90"/>
  <c r="K91"/>
  <c r="M90"/>
  <c r="Q91" s="1"/>
  <c r="O90"/>
  <c r="P90" s="1"/>
  <c r="N765" i="7"/>
  <c r="I765"/>
  <c r="J93" i="8"/>
  <c r="R91"/>
  <c r="F95" l="1"/>
  <c r="G94"/>
  <c r="H94" s="1"/>
  <c r="L91"/>
  <c r="K92"/>
  <c r="M91"/>
  <c r="Q92" s="1"/>
  <c r="O91"/>
  <c r="P91" s="1"/>
  <c r="N764" i="7"/>
  <c r="I764"/>
  <c r="J94" i="8"/>
  <c r="R92"/>
  <c r="F96" l="1"/>
  <c r="G95"/>
  <c r="H95" s="1"/>
  <c r="L92"/>
  <c r="K93"/>
  <c r="M92"/>
  <c r="Q93" s="1"/>
  <c r="O92"/>
  <c r="P92" s="1"/>
  <c r="N763" i="7"/>
  <c r="I763"/>
  <c r="J95" i="8"/>
  <c r="R93"/>
  <c r="F97" l="1"/>
  <c r="G96"/>
  <c r="H96" s="1"/>
  <c r="L93"/>
  <c r="K94"/>
  <c r="M93"/>
  <c r="Q94" s="1"/>
  <c r="O93"/>
  <c r="P93" s="1"/>
  <c r="N762" i="7"/>
  <c r="I762"/>
  <c r="J96" i="8"/>
  <c r="R94"/>
  <c r="L94" l="1"/>
  <c r="K95"/>
  <c r="M94"/>
  <c r="Q95" s="1"/>
  <c r="F98"/>
  <c r="G97"/>
  <c r="H97" s="1"/>
  <c r="O94"/>
  <c r="P94" s="1"/>
  <c r="N761" i="7"/>
  <c r="I761"/>
  <c r="J97" i="8"/>
  <c r="R95"/>
  <c r="F99" l="1"/>
  <c r="G98"/>
  <c r="H98" s="1"/>
  <c r="L95"/>
  <c r="K96"/>
  <c r="M95"/>
  <c r="Q96" s="1"/>
  <c r="O95"/>
  <c r="P95" s="1"/>
  <c r="N760" i="7"/>
  <c r="I760"/>
  <c r="J98" i="8"/>
  <c r="R96"/>
  <c r="F100" l="1"/>
  <c r="G99"/>
  <c r="H99" s="1"/>
  <c r="L96"/>
  <c r="K97"/>
  <c r="M96"/>
  <c r="Q97" s="1"/>
  <c r="O96"/>
  <c r="P96" s="1"/>
  <c r="N759" i="7"/>
  <c r="I759"/>
  <c r="J99" i="8"/>
  <c r="R97"/>
  <c r="F101" l="1"/>
  <c r="G100"/>
  <c r="H100" s="1"/>
  <c r="L97"/>
  <c r="K98"/>
  <c r="M97"/>
  <c r="Q98" s="1"/>
  <c r="O97"/>
  <c r="P97" s="1"/>
  <c r="N758" i="7"/>
  <c r="I758"/>
  <c r="J100" i="8"/>
  <c r="R98"/>
  <c r="F102" l="1"/>
  <c r="G101"/>
  <c r="H101" s="1"/>
  <c r="L98"/>
  <c r="K99"/>
  <c r="M98"/>
  <c r="Q99" s="1"/>
  <c r="O98"/>
  <c r="N757" i="7"/>
  <c r="I757"/>
  <c r="J101" i="8"/>
  <c r="R99"/>
  <c r="F103" l="1"/>
  <c r="G102"/>
  <c r="H102" s="1"/>
  <c r="O99"/>
  <c r="P98"/>
  <c r="L99"/>
  <c r="M99" s="1"/>
  <c r="Q100" s="1"/>
  <c r="K100"/>
  <c r="N756" i="7"/>
  <c r="I756"/>
  <c r="J102" i="8"/>
  <c r="R100"/>
  <c r="F104" l="1"/>
  <c r="G103"/>
  <c r="H103" s="1"/>
  <c r="O100"/>
  <c r="P99"/>
  <c r="L100"/>
  <c r="K101"/>
  <c r="N755" i="7"/>
  <c r="I755"/>
  <c r="J103" i="8"/>
  <c r="F105" l="1"/>
  <c r="G104"/>
  <c r="H104" s="1"/>
  <c r="P100"/>
  <c r="L101"/>
  <c r="K102"/>
  <c r="M101"/>
  <c r="M100"/>
  <c r="N754" i="7"/>
  <c r="I754"/>
  <c r="J104" i="8"/>
  <c r="R101"/>
  <c r="R102"/>
  <c r="O101" l="1"/>
  <c r="O102" s="1"/>
  <c r="F106"/>
  <c r="G105"/>
  <c r="H105" s="1"/>
  <c r="Q101"/>
  <c r="Q102" s="1"/>
  <c r="L102"/>
  <c r="K103"/>
  <c r="M102"/>
  <c r="N753" i="7"/>
  <c r="I753"/>
  <c r="J105" i="8"/>
  <c r="R103"/>
  <c r="O103" l="1"/>
  <c r="P103" s="1"/>
  <c r="P102"/>
  <c r="L103"/>
  <c r="K104"/>
  <c r="M103"/>
  <c r="F107"/>
  <c r="G106"/>
  <c r="H106" s="1"/>
  <c r="Q103"/>
  <c r="P101"/>
  <c r="N752" i="7"/>
  <c r="I752"/>
  <c r="J106" i="8"/>
  <c r="R104"/>
  <c r="Q104" l="1"/>
  <c r="F108"/>
  <c r="G107"/>
  <c r="H107" s="1"/>
  <c r="L104"/>
  <c r="K105"/>
  <c r="M104"/>
  <c r="O104"/>
  <c r="P104" s="1"/>
  <c r="N751" i="7"/>
  <c r="I751"/>
  <c r="R105" i="8"/>
  <c r="J107"/>
  <c r="Q105" l="1"/>
  <c r="L105"/>
  <c r="K106"/>
  <c r="M105"/>
  <c r="Q106" s="1"/>
  <c r="F109"/>
  <c r="G108"/>
  <c r="H108" s="1"/>
  <c r="O105"/>
  <c r="P105" s="1"/>
  <c r="N750" i="7"/>
  <c r="I750"/>
  <c r="R106" i="8"/>
  <c r="J108"/>
  <c r="L106" l="1"/>
  <c r="K107"/>
  <c r="M106"/>
  <c r="Q107" s="1"/>
  <c r="F110"/>
  <c r="G109"/>
  <c r="H109" s="1"/>
  <c r="O106"/>
  <c r="P106" s="1"/>
  <c r="N749" i="7"/>
  <c r="I749"/>
  <c r="R107" i="8"/>
  <c r="J109"/>
  <c r="L107" l="1"/>
  <c r="K108"/>
  <c r="M107"/>
  <c r="Q108" s="1"/>
  <c r="F111"/>
  <c r="G110"/>
  <c r="H110" s="1"/>
  <c r="O107"/>
  <c r="P107" s="1"/>
  <c r="N748" i="7"/>
  <c r="I748"/>
  <c r="R108" i="8"/>
  <c r="J110"/>
  <c r="L108" l="1"/>
  <c r="K109"/>
  <c r="M108"/>
  <c r="Q109" s="1"/>
  <c r="F112"/>
  <c r="G111"/>
  <c r="H111" s="1"/>
  <c r="O108"/>
  <c r="P108" s="1"/>
  <c r="N747" i="7"/>
  <c r="I747"/>
  <c r="J111" i="8"/>
  <c r="R109"/>
  <c r="F113" l="1"/>
  <c r="G112"/>
  <c r="H112" s="1"/>
  <c r="L109"/>
  <c r="K110"/>
  <c r="M109"/>
  <c r="Q110" s="1"/>
  <c r="O109"/>
  <c r="P109" s="1"/>
  <c r="N746" i="7"/>
  <c r="I746"/>
  <c r="J112" i="8"/>
  <c r="R110"/>
  <c r="F114" l="1"/>
  <c r="G113"/>
  <c r="H113" s="1"/>
  <c r="L110"/>
  <c r="K111"/>
  <c r="M110"/>
  <c r="Q111" s="1"/>
  <c r="O110"/>
  <c r="P110" s="1"/>
  <c r="N745" i="7"/>
  <c r="I745"/>
  <c r="J113" i="8"/>
  <c r="R111"/>
  <c r="F115" l="1"/>
  <c r="G114"/>
  <c r="H114" s="1"/>
  <c r="L111"/>
  <c r="K112"/>
  <c r="M111"/>
  <c r="Q112" s="1"/>
  <c r="O111"/>
  <c r="P111" s="1"/>
  <c r="N744" i="7"/>
  <c r="I744"/>
  <c r="J114" i="8"/>
  <c r="R112"/>
  <c r="F116" l="1"/>
  <c r="G115"/>
  <c r="H115" s="1"/>
  <c r="L112"/>
  <c r="K113"/>
  <c r="M112"/>
  <c r="Q113" s="1"/>
  <c r="O112"/>
  <c r="P112" s="1"/>
  <c r="N743" i="7"/>
  <c r="I743"/>
  <c r="J115" i="8"/>
  <c r="R113"/>
  <c r="F117" l="1"/>
  <c r="G116"/>
  <c r="H116" s="1"/>
  <c r="L113"/>
  <c r="K114"/>
  <c r="M113"/>
  <c r="Q114" s="1"/>
  <c r="O113"/>
  <c r="P113" s="1"/>
  <c r="N742" i="7"/>
  <c r="I742"/>
  <c r="J116" i="8"/>
  <c r="R114"/>
  <c r="F118" l="1"/>
  <c r="G117"/>
  <c r="H117" s="1"/>
  <c r="L114"/>
  <c r="K115"/>
  <c r="M114"/>
  <c r="Q115" s="1"/>
  <c r="O114"/>
  <c r="P114" s="1"/>
  <c r="N741" i="7"/>
  <c r="I741"/>
  <c r="J117" i="8"/>
  <c r="R115"/>
  <c r="F119" l="1"/>
  <c r="G118"/>
  <c r="H118" s="1"/>
  <c r="L115"/>
  <c r="K116"/>
  <c r="M115"/>
  <c r="Q116" s="1"/>
  <c r="O115"/>
  <c r="P115" s="1"/>
  <c r="N740" i="7"/>
  <c r="I740"/>
  <c r="J118" i="8"/>
  <c r="R116"/>
  <c r="F120" l="1"/>
  <c r="G119"/>
  <c r="H119" s="1"/>
  <c r="L116"/>
  <c r="K117"/>
  <c r="M116"/>
  <c r="Q117" s="1"/>
  <c r="O116"/>
  <c r="N739" i="7"/>
  <c r="I739"/>
  <c r="J119" i="8"/>
  <c r="R117"/>
  <c r="L117" l="1"/>
  <c r="K118"/>
  <c r="M117"/>
  <c r="F121"/>
  <c r="G120"/>
  <c r="H120" s="1"/>
  <c r="O117"/>
  <c r="Q118"/>
  <c r="P116"/>
  <c r="N738" i="7"/>
  <c r="I738"/>
  <c r="J120" i="8"/>
  <c r="R118"/>
  <c r="F122" l="1"/>
  <c r="G121"/>
  <c r="H121" s="1"/>
  <c r="L118"/>
  <c r="K119"/>
  <c r="M118"/>
  <c r="Q119" s="1"/>
  <c r="O118"/>
  <c r="P117"/>
  <c r="N737" i="7"/>
  <c r="I737"/>
  <c r="J121" i="8"/>
  <c r="R119"/>
  <c r="F123" l="1"/>
  <c r="G122"/>
  <c r="H122" s="1"/>
  <c r="L119"/>
  <c r="K120"/>
  <c r="M119"/>
  <c r="Q120" s="1"/>
  <c r="O119"/>
  <c r="P118"/>
  <c r="N736" i="7"/>
  <c r="I736"/>
  <c r="J122" i="8"/>
  <c r="R120"/>
  <c r="L120" l="1"/>
  <c r="K121"/>
  <c r="M120"/>
  <c r="F124"/>
  <c r="G123"/>
  <c r="H123" s="1"/>
  <c r="O120"/>
  <c r="P119"/>
  <c r="Q121"/>
  <c r="N735" i="7"/>
  <c r="I735"/>
  <c r="J123" i="8"/>
  <c r="R121"/>
  <c r="F125" l="1"/>
  <c r="G124"/>
  <c r="H124" s="1"/>
  <c r="L121"/>
  <c r="K122"/>
  <c r="M121"/>
  <c r="Q122" s="1"/>
  <c r="O121"/>
  <c r="P121" s="1"/>
  <c r="P120"/>
  <c r="N734" i="7"/>
  <c r="I734"/>
  <c r="R122" i="8"/>
  <c r="J124"/>
  <c r="L122" l="1"/>
  <c r="K123"/>
  <c r="M122"/>
  <c r="Q123" s="1"/>
  <c r="F126"/>
  <c r="G125"/>
  <c r="H125" s="1"/>
  <c r="O122"/>
  <c r="P122" s="1"/>
  <c r="N733" i="7"/>
  <c r="I733"/>
  <c r="J125" i="8"/>
  <c r="R123"/>
  <c r="F127" l="1"/>
  <c r="G126"/>
  <c r="H126" s="1"/>
  <c r="L123"/>
  <c r="K124"/>
  <c r="M123"/>
  <c r="Q124" s="1"/>
  <c r="O123"/>
  <c r="P123" s="1"/>
  <c r="N732" i="7"/>
  <c r="I732"/>
  <c r="J126" i="8"/>
  <c r="R124"/>
  <c r="F128" l="1"/>
  <c r="G127"/>
  <c r="H127" s="1"/>
  <c r="L124"/>
  <c r="K125"/>
  <c r="M124"/>
  <c r="Q125" s="1"/>
  <c r="O124"/>
  <c r="P124" s="1"/>
  <c r="N731" i="7"/>
  <c r="I731"/>
  <c r="J127" i="8"/>
  <c r="R125"/>
  <c r="F129" l="1"/>
  <c r="G128"/>
  <c r="H128" s="1"/>
  <c r="L125"/>
  <c r="K126"/>
  <c r="M125"/>
  <c r="Q126" s="1"/>
  <c r="O125"/>
  <c r="P125" s="1"/>
  <c r="N730" i="7"/>
  <c r="I730"/>
  <c r="J128" i="8"/>
  <c r="R126"/>
  <c r="F130" l="1"/>
  <c r="G129"/>
  <c r="H129" s="1"/>
  <c r="L126"/>
  <c r="K127"/>
  <c r="M126"/>
  <c r="Q127" s="1"/>
  <c r="O126"/>
  <c r="P126" s="1"/>
  <c r="N729" i="7"/>
  <c r="I729"/>
  <c r="J129" i="8"/>
  <c r="R127"/>
  <c r="F131" l="1"/>
  <c r="G130"/>
  <c r="H130" s="1"/>
  <c r="L127"/>
  <c r="K128"/>
  <c r="M127"/>
  <c r="Q128" s="1"/>
  <c r="O127"/>
  <c r="P127" s="1"/>
  <c r="N728" i="7"/>
  <c r="I728"/>
  <c r="J130" i="8"/>
  <c r="R128"/>
  <c r="F132" l="1"/>
  <c r="G131"/>
  <c r="H131" s="1"/>
  <c r="L128"/>
  <c r="K129"/>
  <c r="M128"/>
  <c r="Q129" s="1"/>
  <c r="O128"/>
  <c r="P128" s="1"/>
  <c r="N727" i="7"/>
  <c r="I727"/>
  <c r="J131" i="8"/>
  <c r="R129"/>
  <c r="F133" l="1"/>
  <c r="G132"/>
  <c r="H132" s="1"/>
  <c r="L129"/>
  <c r="K130"/>
  <c r="M129"/>
  <c r="Q130" s="1"/>
  <c r="O129"/>
  <c r="P129" s="1"/>
  <c r="N726" i="7"/>
  <c r="I726"/>
  <c r="J132" i="8"/>
  <c r="R130"/>
  <c r="F134" l="1"/>
  <c r="G133"/>
  <c r="H133" s="1"/>
  <c r="L130"/>
  <c r="K131"/>
  <c r="M130"/>
  <c r="Q131" s="1"/>
  <c r="O130"/>
  <c r="P130" s="1"/>
  <c r="N725" i="7"/>
  <c r="I725"/>
  <c r="J133" i="8"/>
  <c r="R131"/>
  <c r="F135" l="1"/>
  <c r="G134"/>
  <c r="H134" s="1"/>
  <c r="L131"/>
  <c r="K132"/>
  <c r="M131"/>
  <c r="Q132" s="1"/>
  <c r="O131"/>
  <c r="P131" s="1"/>
  <c r="N724" i="7"/>
  <c r="I724"/>
  <c r="J134" i="8"/>
  <c r="R132"/>
  <c r="F136" l="1"/>
  <c r="G135"/>
  <c r="H135" s="1"/>
  <c r="L132"/>
  <c r="K133"/>
  <c r="M132"/>
  <c r="Q133" s="1"/>
  <c r="O132"/>
  <c r="P132" s="1"/>
  <c r="N723" i="7"/>
  <c r="I723"/>
  <c r="J135" i="8"/>
  <c r="R133"/>
  <c r="F137" l="1"/>
  <c r="G136"/>
  <c r="H136" s="1"/>
  <c r="L133"/>
  <c r="K134"/>
  <c r="M133"/>
  <c r="Q134" s="1"/>
  <c r="O133"/>
  <c r="P133" s="1"/>
  <c r="N722" i="7"/>
  <c r="I722"/>
  <c r="J136" i="8"/>
  <c r="R134"/>
  <c r="F138" l="1"/>
  <c r="G137"/>
  <c r="H137" s="1"/>
  <c r="L134"/>
  <c r="K135"/>
  <c r="M134"/>
  <c r="Q135" s="1"/>
  <c r="O134"/>
  <c r="P134" s="1"/>
  <c r="N721" i="7"/>
  <c r="I721"/>
  <c r="J137" i="8"/>
  <c r="R135"/>
  <c r="F139" l="1"/>
  <c r="G138"/>
  <c r="H138" s="1"/>
  <c r="L135"/>
  <c r="K136"/>
  <c r="M135"/>
  <c r="Q136" s="1"/>
  <c r="O135"/>
  <c r="P135" s="1"/>
  <c r="N720" i="7"/>
  <c r="I720"/>
  <c r="J138" i="8"/>
  <c r="R136"/>
  <c r="F140" l="1"/>
  <c r="G139"/>
  <c r="H139" s="1"/>
  <c r="L136"/>
  <c r="K137"/>
  <c r="M136"/>
  <c r="Q137" s="1"/>
  <c r="O136"/>
  <c r="P136" s="1"/>
  <c r="N719" i="7"/>
  <c r="I719"/>
  <c r="J139" i="8"/>
  <c r="R137"/>
  <c r="F141" l="1"/>
  <c r="G140"/>
  <c r="H140" s="1"/>
  <c r="L137"/>
  <c r="K138"/>
  <c r="M137"/>
  <c r="Q138" s="1"/>
  <c r="O137"/>
  <c r="P137" s="1"/>
  <c r="N718" i="7"/>
  <c r="I718"/>
  <c r="J140" i="8"/>
  <c r="R138"/>
  <c r="F142" l="1"/>
  <c r="G141"/>
  <c r="H141" s="1"/>
  <c r="L138"/>
  <c r="K139"/>
  <c r="M138"/>
  <c r="Q139" s="1"/>
  <c r="O138"/>
  <c r="P138" s="1"/>
  <c r="N717" i="7"/>
  <c r="I717"/>
  <c r="J141" i="8"/>
  <c r="R139"/>
  <c r="F143" l="1"/>
  <c r="G142"/>
  <c r="H142" s="1"/>
  <c r="L139"/>
  <c r="K140"/>
  <c r="M139"/>
  <c r="Q140" s="1"/>
  <c r="O139"/>
  <c r="P139" s="1"/>
  <c r="N716" i="7"/>
  <c r="I716"/>
  <c r="J142" i="8"/>
  <c r="R140"/>
  <c r="F144" l="1"/>
  <c r="G143"/>
  <c r="H143" s="1"/>
  <c r="L140"/>
  <c r="K141"/>
  <c r="M140"/>
  <c r="Q141" s="1"/>
  <c r="O140"/>
  <c r="P140" s="1"/>
  <c r="N715" i="7"/>
  <c r="I715"/>
  <c r="J143" i="8"/>
  <c r="R141"/>
  <c r="F145" l="1"/>
  <c r="G144"/>
  <c r="H144" s="1"/>
  <c r="L141"/>
  <c r="K142"/>
  <c r="M141"/>
  <c r="Q142" s="1"/>
  <c r="O141"/>
  <c r="P141" s="1"/>
  <c r="N714" i="7"/>
  <c r="I714"/>
  <c r="J144" i="8"/>
  <c r="R142"/>
  <c r="F146" l="1"/>
  <c r="G145"/>
  <c r="H145" s="1"/>
  <c r="L142"/>
  <c r="K143"/>
  <c r="M142"/>
  <c r="Q143" s="1"/>
  <c r="O142"/>
  <c r="P142" s="1"/>
  <c r="N713" i="7"/>
  <c r="I713"/>
  <c r="J145" i="8"/>
  <c r="R143"/>
  <c r="F147" l="1"/>
  <c r="G146"/>
  <c r="H146" s="1"/>
  <c r="L143"/>
  <c r="K144"/>
  <c r="M143"/>
  <c r="Q144" s="1"/>
  <c r="O143"/>
  <c r="N712" i="7"/>
  <c r="I712"/>
  <c r="J146" i="8"/>
  <c r="R144"/>
  <c r="F148" l="1"/>
  <c r="G147"/>
  <c r="H147" s="1"/>
  <c r="O144"/>
  <c r="P143"/>
  <c r="L144"/>
  <c r="K145"/>
  <c r="M144"/>
  <c r="Q145" s="1"/>
  <c r="N711" i="7"/>
  <c r="I711"/>
  <c r="J147" i="8"/>
  <c r="R145"/>
  <c r="F149" l="1"/>
  <c r="G148"/>
  <c r="H148" s="1"/>
  <c r="O145"/>
  <c r="P144"/>
  <c r="L145"/>
  <c r="K146"/>
  <c r="N710" i="7"/>
  <c r="I710"/>
  <c r="J148" i="8"/>
  <c r="F150" l="1"/>
  <c r="G149"/>
  <c r="H149" s="1"/>
  <c r="P145"/>
  <c r="L146"/>
  <c r="K147"/>
  <c r="M146"/>
  <c r="M145"/>
  <c r="N709" i="7"/>
  <c r="I709"/>
  <c r="J149" i="8"/>
  <c r="R146"/>
  <c r="R147"/>
  <c r="O146" l="1"/>
  <c r="O147" s="1"/>
  <c r="F151"/>
  <c r="G150"/>
  <c r="H150" s="1"/>
  <c r="Q146"/>
  <c r="Q147" s="1"/>
  <c r="L147"/>
  <c r="K148"/>
  <c r="M147"/>
  <c r="N708" i="7"/>
  <c r="I708"/>
  <c r="J150" i="8"/>
  <c r="R148"/>
  <c r="O148" l="1"/>
  <c r="P148" s="1"/>
  <c r="P147"/>
  <c r="L148"/>
  <c r="K149"/>
  <c r="M148"/>
  <c r="F152"/>
  <c r="G151"/>
  <c r="H151" s="1"/>
  <c r="Q148"/>
  <c r="P146"/>
  <c r="N707" i="7"/>
  <c r="I707"/>
  <c r="J151" i="8"/>
  <c r="R149"/>
  <c r="Q149" l="1"/>
  <c r="F153"/>
  <c r="G152"/>
  <c r="H152" s="1"/>
  <c r="L149"/>
  <c r="K150"/>
  <c r="M149"/>
  <c r="Q150" s="1"/>
  <c r="O149"/>
  <c r="P149" s="1"/>
  <c r="N706" i="7"/>
  <c r="I706"/>
  <c r="R150" i="8"/>
  <c r="J152"/>
  <c r="L150" l="1"/>
  <c r="K151"/>
  <c r="M150"/>
  <c r="Q151"/>
  <c r="F154"/>
  <c r="G153"/>
  <c r="H153" s="1"/>
  <c r="O150"/>
  <c r="P150" s="1"/>
  <c r="N705" i="7"/>
  <c r="I705"/>
  <c r="R151" i="8"/>
  <c r="J153"/>
  <c r="L151" l="1"/>
  <c r="K152"/>
  <c r="M151"/>
  <c r="Q152" s="1"/>
  <c r="F155"/>
  <c r="G154"/>
  <c r="H154" s="1"/>
  <c r="O151"/>
  <c r="P151" s="1"/>
  <c r="N704" i="7"/>
  <c r="I704"/>
  <c r="R152" i="8"/>
  <c r="J154"/>
  <c r="L152" l="1"/>
  <c r="K153"/>
  <c r="M152"/>
  <c r="Q153" s="1"/>
  <c r="F156"/>
  <c r="G155"/>
  <c r="H155" s="1"/>
  <c r="O152"/>
  <c r="P152" s="1"/>
  <c r="N703" i="7"/>
  <c r="I703"/>
  <c r="J155" i="8"/>
  <c r="R153"/>
  <c r="F157" l="1"/>
  <c r="G156"/>
  <c r="H156" s="1"/>
  <c r="L153"/>
  <c r="K154"/>
  <c r="M153"/>
  <c r="Q154" s="1"/>
  <c r="O153"/>
  <c r="P153" s="1"/>
  <c r="N702" i="7"/>
  <c r="I702"/>
  <c r="J156" i="8"/>
  <c r="R154"/>
  <c r="F158" l="1"/>
  <c r="G157"/>
  <c r="H157" s="1"/>
  <c r="L154"/>
  <c r="K155"/>
  <c r="M154"/>
  <c r="Q155" s="1"/>
  <c r="O154"/>
  <c r="P154" s="1"/>
  <c r="N701" i="7"/>
  <c r="I701"/>
  <c r="J157" i="8"/>
  <c r="R155"/>
  <c r="F159" l="1"/>
  <c r="G158"/>
  <c r="H158" s="1"/>
  <c r="L155"/>
  <c r="K156"/>
  <c r="M155"/>
  <c r="Q156" s="1"/>
  <c r="O155"/>
  <c r="P155" s="1"/>
  <c r="N700" i="7"/>
  <c r="I700"/>
  <c r="J158" i="8"/>
  <c r="R156"/>
  <c r="F160" l="1"/>
  <c r="G159"/>
  <c r="H159" s="1"/>
  <c r="L156"/>
  <c r="K157"/>
  <c r="M156"/>
  <c r="Q157" s="1"/>
  <c r="O156"/>
  <c r="P156" s="1"/>
  <c r="N699" i="7"/>
  <c r="I699"/>
  <c r="J159" i="8"/>
  <c r="R157"/>
  <c r="F161" l="1"/>
  <c r="G160"/>
  <c r="H160" s="1"/>
  <c r="L157"/>
  <c r="K158"/>
  <c r="M157"/>
  <c r="Q158" s="1"/>
  <c r="O157"/>
  <c r="P157" s="1"/>
  <c r="N698" i="7"/>
  <c r="I698"/>
  <c r="J160" i="8"/>
  <c r="R158"/>
  <c r="F162" l="1"/>
  <c r="G161"/>
  <c r="H161" s="1"/>
  <c r="L158"/>
  <c r="K159"/>
  <c r="M158"/>
  <c r="Q159" s="1"/>
  <c r="O158"/>
  <c r="P158" s="1"/>
  <c r="N697" i="7"/>
  <c r="I697"/>
  <c r="J161" i="8"/>
  <c r="R159"/>
  <c r="F163" l="1"/>
  <c r="G162"/>
  <c r="H162" s="1"/>
  <c r="L159"/>
  <c r="K160"/>
  <c r="M159"/>
  <c r="Q160" s="1"/>
  <c r="O159"/>
  <c r="P159" s="1"/>
  <c r="N696" i="7"/>
  <c r="I696"/>
  <c r="J162" i="8"/>
  <c r="R160"/>
  <c r="F164" l="1"/>
  <c r="G163"/>
  <c r="H163" s="1"/>
  <c r="L160"/>
  <c r="K161"/>
  <c r="M160"/>
  <c r="Q161" s="1"/>
  <c r="O160"/>
  <c r="P160" s="1"/>
  <c r="N695" i="7"/>
  <c r="I695"/>
  <c r="J163" i="8"/>
  <c r="R161"/>
  <c r="F165" l="1"/>
  <c r="G164"/>
  <c r="H164" s="1"/>
  <c r="L161"/>
  <c r="K162"/>
  <c r="M161"/>
  <c r="Q162" s="1"/>
  <c r="O161"/>
  <c r="P161" s="1"/>
  <c r="N694" i="7"/>
  <c r="I694"/>
  <c r="J164" i="8"/>
  <c r="R162"/>
  <c r="F166" l="1"/>
  <c r="G165"/>
  <c r="H165" s="1"/>
  <c r="L162"/>
  <c r="K163"/>
  <c r="M162"/>
  <c r="Q163" s="1"/>
  <c r="O162"/>
  <c r="P162" s="1"/>
  <c r="N693" i="7"/>
  <c r="I693"/>
  <c r="J165" i="8"/>
  <c r="R163"/>
  <c r="F167" l="1"/>
  <c r="G166"/>
  <c r="H166" s="1"/>
  <c r="L163"/>
  <c r="K164"/>
  <c r="M163"/>
  <c r="Q164" s="1"/>
  <c r="O163"/>
  <c r="P163" s="1"/>
  <c r="N692" i="7"/>
  <c r="I692"/>
  <c r="J166" i="8"/>
  <c r="R164"/>
  <c r="F168" l="1"/>
  <c r="G167"/>
  <c r="H167" s="1"/>
  <c r="L164"/>
  <c r="K165"/>
  <c r="M164"/>
  <c r="Q165" s="1"/>
  <c r="O164"/>
  <c r="P164" s="1"/>
  <c r="N691" i="7"/>
  <c r="I691"/>
  <c r="J167" i="8"/>
  <c r="R165"/>
  <c r="F169" l="1"/>
  <c r="G168"/>
  <c r="H168" s="1"/>
  <c r="L165"/>
  <c r="K166"/>
  <c r="M165"/>
  <c r="Q166" s="1"/>
  <c r="O165"/>
  <c r="P165" s="1"/>
  <c r="N690" i="7"/>
  <c r="I690"/>
  <c r="J168" i="8"/>
  <c r="R166"/>
  <c r="F170" l="1"/>
  <c r="G169"/>
  <c r="H169" s="1"/>
  <c r="L166"/>
  <c r="K167"/>
  <c r="M166"/>
  <c r="Q167" s="1"/>
  <c r="O166"/>
  <c r="P166" s="1"/>
  <c r="N689" i="7"/>
  <c r="I689"/>
  <c r="J169" i="8"/>
  <c r="R167"/>
  <c r="F171" l="1"/>
  <c r="G170"/>
  <c r="H170" s="1"/>
  <c r="L167"/>
  <c r="K168"/>
  <c r="M167"/>
  <c r="Q168" s="1"/>
  <c r="O167"/>
  <c r="P167" s="1"/>
  <c r="N688" i="7"/>
  <c r="I688"/>
  <c r="J170" i="8"/>
  <c r="R168"/>
  <c r="F172" l="1"/>
  <c r="G171"/>
  <c r="H171" s="1"/>
  <c r="L168"/>
  <c r="K169"/>
  <c r="M168"/>
  <c r="Q169" s="1"/>
  <c r="O168"/>
  <c r="P168" s="1"/>
  <c r="N687" i="7"/>
  <c r="I687"/>
  <c r="J171" i="8"/>
  <c r="R169"/>
  <c r="F173" l="1"/>
  <c r="G172"/>
  <c r="H172" s="1"/>
  <c r="L169"/>
  <c r="K170"/>
  <c r="M169"/>
  <c r="Q170" s="1"/>
  <c r="O169"/>
  <c r="P169" s="1"/>
  <c r="N686" i="7"/>
  <c r="I686"/>
  <c r="J172" i="8"/>
  <c r="R170"/>
  <c r="F174" l="1"/>
  <c r="G173"/>
  <c r="H173" s="1"/>
  <c r="L170"/>
  <c r="K171"/>
  <c r="M170"/>
  <c r="Q171" s="1"/>
  <c r="O170"/>
  <c r="N685" i="7"/>
  <c r="I685"/>
  <c r="J173" i="8"/>
  <c r="R171"/>
  <c r="F175" l="1"/>
  <c r="G174"/>
  <c r="H174" s="1"/>
  <c r="O171"/>
  <c r="P170"/>
  <c r="L171"/>
  <c r="K172"/>
  <c r="N684" i="7"/>
  <c r="I684"/>
  <c r="J174" i="8"/>
  <c r="F176" l="1"/>
  <c r="G175"/>
  <c r="H175" s="1"/>
  <c r="P171"/>
  <c r="L172"/>
  <c r="K173"/>
  <c r="M172"/>
  <c r="M171"/>
  <c r="N683" i="7"/>
  <c r="I683"/>
  <c r="J175" i="8"/>
  <c r="R172"/>
  <c r="R173"/>
  <c r="O172" l="1"/>
  <c r="O173" s="1"/>
  <c r="F177"/>
  <c r="G176"/>
  <c r="H176" s="1"/>
  <c r="Q172"/>
  <c r="Q173" s="1"/>
  <c r="L173"/>
  <c r="K174"/>
  <c r="M173"/>
  <c r="N682" i="7"/>
  <c r="I682"/>
  <c r="J176" i="8"/>
  <c r="R174"/>
  <c r="O174" l="1"/>
  <c r="P174" s="1"/>
  <c r="P173"/>
  <c r="L174"/>
  <c r="K175"/>
  <c r="M174"/>
  <c r="F178"/>
  <c r="G177"/>
  <c r="H177" s="1"/>
  <c r="Q174"/>
  <c r="P172"/>
  <c r="N681" i="7"/>
  <c r="I681"/>
  <c r="J177" i="8"/>
  <c r="R175"/>
  <c r="Q175" l="1"/>
  <c r="F179"/>
  <c r="G178"/>
  <c r="H178" s="1"/>
  <c r="L175"/>
  <c r="K176"/>
  <c r="M175"/>
  <c r="Q176" s="1"/>
  <c r="O175"/>
  <c r="P175" s="1"/>
  <c r="N680" i="7"/>
  <c r="I680"/>
  <c r="R176" i="8"/>
  <c r="J178"/>
  <c r="L176" l="1"/>
  <c r="K177"/>
  <c r="M176"/>
  <c r="Q177"/>
  <c r="F180"/>
  <c r="G179"/>
  <c r="H179" s="1"/>
  <c r="O176"/>
  <c r="P176" s="1"/>
  <c r="N679" i="7"/>
  <c r="I679"/>
  <c r="R177" i="8"/>
  <c r="J179"/>
  <c r="L177" l="1"/>
  <c r="K178"/>
  <c r="M177"/>
  <c r="Q178"/>
  <c r="F181"/>
  <c r="G180"/>
  <c r="H180" s="1"/>
  <c r="O177"/>
  <c r="P177" s="1"/>
  <c r="N678" i="7"/>
  <c r="I678"/>
  <c r="R178" i="8"/>
  <c r="J180"/>
  <c r="L178" l="1"/>
  <c r="K179"/>
  <c r="M178"/>
  <c r="Q179" s="1"/>
  <c r="F182"/>
  <c r="G181"/>
  <c r="H181" s="1"/>
  <c r="O178"/>
  <c r="P178" s="1"/>
  <c r="N677" i="7"/>
  <c r="I677"/>
  <c r="R179" i="8"/>
  <c r="J181"/>
  <c r="L179" l="1"/>
  <c r="K180"/>
  <c r="M179"/>
  <c r="Q180" s="1"/>
  <c r="F183"/>
  <c r="G182"/>
  <c r="H182" s="1"/>
  <c r="O179"/>
  <c r="P179" s="1"/>
  <c r="N676" i="7"/>
  <c r="I676"/>
  <c r="J182" i="8"/>
  <c r="R180"/>
  <c r="F184" l="1"/>
  <c r="G183"/>
  <c r="H183" s="1"/>
  <c r="L180"/>
  <c r="K181"/>
  <c r="M180"/>
  <c r="Q181" s="1"/>
  <c r="O180"/>
  <c r="P180" s="1"/>
  <c r="N675" i="7"/>
  <c r="I675"/>
  <c r="J183" i="8"/>
  <c r="R181"/>
  <c r="F185" l="1"/>
  <c r="G184"/>
  <c r="H184" s="1"/>
  <c r="L181"/>
  <c r="K182"/>
  <c r="M181"/>
  <c r="Q182" s="1"/>
  <c r="O181"/>
  <c r="P181" s="1"/>
  <c r="N674" i="7"/>
  <c r="I674"/>
  <c r="J184" i="8"/>
  <c r="R182"/>
  <c r="F186" l="1"/>
  <c r="G185"/>
  <c r="H185" s="1"/>
  <c r="L182"/>
  <c r="K183"/>
  <c r="M182"/>
  <c r="Q183" s="1"/>
  <c r="O182"/>
  <c r="P182" s="1"/>
  <c r="N673" i="7"/>
  <c r="I673"/>
  <c r="J185" i="8"/>
  <c r="R183"/>
  <c r="F187" l="1"/>
  <c r="G186"/>
  <c r="H186" s="1"/>
  <c r="L183"/>
  <c r="K184"/>
  <c r="M183"/>
  <c r="Q184" s="1"/>
  <c r="O183"/>
  <c r="P183" s="1"/>
  <c r="N672" i="7"/>
  <c r="I672"/>
  <c r="J186" i="8"/>
  <c r="R184"/>
  <c r="F188" l="1"/>
  <c r="G187"/>
  <c r="H187" s="1"/>
  <c r="L184"/>
  <c r="K185"/>
  <c r="M184"/>
  <c r="Q185" s="1"/>
  <c r="O184"/>
  <c r="P184" s="1"/>
  <c r="N671" i="7"/>
  <c r="I671"/>
  <c r="J187" i="8"/>
  <c r="R185"/>
  <c r="F189" l="1"/>
  <c r="G188"/>
  <c r="H188" s="1"/>
  <c r="L185"/>
  <c r="K186"/>
  <c r="M185"/>
  <c r="Q186" s="1"/>
  <c r="O185"/>
  <c r="P185" s="1"/>
  <c r="N670" i="7"/>
  <c r="I670"/>
  <c r="J188" i="8"/>
  <c r="R186"/>
  <c r="F190" l="1"/>
  <c r="G189"/>
  <c r="H189" s="1"/>
  <c r="L186"/>
  <c r="K187"/>
  <c r="M186"/>
  <c r="Q187" s="1"/>
  <c r="O186"/>
  <c r="P186" s="1"/>
  <c r="N669" i="7"/>
  <c r="I669"/>
  <c r="J189" i="8"/>
  <c r="R187"/>
  <c r="F191" l="1"/>
  <c r="G190"/>
  <c r="H190" s="1"/>
  <c r="L187"/>
  <c r="K188"/>
  <c r="M187"/>
  <c r="Q188" s="1"/>
  <c r="O187"/>
  <c r="P187" s="1"/>
  <c r="N668" i="7"/>
  <c r="I668"/>
  <c r="J190" i="8"/>
  <c r="R188"/>
  <c r="F192" l="1"/>
  <c r="G191"/>
  <c r="H191" s="1"/>
  <c r="L188"/>
  <c r="K189"/>
  <c r="M188"/>
  <c r="Q189" s="1"/>
  <c r="O188"/>
  <c r="P188" s="1"/>
  <c r="N667" i="7"/>
  <c r="I667"/>
  <c r="J191" i="8"/>
  <c r="R189"/>
  <c r="F193" l="1"/>
  <c r="G192"/>
  <c r="H192" s="1"/>
  <c r="L189"/>
  <c r="K190"/>
  <c r="M189"/>
  <c r="Q190" s="1"/>
  <c r="O189"/>
  <c r="P189" s="1"/>
  <c r="N666" i="7"/>
  <c r="I666"/>
  <c r="J192" i="8"/>
  <c r="R190"/>
  <c r="F194" l="1"/>
  <c r="G193"/>
  <c r="H193" s="1"/>
  <c r="L190"/>
  <c r="K191"/>
  <c r="M190"/>
  <c r="Q191" s="1"/>
  <c r="O190"/>
  <c r="P190" s="1"/>
  <c r="N665" i="7"/>
  <c r="I665"/>
  <c r="J193" i="8"/>
  <c r="R191"/>
  <c r="F195" l="1"/>
  <c r="G194"/>
  <c r="H194" s="1"/>
  <c r="L191"/>
  <c r="K192"/>
  <c r="M191"/>
  <c r="Q192" s="1"/>
  <c r="O191"/>
  <c r="P191" s="1"/>
  <c r="N664" i="7"/>
  <c r="I664"/>
  <c r="J194" i="8"/>
  <c r="R192"/>
  <c r="F196" l="1"/>
  <c r="G195"/>
  <c r="H195" s="1"/>
  <c r="L192"/>
  <c r="K193"/>
  <c r="M192"/>
  <c r="Q193" s="1"/>
  <c r="O192"/>
  <c r="P192" s="1"/>
  <c r="N663" i="7"/>
  <c r="I663"/>
  <c r="J195" i="8"/>
  <c r="R193"/>
  <c r="F197" l="1"/>
  <c r="G196"/>
  <c r="H196" s="1"/>
  <c r="L193"/>
  <c r="K194"/>
  <c r="M193"/>
  <c r="Q194" s="1"/>
  <c r="O193"/>
  <c r="P193" s="1"/>
  <c r="N662" i="7"/>
  <c r="I662"/>
  <c r="J196" i="8"/>
  <c r="R194"/>
  <c r="F198" l="1"/>
  <c r="G197"/>
  <c r="H197" s="1"/>
  <c r="L194"/>
  <c r="K195"/>
  <c r="M194"/>
  <c r="Q195" s="1"/>
  <c r="O194"/>
  <c r="P194" s="1"/>
  <c r="N661" i="7"/>
  <c r="I661"/>
  <c r="J197" i="8"/>
  <c r="R195"/>
  <c r="F199" l="1"/>
  <c r="G198"/>
  <c r="H198" s="1"/>
  <c r="L195"/>
  <c r="K196"/>
  <c r="M195"/>
  <c r="Q196" s="1"/>
  <c r="O195"/>
  <c r="P195" s="1"/>
  <c r="N660" i="7"/>
  <c r="I660"/>
  <c r="J198" i="8"/>
  <c r="R196"/>
  <c r="F200" l="1"/>
  <c r="G199"/>
  <c r="H199" s="1"/>
  <c r="L196"/>
  <c r="K197"/>
  <c r="M196"/>
  <c r="Q197" s="1"/>
  <c r="O196"/>
  <c r="P196" s="1"/>
  <c r="N659" i="7"/>
  <c r="I659"/>
  <c r="J199" i="8"/>
  <c r="R197"/>
  <c r="F201" l="1"/>
  <c r="G200"/>
  <c r="H200" s="1"/>
  <c r="L197"/>
  <c r="K198"/>
  <c r="M197"/>
  <c r="Q198" s="1"/>
  <c r="O197"/>
  <c r="P197" s="1"/>
  <c r="N658" i="7"/>
  <c r="I658"/>
  <c r="J200" i="8"/>
  <c r="R198"/>
  <c r="F202" l="1"/>
  <c r="G201"/>
  <c r="H201" s="1"/>
  <c r="L198"/>
  <c r="K199"/>
  <c r="M198"/>
  <c r="Q199" s="1"/>
  <c r="O198"/>
  <c r="P198" s="1"/>
  <c r="N657" i="7"/>
  <c r="I657"/>
  <c r="J201" i="8"/>
  <c r="R199"/>
  <c r="F203" l="1"/>
  <c r="G202"/>
  <c r="H202" s="1"/>
  <c r="L199"/>
  <c r="K200"/>
  <c r="M199"/>
  <c r="Q200" s="1"/>
  <c r="O199"/>
  <c r="P199" s="1"/>
  <c r="N656" i="7"/>
  <c r="I656"/>
  <c r="J202" i="8"/>
  <c r="R200"/>
  <c r="F204" l="1"/>
  <c r="G203"/>
  <c r="H203" s="1"/>
  <c r="L200"/>
  <c r="K201"/>
  <c r="M200"/>
  <c r="Q201" s="1"/>
  <c r="O200"/>
  <c r="P200" s="1"/>
  <c r="N655" i="7"/>
  <c r="I655"/>
  <c r="J203" i="8"/>
  <c r="R201"/>
  <c r="F205" l="1"/>
  <c r="G204"/>
  <c r="H204" s="1"/>
  <c r="L201"/>
  <c r="K202"/>
  <c r="M201"/>
  <c r="Q202" s="1"/>
  <c r="O201"/>
  <c r="P201" s="1"/>
  <c r="N654" i="7"/>
  <c r="I654"/>
  <c r="J204" i="8"/>
  <c r="R202"/>
  <c r="F206" l="1"/>
  <c r="G205"/>
  <c r="H205" s="1"/>
  <c r="L202"/>
  <c r="K203"/>
  <c r="M202"/>
  <c r="Q203" s="1"/>
  <c r="O202"/>
  <c r="P202" s="1"/>
  <c r="N653" i="7"/>
  <c r="I653"/>
  <c r="J205" i="8"/>
  <c r="R203"/>
  <c r="F207" l="1"/>
  <c r="G206"/>
  <c r="H206" s="1"/>
  <c r="L203"/>
  <c r="K204"/>
  <c r="M203"/>
  <c r="Q204" s="1"/>
  <c r="O203"/>
  <c r="P203" s="1"/>
  <c r="N652" i="7"/>
  <c r="I652"/>
  <c r="J206" i="8"/>
  <c r="R204"/>
  <c r="F208" l="1"/>
  <c r="G207"/>
  <c r="H207" s="1"/>
  <c r="L204"/>
  <c r="K205"/>
  <c r="M204"/>
  <c r="Q205" s="1"/>
  <c r="O204"/>
  <c r="P204" s="1"/>
  <c r="N651" i="7"/>
  <c r="I651"/>
  <c r="J207" i="8"/>
  <c r="R205"/>
  <c r="F209" l="1"/>
  <c r="G208"/>
  <c r="H208" s="1"/>
  <c r="L205"/>
  <c r="K206"/>
  <c r="M205"/>
  <c r="Q206" s="1"/>
  <c r="O205"/>
  <c r="P205" s="1"/>
  <c r="N650" i="7"/>
  <c r="I650"/>
  <c r="J208" i="8"/>
  <c r="R206"/>
  <c r="F210" l="1"/>
  <c r="G209"/>
  <c r="H209" s="1"/>
  <c r="L206"/>
  <c r="K207"/>
  <c r="M206"/>
  <c r="Q207" s="1"/>
  <c r="O206"/>
  <c r="P206" s="1"/>
  <c r="N649" i="7"/>
  <c r="I649"/>
  <c r="J209" i="8"/>
  <c r="R207"/>
  <c r="F211" l="1"/>
  <c r="G210"/>
  <c r="H210" s="1"/>
  <c r="L207"/>
  <c r="K208"/>
  <c r="M207"/>
  <c r="Q208" s="1"/>
  <c r="O207"/>
  <c r="P207" s="1"/>
  <c r="N648" i="7"/>
  <c r="I648"/>
  <c r="J210" i="8"/>
  <c r="R208"/>
  <c r="F212" l="1"/>
  <c r="G211"/>
  <c r="H211" s="1"/>
  <c r="L208"/>
  <c r="K209"/>
  <c r="M208"/>
  <c r="Q209" s="1"/>
  <c r="O208"/>
  <c r="P208" s="1"/>
  <c r="N647" i="7"/>
  <c r="I647"/>
  <c r="J211" i="8"/>
  <c r="R209"/>
  <c r="F213" l="1"/>
  <c r="G212"/>
  <c r="H212" s="1"/>
  <c r="L209"/>
  <c r="K210"/>
  <c r="M209"/>
  <c r="Q210" s="1"/>
  <c r="O209"/>
  <c r="P209" s="1"/>
  <c r="N646" i="7"/>
  <c r="I646"/>
  <c r="J212" i="8"/>
  <c r="R210"/>
  <c r="F214" l="1"/>
  <c r="G213"/>
  <c r="H213" s="1"/>
  <c r="L210"/>
  <c r="K211"/>
  <c r="M210"/>
  <c r="Q211" s="1"/>
  <c r="O210"/>
  <c r="P210" s="1"/>
  <c r="N645" i="7"/>
  <c r="I645"/>
  <c r="J213" i="8"/>
  <c r="R211"/>
  <c r="F215" l="1"/>
  <c r="G214"/>
  <c r="H214" s="1"/>
  <c r="L211"/>
  <c r="K212"/>
  <c r="M211"/>
  <c r="Q212" s="1"/>
  <c r="O211"/>
  <c r="P211" s="1"/>
  <c r="N644" i="7"/>
  <c r="I644"/>
  <c r="J214" i="8"/>
  <c r="R212"/>
  <c r="F216" l="1"/>
  <c r="G215"/>
  <c r="H215" s="1"/>
  <c r="L212"/>
  <c r="K213"/>
  <c r="M212"/>
  <c r="Q213" s="1"/>
  <c r="O212"/>
  <c r="P212" s="1"/>
  <c r="N643" i="7"/>
  <c r="I643"/>
  <c r="J215" i="8"/>
  <c r="R213"/>
  <c r="F217" l="1"/>
  <c r="G216"/>
  <c r="H216" s="1"/>
  <c r="L213"/>
  <c r="K214"/>
  <c r="M213"/>
  <c r="Q214" s="1"/>
  <c r="O213"/>
  <c r="P213" s="1"/>
  <c r="N642" i="7"/>
  <c r="I642"/>
  <c r="J216" i="8"/>
  <c r="R214"/>
  <c r="F218" l="1"/>
  <c r="G217"/>
  <c r="H217" s="1"/>
  <c r="L214"/>
  <c r="K215"/>
  <c r="M214"/>
  <c r="Q215" s="1"/>
  <c r="O214"/>
  <c r="P214" s="1"/>
  <c r="N641" i="7"/>
  <c r="I641"/>
  <c r="J217" i="8"/>
  <c r="R215"/>
  <c r="F219" l="1"/>
  <c r="G218"/>
  <c r="H218" s="1"/>
  <c r="L215"/>
  <c r="K216"/>
  <c r="M215"/>
  <c r="Q216" s="1"/>
  <c r="O215"/>
  <c r="P215" s="1"/>
  <c r="N640" i="7"/>
  <c r="I640"/>
  <c r="J218" i="8"/>
  <c r="R216"/>
  <c r="F220" l="1"/>
  <c r="G219"/>
  <c r="H219" s="1"/>
  <c r="L216"/>
  <c r="K217"/>
  <c r="M216"/>
  <c r="Q217" s="1"/>
  <c r="O216"/>
  <c r="P216" s="1"/>
  <c r="N639" i="7"/>
  <c r="I639"/>
  <c r="J219" i="8"/>
  <c r="R217"/>
  <c r="F221" l="1"/>
  <c r="G220"/>
  <c r="H220" s="1"/>
  <c r="L217"/>
  <c r="K218"/>
  <c r="M217"/>
  <c r="Q218" s="1"/>
  <c r="O217"/>
  <c r="P217" s="1"/>
  <c r="N638" i="7"/>
  <c r="I638"/>
  <c r="J220" i="8"/>
  <c r="R218"/>
  <c r="F222" l="1"/>
  <c r="G221"/>
  <c r="H221" s="1"/>
  <c r="L218"/>
  <c r="K219"/>
  <c r="M218"/>
  <c r="Q219" s="1"/>
  <c r="O218"/>
  <c r="P218" s="1"/>
  <c r="N637" i="7"/>
  <c r="I637"/>
  <c r="J221" i="8"/>
  <c r="R219"/>
  <c r="F223" l="1"/>
  <c r="G222"/>
  <c r="H222" s="1"/>
  <c r="L219"/>
  <c r="K220"/>
  <c r="M219"/>
  <c r="Q220" s="1"/>
  <c r="O219"/>
  <c r="P219" s="1"/>
  <c r="N636" i="7"/>
  <c r="I636"/>
  <c r="J222" i="8"/>
  <c r="R220"/>
  <c r="F224" l="1"/>
  <c r="G223"/>
  <c r="H223" s="1"/>
  <c r="L220"/>
  <c r="K221"/>
  <c r="M220"/>
  <c r="Q221" s="1"/>
  <c r="O220"/>
  <c r="P220" s="1"/>
  <c r="N635" i="7"/>
  <c r="I635"/>
  <c r="J223" i="8"/>
  <c r="R221"/>
  <c r="F225" l="1"/>
  <c r="G224"/>
  <c r="H224" s="1"/>
  <c r="L221"/>
  <c r="K222"/>
  <c r="M221"/>
  <c r="Q222" s="1"/>
  <c r="O221"/>
  <c r="P221" s="1"/>
  <c r="N634" i="7"/>
  <c r="I634"/>
  <c r="J224" i="8"/>
  <c r="R222"/>
  <c r="F226" l="1"/>
  <c r="G225"/>
  <c r="H225" s="1"/>
  <c r="L222"/>
  <c r="K223"/>
  <c r="M222"/>
  <c r="Q223" s="1"/>
  <c r="O222"/>
  <c r="P222" s="1"/>
  <c r="N633" i="7"/>
  <c r="I633"/>
  <c r="J225" i="8"/>
  <c r="R223"/>
  <c r="F227" l="1"/>
  <c r="G226"/>
  <c r="H226" s="1"/>
  <c r="L223"/>
  <c r="K224"/>
  <c r="M223"/>
  <c r="Q224" s="1"/>
  <c r="O223"/>
  <c r="P223" s="1"/>
  <c r="N632" i="7"/>
  <c r="I632"/>
  <c r="J226" i="8"/>
  <c r="R224"/>
  <c r="F228" l="1"/>
  <c r="G227"/>
  <c r="H227" s="1"/>
  <c r="L224"/>
  <c r="K225"/>
  <c r="M224"/>
  <c r="Q225" s="1"/>
  <c r="O224"/>
  <c r="P224" s="1"/>
  <c r="N631" i="7"/>
  <c r="I631"/>
  <c r="J227" i="8"/>
  <c r="R225"/>
  <c r="F229" l="1"/>
  <c r="G228"/>
  <c r="H228" s="1"/>
  <c r="L225"/>
  <c r="K226"/>
  <c r="M225"/>
  <c r="Q226" s="1"/>
  <c r="O225"/>
  <c r="P225" s="1"/>
  <c r="N630" i="7"/>
  <c r="I630"/>
  <c r="J228" i="8"/>
  <c r="R226"/>
  <c r="F230" l="1"/>
  <c r="G229"/>
  <c r="H229" s="1"/>
  <c r="L226"/>
  <c r="K227"/>
  <c r="M226"/>
  <c r="Q227" s="1"/>
  <c r="O226"/>
  <c r="P226" s="1"/>
  <c r="N629" i="7"/>
  <c r="I629"/>
  <c r="J229" i="8"/>
  <c r="R227"/>
  <c r="F231" l="1"/>
  <c r="G230"/>
  <c r="H230" s="1"/>
  <c r="L227"/>
  <c r="K228"/>
  <c r="M227"/>
  <c r="Q228" s="1"/>
  <c r="O227"/>
  <c r="P227" s="1"/>
  <c r="N628" i="7"/>
  <c r="I628"/>
  <c r="J230" i="8"/>
  <c r="R228"/>
  <c r="F232" l="1"/>
  <c r="G231"/>
  <c r="H231" s="1"/>
  <c r="L228"/>
  <c r="K229"/>
  <c r="M228"/>
  <c r="Q229" s="1"/>
  <c r="O228"/>
  <c r="P228" s="1"/>
  <c r="N627" i="7"/>
  <c r="I627"/>
  <c r="J231" i="8"/>
  <c r="R229"/>
  <c r="F233" l="1"/>
  <c r="G232"/>
  <c r="H232" s="1"/>
  <c r="L229"/>
  <c r="K230"/>
  <c r="M229"/>
  <c r="Q230" s="1"/>
  <c r="O229"/>
  <c r="P229" s="1"/>
  <c r="N626" i="7"/>
  <c r="I626"/>
  <c r="J232" i="8"/>
  <c r="R230"/>
  <c r="F234" l="1"/>
  <c r="G233"/>
  <c r="H233" s="1"/>
  <c r="L230"/>
  <c r="K231"/>
  <c r="M230"/>
  <c r="Q231" s="1"/>
  <c r="O230"/>
  <c r="P230" s="1"/>
  <c r="N625" i="7"/>
  <c r="I625"/>
  <c r="J233" i="8"/>
  <c r="R231"/>
  <c r="F235" l="1"/>
  <c r="G234"/>
  <c r="H234" s="1"/>
  <c r="L231"/>
  <c r="K232"/>
  <c r="M231"/>
  <c r="Q232" s="1"/>
  <c r="O231"/>
  <c r="P231" s="1"/>
  <c r="N624" i="7"/>
  <c r="I624"/>
  <c r="J234" i="8"/>
  <c r="R232"/>
  <c r="F236" l="1"/>
  <c r="G235"/>
  <c r="H235" s="1"/>
  <c r="L232"/>
  <c r="K233"/>
  <c r="M232"/>
  <c r="Q233" s="1"/>
  <c r="O232"/>
  <c r="P232" s="1"/>
  <c r="N623" i="7"/>
  <c r="I623"/>
  <c r="J235" i="8"/>
  <c r="R233"/>
  <c r="F237" l="1"/>
  <c r="G236"/>
  <c r="H236" s="1"/>
  <c r="L233"/>
  <c r="K234"/>
  <c r="M233"/>
  <c r="Q234" s="1"/>
  <c r="O233"/>
  <c r="N622" i="7"/>
  <c r="I622"/>
  <c r="J236" i="8"/>
  <c r="R234"/>
  <c r="F238" l="1"/>
  <c r="G237"/>
  <c r="H237" s="1"/>
  <c r="O234"/>
  <c r="P233"/>
  <c r="L234"/>
  <c r="K235"/>
  <c r="N621" i="7"/>
  <c r="I621"/>
  <c r="J237" i="8"/>
  <c r="F239" l="1"/>
  <c r="G238"/>
  <c r="H238" s="1"/>
  <c r="P234"/>
  <c r="L235"/>
  <c r="K236"/>
  <c r="M235"/>
  <c r="M234"/>
  <c r="N620" i="7"/>
  <c r="I620"/>
  <c r="J238" i="8"/>
  <c r="R235"/>
  <c r="R236"/>
  <c r="O235" l="1"/>
  <c r="O236" s="1"/>
  <c r="F240"/>
  <c r="G239"/>
  <c r="H239" s="1"/>
  <c r="Q235"/>
  <c r="Q236" s="1"/>
  <c r="L236"/>
  <c r="M236" s="1"/>
  <c r="K237"/>
  <c r="N619" i="7"/>
  <c r="I619"/>
  <c r="J239" i="8"/>
  <c r="R237"/>
  <c r="O237" l="1"/>
  <c r="P237" s="1"/>
  <c r="P236"/>
  <c r="L237"/>
  <c r="K238"/>
  <c r="M237"/>
  <c r="F241"/>
  <c r="G240"/>
  <c r="H240" s="1"/>
  <c r="Q237"/>
  <c r="P235"/>
  <c r="N618" i="7"/>
  <c r="I618"/>
  <c r="J240" i="8"/>
  <c r="R238"/>
  <c r="Q238" l="1"/>
  <c r="F242"/>
  <c r="G241"/>
  <c r="H241" s="1"/>
  <c r="L238"/>
  <c r="M238" s="1"/>
  <c r="Q239" s="1"/>
  <c r="K239"/>
  <c r="O238"/>
  <c r="P238" s="1"/>
  <c r="N617" i="7"/>
  <c r="I617"/>
  <c r="R239" i="8"/>
  <c r="J241"/>
  <c r="L239" l="1"/>
  <c r="K240"/>
  <c r="M239"/>
  <c r="Q240"/>
  <c r="F243"/>
  <c r="G242"/>
  <c r="H242" s="1"/>
  <c r="O239"/>
  <c r="P239" s="1"/>
  <c r="N616" i="7"/>
  <c r="I616"/>
  <c r="R240" i="8"/>
  <c r="J242"/>
  <c r="L240" l="1"/>
  <c r="K241"/>
  <c r="M240"/>
  <c r="Q241"/>
  <c r="F244"/>
  <c r="G243"/>
  <c r="H243" s="1"/>
  <c r="O240"/>
  <c r="P240" s="1"/>
  <c r="N615" i="7"/>
  <c r="I615"/>
  <c r="R241" i="8"/>
  <c r="J243"/>
  <c r="L241" l="1"/>
  <c r="K242"/>
  <c r="M241"/>
  <c r="Q242"/>
  <c r="F245"/>
  <c r="G244"/>
  <c r="H244" s="1"/>
  <c r="O241"/>
  <c r="P241" s="1"/>
  <c r="N614" i="7"/>
  <c r="I614"/>
  <c r="R242" i="8"/>
  <c r="J244"/>
  <c r="L242" l="1"/>
  <c r="K243"/>
  <c r="M242"/>
  <c r="Q243"/>
  <c r="F246"/>
  <c r="G245"/>
  <c r="H245" s="1"/>
  <c r="O242"/>
  <c r="P242" s="1"/>
  <c r="N613" i="7"/>
  <c r="I613"/>
  <c r="J245" i="8"/>
  <c r="R243"/>
  <c r="L243" l="1"/>
  <c r="K244"/>
  <c r="M243"/>
  <c r="Q244"/>
  <c r="F247"/>
  <c r="G246"/>
  <c r="H246" s="1"/>
  <c r="O243"/>
  <c r="P243" s="1"/>
  <c r="N612" i="7"/>
  <c r="I612"/>
  <c r="J246" i="8"/>
  <c r="R244"/>
  <c r="L244" l="1"/>
  <c r="K245"/>
  <c r="M244"/>
  <c r="Q245"/>
  <c r="F248"/>
  <c r="G247"/>
  <c r="H247" s="1"/>
  <c r="O244"/>
  <c r="P244" s="1"/>
  <c r="N611" i="7"/>
  <c r="I611"/>
  <c r="R245" i="8"/>
  <c r="J247"/>
  <c r="L245" l="1"/>
  <c r="K246"/>
  <c r="M245"/>
  <c r="Q246"/>
  <c r="F249"/>
  <c r="G248"/>
  <c r="H248" s="1"/>
  <c r="O245"/>
  <c r="P245" s="1"/>
  <c r="N610" i="7"/>
  <c r="I610"/>
  <c r="R246" i="8"/>
  <c r="J248"/>
  <c r="L246" l="1"/>
  <c r="K247"/>
  <c r="M246"/>
  <c r="Q247"/>
  <c r="F250"/>
  <c r="G249"/>
  <c r="H249" s="1"/>
  <c r="O246"/>
  <c r="P246" s="1"/>
  <c r="N609" i="7"/>
  <c r="I609"/>
  <c r="J249" i="8"/>
  <c r="R247"/>
  <c r="L247" l="1"/>
  <c r="K248"/>
  <c r="M247"/>
  <c r="Q248"/>
  <c r="F251"/>
  <c r="G250"/>
  <c r="H250" s="1"/>
  <c r="O247"/>
  <c r="P247" s="1"/>
  <c r="N608" i="7"/>
  <c r="I608"/>
  <c r="R248" i="8"/>
  <c r="J250"/>
  <c r="L248" l="1"/>
  <c r="K249"/>
  <c r="M248"/>
  <c r="Q249" s="1"/>
  <c r="F252"/>
  <c r="G251"/>
  <c r="H251" s="1"/>
  <c r="O248"/>
  <c r="P248" s="1"/>
  <c r="N607" i="7"/>
  <c r="I607"/>
  <c r="R249" i="8"/>
  <c r="J251"/>
  <c r="L249" l="1"/>
  <c r="K250"/>
  <c r="M249"/>
  <c r="Q250" s="1"/>
  <c r="F253"/>
  <c r="G252"/>
  <c r="H252" s="1"/>
  <c r="O249"/>
  <c r="P249" s="1"/>
  <c r="N606" i="7"/>
  <c r="I606"/>
  <c r="R250" i="8"/>
  <c r="J252"/>
  <c r="L250" l="1"/>
  <c r="K251"/>
  <c r="M250"/>
  <c r="Q251" s="1"/>
  <c r="F254"/>
  <c r="G253"/>
  <c r="H253" s="1"/>
  <c r="O250"/>
  <c r="P250" s="1"/>
  <c r="N605" i="7"/>
  <c r="I605"/>
  <c r="J253" i="8"/>
  <c r="R251"/>
  <c r="F255" l="1"/>
  <c r="G254"/>
  <c r="H254" s="1"/>
  <c r="L251"/>
  <c r="K252"/>
  <c r="M251"/>
  <c r="Q252" s="1"/>
  <c r="O251"/>
  <c r="P251" s="1"/>
  <c r="N604" i="7"/>
  <c r="I604"/>
  <c r="J254" i="8"/>
  <c r="R252"/>
  <c r="F256" l="1"/>
  <c r="G255"/>
  <c r="H255" s="1"/>
  <c r="L252"/>
  <c r="K253"/>
  <c r="M252"/>
  <c r="Q253" s="1"/>
  <c r="O252"/>
  <c r="P252" s="1"/>
  <c r="N603" i="7"/>
  <c r="I603"/>
  <c r="J255" i="8"/>
  <c r="R253"/>
  <c r="F257" l="1"/>
  <c r="G256"/>
  <c r="H256" s="1"/>
  <c r="L253"/>
  <c r="K254"/>
  <c r="M253"/>
  <c r="Q254" s="1"/>
  <c r="O253"/>
  <c r="P253" s="1"/>
  <c r="N602" i="7"/>
  <c r="I602"/>
  <c r="J256" i="8"/>
  <c r="R254"/>
  <c r="F258" l="1"/>
  <c r="G257"/>
  <c r="H257" s="1"/>
  <c r="L254"/>
  <c r="K255"/>
  <c r="M254"/>
  <c r="Q255" s="1"/>
  <c r="O254"/>
  <c r="P254" s="1"/>
  <c r="N601" i="7"/>
  <c r="I601"/>
  <c r="J257" i="8"/>
  <c r="R255"/>
  <c r="F259" l="1"/>
  <c r="G258"/>
  <c r="H258" s="1"/>
  <c r="L255"/>
  <c r="K256"/>
  <c r="M255"/>
  <c r="Q256" s="1"/>
  <c r="O255"/>
  <c r="P255" s="1"/>
  <c r="N600" i="7"/>
  <c r="I600"/>
  <c r="J258" i="8"/>
  <c r="R256"/>
  <c r="L256" l="1"/>
  <c r="K257"/>
  <c r="M256"/>
  <c r="Q257" s="1"/>
  <c r="F260"/>
  <c r="G259"/>
  <c r="H259" s="1"/>
  <c r="O256"/>
  <c r="P256" s="1"/>
  <c r="N599" i="7"/>
  <c r="I599"/>
  <c r="J259" i="8"/>
  <c r="R257"/>
  <c r="F261" l="1"/>
  <c r="G260"/>
  <c r="H260" s="1"/>
  <c r="L257"/>
  <c r="K258"/>
  <c r="M257"/>
  <c r="Q258" s="1"/>
  <c r="O257"/>
  <c r="P257" s="1"/>
  <c r="N598" i="7"/>
  <c r="I598"/>
  <c r="J260" i="8"/>
  <c r="R258"/>
  <c r="F262" l="1"/>
  <c r="G261"/>
  <c r="H261" s="1"/>
  <c r="L258"/>
  <c r="M258" s="1"/>
  <c r="Q259" s="1"/>
  <c r="K259"/>
  <c r="O258"/>
  <c r="P258" s="1"/>
  <c r="N597" i="7"/>
  <c r="I597"/>
  <c r="J261" i="8"/>
  <c r="R259"/>
  <c r="F263" l="1"/>
  <c r="G262"/>
  <c r="H262" s="1"/>
  <c r="L259"/>
  <c r="K260"/>
  <c r="M259"/>
  <c r="Q260" s="1"/>
  <c r="O259"/>
  <c r="P259" s="1"/>
  <c r="N596" i="7"/>
  <c r="I596"/>
  <c r="J262" i="8"/>
  <c r="R260"/>
  <c r="F264" l="1"/>
  <c r="G263"/>
  <c r="H263" s="1"/>
  <c r="L260"/>
  <c r="K261"/>
  <c r="M260"/>
  <c r="Q261" s="1"/>
  <c r="O260"/>
  <c r="P260" s="1"/>
  <c r="N595" i="7"/>
  <c r="I595"/>
  <c r="J263" i="8"/>
  <c r="R261"/>
  <c r="F265" l="1"/>
  <c r="G264"/>
  <c r="H264" s="1"/>
  <c r="L261"/>
  <c r="K262"/>
  <c r="M261"/>
  <c r="Q262" s="1"/>
  <c r="O261"/>
  <c r="P261" s="1"/>
  <c r="N594" i="7"/>
  <c r="I594"/>
  <c r="J264" i="8"/>
  <c r="R262"/>
  <c r="F266" l="1"/>
  <c r="G265"/>
  <c r="H265" s="1"/>
  <c r="L262"/>
  <c r="K263"/>
  <c r="M262"/>
  <c r="Q263" s="1"/>
  <c r="O262"/>
  <c r="P262" s="1"/>
  <c r="N593" i="7"/>
  <c r="I593"/>
  <c r="J265" i="8"/>
  <c r="R263"/>
  <c r="F267" l="1"/>
  <c r="G266"/>
  <c r="H266" s="1"/>
  <c r="L263"/>
  <c r="K264"/>
  <c r="M263"/>
  <c r="Q264" s="1"/>
  <c r="O263"/>
  <c r="P263" s="1"/>
  <c r="N592" i="7"/>
  <c r="I592"/>
  <c r="J266" i="8"/>
  <c r="R264"/>
  <c r="F268" l="1"/>
  <c r="G267"/>
  <c r="H267" s="1"/>
  <c r="L264"/>
  <c r="K265"/>
  <c r="M264"/>
  <c r="Q265" s="1"/>
  <c r="O264"/>
  <c r="P264" s="1"/>
  <c r="N591" i="7"/>
  <c r="I591"/>
  <c r="J267" i="8"/>
  <c r="R265"/>
  <c r="F269" l="1"/>
  <c r="G268"/>
  <c r="H268" s="1"/>
  <c r="L265"/>
  <c r="K266"/>
  <c r="M265"/>
  <c r="Q266" s="1"/>
  <c r="O265"/>
  <c r="P265" s="1"/>
  <c r="N590" i="7"/>
  <c r="I590"/>
  <c r="J268" i="8"/>
  <c r="R266"/>
  <c r="F270" l="1"/>
  <c r="G269"/>
  <c r="H269" s="1"/>
  <c r="L266"/>
  <c r="K267"/>
  <c r="M266"/>
  <c r="Q267" s="1"/>
  <c r="O266"/>
  <c r="P266" s="1"/>
  <c r="N589" i="7"/>
  <c r="I589"/>
  <c r="J269" i="8"/>
  <c r="R267"/>
  <c r="F271" l="1"/>
  <c r="G270"/>
  <c r="H270" s="1"/>
  <c r="L267"/>
  <c r="K268"/>
  <c r="M267"/>
  <c r="Q268" s="1"/>
  <c r="O267"/>
  <c r="P267" s="1"/>
  <c r="N588" i="7"/>
  <c r="I588"/>
  <c r="J270" i="8"/>
  <c r="R268"/>
  <c r="F272" l="1"/>
  <c r="G271"/>
  <c r="H271" s="1"/>
  <c r="L268"/>
  <c r="K269"/>
  <c r="M268"/>
  <c r="Q269" s="1"/>
  <c r="O268"/>
  <c r="P268" s="1"/>
  <c r="N587" i="7"/>
  <c r="I587"/>
  <c r="J271" i="8"/>
  <c r="R269"/>
  <c r="F273" l="1"/>
  <c r="G272"/>
  <c r="H272" s="1"/>
  <c r="L269"/>
  <c r="K270"/>
  <c r="M269"/>
  <c r="Q270" s="1"/>
  <c r="O269"/>
  <c r="N586" i="7"/>
  <c r="I586"/>
  <c r="J272" i="8"/>
  <c r="R270"/>
  <c r="F274" l="1"/>
  <c r="G273"/>
  <c r="H273" s="1"/>
  <c r="O270"/>
  <c r="P269"/>
  <c r="L270"/>
  <c r="K271"/>
  <c r="N585" i="7"/>
  <c r="I585"/>
  <c r="J273" i="8"/>
  <c r="F275" l="1"/>
  <c r="G274"/>
  <c r="H274" s="1"/>
  <c r="P270"/>
  <c r="L271"/>
  <c r="K272"/>
  <c r="M271"/>
  <c r="M270"/>
  <c r="N584" i="7"/>
  <c r="I584"/>
  <c r="J274" i="8"/>
  <c r="R271"/>
  <c r="R272"/>
  <c r="O271" l="1"/>
  <c r="O272" s="1"/>
  <c r="F276"/>
  <c r="G275"/>
  <c r="H275" s="1"/>
  <c r="Q271"/>
  <c r="Q272" s="1"/>
  <c r="L272"/>
  <c r="K273"/>
  <c r="M272"/>
  <c r="N583" i="7"/>
  <c r="I583"/>
  <c r="J275" i="8"/>
  <c r="R273"/>
  <c r="O273" l="1"/>
  <c r="P273" s="1"/>
  <c r="P272"/>
  <c r="L273"/>
  <c r="K274"/>
  <c r="M273"/>
  <c r="F277"/>
  <c r="G276"/>
  <c r="H276" s="1"/>
  <c r="Q273"/>
  <c r="P271"/>
  <c r="N582" i="7"/>
  <c r="I582"/>
  <c r="J276" i="8"/>
  <c r="R274"/>
  <c r="Q274" l="1"/>
  <c r="F278"/>
  <c r="G277"/>
  <c r="H277" s="1"/>
  <c r="L274"/>
  <c r="K275"/>
  <c r="M274"/>
  <c r="Q275" s="1"/>
  <c r="O274"/>
  <c r="P274" s="1"/>
  <c r="N581" i="7"/>
  <c r="I581"/>
  <c r="R275" i="8"/>
  <c r="J277"/>
  <c r="L275" l="1"/>
  <c r="K276"/>
  <c r="M275"/>
  <c r="Q276"/>
  <c r="F279"/>
  <c r="G278"/>
  <c r="H278" s="1"/>
  <c r="O275"/>
  <c r="P275" s="1"/>
  <c r="N580" i="7"/>
  <c r="I580"/>
  <c r="R276" i="8"/>
  <c r="J278"/>
  <c r="L276" l="1"/>
  <c r="K277"/>
  <c r="M276"/>
  <c r="Q277"/>
  <c r="F280"/>
  <c r="G279"/>
  <c r="H279" s="1"/>
  <c r="O276"/>
  <c r="P276" s="1"/>
  <c r="N579" i="7"/>
  <c r="I579"/>
  <c r="R277" i="8"/>
  <c r="J279"/>
  <c r="L277" l="1"/>
  <c r="K278"/>
  <c r="M277"/>
  <c r="Q278" s="1"/>
  <c r="F281"/>
  <c r="G280"/>
  <c r="H280" s="1"/>
  <c r="O277"/>
  <c r="P277" s="1"/>
  <c r="N578" i="7"/>
  <c r="I578"/>
  <c r="R278" i="8"/>
  <c r="J280"/>
  <c r="L278" l="1"/>
  <c r="K279"/>
  <c r="M278"/>
  <c r="Q279" s="1"/>
  <c r="F282"/>
  <c r="G281"/>
  <c r="H281" s="1"/>
  <c r="O278"/>
  <c r="P278" s="1"/>
  <c r="N577" i="7"/>
  <c r="I577"/>
  <c r="J281" i="8"/>
  <c r="R279"/>
  <c r="F283" l="1"/>
  <c r="G282"/>
  <c r="H282" s="1"/>
  <c r="L279"/>
  <c r="K280"/>
  <c r="M279"/>
  <c r="Q280" s="1"/>
  <c r="O279"/>
  <c r="P279" s="1"/>
  <c r="N576" i="7"/>
  <c r="I576"/>
  <c r="J282" i="8"/>
  <c r="R280"/>
  <c r="F284" l="1"/>
  <c r="G283"/>
  <c r="H283" s="1"/>
  <c r="L280"/>
  <c r="K281"/>
  <c r="M280"/>
  <c r="Q281" s="1"/>
  <c r="O280"/>
  <c r="P280" s="1"/>
  <c r="N575" i="7"/>
  <c r="I575"/>
  <c r="J283" i="8"/>
  <c r="R281"/>
  <c r="F285" l="1"/>
  <c r="G284"/>
  <c r="H284" s="1"/>
  <c r="L281"/>
  <c r="K282"/>
  <c r="M281"/>
  <c r="Q282" s="1"/>
  <c r="O281"/>
  <c r="P281" s="1"/>
  <c r="N574" i="7"/>
  <c r="I574"/>
  <c r="J284" i="8"/>
  <c r="R282"/>
  <c r="F286" l="1"/>
  <c r="G285"/>
  <c r="H285" s="1"/>
  <c r="L282"/>
  <c r="K283"/>
  <c r="M282"/>
  <c r="Q283" s="1"/>
  <c r="O282"/>
  <c r="P282" s="1"/>
  <c r="N573" i="7"/>
  <c r="I573"/>
  <c r="J285" i="8"/>
  <c r="R283"/>
  <c r="F287" l="1"/>
  <c r="G286"/>
  <c r="H286" s="1"/>
  <c r="L283"/>
  <c r="K284"/>
  <c r="M283"/>
  <c r="Q284" s="1"/>
  <c r="O283"/>
  <c r="P283" s="1"/>
  <c r="N572" i="7"/>
  <c r="I572"/>
  <c r="J286" i="8"/>
  <c r="R284"/>
  <c r="F288" l="1"/>
  <c r="G287"/>
  <c r="H287" s="1"/>
  <c r="L284"/>
  <c r="K285"/>
  <c r="M284"/>
  <c r="Q285" s="1"/>
  <c r="O284"/>
  <c r="P284" s="1"/>
  <c r="N571" i="7"/>
  <c r="I571"/>
  <c r="J287" i="8"/>
  <c r="R285"/>
  <c r="F289" l="1"/>
  <c r="G288"/>
  <c r="H288" s="1"/>
  <c r="L285"/>
  <c r="K286"/>
  <c r="M285"/>
  <c r="Q286" s="1"/>
  <c r="O285"/>
  <c r="P285" s="1"/>
  <c r="N570" i="7"/>
  <c r="I570"/>
  <c r="J288" i="8"/>
  <c r="R286"/>
  <c r="F290" l="1"/>
  <c r="G289"/>
  <c r="H289" s="1"/>
  <c r="L286"/>
  <c r="K287"/>
  <c r="M286"/>
  <c r="Q287" s="1"/>
  <c r="O286"/>
  <c r="P286" s="1"/>
  <c r="N569" i="7"/>
  <c r="I569"/>
  <c r="J289" i="8"/>
  <c r="R287"/>
  <c r="F291" l="1"/>
  <c r="G290"/>
  <c r="H290" s="1"/>
  <c r="L287"/>
  <c r="K288"/>
  <c r="M287"/>
  <c r="Q288" s="1"/>
  <c r="O287"/>
  <c r="P287" s="1"/>
  <c r="N568" i="7"/>
  <c r="I568"/>
  <c r="J290" i="8"/>
  <c r="R288"/>
  <c r="F292" l="1"/>
  <c r="G291"/>
  <c r="H291" s="1"/>
  <c r="L288"/>
  <c r="K289"/>
  <c r="M288"/>
  <c r="Q289" s="1"/>
  <c r="O288"/>
  <c r="P288" s="1"/>
  <c r="N567" i="7"/>
  <c r="I567"/>
  <c r="J291" i="8"/>
  <c r="R289"/>
  <c r="F293" l="1"/>
  <c r="G292"/>
  <c r="H292" s="1"/>
  <c r="L289"/>
  <c r="K290"/>
  <c r="M289"/>
  <c r="Q290" s="1"/>
  <c r="O289"/>
  <c r="P289" s="1"/>
  <c r="N566" i="7"/>
  <c r="I566"/>
  <c r="J292" i="8"/>
  <c r="R290"/>
  <c r="F294" l="1"/>
  <c r="G293"/>
  <c r="H293" s="1"/>
  <c r="L290"/>
  <c r="K291"/>
  <c r="M290"/>
  <c r="Q291" s="1"/>
  <c r="O290"/>
  <c r="P290" s="1"/>
  <c r="N565" i="7"/>
  <c r="I565"/>
  <c r="J293" i="8"/>
  <c r="R291"/>
  <c r="F295" l="1"/>
  <c r="G294"/>
  <c r="H294" s="1"/>
  <c r="L291"/>
  <c r="K292"/>
  <c r="M291"/>
  <c r="Q292" s="1"/>
  <c r="O291"/>
  <c r="P291" s="1"/>
  <c r="N564" i="7"/>
  <c r="I564"/>
  <c r="J294" i="8"/>
  <c r="R292"/>
  <c r="F296" l="1"/>
  <c r="G295"/>
  <c r="H295" s="1"/>
  <c r="L292"/>
  <c r="K293"/>
  <c r="M292"/>
  <c r="Q293" s="1"/>
  <c r="O292"/>
  <c r="P292" s="1"/>
  <c r="N563" i="7"/>
  <c r="I563"/>
  <c r="J295" i="8"/>
  <c r="R293"/>
  <c r="F297" l="1"/>
  <c r="G296"/>
  <c r="H296" s="1"/>
  <c r="L293"/>
  <c r="K294"/>
  <c r="M293"/>
  <c r="Q294" s="1"/>
  <c r="O293"/>
  <c r="P293" s="1"/>
  <c r="N562" i="7"/>
  <c r="I562"/>
  <c r="J296" i="8"/>
  <c r="R294"/>
  <c r="F298" l="1"/>
  <c r="G297"/>
  <c r="H297" s="1"/>
  <c r="L294"/>
  <c r="K295"/>
  <c r="M294"/>
  <c r="Q295" s="1"/>
  <c r="O294"/>
  <c r="P294" s="1"/>
  <c r="N561" i="7"/>
  <c r="I561"/>
  <c r="J297" i="8"/>
  <c r="R295"/>
  <c r="F299" l="1"/>
  <c r="G298"/>
  <c r="H298" s="1"/>
  <c r="L295"/>
  <c r="K296"/>
  <c r="M295"/>
  <c r="Q296" s="1"/>
  <c r="O295"/>
  <c r="P295" s="1"/>
  <c r="N560" i="7"/>
  <c r="I560"/>
  <c r="J298" i="8"/>
  <c r="R296"/>
  <c r="F300" l="1"/>
  <c r="G299"/>
  <c r="H299" s="1"/>
  <c r="L296"/>
  <c r="K297"/>
  <c r="M296"/>
  <c r="Q297" s="1"/>
  <c r="O296"/>
  <c r="P296" s="1"/>
  <c r="N559" i="7"/>
  <c r="I559"/>
  <c r="J299" i="8"/>
  <c r="R297"/>
  <c r="F301" l="1"/>
  <c r="G300"/>
  <c r="H300" s="1"/>
  <c r="L297"/>
  <c r="K298"/>
  <c r="M297"/>
  <c r="Q298" s="1"/>
  <c r="O297"/>
  <c r="P297" s="1"/>
  <c r="N558" i="7"/>
  <c r="I558"/>
  <c r="J300" i="8"/>
  <c r="R298"/>
  <c r="F302" l="1"/>
  <c r="G301"/>
  <c r="H301" s="1"/>
  <c r="L298"/>
  <c r="K299"/>
  <c r="M298"/>
  <c r="Q299" s="1"/>
  <c r="O298"/>
  <c r="P298" s="1"/>
  <c r="N557" i="7"/>
  <c r="I557"/>
  <c r="J301" i="8"/>
  <c r="R299"/>
  <c r="F303" l="1"/>
  <c r="G302"/>
  <c r="H302" s="1"/>
  <c r="L299"/>
  <c r="K300"/>
  <c r="M299"/>
  <c r="Q300" s="1"/>
  <c r="O299"/>
  <c r="P299" s="1"/>
  <c r="N556" i="7"/>
  <c r="I556"/>
  <c r="J302" i="8"/>
  <c r="R300"/>
  <c r="F304" l="1"/>
  <c r="G303"/>
  <c r="H303" s="1"/>
  <c r="L300"/>
  <c r="K301"/>
  <c r="M300"/>
  <c r="Q301" s="1"/>
  <c r="O300"/>
  <c r="P300" s="1"/>
  <c r="N555" i="7"/>
  <c r="I555"/>
  <c r="J303" i="8"/>
  <c r="R301"/>
  <c r="F305" l="1"/>
  <c r="G304"/>
  <c r="H304" s="1"/>
  <c r="L301"/>
  <c r="K302"/>
  <c r="M301"/>
  <c r="Q302" s="1"/>
  <c r="O301"/>
  <c r="P301" s="1"/>
  <c r="N554" i="7"/>
  <c r="I554"/>
  <c r="J304" i="8"/>
  <c r="R302"/>
  <c r="F306" l="1"/>
  <c r="G305"/>
  <c r="H305" s="1"/>
  <c r="L302"/>
  <c r="K303"/>
  <c r="M302"/>
  <c r="Q303" s="1"/>
  <c r="O302"/>
  <c r="P302" s="1"/>
  <c r="N553" i="7"/>
  <c r="I553"/>
  <c r="J305" i="8"/>
  <c r="R303"/>
  <c r="F307" l="1"/>
  <c r="G306"/>
  <c r="H306" s="1"/>
  <c r="L303"/>
  <c r="K304"/>
  <c r="M303"/>
  <c r="Q304" s="1"/>
  <c r="O303"/>
  <c r="P303" s="1"/>
  <c r="N552" i="7"/>
  <c r="I552"/>
  <c r="J306" i="8"/>
  <c r="R304"/>
  <c r="F308" l="1"/>
  <c r="G307"/>
  <c r="H307" s="1"/>
  <c r="L304"/>
  <c r="K305"/>
  <c r="M304"/>
  <c r="Q305" s="1"/>
  <c r="O304"/>
  <c r="P304" s="1"/>
  <c r="N551" i="7"/>
  <c r="I551"/>
  <c r="J307" i="8"/>
  <c r="R305"/>
  <c r="F309" l="1"/>
  <c r="G308"/>
  <c r="H308" s="1"/>
  <c r="L305"/>
  <c r="K306"/>
  <c r="M305"/>
  <c r="Q306" s="1"/>
  <c r="O305"/>
  <c r="N550" i="7"/>
  <c r="I550"/>
  <c r="J308" i="8"/>
  <c r="R306"/>
  <c r="L306" l="1"/>
  <c r="K307"/>
  <c r="M306"/>
  <c r="F310"/>
  <c r="G309"/>
  <c r="H309" s="1"/>
  <c r="O306"/>
  <c r="Q307"/>
  <c r="P305"/>
  <c r="N549" i="7"/>
  <c r="I549"/>
  <c r="J309" i="8"/>
  <c r="R307"/>
  <c r="F311" l="1"/>
  <c r="G310"/>
  <c r="H310" s="1"/>
  <c r="L307"/>
  <c r="K308"/>
  <c r="M307"/>
  <c r="Q308" s="1"/>
  <c r="O307"/>
  <c r="P307" s="1"/>
  <c r="P306"/>
  <c r="N548" i="7"/>
  <c r="I548"/>
  <c r="R308" i="8"/>
  <c r="J310"/>
  <c r="L308" l="1"/>
  <c r="K309"/>
  <c r="M308"/>
  <c r="Q309" s="1"/>
  <c r="F312"/>
  <c r="G311"/>
  <c r="H311" s="1"/>
  <c r="O308"/>
  <c r="P308" s="1"/>
  <c r="N547" i="7"/>
  <c r="I547"/>
  <c r="J311" i="8"/>
  <c r="R309"/>
  <c r="F313" l="1"/>
  <c r="G312"/>
  <c r="H312" s="1"/>
  <c r="L309"/>
  <c r="K310"/>
  <c r="M309"/>
  <c r="Q310" s="1"/>
  <c r="O309"/>
  <c r="N546" i="7"/>
  <c r="I546"/>
  <c r="J312" i="8"/>
  <c r="R310"/>
  <c r="F314" l="1"/>
  <c r="G313"/>
  <c r="H313" s="1"/>
  <c r="O310"/>
  <c r="P309"/>
  <c r="L310"/>
  <c r="M310" s="1"/>
  <c r="Q311" s="1"/>
  <c r="K311"/>
  <c r="N545" i="7"/>
  <c r="I545"/>
  <c r="J313" i="8"/>
  <c r="R311"/>
  <c r="F315" l="1"/>
  <c r="G314"/>
  <c r="H314" s="1"/>
  <c r="O311"/>
  <c r="P310"/>
  <c r="L311"/>
  <c r="K312"/>
  <c r="M311"/>
  <c r="Q312" s="1"/>
  <c r="N544" i="7"/>
  <c r="I544"/>
  <c r="J314" i="8"/>
  <c r="R312"/>
  <c r="F316" l="1"/>
  <c r="G315"/>
  <c r="H315" s="1"/>
  <c r="O312"/>
  <c r="P311"/>
  <c r="L312"/>
  <c r="K313"/>
  <c r="M312"/>
  <c r="Q313" s="1"/>
  <c r="N543" i="7"/>
  <c r="I543"/>
  <c r="J315" i="8"/>
  <c r="R313"/>
  <c r="F317" l="1"/>
  <c r="G316"/>
  <c r="H316" s="1"/>
  <c r="O313"/>
  <c r="P312"/>
  <c r="L313"/>
  <c r="M313" s="1"/>
  <c r="Q314" s="1"/>
  <c r="K314"/>
  <c r="N542" i="7"/>
  <c r="I542"/>
  <c r="J316" i="8"/>
  <c r="R314"/>
  <c r="F318" l="1"/>
  <c r="G317"/>
  <c r="H317" s="1"/>
  <c r="O314"/>
  <c r="P313"/>
  <c r="L314"/>
  <c r="M314" s="1"/>
  <c r="Q315" s="1"/>
  <c r="K315"/>
  <c r="N541" i="7"/>
  <c r="I541"/>
  <c r="J317" i="8"/>
  <c r="R315"/>
  <c r="F319" l="1"/>
  <c r="G318"/>
  <c r="H318" s="1"/>
  <c r="O315"/>
  <c r="P314"/>
  <c r="L315"/>
  <c r="K316"/>
  <c r="M315"/>
  <c r="Q316" s="1"/>
  <c r="N540" i="7"/>
  <c r="I540"/>
  <c r="J318" i="8"/>
  <c r="R316"/>
  <c r="F320" l="1"/>
  <c r="G319"/>
  <c r="H319" s="1"/>
  <c r="O316"/>
  <c r="P315"/>
  <c r="L316"/>
  <c r="M316" s="1"/>
  <c r="Q317" s="1"/>
  <c r="K317"/>
  <c r="N539" i="7"/>
  <c r="I539"/>
  <c r="J319" i="8"/>
  <c r="R317"/>
  <c r="F321" l="1"/>
  <c r="G320"/>
  <c r="H320" s="1"/>
  <c r="O317"/>
  <c r="P316"/>
  <c r="L317"/>
  <c r="K318"/>
  <c r="M317"/>
  <c r="Q318" s="1"/>
  <c r="N538" i="7"/>
  <c r="I538"/>
  <c r="J320" i="8"/>
  <c r="R318"/>
  <c r="F322" l="1"/>
  <c r="G321"/>
  <c r="H321" s="1"/>
  <c r="O318"/>
  <c r="P317"/>
  <c r="L318"/>
  <c r="M318" s="1"/>
  <c r="Q319" s="1"/>
  <c r="K319"/>
  <c r="N537" i="7"/>
  <c r="I537"/>
  <c r="J321" i="8"/>
  <c r="R319"/>
  <c r="F323" l="1"/>
  <c r="G322"/>
  <c r="H322" s="1"/>
  <c r="O319"/>
  <c r="P318"/>
  <c r="L319"/>
  <c r="K320"/>
  <c r="M319"/>
  <c r="Q320" s="1"/>
  <c r="N536" i="7"/>
  <c r="I536"/>
  <c r="J322" i="8"/>
  <c r="R320"/>
  <c r="F324" l="1"/>
  <c r="G323"/>
  <c r="H323" s="1"/>
  <c r="O320"/>
  <c r="P319"/>
  <c r="L320"/>
  <c r="M320" s="1"/>
  <c r="Q321" s="1"/>
  <c r="K321"/>
  <c r="N535" i="7"/>
  <c r="I535"/>
  <c r="J323" i="8"/>
  <c r="R321"/>
  <c r="F325" l="1"/>
  <c r="G324"/>
  <c r="H324" s="1"/>
  <c r="O321"/>
  <c r="P320"/>
  <c r="L321"/>
  <c r="M321" s="1"/>
  <c r="Q322" s="1"/>
  <c r="K322"/>
  <c r="N534" i="7"/>
  <c r="I534"/>
  <c r="J324" i="8"/>
  <c r="R322"/>
  <c r="F326" l="1"/>
  <c r="G325"/>
  <c r="H325" s="1"/>
  <c r="O322"/>
  <c r="P321"/>
  <c r="L322"/>
  <c r="M322" s="1"/>
  <c r="Q323" s="1"/>
  <c r="K323"/>
  <c r="N533" i="7"/>
  <c r="I533"/>
  <c r="J325" i="8"/>
  <c r="R323"/>
  <c r="F327" l="1"/>
  <c r="G326"/>
  <c r="H326" s="1"/>
  <c r="O323"/>
  <c r="P322"/>
  <c r="L323"/>
  <c r="M323" s="1"/>
  <c r="Q324" s="1"/>
  <c r="K324"/>
  <c r="N532" i="7"/>
  <c r="I532"/>
  <c r="J326" i="8"/>
  <c r="R324"/>
  <c r="F328" l="1"/>
  <c r="G327"/>
  <c r="H327" s="1"/>
  <c r="O324"/>
  <c r="P323"/>
  <c r="L324"/>
  <c r="K325"/>
  <c r="M324"/>
  <c r="Q325" s="1"/>
  <c r="N531" i="7"/>
  <c r="I531"/>
  <c r="J327" i="8"/>
  <c r="R325"/>
  <c r="F329" l="1"/>
  <c r="G328"/>
  <c r="H328" s="1"/>
  <c r="O325"/>
  <c r="P324"/>
  <c r="L325"/>
  <c r="K326"/>
  <c r="M325"/>
  <c r="Q326" s="1"/>
  <c r="N530" i="7"/>
  <c r="I530"/>
  <c r="J328" i="8"/>
  <c r="R326"/>
  <c r="F330" l="1"/>
  <c r="G329"/>
  <c r="H329" s="1"/>
  <c r="O326"/>
  <c r="P325"/>
  <c r="L326"/>
  <c r="K327"/>
  <c r="M326"/>
  <c r="Q327" s="1"/>
  <c r="N529" i="7"/>
  <c r="I529"/>
  <c r="J329" i="8"/>
  <c r="R327"/>
  <c r="F331" l="1"/>
  <c r="G330"/>
  <c r="H330" s="1"/>
  <c r="O327"/>
  <c r="P326"/>
  <c r="L327"/>
  <c r="K328"/>
  <c r="M327"/>
  <c r="Q328" s="1"/>
  <c r="N528" i="7"/>
  <c r="I528"/>
  <c r="J330" i="8"/>
  <c r="R328"/>
  <c r="F332" l="1"/>
  <c r="G331"/>
  <c r="H331" s="1"/>
  <c r="L328"/>
  <c r="K329"/>
  <c r="M328"/>
  <c r="Q329" s="1"/>
  <c r="O328"/>
  <c r="P328" s="1"/>
  <c r="P327"/>
  <c r="N527" i="7"/>
  <c r="I527"/>
  <c r="J331" i="8"/>
  <c r="R329"/>
  <c r="F333" l="1"/>
  <c r="G332"/>
  <c r="H332" s="1"/>
  <c r="L329"/>
  <c r="K330"/>
  <c r="M329"/>
  <c r="Q330" s="1"/>
  <c r="O329"/>
  <c r="N526" i="7"/>
  <c r="I526"/>
  <c r="J332" i="8"/>
  <c r="R330"/>
  <c r="F334" l="1"/>
  <c r="G333"/>
  <c r="H333" s="1"/>
  <c r="O330"/>
  <c r="P329"/>
  <c r="L330"/>
  <c r="K331"/>
  <c r="M330"/>
  <c r="Q331" s="1"/>
  <c r="N525" i="7"/>
  <c r="I525"/>
  <c r="J333" i="8"/>
  <c r="R331"/>
  <c r="F335" l="1"/>
  <c r="G334"/>
  <c r="H334" s="1"/>
  <c r="O331"/>
  <c r="P330"/>
  <c r="L331"/>
  <c r="M331" s="1"/>
  <c r="Q332" s="1"/>
  <c r="K332"/>
  <c r="N524" i="7"/>
  <c r="I524"/>
  <c r="J334" i="8"/>
  <c r="R332"/>
  <c r="F336" l="1"/>
  <c r="G335"/>
  <c r="H335" s="1"/>
  <c r="O332"/>
  <c r="P331"/>
  <c r="L332"/>
  <c r="M332" s="1"/>
  <c r="Q333" s="1"/>
  <c r="K333"/>
  <c r="N523" i="7"/>
  <c r="I523"/>
  <c r="J335" i="8"/>
  <c r="R333"/>
  <c r="F337" l="1"/>
  <c r="G336"/>
  <c r="H336" s="1"/>
  <c r="O333"/>
  <c r="P332"/>
  <c r="L333"/>
  <c r="K334"/>
  <c r="M333"/>
  <c r="Q334" s="1"/>
  <c r="N522" i="7"/>
  <c r="I522"/>
  <c r="J336" i="8"/>
  <c r="R334"/>
  <c r="F338" l="1"/>
  <c r="G337"/>
  <c r="H337" s="1"/>
  <c r="O334"/>
  <c r="P333"/>
  <c r="L334"/>
  <c r="K335"/>
  <c r="M334"/>
  <c r="Q335" s="1"/>
  <c r="N521" i="7"/>
  <c r="I521"/>
  <c r="J337" i="8"/>
  <c r="R335"/>
  <c r="F339" l="1"/>
  <c r="G338"/>
  <c r="H338" s="1"/>
  <c r="O335"/>
  <c r="P334"/>
  <c r="L335"/>
  <c r="M335" s="1"/>
  <c r="Q336" s="1"/>
  <c r="K336"/>
  <c r="N520" i="7"/>
  <c r="I520"/>
  <c r="J338" i="8"/>
  <c r="R336"/>
  <c r="F340" l="1"/>
  <c r="G339"/>
  <c r="H339" s="1"/>
  <c r="O336"/>
  <c r="P335"/>
  <c r="L336"/>
  <c r="M336" s="1"/>
  <c r="Q337" s="1"/>
  <c r="K337"/>
  <c r="N519" i="7"/>
  <c r="I519"/>
  <c r="J339" i="8"/>
  <c r="R337"/>
  <c r="F341" l="1"/>
  <c r="G340"/>
  <c r="H340" s="1"/>
  <c r="O337"/>
  <c r="P336"/>
  <c r="L337"/>
  <c r="K338"/>
  <c r="M337"/>
  <c r="Q338" s="1"/>
  <c r="N518" i="7"/>
  <c r="I518"/>
  <c r="J340" i="8"/>
  <c r="R338"/>
  <c r="F342" l="1"/>
  <c r="G341"/>
  <c r="H341" s="1"/>
  <c r="O338"/>
  <c r="P337"/>
  <c r="L338"/>
  <c r="M338" s="1"/>
  <c r="Q339" s="1"/>
  <c r="K339"/>
  <c r="N517" i="7"/>
  <c r="I517"/>
  <c r="J341" i="8"/>
  <c r="R339"/>
  <c r="F343" l="1"/>
  <c r="G342"/>
  <c r="H342" s="1"/>
  <c r="O339"/>
  <c r="P338"/>
  <c r="L339"/>
  <c r="M339" s="1"/>
  <c r="Q340" s="1"/>
  <c r="K340"/>
  <c r="N516" i="7"/>
  <c r="I516"/>
  <c r="J342" i="8"/>
  <c r="R340"/>
  <c r="F344" l="1"/>
  <c r="G343"/>
  <c r="H343" s="1"/>
  <c r="O340"/>
  <c r="P339"/>
  <c r="L340"/>
  <c r="K341"/>
  <c r="M340"/>
  <c r="Q341" s="1"/>
  <c r="N515" i="7"/>
  <c r="I515"/>
  <c r="J343" i="8"/>
  <c r="R341"/>
  <c r="F345" l="1"/>
  <c r="G344"/>
  <c r="H344" s="1"/>
  <c r="O341"/>
  <c r="P340"/>
  <c r="L341"/>
  <c r="M341" s="1"/>
  <c r="Q342" s="1"/>
  <c r="K342"/>
  <c r="N514" i="7"/>
  <c r="I514"/>
  <c r="J344" i="8"/>
  <c r="R342"/>
  <c r="F346" l="1"/>
  <c r="G345"/>
  <c r="H345" s="1"/>
  <c r="O342"/>
  <c r="P341"/>
  <c r="L342"/>
  <c r="K343"/>
  <c r="M342"/>
  <c r="Q343" s="1"/>
  <c r="N513" i="7"/>
  <c r="I513"/>
  <c r="J345" i="8"/>
  <c r="R343"/>
  <c r="L343" l="1"/>
  <c r="K344"/>
  <c r="M343"/>
  <c r="Q344" s="1"/>
  <c r="F347"/>
  <c r="G346"/>
  <c r="H346" s="1"/>
  <c r="O343"/>
  <c r="P342"/>
  <c r="N512" i="7"/>
  <c r="I512"/>
  <c r="J346" i="8"/>
  <c r="R344"/>
  <c r="F348" l="1"/>
  <c r="G347"/>
  <c r="H347" s="1"/>
  <c r="L344"/>
  <c r="K345"/>
  <c r="M344"/>
  <c r="Q345" s="1"/>
  <c r="O344"/>
  <c r="P344" s="1"/>
  <c r="P343"/>
  <c r="N511" i="7"/>
  <c r="I511"/>
  <c r="J347" i="8"/>
  <c r="R345"/>
  <c r="L345" l="1"/>
  <c r="K346"/>
  <c r="M345"/>
  <c r="Q346" s="1"/>
  <c r="F349"/>
  <c r="G348"/>
  <c r="H348" s="1"/>
  <c r="O345"/>
  <c r="P345" s="1"/>
  <c r="N510" i="7"/>
  <c r="I510"/>
  <c r="J348" i="8"/>
  <c r="R346"/>
  <c r="F350" l="1"/>
  <c r="G349"/>
  <c r="H349" s="1"/>
  <c r="L346"/>
  <c r="K347"/>
  <c r="M346"/>
  <c r="Q347" s="1"/>
  <c r="O346"/>
  <c r="N509" i="7"/>
  <c r="I509"/>
  <c r="J349" i="8"/>
  <c r="R347"/>
  <c r="F351" l="1"/>
  <c r="G350"/>
  <c r="H350" s="1"/>
  <c r="O347"/>
  <c r="P346"/>
  <c r="L347"/>
  <c r="M347" s="1"/>
  <c r="Q348" s="1"/>
  <c r="K348"/>
  <c r="N508" i="7"/>
  <c r="I508"/>
  <c r="J350" i="8"/>
  <c r="R348"/>
  <c r="F352" l="1"/>
  <c r="G351"/>
  <c r="H351" s="1"/>
  <c r="O348"/>
  <c r="P347"/>
  <c r="L348"/>
  <c r="M348" s="1"/>
  <c r="Q349" s="1"/>
  <c r="K349"/>
  <c r="N507" i="7"/>
  <c r="I507"/>
  <c r="J351" i="8"/>
  <c r="R349"/>
  <c r="F353" l="1"/>
  <c r="G352"/>
  <c r="H352" s="1"/>
  <c r="O349"/>
  <c r="P348"/>
  <c r="L349"/>
  <c r="K350"/>
  <c r="M349"/>
  <c r="Q350" s="1"/>
  <c r="N506" i="7"/>
  <c r="I506"/>
  <c r="J352" i="8"/>
  <c r="R350"/>
  <c r="F354" l="1"/>
  <c r="G353"/>
  <c r="H353" s="1"/>
  <c r="O350"/>
  <c r="P349"/>
  <c r="L350"/>
  <c r="M350" s="1"/>
  <c r="Q351" s="1"/>
  <c r="K351"/>
  <c r="N505" i="7"/>
  <c r="I505"/>
  <c r="J353" i="8"/>
  <c r="R351"/>
  <c r="F355" l="1"/>
  <c r="G354"/>
  <c r="H354" s="1"/>
  <c r="O351"/>
  <c r="P350"/>
  <c r="L351"/>
  <c r="M351" s="1"/>
  <c r="Q352" s="1"/>
  <c r="K352"/>
  <c r="N504" i="7"/>
  <c r="I504"/>
  <c r="J354" i="8"/>
  <c r="R352"/>
  <c r="F356" l="1"/>
  <c r="G355"/>
  <c r="H355" s="1"/>
  <c r="O352"/>
  <c r="P351"/>
  <c r="L352"/>
  <c r="M352" s="1"/>
  <c r="Q353" s="1"/>
  <c r="K353"/>
  <c r="N503" i="7"/>
  <c r="I503"/>
  <c r="J355" i="8"/>
  <c r="R353"/>
  <c r="F357" l="1"/>
  <c r="G356"/>
  <c r="H356" s="1"/>
  <c r="O353"/>
  <c r="P352"/>
  <c r="L353"/>
  <c r="K354"/>
  <c r="N502" i="7"/>
  <c r="I502"/>
  <c r="J356" i="8"/>
  <c r="F358" l="1"/>
  <c r="G357"/>
  <c r="H357" s="1"/>
  <c r="P353"/>
  <c r="L354"/>
  <c r="K355"/>
  <c r="M354"/>
  <c r="M353"/>
  <c r="N501" i="7"/>
  <c r="I501"/>
  <c r="J357" i="8"/>
  <c r="R354"/>
  <c r="R355"/>
  <c r="O354" l="1"/>
  <c r="O355" s="1"/>
  <c r="F359"/>
  <c r="G358"/>
  <c r="H358" s="1"/>
  <c r="Q354"/>
  <c r="Q355" s="1"/>
  <c r="L355"/>
  <c r="K356"/>
  <c r="M355"/>
  <c r="N500" i="7"/>
  <c r="I500"/>
  <c r="J358" i="8"/>
  <c r="R356"/>
  <c r="O356" l="1"/>
  <c r="P356" s="1"/>
  <c r="P355"/>
  <c r="L356"/>
  <c r="K357"/>
  <c r="M356"/>
  <c r="F360"/>
  <c r="G359"/>
  <c r="H359" s="1"/>
  <c r="Q356"/>
  <c r="Q357" s="1"/>
  <c r="P354"/>
  <c r="N499" i="7"/>
  <c r="I499"/>
  <c r="J359" i="8"/>
  <c r="R357"/>
  <c r="F361" l="1"/>
  <c r="G360"/>
  <c r="H360" s="1"/>
  <c r="L357"/>
  <c r="K358"/>
  <c r="M357"/>
  <c r="Q358" s="1"/>
  <c r="O357"/>
  <c r="P357" s="1"/>
  <c r="N498" i="7"/>
  <c r="I498"/>
  <c r="R358" i="8"/>
  <c r="J360"/>
  <c r="L358" l="1"/>
  <c r="K359"/>
  <c r="M358"/>
  <c r="Q359" s="1"/>
  <c r="F362"/>
  <c r="G361"/>
  <c r="H361" s="1"/>
  <c r="O358"/>
  <c r="P358" s="1"/>
  <c r="N497" i="7"/>
  <c r="I497"/>
  <c r="R359" i="8"/>
  <c r="J361"/>
  <c r="L359" l="1"/>
  <c r="K360"/>
  <c r="M359"/>
  <c r="Q360" s="1"/>
  <c r="F363"/>
  <c r="G362"/>
  <c r="H362" s="1"/>
  <c r="O359"/>
  <c r="P359" s="1"/>
  <c r="N496" i="7"/>
  <c r="I496"/>
  <c r="J362" i="8"/>
  <c r="R360"/>
  <c r="F364" l="1"/>
  <c r="G363"/>
  <c r="H363" s="1"/>
  <c r="L360"/>
  <c r="K361"/>
  <c r="M360"/>
  <c r="Q361" s="1"/>
  <c r="O360"/>
  <c r="P360" s="1"/>
  <c r="N495" i="7"/>
  <c r="I495"/>
  <c r="J363" i="8"/>
  <c r="R361"/>
  <c r="F365" l="1"/>
  <c r="G364"/>
  <c r="H364" s="1"/>
  <c r="L361"/>
  <c r="K362"/>
  <c r="M361"/>
  <c r="Q362" s="1"/>
  <c r="O361"/>
  <c r="N494" i="7"/>
  <c r="I494"/>
  <c r="J364" i="8"/>
  <c r="R362"/>
  <c r="F366" l="1"/>
  <c r="G365"/>
  <c r="H365" s="1"/>
  <c r="O362"/>
  <c r="P361"/>
  <c r="L362"/>
  <c r="K363"/>
  <c r="M362"/>
  <c r="Q363" s="1"/>
  <c r="N493" i="7"/>
  <c r="I493"/>
  <c r="J365" i="8"/>
  <c r="R363"/>
  <c r="F367" l="1"/>
  <c r="G366"/>
  <c r="H366" s="1"/>
  <c r="O363"/>
  <c r="P362"/>
  <c r="L363"/>
  <c r="M363" s="1"/>
  <c r="Q364" s="1"/>
  <c r="K364"/>
  <c r="N492" i="7"/>
  <c r="I492"/>
  <c r="J366" i="8"/>
  <c r="R364"/>
  <c r="F368" l="1"/>
  <c r="G367"/>
  <c r="H367" s="1"/>
  <c r="O364"/>
  <c r="P363"/>
  <c r="L364"/>
  <c r="M364" s="1"/>
  <c r="Q365" s="1"/>
  <c r="K365"/>
  <c r="N491" i="7"/>
  <c r="I491"/>
  <c r="J367" i="8"/>
  <c r="R365"/>
  <c r="F369" l="1"/>
  <c r="G368"/>
  <c r="H368" s="1"/>
  <c r="O365"/>
  <c r="P364"/>
  <c r="L365"/>
  <c r="M365" s="1"/>
  <c r="Q366" s="1"/>
  <c r="K366"/>
  <c r="N490" i="7"/>
  <c r="I490"/>
  <c r="J368" i="8"/>
  <c r="R366"/>
  <c r="F370" l="1"/>
  <c r="G369"/>
  <c r="H369" s="1"/>
  <c r="O366"/>
  <c r="P365"/>
  <c r="L366"/>
  <c r="M366" s="1"/>
  <c r="Q367" s="1"/>
  <c r="K367"/>
  <c r="N489" i="7"/>
  <c r="I489"/>
  <c r="J369" i="8"/>
  <c r="R367"/>
  <c r="F371" l="1"/>
  <c r="G370"/>
  <c r="H370" s="1"/>
  <c r="O367"/>
  <c r="P366"/>
  <c r="L367"/>
  <c r="K368"/>
  <c r="M367"/>
  <c r="Q368" s="1"/>
  <c r="N488" i="7"/>
  <c r="I488"/>
  <c r="J370" i="8"/>
  <c r="R368"/>
  <c r="F372" l="1"/>
  <c r="G371"/>
  <c r="H371" s="1"/>
  <c r="O368"/>
  <c r="P367"/>
  <c r="L368"/>
  <c r="M368" s="1"/>
  <c r="Q369" s="1"/>
  <c r="K369"/>
  <c r="N487" i="7"/>
  <c r="I487"/>
  <c r="J371" i="8"/>
  <c r="R369"/>
  <c r="F373" l="1"/>
  <c r="G372"/>
  <c r="H372" s="1"/>
  <c r="O369"/>
  <c r="P368"/>
  <c r="L369"/>
  <c r="M369" s="1"/>
  <c r="Q370" s="1"/>
  <c r="K370"/>
  <c r="N486" i="7"/>
  <c r="I486"/>
  <c r="J372" i="8"/>
  <c r="R370"/>
  <c r="F374" l="1"/>
  <c r="G373"/>
  <c r="H373" s="1"/>
  <c r="O370"/>
  <c r="P369"/>
  <c r="L370"/>
  <c r="M370" s="1"/>
  <c r="Q371" s="1"/>
  <c r="K371"/>
  <c r="N485" i="7"/>
  <c r="I485"/>
  <c r="J373" i="8"/>
  <c r="R371"/>
  <c r="F375" l="1"/>
  <c r="G374"/>
  <c r="H374" s="1"/>
  <c r="O371"/>
  <c r="P370"/>
  <c r="L371"/>
  <c r="K372"/>
  <c r="M371"/>
  <c r="Q372" s="1"/>
  <c r="N484" i="7"/>
  <c r="I484"/>
  <c r="J374" i="8"/>
  <c r="R372"/>
  <c r="F376" l="1"/>
  <c r="G375"/>
  <c r="H375" s="1"/>
  <c r="O372"/>
  <c r="P371"/>
  <c r="L372"/>
  <c r="K373"/>
  <c r="M372"/>
  <c r="Q373" s="1"/>
  <c r="N483" i="7"/>
  <c r="I483"/>
  <c r="J375" i="8"/>
  <c r="R373"/>
  <c r="F377" l="1"/>
  <c r="G376"/>
  <c r="H376" s="1"/>
  <c r="O373"/>
  <c r="P372"/>
  <c r="L373"/>
  <c r="K374"/>
  <c r="M373"/>
  <c r="Q374" s="1"/>
  <c r="N482" i="7"/>
  <c r="I482"/>
  <c r="J376" i="8"/>
  <c r="R374"/>
  <c r="F378" l="1"/>
  <c r="G377"/>
  <c r="H377" s="1"/>
  <c r="O374"/>
  <c r="P373"/>
  <c r="L374"/>
  <c r="K375"/>
  <c r="M374"/>
  <c r="Q375" s="1"/>
  <c r="N481" i="7"/>
  <c r="I481"/>
  <c r="J377" i="8"/>
  <c r="R375"/>
  <c r="F379" l="1"/>
  <c r="G378"/>
  <c r="H378" s="1"/>
  <c r="O375"/>
  <c r="P374"/>
  <c r="L375"/>
  <c r="K376"/>
  <c r="M375"/>
  <c r="Q376" s="1"/>
  <c r="N480" i="7"/>
  <c r="I480"/>
  <c r="J378" i="8"/>
  <c r="R376"/>
  <c r="F380" l="1"/>
  <c r="G379"/>
  <c r="H379" s="1"/>
  <c r="O376"/>
  <c r="P375"/>
  <c r="L376"/>
  <c r="K377"/>
  <c r="M376"/>
  <c r="Q377" s="1"/>
  <c r="N479" i="7"/>
  <c r="I479"/>
  <c r="J379" i="8"/>
  <c r="R377"/>
  <c r="F381" l="1"/>
  <c r="G380"/>
  <c r="H380" s="1"/>
  <c r="O377"/>
  <c r="P376"/>
  <c r="L377"/>
  <c r="K378"/>
  <c r="M377"/>
  <c r="Q378" s="1"/>
  <c r="N478" i="7"/>
  <c r="I478"/>
  <c r="J380" i="8"/>
  <c r="R378"/>
  <c r="F382" l="1"/>
  <c r="G381"/>
  <c r="H381" s="1"/>
  <c r="O378"/>
  <c r="P377"/>
  <c r="L378"/>
  <c r="K379"/>
  <c r="M378"/>
  <c r="Q379" s="1"/>
  <c r="N477" i="7"/>
  <c r="I477"/>
  <c r="J381" i="8"/>
  <c r="R379"/>
  <c r="F383" l="1"/>
  <c r="G382"/>
  <c r="H382" s="1"/>
  <c r="O379"/>
  <c r="P378"/>
  <c r="L379"/>
  <c r="K380"/>
  <c r="N476" i="7"/>
  <c r="I476"/>
  <c r="J382" i="8"/>
  <c r="F384" l="1"/>
  <c r="G383"/>
  <c r="H383" s="1"/>
  <c r="P379"/>
  <c r="L380"/>
  <c r="K381"/>
  <c r="M380"/>
  <c r="M379"/>
  <c r="N475" i="7"/>
  <c r="I475"/>
  <c r="J383" i="8"/>
  <c r="R380"/>
  <c r="R381"/>
  <c r="O380" l="1"/>
  <c r="O381" s="1"/>
  <c r="F385"/>
  <c r="G384"/>
  <c r="H384" s="1"/>
  <c r="Q380"/>
  <c r="Q381" s="1"/>
  <c r="L381"/>
  <c r="K382"/>
  <c r="M381"/>
  <c r="N474" i="7"/>
  <c r="I474"/>
  <c r="J384" i="8"/>
  <c r="R382"/>
  <c r="Q382" l="1"/>
  <c r="L382"/>
  <c r="K383"/>
  <c r="M382"/>
  <c r="O382"/>
  <c r="P381"/>
  <c r="F386"/>
  <c r="G385"/>
  <c r="H385" s="1"/>
  <c r="P380"/>
  <c r="N473" i="7"/>
  <c r="I473"/>
  <c r="J385" i="8"/>
  <c r="R383"/>
  <c r="Q383" l="1"/>
  <c r="F387"/>
  <c r="G386"/>
  <c r="H386" s="1"/>
  <c r="L383"/>
  <c r="K384"/>
  <c r="M383"/>
  <c r="Q384" s="1"/>
  <c r="O383"/>
  <c r="P383" s="1"/>
  <c r="P382"/>
  <c r="N472" i="7"/>
  <c r="I472"/>
  <c r="R384" i="8"/>
  <c r="J386"/>
  <c r="L384" l="1"/>
  <c r="K385"/>
  <c r="M384"/>
  <c r="Q385" s="1"/>
  <c r="F388"/>
  <c r="G387"/>
  <c r="H387" s="1"/>
  <c r="O384"/>
  <c r="P384" s="1"/>
  <c r="N471" i="7"/>
  <c r="I471"/>
  <c r="R385" i="8"/>
  <c r="J387"/>
  <c r="L385" l="1"/>
  <c r="K386"/>
  <c r="M385"/>
  <c r="Q386" s="1"/>
  <c r="F389"/>
  <c r="G388"/>
  <c r="H388" s="1"/>
  <c r="O385"/>
  <c r="P385" s="1"/>
  <c r="N470" i="7"/>
  <c r="I470"/>
  <c r="R386" i="8"/>
  <c r="J388"/>
  <c r="L386" l="1"/>
  <c r="K387"/>
  <c r="M386"/>
  <c r="Q387" s="1"/>
  <c r="F390"/>
  <c r="G389"/>
  <c r="H389" s="1"/>
  <c r="O386"/>
  <c r="P386" s="1"/>
  <c r="N469" i="7"/>
  <c r="I469"/>
  <c r="J389" i="8"/>
  <c r="R387"/>
  <c r="F391" l="1"/>
  <c r="G390"/>
  <c r="H390" s="1"/>
  <c r="L387"/>
  <c r="K388"/>
  <c r="M387"/>
  <c r="Q388" s="1"/>
  <c r="O387"/>
  <c r="P387" s="1"/>
  <c r="N468" i="7"/>
  <c r="I468"/>
  <c r="J390" i="8"/>
  <c r="R388"/>
  <c r="F392" l="1"/>
  <c r="G391"/>
  <c r="H391" s="1"/>
  <c r="L388"/>
  <c r="K389"/>
  <c r="M388"/>
  <c r="Q389" s="1"/>
  <c r="O388"/>
  <c r="N467" i="7"/>
  <c r="I467"/>
  <c r="J391" i="8"/>
  <c r="R389"/>
  <c r="F393" l="1"/>
  <c r="G392"/>
  <c r="H392" s="1"/>
  <c r="O389"/>
  <c r="P388"/>
  <c r="L389"/>
  <c r="K390"/>
  <c r="M389"/>
  <c r="Q390" s="1"/>
  <c r="N466" i="7"/>
  <c r="I466"/>
  <c r="J392" i="8"/>
  <c r="R390"/>
  <c r="F394" l="1"/>
  <c r="G393"/>
  <c r="H393" s="1"/>
  <c r="O390"/>
  <c r="P389"/>
  <c r="L390"/>
  <c r="K391"/>
  <c r="M390"/>
  <c r="Q391" s="1"/>
  <c r="N465" i="7"/>
  <c r="I465"/>
  <c r="J393" i="8"/>
  <c r="R391"/>
  <c r="F395" l="1"/>
  <c r="G394"/>
  <c r="H394" s="1"/>
  <c r="O391"/>
  <c r="P390"/>
  <c r="L391"/>
  <c r="K392"/>
  <c r="M391"/>
  <c r="Q392" s="1"/>
  <c r="N464" i="7"/>
  <c r="I464"/>
  <c r="J394" i="8"/>
  <c r="R392"/>
  <c r="F396" l="1"/>
  <c r="G395"/>
  <c r="H395" s="1"/>
  <c r="O392"/>
  <c r="P391"/>
  <c r="L392"/>
  <c r="K393"/>
  <c r="M392"/>
  <c r="Q393" s="1"/>
  <c r="N463" i="7"/>
  <c r="I463"/>
  <c r="J395" i="8"/>
  <c r="R393"/>
  <c r="F397" l="1"/>
  <c r="G396"/>
  <c r="H396" s="1"/>
  <c r="O393"/>
  <c r="P392"/>
  <c r="L393"/>
  <c r="M393" s="1"/>
  <c r="Q394" s="1"/>
  <c r="K394"/>
  <c r="N462" i="7"/>
  <c r="I462"/>
  <c r="J396" i="8"/>
  <c r="R394"/>
  <c r="F398" l="1"/>
  <c r="G397"/>
  <c r="H397" s="1"/>
  <c r="O394"/>
  <c r="P393"/>
  <c r="L394"/>
  <c r="K395"/>
  <c r="M394"/>
  <c r="Q395" s="1"/>
  <c r="N461" i="7"/>
  <c r="I461"/>
  <c r="J397" i="8"/>
  <c r="R395"/>
  <c r="F399" l="1"/>
  <c r="G398"/>
  <c r="H398" s="1"/>
  <c r="O395"/>
  <c r="P394"/>
  <c r="L395"/>
  <c r="K396"/>
  <c r="M395"/>
  <c r="Q396" s="1"/>
  <c r="N460" i="7"/>
  <c r="I460"/>
  <c r="J398" i="8"/>
  <c r="R396"/>
  <c r="F400" l="1"/>
  <c r="G399"/>
  <c r="H399" s="1"/>
  <c r="O396"/>
  <c r="P395"/>
  <c r="L396"/>
  <c r="K397"/>
  <c r="M396"/>
  <c r="Q397" s="1"/>
  <c r="N459" i="7"/>
  <c r="I459"/>
  <c r="J399" i="8"/>
  <c r="R397"/>
  <c r="F401" l="1"/>
  <c r="G400"/>
  <c r="H400" s="1"/>
  <c r="O397"/>
  <c r="P396"/>
  <c r="L397"/>
  <c r="K398"/>
  <c r="M397"/>
  <c r="Q398" s="1"/>
  <c r="N458" i="7"/>
  <c r="I458"/>
  <c r="J400" i="8"/>
  <c r="R398"/>
  <c r="F402" l="1"/>
  <c r="G401"/>
  <c r="H401" s="1"/>
  <c r="O398"/>
  <c r="P397"/>
  <c r="L398"/>
  <c r="K399"/>
  <c r="M398"/>
  <c r="Q399" s="1"/>
  <c r="N457" i="7"/>
  <c r="I457"/>
  <c r="J401" i="8"/>
  <c r="R399"/>
  <c r="F403" l="1"/>
  <c r="G402"/>
  <c r="H402" s="1"/>
  <c r="O399"/>
  <c r="P398"/>
  <c r="L399"/>
  <c r="K400"/>
  <c r="M399"/>
  <c r="Q400" s="1"/>
  <c r="N456" i="7"/>
  <c r="I456"/>
  <c r="J402" i="8"/>
  <c r="R400"/>
  <c r="F404" l="1"/>
  <c r="G403"/>
  <c r="H403" s="1"/>
  <c r="O400"/>
  <c r="P399"/>
  <c r="L400"/>
  <c r="K401"/>
  <c r="M400"/>
  <c r="Q401" s="1"/>
  <c r="N455" i="7"/>
  <c r="I455"/>
  <c r="J403" i="8"/>
  <c r="R401"/>
  <c r="F405" l="1"/>
  <c r="G404"/>
  <c r="H404" s="1"/>
  <c r="O401"/>
  <c r="P400"/>
  <c r="L401"/>
  <c r="M401" s="1"/>
  <c r="Q402" s="1"/>
  <c r="K402"/>
  <c r="N454" i="7"/>
  <c r="I454"/>
  <c r="J404" i="8"/>
  <c r="R402"/>
  <c r="F406" l="1"/>
  <c r="G405"/>
  <c r="H405" s="1"/>
  <c r="O402"/>
  <c r="P401"/>
  <c r="L402"/>
  <c r="K403"/>
  <c r="M402"/>
  <c r="Q403" s="1"/>
  <c r="N453" i="7"/>
  <c r="I453"/>
  <c r="J405" i="8"/>
  <c r="R403"/>
  <c r="F407" l="1"/>
  <c r="G406"/>
  <c r="H406" s="1"/>
  <c r="O403"/>
  <c r="P402"/>
  <c r="L403"/>
  <c r="M403" s="1"/>
  <c r="Q404" s="1"/>
  <c r="K404"/>
  <c r="N452" i="7"/>
  <c r="I452"/>
  <c r="J406" i="8"/>
  <c r="R404"/>
  <c r="F408" l="1"/>
  <c r="G407"/>
  <c r="H407" s="1"/>
  <c r="O404"/>
  <c r="P403"/>
  <c r="L404"/>
  <c r="M404" s="1"/>
  <c r="Q405" s="1"/>
  <c r="K405"/>
  <c r="N451" i="7"/>
  <c r="I451"/>
  <c r="J407" i="8"/>
  <c r="R405"/>
  <c r="F409" l="1"/>
  <c r="G408"/>
  <c r="H408" s="1"/>
  <c r="O405"/>
  <c r="P404"/>
  <c r="L405"/>
  <c r="K406"/>
  <c r="N450" i="7"/>
  <c r="I450"/>
  <c r="J408" i="8"/>
  <c r="F410" l="1"/>
  <c r="G409"/>
  <c r="H409" s="1"/>
  <c r="P405"/>
  <c r="L406"/>
  <c r="K407"/>
  <c r="M406"/>
  <c r="M405"/>
  <c r="N449" i="7"/>
  <c r="I449"/>
  <c r="J409" i="8"/>
  <c r="R406"/>
  <c r="R407"/>
  <c r="O406" l="1"/>
  <c r="O407" s="1"/>
  <c r="F411"/>
  <c r="G410"/>
  <c r="H410" s="1"/>
  <c r="Q406"/>
  <c r="Q407" s="1"/>
  <c r="L407"/>
  <c r="M407" s="1"/>
  <c r="K408"/>
  <c r="N448" i="7"/>
  <c r="I448"/>
  <c r="J410" i="8"/>
  <c r="R408"/>
  <c r="O408" l="1"/>
  <c r="P408" s="1"/>
  <c r="P407"/>
  <c r="L408"/>
  <c r="K409"/>
  <c r="M408"/>
  <c r="F412"/>
  <c r="G411"/>
  <c r="H411" s="1"/>
  <c r="Q408"/>
  <c r="P406"/>
  <c r="N447" i="7"/>
  <c r="I447"/>
  <c r="J411" i="8"/>
  <c r="R409"/>
  <c r="Q409" l="1"/>
  <c r="F413"/>
  <c r="G412"/>
  <c r="H412" s="1"/>
  <c r="L409"/>
  <c r="K410"/>
  <c r="M409"/>
  <c r="Q410" s="1"/>
  <c r="O409"/>
  <c r="P409" s="1"/>
  <c r="N446" i="7"/>
  <c r="I446"/>
  <c r="R410" i="8"/>
  <c r="J412"/>
  <c r="L410" l="1"/>
  <c r="K411"/>
  <c r="M410"/>
  <c r="Q411" s="1"/>
  <c r="F414"/>
  <c r="G413"/>
  <c r="H413" s="1"/>
  <c r="O410"/>
  <c r="P410" s="1"/>
  <c r="N445" i="7"/>
  <c r="I445"/>
  <c r="J413" i="8"/>
  <c r="R411"/>
  <c r="L411" l="1"/>
  <c r="K412"/>
  <c r="M411"/>
  <c r="Q412" s="1"/>
  <c r="F415"/>
  <c r="G414"/>
  <c r="H414" s="1"/>
  <c r="O411"/>
  <c r="P411" s="1"/>
  <c r="N444" i="7"/>
  <c r="I444"/>
  <c r="R412" i="8"/>
  <c r="J414"/>
  <c r="L412" l="1"/>
  <c r="K413"/>
  <c r="M412"/>
  <c r="Q413" s="1"/>
  <c r="F416"/>
  <c r="G415"/>
  <c r="H415" s="1"/>
  <c r="O412"/>
  <c r="P412" s="1"/>
  <c r="N443" i="7"/>
  <c r="I443"/>
  <c r="R413" i="8"/>
  <c r="J415"/>
  <c r="L413" l="1"/>
  <c r="K414"/>
  <c r="M413"/>
  <c r="Q414" s="1"/>
  <c r="F417"/>
  <c r="G416"/>
  <c r="H416" s="1"/>
  <c r="O413"/>
  <c r="P413" s="1"/>
  <c r="N442" i="7"/>
  <c r="I442"/>
  <c r="R414" i="8"/>
  <c r="J416"/>
  <c r="L414" l="1"/>
  <c r="K415"/>
  <c r="M414"/>
  <c r="Q415" s="1"/>
  <c r="F418"/>
  <c r="G417"/>
  <c r="H417" s="1"/>
  <c r="O414"/>
  <c r="P414" s="1"/>
  <c r="N441" i="7"/>
  <c r="I441"/>
  <c r="R415" i="8"/>
  <c r="J417"/>
  <c r="L415" l="1"/>
  <c r="K416"/>
  <c r="M415"/>
  <c r="Q416" s="1"/>
  <c r="F419"/>
  <c r="G418"/>
  <c r="H418" s="1"/>
  <c r="O415"/>
  <c r="P415" s="1"/>
  <c r="N440" i="7"/>
  <c r="I440"/>
  <c r="R416" i="8"/>
  <c r="J418"/>
  <c r="L416" l="1"/>
  <c r="K417"/>
  <c r="M416"/>
  <c r="Q417" s="1"/>
  <c r="F420"/>
  <c r="G419"/>
  <c r="H419" s="1"/>
  <c r="O416"/>
  <c r="P416" s="1"/>
  <c r="N439" i="7"/>
  <c r="I439"/>
  <c r="R417" i="8"/>
  <c r="J419"/>
  <c r="L417" l="1"/>
  <c r="K418"/>
  <c r="M417"/>
  <c r="Q418" s="1"/>
  <c r="F421"/>
  <c r="G420"/>
  <c r="H420" s="1"/>
  <c r="O417"/>
  <c r="P417" s="1"/>
  <c r="N438" i="7"/>
  <c r="I438"/>
  <c r="J420" i="8"/>
  <c r="R418"/>
  <c r="F422" l="1"/>
  <c r="G421"/>
  <c r="H421" s="1"/>
  <c r="L418"/>
  <c r="K419"/>
  <c r="M418"/>
  <c r="Q419" s="1"/>
  <c r="O418"/>
  <c r="P418" s="1"/>
  <c r="N437" i="7"/>
  <c r="I437"/>
  <c r="J421" i="8"/>
  <c r="R419"/>
  <c r="F423" l="1"/>
  <c r="G422"/>
  <c r="H422" s="1"/>
  <c r="L419"/>
  <c r="K420"/>
  <c r="M419"/>
  <c r="Q420" s="1"/>
  <c r="O419"/>
  <c r="P419" s="1"/>
  <c r="N436" i="7"/>
  <c r="I436"/>
  <c r="J422" i="8"/>
  <c r="R420"/>
  <c r="F424" l="1"/>
  <c r="G423"/>
  <c r="H423" s="1"/>
  <c r="L420"/>
  <c r="K421"/>
  <c r="M420"/>
  <c r="Q421" s="1"/>
  <c r="O420"/>
  <c r="P420" s="1"/>
  <c r="N435" i="7"/>
  <c r="I435"/>
  <c r="J423" i="8"/>
  <c r="R421"/>
  <c r="F425" l="1"/>
  <c r="G424"/>
  <c r="H424" s="1"/>
  <c r="L421"/>
  <c r="K422"/>
  <c r="M421"/>
  <c r="Q422" s="1"/>
  <c r="O421"/>
  <c r="P421" s="1"/>
  <c r="N434" i="7"/>
  <c r="I434"/>
  <c r="J424" i="8"/>
  <c r="R422"/>
  <c r="F426" l="1"/>
  <c r="G425"/>
  <c r="H425" s="1"/>
  <c r="L422"/>
  <c r="K423"/>
  <c r="M422"/>
  <c r="Q423" s="1"/>
  <c r="O422"/>
  <c r="P422" s="1"/>
  <c r="N433" i="7"/>
  <c r="I433"/>
  <c r="J425" i="8"/>
  <c r="R423"/>
  <c r="F427" l="1"/>
  <c r="G426"/>
  <c r="H426" s="1"/>
  <c r="L423"/>
  <c r="K424"/>
  <c r="M423"/>
  <c r="Q424" s="1"/>
  <c r="O423"/>
  <c r="P423" s="1"/>
  <c r="N432" i="7"/>
  <c r="I432"/>
  <c r="J426" i="8"/>
  <c r="R424"/>
  <c r="F428" l="1"/>
  <c r="G427"/>
  <c r="H427" s="1"/>
  <c r="L424"/>
  <c r="K425"/>
  <c r="M424"/>
  <c r="Q425" s="1"/>
  <c r="O424"/>
  <c r="P424" s="1"/>
  <c r="N431" i="7"/>
  <c r="I431"/>
  <c r="J427" i="8"/>
  <c r="R425"/>
  <c r="F429" l="1"/>
  <c r="G428"/>
  <c r="H428" s="1"/>
  <c r="L425"/>
  <c r="K426"/>
  <c r="M425"/>
  <c r="Q426" s="1"/>
  <c r="O425"/>
  <c r="P425" s="1"/>
  <c r="N430" i="7"/>
  <c r="I430"/>
  <c r="J428" i="8"/>
  <c r="R426"/>
  <c r="F430" l="1"/>
  <c r="G429"/>
  <c r="H429" s="1"/>
  <c r="L426"/>
  <c r="K427"/>
  <c r="M426"/>
  <c r="Q427" s="1"/>
  <c r="O426"/>
  <c r="P426" s="1"/>
  <c r="N429" i="7"/>
  <c r="I429"/>
  <c r="J429" i="8"/>
  <c r="R427"/>
  <c r="F431" l="1"/>
  <c r="G430"/>
  <c r="H430" s="1"/>
  <c r="L427"/>
  <c r="K428"/>
  <c r="M427"/>
  <c r="Q428" s="1"/>
  <c r="O427"/>
  <c r="P427" s="1"/>
  <c r="N428" i="7"/>
  <c r="I428"/>
  <c r="J430" i="8"/>
  <c r="R428"/>
  <c r="F432" l="1"/>
  <c r="G431"/>
  <c r="H431" s="1"/>
  <c r="L428"/>
  <c r="K429"/>
  <c r="M428"/>
  <c r="Q429" s="1"/>
  <c r="O428"/>
  <c r="P428" s="1"/>
  <c r="N427" i="7"/>
  <c r="I427"/>
  <c r="J431" i="8"/>
  <c r="R429"/>
  <c r="F433" l="1"/>
  <c r="G432"/>
  <c r="H432" s="1"/>
  <c r="L429"/>
  <c r="K430"/>
  <c r="M429"/>
  <c r="Q430" s="1"/>
  <c r="O429"/>
  <c r="P429" s="1"/>
  <c r="N426" i="7"/>
  <c r="I426"/>
  <c r="J432" i="8"/>
  <c r="R430"/>
  <c r="F434" l="1"/>
  <c r="G433"/>
  <c r="H433" s="1"/>
  <c r="L430"/>
  <c r="K431"/>
  <c r="M430"/>
  <c r="Q431" s="1"/>
  <c r="O430"/>
  <c r="P430" s="1"/>
  <c r="N425" i="7"/>
  <c r="I425"/>
  <c r="J433" i="8"/>
  <c r="R431"/>
  <c r="F435" l="1"/>
  <c r="G434"/>
  <c r="H434" s="1"/>
  <c r="L431"/>
  <c r="K432"/>
  <c r="M431"/>
  <c r="Q432" s="1"/>
  <c r="O431"/>
  <c r="P431" s="1"/>
  <c r="N424" i="7"/>
  <c r="I424"/>
  <c r="J434" i="8"/>
  <c r="R432"/>
  <c r="F436" l="1"/>
  <c r="G435"/>
  <c r="H435" s="1"/>
  <c r="L432"/>
  <c r="K433"/>
  <c r="M432"/>
  <c r="Q433" s="1"/>
  <c r="O432"/>
  <c r="P432" s="1"/>
  <c r="N423" i="7"/>
  <c r="I423"/>
  <c r="J435" i="8"/>
  <c r="R433"/>
  <c r="F437" l="1"/>
  <c r="G436"/>
  <c r="H436" s="1"/>
  <c r="L433"/>
  <c r="K434"/>
  <c r="M433"/>
  <c r="Q434" s="1"/>
  <c r="O433"/>
  <c r="P433" s="1"/>
  <c r="N422" i="7"/>
  <c r="I422"/>
  <c r="J436" i="8"/>
  <c r="R434"/>
  <c r="F438" l="1"/>
  <c r="G437"/>
  <c r="H437" s="1"/>
  <c r="L434"/>
  <c r="K435"/>
  <c r="M434"/>
  <c r="Q435" s="1"/>
  <c r="O434"/>
  <c r="P434" s="1"/>
  <c r="N421" i="7"/>
  <c r="I421"/>
  <c r="J437" i="8"/>
  <c r="R435"/>
  <c r="F439" l="1"/>
  <c r="G438"/>
  <c r="H438" s="1"/>
  <c r="L435"/>
  <c r="K436"/>
  <c r="M435"/>
  <c r="Q436" s="1"/>
  <c r="O435"/>
  <c r="P435" s="1"/>
  <c r="N420" i="7"/>
  <c r="I420"/>
  <c r="J438" i="8"/>
  <c r="R436"/>
  <c r="F440" l="1"/>
  <c r="G439"/>
  <c r="H439" s="1"/>
  <c r="L436"/>
  <c r="K437"/>
  <c r="M436"/>
  <c r="Q437" s="1"/>
  <c r="O436"/>
  <c r="P436" s="1"/>
  <c r="N419" i="7"/>
  <c r="I419"/>
  <c r="J439" i="8"/>
  <c r="R437"/>
  <c r="F441" l="1"/>
  <c r="G440"/>
  <c r="H440" s="1"/>
  <c r="L437"/>
  <c r="K438"/>
  <c r="M437"/>
  <c r="Q438" s="1"/>
  <c r="O437"/>
  <c r="N418" i="7"/>
  <c r="I418"/>
  <c r="J440" i="8"/>
  <c r="R438"/>
  <c r="L438" l="1"/>
  <c r="K439"/>
  <c r="M438"/>
  <c r="F442"/>
  <c r="G441"/>
  <c r="H441" s="1"/>
  <c r="O438"/>
  <c r="Q439"/>
  <c r="P437"/>
  <c r="N417" i="7"/>
  <c r="I417"/>
  <c r="J441" i="8"/>
  <c r="R439"/>
  <c r="F443" l="1"/>
  <c r="G442"/>
  <c r="H442" s="1"/>
  <c r="L439"/>
  <c r="K440"/>
  <c r="M439"/>
  <c r="Q440" s="1"/>
  <c r="O439"/>
  <c r="P438"/>
  <c r="N416" i="7"/>
  <c r="I416"/>
  <c r="R440" i="8"/>
  <c r="J442"/>
  <c r="L440" l="1"/>
  <c r="K441"/>
  <c r="M440"/>
  <c r="Q441" s="1"/>
  <c r="O440"/>
  <c r="P440" s="1"/>
  <c r="P439"/>
  <c r="F444"/>
  <c r="G443"/>
  <c r="H443" s="1"/>
  <c r="N415" i="7"/>
  <c r="I415"/>
  <c r="R441" i="8"/>
  <c r="J443"/>
  <c r="L441" l="1"/>
  <c r="K442"/>
  <c r="M441"/>
  <c r="Q442" s="1"/>
  <c r="F445"/>
  <c r="G444"/>
  <c r="H444" s="1"/>
  <c r="O441"/>
  <c r="P441" s="1"/>
  <c r="N414" i="7"/>
  <c r="I414"/>
  <c r="R442" i="8"/>
  <c r="J444"/>
  <c r="L442" l="1"/>
  <c r="K443"/>
  <c r="M442"/>
  <c r="Q443" s="1"/>
  <c r="F446"/>
  <c r="G445"/>
  <c r="H445" s="1"/>
  <c r="O442"/>
  <c r="P442" s="1"/>
  <c r="N413" i="7"/>
  <c r="I413"/>
  <c r="R443" i="8"/>
  <c r="J445"/>
  <c r="F447" l="1"/>
  <c r="G446"/>
  <c r="H446" s="1"/>
  <c r="L443"/>
  <c r="K444"/>
  <c r="M443"/>
  <c r="Q444" s="1"/>
  <c r="O443"/>
  <c r="P443" s="1"/>
  <c r="N412" i="7"/>
  <c r="I412"/>
  <c r="J446" i="8"/>
  <c r="R444"/>
  <c r="F448" l="1"/>
  <c r="G447"/>
  <c r="H447" s="1"/>
  <c r="L444"/>
  <c r="K445"/>
  <c r="M444"/>
  <c r="Q445" s="1"/>
  <c r="O444"/>
  <c r="P444" s="1"/>
  <c r="N411" i="7"/>
  <c r="I411"/>
  <c r="J447" i="8"/>
  <c r="R445"/>
  <c r="F449" l="1"/>
  <c r="G448"/>
  <c r="H448" s="1"/>
  <c r="L445"/>
  <c r="K446"/>
  <c r="M445"/>
  <c r="Q446" s="1"/>
  <c r="O445"/>
  <c r="P445" s="1"/>
  <c r="N410" i="7"/>
  <c r="I410"/>
  <c r="J448" i="8"/>
  <c r="R446"/>
  <c r="F450" l="1"/>
  <c r="G449"/>
  <c r="H449" s="1"/>
  <c r="L446"/>
  <c r="K447"/>
  <c r="M446"/>
  <c r="Q447" s="1"/>
  <c r="O446"/>
  <c r="P446" s="1"/>
  <c r="N409" i="7"/>
  <c r="I409"/>
  <c r="J449" i="8"/>
  <c r="R447"/>
  <c r="L447" l="1"/>
  <c r="K448"/>
  <c r="M447"/>
  <c r="Q448" s="1"/>
  <c r="F451"/>
  <c r="G450"/>
  <c r="H450" s="1"/>
  <c r="O447"/>
  <c r="P447" s="1"/>
  <c r="N408" i="7"/>
  <c r="I408"/>
  <c r="J450" i="8"/>
  <c r="R448"/>
  <c r="F452" l="1"/>
  <c r="G451"/>
  <c r="H451" s="1"/>
  <c r="L448"/>
  <c r="K449"/>
  <c r="M448"/>
  <c r="Q449" s="1"/>
  <c r="O448"/>
  <c r="P448" s="1"/>
  <c r="N407" i="7"/>
  <c r="I407"/>
  <c r="J451" i="8"/>
  <c r="R449"/>
  <c r="F453" l="1"/>
  <c r="G452"/>
  <c r="H452" s="1"/>
  <c r="L449"/>
  <c r="K450"/>
  <c r="M449"/>
  <c r="Q450" s="1"/>
  <c r="O449"/>
  <c r="P449" s="1"/>
  <c r="N406" i="7"/>
  <c r="I406"/>
  <c r="J452" i="8"/>
  <c r="R450"/>
  <c r="F454" l="1"/>
  <c r="G453"/>
  <c r="H453" s="1"/>
  <c r="L450"/>
  <c r="K451"/>
  <c r="M450"/>
  <c r="Q451" s="1"/>
  <c r="O450"/>
  <c r="P450" s="1"/>
  <c r="N405" i="7"/>
  <c r="I405"/>
  <c r="J453" i="8"/>
  <c r="R451"/>
  <c r="F455" l="1"/>
  <c r="G454"/>
  <c r="H454" s="1"/>
  <c r="L451"/>
  <c r="K452"/>
  <c r="M451"/>
  <c r="Q452" s="1"/>
  <c r="O451"/>
  <c r="N404" i="7"/>
  <c r="I404"/>
  <c r="J454" i="8"/>
  <c r="R452"/>
  <c r="L452" l="1"/>
  <c r="K453"/>
  <c r="M452"/>
  <c r="F456"/>
  <c r="G455"/>
  <c r="H455" s="1"/>
  <c r="O452"/>
  <c r="Q453"/>
  <c r="P451"/>
  <c r="N403" i="7"/>
  <c r="I403"/>
  <c r="J455" i="8"/>
  <c r="R453"/>
  <c r="F457" l="1"/>
  <c r="G456"/>
  <c r="H456" s="1"/>
  <c r="L453"/>
  <c r="K454"/>
  <c r="M453"/>
  <c r="Q454" s="1"/>
  <c r="O453"/>
  <c r="P452"/>
  <c r="N402" i="7"/>
  <c r="I402"/>
  <c r="R454" i="8"/>
  <c r="J456"/>
  <c r="L454" l="1"/>
  <c r="K455"/>
  <c r="M454"/>
  <c r="Q455" s="1"/>
  <c r="O454"/>
  <c r="P453"/>
  <c r="F458"/>
  <c r="G457"/>
  <c r="H457" s="1"/>
  <c r="N401" i="7"/>
  <c r="I401"/>
  <c r="J457" i="8"/>
  <c r="R455"/>
  <c r="F459" l="1"/>
  <c r="G458"/>
  <c r="H458" s="1"/>
  <c r="L455"/>
  <c r="K456"/>
  <c r="M455"/>
  <c r="Q456" s="1"/>
  <c r="O455"/>
  <c r="P455" s="1"/>
  <c r="P454"/>
  <c r="N400" i="7"/>
  <c r="I400"/>
  <c r="R456" i="8"/>
  <c r="J458"/>
  <c r="L456" l="1"/>
  <c r="K457"/>
  <c r="M456"/>
  <c r="Q457" s="1"/>
  <c r="F460"/>
  <c r="G459"/>
  <c r="H459" s="1"/>
  <c r="O456"/>
  <c r="P456" s="1"/>
  <c r="N399" i="7"/>
  <c r="I399"/>
  <c r="J459" i="8"/>
  <c r="R457"/>
  <c r="L457" l="1"/>
  <c r="K458"/>
  <c r="M457"/>
  <c r="Q458" s="1"/>
  <c r="F461"/>
  <c r="G460"/>
  <c r="H460" s="1"/>
  <c r="O457"/>
  <c r="P457" s="1"/>
  <c r="N398" i="7"/>
  <c r="I398"/>
  <c r="R458" i="8"/>
  <c r="J460"/>
  <c r="L458" l="1"/>
  <c r="K459"/>
  <c r="M458"/>
  <c r="Q459" s="1"/>
  <c r="F462"/>
  <c r="G461"/>
  <c r="H461" s="1"/>
  <c r="O458"/>
  <c r="P458" s="1"/>
  <c r="N397" i="7"/>
  <c r="I397"/>
  <c r="R459" i="8"/>
  <c r="J461"/>
  <c r="L459" l="1"/>
  <c r="K460"/>
  <c r="M459"/>
  <c r="Q460" s="1"/>
  <c r="F463"/>
  <c r="G462"/>
  <c r="H462" s="1"/>
  <c r="O459"/>
  <c r="P459" s="1"/>
  <c r="N396" i="7"/>
  <c r="I396"/>
  <c r="R460" i="8"/>
  <c r="J462"/>
  <c r="L460" l="1"/>
  <c r="K461"/>
  <c r="M460"/>
  <c r="Q461" s="1"/>
  <c r="F464"/>
  <c r="G463"/>
  <c r="H463" s="1"/>
  <c r="O460"/>
  <c r="P460" s="1"/>
  <c r="N395" i="7"/>
  <c r="I395"/>
  <c r="R461" i="8"/>
  <c r="J463"/>
  <c r="L461" l="1"/>
  <c r="K462"/>
  <c r="M461"/>
  <c r="Q462" s="1"/>
  <c r="F465"/>
  <c r="G464"/>
  <c r="H464" s="1"/>
  <c r="O461"/>
  <c r="P461" s="1"/>
  <c r="N394" i="7"/>
  <c r="I394"/>
  <c r="J464" i="8"/>
  <c r="R462"/>
  <c r="F466" l="1"/>
  <c r="G465"/>
  <c r="H465" s="1"/>
  <c r="L462"/>
  <c r="K463"/>
  <c r="M462"/>
  <c r="Q463" s="1"/>
  <c r="O462"/>
  <c r="P462" s="1"/>
  <c r="N393" i="7"/>
  <c r="I393"/>
  <c r="J465" i="8"/>
  <c r="R463"/>
  <c r="F467" l="1"/>
  <c r="G466"/>
  <c r="H466" s="1"/>
  <c r="L463"/>
  <c r="K464"/>
  <c r="M463"/>
  <c r="Q464" s="1"/>
  <c r="O463"/>
  <c r="P463" s="1"/>
  <c r="N392" i="7"/>
  <c r="I392"/>
  <c r="J466" i="8"/>
  <c r="R464"/>
  <c r="F468" l="1"/>
  <c r="G467"/>
  <c r="H467" s="1"/>
  <c r="L464"/>
  <c r="K465"/>
  <c r="M464"/>
  <c r="Q465" s="1"/>
  <c r="O464"/>
  <c r="P464" s="1"/>
  <c r="N391" i="7"/>
  <c r="I391"/>
  <c r="J467" i="8"/>
  <c r="R465"/>
  <c r="F469" l="1"/>
  <c r="G468"/>
  <c r="H468" s="1"/>
  <c r="L465"/>
  <c r="K466"/>
  <c r="M465"/>
  <c r="Q466" s="1"/>
  <c r="O465"/>
  <c r="P465" s="1"/>
  <c r="N390" i="7"/>
  <c r="I390"/>
  <c r="J468" i="8"/>
  <c r="R466"/>
  <c r="F470" l="1"/>
  <c r="G469"/>
  <c r="H469" s="1"/>
  <c r="L466"/>
  <c r="K467"/>
  <c r="M466"/>
  <c r="Q467" s="1"/>
  <c r="O466"/>
  <c r="P466" s="1"/>
  <c r="N389" i="7"/>
  <c r="I389"/>
  <c r="J469" i="8"/>
  <c r="R467"/>
  <c r="F471" l="1"/>
  <c r="G470"/>
  <c r="H470" s="1"/>
  <c r="L467"/>
  <c r="K468"/>
  <c r="M467"/>
  <c r="Q468" s="1"/>
  <c r="O467"/>
  <c r="P467" s="1"/>
  <c r="N388" i="7"/>
  <c r="I388"/>
  <c r="J470" i="8"/>
  <c r="R468"/>
  <c r="F472" l="1"/>
  <c r="G471"/>
  <c r="H471" s="1"/>
  <c r="L468"/>
  <c r="K469"/>
  <c r="M468"/>
  <c r="Q469" s="1"/>
  <c r="O468"/>
  <c r="P468" s="1"/>
  <c r="N387" i="7"/>
  <c r="I387"/>
  <c r="J471" i="8"/>
  <c r="R469"/>
  <c r="F473" l="1"/>
  <c r="G472"/>
  <c r="H472" s="1"/>
  <c r="L469"/>
  <c r="K470"/>
  <c r="M469"/>
  <c r="Q470" s="1"/>
  <c r="O469"/>
  <c r="P469" s="1"/>
  <c r="N386" i="7"/>
  <c r="I386"/>
  <c r="J472" i="8"/>
  <c r="R470"/>
  <c r="F474" l="1"/>
  <c r="G473"/>
  <c r="H473" s="1"/>
  <c r="L470"/>
  <c r="K471"/>
  <c r="M470"/>
  <c r="Q471" s="1"/>
  <c r="O470"/>
  <c r="P470" s="1"/>
  <c r="N385" i="7"/>
  <c r="I385"/>
  <c r="J473" i="8"/>
  <c r="R471"/>
  <c r="F475" l="1"/>
  <c r="G474"/>
  <c r="H474" s="1"/>
  <c r="L471"/>
  <c r="K472"/>
  <c r="M471"/>
  <c r="Q472" s="1"/>
  <c r="O471"/>
  <c r="P471" s="1"/>
  <c r="N384" i="7"/>
  <c r="I384"/>
  <c r="J474" i="8"/>
  <c r="R472"/>
  <c r="F476" l="1"/>
  <c r="G475"/>
  <c r="H475" s="1"/>
  <c r="L472"/>
  <c r="K473"/>
  <c r="M472"/>
  <c r="Q473" s="1"/>
  <c r="O472"/>
  <c r="P472" s="1"/>
  <c r="N383" i="7"/>
  <c r="I383"/>
  <c r="J475" i="8"/>
  <c r="R473"/>
  <c r="F477" l="1"/>
  <c r="G476"/>
  <c r="H476" s="1"/>
  <c r="L473"/>
  <c r="K474"/>
  <c r="M473"/>
  <c r="Q474" s="1"/>
  <c r="O473"/>
  <c r="P473" s="1"/>
  <c r="N382" i="7"/>
  <c r="I382"/>
  <c r="J476" i="8"/>
  <c r="R474"/>
  <c r="F478" l="1"/>
  <c r="G477"/>
  <c r="H477" s="1"/>
  <c r="L474"/>
  <c r="K475"/>
  <c r="M474"/>
  <c r="Q475" s="1"/>
  <c r="O474"/>
  <c r="P474" s="1"/>
  <c r="N381" i="7"/>
  <c r="I381"/>
  <c r="J477" i="8"/>
  <c r="R475"/>
  <c r="F479" l="1"/>
  <c r="G478"/>
  <c r="H478" s="1"/>
  <c r="L475"/>
  <c r="K476"/>
  <c r="M475"/>
  <c r="Q476" s="1"/>
  <c r="O475"/>
  <c r="P475" s="1"/>
  <c r="N380" i="7"/>
  <c r="I380"/>
  <c r="J478" i="8"/>
  <c r="R476"/>
  <c r="F480" l="1"/>
  <c r="G479"/>
  <c r="H479" s="1"/>
  <c r="L476"/>
  <c r="K477"/>
  <c r="M476"/>
  <c r="Q477" s="1"/>
  <c r="O476"/>
  <c r="P476" s="1"/>
  <c r="N379" i="7"/>
  <c r="I379"/>
  <c r="J479" i="8"/>
  <c r="R477"/>
  <c r="F481" l="1"/>
  <c r="G480"/>
  <c r="H480" s="1"/>
  <c r="L477"/>
  <c r="K478"/>
  <c r="M477"/>
  <c r="Q478" s="1"/>
  <c r="O477"/>
  <c r="P477" s="1"/>
  <c r="N378" i="7"/>
  <c r="I378"/>
  <c r="J480" i="8"/>
  <c r="R478"/>
  <c r="F482" l="1"/>
  <c r="G481"/>
  <c r="H481" s="1"/>
  <c r="L478"/>
  <c r="K479"/>
  <c r="M478"/>
  <c r="Q479" s="1"/>
  <c r="O478"/>
  <c r="P478" s="1"/>
  <c r="N377" i="7"/>
  <c r="I377"/>
  <c r="J481" i="8"/>
  <c r="R479"/>
  <c r="F483" l="1"/>
  <c r="G482"/>
  <c r="H482" s="1"/>
  <c r="L479"/>
  <c r="K480"/>
  <c r="M479"/>
  <c r="Q480" s="1"/>
  <c r="O479"/>
  <c r="P479" s="1"/>
  <c r="N376" i="7"/>
  <c r="I376"/>
  <c r="J482" i="8"/>
  <c r="R480"/>
  <c r="F484" l="1"/>
  <c r="G483"/>
  <c r="H483" s="1"/>
  <c r="L480"/>
  <c r="K481"/>
  <c r="M480"/>
  <c r="Q481" s="1"/>
  <c r="O480"/>
  <c r="P480" s="1"/>
  <c r="N375" i="7"/>
  <c r="I375"/>
  <c r="J483" i="8"/>
  <c r="R481"/>
  <c r="F485" l="1"/>
  <c r="G484"/>
  <c r="H484" s="1"/>
  <c r="L481"/>
  <c r="K482"/>
  <c r="M481"/>
  <c r="Q482" s="1"/>
  <c r="O481"/>
  <c r="P481" s="1"/>
  <c r="N374" i="7"/>
  <c r="I374"/>
  <c r="J484" i="8"/>
  <c r="R482"/>
  <c r="F486" l="1"/>
  <c r="G485"/>
  <c r="H485" s="1"/>
  <c r="L482"/>
  <c r="K483"/>
  <c r="M482"/>
  <c r="Q483" s="1"/>
  <c r="O482"/>
  <c r="P482" s="1"/>
  <c r="N373" i="7"/>
  <c r="I373"/>
  <c r="J485" i="8"/>
  <c r="R483"/>
  <c r="F487" l="1"/>
  <c r="G486"/>
  <c r="H486" s="1"/>
  <c r="L483"/>
  <c r="K484"/>
  <c r="M483"/>
  <c r="Q484" s="1"/>
  <c r="O483"/>
  <c r="N372" i="7"/>
  <c r="I372"/>
  <c r="J486" i="8"/>
  <c r="R484"/>
  <c r="F488" l="1"/>
  <c r="G487"/>
  <c r="H487" s="1"/>
  <c r="O484"/>
  <c r="P483"/>
  <c r="L484"/>
  <c r="K485"/>
  <c r="N371" i="7"/>
  <c r="I371"/>
  <c r="J487" i="8"/>
  <c r="F489" l="1"/>
  <c r="G488"/>
  <c r="H488" s="1"/>
  <c r="P484"/>
  <c r="L485"/>
  <c r="K486"/>
  <c r="M485"/>
  <c r="M484"/>
  <c r="N370" i="7"/>
  <c r="I370"/>
  <c r="J488" i="8"/>
  <c r="R485"/>
  <c r="R486"/>
  <c r="O485" l="1"/>
  <c r="O486" s="1"/>
  <c r="F490"/>
  <c r="G489"/>
  <c r="H489" s="1"/>
  <c r="Q485"/>
  <c r="Q486" s="1"/>
  <c r="L486"/>
  <c r="K487"/>
  <c r="M486"/>
  <c r="N369" i="7"/>
  <c r="I369"/>
  <c r="J489" i="8"/>
  <c r="R487"/>
  <c r="O487" l="1"/>
  <c r="P487" s="1"/>
  <c r="P486"/>
  <c r="L487"/>
  <c r="K488"/>
  <c r="M487"/>
  <c r="F491"/>
  <c r="G490"/>
  <c r="H490" s="1"/>
  <c r="Q487"/>
  <c r="P485"/>
  <c r="N368" i="7"/>
  <c r="I368"/>
  <c r="J490" i="8"/>
  <c r="R488"/>
  <c r="Q488" l="1"/>
  <c r="F492"/>
  <c r="G491"/>
  <c r="H491" s="1"/>
  <c r="L488"/>
  <c r="K489"/>
  <c r="M488"/>
  <c r="Q489" s="1"/>
  <c r="O488"/>
  <c r="P488" s="1"/>
  <c r="N367" i="7"/>
  <c r="I367"/>
  <c r="R489" i="8"/>
  <c r="J491"/>
  <c r="L489" l="1"/>
  <c r="K490"/>
  <c r="M489"/>
  <c r="Q490" s="1"/>
  <c r="F493"/>
  <c r="G492"/>
  <c r="H492" s="1"/>
  <c r="O489"/>
  <c r="P489" s="1"/>
  <c r="N366" i="7"/>
  <c r="I366"/>
  <c r="J492" i="8"/>
  <c r="R490"/>
  <c r="L490" l="1"/>
  <c r="K491"/>
  <c r="M490"/>
  <c r="Q491" s="1"/>
  <c r="F494"/>
  <c r="G493"/>
  <c r="H493" s="1"/>
  <c r="O490"/>
  <c r="P490" s="1"/>
  <c r="N365" i="7"/>
  <c r="I365"/>
  <c r="J493" i="8"/>
  <c r="R491"/>
  <c r="L491" l="1"/>
  <c r="K492"/>
  <c r="M491"/>
  <c r="Q492" s="1"/>
  <c r="F495"/>
  <c r="G494"/>
  <c r="H494" s="1"/>
  <c r="O491"/>
  <c r="P491" s="1"/>
  <c r="N364" i="7"/>
  <c r="I364"/>
  <c r="R492" i="8"/>
  <c r="J494"/>
  <c r="L492" l="1"/>
  <c r="K493"/>
  <c r="M492"/>
  <c r="Q493" s="1"/>
  <c r="F496"/>
  <c r="G495"/>
  <c r="H495" s="1"/>
  <c r="O492"/>
  <c r="P492" s="1"/>
  <c r="N363" i="7"/>
  <c r="I363"/>
  <c r="J495" i="8"/>
  <c r="R493"/>
  <c r="F497" l="1"/>
  <c r="G496"/>
  <c r="H496" s="1"/>
  <c r="L493"/>
  <c r="K494"/>
  <c r="M493"/>
  <c r="Q494" s="1"/>
  <c r="O493"/>
  <c r="P493" s="1"/>
  <c r="N362" i="7"/>
  <c r="I362"/>
  <c r="J496" i="8"/>
  <c r="R494"/>
  <c r="F498" l="1"/>
  <c r="G497"/>
  <c r="H497" s="1"/>
  <c r="L494"/>
  <c r="K495"/>
  <c r="M494"/>
  <c r="Q495" s="1"/>
  <c r="O494"/>
  <c r="P494" s="1"/>
  <c r="N361" i="7"/>
  <c r="I361"/>
  <c r="J497" i="8"/>
  <c r="R495"/>
  <c r="F499" l="1"/>
  <c r="G498"/>
  <c r="H498" s="1"/>
  <c r="L495"/>
  <c r="K496"/>
  <c r="M495"/>
  <c r="Q496" s="1"/>
  <c r="O495"/>
  <c r="P495" s="1"/>
  <c r="N360" i="7"/>
  <c r="I360"/>
  <c r="J498" i="8"/>
  <c r="R496"/>
  <c r="F500" l="1"/>
  <c r="G499"/>
  <c r="H499" s="1"/>
  <c r="L496"/>
  <c r="K497"/>
  <c r="M496"/>
  <c r="Q497" s="1"/>
  <c r="O496"/>
  <c r="P496" s="1"/>
  <c r="N359" i="7"/>
  <c r="I359"/>
  <c r="J499" i="8"/>
  <c r="R497"/>
  <c r="F501" l="1"/>
  <c r="G500"/>
  <c r="H500" s="1"/>
  <c r="L497"/>
  <c r="K498"/>
  <c r="M497"/>
  <c r="Q498" s="1"/>
  <c r="O497"/>
  <c r="P497" s="1"/>
  <c r="N358" i="7"/>
  <c r="I358"/>
  <c r="J500" i="8"/>
  <c r="R498"/>
  <c r="F502" l="1"/>
  <c r="G501"/>
  <c r="H501" s="1"/>
  <c r="L498"/>
  <c r="K499"/>
  <c r="M498"/>
  <c r="Q499" s="1"/>
  <c r="O498"/>
  <c r="P498" s="1"/>
  <c r="N357" i="7"/>
  <c r="I357"/>
  <c r="J501" i="8"/>
  <c r="R499"/>
  <c r="F503" l="1"/>
  <c r="G502"/>
  <c r="H502" s="1"/>
  <c r="L499"/>
  <c r="K500"/>
  <c r="M499"/>
  <c r="Q500" s="1"/>
  <c r="O499"/>
  <c r="P499" s="1"/>
  <c r="N356" i="7"/>
  <c r="I356"/>
  <c r="J502" i="8"/>
  <c r="R500"/>
  <c r="F504" l="1"/>
  <c r="G503"/>
  <c r="H503" s="1"/>
  <c r="L500"/>
  <c r="K501"/>
  <c r="M500"/>
  <c r="Q501" s="1"/>
  <c r="O500"/>
  <c r="P500" s="1"/>
  <c r="N355" i="7"/>
  <c r="I355"/>
  <c r="J503" i="8"/>
  <c r="R501"/>
  <c r="F505" l="1"/>
  <c r="G504"/>
  <c r="H504" s="1"/>
  <c r="L501"/>
  <c r="K502"/>
  <c r="M501"/>
  <c r="Q502" s="1"/>
  <c r="O501"/>
  <c r="P501" s="1"/>
  <c r="N354" i="7"/>
  <c r="I354"/>
  <c r="J504" i="8"/>
  <c r="R502"/>
  <c r="F506" l="1"/>
  <c r="G505"/>
  <c r="H505" s="1"/>
  <c r="L502"/>
  <c r="K503"/>
  <c r="M502"/>
  <c r="Q503" s="1"/>
  <c r="O502"/>
  <c r="P502" s="1"/>
  <c r="N353" i="7"/>
  <c r="I353"/>
  <c r="J505" i="8"/>
  <c r="R503"/>
  <c r="F507" l="1"/>
  <c r="G506"/>
  <c r="H506" s="1"/>
  <c r="L503"/>
  <c r="K504"/>
  <c r="M503"/>
  <c r="Q504" s="1"/>
  <c r="O503"/>
  <c r="P503" s="1"/>
  <c r="N352" i="7"/>
  <c r="I352"/>
  <c r="J506" i="8"/>
  <c r="R504"/>
  <c r="F508" l="1"/>
  <c r="G507"/>
  <c r="H507" s="1"/>
  <c r="L504"/>
  <c r="K505"/>
  <c r="M504"/>
  <c r="Q505" s="1"/>
  <c r="O504"/>
  <c r="P504" s="1"/>
  <c r="N351" i="7"/>
  <c r="I351"/>
  <c r="J507" i="8"/>
  <c r="R505"/>
  <c r="F509" l="1"/>
  <c r="G508"/>
  <c r="H508" s="1"/>
  <c r="L505"/>
  <c r="K506"/>
  <c r="M505"/>
  <c r="Q506" s="1"/>
  <c r="O505"/>
  <c r="P505" s="1"/>
  <c r="N350" i="7"/>
  <c r="I350"/>
  <c r="J508" i="8"/>
  <c r="R506"/>
  <c r="F510" l="1"/>
  <c r="G509"/>
  <c r="H509" s="1"/>
  <c r="L506"/>
  <c r="K507"/>
  <c r="M506"/>
  <c r="Q507" s="1"/>
  <c r="O506"/>
  <c r="P506" s="1"/>
  <c r="N349" i="7"/>
  <c r="I349"/>
  <c r="J509" i="8"/>
  <c r="R507"/>
  <c r="F511" l="1"/>
  <c r="G510"/>
  <c r="H510" s="1"/>
  <c r="L507"/>
  <c r="K508"/>
  <c r="M507"/>
  <c r="Q508" s="1"/>
  <c r="O507"/>
  <c r="P507" s="1"/>
  <c r="N348" i="7"/>
  <c r="I348"/>
  <c r="J510" i="8"/>
  <c r="R508"/>
  <c r="F512" l="1"/>
  <c r="G511"/>
  <c r="H511" s="1"/>
  <c r="L508"/>
  <c r="K509"/>
  <c r="M508"/>
  <c r="Q509" s="1"/>
  <c r="O508"/>
  <c r="P508" s="1"/>
  <c r="N347" i="7"/>
  <c r="I347"/>
  <c r="J511" i="8"/>
  <c r="R509"/>
  <c r="F513" l="1"/>
  <c r="G512"/>
  <c r="H512" s="1"/>
  <c r="L509"/>
  <c r="K510"/>
  <c r="M509"/>
  <c r="Q510" s="1"/>
  <c r="O509"/>
  <c r="P509" s="1"/>
  <c r="N346" i="7"/>
  <c r="I346"/>
  <c r="J512" i="8"/>
  <c r="R510"/>
  <c r="F514" l="1"/>
  <c r="G513"/>
  <c r="H513" s="1"/>
  <c r="L510"/>
  <c r="K511"/>
  <c r="M510"/>
  <c r="Q511" s="1"/>
  <c r="O510"/>
  <c r="P510" s="1"/>
  <c r="N345" i="7"/>
  <c r="I345"/>
  <c r="J513" i="8"/>
  <c r="R511"/>
  <c r="F515" l="1"/>
  <c r="G514"/>
  <c r="H514" s="1"/>
  <c r="L511"/>
  <c r="K512"/>
  <c r="M511"/>
  <c r="Q512" s="1"/>
  <c r="O511"/>
  <c r="N344" i="7"/>
  <c r="I344"/>
  <c r="J514" i="8"/>
  <c r="R512"/>
  <c r="L512" l="1"/>
  <c r="M512" s="1"/>
  <c r="Q513" s="1"/>
  <c r="K513"/>
  <c r="F516"/>
  <c r="G515"/>
  <c r="H515" s="1"/>
  <c r="O512"/>
  <c r="P511"/>
  <c r="N343" i="7"/>
  <c r="I343"/>
  <c r="J515" i="8"/>
  <c r="R513"/>
  <c r="F517" l="1"/>
  <c r="G516"/>
  <c r="H516" s="1"/>
  <c r="L513"/>
  <c r="K514"/>
  <c r="M513"/>
  <c r="Q514" s="1"/>
  <c r="O513"/>
  <c r="P512"/>
  <c r="N342" i="7"/>
  <c r="I342"/>
  <c r="J516" i="8"/>
  <c r="R514"/>
  <c r="F518" l="1"/>
  <c r="G517"/>
  <c r="H517" s="1"/>
  <c r="L514"/>
  <c r="K515"/>
  <c r="M514"/>
  <c r="Q515" s="1"/>
  <c r="O514"/>
  <c r="P513"/>
  <c r="N341" i="7"/>
  <c r="I341"/>
  <c r="J517" i="8"/>
  <c r="R515"/>
  <c r="L515" l="1"/>
  <c r="K516"/>
  <c r="M515"/>
  <c r="F519"/>
  <c r="G518"/>
  <c r="H518" s="1"/>
  <c r="O515"/>
  <c r="Q516"/>
  <c r="P514"/>
  <c r="N340" i="7"/>
  <c r="I340"/>
  <c r="J518" i="8"/>
  <c r="R516"/>
  <c r="F520" l="1"/>
  <c r="G519"/>
  <c r="H519" s="1"/>
  <c r="L516"/>
  <c r="K517"/>
  <c r="M516"/>
  <c r="Q517" s="1"/>
  <c r="O516"/>
  <c r="P516" s="1"/>
  <c r="P515"/>
  <c r="N339" i="7"/>
  <c r="I339"/>
  <c r="R517" i="8"/>
  <c r="J519"/>
  <c r="L517" l="1"/>
  <c r="K518"/>
  <c r="M517"/>
  <c r="Q518" s="1"/>
  <c r="F521"/>
  <c r="G520"/>
  <c r="H520" s="1"/>
  <c r="O517"/>
  <c r="P517" s="1"/>
  <c r="N338" i="7"/>
  <c r="I338"/>
  <c r="J520" i="8"/>
  <c r="R518"/>
  <c r="F522" l="1"/>
  <c r="G521"/>
  <c r="H521" s="1"/>
  <c r="L518"/>
  <c r="K519"/>
  <c r="M518"/>
  <c r="Q519" s="1"/>
  <c r="O518"/>
  <c r="P518" s="1"/>
  <c r="N337" i="7"/>
  <c r="I337"/>
  <c r="J521" i="8"/>
  <c r="R519"/>
  <c r="F523" l="1"/>
  <c r="G522"/>
  <c r="H522" s="1"/>
  <c r="L519"/>
  <c r="K520"/>
  <c r="M519"/>
  <c r="Q520" s="1"/>
  <c r="O519"/>
  <c r="P519" s="1"/>
  <c r="N336" i="7"/>
  <c r="I336"/>
  <c r="J522" i="8"/>
  <c r="R520"/>
  <c r="F524" l="1"/>
  <c r="G523"/>
  <c r="H523" s="1"/>
  <c r="L520"/>
  <c r="K521"/>
  <c r="M520"/>
  <c r="Q521" s="1"/>
  <c r="O520"/>
  <c r="P520" s="1"/>
  <c r="N335" i="7"/>
  <c r="I335"/>
  <c r="J523" i="8"/>
  <c r="R521"/>
  <c r="F525" l="1"/>
  <c r="G524"/>
  <c r="H524" s="1"/>
  <c r="L521"/>
  <c r="K522"/>
  <c r="M521"/>
  <c r="Q522" s="1"/>
  <c r="O521"/>
  <c r="P521" s="1"/>
  <c r="N334" i="7"/>
  <c r="I334"/>
  <c r="J524" i="8"/>
  <c r="R522"/>
  <c r="F526" l="1"/>
  <c r="G525"/>
  <c r="H525" s="1"/>
  <c r="L522"/>
  <c r="K523"/>
  <c r="M522"/>
  <c r="Q523" s="1"/>
  <c r="O522"/>
  <c r="P522" s="1"/>
  <c r="N333" i="7"/>
  <c r="I333"/>
  <c r="J525" i="8"/>
  <c r="R523"/>
  <c r="F527" l="1"/>
  <c r="G526"/>
  <c r="H526" s="1"/>
  <c r="L523"/>
  <c r="K524"/>
  <c r="M523"/>
  <c r="Q524" s="1"/>
  <c r="O523"/>
  <c r="P523" s="1"/>
  <c r="N332" i="7"/>
  <c r="I332"/>
  <c r="J526" i="8"/>
  <c r="R524"/>
  <c r="F528" l="1"/>
  <c r="G527"/>
  <c r="H527" s="1"/>
  <c r="L524"/>
  <c r="K525"/>
  <c r="M524"/>
  <c r="Q525" s="1"/>
  <c r="O524"/>
  <c r="P524" s="1"/>
  <c r="N331" i="7"/>
  <c r="I331"/>
  <c r="J527" i="8"/>
  <c r="R525"/>
  <c r="F529" l="1"/>
  <c r="G528"/>
  <c r="H528" s="1"/>
  <c r="L525"/>
  <c r="K526"/>
  <c r="M525"/>
  <c r="Q526" s="1"/>
  <c r="O525"/>
  <c r="P525" s="1"/>
  <c r="N330" i="7"/>
  <c r="I330"/>
  <c r="J528" i="8"/>
  <c r="R526"/>
  <c r="F530" l="1"/>
  <c r="G529"/>
  <c r="H529" s="1"/>
  <c r="L526"/>
  <c r="K527"/>
  <c r="M526"/>
  <c r="Q527" s="1"/>
  <c r="O526"/>
  <c r="P526" s="1"/>
  <c r="N329" i="7"/>
  <c r="I329"/>
  <c r="J529" i="8"/>
  <c r="R527"/>
  <c r="F531" l="1"/>
  <c r="G530"/>
  <c r="H530" s="1"/>
  <c r="L527"/>
  <c r="K528"/>
  <c r="M527"/>
  <c r="Q528" s="1"/>
  <c r="O527"/>
  <c r="P527" s="1"/>
  <c r="N328" i="7"/>
  <c r="I328"/>
  <c r="J530" i="8"/>
  <c r="R528"/>
  <c r="F532" l="1"/>
  <c r="G531"/>
  <c r="H531" s="1"/>
  <c r="L528"/>
  <c r="K529"/>
  <c r="M528"/>
  <c r="Q529" s="1"/>
  <c r="O528"/>
  <c r="P528" s="1"/>
  <c r="N327" i="7"/>
  <c r="I327"/>
  <c r="J531" i="8"/>
  <c r="R529"/>
  <c r="F533" l="1"/>
  <c r="G532"/>
  <c r="H532" s="1"/>
  <c r="L529"/>
  <c r="K530"/>
  <c r="M529"/>
  <c r="Q530" s="1"/>
  <c r="O529"/>
  <c r="P529" s="1"/>
  <c r="N326" i="7"/>
  <c r="I326"/>
  <c r="J532" i="8"/>
  <c r="R530"/>
  <c r="F534" l="1"/>
  <c r="G533"/>
  <c r="H533" s="1"/>
  <c r="L530"/>
  <c r="K531"/>
  <c r="M530"/>
  <c r="Q531" s="1"/>
  <c r="O530"/>
  <c r="P530" s="1"/>
  <c r="N325" i="7"/>
  <c r="I325"/>
  <c r="J533" i="8"/>
  <c r="R531"/>
  <c r="F535" l="1"/>
  <c r="G534"/>
  <c r="H534" s="1"/>
  <c r="L531"/>
  <c r="K532"/>
  <c r="M531"/>
  <c r="Q532" s="1"/>
  <c r="O531"/>
  <c r="P531" s="1"/>
  <c r="N324" i="7"/>
  <c r="I324"/>
  <c r="J534" i="8"/>
  <c r="R532"/>
  <c r="F536" l="1"/>
  <c r="G535"/>
  <c r="H535" s="1"/>
  <c r="L532"/>
  <c r="K533"/>
  <c r="M532"/>
  <c r="Q533" s="1"/>
  <c r="O532"/>
  <c r="P532" s="1"/>
  <c r="N323" i="7"/>
  <c r="I323"/>
  <c r="J535" i="8"/>
  <c r="R533"/>
  <c r="F537" l="1"/>
  <c r="G536"/>
  <c r="H536" s="1"/>
  <c r="L533"/>
  <c r="K534"/>
  <c r="M533"/>
  <c r="Q534" s="1"/>
  <c r="O533"/>
  <c r="P533" s="1"/>
  <c r="N322" i="7"/>
  <c r="I322"/>
  <c r="J536" i="8"/>
  <c r="R534"/>
  <c r="F538" l="1"/>
  <c r="G537"/>
  <c r="H537" s="1"/>
  <c r="L534"/>
  <c r="K535"/>
  <c r="M534"/>
  <c r="Q535" s="1"/>
  <c r="O534"/>
  <c r="N321" i="7"/>
  <c r="I321"/>
  <c r="J537" i="8"/>
  <c r="R535"/>
  <c r="F539" l="1"/>
  <c r="G538"/>
  <c r="H538" s="1"/>
  <c r="O535"/>
  <c r="P534"/>
  <c r="L535"/>
  <c r="M535" s="1"/>
  <c r="Q536" s="1"/>
  <c r="K536"/>
  <c r="N320" i="7"/>
  <c r="I320"/>
  <c r="J538" i="8"/>
  <c r="R536"/>
  <c r="F540" l="1"/>
  <c r="G539"/>
  <c r="H539" s="1"/>
  <c r="O536"/>
  <c r="P535"/>
  <c r="L536"/>
  <c r="K537"/>
  <c r="N319" i="7"/>
  <c r="I319"/>
  <c r="J539" i="8"/>
  <c r="F541" l="1"/>
  <c r="G540"/>
  <c r="H540" s="1"/>
  <c r="P536"/>
  <c r="L537"/>
  <c r="K538"/>
  <c r="M537"/>
  <c r="M536"/>
  <c r="N318" i="7"/>
  <c r="I318"/>
  <c r="J540" i="8"/>
  <c r="R537"/>
  <c r="R538"/>
  <c r="O537" l="1"/>
  <c r="O538" s="1"/>
  <c r="F542"/>
  <c r="G541"/>
  <c r="H541" s="1"/>
  <c r="Q537"/>
  <c r="Q538" s="1"/>
  <c r="L538"/>
  <c r="K539"/>
  <c r="M538"/>
  <c r="N317" i="7"/>
  <c r="I317"/>
  <c r="J541" i="8"/>
  <c r="R539"/>
  <c r="Q539" l="1"/>
  <c r="L539"/>
  <c r="K540"/>
  <c r="M539"/>
  <c r="O539"/>
  <c r="P538"/>
  <c r="F543"/>
  <c r="G542"/>
  <c r="H542" s="1"/>
  <c r="P537"/>
  <c r="N316" i="7"/>
  <c r="I316"/>
  <c r="J542" i="8"/>
  <c r="R540"/>
  <c r="Q540" l="1"/>
  <c r="F544"/>
  <c r="G543"/>
  <c r="H543" s="1"/>
  <c r="L540"/>
  <c r="K541"/>
  <c r="M540"/>
  <c r="O540"/>
  <c r="P540" s="1"/>
  <c r="P539"/>
  <c r="N315" i="7"/>
  <c r="I315"/>
  <c r="R541" i="8"/>
  <c r="J543"/>
  <c r="Q541" l="1"/>
  <c r="L541"/>
  <c r="K542"/>
  <c r="M541"/>
  <c r="F545"/>
  <c r="G544"/>
  <c r="H544" s="1"/>
  <c r="O541"/>
  <c r="P541" s="1"/>
  <c r="N314" i="7"/>
  <c r="I314"/>
  <c r="R542" i="8"/>
  <c r="J544"/>
  <c r="Q542" l="1"/>
  <c r="L542"/>
  <c r="K543"/>
  <c r="M542"/>
  <c r="F546"/>
  <c r="G545"/>
  <c r="H545" s="1"/>
  <c r="O542"/>
  <c r="P542" s="1"/>
  <c r="N313" i="7"/>
  <c r="I313"/>
  <c r="J545" i="8"/>
  <c r="R543"/>
  <c r="Q543" l="1"/>
  <c r="L543"/>
  <c r="K544"/>
  <c r="M543"/>
  <c r="Q544"/>
  <c r="F547"/>
  <c r="G546"/>
  <c r="H546" s="1"/>
  <c r="O543"/>
  <c r="P543" s="1"/>
  <c r="N312" i="7"/>
  <c r="I312"/>
  <c r="R544" i="8"/>
  <c r="J546"/>
  <c r="L544" l="1"/>
  <c r="K545"/>
  <c r="M544"/>
  <c r="Q545" s="1"/>
  <c r="F548"/>
  <c r="G547"/>
  <c r="H547" s="1"/>
  <c r="O544"/>
  <c r="P544" s="1"/>
  <c r="N311" i="7"/>
  <c r="I311"/>
  <c r="R545" i="8"/>
  <c r="J547"/>
  <c r="L545" l="1"/>
  <c r="K546"/>
  <c r="M545"/>
  <c r="Q546" s="1"/>
  <c r="F549"/>
  <c r="G548"/>
  <c r="H548" s="1"/>
  <c r="O545"/>
  <c r="P545" s="1"/>
  <c r="N310" i="7"/>
  <c r="I310"/>
  <c r="R546" i="8"/>
  <c r="J548"/>
  <c r="L546" l="1"/>
  <c r="K547"/>
  <c r="M546"/>
  <c r="Q547" s="1"/>
  <c r="F550"/>
  <c r="G549"/>
  <c r="H549" s="1"/>
  <c r="O546"/>
  <c r="P546" s="1"/>
  <c r="N309" i="7"/>
  <c r="I309"/>
  <c r="J549" i="8"/>
  <c r="R547"/>
  <c r="F551" l="1"/>
  <c r="G550"/>
  <c r="H550" s="1"/>
  <c r="L547"/>
  <c r="K548"/>
  <c r="M547"/>
  <c r="Q548" s="1"/>
  <c r="O547"/>
  <c r="P547" s="1"/>
  <c r="N308" i="7"/>
  <c r="I308"/>
  <c r="J550" i="8"/>
  <c r="R548"/>
  <c r="F552" l="1"/>
  <c r="G551"/>
  <c r="H551" s="1"/>
  <c r="L548"/>
  <c r="K549"/>
  <c r="M548"/>
  <c r="Q549" s="1"/>
  <c r="O548"/>
  <c r="P548" s="1"/>
  <c r="N307" i="7"/>
  <c r="I307"/>
  <c r="J551" i="8"/>
  <c r="R549"/>
  <c r="F553" l="1"/>
  <c r="G552"/>
  <c r="H552" s="1"/>
  <c r="L549"/>
  <c r="K550"/>
  <c r="M549"/>
  <c r="Q550" s="1"/>
  <c r="O549"/>
  <c r="P549" s="1"/>
  <c r="N306" i="7"/>
  <c r="I306"/>
  <c r="J552" i="8"/>
  <c r="R550"/>
  <c r="F554" l="1"/>
  <c r="G553"/>
  <c r="H553" s="1"/>
  <c r="L550"/>
  <c r="K551"/>
  <c r="M550"/>
  <c r="Q551" s="1"/>
  <c r="O550"/>
  <c r="P550" s="1"/>
  <c r="N305" i="7"/>
  <c r="I305"/>
  <c r="J553" i="8"/>
  <c r="R551"/>
  <c r="F555" l="1"/>
  <c r="G554"/>
  <c r="H554" s="1"/>
  <c r="L551"/>
  <c r="K552"/>
  <c r="M551"/>
  <c r="Q552" s="1"/>
  <c r="O551"/>
  <c r="P551" s="1"/>
  <c r="N304" i="7"/>
  <c r="I304"/>
  <c r="J554" i="8"/>
  <c r="R552"/>
  <c r="F556" l="1"/>
  <c r="G555"/>
  <c r="H555" s="1"/>
  <c r="L552"/>
  <c r="K553"/>
  <c r="M552"/>
  <c r="Q553" s="1"/>
  <c r="O552"/>
  <c r="P552" s="1"/>
  <c r="N303" i="7"/>
  <c r="I303"/>
  <c r="J555" i="8"/>
  <c r="R553"/>
  <c r="L553" l="1"/>
  <c r="K554"/>
  <c r="M553"/>
  <c r="Q554" s="1"/>
  <c r="F557"/>
  <c r="G556"/>
  <c r="H556" s="1"/>
  <c r="O553"/>
  <c r="P553" s="1"/>
  <c r="N302" i="7"/>
  <c r="I302"/>
  <c r="J556" i="8"/>
  <c r="R554"/>
  <c r="F558" l="1"/>
  <c r="G557"/>
  <c r="H557" s="1"/>
  <c r="L554"/>
  <c r="K555"/>
  <c r="M554"/>
  <c r="Q555" s="1"/>
  <c r="O554"/>
  <c r="P554" s="1"/>
  <c r="N301" i="7"/>
  <c r="I301"/>
  <c r="J557" i="8"/>
  <c r="R555"/>
  <c r="F559" l="1"/>
  <c r="G558"/>
  <c r="H558" s="1"/>
  <c r="L555"/>
  <c r="K556"/>
  <c r="M555"/>
  <c r="Q556" s="1"/>
  <c r="O555"/>
  <c r="P555" s="1"/>
  <c r="N300" i="7"/>
  <c r="I300"/>
  <c r="J558" i="8"/>
  <c r="R556"/>
  <c r="F560" l="1"/>
  <c r="G559"/>
  <c r="H559" s="1"/>
  <c r="L556"/>
  <c r="K557"/>
  <c r="M556"/>
  <c r="Q557" s="1"/>
  <c r="O556"/>
  <c r="P556" s="1"/>
  <c r="N299" i="7"/>
  <c r="I299"/>
  <c r="J559" i="8"/>
  <c r="R557"/>
  <c r="F561" l="1"/>
  <c r="G560"/>
  <c r="H560" s="1"/>
  <c r="L557"/>
  <c r="K558"/>
  <c r="M557"/>
  <c r="Q558" s="1"/>
  <c r="O557"/>
  <c r="P557" s="1"/>
  <c r="N298" i="7"/>
  <c r="I298"/>
  <c r="J560" i="8"/>
  <c r="R558"/>
  <c r="F562" l="1"/>
  <c r="G561"/>
  <c r="H561" s="1"/>
  <c r="L558"/>
  <c r="K559"/>
  <c r="M558"/>
  <c r="Q559" s="1"/>
  <c r="O558"/>
  <c r="P558" s="1"/>
  <c r="N297" i="7"/>
  <c r="I297"/>
  <c r="J561" i="8"/>
  <c r="R559"/>
  <c r="F563" l="1"/>
  <c r="G562"/>
  <c r="H562" s="1"/>
  <c r="L559"/>
  <c r="K560"/>
  <c r="M559"/>
  <c r="Q560" s="1"/>
  <c r="O559"/>
  <c r="P559" s="1"/>
  <c r="N296" i="7"/>
  <c r="I296"/>
  <c r="J562" i="8"/>
  <c r="R560"/>
  <c r="F564" l="1"/>
  <c r="G563"/>
  <c r="H563" s="1"/>
  <c r="L560"/>
  <c r="K561"/>
  <c r="M560"/>
  <c r="Q561" s="1"/>
  <c r="O560"/>
  <c r="P560" s="1"/>
  <c r="N295" i="7"/>
  <c r="I295"/>
  <c r="J563" i="8"/>
  <c r="R561"/>
  <c r="F565" l="1"/>
  <c r="G564"/>
  <c r="H564" s="1"/>
  <c r="L561"/>
  <c r="K562"/>
  <c r="M561"/>
  <c r="Q562" s="1"/>
  <c r="O561"/>
  <c r="P561" s="1"/>
  <c r="N294" i="7"/>
  <c r="I294"/>
  <c r="J564" i="8"/>
  <c r="R562"/>
  <c r="F566" l="1"/>
  <c r="G565"/>
  <c r="H565" s="1"/>
  <c r="L562"/>
  <c r="K563"/>
  <c r="M562"/>
  <c r="Q563" s="1"/>
  <c r="O562"/>
  <c r="P562" s="1"/>
  <c r="N293" i="7"/>
  <c r="I293"/>
  <c r="J565" i="8"/>
  <c r="R563"/>
  <c r="F567" l="1"/>
  <c r="G566"/>
  <c r="H566" s="1"/>
  <c r="L563"/>
  <c r="K564"/>
  <c r="M563"/>
  <c r="Q564" s="1"/>
  <c r="O563"/>
  <c r="P563" s="1"/>
  <c r="N292" i="7"/>
  <c r="I292"/>
  <c r="J566" i="8"/>
  <c r="R564"/>
  <c r="F568" l="1"/>
  <c r="G567"/>
  <c r="H567" s="1"/>
  <c r="L564"/>
  <c r="K565"/>
  <c r="M564"/>
  <c r="Q565" s="1"/>
  <c r="O564"/>
  <c r="P564" s="1"/>
  <c r="N291" i="7"/>
  <c r="I291"/>
  <c r="J567" i="8"/>
  <c r="R565"/>
  <c r="F569" l="1"/>
  <c r="G568"/>
  <c r="H568" s="1"/>
  <c r="L565"/>
  <c r="K566"/>
  <c r="M565"/>
  <c r="Q566" s="1"/>
  <c r="O565"/>
  <c r="P565" s="1"/>
  <c r="N290" i="7"/>
  <c r="I290"/>
  <c r="J568" i="8"/>
  <c r="R566"/>
  <c r="F570" l="1"/>
  <c r="G569"/>
  <c r="H569" s="1"/>
  <c r="L566"/>
  <c r="K567"/>
  <c r="M566"/>
  <c r="Q567" s="1"/>
  <c r="O566"/>
  <c r="P566" s="1"/>
  <c r="N289" i="7"/>
  <c r="I289"/>
  <c r="J569" i="8"/>
  <c r="R567"/>
  <c r="F571" l="1"/>
  <c r="G570"/>
  <c r="H570" s="1"/>
  <c r="L567"/>
  <c r="K568"/>
  <c r="M567"/>
  <c r="Q568" s="1"/>
  <c r="O567"/>
  <c r="P567" s="1"/>
  <c r="N288" i="7"/>
  <c r="I288"/>
  <c r="J570" i="8"/>
  <c r="R568"/>
  <c r="F572" l="1"/>
  <c r="G571"/>
  <c r="H571" s="1"/>
  <c r="L568"/>
  <c r="K569"/>
  <c r="M568"/>
  <c r="Q569" s="1"/>
  <c r="O568"/>
  <c r="P568" s="1"/>
  <c r="N287" i="7"/>
  <c r="I287"/>
  <c r="J571" i="8"/>
  <c r="R569"/>
  <c r="F573" l="1"/>
  <c r="G572"/>
  <c r="H572" s="1"/>
  <c r="L569"/>
  <c r="K570"/>
  <c r="M569"/>
  <c r="Q570" s="1"/>
  <c r="O569"/>
  <c r="P569" s="1"/>
  <c r="N286" i="7"/>
  <c r="I286"/>
  <c r="J572" i="8"/>
  <c r="R570"/>
  <c r="F574" l="1"/>
  <c r="G573"/>
  <c r="H573" s="1"/>
  <c r="L570"/>
  <c r="K571"/>
  <c r="M570"/>
  <c r="Q571" s="1"/>
  <c r="O570"/>
  <c r="P570" s="1"/>
  <c r="N285" i="7"/>
  <c r="I285"/>
  <c r="J573" i="8"/>
  <c r="R571"/>
  <c r="F575" l="1"/>
  <c r="G574"/>
  <c r="H574" s="1"/>
  <c r="L571"/>
  <c r="K572"/>
  <c r="M571"/>
  <c r="Q572" s="1"/>
  <c r="O571"/>
  <c r="P571" s="1"/>
  <c r="N284" i="7"/>
  <c r="I284"/>
  <c r="J574" i="8"/>
  <c r="R572"/>
  <c r="F576" l="1"/>
  <c r="G575"/>
  <c r="H575" s="1"/>
  <c r="L572"/>
  <c r="K573"/>
  <c r="M572"/>
  <c r="Q573" s="1"/>
  <c r="O572"/>
  <c r="P572" s="1"/>
  <c r="N283" i="7"/>
  <c r="I283"/>
  <c r="J575" i="8"/>
  <c r="R573"/>
  <c r="F577" l="1"/>
  <c r="G576"/>
  <c r="H576" s="1"/>
  <c r="L573"/>
  <c r="K574"/>
  <c r="M573"/>
  <c r="Q574" s="1"/>
  <c r="O573"/>
  <c r="P573" s="1"/>
  <c r="N282" i="7"/>
  <c r="I282"/>
  <c r="J576" i="8"/>
  <c r="R574"/>
  <c r="F578" l="1"/>
  <c r="G577"/>
  <c r="H577" s="1"/>
  <c r="L574"/>
  <c r="K575"/>
  <c r="M574"/>
  <c r="Q575" s="1"/>
  <c r="O574"/>
  <c r="P574" s="1"/>
  <c r="N281" i="7"/>
  <c r="I281"/>
  <c r="J577" i="8"/>
  <c r="R575"/>
  <c r="F579" l="1"/>
  <c r="G578"/>
  <c r="H578" s="1"/>
  <c r="L575"/>
  <c r="K576"/>
  <c r="M575"/>
  <c r="Q576" s="1"/>
  <c r="O575"/>
  <c r="P575" s="1"/>
  <c r="N280" i="7"/>
  <c r="I280"/>
  <c r="J578" i="8"/>
  <c r="R576"/>
  <c r="F580" l="1"/>
  <c r="G579"/>
  <c r="H579" s="1"/>
  <c r="L576"/>
  <c r="K577"/>
  <c r="M576"/>
  <c r="Q577" s="1"/>
  <c r="O576"/>
  <c r="P576" s="1"/>
  <c r="N279" i="7"/>
  <c r="I279"/>
  <c r="J579" i="8"/>
  <c r="R577"/>
  <c r="F581" l="1"/>
  <c r="G580"/>
  <c r="H580" s="1"/>
  <c r="L577"/>
  <c r="K578"/>
  <c r="M577"/>
  <c r="Q578" s="1"/>
  <c r="O577"/>
  <c r="P577" s="1"/>
  <c r="N278" i="7"/>
  <c r="I278"/>
  <c r="J580" i="8"/>
  <c r="R578"/>
  <c r="F582" l="1"/>
  <c r="G581"/>
  <c r="H581" s="1"/>
  <c r="L578"/>
  <c r="K579"/>
  <c r="M578"/>
  <c r="Q579" s="1"/>
  <c r="O578"/>
  <c r="P578" s="1"/>
  <c r="N277" i="7"/>
  <c r="I277"/>
  <c r="J581" i="8"/>
  <c r="R579"/>
  <c r="F583" l="1"/>
  <c r="G582"/>
  <c r="H582" s="1"/>
  <c r="L579"/>
  <c r="K580"/>
  <c r="M579"/>
  <c r="Q580" s="1"/>
  <c r="O579"/>
  <c r="P579" s="1"/>
  <c r="N276" i="7"/>
  <c r="I276"/>
  <c r="J582" i="8"/>
  <c r="R580"/>
  <c r="F584" l="1"/>
  <c r="G583"/>
  <c r="H583" s="1"/>
  <c r="L580"/>
  <c r="K581"/>
  <c r="M580"/>
  <c r="Q581" s="1"/>
  <c r="O580"/>
  <c r="P580" s="1"/>
  <c r="N275" i="7"/>
  <c r="I275"/>
  <c r="J583" i="8"/>
  <c r="R581"/>
  <c r="F585" l="1"/>
  <c r="G584"/>
  <c r="H584" s="1"/>
  <c r="L581"/>
  <c r="K582"/>
  <c r="M581"/>
  <c r="Q582" s="1"/>
  <c r="O581"/>
  <c r="P581" s="1"/>
  <c r="N274" i="7"/>
  <c r="I274"/>
  <c r="J584" i="8"/>
  <c r="R582"/>
  <c r="F586" l="1"/>
  <c r="G585"/>
  <c r="H585" s="1"/>
  <c r="L582"/>
  <c r="K583"/>
  <c r="M582"/>
  <c r="Q583" s="1"/>
  <c r="O582"/>
  <c r="P582" s="1"/>
  <c r="N273" i="7"/>
  <c r="I273"/>
  <c r="J585" i="8"/>
  <c r="R583"/>
  <c r="F587" l="1"/>
  <c r="G586"/>
  <c r="H586" s="1"/>
  <c r="L583"/>
  <c r="K584"/>
  <c r="M583"/>
  <c r="Q584" s="1"/>
  <c r="O583"/>
  <c r="P583" s="1"/>
  <c r="N272" i="7"/>
  <c r="I272"/>
  <c r="J586" i="8"/>
  <c r="R584"/>
  <c r="F588" l="1"/>
  <c r="G587"/>
  <c r="H587" s="1"/>
  <c r="L584"/>
  <c r="K585"/>
  <c r="M584"/>
  <c r="Q585" s="1"/>
  <c r="O584"/>
  <c r="P584" s="1"/>
  <c r="N271" i="7"/>
  <c r="I271"/>
  <c r="J587" i="8"/>
  <c r="R585"/>
  <c r="F589" l="1"/>
  <c r="G588"/>
  <c r="H588" s="1"/>
  <c r="L585"/>
  <c r="K586"/>
  <c r="M585"/>
  <c r="Q586" s="1"/>
  <c r="O585"/>
  <c r="P585" s="1"/>
  <c r="N270" i="7"/>
  <c r="I270"/>
  <c r="J588" i="8"/>
  <c r="R586"/>
  <c r="F590" l="1"/>
  <c r="G589"/>
  <c r="H589" s="1"/>
  <c r="L586"/>
  <c r="K587"/>
  <c r="M586"/>
  <c r="Q587" s="1"/>
  <c r="O586"/>
  <c r="P586" s="1"/>
  <c r="N269" i="7"/>
  <c r="I269"/>
  <c r="J589" i="8"/>
  <c r="R587"/>
  <c r="F591" l="1"/>
  <c r="G590"/>
  <c r="H590" s="1"/>
  <c r="L587"/>
  <c r="K588"/>
  <c r="M587"/>
  <c r="Q588" s="1"/>
  <c r="O587"/>
  <c r="P587" s="1"/>
  <c r="N268" i="7"/>
  <c r="I268"/>
  <c r="J590" i="8"/>
  <c r="R588"/>
  <c r="F592" l="1"/>
  <c r="G591"/>
  <c r="H591" s="1"/>
  <c r="L588"/>
  <c r="K589"/>
  <c r="M588"/>
  <c r="Q589" s="1"/>
  <c r="O588"/>
  <c r="P588" s="1"/>
  <c r="N267" i="7"/>
  <c r="I267"/>
  <c r="J591" i="8"/>
  <c r="R589"/>
  <c r="F593" l="1"/>
  <c r="G592"/>
  <c r="H592" s="1"/>
  <c r="L589"/>
  <c r="K590"/>
  <c r="M589"/>
  <c r="Q590" s="1"/>
  <c r="O589"/>
  <c r="P589" s="1"/>
  <c r="N266" i="7"/>
  <c r="I266"/>
  <c r="J592" i="8"/>
  <c r="R590"/>
  <c r="F594" l="1"/>
  <c r="G593"/>
  <c r="H593" s="1"/>
  <c r="L590"/>
  <c r="K591"/>
  <c r="M590"/>
  <c r="Q591" s="1"/>
  <c r="O590"/>
  <c r="P590" s="1"/>
  <c r="N265" i="7"/>
  <c r="I265"/>
  <c r="J593" i="8"/>
  <c r="R591"/>
  <c r="F595" l="1"/>
  <c r="G594"/>
  <c r="H594" s="1"/>
  <c r="L591"/>
  <c r="K592"/>
  <c r="M591"/>
  <c r="Q592" s="1"/>
  <c r="O591"/>
  <c r="P591" s="1"/>
  <c r="N264" i="7"/>
  <c r="I264"/>
  <c r="J594" i="8"/>
  <c r="R592"/>
  <c r="F596" l="1"/>
  <c r="G595"/>
  <c r="H595" s="1"/>
  <c r="L592"/>
  <c r="K593"/>
  <c r="M592"/>
  <c r="Q593" s="1"/>
  <c r="O592"/>
  <c r="P592" s="1"/>
  <c r="N263" i="7"/>
  <c r="I263"/>
  <c r="J595" i="8"/>
  <c r="R593"/>
  <c r="F597" l="1"/>
  <c r="G596"/>
  <c r="H596" s="1"/>
  <c r="L593"/>
  <c r="K594"/>
  <c r="M593"/>
  <c r="Q594" s="1"/>
  <c r="O593"/>
  <c r="P593" s="1"/>
  <c r="N262" i="7"/>
  <c r="I262"/>
  <c r="J596" i="8"/>
  <c r="R594"/>
  <c r="F598" l="1"/>
  <c r="G597"/>
  <c r="H597" s="1"/>
  <c r="L594"/>
  <c r="K595"/>
  <c r="M594"/>
  <c r="Q595" s="1"/>
  <c r="O594"/>
  <c r="P594" s="1"/>
  <c r="N261" i="7"/>
  <c r="I261"/>
  <c r="J597" i="8"/>
  <c r="R595"/>
  <c r="F599" l="1"/>
  <c r="G598"/>
  <c r="H598" s="1"/>
  <c r="L595"/>
  <c r="K596"/>
  <c r="M595"/>
  <c r="Q596" s="1"/>
  <c r="O595"/>
  <c r="N260" i="7"/>
  <c r="I260"/>
  <c r="J598" i="8"/>
  <c r="R596"/>
  <c r="F600" l="1"/>
  <c r="G599"/>
  <c r="H599" s="1"/>
  <c r="O596"/>
  <c r="P595"/>
  <c r="L596"/>
  <c r="M596" s="1"/>
  <c r="Q597" s="1"/>
  <c r="K597"/>
  <c r="N259" i="7"/>
  <c r="I259"/>
  <c r="J599" i="8"/>
  <c r="R597"/>
  <c r="F601" l="1"/>
  <c r="G600"/>
  <c r="H600" s="1"/>
  <c r="O597"/>
  <c r="P596"/>
  <c r="L597"/>
  <c r="M597" s="1"/>
  <c r="Q598" s="1"/>
  <c r="K598"/>
  <c r="N258" i="7"/>
  <c r="I258"/>
  <c r="J600" i="8"/>
  <c r="R598"/>
  <c r="F602" l="1"/>
  <c r="G601"/>
  <c r="H601" s="1"/>
  <c r="O598"/>
  <c r="P597"/>
  <c r="L598"/>
  <c r="K599"/>
  <c r="N257" i="7"/>
  <c r="I257"/>
  <c r="J601" i="8"/>
  <c r="F603" l="1"/>
  <c r="G602"/>
  <c r="H602" s="1"/>
  <c r="P598"/>
  <c r="L599"/>
  <c r="K600"/>
  <c r="M599"/>
  <c r="M598"/>
  <c r="N256" i="7"/>
  <c r="I256"/>
  <c r="J602" i="8"/>
  <c r="R599"/>
  <c r="R600"/>
  <c r="O599" l="1"/>
  <c r="O600" s="1"/>
  <c r="F604"/>
  <c r="G603"/>
  <c r="H603" s="1"/>
  <c r="Q599"/>
  <c r="Q600" s="1"/>
  <c r="Q601" s="1"/>
  <c r="L600"/>
  <c r="K601"/>
  <c r="M600"/>
  <c r="N255" i="7"/>
  <c r="I255"/>
  <c r="J603" i="8"/>
  <c r="R601"/>
  <c r="L601" l="1"/>
  <c r="K602"/>
  <c r="M601"/>
  <c r="O601"/>
  <c r="P600"/>
  <c r="F605"/>
  <c r="G604"/>
  <c r="H604" s="1"/>
  <c r="Q602"/>
  <c r="P599"/>
  <c r="N254" i="7"/>
  <c r="I254"/>
  <c r="J604" i="8"/>
  <c r="R602"/>
  <c r="F606" l="1"/>
  <c r="G605"/>
  <c r="H605" s="1"/>
  <c r="L602"/>
  <c r="K603"/>
  <c r="M602"/>
  <c r="Q603" s="1"/>
  <c r="O602"/>
  <c r="P602" s="1"/>
  <c r="P601"/>
  <c r="N253" i="7"/>
  <c r="I253"/>
  <c r="R603" i="8"/>
  <c r="J605"/>
  <c r="L603" l="1"/>
  <c r="K604"/>
  <c r="M603"/>
  <c r="Q604" s="1"/>
  <c r="F607"/>
  <c r="G606"/>
  <c r="H606" s="1"/>
  <c r="O603"/>
  <c r="P603" s="1"/>
  <c r="N252" i="7"/>
  <c r="I252"/>
  <c r="R604" i="8"/>
  <c r="J606"/>
  <c r="L604" l="1"/>
  <c r="K605"/>
  <c r="M604"/>
  <c r="Q605" s="1"/>
  <c r="F608"/>
  <c r="G607"/>
  <c r="H607" s="1"/>
  <c r="O604"/>
  <c r="P604" s="1"/>
  <c r="N251" i="7"/>
  <c r="I251"/>
  <c r="R605" i="8"/>
  <c r="J607"/>
  <c r="L605" l="1"/>
  <c r="K606"/>
  <c r="M605"/>
  <c r="Q606" s="1"/>
  <c r="F609"/>
  <c r="G608"/>
  <c r="H608" s="1"/>
  <c r="O605"/>
  <c r="P605" s="1"/>
  <c r="N250" i="7"/>
  <c r="I250"/>
  <c r="J608" i="8"/>
  <c r="R606"/>
  <c r="F610" l="1"/>
  <c r="G609"/>
  <c r="H609" s="1"/>
  <c r="L606"/>
  <c r="K607"/>
  <c r="M606"/>
  <c r="Q607" s="1"/>
  <c r="O606"/>
  <c r="P606" s="1"/>
  <c r="N249" i="7"/>
  <c r="I249"/>
  <c r="J609" i="8"/>
  <c r="R607"/>
  <c r="F611" l="1"/>
  <c r="G610"/>
  <c r="H610" s="1"/>
  <c r="L607"/>
  <c r="K608"/>
  <c r="M607"/>
  <c r="Q608" s="1"/>
  <c r="O607"/>
  <c r="P607" s="1"/>
  <c r="N248" i="7"/>
  <c r="I248"/>
  <c r="J610" i="8"/>
  <c r="R608"/>
  <c r="F612" l="1"/>
  <c r="G611"/>
  <c r="H611" s="1"/>
  <c r="L608"/>
  <c r="K609"/>
  <c r="M608"/>
  <c r="Q609" s="1"/>
  <c r="O608"/>
  <c r="P608" s="1"/>
  <c r="N247" i="7"/>
  <c r="I247"/>
  <c r="J611" i="8"/>
  <c r="R609"/>
  <c r="F613" l="1"/>
  <c r="G612"/>
  <c r="H612" s="1"/>
  <c r="L609"/>
  <c r="K610"/>
  <c r="M609"/>
  <c r="Q610" s="1"/>
  <c r="O609"/>
  <c r="P609" s="1"/>
  <c r="N246" i="7"/>
  <c r="I246"/>
  <c r="J612" i="8"/>
  <c r="R610"/>
  <c r="F614" l="1"/>
  <c r="G613"/>
  <c r="H613" s="1"/>
  <c r="L610"/>
  <c r="K611"/>
  <c r="M610"/>
  <c r="Q611" s="1"/>
  <c r="O610"/>
  <c r="P610" s="1"/>
  <c r="N245" i="7"/>
  <c r="I245"/>
  <c r="J613" i="8"/>
  <c r="R611"/>
  <c r="F615" l="1"/>
  <c r="G614"/>
  <c r="H614" s="1"/>
  <c r="L611"/>
  <c r="K612"/>
  <c r="M611"/>
  <c r="Q612" s="1"/>
  <c r="O611"/>
  <c r="P611" s="1"/>
  <c r="N244" i="7"/>
  <c r="I244"/>
  <c r="J614" i="8"/>
  <c r="R612"/>
  <c r="F616" l="1"/>
  <c r="G615"/>
  <c r="H615" s="1"/>
  <c r="L612"/>
  <c r="K613"/>
  <c r="M612"/>
  <c r="Q613" s="1"/>
  <c r="O612"/>
  <c r="P612" s="1"/>
  <c r="N243" i="7"/>
  <c r="I243"/>
  <c r="J615" i="8"/>
  <c r="R613"/>
  <c r="F617" l="1"/>
  <c r="G616"/>
  <c r="H616" s="1"/>
  <c r="L613"/>
  <c r="K614"/>
  <c r="M613"/>
  <c r="Q614" s="1"/>
  <c r="O613"/>
  <c r="P613" s="1"/>
  <c r="N242" i="7"/>
  <c r="I242"/>
  <c r="J616" i="8"/>
  <c r="R614"/>
  <c r="F618" l="1"/>
  <c r="G617"/>
  <c r="H617" s="1"/>
  <c r="L614"/>
  <c r="K615"/>
  <c r="M614"/>
  <c r="Q615" s="1"/>
  <c r="O614"/>
  <c r="P614" s="1"/>
  <c r="N241" i="7"/>
  <c r="I241"/>
  <c r="J617" i="8"/>
  <c r="R615"/>
  <c r="F619" l="1"/>
  <c r="G618"/>
  <c r="H618" s="1"/>
  <c r="L615"/>
  <c r="K616"/>
  <c r="M615"/>
  <c r="Q616" s="1"/>
  <c r="O615"/>
  <c r="P615" s="1"/>
  <c r="N240" i="7"/>
  <c r="I240"/>
  <c r="J618" i="8"/>
  <c r="R616"/>
  <c r="F620" l="1"/>
  <c r="G619"/>
  <c r="H619" s="1"/>
  <c r="L616"/>
  <c r="K617"/>
  <c r="M616"/>
  <c r="Q617" s="1"/>
  <c r="O616"/>
  <c r="P616" s="1"/>
  <c r="N239" i="7"/>
  <c r="I239"/>
  <c r="J619" i="8"/>
  <c r="R617"/>
  <c r="F621" l="1"/>
  <c r="G620"/>
  <c r="H620" s="1"/>
  <c r="L617"/>
  <c r="K618"/>
  <c r="M617"/>
  <c r="Q618" s="1"/>
  <c r="O617"/>
  <c r="N238" i="7"/>
  <c r="I238"/>
  <c r="J620" i="8"/>
  <c r="R618"/>
  <c r="L618" l="1"/>
  <c r="K619"/>
  <c r="M618"/>
  <c r="F622"/>
  <c r="G621"/>
  <c r="H621" s="1"/>
  <c r="O618"/>
  <c r="P617"/>
  <c r="Q619"/>
  <c r="N237" i="7"/>
  <c r="I237"/>
  <c r="J621" i="8"/>
  <c r="R619"/>
  <c r="F623" l="1"/>
  <c r="G622"/>
  <c r="H622" s="1"/>
  <c r="L619"/>
  <c r="K620"/>
  <c r="M619"/>
  <c r="Q620" s="1"/>
  <c r="O619"/>
  <c r="P619" s="1"/>
  <c r="P618"/>
  <c r="N236" i="7"/>
  <c r="I236"/>
  <c r="R620" i="8"/>
  <c r="J622"/>
  <c r="L620" l="1"/>
  <c r="K621"/>
  <c r="M620"/>
  <c r="Q621" s="1"/>
  <c r="F624"/>
  <c r="G623"/>
  <c r="H623" s="1"/>
  <c r="O620"/>
  <c r="P620" s="1"/>
  <c r="N235" i="7"/>
  <c r="I235"/>
  <c r="J623" i="8"/>
  <c r="R621"/>
  <c r="L621" l="1"/>
  <c r="K622"/>
  <c r="M621"/>
  <c r="Q622" s="1"/>
  <c r="F625"/>
  <c r="G624"/>
  <c r="H624" s="1"/>
  <c r="O621"/>
  <c r="P621" s="1"/>
  <c r="N234" i="7"/>
  <c r="I234"/>
  <c r="R622" i="8"/>
  <c r="J624"/>
  <c r="L622" l="1"/>
  <c r="K623"/>
  <c r="M622"/>
  <c r="Q623" s="1"/>
  <c r="F626"/>
  <c r="G625"/>
  <c r="H625" s="1"/>
  <c r="O622"/>
  <c r="P622" s="1"/>
  <c r="N233" i="7"/>
  <c r="I233"/>
  <c r="R623" i="8"/>
  <c r="J625"/>
  <c r="L623" l="1"/>
  <c r="K624"/>
  <c r="M623"/>
  <c r="Q624" s="1"/>
  <c r="F627"/>
  <c r="G626"/>
  <c r="H626" s="1"/>
  <c r="O623"/>
  <c r="P623" s="1"/>
  <c r="N232" i="7"/>
  <c r="I232"/>
  <c r="R624" i="8"/>
  <c r="J626"/>
  <c r="L624" l="1"/>
  <c r="K625"/>
  <c r="M624"/>
  <c r="Q625" s="1"/>
  <c r="F628"/>
  <c r="G627"/>
  <c r="H627" s="1"/>
  <c r="O624"/>
  <c r="P624" s="1"/>
  <c r="N231" i="7"/>
  <c r="I231"/>
  <c r="J627" i="8"/>
  <c r="R625"/>
  <c r="F629" l="1"/>
  <c r="G628"/>
  <c r="H628" s="1"/>
  <c r="L625"/>
  <c r="K626"/>
  <c r="M625"/>
  <c r="Q626" s="1"/>
  <c r="O625"/>
  <c r="P625" s="1"/>
  <c r="N230" i="7"/>
  <c r="I230"/>
  <c r="J628" i="8"/>
  <c r="R626"/>
  <c r="F630" l="1"/>
  <c r="G629"/>
  <c r="H629" s="1"/>
  <c r="L626"/>
  <c r="K627"/>
  <c r="M626"/>
  <c r="Q627" s="1"/>
  <c r="O626"/>
  <c r="P626" s="1"/>
  <c r="N229" i="7"/>
  <c r="I229"/>
  <c r="J629" i="8"/>
  <c r="R627"/>
  <c r="F631" l="1"/>
  <c r="G630"/>
  <c r="H630" s="1"/>
  <c r="L627"/>
  <c r="K628"/>
  <c r="M627"/>
  <c r="Q628" s="1"/>
  <c r="O627"/>
  <c r="P627" s="1"/>
  <c r="N228" i="7"/>
  <c r="I228"/>
  <c r="J630" i="8"/>
  <c r="R628"/>
  <c r="F632" l="1"/>
  <c r="G631"/>
  <c r="H631" s="1"/>
  <c r="L628"/>
  <c r="K629"/>
  <c r="M628"/>
  <c r="Q629" s="1"/>
  <c r="O628"/>
  <c r="P628" s="1"/>
  <c r="N227" i="7"/>
  <c r="I227"/>
  <c r="J631" i="8"/>
  <c r="R629"/>
  <c r="F633" l="1"/>
  <c r="G632"/>
  <c r="H632" s="1"/>
  <c r="L629"/>
  <c r="K630"/>
  <c r="M629"/>
  <c r="Q630" s="1"/>
  <c r="O629"/>
  <c r="P629" s="1"/>
  <c r="N226" i="7"/>
  <c r="I226"/>
  <c r="J632" i="8"/>
  <c r="R630"/>
  <c r="F634" l="1"/>
  <c r="G633"/>
  <c r="H633" s="1"/>
  <c r="L630"/>
  <c r="K631"/>
  <c r="M630"/>
  <c r="Q631" s="1"/>
  <c r="O630"/>
  <c r="P630" s="1"/>
  <c r="N225" i="7"/>
  <c r="I225"/>
  <c r="J633" i="8"/>
  <c r="R631"/>
  <c r="F635" l="1"/>
  <c r="G634"/>
  <c r="H634" s="1"/>
  <c r="L631"/>
  <c r="K632"/>
  <c r="M631"/>
  <c r="Q632" s="1"/>
  <c r="O631"/>
  <c r="P631" s="1"/>
  <c r="N224" i="7"/>
  <c r="I224"/>
  <c r="J634" i="8"/>
  <c r="R632"/>
  <c r="F636" l="1"/>
  <c r="G635"/>
  <c r="H635" s="1"/>
  <c r="L632"/>
  <c r="K633"/>
  <c r="M632"/>
  <c r="Q633" s="1"/>
  <c r="O632"/>
  <c r="P632" s="1"/>
  <c r="N223" i="7"/>
  <c r="I223"/>
  <c r="J635" i="8"/>
  <c r="R633"/>
  <c r="F637" l="1"/>
  <c r="G636"/>
  <c r="H636" s="1"/>
  <c r="L633"/>
  <c r="K634"/>
  <c r="M633"/>
  <c r="Q634" s="1"/>
  <c r="O633"/>
  <c r="P633" s="1"/>
  <c r="N222" i="7"/>
  <c r="I222"/>
  <c r="J636" i="8"/>
  <c r="R634"/>
  <c r="L634" l="1"/>
  <c r="K635"/>
  <c r="M634"/>
  <c r="Q635" s="1"/>
  <c r="F638"/>
  <c r="G637"/>
  <c r="H637" s="1"/>
  <c r="O634"/>
  <c r="P634" s="1"/>
  <c r="N221" i="7"/>
  <c r="I221"/>
  <c r="J637" i="8"/>
  <c r="R635"/>
  <c r="F639" l="1"/>
  <c r="G638"/>
  <c r="H638" s="1"/>
  <c r="L635"/>
  <c r="K636"/>
  <c r="M635"/>
  <c r="Q636" s="1"/>
  <c r="O635"/>
  <c r="P635" s="1"/>
  <c r="N220" i="7"/>
  <c r="I220"/>
  <c r="J638" i="8"/>
  <c r="R636"/>
  <c r="F640" l="1"/>
  <c r="G639"/>
  <c r="H639" s="1"/>
  <c r="L636"/>
  <c r="K637"/>
  <c r="M636"/>
  <c r="Q637" s="1"/>
  <c r="O636"/>
  <c r="P636" s="1"/>
  <c r="N219" i="7"/>
  <c r="I219"/>
  <c r="J639" i="8"/>
  <c r="R637"/>
  <c r="F641" l="1"/>
  <c r="G640"/>
  <c r="H640" s="1"/>
  <c r="L637"/>
  <c r="K638"/>
  <c r="M637"/>
  <c r="Q638" s="1"/>
  <c r="O637"/>
  <c r="P637" s="1"/>
  <c r="N218" i="7"/>
  <c r="I218"/>
  <c r="J640" i="8"/>
  <c r="R638"/>
  <c r="F642" l="1"/>
  <c r="G641"/>
  <c r="H641" s="1"/>
  <c r="L638"/>
  <c r="K639"/>
  <c r="M638"/>
  <c r="Q639" s="1"/>
  <c r="O638"/>
  <c r="P638" s="1"/>
  <c r="N217" i="7"/>
  <c r="I217"/>
  <c r="J641" i="8"/>
  <c r="R639"/>
  <c r="F643" l="1"/>
  <c r="G642"/>
  <c r="H642" s="1"/>
  <c r="L639"/>
  <c r="K640"/>
  <c r="M639"/>
  <c r="Q640" s="1"/>
  <c r="O639"/>
  <c r="P639" s="1"/>
  <c r="N216" i="7"/>
  <c r="I216"/>
  <c r="J642" i="8"/>
  <c r="R640"/>
  <c r="F644" l="1"/>
  <c r="G643"/>
  <c r="H643" s="1"/>
  <c r="L640"/>
  <c r="K641"/>
  <c r="M640"/>
  <c r="Q641" s="1"/>
  <c r="O640"/>
  <c r="P640" s="1"/>
  <c r="N215" i="7"/>
  <c r="I215"/>
  <c r="J643" i="8"/>
  <c r="R641"/>
  <c r="F645" l="1"/>
  <c r="G644"/>
  <c r="H644" s="1"/>
  <c r="L641"/>
  <c r="K642"/>
  <c r="M641"/>
  <c r="Q642" s="1"/>
  <c r="O641"/>
  <c r="P641" s="1"/>
  <c r="N214" i="7"/>
  <c r="I214"/>
  <c r="J644" i="8"/>
  <c r="R642"/>
  <c r="F646" l="1"/>
  <c r="G645"/>
  <c r="H645" s="1"/>
  <c r="L642"/>
  <c r="K643"/>
  <c r="M642"/>
  <c r="Q643" s="1"/>
  <c r="O642"/>
  <c r="P642" s="1"/>
  <c r="N213" i="7"/>
  <c r="I213"/>
  <c r="J645" i="8"/>
  <c r="R643"/>
  <c r="F647" l="1"/>
  <c r="G646"/>
  <c r="H646" s="1"/>
  <c r="L643"/>
  <c r="K644"/>
  <c r="M643"/>
  <c r="Q644" s="1"/>
  <c r="O643"/>
  <c r="P643" s="1"/>
  <c r="N212" i="7"/>
  <c r="I212"/>
  <c r="J646" i="8"/>
  <c r="R644"/>
  <c r="F648" l="1"/>
  <c r="G647"/>
  <c r="H647" s="1"/>
  <c r="L644"/>
  <c r="K645"/>
  <c r="M644"/>
  <c r="Q645" s="1"/>
  <c r="O644"/>
  <c r="P644" s="1"/>
  <c r="N211" i="7"/>
  <c r="I211"/>
  <c r="J647" i="8"/>
  <c r="R645"/>
  <c r="F649" l="1"/>
  <c r="G648"/>
  <c r="H648" s="1"/>
  <c r="L645"/>
  <c r="K646"/>
  <c r="M645"/>
  <c r="Q646" s="1"/>
  <c r="O645"/>
  <c r="N210" i="7"/>
  <c r="I210"/>
  <c r="J648" i="8"/>
  <c r="R646"/>
  <c r="F650" l="1"/>
  <c r="G649"/>
  <c r="H649" s="1"/>
  <c r="O646"/>
  <c r="P645"/>
  <c r="L646"/>
  <c r="K647"/>
  <c r="N209" i="7"/>
  <c r="I209"/>
  <c r="J649" i="8"/>
  <c r="F651" l="1"/>
  <c r="G650"/>
  <c r="H650" s="1"/>
  <c r="P646"/>
  <c r="L647"/>
  <c r="K648"/>
  <c r="M647"/>
  <c r="M646"/>
  <c r="N208" i="7"/>
  <c r="I208"/>
  <c r="J650" i="8"/>
  <c r="R647"/>
  <c r="R648"/>
  <c r="O647" l="1"/>
  <c r="O648" s="1"/>
  <c r="F652"/>
  <c r="G651"/>
  <c r="H651" s="1"/>
  <c r="Q647"/>
  <c r="Q648" s="1"/>
  <c r="L648"/>
  <c r="K649"/>
  <c r="M648"/>
  <c r="N207" i="7"/>
  <c r="I207"/>
  <c r="J651" i="8"/>
  <c r="R649"/>
  <c r="O649" l="1"/>
  <c r="P649" s="1"/>
  <c r="P648"/>
  <c r="L649"/>
  <c r="K650"/>
  <c r="M649"/>
  <c r="F653"/>
  <c r="G652"/>
  <c r="H652" s="1"/>
  <c r="Q649"/>
  <c r="P647"/>
  <c r="N206" i="7"/>
  <c r="I206"/>
  <c r="J652" i="8"/>
  <c r="R650"/>
  <c r="Q650" l="1"/>
  <c r="F654"/>
  <c r="G653"/>
  <c r="H653" s="1"/>
  <c r="L650"/>
  <c r="K651"/>
  <c r="M650"/>
  <c r="Q651" s="1"/>
  <c r="O650"/>
  <c r="P650" s="1"/>
  <c r="N205" i="7"/>
  <c r="I205"/>
  <c r="R651" i="8"/>
  <c r="J653"/>
  <c r="L651" l="1"/>
  <c r="K652"/>
  <c r="M651"/>
  <c r="Q652" s="1"/>
  <c r="F655"/>
  <c r="G654"/>
  <c r="H654" s="1"/>
  <c r="O651"/>
  <c r="P651" s="1"/>
  <c r="N204" i="7"/>
  <c r="I204"/>
  <c r="R652" i="8"/>
  <c r="J654"/>
  <c r="L652" l="1"/>
  <c r="K653"/>
  <c r="M652"/>
  <c r="Q653" s="1"/>
  <c r="F656"/>
  <c r="G655"/>
  <c r="H655" s="1"/>
  <c r="O652"/>
  <c r="P652" s="1"/>
  <c r="N203" i="7"/>
  <c r="I203"/>
  <c r="J655" i="8"/>
  <c r="R653"/>
  <c r="L653" l="1"/>
  <c r="K654"/>
  <c r="M653"/>
  <c r="Q654" s="1"/>
  <c r="F657"/>
  <c r="G656"/>
  <c r="H656" s="1"/>
  <c r="O653"/>
  <c r="P653" s="1"/>
  <c r="N202" i="7"/>
  <c r="I202"/>
  <c r="R654" i="8"/>
  <c r="J656"/>
  <c r="L654" l="1"/>
  <c r="K655"/>
  <c r="M654"/>
  <c r="Q655" s="1"/>
  <c r="F658"/>
  <c r="G657"/>
  <c r="H657" s="1"/>
  <c r="O654"/>
  <c r="P654" s="1"/>
  <c r="N201" i="7"/>
  <c r="I201"/>
  <c r="R655" i="8"/>
  <c r="J657"/>
  <c r="L655" l="1"/>
  <c r="K656"/>
  <c r="M655"/>
  <c r="Q656" s="1"/>
  <c r="F659"/>
  <c r="G658"/>
  <c r="H658" s="1"/>
  <c r="O655"/>
  <c r="P655" s="1"/>
  <c r="N200" i="7"/>
  <c r="I200"/>
  <c r="R656" i="8"/>
  <c r="J658"/>
  <c r="L656" l="1"/>
  <c r="K657"/>
  <c r="M656"/>
  <c r="Q657" s="1"/>
  <c r="F660"/>
  <c r="G659"/>
  <c r="H659" s="1"/>
  <c r="O656"/>
  <c r="P656" s="1"/>
  <c r="N199" i="7"/>
  <c r="I199"/>
  <c r="R657" i="8"/>
  <c r="J659"/>
  <c r="L657" l="1"/>
  <c r="K658"/>
  <c r="M657"/>
  <c r="Q658" s="1"/>
  <c r="F661"/>
  <c r="G660"/>
  <c r="H660" s="1"/>
  <c r="O657"/>
  <c r="P657" s="1"/>
  <c r="N198" i="7"/>
  <c r="I198"/>
  <c r="J660" i="8"/>
  <c r="R658"/>
  <c r="F662" l="1"/>
  <c r="G661"/>
  <c r="H661" s="1"/>
  <c r="L658"/>
  <c r="K659"/>
  <c r="M658"/>
  <c r="Q659" s="1"/>
  <c r="O658"/>
  <c r="P658" s="1"/>
  <c r="N197" i="7"/>
  <c r="I197"/>
  <c r="J661" i="8"/>
  <c r="R659"/>
  <c r="L659" l="1"/>
  <c r="K660"/>
  <c r="M659"/>
  <c r="Q660" s="1"/>
  <c r="F663"/>
  <c r="G662"/>
  <c r="H662" s="1"/>
  <c r="O659"/>
  <c r="P659" s="1"/>
  <c r="N196" i="7"/>
  <c r="I196"/>
  <c r="J662" i="8"/>
  <c r="R660"/>
  <c r="F664" l="1"/>
  <c r="G663"/>
  <c r="H663" s="1"/>
  <c r="L660"/>
  <c r="K661"/>
  <c r="M660"/>
  <c r="Q661" s="1"/>
  <c r="O660"/>
  <c r="P660" s="1"/>
  <c r="N195" i="7"/>
  <c r="I195"/>
  <c r="J663" i="8"/>
  <c r="R661"/>
  <c r="F665" l="1"/>
  <c r="G664"/>
  <c r="H664" s="1"/>
  <c r="L661"/>
  <c r="K662"/>
  <c r="M661"/>
  <c r="Q662" s="1"/>
  <c r="O661"/>
  <c r="P661" s="1"/>
  <c r="N194" i="7"/>
  <c r="I194"/>
  <c r="J664" i="8"/>
  <c r="R662"/>
  <c r="F666" l="1"/>
  <c r="G665"/>
  <c r="H665" s="1"/>
  <c r="L662"/>
  <c r="K663"/>
  <c r="M662"/>
  <c r="Q663" s="1"/>
  <c r="O662"/>
  <c r="P662" s="1"/>
  <c r="N193" i="7"/>
  <c r="I193"/>
  <c r="J665" i="8"/>
  <c r="R663"/>
  <c r="F667" l="1"/>
  <c r="G666"/>
  <c r="H666" s="1"/>
  <c r="L663"/>
  <c r="K664"/>
  <c r="M663"/>
  <c r="Q664" s="1"/>
  <c r="O663"/>
  <c r="P663" s="1"/>
  <c r="N192" i="7"/>
  <c r="I192"/>
  <c r="J666" i="8"/>
  <c r="R664"/>
  <c r="F668" l="1"/>
  <c r="G667"/>
  <c r="H667" s="1"/>
  <c r="L664"/>
  <c r="K665"/>
  <c r="M664"/>
  <c r="Q665" s="1"/>
  <c r="O664"/>
  <c r="P664" s="1"/>
  <c r="N191" i="7"/>
  <c r="I191"/>
  <c r="J667" i="8"/>
  <c r="R665"/>
  <c r="F669" l="1"/>
  <c r="G668"/>
  <c r="H668" s="1"/>
  <c r="L665"/>
  <c r="K666"/>
  <c r="M665"/>
  <c r="Q666" s="1"/>
  <c r="O665"/>
  <c r="P665" s="1"/>
  <c r="N190" i="7"/>
  <c r="I190"/>
  <c r="J668" i="8"/>
  <c r="R666"/>
  <c r="F670" l="1"/>
  <c r="G669"/>
  <c r="H669" s="1"/>
  <c r="L666"/>
  <c r="K667"/>
  <c r="M666"/>
  <c r="Q667" s="1"/>
  <c r="O666"/>
  <c r="P666" s="1"/>
  <c r="N189" i="7"/>
  <c r="I189"/>
  <c r="J669" i="8"/>
  <c r="R667"/>
  <c r="F671" l="1"/>
  <c r="G670"/>
  <c r="H670" s="1"/>
  <c r="L667"/>
  <c r="K668"/>
  <c r="M667"/>
  <c r="Q668" s="1"/>
  <c r="O667"/>
  <c r="P667" s="1"/>
  <c r="N188" i="7"/>
  <c r="I188"/>
  <c r="J670" i="8"/>
  <c r="R668"/>
  <c r="F672" l="1"/>
  <c r="G671"/>
  <c r="H671" s="1"/>
  <c r="L668"/>
  <c r="K669"/>
  <c r="M668"/>
  <c r="Q669" s="1"/>
  <c r="O668"/>
  <c r="N187" i="7"/>
  <c r="I187"/>
  <c r="J671" i="8"/>
  <c r="R669"/>
  <c r="F673" l="1"/>
  <c r="G672"/>
  <c r="H672" s="1"/>
  <c r="O669"/>
  <c r="P668"/>
  <c r="L669"/>
  <c r="K670"/>
  <c r="N186" i="7"/>
  <c r="I186"/>
  <c r="J672" i="8"/>
  <c r="F674" l="1"/>
  <c r="G673"/>
  <c r="H673" s="1"/>
  <c r="P669"/>
  <c r="L670"/>
  <c r="M670" s="1"/>
  <c r="K671"/>
  <c r="M669"/>
  <c r="N185" i="7"/>
  <c r="I185"/>
  <c r="J673" i="8"/>
  <c r="R670"/>
  <c r="R671"/>
  <c r="O670" l="1"/>
  <c r="O671" s="1"/>
  <c r="F675"/>
  <c r="G674"/>
  <c r="H674" s="1"/>
  <c r="Q670"/>
  <c r="Q671" s="1"/>
  <c r="L671"/>
  <c r="K672"/>
  <c r="M671"/>
  <c r="N184" i="7"/>
  <c r="I184"/>
  <c r="J674" i="8"/>
  <c r="R672"/>
  <c r="O672" l="1"/>
  <c r="P672" s="1"/>
  <c r="P671"/>
  <c r="L672"/>
  <c r="K673"/>
  <c r="M672"/>
  <c r="F676"/>
  <c r="G675"/>
  <c r="H675" s="1"/>
  <c r="Q672"/>
  <c r="P670"/>
  <c r="N183" i="7"/>
  <c r="I183"/>
  <c r="J675" i="8"/>
  <c r="R673"/>
  <c r="Q673" l="1"/>
  <c r="F677"/>
  <c r="G676"/>
  <c r="H676" s="1"/>
  <c r="L673"/>
  <c r="K674"/>
  <c r="M673"/>
  <c r="Q674" s="1"/>
  <c r="O673"/>
  <c r="P673" s="1"/>
  <c r="N182" i="7"/>
  <c r="I182"/>
  <c r="R674" i="8"/>
  <c r="J676"/>
  <c r="L674" l="1"/>
  <c r="K675"/>
  <c r="M674"/>
  <c r="Q675" s="1"/>
  <c r="F678"/>
  <c r="G677"/>
  <c r="H677" s="1"/>
  <c r="O674"/>
  <c r="P674" s="1"/>
  <c r="N181" i="7"/>
  <c r="I181"/>
  <c r="J677" i="8"/>
  <c r="R675"/>
  <c r="L675" l="1"/>
  <c r="K676"/>
  <c r="M675"/>
  <c r="Q676" s="1"/>
  <c r="F679"/>
  <c r="G678"/>
  <c r="H678" s="1"/>
  <c r="O675"/>
  <c r="P675" s="1"/>
  <c r="N180" i="7"/>
  <c r="I180"/>
  <c r="R676" i="8"/>
  <c r="J678"/>
  <c r="L676" l="1"/>
  <c r="K677"/>
  <c r="M676"/>
  <c r="Q677" s="1"/>
  <c r="F680"/>
  <c r="G679"/>
  <c r="H679" s="1"/>
  <c r="O676"/>
  <c r="P676" s="1"/>
  <c r="N179" i="7"/>
  <c r="I179"/>
  <c r="R677" i="8"/>
  <c r="J679"/>
  <c r="L677" l="1"/>
  <c r="K678"/>
  <c r="M677"/>
  <c r="Q678" s="1"/>
  <c r="F681"/>
  <c r="G680"/>
  <c r="H680" s="1"/>
  <c r="O677"/>
  <c r="P677" s="1"/>
  <c r="N178" i="7"/>
  <c r="I178"/>
  <c r="R678" i="8"/>
  <c r="J680"/>
  <c r="L678" l="1"/>
  <c r="K679"/>
  <c r="M678"/>
  <c r="Q679" s="1"/>
  <c r="F682"/>
  <c r="G681"/>
  <c r="H681" s="1"/>
  <c r="O678"/>
  <c r="P678" s="1"/>
  <c r="N177" i="7"/>
  <c r="I177"/>
  <c r="J681" i="8"/>
  <c r="R679"/>
  <c r="F683" l="1"/>
  <c r="G682"/>
  <c r="H682" s="1"/>
  <c r="L679"/>
  <c r="K680"/>
  <c r="M679"/>
  <c r="Q680" s="1"/>
  <c r="O679"/>
  <c r="P679" s="1"/>
  <c r="N176" i="7"/>
  <c r="I176"/>
  <c r="J682" i="8"/>
  <c r="R680"/>
  <c r="F684" l="1"/>
  <c r="G683"/>
  <c r="H683" s="1"/>
  <c r="L680"/>
  <c r="K681"/>
  <c r="M680"/>
  <c r="Q681" s="1"/>
  <c r="O680"/>
  <c r="P680" s="1"/>
  <c r="N175" i="7"/>
  <c r="I175"/>
  <c r="J683" i="8"/>
  <c r="R681"/>
  <c r="F685" l="1"/>
  <c r="G684"/>
  <c r="H684" s="1"/>
  <c r="L681"/>
  <c r="K682"/>
  <c r="M681"/>
  <c r="Q682" s="1"/>
  <c r="O681"/>
  <c r="P681" s="1"/>
  <c r="N174" i="7"/>
  <c r="I174"/>
  <c r="J684" i="8"/>
  <c r="R682"/>
  <c r="F686" l="1"/>
  <c r="G685"/>
  <c r="H685" s="1"/>
  <c r="L682"/>
  <c r="K683"/>
  <c r="M682"/>
  <c r="Q683" s="1"/>
  <c r="O682"/>
  <c r="P682" s="1"/>
  <c r="N173" i="7"/>
  <c r="I173"/>
  <c r="J685" i="8"/>
  <c r="R683"/>
  <c r="F687" l="1"/>
  <c r="G686"/>
  <c r="H686" s="1"/>
  <c r="L683"/>
  <c r="K684"/>
  <c r="M683"/>
  <c r="Q684" s="1"/>
  <c r="O683"/>
  <c r="P683" s="1"/>
  <c r="N172" i="7"/>
  <c r="I172"/>
  <c r="J686" i="8"/>
  <c r="R684"/>
  <c r="F688" l="1"/>
  <c r="G687"/>
  <c r="H687" s="1"/>
  <c r="L684"/>
  <c r="K685"/>
  <c r="M684"/>
  <c r="Q685" s="1"/>
  <c r="O684"/>
  <c r="P684" s="1"/>
  <c r="N171" i="7"/>
  <c r="I171"/>
  <c r="J687" i="8"/>
  <c r="R685"/>
  <c r="F689" l="1"/>
  <c r="G688"/>
  <c r="H688" s="1"/>
  <c r="L685"/>
  <c r="K686"/>
  <c r="M685"/>
  <c r="Q686" s="1"/>
  <c r="O685"/>
  <c r="P685" s="1"/>
  <c r="N170" i="7"/>
  <c r="I170"/>
  <c r="J688" i="8"/>
  <c r="R686"/>
  <c r="F690" l="1"/>
  <c r="G689"/>
  <c r="H689" s="1"/>
  <c r="L686"/>
  <c r="K687"/>
  <c r="M686"/>
  <c r="Q687" s="1"/>
  <c r="O686"/>
  <c r="P686" s="1"/>
  <c r="N169" i="7"/>
  <c r="I169"/>
  <c r="J689" i="8"/>
  <c r="R687"/>
  <c r="F691" l="1"/>
  <c r="G690"/>
  <c r="H690" s="1"/>
  <c r="L687"/>
  <c r="K688"/>
  <c r="M687"/>
  <c r="Q688" s="1"/>
  <c r="O687"/>
  <c r="P687" s="1"/>
  <c r="N168" i="7"/>
  <c r="I168"/>
  <c r="J690" i="8"/>
  <c r="R688"/>
  <c r="F692" l="1"/>
  <c r="G691"/>
  <c r="H691" s="1"/>
  <c r="L688"/>
  <c r="K689"/>
  <c r="M688"/>
  <c r="Q689" s="1"/>
  <c r="O688"/>
  <c r="P688" s="1"/>
  <c r="N167" i="7"/>
  <c r="I167"/>
  <c r="J691" i="8"/>
  <c r="R689"/>
  <c r="F693" l="1"/>
  <c r="G692"/>
  <c r="H692" s="1"/>
  <c r="L689"/>
  <c r="K690"/>
  <c r="M689"/>
  <c r="Q690" s="1"/>
  <c r="O689"/>
  <c r="P689" s="1"/>
  <c r="N166" i="7"/>
  <c r="I166"/>
  <c r="J692" i="8"/>
  <c r="R690"/>
  <c r="F694" l="1"/>
  <c r="G693"/>
  <c r="H693" s="1"/>
  <c r="L690"/>
  <c r="K691"/>
  <c r="M690"/>
  <c r="Q691" s="1"/>
  <c r="O690"/>
  <c r="N165" i="7"/>
  <c r="I165"/>
  <c r="J693" i="8"/>
  <c r="R691"/>
  <c r="F695" l="1"/>
  <c r="G694"/>
  <c r="H694" s="1"/>
  <c r="O691"/>
  <c r="P690"/>
  <c r="L691"/>
  <c r="K692"/>
  <c r="N164" i="7"/>
  <c r="I164"/>
  <c r="J694" i="8"/>
  <c r="F696" l="1"/>
  <c r="G695"/>
  <c r="H695" s="1"/>
  <c r="P691"/>
  <c r="L692"/>
  <c r="K693"/>
  <c r="M692"/>
  <c r="M691"/>
  <c r="N163" i="7"/>
  <c r="I163"/>
  <c r="J695" i="8"/>
  <c r="R692"/>
  <c r="R693"/>
  <c r="O692" l="1"/>
  <c r="O693" s="1"/>
  <c r="F697"/>
  <c r="G696"/>
  <c r="H696" s="1"/>
  <c r="Q692"/>
  <c r="Q693" s="1"/>
  <c r="L693"/>
  <c r="K694"/>
  <c r="M693"/>
  <c r="N162" i="7"/>
  <c r="I162"/>
  <c r="J696" i="8"/>
  <c r="R694"/>
  <c r="O694" l="1"/>
  <c r="P694" s="1"/>
  <c r="P693"/>
  <c r="L694"/>
  <c r="K695"/>
  <c r="M694"/>
  <c r="F698"/>
  <c r="G697"/>
  <c r="H697" s="1"/>
  <c r="Q694"/>
  <c r="P692"/>
  <c r="N161" i="7"/>
  <c r="I161"/>
  <c r="J697" i="8"/>
  <c r="R695"/>
  <c r="Q695" l="1"/>
  <c r="F699"/>
  <c r="G698"/>
  <c r="H698" s="1"/>
  <c r="L695"/>
  <c r="K696"/>
  <c r="M695"/>
  <c r="Q696" s="1"/>
  <c r="O695"/>
  <c r="P695" s="1"/>
  <c r="N160" i="7"/>
  <c r="I160"/>
  <c r="R696" i="8"/>
  <c r="J698"/>
  <c r="L696" l="1"/>
  <c r="K697"/>
  <c r="M696"/>
  <c r="Q697" s="1"/>
  <c r="F700"/>
  <c r="G699"/>
  <c r="H699" s="1"/>
  <c r="O696"/>
  <c r="P696" s="1"/>
  <c r="N159" i="7"/>
  <c r="I159"/>
  <c r="R697" i="8"/>
  <c r="J699"/>
  <c r="L697" l="1"/>
  <c r="K698"/>
  <c r="M697"/>
  <c r="Q698" s="1"/>
  <c r="F701"/>
  <c r="G700"/>
  <c r="H700" s="1"/>
  <c r="O697"/>
  <c r="P697" s="1"/>
  <c r="N158" i="7"/>
  <c r="I158"/>
  <c r="J700" i="8"/>
  <c r="R698"/>
  <c r="F702" l="1"/>
  <c r="G701"/>
  <c r="H701" s="1"/>
  <c r="L698"/>
  <c r="K699"/>
  <c r="M698"/>
  <c r="Q699" s="1"/>
  <c r="O698"/>
  <c r="P698" s="1"/>
  <c r="N157" i="7"/>
  <c r="I157"/>
  <c r="J701" i="8"/>
  <c r="R699"/>
  <c r="F703" l="1"/>
  <c r="G702"/>
  <c r="H702" s="1"/>
  <c r="L699"/>
  <c r="K700"/>
  <c r="M699"/>
  <c r="Q700" s="1"/>
  <c r="O699"/>
  <c r="P699" s="1"/>
  <c r="N156" i="7"/>
  <c r="I156"/>
  <c r="J702" i="8"/>
  <c r="R700"/>
  <c r="F704" l="1"/>
  <c r="G703"/>
  <c r="H703" s="1"/>
  <c r="L700"/>
  <c r="K701"/>
  <c r="M700"/>
  <c r="Q701" s="1"/>
  <c r="O700"/>
  <c r="P700" s="1"/>
  <c r="N155" i="7"/>
  <c r="I155"/>
  <c r="J703" i="8"/>
  <c r="R701"/>
  <c r="F705" l="1"/>
  <c r="G704"/>
  <c r="H704" s="1"/>
  <c r="L701"/>
  <c r="K702"/>
  <c r="M701"/>
  <c r="Q702" s="1"/>
  <c r="O701"/>
  <c r="P701" s="1"/>
  <c r="N154" i="7"/>
  <c r="I154"/>
  <c r="J704" i="8"/>
  <c r="R702"/>
  <c r="F706" l="1"/>
  <c r="G705"/>
  <c r="H705" s="1"/>
  <c r="L702"/>
  <c r="K703"/>
  <c r="M702"/>
  <c r="Q703" s="1"/>
  <c r="O702"/>
  <c r="P702" s="1"/>
  <c r="N153" i="7"/>
  <c r="I153"/>
  <c r="J705" i="8"/>
  <c r="R703"/>
  <c r="F707" l="1"/>
  <c r="G706"/>
  <c r="H706" s="1"/>
  <c r="L703"/>
  <c r="K704"/>
  <c r="M703"/>
  <c r="Q704" s="1"/>
  <c r="O703"/>
  <c r="P703" s="1"/>
  <c r="N152" i="7"/>
  <c r="I152"/>
  <c r="J706" i="8"/>
  <c r="R704"/>
  <c r="F708" l="1"/>
  <c r="G707"/>
  <c r="H707" s="1"/>
  <c r="L704"/>
  <c r="K705"/>
  <c r="M704"/>
  <c r="Q705" s="1"/>
  <c r="O704"/>
  <c r="P704" s="1"/>
  <c r="N151" i="7"/>
  <c r="I151"/>
  <c r="J707" i="8"/>
  <c r="R705"/>
  <c r="F709" l="1"/>
  <c r="G708"/>
  <c r="H708" s="1"/>
  <c r="L705"/>
  <c r="K706"/>
  <c r="M705"/>
  <c r="Q706" s="1"/>
  <c r="O705"/>
  <c r="N150" i="7"/>
  <c r="I150"/>
  <c r="J708" i="8"/>
  <c r="R706"/>
  <c r="F710" l="1"/>
  <c r="G709"/>
  <c r="H709" s="1"/>
  <c r="O706"/>
  <c r="P705"/>
  <c r="L706"/>
  <c r="K707"/>
  <c r="M706"/>
  <c r="Q707" s="1"/>
  <c r="N149" i="7"/>
  <c r="I149"/>
  <c r="J709" i="8"/>
  <c r="R707"/>
  <c r="F711" l="1"/>
  <c r="G710"/>
  <c r="H710" s="1"/>
  <c r="O707"/>
  <c r="P706"/>
  <c r="L707"/>
  <c r="K708"/>
  <c r="M707"/>
  <c r="Q708" s="1"/>
  <c r="N148" i="7"/>
  <c r="I148"/>
  <c r="J710" i="8"/>
  <c r="R708"/>
  <c r="F712" l="1"/>
  <c r="G711"/>
  <c r="H711" s="1"/>
  <c r="L708"/>
  <c r="K709"/>
  <c r="M708"/>
  <c r="Q709" s="1"/>
  <c r="O708"/>
  <c r="P708" s="1"/>
  <c r="P707"/>
  <c r="N147" i="7"/>
  <c r="I147"/>
  <c r="J711" i="8"/>
  <c r="R709"/>
  <c r="F713" l="1"/>
  <c r="G712"/>
  <c r="H712" s="1"/>
  <c r="L709"/>
  <c r="K710"/>
  <c r="M709"/>
  <c r="Q710" s="1"/>
  <c r="O709"/>
  <c r="P709" s="1"/>
  <c r="N146" i="7"/>
  <c r="I146"/>
  <c r="J712" i="8"/>
  <c r="R710"/>
  <c r="F714" l="1"/>
  <c r="G713"/>
  <c r="H713" s="1"/>
  <c r="L710"/>
  <c r="K711"/>
  <c r="M710"/>
  <c r="Q711" s="1"/>
  <c r="O710"/>
  <c r="P710" s="1"/>
  <c r="N145" i="7"/>
  <c r="I145"/>
  <c r="J713" i="8"/>
  <c r="R711"/>
  <c r="F715" l="1"/>
  <c r="G714"/>
  <c r="H714" s="1"/>
  <c r="L711"/>
  <c r="K712"/>
  <c r="M711"/>
  <c r="Q712" s="1"/>
  <c r="O711"/>
  <c r="N144" i="7"/>
  <c r="I144"/>
  <c r="J714" i="8"/>
  <c r="R712"/>
  <c r="F716" l="1"/>
  <c r="G715"/>
  <c r="H715" s="1"/>
  <c r="O712"/>
  <c r="P711"/>
  <c r="L712"/>
  <c r="M712" s="1"/>
  <c r="Q713" s="1"/>
  <c r="K713"/>
  <c r="N143" i="7"/>
  <c r="I143"/>
  <c r="J715" i="8"/>
  <c r="R713"/>
  <c r="F717" l="1"/>
  <c r="G716"/>
  <c r="H716" s="1"/>
  <c r="O713"/>
  <c r="P712"/>
  <c r="L713"/>
  <c r="M713" s="1"/>
  <c r="Q714" s="1"/>
  <c r="K714"/>
  <c r="N142" i="7"/>
  <c r="I142"/>
  <c r="J716" i="8"/>
  <c r="R714"/>
  <c r="F718" l="1"/>
  <c r="G717"/>
  <c r="H717" s="1"/>
  <c r="O714"/>
  <c r="P713"/>
  <c r="L714"/>
  <c r="M714" s="1"/>
  <c r="Q715" s="1"/>
  <c r="K715"/>
  <c r="N141" i="7"/>
  <c r="I141"/>
  <c r="J717" i="8"/>
  <c r="R715"/>
  <c r="F719" l="1"/>
  <c r="G718"/>
  <c r="H718" s="1"/>
  <c r="O715"/>
  <c r="P714"/>
  <c r="L715"/>
  <c r="K716"/>
  <c r="M715"/>
  <c r="Q716" s="1"/>
  <c r="N140" i="7"/>
  <c r="I140"/>
  <c r="J718" i="8"/>
  <c r="R716"/>
  <c r="F720" l="1"/>
  <c r="G719"/>
  <c r="H719" s="1"/>
  <c r="O716"/>
  <c r="P715"/>
  <c r="L716"/>
  <c r="K717"/>
  <c r="N139" i="7"/>
  <c r="I139"/>
  <c r="J719" i="8"/>
  <c r="F721" l="1"/>
  <c r="G720"/>
  <c r="H720" s="1"/>
  <c r="P716"/>
  <c r="L717"/>
  <c r="K718"/>
  <c r="M717"/>
  <c r="M716"/>
  <c r="N138" i="7"/>
  <c r="I138"/>
  <c r="J720" i="8"/>
  <c r="R717"/>
  <c r="R718"/>
  <c r="O717" l="1"/>
  <c r="O718" s="1"/>
  <c r="F722"/>
  <c r="G721"/>
  <c r="H721" s="1"/>
  <c r="Q717"/>
  <c r="Q718" s="1"/>
  <c r="L718"/>
  <c r="K719"/>
  <c r="M718"/>
  <c r="N137" i="7"/>
  <c r="I137"/>
  <c r="J721" i="8"/>
  <c r="R719"/>
  <c r="O719" l="1"/>
  <c r="P719" s="1"/>
  <c r="P718"/>
  <c r="L719"/>
  <c r="K720"/>
  <c r="M719"/>
  <c r="F723"/>
  <c r="G722"/>
  <c r="H722" s="1"/>
  <c r="Q719"/>
  <c r="P717"/>
  <c r="N136" i="7"/>
  <c r="I136"/>
  <c r="J722" i="8"/>
  <c r="R720"/>
  <c r="Q720" l="1"/>
  <c r="F724"/>
  <c r="G723"/>
  <c r="H723" s="1"/>
  <c r="L720"/>
  <c r="K721"/>
  <c r="M720"/>
  <c r="Q721" s="1"/>
  <c r="O720"/>
  <c r="P720" s="1"/>
  <c r="N135" i="7"/>
  <c r="I135"/>
  <c r="R721" i="8"/>
  <c r="J723"/>
  <c r="L721" l="1"/>
  <c r="K722"/>
  <c r="M721"/>
  <c r="Q722" s="1"/>
  <c r="F725"/>
  <c r="G724"/>
  <c r="H724" s="1"/>
  <c r="O721"/>
  <c r="P721" s="1"/>
  <c r="N134" i="7"/>
  <c r="I134"/>
  <c r="R722" i="8"/>
  <c r="J724"/>
  <c r="L722" l="1"/>
  <c r="K723"/>
  <c r="M722"/>
  <c r="Q723" s="1"/>
  <c r="F726"/>
  <c r="G725"/>
  <c r="H725" s="1"/>
  <c r="O722"/>
  <c r="P722" s="1"/>
  <c r="N133" i="7"/>
  <c r="I133"/>
  <c r="J725" i="8"/>
  <c r="R723"/>
  <c r="F727" l="1"/>
  <c r="G726"/>
  <c r="H726" s="1"/>
  <c r="L723"/>
  <c r="K724"/>
  <c r="M723"/>
  <c r="Q724" s="1"/>
  <c r="O723"/>
  <c r="P723" s="1"/>
  <c r="N132" i="7"/>
  <c r="I132"/>
  <c r="J726" i="8"/>
  <c r="R724"/>
  <c r="F728" l="1"/>
  <c r="G727"/>
  <c r="H727" s="1"/>
  <c r="L724"/>
  <c r="K725"/>
  <c r="M724"/>
  <c r="Q725" s="1"/>
  <c r="O724"/>
  <c r="P724" s="1"/>
  <c r="N131" i="7"/>
  <c r="I131"/>
  <c r="J727" i="8"/>
  <c r="R725"/>
  <c r="F729" l="1"/>
  <c r="G728"/>
  <c r="H728" s="1"/>
  <c r="L725"/>
  <c r="K726"/>
  <c r="M725"/>
  <c r="Q726" s="1"/>
  <c r="O725"/>
  <c r="P725" s="1"/>
  <c r="N130" i="7"/>
  <c r="I130"/>
  <c r="J728" i="8"/>
  <c r="R726"/>
  <c r="F730" l="1"/>
  <c r="G729"/>
  <c r="H729" s="1"/>
  <c r="L726"/>
  <c r="K727"/>
  <c r="M726"/>
  <c r="Q727" s="1"/>
  <c r="O726"/>
  <c r="P726" s="1"/>
  <c r="N129" i="7"/>
  <c r="I129"/>
  <c r="J729" i="8"/>
  <c r="R727"/>
  <c r="F731" l="1"/>
  <c r="G730"/>
  <c r="H730" s="1"/>
  <c r="L727"/>
  <c r="K728"/>
  <c r="M727"/>
  <c r="Q728" s="1"/>
  <c r="O727"/>
  <c r="P727" s="1"/>
  <c r="N128" i="7"/>
  <c r="I128"/>
  <c r="J730" i="8"/>
  <c r="R728"/>
  <c r="F732" l="1"/>
  <c r="G731"/>
  <c r="H731" s="1"/>
  <c r="L728"/>
  <c r="K729"/>
  <c r="M728"/>
  <c r="Q729" s="1"/>
  <c r="O728"/>
  <c r="P728" s="1"/>
  <c r="N127" i="7"/>
  <c r="I127"/>
  <c r="J731" i="8"/>
  <c r="R729"/>
  <c r="F733" l="1"/>
  <c r="G732"/>
  <c r="H732" s="1"/>
  <c r="L729"/>
  <c r="K730"/>
  <c r="M729"/>
  <c r="Q730" s="1"/>
  <c r="O729"/>
  <c r="P729" s="1"/>
  <c r="N126" i="7"/>
  <c r="I126"/>
  <c r="J732" i="8"/>
  <c r="R730"/>
  <c r="F734" l="1"/>
  <c r="G733"/>
  <c r="H733" s="1"/>
  <c r="L730"/>
  <c r="K731"/>
  <c r="M730"/>
  <c r="Q731" s="1"/>
  <c r="O730"/>
  <c r="P730" s="1"/>
  <c r="N125" i="7"/>
  <c r="I125"/>
  <c r="J733" i="8"/>
  <c r="R731"/>
  <c r="F735" l="1"/>
  <c r="G734"/>
  <c r="H734" s="1"/>
  <c r="L731"/>
  <c r="K732"/>
  <c r="M731"/>
  <c r="Q732" s="1"/>
  <c r="O731"/>
  <c r="P731" s="1"/>
  <c r="N124" i="7"/>
  <c r="I124"/>
  <c r="J734" i="8"/>
  <c r="R732"/>
  <c r="F736" l="1"/>
  <c r="G735"/>
  <c r="H735" s="1"/>
  <c r="L732"/>
  <c r="K733"/>
  <c r="M732"/>
  <c r="Q733" s="1"/>
  <c r="O732"/>
  <c r="P732" s="1"/>
  <c r="N123" i="7"/>
  <c r="I123"/>
  <c r="J735" i="8"/>
  <c r="R733"/>
  <c r="F737" l="1"/>
  <c r="G736"/>
  <c r="H736" s="1"/>
  <c r="L733"/>
  <c r="K734"/>
  <c r="M733"/>
  <c r="Q734" s="1"/>
  <c r="O733"/>
  <c r="P733" s="1"/>
  <c r="N122" i="7"/>
  <c r="I122"/>
  <c r="J736" i="8"/>
  <c r="R734"/>
  <c r="F738" l="1"/>
  <c r="G737"/>
  <c r="H737" s="1"/>
  <c r="L734"/>
  <c r="K735"/>
  <c r="M734"/>
  <c r="Q735" s="1"/>
  <c r="O734"/>
  <c r="N121" i="7"/>
  <c r="I121"/>
  <c r="J737" i="8"/>
  <c r="R735"/>
  <c r="F739" l="1"/>
  <c r="G738"/>
  <c r="H738" s="1"/>
  <c r="O735"/>
  <c r="P734"/>
  <c r="L735"/>
  <c r="M735" s="1"/>
  <c r="Q736" s="1"/>
  <c r="K736"/>
  <c r="N120" i="7"/>
  <c r="I120"/>
  <c r="J738" i="8"/>
  <c r="R736"/>
  <c r="F740" l="1"/>
  <c r="G739"/>
  <c r="H739" s="1"/>
  <c r="O736"/>
  <c r="P735"/>
  <c r="L736"/>
  <c r="K737"/>
  <c r="N119" i="7"/>
  <c r="I119"/>
  <c r="J739" i="8"/>
  <c r="F741" l="1"/>
  <c r="G740"/>
  <c r="H740" s="1"/>
  <c r="P736"/>
  <c r="L737"/>
  <c r="K738"/>
  <c r="M737"/>
  <c r="M736"/>
  <c r="N118" i="7"/>
  <c r="I118"/>
  <c r="J740" i="8"/>
  <c r="R737"/>
  <c r="R738"/>
  <c r="O737" l="1"/>
  <c r="O738" s="1"/>
  <c r="F742"/>
  <c r="G741"/>
  <c r="H741" s="1"/>
  <c r="Q737"/>
  <c r="Q738" s="1"/>
  <c r="L738"/>
  <c r="K739"/>
  <c r="M738"/>
  <c r="N117" i="7"/>
  <c r="I117"/>
  <c r="J741" i="8"/>
  <c r="R739"/>
  <c r="O739" l="1"/>
  <c r="P739" s="1"/>
  <c r="P738"/>
  <c r="L739"/>
  <c r="K740"/>
  <c r="M739"/>
  <c r="F743"/>
  <c r="G742"/>
  <c r="H742" s="1"/>
  <c r="Q739"/>
  <c r="P737"/>
  <c r="N116" i="7"/>
  <c r="I116"/>
  <c r="J742" i="8"/>
  <c r="R740"/>
  <c r="Q740" l="1"/>
  <c r="F744"/>
  <c r="G743"/>
  <c r="H743" s="1"/>
  <c r="L740"/>
  <c r="K741"/>
  <c r="M740"/>
  <c r="O740"/>
  <c r="P740" s="1"/>
  <c r="N115" i="7"/>
  <c r="I115"/>
  <c r="R741" i="8"/>
  <c r="J743"/>
  <c r="Q741" l="1"/>
  <c r="L741"/>
  <c r="K742"/>
  <c r="M741"/>
  <c r="F745"/>
  <c r="G744"/>
  <c r="H744" s="1"/>
  <c r="O741"/>
  <c r="P741" s="1"/>
  <c r="N114" i="7"/>
  <c r="I114"/>
  <c r="R742" i="8"/>
  <c r="J744"/>
  <c r="Q742" l="1"/>
  <c r="L742"/>
  <c r="K743"/>
  <c r="M742"/>
  <c r="F746"/>
  <c r="G745"/>
  <c r="H745" s="1"/>
  <c r="O742"/>
  <c r="P742" s="1"/>
  <c r="N113" i="7"/>
  <c r="I113"/>
  <c r="J745" i="8"/>
  <c r="R743"/>
  <c r="Q743" l="1"/>
  <c r="F747"/>
  <c r="G746"/>
  <c r="H746" s="1"/>
  <c r="L743"/>
  <c r="K744"/>
  <c r="M743"/>
  <c r="O743"/>
  <c r="P743" s="1"/>
  <c r="N112" i="7"/>
  <c r="I112"/>
  <c r="J746" i="8"/>
  <c r="R744"/>
  <c r="Q744" l="1"/>
  <c r="F748"/>
  <c r="G747"/>
  <c r="H747" s="1"/>
  <c r="L744"/>
  <c r="K745"/>
  <c r="M744"/>
  <c r="O744"/>
  <c r="P744" s="1"/>
  <c r="N111" i="7"/>
  <c r="I111"/>
  <c r="J747" i="8"/>
  <c r="R745"/>
  <c r="Q745" l="1"/>
  <c r="F749"/>
  <c r="G748"/>
  <c r="H748" s="1"/>
  <c r="L745"/>
  <c r="K746"/>
  <c r="M745"/>
  <c r="O745"/>
  <c r="P745" s="1"/>
  <c r="N110" i="7"/>
  <c r="I110"/>
  <c r="J748" i="8"/>
  <c r="R746"/>
  <c r="Q746" l="1"/>
  <c r="F750"/>
  <c r="G749"/>
  <c r="H749" s="1"/>
  <c r="L746"/>
  <c r="K747"/>
  <c r="M746"/>
  <c r="O746"/>
  <c r="P746" s="1"/>
  <c r="N109" i="7"/>
  <c r="I109"/>
  <c r="J749" i="8"/>
  <c r="R747"/>
  <c r="Q747" l="1"/>
  <c r="F751"/>
  <c r="G750"/>
  <c r="H750" s="1"/>
  <c r="L747"/>
  <c r="K748"/>
  <c r="M747"/>
  <c r="O747"/>
  <c r="N108" i="7"/>
  <c r="I108"/>
  <c r="J750" i="8"/>
  <c r="R748"/>
  <c r="Q748" l="1"/>
  <c r="F752"/>
  <c r="G751"/>
  <c r="H751" s="1"/>
  <c r="O748"/>
  <c r="P747"/>
  <c r="L748"/>
  <c r="M748" s="1"/>
  <c r="K749"/>
  <c r="N107" i="7"/>
  <c r="I107"/>
  <c r="J751" i="8"/>
  <c r="R749"/>
  <c r="Q749" l="1"/>
  <c r="F753"/>
  <c r="G752"/>
  <c r="H752" s="1"/>
  <c r="O749"/>
  <c r="P748"/>
  <c r="L749"/>
  <c r="K750"/>
  <c r="N106" i="7"/>
  <c r="I106"/>
  <c r="J752" i="8"/>
  <c r="F754" l="1"/>
  <c r="G753"/>
  <c r="H753" s="1"/>
  <c r="P749"/>
  <c r="L750"/>
  <c r="K751"/>
  <c r="M750"/>
  <c r="M749"/>
  <c r="N105" i="7"/>
  <c r="I105"/>
  <c r="J753" i="8"/>
  <c r="R750"/>
  <c r="R751"/>
  <c r="O750" l="1"/>
  <c r="O751" s="1"/>
  <c r="F755"/>
  <c r="G754"/>
  <c r="H754" s="1"/>
  <c r="Q750"/>
  <c r="Q751" s="1"/>
  <c r="L751"/>
  <c r="K752"/>
  <c r="M751"/>
  <c r="N104" i="7"/>
  <c r="I104"/>
  <c r="J754" i="8"/>
  <c r="R752"/>
  <c r="O752" l="1"/>
  <c r="P752" s="1"/>
  <c r="P751"/>
  <c r="L752"/>
  <c r="K753"/>
  <c r="M752"/>
  <c r="F756"/>
  <c r="G755"/>
  <c r="H755" s="1"/>
  <c r="Q752"/>
  <c r="P750"/>
  <c r="N103" i="7"/>
  <c r="I103"/>
  <c r="J755" i="8"/>
  <c r="R753"/>
  <c r="Q753" l="1"/>
  <c r="F757"/>
  <c r="G756"/>
  <c r="H756" s="1"/>
  <c r="L753"/>
  <c r="K754"/>
  <c r="M753"/>
  <c r="Q754" s="1"/>
  <c r="O753"/>
  <c r="P753" s="1"/>
  <c r="N102" i="7"/>
  <c r="I102"/>
  <c r="R754" i="8"/>
  <c r="J756"/>
  <c r="L754" l="1"/>
  <c r="K755"/>
  <c r="M754"/>
  <c r="Q755" s="1"/>
  <c r="F758"/>
  <c r="G757"/>
  <c r="H757" s="1"/>
  <c r="O754"/>
  <c r="P754" s="1"/>
  <c r="N101" i="7"/>
  <c r="I101"/>
  <c r="R755" i="8"/>
  <c r="J757"/>
  <c r="L755" l="1"/>
  <c r="K756"/>
  <c r="M755"/>
  <c r="Q756" s="1"/>
  <c r="F759"/>
  <c r="G758"/>
  <c r="H758" s="1"/>
  <c r="O755"/>
  <c r="P755" s="1"/>
  <c r="N100" i="7"/>
  <c r="I100"/>
  <c r="J758" i="8"/>
  <c r="R756"/>
  <c r="F760" l="1"/>
  <c r="G759"/>
  <c r="H759" s="1"/>
  <c r="L756"/>
  <c r="K757"/>
  <c r="M756"/>
  <c r="Q757" s="1"/>
  <c r="O756"/>
  <c r="P756" s="1"/>
  <c r="N99" i="7"/>
  <c r="I99"/>
  <c r="J759" i="8"/>
  <c r="R757"/>
  <c r="L757" l="1"/>
  <c r="K758"/>
  <c r="M757"/>
  <c r="Q758" s="1"/>
  <c r="F761"/>
  <c r="G760"/>
  <c r="H760" s="1"/>
  <c r="O757"/>
  <c r="P757" s="1"/>
  <c r="N98" i="7"/>
  <c r="I98"/>
  <c r="J760" i="8"/>
  <c r="R758"/>
  <c r="F762" l="1"/>
  <c r="G761"/>
  <c r="H761" s="1"/>
  <c r="L758"/>
  <c r="K759"/>
  <c r="M758"/>
  <c r="Q759" s="1"/>
  <c r="O758"/>
  <c r="P758" s="1"/>
  <c r="N97" i="7"/>
  <c r="I97"/>
  <c r="J761" i="8"/>
  <c r="R759"/>
  <c r="F763" l="1"/>
  <c r="G762"/>
  <c r="H762" s="1"/>
  <c r="L759"/>
  <c r="K760"/>
  <c r="M759"/>
  <c r="Q760" s="1"/>
  <c r="O759"/>
  <c r="P759" s="1"/>
  <c r="N96" i="7"/>
  <c r="I96"/>
  <c r="J762" i="8"/>
  <c r="R760"/>
  <c r="F764" l="1"/>
  <c r="G763"/>
  <c r="H763" s="1"/>
  <c r="L760"/>
  <c r="K761"/>
  <c r="M760"/>
  <c r="Q761" s="1"/>
  <c r="O760"/>
  <c r="P760" s="1"/>
  <c r="N95" i="7"/>
  <c r="I95"/>
  <c r="J763" i="8"/>
  <c r="R761"/>
  <c r="F765" l="1"/>
  <c r="G764"/>
  <c r="H764" s="1"/>
  <c r="L761"/>
  <c r="K762"/>
  <c r="M761"/>
  <c r="Q762" s="1"/>
  <c r="O761"/>
  <c r="P761" s="1"/>
  <c r="N94" i="7"/>
  <c r="I94"/>
  <c r="J764" i="8"/>
  <c r="R762"/>
  <c r="F766" l="1"/>
  <c r="G765"/>
  <c r="H765" s="1"/>
  <c r="L762"/>
  <c r="K763"/>
  <c r="M762"/>
  <c r="Q763" s="1"/>
  <c r="O762"/>
  <c r="P762" s="1"/>
  <c r="N93" i="7"/>
  <c r="I93"/>
  <c r="J765" i="8"/>
  <c r="R763"/>
  <c r="F767" l="1"/>
  <c r="G766"/>
  <c r="H766" s="1"/>
  <c r="L763"/>
  <c r="K764"/>
  <c r="M763"/>
  <c r="Q764" s="1"/>
  <c r="O763"/>
  <c r="P763" s="1"/>
  <c r="N92" i="7"/>
  <c r="I92"/>
  <c r="J766" i="8"/>
  <c r="R764"/>
  <c r="F768" l="1"/>
  <c r="G767"/>
  <c r="H767" s="1"/>
  <c r="L764"/>
  <c r="K765"/>
  <c r="M764"/>
  <c r="Q765" s="1"/>
  <c r="O764"/>
  <c r="P764" s="1"/>
  <c r="N91" i="7"/>
  <c r="I91"/>
  <c r="J767" i="8"/>
  <c r="R765"/>
  <c r="F769" l="1"/>
  <c r="G768"/>
  <c r="H768" s="1"/>
  <c r="L765"/>
  <c r="K766"/>
  <c r="M765"/>
  <c r="Q766" s="1"/>
  <c r="O765"/>
  <c r="P765" s="1"/>
  <c r="N90" i="7"/>
  <c r="I90"/>
  <c r="J768" i="8"/>
  <c r="R766"/>
  <c r="F770" l="1"/>
  <c r="G769"/>
  <c r="H769" s="1"/>
  <c r="L766"/>
  <c r="K767"/>
  <c r="M766"/>
  <c r="Q767" s="1"/>
  <c r="O766"/>
  <c r="P766" s="1"/>
  <c r="N89" i="7"/>
  <c r="I89"/>
  <c r="J769" i="8"/>
  <c r="R767"/>
  <c r="F771" l="1"/>
  <c r="G770"/>
  <c r="H770" s="1"/>
  <c r="L767"/>
  <c r="K768"/>
  <c r="M767"/>
  <c r="Q768" s="1"/>
  <c r="O767"/>
  <c r="P767" s="1"/>
  <c r="N88" i="7"/>
  <c r="I88"/>
  <c r="J770" i="8"/>
  <c r="R768"/>
  <c r="F772" l="1"/>
  <c r="G771"/>
  <c r="H771" s="1"/>
  <c r="L768"/>
  <c r="K769"/>
  <c r="M768"/>
  <c r="Q769" s="1"/>
  <c r="O768"/>
  <c r="P768" s="1"/>
  <c r="N87" i="7"/>
  <c r="I87"/>
  <c r="J771" i="8"/>
  <c r="R769"/>
  <c r="F773" l="1"/>
  <c r="G772"/>
  <c r="H772" s="1"/>
  <c r="L769"/>
  <c r="K770"/>
  <c r="M769"/>
  <c r="Q770" s="1"/>
  <c r="O769"/>
  <c r="P769" s="1"/>
  <c r="N86" i="7"/>
  <c r="I86"/>
  <c r="J772" i="8"/>
  <c r="R770"/>
  <c r="F774" l="1"/>
  <c r="G773"/>
  <c r="H773" s="1"/>
  <c r="L770"/>
  <c r="K771"/>
  <c r="M770"/>
  <c r="Q771" s="1"/>
  <c r="O770"/>
  <c r="P770" s="1"/>
  <c r="N85" i="7"/>
  <c r="I85"/>
  <c r="J773" i="8"/>
  <c r="R771"/>
  <c r="F775" l="1"/>
  <c r="G774"/>
  <c r="H774" s="1"/>
  <c r="L771"/>
  <c r="K772"/>
  <c r="M771"/>
  <c r="Q772" s="1"/>
  <c r="O771"/>
  <c r="P771" s="1"/>
  <c r="N84" i="7"/>
  <c r="I84"/>
  <c r="J774" i="8"/>
  <c r="R772"/>
  <c r="F776" l="1"/>
  <c r="G775"/>
  <c r="H775" s="1"/>
  <c r="L772"/>
  <c r="K773"/>
  <c r="M772"/>
  <c r="Q773" s="1"/>
  <c r="O772"/>
  <c r="P772" s="1"/>
  <c r="N83" i="7"/>
  <c r="I83"/>
  <c r="J775" i="8"/>
  <c r="R773"/>
  <c r="F777" l="1"/>
  <c r="G776"/>
  <c r="H776" s="1"/>
  <c r="L773"/>
  <c r="K774"/>
  <c r="M773"/>
  <c r="Q774" s="1"/>
  <c r="O773"/>
  <c r="P773" s="1"/>
  <c r="N82" i="7"/>
  <c r="I82"/>
  <c r="J776" i="8"/>
  <c r="R774"/>
  <c r="F778" l="1"/>
  <c r="G777"/>
  <c r="H777" s="1"/>
  <c r="L774"/>
  <c r="K775"/>
  <c r="M774"/>
  <c r="Q775" s="1"/>
  <c r="O774"/>
  <c r="P774" s="1"/>
  <c r="N81" i="7"/>
  <c r="I81"/>
  <c r="J777" i="8"/>
  <c r="R775"/>
  <c r="F779" l="1"/>
  <c r="G778"/>
  <c r="H778" s="1"/>
  <c r="L775"/>
  <c r="K776"/>
  <c r="M775"/>
  <c r="Q776" s="1"/>
  <c r="O775"/>
  <c r="P775" s="1"/>
  <c r="N80" i="7"/>
  <c r="I80"/>
  <c r="J778" i="8"/>
  <c r="R776"/>
  <c r="F780" l="1"/>
  <c r="G779"/>
  <c r="H779" s="1"/>
  <c r="L776"/>
  <c r="K777"/>
  <c r="M776"/>
  <c r="Q777" s="1"/>
  <c r="O776"/>
  <c r="P776" s="1"/>
  <c r="N79" i="7"/>
  <c r="I79"/>
  <c r="J779" i="8"/>
  <c r="R777"/>
  <c r="F781" l="1"/>
  <c r="G780"/>
  <c r="H780" s="1"/>
  <c r="L777"/>
  <c r="K778"/>
  <c r="M777"/>
  <c r="Q778" s="1"/>
  <c r="O777"/>
  <c r="P777" s="1"/>
  <c r="N78" i="7"/>
  <c r="I78"/>
  <c r="J780" i="8"/>
  <c r="R778"/>
  <c r="F782" l="1"/>
  <c r="G781"/>
  <c r="H781" s="1"/>
  <c r="L778"/>
  <c r="K779"/>
  <c r="M778"/>
  <c r="Q779" s="1"/>
  <c r="O778"/>
  <c r="P778" s="1"/>
  <c r="N77" i="7"/>
  <c r="I77"/>
  <c r="J781" i="8"/>
  <c r="R779"/>
  <c r="F783" l="1"/>
  <c r="G782"/>
  <c r="H782" s="1"/>
  <c r="L779"/>
  <c r="K780"/>
  <c r="M779"/>
  <c r="Q780" s="1"/>
  <c r="O779"/>
  <c r="P779" s="1"/>
  <c r="N76" i="7"/>
  <c r="I76"/>
  <c r="J782" i="8"/>
  <c r="R780"/>
  <c r="F784" l="1"/>
  <c r="G783"/>
  <c r="H783" s="1"/>
  <c r="L780"/>
  <c r="K781"/>
  <c r="M780"/>
  <c r="Q781" s="1"/>
  <c r="O780"/>
  <c r="P780" s="1"/>
  <c r="N75" i="7"/>
  <c r="I75"/>
  <c r="J783" i="8"/>
  <c r="R781"/>
  <c r="F785" l="1"/>
  <c r="G784"/>
  <c r="H784" s="1"/>
  <c r="L781"/>
  <c r="K782"/>
  <c r="M781"/>
  <c r="Q782" s="1"/>
  <c r="O781"/>
  <c r="P781" s="1"/>
  <c r="N74" i="7"/>
  <c r="I74"/>
  <c r="J784" i="8"/>
  <c r="R782"/>
  <c r="F786" l="1"/>
  <c r="G785"/>
  <c r="H785" s="1"/>
  <c r="L782"/>
  <c r="K783"/>
  <c r="M782"/>
  <c r="Q783" s="1"/>
  <c r="O782"/>
  <c r="P782" s="1"/>
  <c r="N73" i="7"/>
  <c r="I73"/>
  <c r="J785" i="8"/>
  <c r="R783"/>
  <c r="F787" l="1"/>
  <c r="G786"/>
  <c r="H786" s="1"/>
  <c r="L783"/>
  <c r="K784"/>
  <c r="M783"/>
  <c r="Q784" s="1"/>
  <c r="O783"/>
  <c r="P783" s="1"/>
  <c r="N72" i="7"/>
  <c r="I72"/>
  <c r="J786" i="8"/>
  <c r="R784"/>
  <c r="F788" l="1"/>
  <c r="G787"/>
  <c r="H787" s="1"/>
  <c r="L784"/>
  <c r="K785"/>
  <c r="M784"/>
  <c r="Q785" s="1"/>
  <c r="O784"/>
  <c r="P784" s="1"/>
  <c r="N71" i="7"/>
  <c r="I71"/>
  <c r="J787" i="8"/>
  <c r="R785"/>
  <c r="F789" l="1"/>
  <c r="G788"/>
  <c r="H788" s="1"/>
  <c r="L785"/>
  <c r="K786"/>
  <c r="M785"/>
  <c r="Q786" s="1"/>
  <c r="O785"/>
  <c r="P785" s="1"/>
  <c r="N70" i="7"/>
  <c r="I70"/>
  <c r="J788" i="8"/>
  <c r="R786"/>
  <c r="F790" l="1"/>
  <c r="G789"/>
  <c r="H789" s="1"/>
  <c r="L786"/>
  <c r="K787"/>
  <c r="M786"/>
  <c r="Q787" s="1"/>
  <c r="O786"/>
  <c r="P786" s="1"/>
  <c r="N69" i="7"/>
  <c r="I69"/>
  <c r="J789" i="8"/>
  <c r="R787"/>
  <c r="F791" l="1"/>
  <c r="G790"/>
  <c r="H790" s="1"/>
  <c r="L787"/>
  <c r="K788"/>
  <c r="M787"/>
  <c r="Q788" s="1"/>
  <c r="O787"/>
  <c r="P787" s="1"/>
  <c r="N68" i="7"/>
  <c r="I68"/>
  <c r="J790" i="8"/>
  <c r="R788"/>
  <c r="F792" l="1"/>
  <c r="G791"/>
  <c r="H791" s="1"/>
  <c r="L788"/>
  <c r="K789"/>
  <c r="M788"/>
  <c r="Q789" s="1"/>
  <c r="O788"/>
  <c r="P788" s="1"/>
  <c r="N67" i="7"/>
  <c r="I67"/>
  <c r="J791" i="8"/>
  <c r="R789"/>
  <c r="F793" l="1"/>
  <c r="G792"/>
  <c r="H792" s="1"/>
  <c r="L789"/>
  <c r="K790"/>
  <c r="M789"/>
  <c r="Q790" s="1"/>
  <c r="O789"/>
  <c r="P789" s="1"/>
  <c r="N66" i="7"/>
  <c r="I66"/>
  <c r="J792" i="8"/>
  <c r="R790"/>
  <c r="F794" l="1"/>
  <c r="G793"/>
  <c r="H793" s="1"/>
  <c r="L790"/>
  <c r="K791"/>
  <c r="M790"/>
  <c r="Q791" s="1"/>
  <c r="O790"/>
  <c r="P790" s="1"/>
  <c r="N65" i="7"/>
  <c r="I65"/>
  <c r="J793" i="8"/>
  <c r="R791"/>
  <c r="F795" l="1"/>
  <c r="G794"/>
  <c r="H794" s="1"/>
  <c r="L791"/>
  <c r="K792"/>
  <c r="M791"/>
  <c r="Q792" s="1"/>
  <c r="O791"/>
  <c r="P791" s="1"/>
  <c r="N64" i="7"/>
  <c r="I64"/>
  <c r="J794" i="8"/>
  <c r="R792"/>
  <c r="F796" l="1"/>
  <c r="G795"/>
  <c r="H795" s="1"/>
  <c r="L792"/>
  <c r="K793"/>
  <c r="M792"/>
  <c r="Q793" s="1"/>
  <c r="O792"/>
  <c r="P792" s="1"/>
  <c r="N63" i="7"/>
  <c r="I63"/>
  <c r="J795" i="8"/>
  <c r="R793"/>
  <c r="F797" l="1"/>
  <c r="G796"/>
  <c r="H796" s="1"/>
  <c r="L793"/>
  <c r="K794"/>
  <c r="M793"/>
  <c r="Q794" s="1"/>
  <c r="O793"/>
  <c r="N62" i="7"/>
  <c r="I62"/>
  <c r="J796" i="8"/>
  <c r="R794"/>
  <c r="F798" l="1"/>
  <c r="G797"/>
  <c r="H797" s="1"/>
  <c r="O794"/>
  <c r="P793"/>
  <c r="L794"/>
  <c r="K795"/>
  <c r="N61" i="7"/>
  <c r="I61"/>
  <c r="J797" i="8"/>
  <c r="F799" l="1"/>
  <c r="G798"/>
  <c r="H798" s="1"/>
  <c r="P794"/>
  <c r="L795"/>
  <c r="K796"/>
  <c r="M795"/>
  <c r="M794"/>
  <c r="N60" i="7"/>
  <c r="I60"/>
  <c r="J798" i="8"/>
  <c r="R795"/>
  <c r="R796"/>
  <c r="O795" l="1"/>
  <c r="O796" s="1"/>
  <c r="F800"/>
  <c r="G799"/>
  <c r="H799" s="1"/>
  <c r="Q795"/>
  <c r="Q796" s="1"/>
  <c r="L796"/>
  <c r="M796" s="1"/>
  <c r="K797"/>
  <c r="N59" i="7"/>
  <c r="I59"/>
  <c r="J799" i="8"/>
  <c r="R797"/>
  <c r="O797" l="1"/>
  <c r="P797" s="1"/>
  <c r="P796"/>
  <c r="L797"/>
  <c r="K798"/>
  <c r="M797"/>
  <c r="F801"/>
  <c r="G800"/>
  <c r="H800" s="1"/>
  <c r="Q797"/>
  <c r="Q798" s="1"/>
  <c r="P795"/>
  <c r="N58" i="7"/>
  <c r="I58"/>
  <c r="J800" i="8"/>
  <c r="R798"/>
  <c r="F802" l="1"/>
  <c r="G801"/>
  <c r="H801" s="1"/>
  <c r="L798"/>
  <c r="K799"/>
  <c r="M798"/>
  <c r="Q799" s="1"/>
  <c r="O798"/>
  <c r="P798" s="1"/>
  <c r="N57" i="7"/>
  <c r="I57"/>
  <c r="R799" i="8"/>
  <c r="J801"/>
  <c r="L799" l="1"/>
  <c r="K800"/>
  <c r="M799"/>
  <c r="Q800" s="1"/>
  <c r="F803"/>
  <c r="G802"/>
  <c r="H802" s="1"/>
  <c r="O799"/>
  <c r="P799" s="1"/>
  <c r="N56" i="7"/>
  <c r="I56"/>
  <c r="R800" i="8"/>
  <c r="J802"/>
  <c r="L800" l="1"/>
  <c r="K801"/>
  <c r="M800"/>
  <c r="Q801" s="1"/>
  <c r="F804"/>
  <c r="G803"/>
  <c r="H803" s="1"/>
  <c r="O800"/>
  <c r="P800" s="1"/>
  <c r="N55" i="7"/>
  <c r="I55"/>
  <c r="J803" i="8"/>
  <c r="R801"/>
  <c r="F805" l="1"/>
  <c r="G804"/>
  <c r="H804" s="1"/>
  <c r="L801"/>
  <c r="K802"/>
  <c r="M801"/>
  <c r="Q802" s="1"/>
  <c r="O801"/>
  <c r="P801" s="1"/>
  <c r="N54" i="7"/>
  <c r="I54"/>
  <c r="J804" i="8"/>
  <c r="R802"/>
  <c r="F806" l="1"/>
  <c r="G805"/>
  <c r="H805" s="1"/>
  <c r="L802"/>
  <c r="K803"/>
  <c r="M802"/>
  <c r="Q803" s="1"/>
  <c r="O802"/>
  <c r="P802" s="1"/>
  <c r="N53" i="7"/>
  <c r="I53"/>
  <c r="J805" i="8"/>
  <c r="R803"/>
  <c r="F807" l="1"/>
  <c r="G806"/>
  <c r="H806" s="1"/>
  <c r="L803"/>
  <c r="K804"/>
  <c r="M803"/>
  <c r="Q804" s="1"/>
  <c r="O803"/>
  <c r="P803" s="1"/>
  <c r="N52" i="7"/>
  <c r="I52"/>
  <c r="J806" i="8"/>
  <c r="R804"/>
  <c r="F808" l="1"/>
  <c r="G807"/>
  <c r="H807" s="1"/>
  <c r="L804"/>
  <c r="K805"/>
  <c r="M804"/>
  <c r="Q805" s="1"/>
  <c r="O804"/>
  <c r="P804" s="1"/>
  <c r="N51" i="7"/>
  <c r="I51"/>
  <c r="J807" i="8"/>
  <c r="R805"/>
  <c r="F809" l="1"/>
  <c r="G808"/>
  <c r="H808" s="1"/>
  <c r="L805"/>
  <c r="K806"/>
  <c r="M805"/>
  <c r="Q806" s="1"/>
  <c r="O805"/>
  <c r="P805" s="1"/>
  <c r="N50" i="7"/>
  <c r="I50"/>
  <c r="J808" i="8"/>
  <c r="R806"/>
  <c r="F810" l="1"/>
  <c r="G809"/>
  <c r="H809" s="1"/>
  <c r="L806"/>
  <c r="K807"/>
  <c r="M806"/>
  <c r="Q807" s="1"/>
  <c r="O806"/>
  <c r="P806" s="1"/>
  <c r="N49" i="7"/>
  <c r="I49"/>
  <c r="J809" i="8"/>
  <c r="R807"/>
  <c r="F811" l="1"/>
  <c r="G810"/>
  <c r="H810" s="1"/>
  <c r="L807"/>
  <c r="K808"/>
  <c r="M807"/>
  <c r="Q808" s="1"/>
  <c r="O807"/>
  <c r="P807" s="1"/>
  <c r="N48" i="7"/>
  <c r="I48"/>
  <c r="A48"/>
  <c r="J810" i="8"/>
  <c r="R808"/>
  <c r="F812" l="1"/>
  <c r="G811"/>
  <c r="H811" s="1"/>
  <c r="L808"/>
  <c r="K809"/>
  <c r="M808"/>
  <c r="Q809" s="1"/>
  <c r="O808"/>
  <c r="P808" s="1"/>
  <c r="N47" i="7"/>
  <c r="I47"/>
  <c r="A47"/>
  <c r="J811" i="8"/>
  <c r="R809"/>
  <c r="F813" l="1"/>
  <c r="G812"/>
  <c r="H812" s="1"/>
  <c r="L809"/>
  <c r="K810"/>
  <c r="M809"/>
  <c r="Q810" s="1"/>
  <c r="O809"/>
  <c r="P809" s="1"/>
  <c r="N46" i="7"/>
  <c r="I46"/>
  <c r="J812" i="8"/>
  <c r="R810"/>
  <c r="F814" l="1"/>
  <c r="G813"/>
  <c r="H813" s="1"/>
  <c r="L810"/>
  <c r="K811"/>
  <c r="M810"/>
  <c r="Q811" s="1"/>
  <c r="O810"/>
  <c r="P810" s="1"/>
  <c r="N45" i="7"/>
  <c r="I45"/>
  <c r="J813" i="8"/>
  <c r="R811"/>
  <c r="F815" l="1"/>
  <c r="G814"/>
  <c r="H814" s="1"/>
  <c r="L811"/>
  <c r="K812"/>
  <c r="M811"/>
  <c r="Q812" s="1"/>
  <c r="O811"/>
  <c r="P811" s="1"/>
  <c r="N44" i="7"/>
  <c r="I44"/>
  <c r="J814" i="8"/>
  <c r="R812"/>
  <c r="F816" l="1"/>
  <c r="G815"/>
  <c r="H815" s="1"/>
  <c r="L812"/>
  <c r="K813"/>
  <c r="M812"/>
  <c r="Q813" s="1"/>
  <c r="O812"/>
  <c r="P812" s="1"/>
  <c r="N43" i="7"/>
  <c r="I43"/>
  <c r="J815" i="8"/>
  <c r="R813"/>
  <c r="F817" l="1"/>
  <c r="G816"/>
  <c r="H816" s="1"/>
  <c r="L813"/>
  <c r="K814"/>
  <c r="M813"/>
  <c r="Q814" s="1"/>
  <c r="O813"/>
  <c r="P813" s="1"/>
  <c r="N42" i="7"/>
  <c r="I42"/>
  <c r="J816" i="8"/>
  <c r="R814"/>
  <c r="F818" l="1"/>
  <c r="G817"/>
  <c r="H817" s="1"/>
  <c r="L814"/>
  <c r="K815"/>
  <c r="M814"/>
  <c r="Q815" s="1"/>
  <c r="O814"/>
  <c r="P814" s="1"/>
  <c r="N41" i="7"/>
  <c r="I41"/>
  <c r="J817" i="8"/>
  <c r="R815"/>
  <c r="F819" l="1"/>
  <c r="G818"/>
  <c r="H818" s="1"/>
  <c r="L815"/>
  <c r="K816"/>
  <c r="M815"/>
  <c r="Q816" s="1"/>
  <c r="O815"/>
  <c r="N40" i="7"/>
  <c r="I40"/>
  <c r="J818" i="8"/>
  <c r="R816"/>
  <c r="F820" l="1"/>
  <c r="G819"/>
  <c r="H819" s="1"/>
  <c r="O816"/>
  <c r="P815"/>
  <c r="L816"/>
  <c r="M816" s="1"/>
  <c r="Q817" s="1"/>
  <c r="K817"/>
  <c r="N39" i="7"/>
  <c r="I39"/>
  <c r="J819" i="8"/>
  <c r="R817"/>
  <c r="F821" l="1"/>
  <c r="G820"/>
  <c r="H820" s="1"/>
  <c r="O817"/>
  <c r="P816"/>
  <c r="L817"/>
  <c r="K818"/>
  <c r="N38" i="7"/>
  <c r="I38"/>
  <c r="J820" i="8"/>
  <c r="F822" l="1"/>
  <c r="G821"/>
  <c r="H821" s="1"/>
  <c r="P817"/>
  <c r="L818"/>
  <c r="K819"/>
  <c r="M818"/>
  <c r="M817"/>
  <c r="N37" i="7"/>
  <c r="I37"/>
  <c r="J821" i="8"/>
  <c r="R818"/>
  <c r="R819"/>
  <c r="O818" l="1"/>
  <c r="O819" s="1"/>
  <c r="F823"/>
  <c r="G822"/>
  <c r="H822" s="1"/>
  <c r="Q818"/>
  <c r="Q819" s="1"/>
  <c r="L819"/>
  <c r="K820"/>
  <c r="M819"/>
  <c r="N36" i="7"/>
  <c r="I36"/>
  <c r="J822" i="8"/>
  <c r="R820"/>
  <c r="O820" l="1"/>
  <c r="P820" s="1"/>
  <c r="P819"/>
  <c r="L820"/>
  <c r="K821"/>
  <c r="M820"/>
  <c r="F824"/>
  <c r="G823"/>
  <c r="H823" s="1"/>
  <c r="Q820"/>
  <c r="Q821" s="1"/>
  <c r="P818"/>
  <c r="N35" i="7"/>
  <c r="I35"/>
  <c r="J823" i="8"/>
  <c r="R821"/>
  <c r="F825" l="1"/>
  <c r="G824"/>
  <c r="H824" s="1"/>
  <c r="L821"/>
  <c r="K822"/>
  <c r="M821"/>
  <c r="Q822" s="1"/>
  <c r="O821"/>
  <c r="P821" s="1"/>
  <c r="N34" i="7"/>
  <c r="I34"/>
  <c r="R822" i="8"/>
  <c r="J824"/>
  <c r="L822" l="1"/>
  <c r="K823"/>
  <c r="M822"/>
  <c r="Q823" s="1"/>
  <c r="F826"/>
  <c r="G825"/>
  <c r="H825" s="1"/>
  <c r="O822"/>
  <c r="P822" s="1"/>
  <c r="N33" i="7"/>
  <c r="I33"/>
  <c r="J825" i="8"/>
  <c r="R823"/>
  <c r="L823" l="1"/>
  <c r="K824"/>
  <c r="M823"/>
  <c r="Q824" s="1"/>
  <c r="F827"/>
  <c r="G826"/>
  <c r="H826" s="1"/>
  <c r="O823"/>
  <c r="P823" s="1"/>
  <c r="N32" i="7"/>
  <c r="I32"/>
  <c r="R824" i="8"/>
  <c r="J826"/>
  <c r="L824" l="1"/>
  <c r="K825"/>
  <c r="M824"/>
  <c r="Q825" s="1"/>
  <c r="F828"/>
  <c r="G827"/>
  <c r="H827" s="1"/>
  <c r="O824"/>
  <c r="N31" i="7"/>
  <c r="I31"/>
  <c r="J827" i="8"/>
  <c r="R825"/>
  <c r="F829" l="1"/>
  <c r="G828"/>
  <c r="H828" s="1"/>
  <c r="L825"/>
  <c r="K826"/>
  <c r="M825"/>
  <c r="O825"/>
  <c r="P824"/>
  <c r="Q826"/>
  <c r="N30" i="7"/>
  <c r="I30"/>
  <c r="R826" i="8"/>
  <c r="J828"/>
  <c r="L826" l="1"/>
  <c r="K827"/>
  <c r="M826"/>
  <c r="O826"/>
  <c r="P825"/>
  <c r="F830"/>
  <c r="G829"/>
  <c r="H829" s="1"/>
  <c r="Q827"/>
  <c r="N29" i="7"/>
  <c r="I29"/>
  <c r="J829" i="8"/>
  <c r="R827"/>
  <c r="F831" l="1"/>
  <c r="G830"/>
  <c r="H830" s="1"/>
  <c r="L827"/>
  <c r="K828"/>
  <c r="M827"/>
  <c r="Q828"/>
  <c r="O827"/>
  <c r="P827" s="1"/>
  <c r="P826"/>
  <c r="N28" i="7"/>
  <c r="I28"/>
  <c r="R828" i="8"/>
  <c r="J830"/>
  <c r="L828" l="1"/>
  <c r="K829"/>
  <c r="M828"/>
  <c r="Q829" s="1"/>
  <c r="F832"/>
  <c r="G831"/>
  <c r="H831" s="1"/>
  <c r="O828"/>
  <c r="P828" s="1"/>
  <c r="N27" i="7"/>
  <c r="I27"/>
  <c r="R829" i="8"/>
  <c r="J831"/>
  <c r="L829" l="1"/>
  <c r="K830"/>
  <c r="M829"/>
  <c r="Q830" s="1"/>
  <c r="F833"/>
  <c r="G832"/>
  <c r="H832" s="1"/>
  <c r="O829"/>
  <c r="P829" s="1"/>
  <c r="N26" i="7"/>
  <c r="I26"/>
  <c r="R830" i="8"/>
  <c r="J832"/>
  <c r="L830" l="1"/>
  <c r="K831"/>
  <c r="M830"/>
  <c r="Q831" s="1"/>
  <c r="F834"/>
  <c r="G833"/>
  <c r="H833" s="1"/>
  <c r="O830"/>
  <c r="P830" s="1"/>
  <c r="N25" i="7"/>
  <c r="I25"/>
  <c r="R831" i="8"/>
  <c r="J833"/>
  <c r="L831" l="1"/>
  <c r="K832"/>
  <c r="M831"/>
  <c r="Q832" s="1"/>
  <c r="F835"/>
  <c r="G834"/>
  <c r="H834" s="1"/>
  <c r="O831"/>
  <c r="P831" s="1"/>
  <c r="N24" i="7"/>
  <c r="I24"/>
  <c r="R832" i="8"/>
  <c r="J834"/>
  <c r="L832" l="1"/>
  <c r="K833"/>
  <c r="M832"/>
  <c r="Q833" s="1"/>
  <c r="F836"/>
  <c r="G835"/>
  <c r="H835" s="1"/>
  <c r="O832"/>
  <c r="P832" s="1"/>
  <c r="N23" i="7"/>
  <c r="I23"/>
  <c r="R833" i="8"/>
  <c r="J835"/>
  <c r="L833" l="1"/>
  <c r="K834"/>
  <c r="M833"/>
  <c r="Q834" s="1"/>
  <c r="F837"/>
  <c r="G836"/>
  <c r="H836" s="1"/>
  <c r="O833"/>
  <c r="P833" s="1"/>
  <c r="N22" i="7"/>
  <c r="I22"/>
  <c r="R834" i="8"/>
  <c r="J836"/>
  <c r="L834" l="1"/>
  <c r="K835"/>
  <c r="M834"/>
  <c r="Q835" s="1"/>
  <c r="F838"/>
  <c r="G837"/>
  <c r="H837" s="1"/>
  <c r="O834"/>
  <c r="P834" s="1"/>
  <c r="N21" i="7"/>
  <c r="I21"/>
  <c r="B21"/>
  <c r="R835" i="8"/>
  <c r="J837"/>
  <c r="L835" l="1"/>
  <c r="K836"/>
  <c r="M835"/>
  <c r="Q836" s="1"/>
  <c r="F839"/>
  <c r="G838"/>
  <c r="H838" s="1"/>
  <c r="O835"/>
  <c r="P835" s="1"/>
  <c r="B26" i="7"/>
  <c r="B25"/>
  <c r="N20"/>
  <c r="R836" i="8"/>
  <c r="J838"/>
  <c r="L836" l="1"/>
  <c r="K837"/>
  <c r="M836"/>
  <c r="Q837" s="1"/>
  <c r="F840"/>
  <c r="G839"/>
  <c r="H839" s="1"/>
  <c r="O836"/>
  <c r="P836" s="1"/>
  <c r="B23" i="7"/>
  <c r="B22"/>
  <c r="B24" s="1"/>
  <c r="I20"/>
  <c r="J839" i="8"/>
  <c r="R837"/>
  <c r="F841" l="1"/>
  <c r="G840"/>
  <c r="H840" s="1"/>
  <c r="L837"/>
  <c r="K838"/>
  <c r="M837"/>
  <c r="Q838" s="1"/>
  <c r="O837"/>
  <c r="P837" s="1"/>
  <c r="B27" i="7"/>
  <c r="N19"/>
  <c r="I19"/>
  <c r="J840" i="8"/>
  <c r="R838"/>
  <c r="F842" l="1"/>
  <c r="G841"/>
  <c r="H841" s="1"/>
  <c r="L838"/>
  <c r="K839"/>
  <c r="M838"/>
  <c r="Q839" s="1"/>
  <c r="O838"/>
  <c r="P838" s="1"/>
  <c r="N18" i="7"/>
  <c r="I18"/>
  <c r="J841" i="8"/>
  <c r="R839"/>
  <c r="F843" l="1"/>
  <c r="G842"/>
  <c r="H842" s="1"/>
  <c r="L839"/>
  <c r="K840"/>
  <c r="M839"/>
  <c r="Q840" s="1"/>
  <c r="O839"/>
  <c r="P839" s="1"/>
  <c r="N17" i="7"/>
  <c r="I17"/>
  <c r="J842" i="8"/>
  <c r="R840"/>
  <c r="F844" l="1"/>
  <c r="G843"/>
  <c r="H843" s="1"/>
  <c r="L840"/>
  <c r="K841"/>
  <c r="M840"/>
  <c r="Q841" s="1"/>
  <c r="O840"/>
  <c r="P840" s="1"/>
  <c r="N16" i="7"/>
  <c r="I16"/>
  <c r="J843" i="8"/>
  <c r="R841"/>
  <c r="F845" l="1"/>
  <c r="G844"/>
  <c r="H844" s="1"/>
  <c r="L841"/>
  <c r="K842"/>
  <c r="M841"/>
  <c r="Q842" s="1"/>
  <c r="O841"/>
  <c r="P841" s="1"/>
  <c r="N15" i="7"/>
  <c r="I15"/>
  <c r="D15"/>
  <c r="J844" i="8"/>
  <c r="R842"/>
  <c r="F846" l="1"/>
  <c r="G845"/>
  <c r="H845" s="1"/>
  <c r="L842"/>
  <c r="K843"/>
  <c r="M842"/>
  <c r="Q843" s="1"/>
  <c r="O842"/>
  <c r="P842" s="1"/>
  <c r="N14" i="7"/>
  <c r="I14"/>
  <c r="D14"/>
  <c r="J845" i="8"/>
  <c r="R843"/>
  <c r="F847" l="1"/>
  <c r="G846"/>
  <c r="H846" s="1"/>
  <c r="L843"/>
  <c r="K844"/>
  <c r="M843"/>
  <c r="Q844" s="1"/>
  <c r="O843"/>
  <c r="P843" s="1"/>
  <c r="N13" i="7"/>
  <c r="I13"/>
  <c r="J846" i="8"/>
  <c r="R844"/>
  <c r="F848" l="1"/>
  <c r="G847"/>
  <c r="H847" s="1"/>
  <c r="L844"/>
  <c r="K845"/>
  <c r="M844"/>
  <c r="Q845" s="1"/>
  <c r="O844"/>
  <c r="P844" s="1"/>
  <c r="N12" i="7"/>
  <c r="I12"/>
  <c r="D12"/>
  <c r="J847" i="8"/>
  <c r="R845"/>
  <c r="F849" l="1"/>
  <c r="G848"/>
  <c r="H848" s="1"/>
  <c r="L845"/>
  <c r="K846"/>
  <c r="M845"/>
  <c r="Q846" s="1"/>
  <c r="O845"/>
  <c r="P845" s="1"/>
  <c r="N11" i="7"/>
  <c r="I11"/>
  <c r="J848" i="8"/>
  <c r="R846"/>
  <c r="F850" l="1"/>
  <c r="G849"/>
  <c r="H849" s="1"/>
  <c r="L846"/>
  <c r="K847"/>
  <c r="M846"/>
  <c r="Q847" s="1"/>
  <c r="O846"/>
  <c r="P846" s="1"/>
  <c r="N10" i="7"/>
  <c r="I10"/>
  <c r="B10"/>
  <c r="J849" i="8"/>
  <c r="R847"/>
  <c r="F851" l="1"/>
  <c r="G850"/>
  <c r="H850" s="1"/>
  <c r="L847"/>
  <c r="K848"/>
  <c r="M847"/>
  <c r="Q848" s="1"/>
  <c r="O847"/>
  <c r="P847" s="1"/>
  <c r="N9" i="7"/>
  <c r="I9"/>
  <c r="B9"/>
  <c r="J850" i="8"/>
  <c r="R848"/>
  <c r="F852" l="1"/>
  <c r="G851"/>
  <c r="H851" s="1"/>
  <c r="L848"/>
  <c r="K849"/>
  <c r="M848"/>
  <c r="Q849" s="1"/>
  <c r="O848"/>
  <c r="P848" s="1"/>
  <c r="N8" i="7"/>
  <c r="I8"/>
  <c r="J851" i="8"/>
  <c r="R849"/>
  <c r="F853" l="1"/>
  <c r="G852"/>
  <c r="H852" s="1"/>
  <c r="L849"/>
  <c r="K850"/>
  <c r="M849"/>
  <c r="Q850" s="1"/>
  <c r="O849"/>
  <c r="P849" s="1"/>
  <c r="N7" i="7"/>
  <c r="I7"/>
  <c r="J852" i="8"/>
  <c r="R850"/>
  <c r="F854" l="1"/>
  <c r="G853"/>
  <c r="H853" s="1"/>
  <c r="L850"/>
  <c r="K851"/>
  <c r="M850"/>
  <c r="Q851" s="1"/>
  <c r="O850"/>
  <c r="P850" s="1"/>
  <c r="N6" i="7"/>
  <c r="I6"/>
  <c r="J853" i="8"/>
  <c r="R851"/>
  <c r="F855" l="1"/>
  <c r="G855" s="1"/>
  <c r="H855" s="1"/>
  <c r="G854"/>
  <c r="H854" s="1"/>
  <c r="L851"/>
  <c r="K852"/>
  <c r="M851"/>
  <c r="Q852" s="1"/>
  <c r="O851"/>
  <c r="P851" s="1"/>
  <c r="N5" i="7"/>
  <c r="I5"/>
  <c r="J854" i="8"/>
  <c r="J855"/>
  <c r="R852"/>
  <c r="L852" l="1"/>
  <c r="K853"/>
  <c r="M852"/>
  <c r="Q853" s="1"/>
  <c r="O852"/>
  <c r="P852" s="1"/>
  <c r="N4" i="7"/>
  <c r="I4"/>
  <c r="R853" i="8"/>
  <c r="L853" l="1"/>
  <c r="K854"/>
  <c r="M853"/>
  <c r="Q854" s="1"/>
  <c r="O853"/>
  <c r="P853" s="1"/>
  <c r="N3" i="7"/>
  <c r="I3"/>
  <c r="F3"/>
  <c r="F4" s="1"/>
  <c r="R2"/>
  <c r="Q2"/>
  <c r="N2"/>
  <c r="K2"/>
  <c r="R854" i="8"/>
  <c r="L854" l="1"/>
  <c r="K855"/>
  <c r="M854"/>
  <c r="Q855" s="1"/>
  <c r="O854"/>
  <c r="P854" s="1"/>
  <c r="L2" i="7"/>
  <c r="M2" s="1"/>
  <c r="G3"/>
  <c r="H3" s="1"/>
  <c r="F5"/>
  <c r="G4"/>
  <c r="H4" s="1"/>
  <c r="I2"/>
  <c r="G2"/>
  <c r="H2" s="1"/>
  <c r="B1"/>
  <c r="B12" s="1"/>
  <c r="N855" i="6"/>
  <c r="I855"/>
  <c r="N854"/>
  <c r="I854"/>
  <c r="R855" i="8"/>
  <c r="J3" i="7"/>
  <c r="J4"/>
  <c r="J2"/>
  <c r="L855" i="8" l="1"/>
  <c r="M855" s="1"/>
  <c r="O855"/>
  <c r="P855" s="1"/>
  <c r="B19" i="7"/>
  <c r="B18"/>
  <c r="O2"/>
  <c r="F6"/>
  <c r="G5"/>
  <c r="H5" s="1"/>
  <c r="K3"/>
  <c r="N853" i="6"/>
  <c r="I853"/>
  <c r="J5" i="7"/>
  <c r="R3"/>
  <c r="Q3" l="1"/>
  <c r="O3"/>
  <c r="P3" s="1"/>
  <c r="P2"/>
  <c r="L3"/>
  <c r="M3" s="1"/>
  <c r="Q4" s="1"/>
  <c r="K4"/>
  <c r="F7"/>
  <c r="G6"/>
  <c r="H6" s="1"/>
  <c r="N852" i="6"/>
  <c r="I852"/>
  <c r="R4" i="7"/>
  <c r="J6"/>
  <c r="L4" l="1"/>
  <c r="M4" s="1"/>
  <c r="Q5" s="1"/>
  <c r="K5"/>
  <c r="F8"/>
  <c r="G7"/>
  <c r="H7" s="1"/>
  <c r="O4"/>
  <c r="P4" s="1"/>
  <c r="N851" i="6"/>
  <c r="I851"/>
  <c r="R5" i="7"/>
  <c r="J7"/>
  <c r="F9" l="1"/>
  <c r="G8"/>
  <c r="H8" s="1"/>
  <c r="L5"/>
  <c r="K6"/>
  <c r="O5"/>
  <c r="P5" s="1"/>
  <c r="N850" i="6"/>
  <c r="I850"/>
  <c r="J8" i="7"/>
  <c r="L6" l="1"/>
  <c r="M6" s="1"/>
  <c r="K7"/>
  <c r="F10"/>
  <c r="G9"/>
  <c r="H9" s="1"/>
  <c r="M5"/>
  <c r="N849" i="6"/>
  <c r="I849"/>
  <c r="J9" i="7"/>
  <c r="R6"/>
  <c r="R7"/>
  <c r="O6" l="1"/>
  <c r="O7" s="1"/>
  <c r="Q6"/>
  <c r="Q7" s="1"/>
  <c r="L7"/>
  <c r="M7" s="1"/>
  <c r="K8"/>
  <c r="F11"/>
  <c r="G10"/>
  <c r="H10" s="1"/>
  <c r="N848" i="6"/>
  <c r="I848"/>
  <c r="R8" i="7"/>
  <c r="J10"/>
  <c r="L8" l="1"/>
  <c r="M8" s="1"/>
  <c r="K9"/>
  <c r="O8"/>
  <c r="P7"/>
  <c r="F12"/>
  <c r="G11"/>
  <c r="H11" s="1"/>
  <c r="Q8"/>
  <c r="P6"/>
  <c r="N847" i="6"/>
  <c r="I847"/>
  <c r="J11" i="7"/>
  <c r="R9"/>
  <c r="F13" l="1"/>
  <c r="G12"/>
  <c r="H12" s="1"/>
  <c r="Q9"/>
  <c r="O9"/>
  <c r="P8"/>
  <c r="L9"/>
  <c r="M9" s="1"/>
  <c r="K10"/>
  <c r="N846" i="6"/>
  <c r="I846"/>
  <c r="R10" i="7"/>
  <c r="J12"/>
  <c r="L10" l="1"/>
  <c r="K11"/>
  <c r="O10"/>
  <c r="P9"/>
  <c r="F14"/>
  <c r="G13"/>
  <c r="H13" s="1"/>
  <c r="Q10"/>
  <c r="N845" i="6"/>
  <c r="I845"/>
  <c r="J13" i="7"/>
  <c r="P10" l="1"/>
  <c r="F15"/>
  <c r="G14"/>
  <c r="H14" s="1"/>
  <c r="L11"/>
  <c r="K12"/>
  <c r="M10"/>
  <c r="N844" i="6"/>
  <c r="I844"/>
  <c r="J14" i="7"/>
  <c r="R11"/>
  <c r="O11" l="1"/>
  <c r="P11" s="1"/>
  <c r="L12"/>
  <c r="M12" s="1"/>
  <c r="K13"/>
  <c r="F16"/>
  <c r="G15"/>
  <c r="H15" s="1"/>
  <c r="Q11"/>
  <c r="M11"/>
  <c r="N843" i="6"/>
  <c r="I843"/>
  <c r="J15" i="7"/>
  <c r="R12"/>
  <c r="R13"/>
  <c r="Q12" l="1"/>
  <c r="Q13" s="1"/>
  <c r="L13"/>
  <c r="M13" s="1"/>
  <c r="K14"/>
  <c r="F17"/>
  <c r="G16"/>
  <c r="H16" s="1"/>
  <c r="O12"/>
  <c r="O13" s="1"/>
  <c r="N842" i="6"/>
  <c r="I842"/>
  <c r="R14" i="7"/>
  <c r="J16"/>
  <c r="Q14" l="1"/>
  <c r="L14"/>
  <c r="M14" s="1"/>
  <c r="K15"/>
  <c r="O14"/>
  <c r="P14" s="1"/>
  <c r="P13"/>
  <c r="F18"/>
  <c r="G17"/>
  <c r="H17" s="1"/>
  <c r="P12"/>
  <c r="N841" i="6"/>
  <c r="I841"/>
  <c r="J17" i="7"/>
  <c r="R15"/>
  <c r="Q15" l="1"/>
  <c r="L15"/>
  <c r="M15" s="1"/>
  <c r="K16"/>
  <c r="F19"/>
  <c r="G18"/>
  <c r="H18" s="1"/>
  <c r="O15"/>
  <c r="P15" s="1"/>
  <c r="N840" i="6"/>
  <c r="I840"/>
  <c r="R16" i="7"/>
  <c r="J18"/>
  <c r="Q16" l="1"/>
  <c r="L16"/>
  <c r="M16" s="1"/>
  <c r="K17"/>
  <c r="F20"/>
  <c r="G19"/>
  <c r="H19" s="1"/>
  <c r="O16"/>
  <c r="P16" s="1"/>
  <c r="N839" i="6"/>
  <c r="I839"/>
  <c r="J19" i="7"/>
  <c r="R17"/>
  <c r="Q17" l="1"/>
  <c r="L17"/>
  <c r="M17" s="1"/>
  <c r="K18"/>
  <c r="F21"/>
  <c r="G20"/>
  <c r="H20" s="1"/>
  <c r="O17"/>
  <c r="P17" s="1"/>
  <c r="N838" i="6"/>
  <c r="I838"/>
  <c r="R18" i="7"/>
  <c r="J20"/>
  <c r="Q18" l="1"/>
  <c r="L18"/>
  <c r="M18" s="1"/>
  <c r="Q19" s="1"/>
  <c r="K19"/>
  <c r="F22"/>
  <c r="G21"/>
  <c r="H21" s="1"/>
  <c r="O18"/>
  <c r="P18" s="1"/>
  <c r="N837" i="6"/>
  <c r="I837"/>
  <c r="J21" i="7"/>
  <c r="R19"/>
  <c r="L19" l="1"/>
  <c r="K20"/>
  <c r="F23"/>
  <c r="G22"/>
  <c r="H22" s="1"/>
  <c r="O19"/>
  <c r="P19" s="1"/>
  <c r="N836" i="6"/>
  <c r="I836"/>
  <c r="J22" i="7"/>
  <c r="L20" l="1"/>
  <c r="K21"/>
  <c r="M20"/>
  <c r="F24"/>
  <c r="G23"/>
  <c r="H23" s="1"/>
  <c r="M19"/>
  <c r="N835" i="6"/>
  <c r="I835"/>
  <c r="J23" i="7"/>
  <c r="R20"/>
  <c r="R21"/>
  <c r="O20" l="1"/>
  <c r="O21" s="1"/>
  <c r="Q20"/>
  <c r="Q21" s="1"/>
  <c r="F25"/>
  <c r="G24"/>
  <c r="H24" s="1"/>
  <c r="L21"/>
  <c r="K22"/>
  <c r="M21"/>
  <c r="N834" i="6"/>
  <c r="I834"/>
  <c r="J24" i="7"/>
  <c r="R22"/>
  <c r="F26" l="1"/>
  <c r="G25"/>
  <c r="H25" s="1"/>
  <c r="O22"/>
  <c r="P22" s="1"/>
  <c r="P21"/>
  <c r="L22"/>
  <c r="M22" s="1"/>
  <c r="K23"/>
  <c r="Q22"/>
  <c r="P20"/>
  <c r="N833" i="6"/>
  <c r="I833"/>
  <c r="R23" i="7"/>
  <c r="J25"/>
  <c r="Q23" l="1"/>
  <c r="L23"/>
  <c r="M23" s="1"/>
  <c r="K24"/>
  <c r="F27"/>
  <c r="G26"/>
  <c r="H26" s="1"/>
  <c r="O23"/>
  <c r="P23" s="1"/>
  <c r="N832" i="6"/>
  <c r="I832"/>
  <c r="J26" i="7"/>
  <c r="R24"/>
  <c r="Q24" l="1"/>
  <c r="L24"/>
  <c r="K25"/>
  <c r="M24"/>
  <c r="Q25" s="1"/>
  <c r="F28"/>
  <c r="G27"/>
  <c r="H27" s="1"/>
  <c r="O24"/>
  <c r="P24" s="1"/>
  <c r="N831" i="6"/>
  <c r="I831"/>
  <c r="R25" i="7"/>
  <c r="J27"/>
  <c r="L25" l="1"/>
  <c r="K26"/>
  <c r="M25"/>
  <c r="Q26" s="1"/>
  <c r="F29"/>
  <c r="G28"/>
  <c r="H28" s="1"/>
  <c r="O25"/>
  <c r="P25" s="1"/>
  <c r="N830" i="6"/>
  <c r="I830"/>
  <c r="R26" i="7"/>
  <c r="J28"/>
  <c r="L26" l="1"/>
  <c r="K27"/>
  <c r="M26"/>
  <c r="Q27" s="1"/>
  <c r="F30"/>
  <c r="G29"/>
  <c r="H29" s="1"/>
  <c r="O26"/>
  <c r="P26" s="1"/>
  <c r="N829" i="6"/>
  <c r="I829"/>
  <c r="J29" i="7"/>
  <c r="R27"/>
  <c r="F31" l="1"/>
  <c r="G30"/>
  <c r="H30" s="1"/>
  <c r="L27"/>
  <c r="K28"/>
  <c r="M27"/>
  <c r="Q28" s="1"/>
  <c r="O27"/>
  <c r="P27" s="1"/>
  <c r="N828" i="6"/>
  <c r="I828"/>
  <c r="J30" i="7"/>
  <c r="R28"/>
  <c r="F32" l="1"/>
  <c r="G31"/>
  <c r="H31" s="1"/>
  <c r="L28"/>
  <c r="K29"/>
  <c r="M28"/>
  <c r="Q29" s="1"/>
  <c r="O28"/>
  <c r="P28" s="1"/>
  <c r="N827" i="6"/>
  <c r="I827"/>
  <c r="J31" i="7"/>
  <c r="R29"/>
  <c r="F33" l="1"/>
  <c r="G32"/>
  <c r="H32" s="1"/>
  <c r="L29"/>
  <c r="K30"/>
  <c r="M29"/>
  <c r="Q30" s="1"/>
  <c r="O29"/>
  <c r="P29" s="1"/>
  <c r="N826" i="6"/>
  <c r="I826"/>
  <c r="J32" i="7"/>
  <c r="R30"/>
  <c r="F34" l="1"/>
  <c r="G33"/>
  <c r="H33" s="1"/>
  <c r="L30"/>
  <c r="K31"/>
  <c r="M30"/>
  <c r="Q31" s="1"/>
  <c r="O30"/>
  <c r="P30" s="1"/>
  <c r="N825" i="6"/>
  <c r="I825"/>
  <c r="J33" i="7"/>
  <c r="R31"/>
  <c r="F35" l="1"/>
  <c r="G34"/>
  <c r="H34" s="1"/>
  <c r="L31"/>
  <c r="K32"/>
  <c r="M31"/>
  <c r="Q32" s="1"/>
  <c r="O31"/>
  <c r="P31" s="1"/>
  <c r="N824" i="6"/>
  <c r="I824"/>
  <c r="J34" i="7"/>
  <c r="R32"/>
  <c r="F36" l="1"/>
  <c r="G35"/>
  <c r="H35" s="1"/>
  <c r="L32"/>
  <c r="K33"/>
  <c r="M32"/>
  <c r="Q33" s="1"/>
  <c r="O32"/>
  <c r="P32" s="1"/>
  <c r="N823" i="6"/>
  <c r="I823"/>
  <c r="J35" i="7"/>
  <c r="R33"/>
  <c r="F37" l="1"/>
  <c r="G36"/>
  <c r="H36" s="1"/>
  <c r="L33"/>
  <c r="K34"/>
  <c r="M33"/>
  <c r="Q34" s="1"/>
  <c r="O33"/>
  <c r="P33" s="1"/>
  <c r="N822" i="6"/>
  <c r="I822"/>
  <c r="J36" i="7"/>
  <c r="R34"/>
  <c r="F38" l="1"/>
  <c r="G37"/>
  <c r="H37" s="1"/>
  <c r="L34"/>
  <c r="K35"/>
  <c r="M34"/>
  <c r="Q35" s="1"/>
  <c r="O34"/>
  <c r="P34" s="1"/>
  <c r="N821" i="6"/>
  <c r="I821"/>
  <c r="J37" i="7"/>
  <c r="R35"/>
  <c r="F39" l="1"/>
  <c r="G38"/>
  <c r="H38" s="1"/>
  <c r="L35"/>
  <c r="K36"/>
  <c r="M35"/>
  <c r="Q36" s="1"/>
  <c r="O35"/>
  <c r="P35" s="1"/>
  <c r="N820" i="6"/>
  <c r="I820"/>
  <c r="J38" i="7"/>
  <c r="R36"/>
  <c r="F40" l="1"/>
  <c r="G39"/>
  <c r="H39" s="1"/>
  <c r="L36"/>
  <c r="K37"/>
  <c r="M36"/>
  <c r="Q37" s="1"/>
  <c r="O36"/>
  <c r="P36" s="1"/>
  <c r="N819" i="6"/>
  <c r="I819"/>
  <c r="J39" i="7"/>
  <c r="R37"/>
  <c r="F41" l="1"/>
  <c r="G40"/>
  <c r="H40" s="1"/>
  <c r="L37"/>
  <c r="K38"/>
  <c r="M37"/>
  <c r="Q38" s="1"/>
  <c r="O37"/>
  <c r="P37" s="1"/>
  <c r="N818" i="6"/>
  <c r="I818"/>
  <c r="J40" i="7"/>
  <c r="R38"/>
  <c r="F42" l="1"/>
  <c r="G41"/>
  <c r="H41" s="1"/>
  <c r="L38"/>
  <c r="K39"/>
  <c r="M38"/>
  <c r="Q39" s="1"/>
  <c r="O38"/>
  <c r="P38" s="1"/>
  <c r="N817" i="6"/>
  <c r="I817"/>
  <c r="J41" i="7"/>
  <c r="R39"/>
  <c r="F43" l="1"/>
  <c r="G42"/>
  <c r="H42" s="1"/>
  <c r="L39"/>
  <c r="K40"/>
  <c r="M39"/>
  <c r="Q40" s="1"/>
  <c r="O39"/>
  <c r="P39" s="1"/>
  <c r="N816" i="6"/>
  <c r="I816"/>
  <c r="J42" i="7"/>
  <c r="R40"/>
  <c r="F44" l="1"/>
  <c r="G43"/>
  <c r="H43" s="1"/>
  <c r="L40"/>
  <c r="K41"/>
  <c r="M40"/>
  <c r="Q41" s="1"/>
  <c r="O40"/>
  <c r="P40" s="1"/>
  <c r="N815" i="6"/>
  <c r="I815"/>
  <c r="J43" i="7"/>
  <c r="R41"/>
  <c r="F45" l="1"/>
  <c r="G44"/>
  <c r="H44" s="1"/>
  <c r="L41"/>
  <c r="K42"/>
  <c r="M41"/>
  <c r="Q42" s="1"/>
  <c r="O41"/>
  <c r="P41" s="1"/>
  <c r="N814" i="6"/>
  <c r="I814"/>
  <c r="J44" i="7"/>
  <c r="R42"/>
  <c r="L42" l="1"/>
  <c r="K43"/>
  <c r="M42"/>
  <c r="Q43" s="1"/>
  <c r="F46"/>
  <c r="G45"/>
  <c r="H45" s="1"/>
  <c r="O42"/>
  <c r="P42" s="1"/>
  <c r="N813" i="6"/>
  <c r="I813"/>
  <c r="J45" i="7"/>
  <c r="R43"/>
  <c r="F47" l="1"/>
  <c r="G46"/>
  <c r="H46" s="1"/>
  <c r="L43"/>
  <c r="K44"/>
  <c r="M43"/>
  <c r="Q44" s="1"/>
  <c r="O43"/>
  <c r="P43" s="1"/>
  <c r="N812" i="6"/>
  <c r="I812"/>
  <c r="J46" i="7"/>
  <c r="R44"/>
  <c r="F48" l="1"/>
  <c r="G47"/>
  <c r="H47" s="1"/>
  <c r="L44"/>
  <c r="K45"/>
  <c r="M44"/>
  <c r="Q45" s="1"/>
  <c r="O44"/>
  <c r="P44" s="1"/>
  <c r="N811" i="6"/>
  <c r="I811"/>
  <c r="J47" i="7"/>
  <c r="R45"/>
  <c r="F49" l="1"/>
  <c r="G48"/>
  <c r="H48" s="1"/>
  <c r="L45"/>
  <c r="K46"/>
  <c r="M45"/>
  <c r="Q46" s="1"/>
  <c r="O45"/>
  <c r="P45" s="1"/>
  <c r="N810" i="6"/>
  <c r="I810"/>
  <c r="J48" i="7"/>
  <c r="R46"/>
  <c r="F50" l="1"/>
  <c r="G49"/>
  <c r="H49" s="1"/>
  <c r="L46"/>
  <c r="K47"/>
  <c r="M46"/>
  <c r="Q47" s="1"/>
  <c r="O46"/>
  <c r="P46" s="1"/>
  <c r="N809" i="6"/>
  <c r="I809"/>
  <c r="J49" i="7"/>
  <c r="R47"/>
  <c r="F51" l="1"/>
  <c r="G50"/>
  <c r="H50" s="1"/>
  <c r="L47"/>
  <c r="K48"/>
  <c r="M47"/>
  <c r="Q48" s="1"/>
  <c r="O47"/>
  <c r="P47" s="1"/>
  <c r="N808" i="6"/>
  <c r="I808"/>
  <c r="J50" i="7"/>
  <c r="R48"/>
  <c r="F52" l="1"/>
  <c r="G51"/>
  <c r="H51" s="1"/>
  <c r="L48"/>
  <c r="K49"/>
  <c r="M48"/>
  <c r="Q49" s="1"/>
  <c r="O48"/>
  <c r="P48" s="1"/>
  <c r="N807" i="6"/>
  <c r="I807"/>
  <c r="J51" i="7"/>
  <c r="R49"/>
  <c r="F53" l="1"/>
  <c r="G52"/>
  <c r="H52" s="1"/>
  <c r="L49"/>
  <c r="K50"/>
  <c r="M49"/>
  <c r="Q50" s="1"/>
  <c r="O49"/>
  <c r="P49" s="1"/>
  <c r="N806" i="6"/>
  <c r="I806"/>
  <c r="J52" i="7"/>
  <c r="R50"/>
  <c r="F54" l="1"/>
  <c r="G53"/>
  <c r="H53" s="1"/>
  <c r="L50"/>
  <c r="K51"/>
  <c r="M50"/>
  <c r="Q51" s="1"/>
  <c r="O50"/>
  <c r="P50" s="1"/>
  <c r="N805" i="6"/>
  <c r="I805"/>
  <c r="J53" i="7"/>
  <c r="R51"/>
  <c r="F55" l="1"/>
  <c r="G54"/>
  <c r="H54" s="1"/>
  <c r="L51"/>
  <c r="K52"/>
  <c r="M51"/>
  <c r="Q52" s="1"/>
  <c r="O51"/>
  <c r="P51" s="1"/>
  <c r="N804" i="6"/>
  <c r="I804"/>
  <c r="J54" i="7"/>
  <c r="R52"/>
  <c r="F56" l="1"/>
  <c r="G55"/>
  <c r="H55" s="1"/>
  <c r="L52"/>
  <c r="K53"/>
  <c r="M52"/>
  <c r="Q53" s="1"/>
  <c r="O52"/>
  <c r="P52" s="1"/>
  <c r="N803" i="6"/>
  <c r="I803"/>
  <c r="J55" i="7"/>
  <c r="R53"/>
  <c r="F57" l="1"/>
  <c r="G56"/>
  <c r="H56" s="1"/>
  <c r="L53"/>
  <c r="K54"/>
  <c r="M53"/>
  <c r="Q54" s="1"/>
  <c r="O53"/>
  <c r="P53" s="1"/>
  <c r="N802" i="6"/>
  <c r="I802"/>
  <c r="J56" i="7"/>
  <c r="R54"/>
  <c r="F58" l="1"/>
  <c r="G57"/>
  <c r="H57" s="1"/>
  <c r="L54"/>
  <c r="K55"/>
  <c r="M54"/>
  <c r="Q55" s="1"/>
  <c r="O54"/>
  <c r="P54" s="1"/>
  <c r="N801" i="6"/>
  <c r="I801"/>
  <c r="J57" i="7"/>
  <c r="R55"/>
  <c r="F59" l="1"/>
  <c r="G58"/>
  <c r="H58" s="1"/>
  <c r="L55"/>
  <c r="K56"/>
  <c r="M55"/>
  <c r="Q56" s="1"/>
  <c r="O55"/>
  <c r="P55" s="1"/>
  <c r="N800" i="6"/>
  <c r="I800"/>
  <c r="J58" i="7"/>
  <c r="R56"/>
  <c r="F60" l="1"/>
  <c r="G59"/>
  <c r="H59" s="1"/>
  <c r="L56"/>
  <c r="K57"/>
  <c r="M56"/>
  <c r="Q57" s="1"/>
  <c r="O56"/>
  <c r="P56" s="1"/>
  <c r="N799" i="6"/>
  <c r="I799"/>
  <c r="J59" i="7"/>
  <c r="R57"/>
  <c r="F61" l="1"/>
  <c r="G60"/>
  <c r="H60" s="1"/>
  <c r="L57"/>
  <c r="K58"/>
  <c r="M57"/>
  <c r="Q58" s="1"/>
  <c r="O57"/>
  <c r="P57" s="1"/>
  <c r="N798" i="6"/>
  <c r="I798"/>
  <c r="J60" i="7"/>
  <c r="R58"/>
  <c r="F62" l="1"/>
  <c r="G61"/>
  <c r="H61" s="1"/>
  <c r="L58"/>
  <c r="K59"/>
  <c r="M58"/>
  <c r="Q59" s="1"/>
  <c r="O58"/>
  <c r="P58" s="1"/>
  <c r="N797" i="6"/>
  <c r="I797"/>
  <c r="J61" i="7"/>
  <c r="R59"/>
  <c r="F63" l="1"/>
  <c r="G62"/>
  <c r="H62" s="1"/>
  <c r="L59"/>
  <c r="K60"/>
  <c r="M59"/>
  <c r="Q60" s="1"/>
  <c r="O59"/>
  <c r="P59" s="1"/>
  <c r="N796" i="6"/>
  <c r="I796"/>
  <c r="J62" i="7"/>
  <c r="R60"/>
  <c r="F64" l="1"/>
  <c r="G63"/>
  <c r="H63" s="1"/>
  <c r="L60"/>
  <c r="K61"/>
  <c r="M60"/>
  <c r="Q61" s="1"/>
  <c r="O60"/>
  <c r="P60" s="1"/>
  <c r="N795" i="6"/>
  <c r="I795"/>
  <c r="J63" i="7"/>
  <c r="R61"/>
  <c r="F65" l="1"/>
  <c r="G64"/>
  <c r="H64" s="1"/>
  <c r="L61"/>
  <c r="K62"/>
  <c r="M61"/>
  <c r="Q62" s="1"/>
  <c r="O61"/>
  <c r="P61" s="1"/>
  <c r="N794" i="6"/>
  <c r="I794"/>
  <c r="J64" i="7"/>
  <c r="R62"/>
  <c r="F66" l="1"/>
  <c r="G65"/>
  <c r="H65" s="1"/>
  <c r="L62"/>
  <c r="K63"/>
  <c r="M62"/>
  <c r="Q63" s="1"/>
  <c r="O62"/>
  <c r="P62" s="1"/>
  <c r="N793" i="6"/>
  <c r="I793"/>
  <c r="J65" i="7"/>
  <c r="R63"/>
  <c r="F67" l="1"/>
  <c r="G66"/>
  <c r="H66" s="1"/>
  <c r="L63"/>
  <c r="K64"/>
  <c r="M63"/>
  <c r="Q64" s="1"/>
  <c r="O63"/>
  <c r="P63" s="1"/>
  <c r="N792" i="6"/>
  <c r="I792"/>
  <c r="J66" i="7"/>
  <c r="R64"/>
  <c r="F68" l="1"/>
  <c r="G67"/>
  <c r="H67" s="1"/>
  <c r="L64"/>
  <c r="K65"/>
  <c r="M64"/>
  <c r="Q65" s="1"/>
  <c r="O64"/>
  <c r="P64" s="1"/>
  <c r="N791" i="6"/>
  <c r="I791"/>
  <c r="J67" i="7"/>
  <c r="R65"/>
  <c r="F69" l="1"/>
  <c r="G68"/>
  <c r="H68" s="1"/>
  <c r="L65"/>
  <c r="K66"/>
  <c r="M65"/>
  <c r="Q66" s="1"/>
  <c r="O65"/>
  <c r="P65" s="1"/>
  <c r="N790" i="6"/>
  <c r="I790"/>
  <c r="J68" i="7"/>
  <c r="R66"/>
  <c r="F70" l="1"/>
  <c r="G69"/>
  <c r="H69" s="1"/>
  <c r="L66"/>
  <c r="K67"/>
  <c r="M66"/>
  <c r="Q67" s="1"/>
  <c r="O66"/>
  <c r="P66" s="1"/>
  <c r="N789" i="6"/>
  <c r="I789"/>
  <c r="J69" i="7"/>
  <c r="R67"/>
  <c r="F71" l="1"/>
  <c r="G70"/>
  <c r="H70" s="1"/>
  <c r="L67"/>
  <c r="K68"/>
  <c r="M67"/>
  <c r="Q68" s="1"/>
  <c r="O67"/>
  <c r="P67" s="1"/>
  <c r="N788" i="6"/>
  <c r="I788"/>
  <c r="J70" i="7"/>
  <c r="R68"/>
  <c r="F72" l="1"/>
  <c r="G71"/>
  <c r="H71" s="1"/>
  <c r="L68"/>
  <c r="K69"/>
  <c r="M68"/>
  <c r="Q69" s="1"/>
  <c r="O68"/>
  <c r="P68" s="1"/>
  <c r="N787" i="6"/>
  <c r="I787"/>
  <c r="J71" i="7"/>
  <c r="R69"/>
  <c r="F73" l="1"/>
  <c r="G72"/>
  <c r="H72" s="1"/>
  <c r="L69"/>
  <c r="K70"/>
  <c r="M69"/>
  <c r="Q70" s="1"/>
  <c r="O69"/>
  <c r="P69" s="1"/>
  <c r="N786" i="6"/>
  <c r="I786"/>
  <c r="J72" i="7"/>
  <c r="R70"/>
  <c r="F74" l="1"/>
  <c r="G73"/>
  <c r="H73" s="1"/>
  <c r="L70"/>
  <c r="K71"/>
  <c r="M70"/>
  <c r="Q71" s="1"/>
  <c r="O70"/>
  <c r="P70" s="1"/>
  <c r="N785" i="6"/>
  <c r="I785"/>
  <c r="J73" i="7"/>
  <c r="R71"/>
  <c r="F75" l="1"/>
  <c r="G74"/>
  <c r="H74" s="1"/>
  <c r="L71"/>
  <c r="K72"/>
  <c r="M71"/>
  <c r="Q72" s="1"/>
  <c r="O71"/>
  <c r="P71" s="1"/>
  <c r="N784" i="6"/>
  <c r="I784"/>
  <c r="J74" i="7"/>
  <c r="R72"/>
  <c r="F76" l="1"/>
  <c r="G75"/>
  <c r="H75" s="1"/>
  <c r="L72"/>
  <c r="K73"/>
  <c r="M72"/>
  <c r="Q73" s="1"/>
  <c r="O72"/>
  <c r="P72" s="1"/>
  <c r="N783" i="6"/>
  <c r="I783"/>
  <c r="J75" i="7"/>
  <c r="R73"/>
  <c r="F77" l="1"/>
  <c r="G76"/>
  <c r="H76" s="1"/>
  <c r="L73"/>
  <c r="K74"/>
  <c r="M73"/>
  <c r="Q74" s="1"/>
  <c r="O73"/>
  <c r="P73" s="1"/>
  <c r="N782" i="6"/>
  <c r="I782"/>
  <c r="J76" i="7"/>
  <c r="R74"/>
  <c r="F78" l="1"/>
  <c r="G77"/>
  <c r="H77" s="1"/>
  <c r="L74"/>
  <c r="K75"/>
  <c r="M74"/>
  <c r="Q75" s="1"/>
  <c r="O74"/>
  <c r="P74" s="1"/>
  <c r="N781" i="6"/>
  <c r="I781"/>
  <c r="J77" i="7"/>
  <c r="R75"/>
  <c r="F79" l="1"/>
  <c r="G78"/>
  <c r="H78" s="1"/>
  <c r="L75"/>
  <c r="K76"/>
  <c r="M75"/>
  <c r="Q76" s="1"/>
  <c r="O75"/>
  <c r="P75" s="1"/>
  <c r="N780" i="6"/>
  <c r="I780"/>
  <c r="J78" i="7"/>
  <c r="R76"/>
  <c r="F80" l="1"/>
  <c r="G79"/>
  <c r="H79" s="1"/>
  <c r="L76"/>
  <c r="K77"/>
  <c r="M76"/>
  <c r="Q77" s="1"/>
  <c r="O76"/>
  <c r="P76" s="1"/>
  <c r="N779" i="6"/>
  <c r="I779"/>
  <c r="J79" i="7"/>
  <c r="R77"/>
  <c r="F81" l="1"/>
  <c r="G80"/>
  <c r="H80" s="1"/>
  <c r="L77"/>
  <c r="K78"/>
  <c r="M77"/>
  <c r="Q78" s="1"/>
  <c r="O77"/>
  <c r="P77" s="1"/>
  <c r="N778" i="6"/>
  <c r="I778"/>
  <c r="J80" i="7"/>
  <c r="R78"/>
  <c r="F82" l="1"/>
  <c r="G81"/>
  <c r="H81" s="1"/>
  <c r="L78"/>
  <c r="K79"/>
  <c r="M78"/>
  <c r="Q79" s="1"/>
  <c r="O78"/>
  <c r="P78" s="1"/>
  <c r="N777" i="6"/>
  <c r="I777"/>
  <c r="J81" i="7"/>
  <c r="R79"/>
  <c r="F83" l="1"/>
  <c r="G82"/>
  <c r="H82" s="1"/>
  <c r="L79"/>
  <c r="K80"/>
  <c r="M79"/>
  <c r="Q80" s="1"/>
  <c r="O79"/>
  <c r="P79" s="1"/>
  <c r="N776" i="6"/>
  <c r="I776"/>
  <c r="J82" i="7"/>
  <c r="R80"/>
  <c r="F84" l="1"/>
  <c r="G83"/>
  <c r="H83" s="1"/>
  <c r="L80"/>
  <c r="K81"/>
  <c r="M80"/>
  <c r="Q81" s="1"/>
  <c r="O80"/>
  <c r="P80" s="1"/>
  <c r="N775" i="6"/>
  <c r="I775"/>
  <c r="J83" i="7"/>
  <c r="R81"/>
  <c r="F85" l="1"/>
  <c r="G84"/>
  <c r="H84" s="1"/>
  <c r="L81"/>
  <c r="K82"/>
  <c r="M81"/>
  <c r="Q82" s="1"/>
  <c r="O81"/>
  <c r="P81" s="1"/>
  <c r="N774" i="6"/>
  <c r="I774"/>
  <c r="J84" i="7"/>
  <c r="R82"/>
  <c r="F86" l="1"/>
  <c r="G85"/>
  <c r="H85" s="1"/>
  <c r="L82"/>
  <c r="K83"/>
  <c r="M82"/>
  <c r="Q83" s="1"/>
  <c r="O82"/>
  <c r="P82" s="1"/>
  <c r="N773" i="6"/>
  <c r="I773"/>
  <c r="J85" i="7"/>
  <c r="R83"/>
  <c r="F87" l="1"/>
  <c r="G86"/>
  <c r="H86" s="1"/>
  <c r="L83"/>
  <c r="K84"/>
  <c r="M83"/>
  <c r="Q84" s="1"/>
  <c r="O83"/>
  <c r="P83" s="1"/>
  <c r="N772" i="6"/>
  <c r="I772"/>
  <c r="J86" i="7"/>
  <c r="R84"/>
  <c r="F88" l="1"/>
  <c r="G87"/>
  <c r="H87" s="1"/>
  <c r="L84"/>
  <c r="K85"/>
  <c r="M84"/>
  <c r="Q85" s="1"/>
  <c r="O84"/>
  <c r="P84" s="1"/>
  <c r="N771" i="6"/>
  <c r="I771"/>
  <c r="J87" i="7"/>
  <c r="R85"/>
  <c r="F89" l="1"/>
  <c r="G88"/>
  <c r="H88" s="1"/>
  <c r="L85"/>
  <c r="K86"/>
  <c r="M85"/>
  <c r="Q86" s="1"/>
  <c r="O85"/>
  <c r="P85" s="1"/>
  <c r="N770" i="6"/>
  <c r="I770"/>
  <c r="J88" i="7"/>
  <c r="R86"/>
  <c r="F90" l="1"/>
  <c r="G89"/>
  <c r="H89" s="1"/>
  <c r="L86"/>
  <c r="K87"/>
  <c r="M86"/>
  <c r="Q87" s="1"/>
  <c r="O86"/>
  <c r="P86" s="1"/>
  <c r="N769" i="6"/>
  <c r="I769"/>
  <c r="J89" i="7"/>
  <c r="R87"/>
  <c r="F91" l="1"/>
  <c r="G90"/>
  <c r="H90" s="1"/>
  <c r="L87"/>
  <c r="K88"/>
  <c r="M87"/>
  <c r="Q88" s="1"/>
  <c r="O87"/>
  <c r="P87" s="1"/>
  <c r="N768" i="6"/>
  <c r="I768"/>
  <c r="J90" i="7"/>
  <c r="R88"/>
  <c r="F92" l="1"/>
  <c r="G91"/>
  <c r="H91" s="1"/>
  <c r="L88"/>
  <c r="K89"/>
  <c r="M88"/>
  <c r="Q89" s="1"/>
  <c r="O88"/>
  <c r="P88" s="1"/>
  <c r="N767" i="6"/>
  <c r="I767"/>
  <c r="J91" i="7"/>
  <c r="R89"/>
  <c r="F93" l="1"/>
  <c r="G92"/>
  <c r="H92" s="1"/>
  <c r="L89"/>
  <c r="K90"/>
  <c r="M89"/>
  <c r="Q90" s="1"/>
  <c r="O89"/>
  <c r="P89" s="1"/>
  <c r="N766" i="6"/>
  <c r="I766"/>
  <c r="J92" i="7"/>
  <c r="R90"/>
  <c r="F94" l="1"/>
  <c r="G93"/>
  <c r="H93" s="1"/>
  <c r="L90"/>
  <c r="K91"/>
  <c r="M90"/>
  <c r="Q91" s="1"/>
  <c r="O90"/>
  <c r="P90" s="1"/>
  <c r="N765" i="6"/>
  <c r="I765"/>
  <c r="J93" i="7"/>
  <c r="R91"/>
  <c r="F95" l="1"/>
  <c r="G94"/>
  <c r="H94" s="1"/>
  <c r="L91"/>
  <c r="K92"/>
  <c r="M91"/>
  <c r="Q92" s="1"/>
  <c r="O91"/>
  <c r="P91" s="1"/>
  <c r="N764" i="6"/>
  <c r="I764"/>
  <c r="J94" i="7"/>
  <c r="R92"/>
  <c r="F96" l="1"/>
  <c r="G95"/>
  <c r="H95" s="1"/>
  <c r="L92"/>
  <c r="K93"/>
  <c r="M92"/>
  <c r="Q93" s="1"/>
  <c r="O92"/>
  <c r="P92" s="1"/>
  <c r="N763" i="6"/>
  <c r="I763"/>
  <c r="J95" i="7"/>
  <c r="R93"/>
  <c r="F97" l="1"/>
  <c r="G96"/>
  <c r="H96" s="1"/>
  <c r="L93"/>
  <c r="K94"/>
  <c r="M93"/>
  <c r="Q94" s="1"/>
  <c r="O93"/>
  <c r="P93" s="1"/>
  <c r="N762" i="6"/>
  <c r="I762"/>
  <c r="J96" i="7"/>
  <c r="R94"/>
  <c r="F98" l="1"/>
  <c r="G97"/>
  <c r="H97" s="1"/>
  <c r="L94"/>
  <c r="K95"/>
  <c r="M94"/>
  <c r="Q95" s="1"/>
  <c r="O94"/>
  <c r="P94" s="1"/>
  <c r="N761" i="6"/>
  <c r="I761"/>
  <c r="J97" i="7"/>
  <c r="R95"/>
  <c r="F99" l="1"/>
  <c r="G98"/>
  <c r="H98" s="1"/>
  <c r="L95"/>
  <c r="K96"/>
  <c r="M95"/>
  <c r="Q96" s="1"/>
  <c r="O95"/>
  <c r="P95" s="1"/>
  <c r="N760" i="6"/>
  <c r="I760"/>
  <c r="J98" i="7"/>
  <c r="R96"/>
  <c r="F100" l="1"/>
  <c r="G99"/>
  <c r="H99" s="1"/>
  <c r="L96"/>
  <c r="K97"/>
  <c r="M96"/>
  <c r="Q97" s="1"/>
  <c r="O96"/>
  <c r="P96" s="1"/>
  <c r="N759" i="6"/>
  <c r="I759"/>
  <c r="J99" i="7"/>
  <c r="R97"/>
  <c r="F101" l="1"/>
  <c r="G100"/>
  <c r="H100" s="1"/>
  <c r="L97"/>
  <c r="K98"/>
  <c r="M97"/>
  <c r="Q98" s="1"/>
  <c r="O97"/>
  <c r="P97" s="1"/>
  <c r="N758" i="6"/>
  <c r="I758"/>
  <c r="J100" i="7"/>
  <c r="R98"/>
  <c r="F102" l="1"/>
  <c r="G101"/>
  <c r="H101" s="1"/>
  <c r="L98"/>
  <c r="K99"/>
  <c r="M98"/>
  <c r="Q99" s="1"/>
  <c r="O98"/>
  <c r="P98" s="1"/>
  <c r="N757" i="6"/>
  <c r="I757"/>
  <c r="J101" i="7"/>
  <c r="R99"/>
  <c r="F103" l="1"/>
  <c r="G102"/>
  <c r="H102" s="1"/>
  <c r="L99"/>
  <c r="K100"/>
  <c r="M99"/>
  <c r="Q100" s="1"/>
  <c r="O99"/>
  <c r="P99" s="1"/>
  <c r="N756" i="6"/>
  <c r="I756"/>
  <c r="J102" i="7"/>
  <c r="R100"/>
  <c r="F104" l="1"/>
  <c r="G103"/>
  <c r="H103" s="1"/>
  <c r="L100"/>
  <c r="K101"/>
  <c r="M100"/>
  <c r="Q101" s="1"/>
  <c r="O100"/>
  <c r="P100" s="1"/>
  <c r="N755" i="6"/>
  <c r="I755"/>
  <c r="J103" i="7"/>
  <c r="R101"/>
  <c r="F105" l="1"/>
  <c r="G104"/>
  <c r="H104" s="1"/>
  <c r="L101"/>
  <c r="K102"/>
  <c r="M101"/>
  <c r="Q102" s="1"/>
  <c r="O101"/>
  <c r="P101" s="1"/>
  <c r="N754" i="6"/>
  <c r="I754"/>
  <c r="J104" i="7"/>
  <c r="R102"/>
  <c r="F106" l="1"/>
  <c r="G105"/>
  <c r="H105" s="1"/>
  <c r="L102"/>
  <c r="K103"/>
  <c r="M102"/>
  <c r="Q103" s="1"/>
  <c r="O102"/>
  <c r="P102" s="1"/>
  <c r="N753" i="6"/>
  <c r="I753"/>
  <c r="J105" i="7"/>
  <c r="R103"/>
  <c r="F107" l="1"/>
  <c r="G106"/>
  <c r="H106" s="1"/>
  <c r="L103"/>
  <c r="K104"/>
  <c r="M103"/>
  <c r="Q104" s="1"/>
  <c r="O103"/>
  <c r="P103" s="1"/>
  <c r="N752" i="6"/>
  <c r="I752"/>
  <c r="J106" i="7"/>
  <c r="R104"/>
  <c r="F108" l="1"/>
  <c r="G107"/>
  <c r="H107" s="1"/>
  <c r="L104"/>
  <c r="K105"/>
  <c r="M104"/>
  <c r="Q105" s="1"/>
  <c r="O104"/>
  <c r="N751" i="6"/>
  <c r="I751"/>
  <c r="J107" i="7"/>
  <c r="R105"/>
  <c r="L105" l="1"/>
  <c r="K106"/>
  <c r="M105"/>
  <c r="F109"/>
  <c r="G108"/>
  <c r="H108" s="1"/>
  <c r="O105"/>
  <c r="Q106"/>
  <c r="P104"/>
  <c r="N750" i="6"/>
  <c r="I750"/>
  <c r="J108" i="7"/>
  <c r="R106"/>
  <c r="F110" l="1"/>
  <c r="G109"/>
  <c r="H109" s="1"/>
  <c r="L106"/>
  <c r="K107"/>
  <c r="M106"/>
  <c r="Q107" s="1"/>
  <c r="O106"/>
  <c r="P106" s="1"/>
  <c r="P105"/>
  <c r="N749" i="6"/>
  <c r="I749"/>
  <c r="R107" i="7"/>
  <c r="J109"/>
  <c r="L107" l="1"/>
  <c r="K108"/>
  <c r="M107"/>
  <c r="Q108" s="1"/>
  <c r="F111"/>
  <c r="G110"/>
  <c r="H110" s="1"/>
  <c r="O107"/>
  <c r="P107" s="1"/>
  <c r="N748" i="6"/>
  <c r="I748"/>
  <c r="J110" i="7"/>
  <c r="R108"/>
  <c r="F112" l="1"/>
  <c r="G111"/>
  <c r="H111" s="1"/>
  <c r="L108"/>
  <c r="K109"/>
  <c r="M108"/>
  <c r="Q109" s="1"/>
  <c r="O108"/>
  <c r="P108" s="1"/>
  <c r="N747" i="6"/>
  <c r="I747"/>
  <c r="J111" i="7"/>
  <c r="R109"/>
  <c r="F113" l="1"/>
  <c r="G112"/>
  <c r="H112" s="1"/>
  <c r="L109"/>
  <c r="K110"/>
  <c r="M109"/>
  <c r="Q110" s="1"/>
  <c r="O109"/>
  <c r="P109" s="1"/>
  <c r="N746" i="6"/>
  <c r="I746"/>
  <c r="J112" i="7"/>
  <c r="R110"/>
  <c r="F114" l="1"/>
  <c r="G113"/>
  <c r="H113" s="1"/>
  <c r="L110"/>
  <c r="K111"/>
  <c r="M110"/>
  <c r="Q111" s="1"/>
  <c r="O110"/>
  <c r="P110" s="1"/>
  <c r="N745" i="6"/>
  <c r="I745"/>
  <c r="J113" i="7"/>
  <c r="R111"/>
  <c r="F115" l="1"/>
  <c r="G114"/>
  <c r="H114" s="1"/>
  <c r="L111"/>
  <c r="K112"/>
  <c r="M111"/>
  <c r="Q112" s="1"/>
  <c r="O111"/>
  <c r="P111" s="1"/>
  <c r="N744" i="6"/>
  <c r="I744"/>
  <c r="J114" i="7"/>
  <c r="R112"/>
  <c r="F116" l="1"/>
  <c r="G115"/>
  <c r="H115" s="1"/>
  <c r="L112"/>
  <c r="K113"/>
  <c r="M112"/>
  <c r="Q113" s="1"/>
  <c r="O112"/>
  <c r="P112" s="1"/>
  <c r="N743" i="6"/>
  <c r="I743"/>
  <c r="J115" i="7"/>
  <c r="R113"/>
  <c r="F117" l="1"/>
  <c r="G116"/>
  <c r="H116" s="1"/>
  <c r="L113"/>
  <c r="K114"/>
  <c r="M113"/>
  <c r="Q114" s="1"/>
  <c r="O113"/>
  <c r="P113" s="1"/>
  <c r="N742" i="6"/>
  <c r="I742"/>
  <c r="J116" i="7"/>
  <c r="R114"/>
  <c r="F118" l="1"/>
  <c r="G117"/>
  <c r="H117" s="1"/>
  <c r="L114"/>
  <c r="K115"/>
  <c r="M114"/>
  <c r="Q115" s="1"/>
  <c r="O114"/>
  <c r="P114" s="1"/>
  <c r="N741" i="6"/>
  <c r="I741"/>
  <c r="J117" i="7"/>
  <c r="R115"/>
  <c r="F119" l="1"/>
  <c r="G118"/>
  <c r="H118" s="1"/>
  <c r="L115"/>
  <c r="K116"/>
  <c r="M115"/>
  <c r="Q116" s="1"/>
  <c r="O115"/>
  <c r="P115" s="1"/>
  <c r="N740" i="6"/>
  <c r="I740"/>
  <c r="J118" i="7"/>
  <c r="R116"/>
  <c r="F120" l="1"/>
  <c r="G119"/>
  <c r="H119" s="1"/>
  <c r="L116"/>
  <c r="K117"/>
  <c r="M116"/>
  <c r="Q117" s="1"/>
  <c r="O116"/>
  <c r="P116" s="1"/>
  <c r="N739" i="6"/>
  <c r="I739"/>
  <c r="J119" i="7"/>
  <c r="R117"/>
  <c r="F121" l="1"/>
  <c r="G120"/>
  <c r="H120" s="1"/>
  <c r="L117"/>
  <c r="K118"/>
  <c r="M117"/>
  <c r="Q118" s="1"/>
  <c r="O117"/>
  <c r="P117" s="1"/>
  <c r="N738" i="6"/>
  <c r="I738"/>
  <c r="J120" i="7"/>
  <c r="R118"/>
  <c r="F122" l="1"/>
  <c r="G121"/>
  <c r="H121" s="1"/>
  <c r="L118"/>
  <c r="K119"/>
  <c r="M118"/>
  <c r="Q119" s="1"/>
  <c r="O118"/>
  <c r="P118" s="1"/>
  <c r="N737" i="6"/>
  <c r="I737"/>
  <c r="J121" i="7"/>
  <c r="R119"/>
  <c r="F123" l="1"/>
  <c r="G122"/>
  <c r="H122" s="1"/>
  <c r="L119"/>
  <c r="K120"/>
  <c r="M119"/>
  <c r="Q120" s="1"/>
  <c r="O119"/>
  <c r="P119" s="1"/>
  <c r="N736" i="6"/>
  <c r="I736"/>
  <c r="J122" i="7"/>
  <c r="R120"/>
  <c r="F124" l="1"/>
  <c r="G123"/>
  <c r="H123" s="1"/>
  <c r="L120"/>
  <c r="K121"/>
  <c r="M120"/>
  <c r="Q121" s="1"/>
  <c r="O120"/>
  <c r="P120" s="1"/>
  <c r="N735" i="6"/>
  <c r="I735"/>
  <c r="J123" i="7"/>
  <c r="R121"/>
  <c r="F125" l="1"/>
  <c r="G124"/>
  <c r="H124" s="1"/>
  <c r="L121"/>
  <c r="K122"/>
  <c r="M121"/>
  <c r="Q122" s="1"/>
  <c r="O121"/>
  <c r="P121" s="1"/>
  <c r="N734" i="6"/>
  <c r="I734"/>
  <c r="J124" i="7"/>
  <c r="R122"/>
  <c r="F126" l="1"/>
  <c r="G125"/>
  <c r="H125" s="1"/>
  <c r="L122"/>
  <c r="K123"/>
  <c r="M122"/>
  <c r="Q123" s="1"/>
  <c r="O122"/>
  <c r="P122" s="1"/>
  <c r="N733" i="6"/>
  <c r="I733"/>
  <c r="J125" i="7"/>
  <c r="R123"/>
  <c r="F127" l="1"/>
  <c r="G126"/>
  <c r="H126" s="1"/>
  <c r="L123"/>
  <c r="K124"/>
  <c r="M123"/>
  <c r="Q124" s="1"/>
  <c r="O123"/>
  <c r="P123" s="1"/>
  <c r="N732" i="6"/>
  <c r="I732"/>
  <c r="J126" i="7"/>
  <c r="R124"/>
  <c r="F128" l="1"/>
  <c r="G127"/>
  <c r="H127" s="1"/>
  <c r="L124"/>
  <c r="K125"/>
  <c r="M124"/>
  <c r="Q125" s="1"/>
  <c r="O124"/>
  <c r="P124" s="1"/>
  <c r="N731" i="6"/>
  <c r="I731"/>
  <c r="J127" i="7"/>
  <c r="R125"/>
  <c r="F129" l="1"/>
  <c r="G128"/>
  <c r="H128" s="1"/>
  <c r="L125"/>
  <c r="K126"/>
  <c r="M125"/>
  <c r="Q126" s="1"/>
  <c r="O125"/>
  <c r="P125" s="1"/>
  <c r="N730" i="6"/>
  <c r="I730"/>
  <c r="J128" i="7"/>
  <c r="R126"/>
  <c r="F130" l="1"/>
  <c r="G129"/>
  <c r="H129" s="1"/>
  <c r="L126"/>
  <c r="K127"/>
  <c r="M126"/>
  <c r="Q127" s="1"/>
  <c r="O126"/>
  <c r="P126" s="1"/>
  <c r="N729" i="6"/>
  <c r="I729"/>
  <c r="J129" i="7"/>
  <c r="R127"/>
  <c r="F131" l="1"/>
  <c r="G130"/>
  <c r="H130" s="1"/>
  <c r="L127"/>
  <c r="K128"/>
  <c r="M127"/>
  <c r="Q128" s="1"/>
  <c r="O127"/>
  <c r="P127" s="1"/>
  <c r="N728" i="6"/>
  <c r="I728"/>
  <c r="J130" i="7"/>
  <c r="R128"/>
  <c r="F132" l="1"/>
  <c r="G131"/>
  <c r="H131" s="1"/>
  <c r="L128"/>
  <c r="K129"/>
  <c r="M128"/>
  <c r="Q129" s="1"/>
  <c r="O128"/>
  <c r="P128" s="1"/>
  <c r="N727" i="6"/>
  <c r="I727"/>
  <c r="J131" i="7"/>
  <c r="R129"/>
  <c r="F133" l="1"/>
  <c r="G132"/>
  <c r="H132" s="1"/>
  <c r="L129"/>
  <c r="K130"/>
  <c r="M129"/>
  <c r="Q130" s="1"/>
  <c r="O129"/>
  <c r="N726" i="6"/>
  <c r="I726"/>
  <c r="J132" i="7"/>
  <c r="R130"/>
  <c r="F134" l="1"/>
  <c r="G133"/>
  <c r="H133" s="1"/>
  <c r="O130"/>
  <c r="P129"/>
  <c r="L130"/>
  <c r="K131"/>
  <c r="N725" i="6"/>
  <c r="I725"/>
  <c r="J133" i="7"/>
  <c r="F135" l="1"/>
  <c r="G134"/>
  <c r="H134" s="1"/>
  <c r="P130"/>
  <c r="L131"/>
  <c r="K132"/>
  <c r="M131"/>
  <c r="M130"/>
  <c r="N724" i="6"/>
  <c r="I724"/>
  <c r="J134" i="7"/>
  <c r="R131"/>
  <c r="R132"/>
  <c r="O131" l="1"/>
  <c r="O132" s="1"/>
  <c r="F136"/>
  <c r="G135"/>
  <c r="H135" s="1"/>
  <c r="Q131"/>
  <c r="Q132" s="1"/>
  <c r="L132"/>
  <c r="K133"/>
  <c r="M132"/>
  <c r="N723" i="6"/>
  <c r="I723"/>
  <c r="J135" i="7"/>
  <c r="R133"/>
  <c r="Q133" l="1"/>
  <c r="L133"/>
  <c r="K134"/>
  <c r="M133"/>
  <c r="O133"/>
  <c r="P132"/>
  <c r="F137"/>
  <c r="G136"/>
  <c r="H136" s="1"/>
  <c r="Q134"/>
  <c r="P131"/>
  <c r="N722" i="6"/>
  <c r="I722"/>
  <c r="J136" i="7"/>
  <c r="R134"/>
  <c r="F138" l="1"/>
  <c r="G137"/>
  <c r="H137" s="1"/>
  <c r="L134"/>
  <c r="K135"/>
  <c r="M134"/>
  <c r="Q135"/>
  <c r="O134"/>
  <c r="P134" s="1"/>
  <c r="P133"/>
  <c r="N721" i="6"/>
  <c r="I721"/>
  <c r="R135" i="7"/>
  <c r="J137"/>
  <c r="L135" l="1"/>
  <c r="K136"/>
  <c r="M135"/>
  <c r="Q136" s="1"/>
  <c r="F139"/>
  <c r="G138"/>
  <c r="H138" s="1"/>
  <c r="O135"/>
  <c r="P135" s="1"/>
  <c r="N720" i="6"/>
  <c r="I720"/>
  <c r="R136" i="7"/>
  <c r="J138"/>
  <c r="L136" l="1"/>
  <c r="K137"/>
  <c r="M136"/>
  <c r="Q137" s="1"/>
  <c r="F140"/>
  <c r="G139"/>
  <c r="H139" s="1"/>
  <c r="O136"/>
  <c r="P136" s="1"/>
  <c r="N719" i="6"/>
  <c r="I719"/>
  <c r="J139" i="7"/>
  <c r="R137"/>
  <c r="F141" l="1"/>
  <c r="G140"/>
  <c r="H140" s="1"/>
  <c r="L137"/>
  <c r="K138"/>
  <c r="M137"/>
  <c r="Q138" s="1"/>
  <c r="O137"/>
  <c r="P137" s="1"/>
  <c r="N718" i="6"/>
  <c r="I718"/>
  <c r="J140" i="7"/>
  <c r="R138"/>
  <c r="F142" l="1"/>
  <c r="G141"/>
  <c r="H141" s="1"/>
  <c r="L138"/>
  <c r="K139"/>
  <c r="M138"/>
  <c r="Q139" s="1"/>
  <c r="O138"/>
  <c r="P138" s="1"/>
  <c r="N717" i="6"/>
  <c r="I717"/>
  <c r="J141" i="7"/>
  <c r="R139"/>
  <c r="F143" l="1"/>
  <c r="G142"/>
  <c r="H142" s="1"/>
  <c r="L139"/>
  <c r="K140"/>
  <c r="M139"/>
  <c r="Q140" s="1"/>
  <c r="O139"/>
  <c r="P139" s="1"/>
  <c r="N716" i="6"/>
  <c r="I716"/>
  <c r="J142" i="7"/>
  <c r="R140"/>
  <c r="F144" l="1"/>
  <c r="G143"/>
  <c r="H143" s="1"/>
  <c r="L140"/>
  <c r="K141"/>
  <c r="M140"/>
  <c r="Q141" s="1"/>
  <c r="O140"/>
  <c r="P140" s="1"/>
  <c r="N715" i="6"/>
  <c r="I715"/>
  <c r="J143" i="7"/>
  <c r="R141"/>
  <c r="F145" l="1"/>
  <c r="G144"/>
  <c r="H144" s="1"/>
  <c r="L141"/>
  <c r="K142"/>
  <c r="M141"/>
  <c r="Q142" s="1"/>
  <c r="O141"/>
  <c r="P141" s="1"/>
  <c r="N714" i="6"/>
  <c r="I714"/>
  <c r="J144" i="7"/>
  <c r="R142"/>
  <c r="F146" l="1"/>
  <c r="G145"/>
  <c r="H145" s="1"/>
  <c r="L142"/>
  <c r="K143"/>
  <c r="M142"/>
  <c r="Q143" s="1"/>
  <c r="O142"/>
  <c r="P142" s="1"/>
  <c r="N713" i="6"/>
  <c r="I713"/>
  <c r="J145" i="7"/>
  <c r="R143"/>
  <c r="F147" l="1"/>
  <c r="G146"/>
  <c r="H146" s="1"/>
  <c r="L143"/>
  <c r="K144"/>
  <c r="M143"/>
  <c r="Q144" s="1"/>
  <c r="O143"/>
  <c r="P143" s="1"/>
  <c r="N712" i="6"/>
  <c r="I712"/>
  <c r="J146" i="7"/>
  <c r="R144"/>
  <c r="F148" l="1"/>
  <c r="G147"/>
  <c r="H147" s="1"/>
  <c r="L144"/>
  <c r="K145"/>
  <c r="M144"/>
  <c r="Q145" s="1"/>
  <c r="O144"/>
  <c r="P144" s="1"/>
  <c r="N711" i="6"/>
  <c r="I711"/>
  <c r="J147" i="7"/>
  <c r="R145"/>
  <c r="F149" l="1"/>
  <c r="G148"/>
  <c r="H148" s="1"/>
  <c r="L145"/>
  <c r="K146"/>
  <c r="M145"/>
  <c r="Q146" s="1"/>
  <c r="O145"/>
  <c r="P145" s="1"/>
  <c r="N710" i="6"/>
  <c r="I710"/>
  <c r="J148" i="7"/>
  <c r="R146"/>
  <c r="F150" l="1"/>
  <c r="G149"/>
  <c r="H149" s="1"/>
  <c r="L146"/>
  <c r="K147"/>
  <c r="M146"/>
  <c r="Q147" s="1"/>
  <c r="O146"/>
  <c r="N709" i="6"/>
  <c r="I709"/>
  <c r="J149" i="7"/>
  <c r="R147"/>
  <c r="L147" l="1"/>
  <c r="K148"/>
  <c r="M147"/>
  <c r="F151"/>
  <c r="G150"/>
  <c r="H150" s="1"/>
  <c r="O147"/>
  <c r="Q148"/>
  <c r="P146"/>
  <c r="N708" i="6"/>
  <c r="I708"/>
  <c r="J150" i="7"/>
  <c r="R148"/>
  <c r="F152" l="1"/>
  <c r="G151"/>
  <c r="H151" s="1"/>
  <c r="L148"/>
  <c r="K149"/>
  <c r="M148"/>
  <c r="Q149" s="1"/>
  <c r="O148"/>
  <c r="P148" s="1"/>
  <c r="P147"/>
  <c r="N707" i="6"/>
  <c r="I707"/>
  <c r="R149" i="7"/>
  <c r="J151"/>
  <c r="L149" l="1"/>
  <c r="K150"/>
  <c r="M149"/>
  <c r="Q150" s="1"/>
  <c r="F153"/>
  <c r="G152"/>
  <c r="H152" s="1"/>
  <c r="O149"/>
  <c r="P149" s="1"/>
  <c r="N706" i="6"/>
  <c r="I706"/>
  <c r="J152" i="7"/>
  <c r="R150"/>
  <c r="F154" l="1"/>
  <c r="G153"/>
  <c r="H153" s="1"/>
  <c r="L150"/>
  <c r="M150" s="1"/>
  <c r="Q151" s="1"/>
  <c r="K151"/>
  <c r="O150"/>
  <c r="P150" s="1"/>
  <c r="N705" i="6"/>
  <c r="I705"/>
  <c r="J153" i="7"/>
  <c r="R151"/>
  <c r="F155" l="1"/>
  <c r="G154"/>
  <c r="H154" s="1"/>
  <c r="L151"/>
  <c r="K152"/>
  <c r="M151"/>
  <c r="Q152" s="1"/>
  <c r="O151"/>
  <c r="P151" s="1"/>
  <c r="N704" i="6"/>
  <c r="I704"/>
  <c r="J154" i="7"/>
  <c r="R152"/>
  <c r="F156" l="1"/>
  <c r="G155"/>
  <c r="H155" s="1"/>
  <c r="L152"/>
  <c r="K153"/>
  <c r="M152"/>
  <c r="Q153" s="1"/>
  <c r="O152"/>
  <c r="P152" s="1"/>
  <c r="N703" i="6"/>
  <c r="I703"/>
  <c r="J155" i="7"/>
  <c r="R153"/>
  <c r="F157" l="1"/>
  <c r="G156"/>
  <c r="H156" s="1"/>
  <c r="L153"/>
  <c r="K154"/>
  <c r="M153"/>
  <c r="Q154" s="1"/>
  <c r="O153"/>
  <c r="P153" s="1"/>
  <c r="N702" i="6"/>
  <c r="I702"/>
  <c r="J156" i="7"/>
  <c r="R154"/>
  <c r="F158" l="1"/>
  <c r="G157"/>
  <c r="H157" s="1"/>
  <c r="L154"/>
  <c r="K155"/>
  <c r="M154"/>
  <c r="Q155" s="1"/>
  <c r="O154"/>
  <c r="P154" s="1"/>
  <c r="N701" i="6"/>
  <c r="I701"/>
  <c r="J157" i="7"/>
  <c r="R155"/>
  <c r="F159" l="1"/>
  <c r="G158"/>
  <c r="H158" s="1"/>
  <c r="L155"/>
  <c r="K156"/>
  <c r="M155"/>
  <c r="Q156" s="1"/>
  <c r="O155"/>
  <c r="P155" s="1"/>
  <c r="N700" i="6"/>
  <c r="I700"/>
  <c r="J158" i="7"/>
  <c r="R156"/>
  <c r="F160" l="1"/>
  <c r="G159"/>
  <c r="H159" s="1"/>
  <c r="L156"/>
  <c r="K157"/>
  <c r="M156"/>
  <c r="Q157" s="1"/>
  <c r="O156"/>
  <c r="P156" s="1"/>
  <c r="N699" i="6"/>
  <c r="I699"/>
  <c r="J159" i="7"/>
  <c r="R157"/>
  <c r="F161" l="1"/>
  <c r="G160"/>
  <c r="H160" s="1"/>
  <c r="L157"/>
  <c r="K158"/>
  <c r="M157"/>
  <c r="Q158" s="1"/>
  <c r="O157"/>
  <c r="P157" s="1"/>
  <c r="N698" i="6"/>
  <c r="I698"/>
  <c r="J160" i="7"/>
  <c r="R158"/>
  <c r="F162" l="1"/>
  <c r="G161"/>
  <c r="H161" s="1"/>
  <c r="L158"/>
  <c r="K159"/>
  <c r="M158"/>
  <c r="Q159" s="1"/>
  <c r="O158"/>
  <c r="P158" s="1"/>
  <c r="N697" i="6"/>
  <c r="I697"/>
  <c r="J161" i="7"/>
  <c r="R159"/>
  <c r="F163" l="1"/>
  <c r="G162"/>
  <c r="H162" s="1"/>
  <c r="L159"/>
  <c r="K160"/>
  <c r="M159"/>
  <c r="Q160" s="1"/>
  <c r="O159"/>
  <c r="P159" s="1"/>
  <c r="N696" i="6"/>
  <c r="I696"/>
  <c r="J162" i="7"/>
  <c r="R160"/>
  <c r="F164" l="1"/>
  <c r="G163"/>
  <c r="H163" s="1"/>
  <c r="L160"/>
  <c r="K161"/>
  <c r="M160"/>
  <c r="Q161" s="1"/>
  <c r="O160"/>
  <c r="P160" s="1"/>
  <c r="N695" i="6"/>
  <c r="I695"/>
  <c r="J163" i="7"/>
  <c r="R161"/>
  <c r="F165" l="1"/>
  <c r="G164"/>
  <c r="H164" s="1"/>
  <c r="L161"/>
  <c r="K162"/>
  <c r="M161"/>
  <c r="Q162" s="1"/>
  <c r="O161"/>
  <c r="P161" s="1"/>
  <c r="N694" i="6"/>
  <c r="I694"/>
  <c r="J164" i="7"/>
  <c r="R162"/>
  <c r="F166" l="1"/>
  <c r="G165"/>
  <c r="H165" s="1"/>
  <c r="L162"/>
  <c r="K163"/>
  <c r="M162"/>
  <c r="Q163" s="1"/>
  <c r="O162"/>
  <c r="P162" s="1"/>
  <c r="N693" i="6"/>
  <c r="I693"/>
  <c r="J165" i="7"/>
  <c r="R163"/>
  <c r="F167" l="1"/>
  <c r="G166"/>
  <c r="H166" s="1"/>
  <c r="L163"/>
  <c r="K164"/>
  <c r="M163"/>
  <c r="Q164" s="1"/>
  <c r="O163"/>
  <c r="P163" s="1"/>
  <c r="N692" i="6"/>
  <c r="I692"/>
  <c r="J166" i="7"/>
  <c r="R164"/>
  <c r="L164" l="1"/>
  <c r="K165"/>
  <c r="M164"/>
  <c r="Q165" s="1"/>
  <c r="F168"/>
  <c r="G167"/>
  <c r="H167" s="1"/>
  <c r="O164"/>
  <c r="P164" s="1"/>
  <c r="N691" i="6"/>
  <c r="I691"/>
  <c r="J167" i="7"/>
  <c r="R165"/>
  <c r="F169" l="1"/>
  <c r="G168"/>
  <c r="H168" s="1"/>
  <c r="L165"/>
  <c r="K166"/>
  <c r="M165"/>
  <c r="Q166" s="1"/>
  <c r="O165"/>
  <c r="P165" s="1"/>
  <c r="N690" i="6"/>
  <c r="I690"/>
  <c r="J168" i="7"/>
  <c r="R166"/>
  <c r="F170" l="1"/>
  <c r="G169"/>
  <c r="H169" s="1"/>
  <c r="L166"/>
  <c r="K167"/>
  <c r="M166"/>
  <c r="Q167" s="1"/>
  <c r="O166"/>
  <c r="P166" s="1"/>
  <c r="N689" i="6"/>
  <c r="I689"/>
  <c r="J169" i="7"/>
  <c r="R167"/>
  <c r="F171" l="1"/>
  <c r="G170"/>
  <c r="H170" s="1"/>
  <c r="L167"/>
  <c r="K168"/>
  <c r="M167"/>
  <c r="Q168" s="1"/>
  <c r="O167"/>
  <c r="P167" s="1"/>
  <c r="N688" i="6"/>
  <c r="I688"/>
  <c r="J170" i="7"/>
  <c r="R168"/>
  <c r="F172" l="1"/>
  <c r="G171"/>
  <c r="H171" s="1"/>
  <c r="L168"/>
  <c r="K169"/>
  <c r="M168"/>
  <c r="Q169" s="1"/>
  <c r="O168"/>
  <c r="P168" s="1"/>
  <c r="N687" i="6"/>
  <c r="I687"/>
  <c r="J171" i="7"/>
  <c r="R169"/>
  <c r="F173" l="1"/>
  <c r="G172"/>
  <c r="H172" s="1"/>
  <c r="L169"/>
  <c r="K170"/>
  <c r="M169"/>
  <c r="Q170" s="1"/>
  <c r="O169"/>
  <c r="P169" s="1"/>
  <c r="N686" i="6"/>
  <c r="I686"/>
  <c r="J172" i="7"/>
  <c r="R170"/>
  <c r="F174" l="1"/>
  <c r="G173"/>
  <c r="H173" s="1"/>
  <c r="L170"/>
  <c r="K171"/>
  <c r="M170"/>
  <c r="Q171" s="1"/>
  <c r="O170"/>
  <c r="P170" s="1"/>
  <c r="N685" i="6"/>
  <c r="I685"/>
  <c r="J173" i="7"/>
  <c r="R171"/>
  <c r="F175" l="1"/>
  <c r="G174"/>
  <c r="H174" s="1"/>
  <c r="L171"/>
  <c r="K172"/>
  <c r="M171"/>
  <c r="Q172" s="1"/>
  <c r="O171"/>
  <c r="P171" s="1"/>
  <c r="N684" i="6"/>
  <c r="I684"/>
  <c r="J174" i="7"/>
  <c r="R172"/>
  <c r="F176" l="1"/>
  <c r="G175"/>
  <c r="H175" s="1"/>
  <c r="L172"/>
  <c r="K173"/>
  <c r="M172"/>
  <c r="Q173" s="1"/>
  <c r="O172"/>
  <c r="P172" s="1"/>
  <c r="N683" i="6"/>
  <c r="I683"/>
  <c r="J175" i="7"/>
  <c r="R173"/>
  <c r="F177" l="1"/>
  <c r="G176"/>
  <c r="H176" s="1"/>
  <c r="L173"/>
  <c r="K174"/>
  <c r="M173"/>
  <c r="Q174" s="1"/>
  <c r="O173"/>
  <c r="P173" s="1"/>
  <c r="N682" i="6"/>
  <c r="I682"/>
  <c r="J176" i="7"/>
  <c r="R174"/>
  <c r="F178" l="1"/>
  <c r="G177"/>
  <c r="H177" s="1"/>
  <c r="L174"/>
  <c r="K175"/>
  <c r="M174"/>
  <c r="Q175" s="1"/>
  <c r="O174"/>
  <c r="P174" s="1"/>
  <c r="N681" i="6"/>
  <c r="I681"/>
  <c r="J177" i="7"/>
  <c r="R175"/>
  <c r="F179" l="1"/>
  <c r="G178"/>
  <c r="H178" s="1"/>
  <c r="L175"/>
  <c r="K176"/>
  <c r="M175"/>
  <c r="Q176" s="1"/>
  <c r="O175"/>
  <c r="P175" s="1"/>
  <c r="N680" i="6"/>
  <c r="I680"/>
  <c r="J178" i="7"/>
  <c r="R176"/>
  <c r="F180" l="1"/>
  <c r="G179"/>
  <c r="H179" s="1"/>
  <c r="L176"/>
  <c r="K177"/>
  <c r="M176"/>
  <c r="Q177" s="1"/>
  <c r="O176"/>
  <c r="P176" s="1"/>
  <c r="N679" i="6"/>
  <c r="I679"/>
  <c r="J179" i="7"/>
  <c r="R177"/>
  <c r="F181" l="1"/>
  <c r="G180"/>
  <c r="H180" s="1"/>
  <c r="L177"/>
  <c r="K178"/>
  <c r="M177"/>
  <c r="Q178" s="1"/>
  <c r="O177"/>
  <c r="P177" s="1"/>
  <c r="N678" i="6"/>
  <c r="I678"/>
  <c r="J180" i="7"/>
  <c r="R178"/>
  <c r="F182" l="1"/>
  <c r="G181"/>
  <c r="H181" s="1"/>
  <c r="L178"/>
  <c r="K179"/>
  <c r="M178"/>
  <c r="Q179" s="1"/>
  <c r="O178"/>
  <c r="P178" s="1"/>
  <c r="N677" i="6"/>
  <c r="I677"/>
  <c r="J181" i="7"/>
  <c r="R179"/>
  <c r="F183" l="1"/>
  <c r="G182"/>
  <c r="H182" s="1"/>
  <c r="L179"/>
  <c r="K180"/>
  <c r="M179"/>
  <c r="Q180" s="1"/>
  <c r="O179"/>
  <c r="P179" s="1"/>
  <c r="N676" i="6"/>
  <c r="I676"/>
  <c r="J182" i="7"/>
  <c r="R180"/>
  <c r="F184" l="1"/>
  <c r="G183"/>
  <c r="H183" s="1"/>
  <c r="L180"/>
  <c r="K181"/>
  <c r="M180"/>
  <c r="Q181" s="1"/>
  <c r="O180"/>
  <c r="P180" s="1"/>
  <c r="N675" i="6"/>
  <c r="I675"/>
  <c r="J183" i="7"/>
  <c r="R181"/>
  <c r="F185" l="1"/>
  <c r="G184"/>
  <c r="H184" s="1"/>
  <c r="L181"/>
  <c r="K182"/>
  <c r="M181"/>
  <c r="Q182" s="1"/>
  <c r="O181"/>
  <c r="N674" i="6"/>
  <c r="I674"/>
  <c r="J184" i="7"/>
  <c r="R182"/>
  <c r="F186" l="1"/>
  <c r="G185"/>
  <c r="H185" s="1"/>
  <c r="O182"/>
  <c r="P181"/>
  <c r="L182"/>
  <c r="M182" s="1"/>
  <c r="Q183" s="1"/>
  <c r="K183"/>
  <c r="N673" i="6"/>
  <c r="I673"/>
  <c r="J185" i="7"/>
  <c r="R183"/>
  <c r="F187" l="1"/>
  <c r="G186"/>
  <c r="H186" s="1"/>
  <c r="O183"/>
  <c r="P182"/>
  <c r="L183"/>
  <c r="K184"/>
  <c r="M183"/>
  <c r="Q184" s="1"/>
  <c r="N672" i="6"/>
  <c r="I672"/>
  <c r="J186" i="7"/>
  <c r="R184"/>
  <c r="F188" l="1"/>
  <c r="G187"/>
  <c r="H187" s="1"/>
  <c r="O184"/>
  <c r="P183"/>
  <c r="L184"/>
  <c r="K185"/>
  <c r="N671" i="6"/>
  <c r="I671"/>
  <c r="J187" i="7"/>
  <c r="F189" l="1"/>
  <c r="G188"/>
  <c r="H188" s="1"/>
  <c r="P184"/>
  <c r="L185"/>
  <c r="K186"/>
  <c r="M185"/>
  <c r="M184"/>
  <c r="N670" i="6"/>
  <c r="I670"/>
  <c r="J188" i="7"/>
  <c r="R185"/>
  <c r="R186"/>
  <c r="O185" l="1"/>
  <c r="O186" s="1"/>
  <c r="F190"/>
  <c r="G189"/>
  <c r="H189" s="1"/>
  <c r="Q185"/>
  <c r="Q186" s="1"/>
  <c r="L186"/>
  <c r="K187"/>
  <c r="M186"/>
  <c r="N669" i="6"/>
  <c r="I669"/>
  <c r="J189" i="7"/>
  <c r="R187"/>
  <c r="O187" l="1"/>
  <c r="P187" s="1"/>
  <c r="P186"/>
  <c r="L187"/>
  <c r="K188"/>
  <c r="M187"/>
  <c r="F191"/>
  <c r="G190"/>
  <c r="H190" s="1"/>
  <c r="Q187"/>
  <c r="P185"/>
  <c r="N668" i="6"/>
  <c r="I668"/>
  <c r="J190" i="7"/>
  <c r="R188"/>
  <c r="Q188" l="1"/>
  <c r="F192"/>
  <c r="G191"/>
  <c r="H191" s="1"/>
  <c r="L188"/>
  <c r="K189"/>
  <c r="M188"/>
  <c r="Q189" s="1"/>
  <c r="O188"/>
  <c r="P188" s="1"/>
  <c r="N667" i="6"/>
  <c r="I667"/>
  <c r="R189" i="7"/>
  <c r="J191"/>
  <c r="L189" l="1"/>
  <c r="K190"/>
  <c r="M189"/>
  <c r="Q190" s="1"/>
  <c r="F193"/>
  <c r="G192"/>
  <c r="H192" s="1"/>
  <c r="O189"/>
  <c r="P189" s="1"/>
  <c r="N666" i="6"/>
  <c r="I666"/>
  <c r="J192" i="7"/>
  <c r="R190"/>
  <c r="L190" l="1"/>
  <c r="K191"/>
  <c r="M190"/>
  <c r="Q191" s="1"/>
  <c r="F194"/>
  <c r="G193"/>
  <c r="H193" s="1"/>
  <c r="O190"/>
  <c r="P190" s="1"/>
  <c r="N665" i="6"/>
  <c r="I665"/>
  <c r="R191" i="7"/>
  <c r="J193"/>
  <c r="L191" l="1"/>
  <c r="K192"/>
  <c r="M191"/>
  <c r="Q192" s="1"/>
  <c r="F195"/>
  <c r="G194"/>
  <c r="H194" s="1"/>
  <c r="O191"/>
  <c r="P191" s="1"/>
  <c r="N664" i="6"/>
  <c r="I664"/>
  <c r="J194" i="7"/>
  <c r="R192"/>
  <c r="F196" l="1"/>
  <c r="G195"/>
  <c r="H195" s="1"/>
  <c r="L192"/>
  <c r="K193"/>
  <c r="M192"/>
  <c r="Q193" s="1"/>
  <c r="O192"/>
  <c r="P192" s="1"/>
  <c r="N663" i="6"/>
  <c r="I663"/>
  <c r="J195" i="7"/>
  <c r="R193"/>
  <c r="F197" l="1"/>
  <c r="G196"/>
  <c r="H196" s="1"/>
  <c r="L193"/>
  <c r="K194"/>
  <c r="M193"/>
  <c r="Q194" s="1"/>
  <c r="O193"/>
  <c r="P193" s="1"/>
  <c r="N662" i="6"/>
  <c r="I662"/>
  <c r="J196" i="7"/>
  <c r="R194"/>
  <c r="F198" l="1"/>
  <c r="G197"/>
  <c r="H197" s="1"/>
  <c r="L194"/>
  <c r="K195"/>
  <c r="M194"/>
  <c r="Q195" s="1"/>
  <c r="O194"/>
  <c r="P194" s="1"/>
  <c r="N661" i="6"/>
  <c r="I661"/>
  <c r="J197" i="7"/>
  <c r="R195"/>
  <c r="F199" l="1"/>
  <c r="G198"/>
  <c r="H198" s="1"/>
  <c r="L195"/>
  <c r="K196"/>
  <c r="M195"/>
  <c r="Q196" s="1"/>
  <c r="O195"/>
  <c r="N660" i="6"/>
  <c r="I660"/>
  <c r="J198" i="7"/>
  <c r="R196"/>
  <c r="F200" l="1"/>
  <c r="G199"/>
  <c r="H199" s="1"/>
  <c r="O196"/>
  <c r="P195"/>
  <c r="L196"/>
  <c r="K197"/>
  <c r="N659" i="6"/>
  <c r="I659"/>
  <c r="J199" i="7"/>
  <c r="F201" l="1"/>
  <c r="G200"/>
  <c r="H200" s="1"/>
  <c r="P196"/>
  <c r="L197"/>
  <c r="K198"/>
  <c r="M197"/>
  <c r="M196"/>
  <c r="N658" i="6"/>
  <c r="I658"/>
  <c r="J200" i="7"/>
  <c r="R197"/>
  <c r="R198"/>
  <c r="O197" l="1"/>
  <c r="O198" s="1"/>
  <c r="F202"/>
  <c r="G201"/>
  <c r="H201" s="1"/>
  <c r="Q197"/>
  <c r="Q198" s="1"/>
  <c r="L198"/>
  <c r="K199"/>
  <c r="M198"/>
  <c r="N657" i="6"/>
  <c r="I657"/>
  <c r="J201" i="7"/>
  <c r="R199"/>
  <c r="O199" l="1"/>
  <c r="P199" s="1"/>
  <c r="P198"/>
  <c r="L199"/>
  <c r="K200"/>
  <c r="M199"/>
  <c r="F203"/>
  <c r="G202"/>
  <c r="H202" s="1"/>
  <c r="Q199"/>
  <c r="P197"/>
  <c r="N656" i="6"/>
  <c r="I656"/>
  <c r="J202" i="7"/>
  <c r="R200"/>
  <c r="Q200" l="1"/>
  <c r="F204"/>
  <c r="G203"/>
  <c r="H203" s="1"/>
  <c r="L200"/>
  <c r="K201"/>
  <c r="M200"/>
  <c r="Q201" s="1"/>
  <c r="O200"/>
  <c r="P200" s="1"/>
  <c r="N655" i="6"/>
  <c r="I655"/>
  <c r="R201" i="7"/>
  <c r="J203"/>
  <c r="L201" l="1"/>
  <c r="K202"/>
  <c r="M201"/>
  <c r="Q202" s="1"/>
  <c r="F205"/>
  <c r="G204"/>
  <c r="H204" s="1"/>
  <c r="O201"/>
  <c r="P201" s="1"/>
  <c r="N654" i="6"/>
  <c r="I654"/>
  <c r="R202" i="7"/>
  <c r="J204"/>
  <c r="L202" l="1"/>
  <c r="K203"/>
  <c r="M202"/>
  <c r="Q203" s="1"/>
  <c r="F206"/>
  <c r="G205"/>
  <c r="H205" s="1"/>
  <c r="O202"/>
  <c r="P202" s="1"/>
  <c r="N653" i="6"/>
  <c r="I653"/>
  <c r="J205" i="7"/>
  <c r="R203"/>
  <c r="F207" l="1"/>
  <c r="G206"/>
  <c r="H206" s="1"/>
  <c r="L203"/>
  <c r="K204"/>
  <c r="M203"/>
  <c r="Q204" s="1"/>
  <c r="O203"/>
  <c r="P203" s="1"/>
  <c r="N652" i="6"/>
  <c r="I652"/>
  <c r="J206" i="7"/>
  <c r="R204"/>
  <c r="F208" l="1"/>
  <c r="G207"/>
  <c r="H207" s="1"/>
  <c r="L204"/>
  <c r="K205"/>
  <c r="M204"/>
  <c r="Q205" s="1"/>
  <c r="O204"/>
  <c r="P204" s="1"/>
  <c r="N651" i="6"/>
  <c r="I651"/>
  <c r="J207" i="7"/>
  <c r="R205"/>
  <c r="F209" l="1"/>
  <c r="G208"/>
  <c r="H208" s="1"/>
  <c r="L205"/>
  <c r="K206"/>
  <c r="M205"/>
  <c r="Q206" s="1"/>
  <c r="O205"/>
  <c r="N650" i="6"/>
  <c r="I650"/>
  <c r="J208" i="7"/>
  <c r="R206"/>
  <c r="L206" l="1"/>
  <c r="K207"/>
  <c r="M206"/>
  <c r="F210"/>
  <c r="G209"/>
  <c r="H209" s="1"/>
  <c r="O206"/>
  <c r="Q207"/>
  <c r="P205"/>
  <c r="N649" i="6"/>
  <c r="I649"/>
  <c r="J209" i="7"/>
  <c r="R207"/>
  <c r="F211" l="1"/>
  <c r="G210"/>
  <c r="H210" s="1"/>
  <c r="L207"/>
  <c r="K208"/>
  <c r="M207"/>
  <c r="Q208" s="1"/>
  <c r="O207"/>
  <c r="P207" s="1"/>
  <c r="P206"/>
  <c r="N648" i="6"/>
  <c r="I648"/>
  <c r="R208" i="7"/>
  <c r="J210"/>
  <c r="L208" l="1"/>
  <c r="K209"/>
  <c r="M208"/>
  <c r="Q209" s="1"/>
  <c r="F212"/>
  <c r="G211"/>
  <c r="H211" s="1"/>
  <c r="O208"/>
  <c r="P208" s="1"/>
  <c r="N647" i="6"/>
  <c r="I647"/>
  <c r="R209" i="7"/>
  <c r="J211"/>
  <c r="L209" l="1"/>
  <c r="K210"/>
  <c r="M209"/>
  <c r="Q210" s="1"/>
  <c r="F213"/>
  <c r="G212"/>
  <c r="H212" s="1"/>
  <c r="O209"/>
  <c r="P209" s="1"/>
  <c r="N646" i="6"/>
  <c r="I646"/>
  <c r="J212" i="7"/>
  <c r="R210"/>
  <c r="F214" l="1"/>
  <c r="G213"/>
  <c r="H213" s="1"/>
  <c r="L210"/>
  <c r="K211"/>
  <c r="M210"/>
  <c r="Q211" s="1"/>
  <c r="O210"/>
  <c r="P210" s="1"/>
  <c r="N645" i="6"/>
  <c r="I645"/>
  <c r="J213" i="7"/>
  <c r="R211"/>
  <c r="F215" l="1"/>
  <c r="G214"/>
  <c r="H214" s="1"/>
  <c r="L211"/>
  <c r="K212"/>
  <c r="M211"/>
  <c r="Q212" s="1"/>
  <c r="O211"/>
  <c r="P211" s="1"/>
  <c r="N644" i="6"/>
  <c r="I644"/>
  <c r="J214" i="7"/>
  <c r="R212"/>
  <c r="F216" l="1"/>
  <c r="G215"/>
  <c r="H215" s="1"/>
  <c r="L212"/>
  <c r="K213"/>
  <c r="M212"/>
  <c r="Q213" s="1"/>
  <c r="O212"/>
  <c r="P212" s="1"/>
  <c r="N643" i="6"/>
  <c r="I643"/>
  <c r="J215" i="7"/>
  <c r="R213"/>
  <c r="F217" l="1"/>
  <c r="G216"/>
  <c r="H216" s="1"/>
  <c r="L213"/>
  <c r="K214"/>
  <c r="M213"/>
  <c r="Q214" s="1"/>
  <c r="O213"/>
  <c r="P213" s="1"/>
  <c r="N642" i="6"/>
  <c r="I642"/>
  <c r="J216" i="7"/>
  <c r="R214"/>
  <c r="F218" l="1"/>
  <c r="G217"/>
  <c r="H217" s="1"/>
  <c r="L214"/>
  <c r="K215"/>
  <c r="M214"/>
  <c r="Q215" s="1"/>
  <c r="O214"/>
  <c r="P214" s="1"/>
  <c r="N641" i="6"/>
  <c r="I641"/>
  <c r="J217" i="7"/>
  <c r="R215"/>
  <c r="F219" l="1"/>
  <c r="G218"/>
  <c r="H218" s="1"/>
  <c r="L215"/>
  <c r="K216"/>
  <c r="M215"/>
  <c r="Q216" s="1"/>
  <c r="O215"/>
  <c r="P215" s="1"/>
  <c r="N640" i="6"/>
  <c r="I640"/>
  <c r="J218" i="7"/>
  <c r="R216"/>
  <c r="F220" l="1"/>
  <c r="G219"/>
  <c r="H219" s="1"/>
  <c r="L216"/>
  <c r="K217"/>
  <c r="M216"/>
  <c r="Q217" s="1"/>
  <c r="O216"/>
  <c r="P216" s="1"/>
  <c r="N639" i="6"/>
  <c r="I639"/>
  <c r="J219" i="7"/>
  <c r="R217"/>
  <c r="F221" l="1"/>
  <c r="G220"/>
  <c r="H220" s="1"/>
  <c r="L217"/>
  <c r="K218"/>
  <c r="M217"/>
  <c r="Q218" s="1"/>
  <c r="O217"/>
  <c r="P217" s="1"/>
  <c r="N638" i="6"/>
  <c r="I638"/>
  <c r="J220" i="7"/>
  <c r="R218"/>
  <c r="F222" l="1"/>
  <c r="G221"/>
  <c r="H221" s="1"/>
  <c r="L218"/>
  <c r="K219"/>
  <c r="M218"/>
  <c r="Q219" s="1"/>
  <c r="O218"/>
  <c r="N637" i="6"/>
  <c r="I637"/>
  <c r="J221" i="7"/>
  <c r="R219"/>
  <c r="F223" l="1"/>
  <c r="G222"/>
  <c r="H222" s="1"/>
  <c r="O219"/>
  <c r="P218"/>
  <c r="L219"/>
  <c r="M219" s="1"/>
  <c r="Q220" s="1"/>
  <c r="K220"/>
  <c r="N636" i="6"/>
  <c r="I636"/>
  <c r="J222" i="7"/>
  <c r="R220"/>
  <c r="F224" l="1"/>
  <c r="G223"/>
  <c r="H223" s="1"/>
  <c r="O220"/>
  <c r="P219"/>
  <c r="L220"/>
  <c r="M220" s="1"/>
  <c r="Q221" s="1"/>
  <c r="K221"/>
  <c r="N635" i="6"/>
  <c r="I635"/>
  <c r="J223" i="7"/>
  <c r="R221"/>
  <c r="F225" l="1"/>
  <c r="G224"/>
  <c r="H224" s="1"/>
  <c r="O221"/>
  <c r="P220"/>
  <c r="L221"/>
  <c r="K222"/>
  <c r="M221"/>
  <c r="Q222" s="1"/>
  <c r="N634" i="6"/>
  <c r="I634"/>
  <c r="J224" i="7"/>
  <c r="R222"/>
  <c r="F226" l="1"/>
  <c r="G225"/>
  <c r="H225" s="1"/>
  <c r="O222"/>
  <c r="P221"/>
  <c r="L222"/>
  <c r="K223"/>
  <c r="N633" i="6"/>
  <c r="I633"/>
  <c r="J225" i="7"/>
  <c r="F227" l="1"/>
  <c r="G226"/>
  <c r="H226" s="1"/>
  <c r="P222"/>
  <c r="L223"/>
  <c r="K224"/>
  <c r="M223"/>
  <c r="M222"/>
  <c r="N632" i="6"/>
  <c r="I632"/>
  <c r="J226" i="7"/>
  <c r="R223"/>
  <c r="R224"/>
  <c r="O223" l="1"/>
  <c r="O224" s="1"/>
  <c r="F228"/>
  <c r="G227"/>
  <c r="H227" s="1"/>
  <c r="Q223"/>
  <c r="Q224" s="1"/>
  <c r="L224"/>
  <c r="K225"/>
  <c r="M224"/>
  <c r="N631" i="6"/>
  <c r="I631"/>
  <c r="J227" i="7"/>
  <c r="R225"/>
  <c r="O225" l="1"/>
  <c r="P225" s="1"/>
  <c r="P224"/>
  <c r="L225"/>
  <c r="K226"/>
  <c r="M225"/>
  <c r="F229"/>
  <c r="G228"/>
  <c r="H228" s="1"/>
  <c r="Q225"/>
  <c r="P223"/>
  <c r="N630" i="6"/>
  <c r="I630"/>
  <c r="J228" i="7"/>
  <c r="R226"/>
  <c r="Q226" l="1"/>
  <c r="F230"/>
  <c r="G229"/>
  <c r="H229" s="1"/>
  <c r="L226"/>
  <c r="K227"/>
  <c r="M226"/>
  <c r="O226"/>
  <c r="P226" s="1"/>
  <c r="N629" i="6"/>
  <c r="I629"/>
  <c r="J229" i="7"/>
  <c r="R227"/>
  <c r="Q227" l="1"/>
  <c r="L227"/>
  <c r="K228"/>
  <c r="M227"/>
  <c r="F231"/>
  <c r="G230"/>
  <c r="H230" s="1"/>
  <c r="O227"/>
  <c r="N628" i="6"/>
  <c r="I628"/>
  <c r="J230" i="7"/>
  <c r="R228"/>
  <c r="Q228" l="1"/>
  <c r="F232"/>
  <c r="G231"/>
  <c r="H231" s="1"/>
  <c r="L228"/>
  <c r="K229"/>
  <c r="M228"/>
  <c r="O228"/>
  <c r="P228" s="1"/>
  <c r="P227"/>
  <c r="N627" i="6"/>
  <c r="I627"/>
  <c r="J231" i="7"/>
  <c r="R229"/>
  <c r="Q229" l="1"/>
  <c r="F233"/>
  <c r="G232"/>
  <c r="H232" s="1"/>
  <c r="L229"/>
  <c r="K230"/>
  <c r="M229"/>
  <c r="O229"/>
  <c r="P229" s="1"/>
  <c r="N626" i="6"/>
  <c r="I626"/>
  <c r="J232" i="7"/>
  <c r="R230"/>
  <c r="Q230" l="1"/>
  <c r="F234"/>
  <c r="G233"/>
  <c r="H233" s="1"/>
  <c r="L230"/>
  <c r="K231"/>
  <c r="M230"/>
  <c r="O230"/>
  <c r="P230" s="1"/>
  <c r="N625" i="6"/>
  <c r="I625"/>
  <c r="J233" i="7"/>
  <c r="R231"/>
  <c r="Q231" l="1"/>
  <c r="F235"/>
  <c r="G234"/>
  <c r="H234" s="1"/>
  <c r="L231"/>
  <c r="K232"/>
  <c r="M231"/>
  <c r="O231"/>
  <c r="P231" s="1"/>
  <c r="N624" i="6"/>
  <c r="I624"/>
  <c r="J234" i="7"/>
  <c r="R232"/>
  <c r="Q232" l="1"/>
  <c r="F236"/>
  <c r="G235"/>
  <c r="H235" s="1"/>
  <c r="L232"/>
  <c r="K233"/>
  <c r="M232"/>
  <c r="O232"/>
  <c r="P232" s="1"/>
  <c r="N623" i="6"/>
  <c r="I623"/>
  <c r="J235" i="7"/>
  <c r="R233"/>
  <c r="Q233" l="1"/>
  <c r="F237"/>
  <c r="G236"/>
  <c r="H236" s="1"/>
  <c r="L233"/>
  <c r="K234"/>
  <c r="M233"/>
  <c r="O233"/>
  <c r="P233" s="1"/>
  <c r="N622" i="6"/>
  <c r="I622"/>
  <c r="J236" i="7"/>
  <c r="R234"/>
  <c r="Q234" l="1"/>
  <c r="F238"/>
  <c r="G237"/>
  <c r="H237" s="1"/>
  <c r="L234"/>
  <c r="K235"/>
  <c r="M234"/>
  <c r="O234"/>
  <c r="P234" s="1"/>
  <c r="N621" i="6"/>
  <c r="I621"/>
  <c r="J237" i="7"/>
  <c r="R235"/>
  <c r="Q235" l="1"/>
  <c r="F239"/>
  <c r="G238"/>
  <c r="H238" s="1"/>
  <c r="L235"/>
  <c r="K236"/>
  <c r="M235"/>
  <c r="O235"/>
  <c r="P235" s="1"/>
  <c r="N620" i="6"/>
  <c r="I620"/>
  <c r="J238" i="7"/>
  <c r="R236"/>
  <c r="Q236" l="1"/>
  <c r="F240"/>
  <c r="G239"/>
  <c r="H239" s="1"/>
  <c r="L236"/>
  <c r="K237"/>
  <c r="M236"/>
  <c r="O236"/>
  <c r="P236" s="1"/>
  <c r="N619" i="6"/>
  <c r="I619"/>
  <c r="J239" i="7"/>
  <c r="R237"/>
  <c r="Q237" l="1"/>
  <c r="F241"/>
  <c r="G240"/>
  <c r="H240" s="1"/>
  <c r="L237"/>
  <c r="K238"/>
  <c r="M237"/>
  <c r="Q238" s="1"/>
  <c r="O237"/>
  <c r="P237" s="1"/>
  <c r="N618" i="6"/>
  <c r="I618"/>
  <c r="J240" i="7"/>
  <c r="R238"/>
  <c r="F242" l="1"/>
  <c r="G241"/>
  <c r="H241" s="1"/>
  <c r="L238"/>
  <c r="K239"/>
  <c r="M238"/>
  <c r="Q239" s="1"/>
  <c r="O238"/>
  <c r="P238" s="1"/>
  <c r="N617" i="6"/>
  <c r="I617"/>
  <c r="J241" i="7"/>
  <c r="R239"/>
  <c r="F243" l="1"/>
  <c r="G242"/>
  <c r="H242" s="1"/>
  <c r="L239"/>
  <c r="K240"/>
  <c r="M239"/>
  <c r="Q240" s="1"/>
  <c r="O239"/>
  <c r="P239" s="1"/>
  <c r="N616" i="6"/>
  <c r="I616"/>
  <c r="J242" i="7"/>
  <c r="R240"/>
  <c r="F244" l="1"/>
  <c r="G243"/>
  <c r="H243" s="1"/>
  <c r="L240"/>
  <c r="K241"/>
  <c r="M240"/>
  <c r="Q241" s="1"/>
  <c r="O240"/>
  <c r="P240" s="1"/>
  <c r="N615" i="6"/>
  <c r="I615"/>
  <c r="J243" i="7"/>
  <c r="R241"/>
  <c r="F245" l="1"/>
  <c r="G244"/>
  <c r="H244" s="1"/>
  <c r="L241"/>
  <c r="K242"/>
  <c r="M241"/>
  <c r="Q242" s="1"/>
  <c r="O241"/>
  <c r="P241" s="1"/>
  <c r="N614" i="6"/>
  <c r="I614"/>
  <c r="J244" i="7"/>
  <c r="R242"/>
  <c r="F246" l="1"/>
  <c r="G245"/>
  <c r="H245" s="1"/>
  <c r="L242"/>
  <c r="K243"/>
  <c r="M242"/>
  <c r="Q243" s="1"/>
  <c r="O242"/>
  <c r="P242" s="1"/>
  <c r="N613" i="6"/>
  <c r="I613"/>
  <c r="J245" i="7"/>
  <c r="R243"/>
  <c r="F247" l="1"/>
  <c r="G246"/>
  <c r="H246" s="1"/>
  <c r="L243"/>
  <c r="K244"/>
  <c r="M243"/>
  <c r="Q244" s="1"/>
  <c r="O243"/>
  <c r="P243" s="1"/>
  <c r="N612" i="6"/>
  <c r="I612"/>
  <c r="J246" i="7"/>
  <c r="R244"/>
  <c r="F248" l="1"/>
  <c r="G247"/>
  <c r="H247" s="1"/>
  <c r="L244"/>
  <c r="K245"/>
  <c r="M244"/>
  <c r="Q245" s="1"/>
  <c r="O244"/>
  <c r="P244" s="1"/>
  <c r="N611" i="6"/>
  <c r="I611"/>
  <c r="J247" i="7"/>
  <c r="R245"/>
  <c r="F249" l="1"/>
  <c r="G248"/>
  <c r="H248" s="1"/>
  <c r="L245"/>
  <c r="K246"/>
  <c r="M245"/>
  <c r="Q246" s="1"/>
  <c r="O245"/>
  <c r="P245" s="1"/>
  <c r="N610" i="6"/>
  <c r="I610"/>
  <c r="J248" i="7"/>
  <c r="R246"/>
  <c r="F250" l="1"/>
  <c r="G249"/>
  <c r="H249" s="1"/>
  <c r="L246"/>
  <c r="K247"/>
  <c r="M246"/>
  <c r="Q247" s="1"/>
  <c r="O246"/>
  <c r="P246" s="1"/>
  <c r="N609" i="6"/>
  <c r="I609"/>
  <c r="J249" i="7"/>
  <c r="R247"/>
  <c r="F251" l="1"/>
  <c r="G250"/>
  <c r="H250" s="1"/>
  <c r="L247"/>
  <c r="K248"/>
  <c r="M247"/>
  <c r="Q248" s="1"/>
  <c r="O247"/>
  <c r="P247" s="1"/>
  <c r="N608" i="6"/>
  <c r="I608"/>
  <c r="J250" i="7"/>
  <c r="R248"/>
  <c r="F252" l="1"/>
  <c r="G251"/>
  <c r="H251" s="1"/>
  <c r="L248"/>
  <c r="K249"/>
  <c r="M248"/>
  <c r="Q249" s="1"/>
  <c r="O248"/>
  <c r="P248" s="1"/>
  <c r="N607" i="6"/>
  <c r="I607"/>
  <c r="J251" i="7"/>
  <c r="R249"/>
  <c r="F253" l="1"/>
  <c r="G252"/>
  <c r="H252" s="1"/>
  <c r="L249"/>
  <c r="K250"/>
  <c r="M249"/>
  <c r="Q250" s="1"/>
  <c r="O249"/>
  <c r="P249" s="1"/>
  <c r="N606" i="6"/>
  <c r="I606"/>
  <c r="J252" i="7"/>
  <c r="R250"/>
  <c r="F254" l="1"/>
  <c r="G253"/>
  <c r="H253" s="1"/>
  <c r="L250"/>
  <c r="K251"/>
  <c r="M250"/>
  <c r="Q251" s="1"/>
  <c r="O250"/>
  <c r="P250" s="1"/>
  <c r="N605" i="6"/>
  <c r="I605"/>
  <c r="J253" i="7"/>
  <c r="R251"/>
  <c r="F255" l="1"/>
  <c r="G254"/>
  <c r="H254" s="1"/>
  <c r="L251"/>
  <c r="K252"/>
  <c r="M251"/>
  <c r="Q252" s="1"/>
  <c r="O251"/>
  <c r="P251" s="1"/>
  <c r="N604" i="6"/>
  <c r="I604"/>
  <c r="J254" i="7"/>
  <c r="R252"/>
  <c r="F256" l="1"/>
  <c r="G255"/>
  <c r="H255" s="1"/>
  <c r="L252"/>
  <c r="K253"/>
  <c r="M252"/>
  <c r="Q253" s="1"/>
  <c r="O252"/>
  <c r="P252" s="1"/>
  <c r="N603" i="6"/>
  <c r="I603"/>
  <c r="J255" i="7"/>
  <c r="R253"/>
  <c r="F257" l="1"/>
  <c r="G256"/>
  <c r="H256" s="1"/>
  <c r="L253"/>
  <c r="K254"/>
  <c r="M253"/>
  <c r="Q254" s="1"/>
  <c r="O253"/>
  <c r="P253" s="1"/>
  <c r="N602" i="6"/>
  <c r="I602"/>
  <c r="J256" i="7"/>
  <c r="R254"/>
  <c r="F258" l="1"/>
  <c r="G257"/>
  <c r="H257" s="1"/>
  <c r="L254"/>
  <c r="K255"/>
  <c r="M254"/>
  <c r="Q255" s="1"/>
  <c r="O254"/>
  <c r="P254" s="1"/>
  <c r="N601" i="6"/>
  <c r="I601"/>
  <c r="J257" i="7"/>
  <c r="R255"/>
  <c r="F259" l="1"/>
  <c r="G258"/>
  <c r="H258" s="1"/>
  <c r="L255"/>
  <c r="K256"/>
  <c r="M255"/>
  <c r="Q256" s="1"/>
  <c r="O255"/>
  <c r="P255" s="1"/>
  <c r="N600" i="6"/>
  <c r="I600"/>
  <c r="J258" i="7"/>
  <c r="R256"/>
  <c r="F260" l="1"/>
  <c r="G259"/>
  <c r="H259" s="1"/>
  <c r="L256"/>
  <c r="K257"/>
  <c r="M256"/>
  <c r="Q257" s="1"/>
  <c r="O256"/>
  <c r="P256" s="1"/>
  <c r="N599" i="6"/>
  <c r="I599"/>
  <c r="J259" i="7"/>
  <c r="R257"/>
  <c r="F261" l="1"/>
  <c r="G260"/>
  <c r="H260" s="1"/>
  <c r="L257"/>
  <c r="K258"/>
  <c r="M257"/>
  <c r="Q258" s="1"/>
  <c r="O257"/>
  <c r="P257" s="1"/>
  <c r="N598" i="6"/>
  <c r="I598"/>
  <c r="J260" i="7"/>
  <c r="R258"/>
  <c r="F262" l="1"/>
  <c r="G261"/>
  <c r="H261" s="1"/>
  <c r="L258"/>
  <c r="K259"/>
  <c r="M258"/>
  <c r="Q259" s="1"/>
  <c r="O258"/>
  <c r="P258" s="1"/>
  <c r="N597" i="6"/>
  <c r="I597"/>
  <c r="J261" i="7"/>
  <c r="R259"/>
  <c r="F263" l="1"/>
  <c r="G262"/>
  <c r="H262" s="1"/>
  <c r="L259"/>
  <c r="K260"/>
  <c r="M259"/>
  <c r="Q260" s="1"/>
  <c r="O259"/>
  <c r="P259" s="1"/>
  <c r="N596" i="6"/>
  <c r="I596"/>
  <c r="J262" i="7"/>
  <c r="R260"/>
  <c r="F264" l="1"/>
  <c r="G263"/>
  <c r="H263" s="1"/>
  <c r="L260"/>
  <c r="K261"/>
  <c r="M260"/>
  <c r="Q261" s="1"/>
  <c r="O260"/>
  <c r="P260" s="1"/>
  <c r="N595" i="6"/>
  <c r="I595"/>
  <c r="J263" i="7"/>
  <c r="R261"/>
  <c r="F265" l="1"/>
  <c r="G264"/>
  <c r="H264" s="1"/>
  <c r="L261"/>
  <c r="K262"/>
  <c r="M261"/>
  <c r="Q262" s="1"/>
  <c r="O261"/>
  <c r="N594" i="6"/>
  <c r="I594"/>
  <c r="J264" i="7"/>
  <c r="R262"/>
  <c r="L262" l="1"/>
  <c r="K263"/>
  <c r="M262"/>
  <c r="Q263" s="1"/>
  <c r="F266"/>
  <c r="G265"/>
  <c r="H265" s="1"/>
  <c r="O262"/>
  <c r="P262" s="1"/>
  <c r="P261"/>
  <c r="N593" i="6"/>
  <c r="I593"/>
  <c r="J265" i="7"/>
  <c r="R263"/>
  <c r="F267" l="1"/>
  <c r="G266"/>
  <c r="H266" s="1"/>
  <c r="L263"/>
  <c r="K264"/>
  <c r="M263"/>
  <c r="Q264" s="1"/>
  <c r="O263"/>
  <c r="P263" s="1"/>
  <c r="N592" i="6"/>
  <c r="I592"/>
  <c r="J266" i="7"/>
  <c r="R264"/>
  <c r="F268" l="1"/>
  <c r="G267"/>
  <c r="H267" s="1"/>
  <c r="L264"/>
  <c r="K265"/>
  <c r="M264"/>
  <c r="Q265" s="1"/>
  <c r="O264"/>
  <c r="P264" s="1"/>
  <c r="N591" i="6"/>
  <c r="I591"/>
  <c r="J267" i="7"/>
  <c r="R265"/>
  <c r="F269" l="1"/>
  <c r="G268"/>
  <c r="H268" s="1"/>
  <c r="L265"/>
  <c r="K266"/>
  <c r="M265"/>
  <c r="Q266" s="1"/>
  <c r="O265"/>
  <c r="P265" s="1"/>
  <c r="N590" i="6"/>
  <c r="I590"/>
  <c r="J268" i="7"/>
  <c r="R266"/>
  <c r="F270" l="1"/>
  <c r="G269"/>
  <c r="H269" s="1"/>
  <c r="L266"/>
  <c r="K267"/>
  <c r="M266"/>
  <c r="Q267" s="1"/>
  <c r="O266"/>
  <c r="P266" s="1"/>
  <c r="N589" i="6"/>
  <c r="I589"/>
  <c r="J269" i="7"/>
  <c r="R267"/>
  <c r="F271" l="1"/>
  <c r="G270"/>
  <c r="H270" s="1"/>
  <c r="L267"/>
  <c r="K268"/>
  <c r="M267"/>
  <c r="Q268" s="1"/>
  <c r="O267"/>
  <c r="P267" s="1"/>
  <c r="N588" i="6"/>
  <c r="I588"/>
  <c r="J270" i="7"/>
  <c r="R268"/>
  <c r="F272" l="1"/>
  <c r="G271"/>
  <c r="H271" s="1"/>
  <c r="L268"/>
  <c r="K269"/>
  <c r="M268"/>
  <c r="Q269" s="1"/>
  <c r="O268"/>
  <c r="P268" s="1"/>
  <c r="N587" i="6"/>
  <c r="I587"/>
  <c r="J271" i="7"/>
  <c r="R269"/>
  <c r="F273" l="1"/>
  <c r="G272"/>
  <c r="H272" s="1"/>
  <c r="L269"/>
  <c r="K270"/>
  <c r="M269"/>
  <c r="Q270" s="1"/>
  <c r="O269"/>
  <c r="P269" s="1"/>
  <c r="N586" i="6"/>
  <c r="I586"/>
  <c r="J272" i="7"/>
  <c r="R270"/>
  <c r="F274" l="1"/>
  <c r="G273"/>
  <c r="H273" s="1"/>
  <c r="L270"/>
  <c r="K271"/>
  <c r="M270"/>
  <c r="Q271" s="1"/>
  <c r="O270"/>
  <c r="P270" s="1"/>
  <c r="N585" i="6"/>
  <c r="I585"/>
  <c r="J273" i="7"/>
  <c r="R271"/>
  <c r="F275" l="1"/>
  <c r="G274"/>
  <c r="H274" s="1"/>
  <c r="L271"/>
  <c r="K272"/>
  <c r="M271"/>
  <c r="Q272" s="1"/>
  <c r="O271"/>
  <c r="P271" s="1"/>
  <c r="N584" i="6"/>
  <c r="I584"/>
  <c r="J274" i="7"/>
  <c r="R272"/>
  <c r="F276" l="1"/>
  <c r="G275"/>
  <c r="H275" s="1"/>
  <c r="L272"/>
  <c r="K273"/>
  <c r="M272"/>
  <c r="Q273" s="1"/>
  <c r="O272"/>
  <c r="P272" s="1"/>
  <c r="N583" i="6"/>
  <c r="I583"/>
  <c r="J275" i="7"/>
  <c r="R273"/>
  <c r="F277" l="1"/>
  <c r="G276"/>
  <c r="H276" s="1"/>
  <c r="L273"/>
  <c r="K274"/>
  <c r="M273"/>
  <c r="Q274" s="1"/>
  <c r="O273"/>
  <c r="P273" s="1"/>
  <c r="N582" i="6"/>
  <c r="I582"/>
  <c r="J276" i="7"/>
  <c r="R274"/>
  <c r="F278" l="1"/>
  <c r="G277"/>
  <c r="H277" s="1"/>
  <c r="L274"/>
  <c r="K275"/>
  <c r="M274"/>
  <c r="Q275" s="1"/>
  <c r="O274"/>
  <c r="P274" s="1"/>
  <c r="N581" i="6"/>
  <c r="I581"/>
  <c r="J277" i="7"/>
  <c r="R275"/>
  <c r="F279" l="1"/>
  <c r="G278"/>
  <c r="H278" s="1"/>
  <c r="L275"/>
  <c r="K276"/>
  <c r="M275"/>
  <c r="Q276" s="1"/>
  <c r="O275"/>
  <c r="P275" s="1"/>
  <c r="N580" i="6"/>
  <c r="I580"/>
  <c r="J278" i="7"/>
  <c r="R276"/>
  <c r="F280" l="1"/>
  <c r="G279"/>
  <c r="H279" s="1"/>
  <c r="L276"/>
  <c r="K277"/>
  <c r="M276"/>
  <c r="Q277" s="1"/>
  <c r="O276"/>
  <c r="P276" s="1"/>
  <c r="N579" i="6"/>
  <c r="I579"/>
  <c r="J279" i="7"/>
  <c r="R277"/>
  <c r="F281" l="1"/>
  <c r="G280"/>
  <c r="H280" s="1"/>
  <c r="L277"/>
  <c r="K278"/>
  <c r="M277"/>
  <c r="Q278" s="1"/>
  <c r="O277"/>
  <c r="N578" i="6"/>
  <c r="I578"/>
  <c r="J280" i="7"/>
  <c r="R278"/>
  <c r="F282" l="1"/>
  <c r="G281"/>
  <c r="H281" s="1"/>
  <c r="O278"/>
  <c r="P277"/>
  <c r="L278"/>
  <c r="K279"/>
  <c r="N577" i="6"/>
  <c r="I577"/>
  <c r="J281" i="7"/>
  <c r="F283" l="1"/>
  <c r="G282"/>
  <c r="H282" s="1"/>
  <c r="P278"/>
  <c r="L279"/>
  <c r="K280"/>
  <c r="M279"/>
  <c r="M278"/>
  <c r="N576" i="6"/>
  <c r="I576"/>
  <c r="J282" i="7"/>
  <c r="R279"/>
  <c r="R280"/>
  <c r="O279" l="1"/>
  <c r="O280" s="1"/>
  <c r="F284"/>
  <c r="G283"/>
  <c r="H283" s="1"/>
  <c r="Q279"/>
  <c r="Q280" s="1"/>
  <c r="L280"/>
  <c r="K281"/>
  <c r="M280"/>
  <c r="N575" i="6"/>
  <c r="I575"/>
  <c r="J283" i="7"/>
  <c r="R281"/>
  <c r="L281" l="1"/>
  <c r="K282"/>
  <c r="M281"/>
  <c r="F285"/>
  <c r="G284"/>
  <c r="H284" s="1"/>
  <c r="O281"/>
  <c r="P280"/>
  <c r="Q281"/>
  <c r="Q282" s="1"/>
  <c r="P279"/>
  <c r="N574" i="6"/>
  <c r="I574"/>
  <c r="J284" i="7"/>
  <c r="R282"/>
  <c r="F286" l="1"/>
  <c r="G285"/>
  <c r="H285" s="1"/>
  <c r="L282"/>
  <c r="K283"/>
  <c r="M282"/>
  <c r="Q283" s="1"/>
  <c r="O282"/>
  <c r="P282" s="1"/>
  <c r="P281"/>
  <c r="N573" i="6"/>
  <c r="I573"/>
  <c r="J285" i="7"/>
  <c r="R283"/>
  <c r="L283" l="1"/>
  <c r="K284"/>
  <c r="M283"/>
  <c r="Q284" s="1"/>
  <c r="F287"/>
  <c r="G286"/>
  <c r="H286" s="1"/>
  <c r="O283"/>
  <c r="P283" s="1"/>
  <c r="N572" i="6"/>
  <c r="I572"/>
  <c r="J286" i="7"/>
  <c r="R284"/>
  <c r="F288" l="1"/>
  <c r="G287"/>
  <c r="H287" s="1"/>
  <c r="L284"/>
  <c r="K285"/>
  <c r="M284"/>
  <c r="Q285" s="1"/>
  <c r="O284"/>
  <c r="P284" s="1"/>
  <c r="N571" i="6"/>
  <c r="I571"/>
  <c r="J287" i="7"/>
  <c r="R285"/>
  <c r="L285" l="1"/>
  <c r="K286"/>
  <c r="M285"/>
  <c r="Q286" s="1"/>
  <c r="F289"/>
  <c r="G288"/>
  <c r="H288" s="1"/>
  <c r="O285"/>
  <c r="P285" s="1"/>
  <c r="N570" i="6"/>
  <c r="I570"/>
  <c r="R286" i="7"/>
  <c r="J288"/>
  <c r="F290" l="1"/>
  <c r="G289"/>
  <c r="H289" s="1"/>
  <c r="L286"/>
  <c r="K287"/>
  <c r="M286"/>
  <c r="Q287" s="1"/>
  <c r="O286"/>
  <c r="P286" s="1"/>
  <c r="N569" i="6"/>
  <c r="I569"/>
  <c r="J289" i="7"/>
  <c r="R287"/>
  <c r="F291" l="1"/>
  <c r="G290"/>
  <c r="H290" s="1"/>
  <c r="L287"/>
  <c r="K288"/>
  <c r="M287"/>
  <c r="Q288" s="1"/>
  <c r="O287"/>
  <c r="P287" s="1"/>
  <c r="N568" i="6"/>
  <c r="I568"/>
  <c r="J290" i="7"/>
  <c r="R288"/>
  <c r="F292" l="1"/>
  <c r="G291"/>
  <c r="H291" s="1"/>
  <c r="L288"/>
  <c r="K289"/>
  <c r="M288"/>
  <c r="Q289" s="1"/>
  <c r="O288"/>
  <c r="P288" s="1"/>
  <c r="N567" i="6"/>
  <c r="I567"/>
  <c r="J291" i="7"/>
  <c r="R289"/>
  <c r="F293" l="1"/>
  <c r="G292"/>
  <c r="H292" s="1"/>
  <c r="L289"/>
  <c r="K290"/>
  <c r="M289"/>
  <c r="Q290" s="1"/>
  <c r="O289"/>
  <c r="P289" s="1"/>
  <c r="N566" i="6"/>
  <c r="I566"/>
  <c r="J292" i="7"/>
  <c r="R290"/>
  <c r="F294" l="1"/>
  <c r="G293"/>
  <c r="H293" s="1"/>
  <c r="L290"/>
  <c r="K291"/>
  <c r="M290"/>
  <c r="Q291" s="1"/>
  <c r="O290"/>
  <c r="P290" s="1"/>
  <c r="N565" i="6"/>
  <c r="I565"/>
  <c r="J293" i="7"/>
  <c r="R291"/>
  <c r="F295" l="1"/>
  <c r="G294"/>
  <c r="H294" s="1"/>
  <c r="L291"/>
  <c r="K292"/>
  <c r="M291"/>
  <c r="Q292" s="1"/>
  <c r="O291"/>
  <c r="P291" s="1"/>
  <c r="N564" i="6"/>
  <c r="I564"/>
  <c r="J294" i="7"/>
  <c r="R292"/>
  <c r="F296" l="1"/>
  <c r="G295"/>
  <c r="H295" s="1"/>
  <c r="L292"/>
  <c r="K293"/>
  <c r="M292"/>
  <c r="Q293" s="1"/>
  <c r="O292"/>
  <c r="P292" s="1"/>
  <c r="N563" i="6"/>
  <c r="I563"/>
  <c r="J295" i="7"/>
  <c r="R293"/>
  <c r="F297" l="1"/>
  <c r="G296"/>
  <c r="H296" s="1"/>
  <c r="L293"/>
  <c r="K294"/>
  <c r="M293"/>
  <c r="Q294" s="1"/>
  <c r="O293"/>
  <c r="P293" s="1"/>
  <c r="N562" i="6"/>
  <c r="I562"/>
  <c r="J296" i="7"/>
  <c r="R294"/>
  <c r="F298" l="1"/>
  <c r="G297"/>
  <c r="H297" s="1"/>
  <c r="L294"/>
  <c r="K295"/>
  <c r="M294"/>
  <c r="Q295" s="1"/>
  <c r="O294"/>
  <c r="P294" s="1"/>
  <c r="N561" i="6"/>
  <c r="I561"/>
  <c r="J297" i="7"/>
  <c r="R295"/>
  <c r="F299" l="1"/>
  <c r="G298"/>
  <c r="H298" s="1"/>
  <c r="L295"/>
  <c r="K296"/>
  <c r="M295"/>
  <c r="Q296" s="1"/>
  <c r="O295"/>
  <c r="P295" s="1"/>
  <c r="N560" i="6"/>
  <c r="I560"/>
  <c r="J298" i="7"/>
  <c r="R296"/>
  <c r="F300" l="1"/>
  <c r="G299"/>
  <c r="H299" s="1"/>
  <c r="L296"/>
  <c r="K297"/>
  <c r="M296"/>
  <c r="Q297" s="1"/>
  <c r="O296"/>
  <c r="P296" s="1"/>
  <c r="N559" i="6"/>
  <c r="I559"/>
  <c r="J299" i="7"/>
  <c r="R297"/>
  <c r="F301" l="1"/>
  <c r="G300"/>
  <c r="H300" s="1"/>
  <c r="L297"/>
  <c r="K298"/>
  <c r="M297"/>
  <c r="Q298" s="1"/>
  <c r="O297"/>
  <c r="P297" s="1"/>
  <c r="N558" i="6"/>
  <c r="I558"/>
  <c r="J300" i="7"/>
  <c r="R298"/>
  <c r="F302" l="1"/>
  <c r="G301"/>
  <c r="H301" s="1"/>
  <c r="L298"/>
  <c r="K299"/>
  <c r="M298"/>
  <c r="Q299" s="1"/>
  <c r="O298"/>
  <c r="P298" s="1"/>
  <c r="N557" i="6"/>
  <c r="I557"/>
  <c r="J301" i="7"/>
  <c r="R299"/>
  <c r="F303" l="1"/>
  <c r="G302"/>
  <c r="H302" s="1"/>
  <c r="L299"/>
  <c r="K300"/>
  <c r="M299"/>
  <c r="Q300" s="1"/>
  <c r="O299"/>
  <c r="P299" s="1"/>
  <c r="N556" i="6"/>
  <c r="I556"/>
  <c r="J302" i="7"/>
  <c r="R300"/>
  <c r="F304" l="1"/>
  <c r="G303"/>
  <c r="H303" s="1"/>
  <c r="L300"/>
  <c r="K301"/>
  <c r="M300"/>
  <c r="Q301" s="1"/>
  <c r="O300"/>
  <c r="P300" s="1"/>
  <c r="N555" i="6"/>
  <c r="I555"/>
  <c r="J303" i="7"/>
  <c r="R301"/>
  <c r="F305" l="1"/>
  <c r="G304"/>
  <c r="H304" s="1"/>
  <c r="L301"/>
  <c r="K302"/>
  <c r="M301"/>
  <c r="Q302" s="1"/>
  <c r="O301"/>
  <c r="P301" s="1"/>
  <c r="N554" i="6"/>
  <c r="I554"/>
  <c r="J304" i="7"/>
  <c r="R302"/>
  <c r="F306" l="1"/>
  <c r="G305"/>
  <c r="H305" s="1"/>
  <c r="L302"/>
  <c r="K303"/>
  <c r="M302"/>
  <c r="Q303" s="1"/>
  <c r="O302"/>
  <c r="P302" s="1"/>
  <c r="N553" i="6"/>
  <c r="I553"/>
  <c r="J305" i="7"/>
  <c r="R303"/>
  <c r="F307" l="1"/>
  <c r="G306"/>
  <c r="H306" s="1"/>
  <c r="L303"/>
  <c r="K304"/>
  <c r="M303"/>
  <c r="Q304" s="1"/>
  <c r="O303"/>
  <c r="P303" s="1"/>
  <c r="N552" i="6"/>
  <c r="I552"/>
  <c r="J306" i="7"/>
  <c r="R304"/>
  <c r="F308" l="1"/>
  <c r="G307"/>
  <c r="H307" s="1"/>
  <c r="L304"/>
  <c r="K305"/>
  <c r="M304"/>
  <c r="Q305" s="1"/>
  <c r="O304"/>
  <c r="P304" s="1"/>
  <c r="N551" i="6"/>
  <c r="I551"/>
  <c r="J307" i="7"/>
  <c r="R305"/>
  <c r="F309" l="1"/>
  <c r="G308"/>
  <c r="H308" s="1"/>
  <c r="L305"/>
  <c r="K306"/>
  <c r="M305"/>
  <c r="Q306" s="1"/>
  <c r="O305"/>
  <c r="P305" s="1"/>
  <c r="N550" i="6"/>
  <c r="I550"/>
  <c r="J308" i="7"/>
  <c r="R306"/>
  <c r="F310" l="1"/>
  <c r="G309"/>
  <c r="H309" s="1"/>
  <c r="L306"/>
  <c r="K307"/>
  <c r="M306"/>
  <c r="Q307" s="1"/>
  <c r="O306"/>
  <c r="P306" s="1"/>
  <c r="N549" i="6"/>
  <c r="I549"/>
  <c r="J309" i="7"/>
  <c r="R307"/>
  <c r="F311" l="1"/>
  <c r="G310"/>
  <c r="H310" s="1"/>
  <c r="L307"/>
  <c r="K308"/>
  <c r="M307"/>
  <c r="Q308" s="1"/>
  <c r="O307"/>
  <c r="P307" s="1"/>
  <c r="N548" i="6"/>
  <c r="I548"/>
  <c r="J310" i="7"/>
  <c r="R308"/>
  <c r="F312" l="1"/>
  <c r="G311"/>
  <c r="H311" s="1"/>
  <c r="L308"/>
  <c r="K309"/>
  <c r="M308"/>
  <c r="Q309" s="1"/>
  <c r="O308"/>
  <c r="P308" s="1"/>
  <c r="N547" i="6"/>
  <c r="I547"/>
  <c r="J311" i="7"/>
  <c r="R309"/>
  <c r="F313" l="1"/>
  <c r="G312"/>
  <c r="H312" s="1"/>
  <c r="L309"/>
  <c r="K310"/>
  <c r="M309"/>
  <c r="Q310" s="1"/>
  <c r="O309"/>
  <c r="P309" s="1"/>
  <c r="N546" i="6"/>
  <c r="I546"/>
  <c r="J312" i="7"/>
  <c r="R310"/>
  <c r="F314" l="1"/>
  <c r="G313"/>
  <c r="H313" s="1"/>
  <c r="L310"/>
  <c r="K311"/>
  <c r="M310"/>
  <c r="Q311" s="1"/>
  <c r="O310"/>
  <c r="P310" s="1"/>
  <c r="N545" i="6"/>
  <c r="I545"/>
  <c r="J313" i="7"/>
  <c r="R311"/>
  <c r="F315" l="1"/>
  <c r="G314"/>
  <c r="H314" s="1"/>
  <c r="L311"/>
  <c r="K312"/>
  <c r="M311"/>
  <c r="Q312" s="1"/>
  <c r="O311"/>
  <c r="P311" s="1"/>
  <c r="N544" i="6"/>
  <c r="I544"/>
  <c r="J314" i="7"/>
  <c r="R312"/>
  <c r="F316" l="1"/>
  <c r="G315"/>
  <c r="H315" s="1"/>
  <c r="L312"/>
  <c r="K313"/>
  <c r="M312"/>
  <c r="Q313" s="1"/>
  <c r="O312"/>
  <c r="P312" s="1"/>
  <c r="N543" i="6"/>
  <c r="I543"/>
  <c r="J315" i="7"/>
  <c r="R313"/>
  <c r="F317" l="1"/>
  <c r="G316"/>
  <c r="H316" s="1"/>
  <c r="L313"/>
  <c r="K314"/>
  <c r="M313"/>
  <c r="Q314" s="1"/>
  <c r="O313"/>
  <c r="P313" s="1"/>
  <c r="N542" i="6"/>
  <c r="I542"/>
  <c r="J316" i="7"/>
  <c r="R314"/>
  <c r="F318" l="1"/>
  <c r="G317"/>
  <c r="H317" s="1"/>
  <c r="L314"/>
  <c r="K315"/>
  <c r="M314"/>
  <c r="Q315" s="1"/>
  <c r="O314"/>
  <c r="P314" s="1"/>
  <c r="N541" i="6"/>
  <c r="I541"/>
  <c r="J317" i="7"/>
  <c r="R315"/>
  <c r="F319" l="1"/>
  <c r="G318"/>
  <c r="H318" s="1"/>
  <c r="L315"/>
  <c r="K316"/>
  <c r="M315"/>
  <c r="Q316" s="1"/>
  <c r="O315"/>
  <c r="N540" i="6"/>
  <c r="I540"/>
  <c r="J318" i="7"/>
  <c r="R316"/>
  <c r="F320" l="1"/>
  <c r="G319"/>
  <c r="H319" s="1"/>
  <c r="O316"/>
  <c r="P315"/>
  <c r="L316"/>
  <c r="K317"/>
  <c r="N539" i="6"/>
  <c r="I539"/>
  <c r="J319" i="7"/>
  <c r="F321" l="1"/>
  <c r="G320"/>
  <c r="H320" s="1"/>
  <c r="P316"/>
  <c r="L317"/>
  <c r="K318"/>
  <c r="M317"/>
  <c r="M316"/>
  <c r="N538" i="6"/>
  <c r="I538"/>
  <c r="J320" i="7"/>
  <c r="R317"/>
  <c r="R318"/>
  <c r="O317" l="1"/>
  <c r="O318" s="1"/>
  <c r="Q317"/>
  <c r="Q318" s="1"/>
  <c r="L318"/>
  <c r="K319"/>
  <c r="M318"/>
  <c r="F322"/>
  <c r="G321"/>
  <c r="H321" s="1"/>
  <c r="N537" i="6"/>
  <c r="I537"/>
  <c r="J321" i="7"/>
  <c r="R319"/>
  <c r="Q319" l="1"/>
  <c r="F323"/>
  <c r="G322"/>
  <c r="H322" s="1"/>
  <c r="L319"/>
  <c r="M319" s="1"/>
  <c r="Q320" s="1"/>
  <c r="K320"/>
  <c r="O319"/>
  <c r="P318"/>
  <c r="P317"/>
  <c r="N536" i="6"/>
  <c r="I536"/>
  <c r="R320" i="7"/>
  <c r="J322"/>
  <c r="L320" l="1"/>
  <c r="K321"/>
  <c r="M320"/>
  <c r="O320"/>
  <c r="P319"/>
  <c r="F324"/>
  <c r="G323"/>
  <c r="H323" s="1"/>
  <c r="Q321"/>
  <c r="N535" i="6"/>
  <c r="I535"/>
  <c r="J323" i="7"/>
  <c r="R321"/>
  <c r="F325" l="1"/>
  <c r="G324"/>
  <c r="H324" s="1"/>
  <c r="L321"/>
  <c r="K322"/>
  <c r="M321"/>
  <c r="Q322" s="1"/>
  <c r="O321"/>
  <c r="P321" s="1"/>
  <c r="P320"/>
  <c r="N534" i="6"/>
  <c r="I534"/>
  <c r="R322" i="7"/>
  <c r="J324"/>
  <c r="L322" l="1"/>
  <c r="K323"/>
  <c r="M322"/>
  <c r="Q323" s="1"/>
  <c r="F326"/>
  <c r="G325"/>
  <c r="H325" s="1"/>
  <c r="O322"/>
  <c r="P322" s="1"/>
  <c r="N533" i="6"/>
  <c r="I533"/>
  <c r="R323" i="7"/>
  <c r="J325"/>
  <c r="L323" l="1"/>
  <c r="K324"/>
  <c r="M323"/>
  <c r="Q324" s="1"/>
  <c r="F327"/>
  <c r="G326"/>
  <c r="H326" s="1"/>
  <c r="O323"/>
  <c r="P323" s="1"/>
  <c r="N532" i="6"/>
  <c r="I532"/>
  <c r="R324" i="7"/>
  <c r="J326"/>
  <c r="L324" l="1"/>
  <c r="K325"/>
  <c r="M324"/>
  <c r="Q325" s="1"/>
  <c r="F328"/>
  <c r="G327"/>
  <c r="H327" s="1"/>
  <c r="O324"/>
  <c r="P324" s="1"/>
  <c r="N531" i="6"/>
  <c r="I531"/>
  <c r="R325" i="7"/>
  <c r="J327"/>
  <c r="L325" l="1"/>
  <c r="K326"/>
  <c r="M325"/>
  <c r="Q326" s="1"/>
  <c r="F329"/>
  <c r="G328"/>
  <c r="H328" s="1"/>
  <c r="O325"/>
  <c r="P325" s="1"/>
  <c r="N530" i="6"/>
  <c r="I530"/>
  <c r="J328" i="7"/>
  <c r="R326"/>
  <c r="F330" l="1"/>
  <c r="G329"/>
  <c r="H329" s="1"/>
  <c r="L326"/>
  <c r="K327"/>
  <c r="M326"/>
  <c r="Q327" s="1"/>
  <c r="O326"/>
  <c r="P326" s="1"/>
  <c r="N529" i="6"/>
  <c r="I529"/>
  <c r="J329" i="7"/>
  <c r="R327"/>
  <c r="F331" l="1"/>
  <c r="G330"/>
  <c r="H330" s="1"/>
  <c r="L327"/>
  <c r="K328"/>
  <c r="M327"/>
  <c r="Q328" s="1"/>
  <c r="O327"/>
  <c r="P327" s="1"/>
  <c r="N528" i="6"/>
  <c r="I528"/>
  <c r="J330" i="7"/>
  <c r="R328"/>
  <c r="F332" l="1"/>
  <c r="G331"/>
  <c r="H331" s="1"/>
  <c r="L328"/>
  <c r="K329"/>
  <c r="M328"/>
  <c r="Q329" s="1"/>
  <c r="O328"/>
  <c r="P328" s="1"/>
  <c r="N527" i="6"/>
  <c r="I527"/>
  <c r="J331" i="7"/>
  <c r="R329"/>
  <c r="L329" l="1"/>
  <c r="K330"/>
  <c r="M329"/>
  <c r="Q330" s="1"/>
  <c r="F333"/>
  <c r="G332"/>
  <c r="H332" s="1"/>
  <c r="O329"/>
  <c r="P329" s="1"/>
  <c r="N526" i="6"/>
  <c r="I526"/>
  <c r="J332" i="7"/>
  <c r="R330"/>
  <c r="F334" l="1"/>
  <c r="G333"/>
  <c r="H333" s="1"/>
  <c r="L330"/>
  <c r="K331"/>
  <c r="M330"/>
  <c r="Q331" s="1"/>
  <c r="O330"/>
  <c r="P330" s="1"/>
  <c r="N525" i="6"/>
  <c r="I525"/>
  <c r="J333" i="7"/>
  <c r="R331"/>
  <c r="F335" l="1"/>
  <c r="G334"/>
  <c r="H334" s="1"/>
  <c r="L331"/>
  <c r="K332"/>
  <c r="M331"/>
  <c r="Q332" s="1"/>
  <c r="O331"/>
  <c r="P331" s="1"/>
  <c r="N524" i="6"/>
  <c r="I524"/>
  <c r="J334" i="7"/>
  <c r="R332"/>
  <c r="F336" l="1"/>
  <c r="G335"/>
  <c r="H335" s="1"/>
  <c r="L332"/>
  <c r="K333"/>
  <c r="M332"/>
  <c r="Q333" s="1"/>
  <c r="O332"/>
  <c r="P332" s="1"/>
  <c r="N523" i="6"/>
  <c r="I523"/>
  <c r="J335" i="7"/>
  <c r="R333"/>
  <c r="F337" l="1"/>
  <c r="G336"/>
  <c r="H336" s="1"/>
  <c r="L333"/>
  <c r="K334"/>
  <c r="M333"/>
  <c r="Q334" s="1"/>
  <c r="O333"/>
  <c r="P333" s="1"/>
  <c r="N522" i="6"/>
  <c r="I522"/>
  <c r="J336" i="7"/>
  <c r="R334"/>
  <c r="F338" l="1"/>
  <c r="G337"/>
  <c r="H337" s="1"/>
  <c r="L334"/>
  <c r="K335"/>
  <c r="M334"/>
  <c r="Q335" s="1"/>
  <c r="O334"/>
  <c r="P334" s="1"/>
  <c r="N521" i="6"/>
  <c r="I521"/>
  <c r="J337" i="7"/>
  <c r="R335"/>
  <c r="F339" l="1"/>
  <c r="G338"/>
  <c r="H338" s="1"/>
  <c r="L335"/>
  <c r="K336"/>
  <c r="M335"/>
  <c r="Q336" s="1"/>
  <c r="O335"/>
  <c r="P335" s="1"/>
  <c r="N520" i="6"/>
  <c r="I520"/>
  <c r="J338" i="7"/>
  <c r="R336"/>
  <c r="F340" l="1"/>
  <c r="G339"/>
  <c r="H339" s="1"/>
  <c r="L336"/>
  <c r="K337"/>
  <c r="M336"/>
  <c r="Q337" s="1"/>
  <c r="O336"/>
  <c r="P336" s="1"/>
  <c r="N519" i="6"/>
  <c r="I519"/>
  <c r="J339" i="7"/>
  <c r="R337"/>
  <c r="F341" l="1"/>
  <c r="G340"/>
  <c r="H340" s="1"/>
  <c r="L337"/>
  <c r="K338"/>
  <c r="M337"/>
  <c r="Q338" s="1"/>
  <c r="O337"/>
  <c r="N518" i="6"/>
  <c r="I518"/>
  <c r="J340" i="7"/>
  <c r="R338"/>
  <c r="F342" l="1"/>
  <c r="G341"/>
  <c r="H341" s="1"/>
  <c r="O338"/>
  <c r="P337"/>
  <c r="L338"/>
  <c r="K339"/>
  <c r="N517" i="6"/>
  <c r="I517"/>
  <c r="J341" i="7"/>
  <c r="F343" l="1"/>
  <c r="G342"/>
  <c r="H342" s="1"/>
  <c r="P338"/>
  <c r="L339"/>
  <c r="K340"/>
  <c r="M339"/>
  <c r="M338"/>
  <c r="N516" i="6"/>
  <c r="I516"/>
  <c r="J342" i="7"/>
  <c r="R339"/>
  <c r="R340"/>
  <c r="O339" l="1"/>
  <c r="O340" s="1"/>
  <c r="F344"/>
  <c r="G343"/>
  <c r="H343" s="1"/>
  <c r="Q339"/>
  <c r="Q340" s="1"/>
  <c r="L340"/>
  <c r="K341"/>
  <c r="M340"/>
  <c r="N515" i="6"/>
  <c r="I515"/>
  <c r="J343" i="7"/>
  <c r="R341"/>
  <c r="O341" l="1"/>
  <c r="P341" s="1"/>
  <c r="P340"/>
  <c r="L341"/>
  <c r="K342"/>
  <c r="M341"/>
  <c r="F345"/>
  <c r="G344"/>
  <c r="H344" s="1"/>
  <c r="Q341"/>
  <c r="P339"/>
  <c r="N514" i="6"/>
  <c r="I514"/>
  <c r="J344" i="7"/>
  <c r="R342"/>
  <c r="Q342" l="1"/>
  <c r="F346"/>
  <c r="G345"/>
  <c r="H345" s="1"/>
  <c r="L342"/>
  <c r="K343"/>
  <c r="M342"/>
  <c r="O342"/>
  <c r="P342" s="1"/>
  <c r="N513" i="6"/>
  <c r="I513"/>
  <c r="R343" i="7"/>
  <c r="J345"/>
  <c r="Q343" l="1"/>
  <c r="L343"/>
  <c r="K344"/>
  <c r="M343"/>
  <c r="Q344" s="1"/>
  <c r="F347"/>
  <c r="G346"/>
  <c r="H346" s="1"/>
  <c r="O343"/>
  <c r="P343" s="1"/>
  <c r="N512" i="6"/>
  <c r="I512"/>
  <c r="R344" i="7"/>
  <c r="J346"/>
  <c r="L344" l="1"/>
  <c r="K345"/>
  <c r="M344"/>
  <c r="Q345" s="1"/>
  <c r="F348"/>
  <c r="G347"/>
  <c r="H347" s="1"/>
  <c r="O344"/>
  <c r="P344" s="1"/>
  <c r="N511" i="6"/>
  <c r="I511"/>
  <c r="R345" i="7"/>
  <c r="J347"/>
  <c r="L345" l="1"/>
  <c r="K346"/>
  <c r="M345"/>
  <c r="Q346" s="1"/>
  <c r="F349"/>
  <c r="G348"/>
  <c r="H348" s="1"/>
  <c r="O345"/>
  <c r="P345" s="1"/>
  <c r="N510" i="6"/>
  <c r="I510"/>
  <c r="R346" i="7"/>
  <c r="J348"/>
  <c r="L346" l="1"/>
  <c r="K347"/>
  <c r="M346"/>
  <c r="Q347" s="1"/>
  <c r="F350"/>
  <c r="G349"/>
  <c r="H349" s="1"/>
  <c r="O346"/>
  <c r="P346" s="1"/>
  <c r="N509" i="6"/>
  <c r="I509"/>
  <c r="R347" i="7"/>
  <c r="J349"/>
  <c r="L347" l="1"/>
  <c r="K348"/>
  <c r="M347"/>
  <c r="Q348" s="1"/>
  <c r="F351"/>
  <c r="G350"/>
  <c r="H350" s="1"/>
  <c r="O347"/>
  <c r="P347" s="1"/>
  <c r="N508" i="6"/>
  <c r="I508"/>
  <c r="R348" i="7"/>
  <c r="J350"/>
  <c r="L348" l="1"/>
  <c r="K349"/>
  <c r="M348"/>
  <c r="Q349" s="1"/>
  <c r="F352"/>
  <c r="G351"/>
  <c r="H351" s="1"/>
  <c r="O348"/>
  <c r="P348" s="1"/>
  <c r="N507" i="6"/>
  <c r="I507"/>
  <c r="J351" i="7"/>
  <c r="R349"/>
  <c r="F353" l="1"/>
  <c r="G352"/>
  <c r="H352" s="1"/>
  <c r="L349"/>
  <c r="K350"/>
  <c r="M349"/>
  <c r="Q350" s="1"/>
  <c r="O349"/>
  <c r="P349" s="1"/>
  <c r="N506" i="6"/>
  <c r="I506"/>
  <c r="J352" i="7"/>
  <c r="R350"/>
  <c r="F354" l="1"/>
  <c r="G353"/>
  <c r="H353" s="1"/>
  <c r="L350"/>
  <c r="K351"/>
  <c r="M350"/>
  <c r="Q351" s="1"/>
  <c r="O350"/>
  <c r="P350" s="1"/>
  <c r="N505" i="6"/>
  <c r="I505"/>
  <c r="J353" i="7"/>
  <c r="R351"/>
  <c r="F355" l="1"/>
  <c r="G354"/>
  <c r="H354" s="1"/>
  <c r="L351"/>
  <c r="K352"/>
  <c r="M351"/>
  <c r="Q352" s="1"/>
  <c r="O351"/>
  <c r="P351" s="1"/>
  <c r="N504" i="6"/>
  <c r="I504"/>
  <c r="J354" i="7"/>
  <c r="R352"/>
  <c r="L352" l="1"/>
  <c r="K353"/>
  <c r="M352"/>
  <c r="Q353" s="1"/>
  <c r="F356"/>
  <c r="G355"/>
  <c r="H355" s="1"/>
  <c r="O352"/>
  <c r="P352" s="1"/>
  <c r="N503" i="6"/>
  <c r="I503"/>
  <c r="J355" i="7"/>
  <c r="R353"/>
  <c r="F357" l="1"/>
  <c r="G356"/>
  <c r="H356" s="1"/>
  <c r="L353"/>
  <c r="K354"/>
  <c r="M353"/>
  <c r="Q354" s="1"/>
  <c r="O353"/>
  <c r="P353" s="1"/>
  <c r="N502" i="6"/>
  <c r="I502"/>
  <c r="J356" i="7"/>
  <c r="R354"/>
  <c r="F358" l="1"/>
  <c r="G357"/>
  <c r="H357" s="1"/>
  <c r="L354"/>
  <c r="K355"/>
  <c r="M354"/>
  <c r="Q355" s="1"/>
  <c r="O354"/>
  <c r="P354" s="1"/>
  <c r="N501" i="6"/>
  <c r="I501"/>
  <c r="J357" i="7"/>
  <c r="R355"/>
  <c r="F359" l="1"/>
  <c r="G358"/>
  <c r="H358" s="1"/>
  <c r="L355"/>
  <c r="K356"/>
  <c r="M355"/>
  <c r="Q356" s="1"/>
  <c r="O355"/>
  <c r="P355" s="1"/>
  <c r="N500" i="6"/>
  <c r="I500"/>
  <c r="J358" i="7"/>
  <c r="R356"/>
  <c r="F360" l="1"/>
  <c r="G359"/>
  <c r="H359" s="1"/>
  <c r="L356"/>
  <c r="K357"/>
  <c r="M356"/>
  <c r="Q357" s="1"/>
  <c r="O356"/>
  <c r="P356" s="1"/>
  <c r="N499" i="6"/>
  <c r="I499"/>
  <c r="J359" i="7"/>
  <c r="R357"/>
  <c r="F361" l="1"/>
  <c r="G360"/>
  <c r="H360" s="1"/>
  <c r="L357"/>
  <c r="K358"/>
  <c r="M357"/>
  <c r="Q358" s="1"/>
  <c r="O357"/>
  <c r="P357" s="1"/>
  <c r="N498" i="6"/>
  <c r="I498"/>
  <c r="J360" i="7"/>
  <c r="R358"/>
  <c r="F362" l="1"/>
  <c r="G361"/>
  <c r="H361" s="1"/>
  <c r="L358"/>
  <c r="K359"/>
  <c r="M358"/>
  <c r="Q359" s="1"/>
  <c r="O358"/>
  <c r="P358" s="1"/>
  <c r="N497" i="6"/>
  <c r="I497"/>
  <c r="J361" i="7"/>
  <c r="R359"/>
  <c r="F363" l="1"/>
  <c r="G362"/>
  <c r="H362" s="1"/>
  <c r="L359"/>
  <c r="K360"/>
  <c r="M359"/>
  <c r="Q360" s="1"/>
  <c r="O359"/>
  <c r="N496" i="6"/>
  <c r="I496"/>
  <c r="J362" i="7"/>
  <c r="R360"/>
  <c r="L360" l="1"/>
  <c r="K361"/>
  <c r="M360"/>
  <c r="Q361" s="1"/>
  <c r="F364"/>
  <c r="G363"/>
  <c r="H363" s="1"/>
  <c r="O360"/>
  <c r="P360" s="1"/>
  <c r="P359"/>
  <c r="N495" i="6"/>
  <c r="I495"/>
  <c r="J363" i="7"/>
  <c r="R361"/>
  <c r="F365" l="1"/>
  <c r="G364"/>
  <c r="H364" s="1"/>
  <c r="L361"/>
  <c r="K362"/>
  <c r="M361"/>
  <c r="Q362" s="1"/>
  <c r="O361"/>
  <c r="P361" s="1"/>
  <c r="N494" i="6"/>
  <c r="I494"/>
  <c r="J364" i="7"/>
  <c r="R362"/>
  <c r="F366" l="1"/>
  <c r="G365"/>
  <c r="H365" s="1"/>
  <c r="L362"/>
  <c r="K363"/>
  <c r="M362"/>
  <c r="Q363" s="1"/>
  <c r="O362"/>
  <c r="P362" s="1"/>
  <c r="N493" i="6"/>
  <c r="I493"/>
  <c r="J365" i="7"/>
  <c r="R363"/>
  <c r="F367" l="1"/>
  <c r="G366"/>
  <c r="H366" s="1"/>
  <c r="L363"/>
  <c r="K364"/>
  <c r="M363"/>
  <c r="Q364" s="1"/>
  <c r="O363"/>
  <c r="P363" s="1"/>
  <c r="N492" i="6"/>
  <c r="I492"/>
  <c r="J366" i="7"/>
  <c r="R364"/>
  <c r="F368" l="1"/>
  <c r="G367"/>
  <c r="H367" s="1"/>
  <c r="L364"/>
  <c r="K365"/>
  <c r="M364"/>
  <c r="Q365" s="1"/>
  <c r="O364"/>
  <c r="P364" s="1"/>
  <c r="N491" i="6"/>
  <c r="I491"/>
  <c r="J367" i="7"/>
  <c r="R365"/>
  <c r="F369" l="1"/>
  <c r="G368"/>
  <c r="H368" s="1"/>
  <c r="L365"/>
  <c r="K366"/>
  <c r="M365"/>
  <c r="Q366" s="1"/>
  <c r="O365"/>
  <c r="P365" s="1"/>
  <c r="N490" i="6"/>
  <c r="I490"/>
  <c r="J368" i="7"/>
  <c r="R366"/>
  <c r="F370" l="1"/>
  <c r="G369"/>
  <c r="H369" s="1"/>
  <c r="L366"/>
  <c r="K367"/>
  <c r="M366"/>
  <c r="Q367" s="1"/>
  <c r="O366"/>
  <c r="P366" s="1"/>
  <c r="N489" i="6"/>
  <c r="I489"/>
  <c r="J369" i="7"/>
  <c r="R367"/>
  <c r="F371" l="1"/>
  <c r="G370"/>
  <c r="H370" s="1"/>
  <c r="L367"/>
  <c r="K368"/>
  <c r="M367"/>
  <c r="Q368" s="1"/>
  <c r="O367"/>
  <c r="P367" s="1"/>
  <c r="N488" i="6"/>
  <c r="I488"/>
  <c r="J370" i="7"/>
  <c r="R368"/>
  <c r="F372" l="1"/>
  <c r="G371"/>
  <c r="H371" s="1"/>
  <c r="L368"/>
  <c r="K369"/>
  <c r="M368"/>
  <c r="Q369" s="1"/>
  <c r="O368"/>
  <c r="P368" s="1"/>
  <c r="N487" i="6"/>
  <c r="I487"/>
  <c r="J371" i="7"/>
  <c r="R369"/>
  <c r="L369" l="1"/>
  <c r="K370"/>
  <c r="M369"/>
  <c r="Q370" s="1"/>
  <c r="F373"/>
  <c r="G372"/>
  <c r="H372" s="1"/>
  <c r="O369"/>
  <c r="P369" s="1"/>
  <c r="N486" i="6"/>
  <c r="I486"/>
  <c r="J372" i="7"/>
  <c r="R370"/>
  <c r="F374" l="1"/>
  <c r="G373"/>
  <c r="H373" s="1"/>
  <c r="L370"/>
  <c r="K371"/>
  <c r="M370"/>
  <c r="Q371" s="1"/>
  <c r="O370"/>
  <c r="P370" s="1"/>
  <c r="N485" i="6"/>
  <c r="I485"/>
  <c r="J373" i="7"/>
  <c r="R371"/>
  <c r="F375" l="1"/>
  <c r="G374"/>
  <c r="H374" s="1"/>
  <c r="L371"/>
  <c r="K372"/>
  <c r="M371"/>
  <c r="Q372" s="1"/>
  <c r="O371"/>
  <c r="P371" s="1"/>
  <c r="N484" i="6"/>
  <c r="I484"/>
  <c r="J374" i="7"/>
  <c r="R372"/>
  <c r="F376" l="1"/>
  <c r="G375"/>
  <c r="H375" s="1"/>
  <c r="L372"/>
  <c r="K373"/>
  <c r="M372"/>
  <c r="Q373" s="1"/>
  <c r="O372"/>
  <c r="P372" s="1"/>
  <c r="N483" i="6"/>
  <c r="I483"/>
  <c r="J375" i="7"/>
  <c r="R373"/>
  <c r="F377" l="1"/>
  <c r="G376"/>
  <c r="H376" s="1"/>
  <c r="L373"/>
  <c r="M373" s="1"/>
  <c r="Q374" s="1"/>
  <c r="K374"/>
  <c r="O373"/>
  <c r="N482" i="6"/>
  <c r="I482"/>
  <c r="J376" i="7"/>
  <c r="R374"/>
  <c r="F378" l="1"/>
  <c r="G377"/>
  <c r="H377" s="1"/>
  <c r="O374"/>
  <c r="P373"/>
  <c r="L374"/>
  <c r="K375"/>
  <c r="N481" i="6"/>
  <c r="I481"/>
  <c r="J377" i="7"/>
  <c r="F379" l="1"/>
  <c r="G378"/>
  <c r="H378" s="1"/>
  <c r="P374"/>
  <c r="L375"/>
  <c r="K376"/>
  <c r="M375"/>
  <c r="M374"/>
  <c r="N480" i="6"/>
  <c r="I480"/>
  <c r="J378" i="7"/>
  <c r="R375"/>
  <c r="R376"/>
  <c r="O375" l="1"/>
  <c r="O376" s="1"/>
  <c r="F380"/>
  <c r="G379"/>
  <c r="H379" s="1"/>
  <c r="Q375"/>
  <c r="Q376" s="1"/>
  <c r="L376"/>
  <c r="M376" s="1"/>
  <c r="K377"/>
  <c r="N479" i="6"/>
  <c r="I479"/>
  <c r="J379" i="7"/>
  <c r="R377"/>
  <c r="O377" l="1"/>
  <c r="P377" s="1"/>
  <c r="P376"/>
  <c r="L377"/>
  <c r="K378"/>
  <c r="M377"/>
  <c r="F381"/>
  <c r="G380"/>
  <c r="H380" s="1"/>
  <c r="Q377"/>
  <c r="P375"/>
  <c r="N478" i="6"/>
  <c r="I478"/>
  <c r="J380" i="7"/>
  <c r="R378"/>
  <c r="Q378" l="1"/>
  <c r="F382"/>
  <c r="G381"/>
  <c r="H381" s="1"/>
  <c r="L378"/>
  <c r="K379"/>
  <c r="M378"/>
  <c r="O378"/>
  <c r="P378" s="1"/>
  <c r="N477" i="6"/>
  <c r="I477"/>
  <c r="R379" i="7"/>
  <c r="J381"/>
  <c r="Q379" l="1"/>
  <c r="L379"/>
  <c r="K380"/>
  <c r="M379"/>
  <c r="F383"/>
  <c r="G382"/>
  <c r="H382" s="1"/>
  <c r="O379"/>
  <c r="P379" s="1"/>
  <c r="N476" i="6"/>
  <c r="I476"/>
  <c r="R380" i="7"/>
  <c r="J382"/>
  <c r="Q380" l="1"/>
  <c r="L380"/>
  <c r="K381"/>
  <c r="M380"/>
  <c r="F384"/>
  <c r="G383"/>
  <c r="H383" s="1"/>
  <c r="O380"/>
  <c r="P380" s="1"/>
  <c r="N475" i="6"/>
  <c r="I475"/>
  <c r="R381" i="7"/>
  <c r="J383"/>
  <c r="Q381" l="1"/>
  <c r="L381"/>
  <c r="K382"/>
  <c r="M381"/>
  <c r="F385"/>
  <c r="G384"/>
  <c r="H384" s="1"/>
  <c r="O381"/>
  <c r="P381" s="1"/>
  <c r="N474" i="6"/>
  <c r="I474"/>
  <c r="R382" i="7"/>
  <c r="J384"/>
  <c r="Q382" l="1"/>
  <c r="L382"/>
  <c r="K383"/>
  <c r="M382"/>
  <c r="F386"/>
  <c r="G385"/>
  <c r="H385" s="1"/>
  <c r="O382"/>
  <c r="P382" s="1"/>
  <c r="N473" i="6"/>
  <c r="I473"/>
  <c r="J385" i="7"/>
  <c r="R383"/>
  <c r="Q383" l="1"/>
  <c r="F387"/>
  <c r="G386"/>
  <c r="H386" s="1"/>
  <c r="L383"/>
  <c r="K384"/>
  <c r="M383"/>
  <c r="O383"/>
  <c r="P383" s="1"/>
  <c r="N472" i="6"/>
  <c r="I472"/>
  <c r="J386" i="7"/>
  <c r="R384"/>
  <c r="Q384" l="1"/>
  <c r="F388"/>
  <c r="G387"/>
  <c r="H387" s="1"/>
  <c r="L384"/>
  <c r="K385"/>
  <c r="M384"/>
  <c r="O384"/>
  <c r="P384" s="1"/>
  <c r="N471" i="6"/>
  <c r="I471"/>
  <c r="J387" i="7"/>
  <c r="R385"/>
  <c r="Q385" l="1"/>
  <c r="F389"/>
  <c r="G388"/>
  <c r="H388" s="1"/>
  <c r="L385"/>
  <c r="K386"/>
  <c r="M385"/>
  <c r="O385"/>
  <c r="P385" s="1"/>
  <c r="N470" i="6"/>
  <c r="I470"/>
  <c r="J388" i="7"/>
  <c r="R386"/>
  <c r="Q386" l="1"/>
  <c r="F390"/>
  <c r="G389"/>
  <c r="H389" s="1"/>
  <c r="L386"/>
  <c r="K387"/>
  <c r="M386"/>
  <c r="O386"/>
  <c r="P386" s="1"/>
  <c r="N469" i="6"/>
  <c r="I469"/>
  <c r="J389" i="7"/>
  <c r="R387"/>
  <c r="Q387" l="1"/>
  <c r="F391"/>
  <c r="G390"/>
  <c r="H390" s="1"/>
  <c r="L387"/>
  <c r="K388"/>
  <c r="M387"/>
  <c r="O387"/>
  <c r="P387" s="1"/>
  <c r="N468" i="6"/>
  <c r="I468"/>
  <c r="J390" i="7"/>
  <c r="R388"/>
  <c r="Q388" l="1"/>
  <c r="F392"/>
  <c r="G391"/>
  <c r="H391" s="1"/>
  <c r="L388"/>
  <c r="K389"/>
  <c r="M388"/>
  <c r="O388"/>
  <c r="P388" s="1"/>
  <c r="N467" i="6"/>
  <c r="I467"/>
  <c r="J391" i="7"/>
  <c r="R389"/>
  <c r="Q389" l="1"/>
  <c r="F393"/>
  <c r="G392"/>
  <c r="H392" s="1"/>
  <c r="L389"/>
  <c r="K390"/>
  <c r="M389"/>
  <c r="O389"/>
  <c r="P389" s="1"/>
  <c r="N466" i="6"/>
  <c r="I466"/>
  <c r="J392" i="7"/>
  <c r="R390"/>
  <c r="Q390" l="1"/>
  <c r="F394"/>
  <c r="G393"/>
  <c r="H393" s="1"/>
  <c r="L390"/>
  <c r="K391"/>
  <c r="M390"/>
  <c r="O390"/>
  <c r="P390" s="1"/>
  <c r="N465" i="6"/>
  <c r="I465"/>
  <c r="J393" i="7"/>
  <c r="R391"/>
  <c r="Q391" l="1"/>
  <c r="F395"/>
  <c r="G394"/>
  <c r="H394" s="1"/>
  <c r="L391"/>
  <c r="K392"/>
  <c r="M391"/>
  <c r="O391"/>
  <c r="P391" s="1"/>
  <c r="N464" i="6"/>
  <c r="I464"/>
  <c r="J394" i="7"/>
  <c r="R392"/>
  <c r="Q392" l="1"/>
  <c r="F396"/>
  <c r="G395"/>
  <c r="H395" s="1"/>
  <c r="L392"/>
  <c r="K393"/>
  <c r="M392"/>
  <c r="O392"/>
  <c r="P392" s="1"/>
  <c r="N463" i="6"/>
  <c r="I463"/>
  <c r="J395" i="7"/>
  <c r="R393"/>
  <c r="Q393" l="1"/>
  <c r="F397"/>
  <c r="G396"/>
  <c r="H396" s="1"/>
  <c r="L393"/>
  <c r="K394"/>
  <c r="M393"/>
  <c r="O393"/>
  <c r="P393" s="1"/>
  <c r="N462" i="6"/>
  <c r="I462"/>
  <c r="J396" i="7"/>
  <c r="R394"/>
  <c r="Q394" l="1"/>
  <c r="F398"/>
  <c r="G397"/>
  <c r="H397" s="1"/>
  <c r="L394"/>
  <c r="K395"/>
  <c r="M394"/>
  <c r="O394"/>
  <c r="P394" s="1"/>
  <c r="N461" i="6"/>
  <c r="I461"/>
  <c r="J397" i="7"/>
  <c r="R395"/>
  <c r="Q395" l="1"/>
  <c r="F399"/>
  <c r="G398"/>
  <c r="H398" s="1"/>
  <c r="L395"/>
  <c r="K396"/>
  <c r="M395"/>
  <c r="O395"/>
  <c r="P395" s="1"/>
  <c r="N460" i="6"/>
  <c r="I460"/>
  <c r="J398" i="7"/>
  <c r="R396"/>
  <c r="Q396" l="1"/>
  <c r="F400"/>
  <c r="G399"/>
  <c r="H399" s="1"/>
  <c r="L396"/>
  <c r="K397"/>
  <c r="M396"/>
  <c r="O396"/>
  <c r="P396" s="1"/>
  <c r="N459" i="6"/>
  <c r="I459"/>
  <c r="J399" i="7"/>
  <c r="R397"/>
  <c r="Q397" l="1"/>
  <c r="L397"/>
  <c r="K398"/>
  <c r="M397"/>
  <c r="F401"/>
  <c r="G400"/>
  <c r="H400" s="1"/>
  <c r="O397"/>
  <c r="P397" s="1"/>
  <c r="N458" i="6"/>
  <c r="I458"/>
  <c r="J400" i="7"/>
  <c r="R398"/>
  <c r="Q398" l="1"/>
  <c r="F402"/>
  <c r="G401"/>
  <c r="H401" s="1"/>
  <c r="L398"/>
  <c r="K399"/>
  <c r="M398"/>
  <c r="O398"/>
  <c r="P398" s="1"/>
  <c r="N457" i="6"/>
  <c r="I457"/>
  <c r="J401" i="7"/>
  <c r="R399"/>
  <c r="Q399" l="1"/>
  <c r="F403"/>
  <c r="G402"/>
  <c r="H402" s="1"/>
  <c r="L399"/>
  <c r="K400"/>
  <c r="M399"/>
  <c r="O399"/>
  <c r="P399" s="1"/>
  <c r="N456" i="6"/>
  <c r="I456"/>
  <c r="J402" i="7"/>
  <c r="R400"/>
  <c r="Q400" l="1"/>
  <c r="F404"/>
  <c r="G403"/>
  <c r="H403" s="1"/>
  <c r="L400"/>
  <c r="K401"/>
  <c r="M400"/>
  <c r="O400"/>
  <c r="P400" s="1"/>
  <c r="N455" i="6"/>
  <c r="I455"/>
  <c r="J403" i="7"/>
  <c r="R401"/>
  <c r="Q401" l="1"/>
  <c r="F405"/>
  <c r="G404"/>
  <c r="H404" s="1"/>
  <c r="L401"/>
  <c r="K402"/>
  <c r="M401"/>
  <c r="O401"/>
  <c r="P401" s="1"/>
  <c r="N454" i="6"/>
  <c r="I454"/>
  <c r="J404" i="7"/>
  <c r="R402"/>
  <c r="Q402" l="1"/>
  <c r="F406"/>
  <c r="G405"/>
  <c r="H405" s="1"/>
  <c r="L402"/>
  <c r="K403"/>
  <c r="M402"/>
  <c r="O402"/>
  <c r="P402" s="1"/>
  <c r="N453" i="6"/>
  <c r="I453"/>
  <c r="J405" i="7"/>
  <c r="R403"/>
  <c r="Q403" l="1"/>
  <c r="F407"/>
  <c r="G406"/>
  <c r="H406" s="1"/>
  <c r="L403"/>
  <c r="K404"/>
  <c r="M403"/>
  <c r="O403"/>
  <c r="P403" s="1"/>
  <c r="N452" i="6"/>
  <c r="I452"/>
  <c r="J406" i="7"/>
  <c r="R404"/>
  <c r="Q404" l="1"/>
  <c r="F408"/>
  <c r="G407"/>
  <c r="H407" s="1"/>
  <c r="L404"/>
  <c r="K405"/>
  <c r="M404"/>
  <c r="O404"/>
  <c r="P404" s="1"/>
  <c r="N451" i="6"/>
  <c r="I451"/>
  <c r="J407" i="7"/>
  <c r="R405"/>
  <c r="Q405" l="1"/>
  <c r="F409"/>
  <c r="G408"/>
  <c r="H408" s="1"/>
  <c r="L405"/>
  <c r="K406"/>
  <c r="M405"/>
  <c r="O405"/>
  <c r="P405" s="1"/>
  <c r="N450" i="6"/>
  <c r="I450"/>
  <c r="J408" i="7"/>
  <c r="R406"/>
  <c r="Q406" l="1"/>
  <c r="F410"/>
  <c r="G409"/>
  <c r="H409" s="1"/>
  <c r="L406"/>
  <c r="K407"/>
  <c r="M406"/>
  <c r="O406"/>
  <c r="P406" s="1"/>
  <c r="N449" i="6"/>
  <c r="I449"/>
  <c r="J409" i="7"/>
  <c r="R407"/>
  <c r="Q407" l="1"/>
  <c r="F411"/>
  <c r="G410"/>
  <c r="H410" s="1"/>
  <c r="L407"/>
  <c r="K408"/>
  <c r="M407"/>
  <c r="O407"/>
  <c r="P407" s="1"/>
  <c r="N448" i="6"/>
  <c r="I448"/>
  <c r="J410" i="7"/>
  <c r="R408"/>
  <c r="Q408" l="1"/>
  <c r="F412"/>
  <c r="G411"/>
  <c r="H411" s="1"/>
  <c r="L408"/>
  <c r="K409"/>
  <c r="M408"/>
  <c r="O408"/>
  <c r="P408" s="1"/>
  <c r="N447" i="6"/>
  <c r="I447"/>
  <c r="J411" i="7"/>
  <c r="R409"/>
  <c r="Q409" l="1"/>
  <c r="F413"/>
  <c r="G412"/>
  <c r="H412" s="1"/>
  <c r="L409"/>
  <c r="K410"/>
  <c r="M409"/>
  <c r="O409"/>
  <c r="P409" s="1"/>
  <c r="N446" i="6"/>
  <c r="I446"/>
  <c r="J412" i="7"/>
  <c r="R410"/>
  <c r="Q410" l="1"/>
  <c r="F414"/>
  <c r="G413"/>
  <c r="H413" s="1"/>
  <c r="L410"/>
  <c r="K411"/>
  <c r="M410"/>
  <c r="O410"/>
  <c r="P410" s="1"/>
  <c r="N445" i="6"/>
  <c r="I445"/>
  <c r="J413" i="7"/>
  <c r="R411"/>
  <c r="Q411" l="1"/>
  <c r="F415"/>
  <c r="G414"/>
  <c r="H414" s="1"/>
  <c r="L411"/>
  <c r="K412"/>
  <c r="M411"/>
  <c r="O411"/>
  <c r="P411" s="1"/>
  <c r="N444" i="6"/>
  <c r="I444"/>
  <c r="J414" i="7"/>
  <c r="R412"/>
  <c r="Q412" l="1"/>
  <c r="F416"/>
  <c r="G415"/>
  <c r="H415" s="1"/>
  <c r="L412"/>
  <c r="K413"/>
  <c r="M412"/>
  <c r="O412"/>
  <c r="P412" s="1"/>
  <c r="N443" i="6"/>
  <c r="I443"/>
  <c r="J415" i="7"/>
  <c r="R413"/>
  <c r="Q413" l="1"/>
  <c r="F417"/>
  <c r="G416"/>
  <c r="H416" s="1"/>
  <c r="L413"/>
  <c r="K414"/>
  <c r="M413"/>
  <c r="O413"/>
  <c r="P413" s="1"/>
  <c r="N442" i="6"/>
  <c r="I442"/>
  <c r="J416" i="7"/>
  <c r="R414"/>
  <c r="Q414" l="1"/>
  <c r="F418"/>
  <c r="G417"/>
  <c r="H417" s="1"/>
  <c r="L414"/>
  <c r="K415"/>
  <c r="M414"/>
  <c r="O414"/>
  <c r="P414" s="1"/>
  <c r="N441" i="6"/>
  <c r="I441"/>
  <c r="J417" i="7"/>
  <c r="R415"/>
  <c r="Q415" l="1"/>
  <c r="F419"/>
  <c r="G418"/>
  <c r="H418" s="1"/>
  <c r="L415"/>
  <c r="K416"/>
  <c r="M415"/>
  <c r="O415"/>
  <c r="P415" s="1"/>
  <c r="N440" i="6"/>
  <c r="I440"/>
  <c r="J418" i="7"/>
  <c r="R416"/>
  <c r="Q416" l="1"/>
  <c r="F420"/>
  <c r="G419"/>
  <c r="H419" s="1"/>
  <c r="L416"/>
  <c r="K417"/>
  <c r="M416"/>
  <c r="O416"/>
  <c r="P416" s="1"/>
  <c r="N439" i="6"/>
  <c r="I439"/>
  <c r="J419" i="7"/>
  <c r="R417"/>
  <c r="Q417" l="1"/>
  <c r="F421"/>
  <c r="G420"/>
  <c r="H420" s="1"/>
  <c r="L417"/>
  <c r="K418"/>
  <c r="M417"/>
  <c r="O417"/>
  <c r="P417" s="1"/>
  <c r="N438" i="6"/>
  <c r="I438"/>
  <c r="J420" i="7"/>
  <c r="R418"/>
  <c r="Q418" l="1"/>
  <c r="F422"/>
  <c r="G421"/>
  <c r="H421" s="1"/>
  <c r="L418"/>
  <c r="K419"/>
  <c r="M418"/>
  <c r="O418"/>
  <c r="N437" i="6"/>
  <c r="I437"/>
  <c r="J421" i="7"/>
  <c r="R419"/>
  <c r="Q419" l="1"/>
  <c r="F423"/>
  <c r="G422"/>
  <c r="H422" s="1"/>
  <c r="O419"/>
  <c r="P418"/>
  <c r="L419"/>
  <c r="M419" s="1"/>
  <c r="K420"/>
  <c r="N436" i="6"/>
  <c r="I436"/>
  <c r="J422" i="7"/>
  <c r="R420"/>
  <c r="Q420" l="1"/>
  <c r="F424"/>
  <c r="G423"/>
  <c r="H423" s="1"/>
  <c r="O420"/>
  <c r="P419"/>
  <c r="L420"/>
  <c r="K421"/>
  <c r="N435" i="6"/>
  <c r="I435"/>
  <c r="J423" i="7"/>
  <c r="F425" l="1"/>
  <c r="G424"/>
  <c r="H424" s="1"/>
  <c r="P420"/>
  <c r="L421"/>
  <c r="K422"/>
  <c r="M421"/>
  <c r="M420"/>
  <c r="N434" i="6"/>
  <c r="I434"/>
  <c r="J424" i="7"/>
  <c r="R421"/>
  <c r="R422"/>
  <c r="O421" l="1"/>
  <c r="O422" s="1"/>
  <c r="F426"/>
  <c r="G425"/>
  <c r="H425" s="1"/>
  <c r="Q421"/>
  <c r="Q422" s="1"/>
  <c r="L422"/>
  <c r="K423"/>
  <c r="M422"/>
  <c r="N433" i="6"/>
  <c r="I433"/>
  <c r="J425" i="7"/>
  <c r="R423"/>
  <c r="O423" l="1"/>
  <c r="P423" s="1"/>
  <c r="P422"/>
  <c r="L423"/>
  <c r="K424"/>
  <c r="M423"/>
  <c r="F427"/>
  <c r="G426"/>
  <c r="H426" s="1"/>
  <c r="Q423"/>
  <c r="P421"/>
  <c r="N432" i="6"/>
  <c r="I432"/>
  <c r="J426" i="7"/>
  <c r="R424"/>
  <c r="Q424" l="1"/>
  <c r="F428"/>
  <c r="G427"/>
  <c r="H427" s="1"/>
  <c r="L424"/>
  <c r="K425"/>
  <c r="M424"/>
  <c r="Q425" s="1"/>
  <c r="O424"/>
  <c r="P424" s="1"/>
  <c r="N431" i="6"/>
  <c r="I431"/>
  <c r="R425" i="7"/>
  <c r="J427"/>
  <c r="L425" l="1"/>
  <c r="K426"/>
  <c r="M425"/>
  <c r="Q426" s="1"/>
  <c r="F429"/>
  <c r="G428"/>
  <c r="H428" s="1"/>
  <c r="O425"/>
  <c r="P425" s="1"/>
  <c r="N430" i="6"/>
  <c r="I430"/>
  <c r="R426" i="7"/>
  <c r="J428"/>
  <c r="L426" l="1"/>
  <c r="K427"/>
  <c r="M426"/>
  <c r="Q427" s="1"/>
  <c r="F430"/>
  <c r="G429"/>
  <c r="H429" s="1"/>
  <c r="O426"/>
  <c r="P426" s="1"/>
  <c r="N429" i="6"/>
  <c r="I429"/>
  <c r="R427" i="7"/>
  <c r="J429"/>
  <c r="L427" l="1"/>
  <c r="K428"/>
  <c r="M427"/>
  <c r="Q428" s="1"/>
  <c r="F431"/>
  <c r="G430"/>
  <c r="H430" s="1"/>
  <c r="O427"/>
  <c r="P427" s="1"/>
  <c r="N428" i="6"/>
  <c r="I428"/>
  <c r="J430" i="7"/>
  <c r="R428"/>
  <c r="F432" l="1"/>
  <c r="G431"/>
  <c r="H431" s="1"/>
  <c r="L428"/>
  <c r="K429"/>
  <c r="M428"/>
  <c r="Q429" s="1"/>
  <c r="O428"/>
  <c r="P428" s="1"/>
  <c r="N427" i="6"/>
  <c r="I427"/>
  <c r="J431" i="7"/>
  <c r="R429"/>
  <c r="F433" l="1"/>
  <c r="G432"/>
  <c r="H432" s="1"/>
  <c r="L429"/>
  <c r="K430"/>
  <c r="M429"/>
  <c r="Q430" s="1"/>
  <c r="O429"/>
  <c r="P429" s="1"/>
  <c r="N426" i="6"/>
  <c r="I426"/>
  <c r="J432" i="7"/>
  <c r="R430"/>
  <c r="F434" l="1"/>
  <c r="G433"/>
  <c r="H433" s="1"/>
  <c r="L430"/>
  <c r="K431"/>
  <c r="M430"/>
  <c r="Q431" s="1"/>
  <c r="O430"/>
  <c r="P430" s="1"/>
  <c r="N425" i="6"/>
  <c r="I425"/>
  <c r="J433" i="7"/>
  <c r="R431"/>
  <c r="F435" l="1"/>
  <c r="G434"/>
  <c r="H434" s="1"/>
  <c r="L431"/>
  <c r="K432"/>
  <c r="M431"/>
  <c r="Q432" s="1"/>
  <c r="O431"/>
  <c r="P431" s="1"/>
  <c r="N424" i="6"/>
  <c r="I424"/>
  <c r="J434" i="7"/>
  <c r="R432"/>
  <c r="F436" l="1"/>
  <c r="G435"/>
  <c r="H435" s="1"/>
  <c r="L432"/>
  <c r="K433"/>
  <c r="M432"/>
  <c r="Q433" s="1"/>
  <c r="O432"/>
  <c r="P432" s="1"/>
  <c r="N423" i="6"/>
  <c r="I423"/>
  <c r="J435" i="7"/>
  <c r="R433"/>
  <c r="F437" l="1"/>
  <c r="G436"/>
  <c r="H436" s="1"/>
  <c r="L433"/>
  <c r="K434"/>
  <c r="M433"/>
  <c r="Q434" s="1"/>
  <c r="O433"/>
  <c r="N422" i="6"/>
  <c r="I422"/>
  <c r="J436" i="7"/>
  <c r="R434"/>
  <c r="L434" l="1"/>
  <c r="K435"/>
  <c r="M434"/>
  <c r="F438"/>
  <c r="G437"/>
  <c r="H437" s="1"/>
  <c r="O434"/>
  <c r="P433"/>
  <c r="Q435"/>
  <c r="N421" i="6"/>
  <c r="I421"/>
  <c r="J437" i="7"/>
  <c r="R435"/>
  <c r="F439" l="1"/>
  <c r="G438"/>
  <c r="H438" s="1"/>
  <c r="L435"/>
  <c r="K436"/>
  <c r="M435"/>
  <c r="O435"/>
  <c r="P434"/>
  <c r="Q436"/>
  <c r="N420" i="6"/>
  <c r="I420"/>
  <c r="R436" i="7"/>
  <c r="J438"/>
  <c r="L436" l="1"/>
  <c r="K437"/>
  <c r="M436"/>
  <c r="O436"/>
  <c r="P435"/>
  <c r="F440"/>
  <c r="G439"/>
  <c r="H439" s="1"/>
  <c r="Q437"/>
  <c r="N419" i="6"/>
  <c r="I419"/>
  <c r="J439" i="7"/>
  <c r="R437"/>
  <c r="F441" l="1"/>
  <c r="G440"/>
  <c r="H440" s="1"/>
  <c r="L437"/>
  <c r="K438"/>
  <c r="M437"/>
  <c r="Q438" s="1"/>
  <c r="O437"/>
  <c r="P437" s="1"/>
  <c r="P436"/>
  <c r="N418" i="6"/>
  <c r="I418"/>
  <c r="R438" i="7"/>
  <c r="J440"/>
  <c r="L438" l="1"/>
  <c r="M438" s="1"/>
  <c r="Q439" s="1"/>
  <c r="K439"/>
  <c r="F442"/>
  <c r="G441"/>
  <c r="H441" s="1"/>
  <c r="O438"/>
  <c r="P438" s="1"/>
  <c r="N417" i="6"/>
  <c r="I417"/>
  <c r="R439" i="7"/>
  <c r="J441"/>
  <c r="L439" l="1"/>
  <c r="K440"/>
  <c r="M439"/>
  <c r="Q440" s="1"/>
  <c r="F443"/>
  <c r="G442"/>
  <c r="H442" s="1"/>
  <c r="O439"/>
  <c r="P439" s="1"/>
  <c r="N416" i="6"/>
  <c r="I416"/>
  <c r="R440" i="7"/>
  <c r="J442"/>
  <c r="L440" l="1"/>
  <c r="K441"/>
  <c r="M440"/>
  <c r="Q441" s="1"/>
  <c r="F444"/>
  <c r="G443"/>
  <c r="H443" s="1"/>
  <c r="O440"/>
  <c r="P440" s="1"/>
  <c r="N415" i="6"/>
  <c r="I415"/>
  <c r="R441" i="7"/>
  <c r="J443"/>
  <c r="L441" l="1"/>
  <c r="K442"/>
  <c r="M441"/>
  <c r="Q442" s="1"/>
  <c r="F445"/>
  <c r="G444"/>
  <c r="H444" s="1"/>
  <c r="O441"/>
  <c r="P441" s="1"/>
  <c r="N414" i="6"/>
  <c r="I414"/>
  <c r="R442" i="7"/>
  <c r="J444"/>
  <c r="L442" l="1"/>
  <c r="K443"/>
  <c r="M442"/>
  <c r="Q443" s="1"/>
  <c r="F446"/>
  <c r="G445"/>
  <c r="H445" s="1"/>
  <c r="O442"/>
  <c r="P442" s="1"/>
  <c r="N413" i="6"/>
  <c r="I413"/>
  <c r="J445" i="7"/>
  <c r="R443"/>
  <c r="F447" l="1"/>
  <c r="G446"/>
  <c r="H446" s="1"/>
  <c r="L443"/>
  <c r="K444"/>
  <c r="M443"/>
  <c r="Q444" s="1"/>
  <c r="O443"/>
  <c r="P443" s="1"/>
  <c r="N412" i="6"/>
  <c r="I412"/>
  <c r="J446" i="7"/>
  <c r="R444"/>
  <c r="F448" l="1"/>
  <c r="G447"/>
  <c r="H447" s="1"/>
  <c r="L444"/>
  <c r="K445"/>
  <c r="M444"/>
  <c r="Q445" s="1"/>
  <c r="O444"/>
  <c r="P444" s="1"/>
  <c r="N411" i="6"/>
  <c r="I411"/>
  <c r="J447" i="7"/>
  <c r="R445"/>
  <c r="F449" l="1"/>
  <c r="G448"/>
  <c r="H448" s="1"/>
  <c r="L445"/>
  <c r="K446"/>
  <c r="M445"/>
  <c r="Q446" s="1"/>
  <c r="O445"/>
  <c r="P445" s="1"/>
  <c r="N410" i="6"/>
  <c r="I410"/>
  <c r="J448" i="7"/>
  <c r="R446"/>
  <c r="F450" l="1"/>
  <c r="G449"/>
  <c r="H449" s="1"/>
  <c r="L446"/>
  <c r="K447"/>
  <c r="M446"/>
  <c r="Q447" s="1"/>
  <c r="O446"/>
  <c r="P446" s="1"/>
  <c r="N409" i="6"/>
  <c r="I409"/>
  <c r="J449" i="7"/>
  <c r="R447"/>
  <c r="F451" l="1"/>
  <c r="G450"/>
  <c r="H450" s="1"/>
  <c r="L447"/>
  <c r="K448"/>
  <c r="M447"/>
  <c r="Q448" s="1"/>
  <c r="O447"/>
  <c r="P447" s="1"/>
  <c r="N408" i="6"/>
  <c r="I408"/>
  <c r="J450" i="7"/>
  <c r="R448"/>
  <c r="F452" l="1"/>
  <c r="G451"/>
  <c r="H451" s="1"/>
  <c r="L448"/>
  <c r="K449"/>
  <c r="M448"/>
  <c r="Q449" s="1"/>
  <c r="O448"/>
  <c r="P448" s="1"/>
  <c r="N407" i="6"/>
  <c r="I407"/>
  <c r="J451" i="7"/>
  <c r="R449"/>
  <c r="F453" l="1"/>
  <c r="G452"/>
  <c r="H452" s="1"/>
  <c r="L449"/>
  <c r="K450"/>
  <c r="M449"/>
  <c r="Q450" s="1"/>
  <c r="O449"/>
  <c r="P449" s="1"/>
  <c r="N406" i="6"/>
  <c r="I406"/>
  <c r="J452" i="7"/>
  <c r="R450"/>
  <c r="F454" l="1"/>
  <c r="G453"/>
  <c r="H453" s="1"/>
  <c r="L450"/>
  <c r="K451"/>
  <c r="M450"/>
  <c r="Q451" s="1"/>
  <c r="O450"/>
  <c r="P450" s="1"/>
  <c r="N405" i="6"/>
  <c r="I405"/>
  <c r="J453" i="7"/>
  <c r="R451"/>
  <c r="F455" l="1"/>
  <c r="G454"/>
  <c r="H454" s="1"/>
  <c r="L451"/>
  <c r="K452"/>
  <c r="M451"/>
  <c r="Q452" s="1"/>
  <c r="O451"/>
  <c r="P451" s="1"/>
  <c r="N404" i="6"/>
  <c r="I404"/>
  <c r="J454" i="7"/>
  <c r="R452"/>
  <c r="F456" l="1"/>
  <c r="G455"/>
  <c r="H455" s="1"/>
  <c r="L452"/>
  <c r="K453"/>
  <c r="M452"/>
  <c r="Q453" s="1"/>
  <c r="O452"/>
  <c r="P452" s="1"/>
  <c r="N403" i="6"/>
  <c r="I403"/>
  <c r="J455" i="7"/>
  <c r="R453"/>
  <c r="F457" l="1"/>
  <c r="G456"/>
  <c r="H456" s="1"/>
  <c r="L453"/>
  <c r="K454"/>
  <c r="M453"/>
  <c r="Q454" s="1"/>
  <c r="O453"/>
  <c r="P453" s="1"/>
  <c r="N402" i="6"/>
  <c r="I402"/>
  <c r="J456" i="7"/>
  <c r="R454"/>
  <c r="F458" l="1"/>
  <c r="G457"/>
  <c r="H457" s="1"/>
  <c r="L454"/>
  <c r="K455"/>
  <c r="M454"/>
  <c r="Q455" s="1"/>
  <c r="O454"/>
  <c r="P454" s="1"/>
  <c r="N401" i="6"/>
  <c r="I401"/>
  <c r="J457" i="7"/>
  <c r="R455"/>
  <c r="F459" l="1"/>
  <c r="G458"/>
  <c r="H458" s="1"/>
  <c r="L455"/>
  <c r="K456"/>
  <c r="M455"/>
  <c r="Q456" s="1"/>
  <c r="O455"/>
  <c r="P455" s="1"/>
  <c r="N400" i="6"/>
  <c r="I400"/>
  <c r="J458" i="7"/>
  <c r="R456"/>
  <c r="F460" l="1"/>
  <c r="G459"/>
  <c r="H459" s="1"/>
  <c r="L456"/>
  <c r="K457"/>
  <c r="M456"/>
  <c r="Q457" s="1"/>
  <c r="O456"/>
  <c r="P456" s="1"/>
  <c r="N399" i="6"/>
  <c r="I399"/>
  <c r="J459" i="7"/>
  <c r="R457"/>
  <c r="F461" l="1"/>
  <c r="G460"/>
  <c r="H460" s="1"/>
  <c r="L457"/>
  <c r="K458"/>
  <c r="M457"/>
  <c r="Q458" s="1"/>
  <c r="O457"/>
  <c r="P457" s="1"/>
  <c r="N398" i="6"/>
  <c r="I398"/>
  <c r="J460" i="7"/>
  <c r="R458"/>
  <c r="F462" l="1"/>
  <c r="G461"/>
  <c r="H461" s="1"/>
  <c r="L458"/>
  <c r="K459"/>
  <c r="M458"/>
  <c r="Q459" s="1"/>
  <c r="O458"/>
  <c r="P458" s="1"/>
  <c r="N397" i="6"/>
  <c r="I397"/>
  <c r="J461" i="7"/>
  <c r="R459"/>
  <c r="F463" l="1"/>
  <c r="G462"/>
  <c r="H462" s="1"/>
  <c r="L459"/>
  <c r="K460"/>
  <c r="M459"/>
  <c r="Q460" s="1"/>
  <c r="O459"/>
  <c r="P459" s="1"/>
  <c r="N396" i="6"/>
  <c r="I396"/>
  <c r="J462" i="7"/>
  <c r="R460"/>
  <c r="F464" l="1"/>
  <c r="G463"/>
  <c r="H463" s="1"/>
  <c r="L460"/>
  <c r="K461"/>
  <c r="M460"/>
  <c r="Q461" s="1"/>
  <c r="O460"/>
  <c r="P460" s="1"/>
  <c r="N395" i="6"/>
  <c r="I395"/>
  <c r="J463" i="7"/>
  <c r="R461"/>
  <c r="F465" l="1"/>
  <c r="G464"/>
  <c r="H464" s="1"/>
  <c r="L461"/>
  <c r="K462"/>
  <c r="M461"/>
  <c r="Q462" s="1"/>
  <c r="O461"/>
  <c r="P461" s="1"/>
  <c r="N394" i="6"/>
  <c r="I394"/>
  <c r="J464" i="7"/>
  <c r="R462"/>
  <c r="F466" l="1"/>
  <c r="G465"/>
  <c r="H465" s="1"/>
  <c r="L462"/>
  <c r="K463"/>
  <c r="M462"/>
  <c r="Q463" s="1"/>
  <c r="O462"/>
  <c r="N393" i="6"/>
  <c r="I393"/>
  <c r="J465" i="7"/>
  <c r="R463"/>
  <c r="F467" l="1"/>
  <c r="G466"/>
  <c r="H466" s="1"/>
  <c r="O463"/>
  <c r="P462"/>
  <c r="L463"/>
  <c r="K464"/>
  <c r="N392" i="6"/>
  <c r="I392"/>
  <c r="J466" i="7"/>
  <c r="F468" l="1"/>
  <c r="G467"/>
  <c r="H467" s="1"/>
  <c r="P463"/>
  <c r="L464"/>
  <c r="K465"/>
  <c r="M464"/>
  <c r="M463"/>
  <c r="N391" i="6"/>
  <c r="I391"/>
  <c r="J467" i="7"/>
  <c r="R464"/>
  <c r="R465"/>
  <c r="O464" l="1"/>
  <c r="O465" s="1"/>
  <c r="F469"/>
  <c r="G468"/>
  <c r="H468" s="1"/>
  <c r="Q464"/>
  <c r="Q465" s="1"/>
  <c r="L465"/>
  <c r="K466"/>
  <c r="M465"/>
  <c r="N390" i="6"/>
  <c r="I390"/>
  <c r="J468" i="7"/>
  <c r="R466"/>
  <c r="O466" l="1"/>
  <c r="P466" s="1"/>
  <c r="P465"/>
  <c r="L466"/>
  <c r="K467"/>
  <c r="M466"/>
  <c r="F470"/>
  <c r="G469"/>
  <c r="H469" s="1"/>
  <c r="Q466"/>
  <c r="P464"/>
  <c r="N389" i="6"/>
  <c r="I389"/>
  <c r="J469" i="7"/>
  <c r="R467"/>
  <c r="Q467" l="1"/>
  <c r="F471"/>
  <c r="G470"/>
  <c r="H470" s="1"/>
  <c r="L467"/>
  <c r="K468"/>
  <c r="M467"/>
  <c r="Q468" s="1"/>
  <c r="O467"/>
  <c r="P467" s="1"/>
  <c r="N388" i="6"/>
  <c r="I388"/>
  <c r="R468" i="7"/>
  <c r="J470"/>
  <c r="L468" l="1"/>
  <c r="K469"/>
  <c r="M468"/>
  <c r="Q469" s="1"/>
  <c r="F472"/>
  <c r="G471"/>
  <c r="H471" s="1"/>
  <c r="O468"/>
  <c r="P468" s="1"/>
  <c r="N387" i="6"/>
  <c r="I387"/>
  <c r="J471" i="7"/>
  <c r="R469"/>
  <c r="L469" l="1"/>
  <c r="K470"/>
  <c r="M469"/>
  <c r="Q470"/>
  <c r="F473"/>
  <c r="G472"/>
  <c r="H472" s="1"/>
  <c r="O469"/>
  <c r="P469" s="1"/>
  <c r="N386" i="6"/>
  <c r="I386"/>
  <c r="R470" i="7"/>
  <c r="J472"/>
  <c r="L470" l="1"/>
  <c r="K471"/>
  <c r="M470"/>
  <c r="Q471"/>
  <c r="F474"/>
  <c r="G473"/>
  <c r="H473" s="1"/>
  <c r="O470"/>
  <c r="P470" s="1"/>
  <c r="N385" i="6"/>
  <c r="I385"/>
  <c r="R471" i="7"/>
  <c r="J473"/>
  <c r="L471" l="1"/>
  <c r="K472"/>
  <c r="M471"/>
  <c r="Q472"/>
  <c r="F475"/>
  <c r="G474"/>
  <c r="H474" s="1"/>
  <c r="O471"/>
  <c r="P471" s="1"/>
  <c r="N384" i="6"/>
  <c r="I384"/>
  <c r="R472" i="7"/>
  <c r="J474"/>
  <c r="L472" l="1"/>
  <c r="K473"/>
  <c r="M472"/>
  <c r="Q473"/>
  <c r="F476"/>
  <c r="G475"/>
  <c r="H475" s="1"/>
  <c r="O472"/>
  <c r="P472" s="1"/>
  <c r="N383" i="6"/>
  <c r="I383"/>
  <c r="R473" i="7"/>
  <c r="J475"/>
  <c r="L473" l="1"/>
  <c r="K474"/>
  <c r="M473"/>
  <c r="Q474"/>
  <c r="F477"/>
  <c r="G476"/>
  <c r="H476" s="1"/>
  <c r="O473"/>
  <c r="P473" s="1"/>
  <c r="N382" i="6"/>
  <c r="I382"/>
  <c r="J476" i="7"/>
  <c r="R474"/>
  <c r="L474" l="1"/>
  <c r="K475"/>
  <c r="M474"/>
  <c r="Q475"/>
  <c r="F478"/>
  <c r="G477"/>
  <c r="H477" s="1"/>
  <c r="O474"/>
  <c r="P474" s="1"/>
  <c r="N381" i="6"/>
  <c r="I381"/>
  <c r="R475" i="7"/>
  <c r="J477"/>
  <c r="L475" l="1"/>
  <c r="K476"/>
  <c r="M475"/>
  <c r="Q476"/>
  <c r="F479"/>
  <c r="G478"/>
  <c r="H478" s="1"/>
  <c r="O475"/>
  <c r="P475" s="1"/>
  <c r="N380" i="6"/>
  <c r="I380"/>
  <c r="J478" i="7"/>
  <c r="R476"/>
  <c r="L476" l="1"/>
  <c r="K477"/>
  <c r="M476"/>
  <c r="Q477"/>
  <c r="F480"/>
  <c r="G479"/>
  <c r="H479" s="1"/>
  <c r="O476"/>
  <c r="P476" s="1"/>
  <c r="N379" i="6"/>
  <c r="I379"/>
  <c r="R477" i="7"/>
  <c r="J479"/>
  <c r="L477" l="1"/>
  <c r="K478"/>
  <c r="M477"/>
  <c r="Q478"/>
  <c r="F481"/>
  <c r="G480"/>
  <c r="H480" s="1"/>
  <c r="O477"/>
  <c r="P477" s="1"/>
  <c r="N378" i="6"/>
  <c r="I378"/>
  <c r="R478" i="7"/>
  <c r="J480"/>
  <c r="L478" l="1"/>
  <c r="K479"/>
  <c r="M478"/>
  <c r="Q479" s="1"/>
  <c r="F482"/>
  <c r="G481"/>
  <c r="H481" s="1"/>
  <c r="O478"/>
  <c r="P478" s="1"/>
  <c r="N377" i="6"/>
  <c r="I377"/>
  <c r="J481" i="7"/>
  <c r="R479"/>
  <c r="L479" l="1"/>
  <c r="K480"/>
  <c r="M479"/>
  <c r="Q480" s="1"/>
  <c r="F483"/>
  <c r="G482"/>
  <c r="H482" s="1"/>
  <c r="O479"/>
  <c r="P479" s="1"/>
  <c r="N376" i="6"/>
  <c r="I376"/>
  <c r="R480" i="7"/>
  <c r="J482"/>
  <c r="L480" l="1"/>
  <c r="K481"/>
  <c r="M480"/>
  <c r="Q481" s="1"/>
  <c r="F484"/>
  <c r="G483"/>
  <c r="H483" s="1"/>
  <c r="O480"/>
  <c r="P480" s="1"/>
  <c r="N375" i="6"/>
  <c r="I375"/>
  <c r="R481" i="7"/>
  <c r="J483"/>
  <c r="L481" l="1"/>
  <c r="K482"/>
  <c r="M481"/>
  <c r="Q482" s="1"/>
  <c r="F485"/>
  <c r="G484"/>
  <c r="H484" s="1"/>
  <c r="O481"/>
  <c r="P481" s="1"/>
  <c r="N374" i="6"/>
  <c r="I374"/>
  <c r="R482" i="7"/>
  <c r="J484"/>
  <c r="L482" l="1"/>
  <c r="K483"/>
  <c r="M482"/>
  <c r="Q483" s="1"/>
  <c r="F486"/>
  <c r="G485"/>
  <c r="H485" s="1"/>
  <c r="O482"/>
  <c r="P482" s="1"/>
  <c r="N373" i="6"/>
  <c r="I373"/>
  <c r="J485" i="7"/>
  <c r="R483"/>
  <c r="F487" l="1"/>
  <c r="G486"/>
  <c r="H486" s="1"/>
  <c r="L483"/>
  <c r="K484"/>
  <c r="M483"/>
  <c r="Q484" s="1"/>
  <c r="O483"/>
  <c r="P483" s="1"/>
  <c r="N372" i="6"/>
  <c r="I372"/>
  <c r="J486" i="7"/>
  <c r="R484"/>
  <c r="F488" l="1"/>
  <c r="G487"/>
  <c r="H487" s="1"/>
  <c r="L484"/>
  <c r="K485"/>
  <c r="M484"/>
  <c r="Q485" s="1"/>
  <c r="O484"/>
  <c r="P484" s="1"/>
  <c r="N371" i="6"/>
  <c r="I371"/>
  <c r="J487" i="7"/>
  <c r="R485"/>
  <c r="F489" l="1"/>
  <c r="G488"/>
  <c r="H488" s="1"/>
  <c r="L485"/>
  <c r="K486"/>
  <c r="M485"/>
  <c r="Q486" s="1"/>
  <c r="O485"/>
  <c r="P485" s="1"/>
  <c r="N370" i="6"/>
  <c r="I370"/>
  <c r="J488" i="7"/>
  <c r="R486"/>
  <c r="L486" l="1"/>
  <c r="K487"/>
  <c r="M486"/>
  <c r="Q487" s="1"/>
  <c r="F490"/>
  <c r="G489"/>
  <c r="H489" s="1"/>
  <c r="O486"/>
  <c r="P486" s="1"/>
  <c r="N369" i="6"/>
  <c r="I369"/>
  <c r="J489" i="7"/>
  <c r="R487"/>
  <c r="F491" l="1"/>
  <c r="G490"/>
  <c r="H490" s="1"/>
  <c r="L487"/>
  <c r="K488"/>
  <c r="M487"/>
  <c r="Q488" s="1"/>
  <c r="O487"/>
  <c r="P487" s="1"/>
  <c r="N368" i="6"/>
  <c r="I368"/>
  <c r="J490" i="7"/>
  <c r="R488"/>
  <c r="F492" l="1"/>
  <c r="G491"/>
  <c r="H491" s="1"/>
  <c r="L488"/>
  <c r="K489"/>
  <c r="M488"/>
  <c r="Q489" s="1"/>
  <c r="O488"/>
  <c r="P488" s="1"/>
  <c r="N367" i="6"/>
  <c r="I367"/>
  <c r="J491" i="7"/>
  <c r="R489"/>
  <c r="F493" l="1"/>
  <c r="G492"/>
  <c r="H492" s="1"/>
  <c r="L489"/>
  <c r="K490"/>
  <c r="M489"/>
  <c r="Q490" s="1"/>
  <c r="O489"/>
  <c r="P489" s="1"/>
  <c r="N366" i="6"/>
  <c r="I366"/>
  <c r="J492" i="7"/>
  <c r="R490"/>
  <c r="F494" l="1"/>
  <c r="G493"/>
  <c r="H493" s="1"/>
  <c r="L490"/>
  <c r="K491"/>
  <c r="M490"/>
  <c r="Q491" s="1"/>
  <c r="O490"/>
  <c r="P490" s="1"/>
  <c r="N365" i="6"/>
  <c r="I365"/>
  <c r="J493" i="7"/>
  <c r="R491"/>
  <c r="F495" l="1"/>
  <c r="G494"/>
  <c r="H494" s="1"/>
  <c r="L491"/>
  <c r="K492"/>
  <c r="M491"/>
  <c r="Q492" s="1"/>
  <c r="O491"/>
  <c r="P491" s="1"/>
  <c r="N364" i="6"/>
  <c r="I364"/>
  <c r="J494" i="7"/>
  <c r="R492"/>
  <c r="F496" l="1"/>
  <c r="G495"/>
  <c r="H495" s="1"/>
  <c r="L492"/>
  <c r="K493"/>
  <c r="M492"/>
  <c r="Q493" s="1"/>
  <c r="O492"/>
  <c r="P492" s="1"/>
  <c r="N363" i="6"/>
  <c r="I363"/>
  <c r="J495" i="7"/>
  <c r="R493"/>
  <c r="F497" l="1"/>
  <c r="G496"/>
  <c r="H496" s="1"/>
  <c r="L493"/>
  <c r="K494"/>
  <c r="M493"/>
  <c r="Q494" s="1"/>
  <c r="O493"/>
  <c r="P493" s="1"/>
  <c r="N362" i="6"/>
  <c r="I362"/>
  <c r="J496" i="7"/>
  <c r="R494"/>
  <c r="F498" l="1"/>
  <c r="G497"/>
  <c r="H497" s="1"/>
  <c r="L494"/>
  <c r="K495"/>
  <c r="M494"/>
  <c r="Q495" s="1"/>
  <c r="O494"/>
  <c r="P494" s="1"/>
  <c r="N361" i="6"/>
  <c r="I361"/>
  <c r="J497" i="7"/>
  <c r="R495"/>
  <c r="F499" l="1"/>
  <c r="G498"/>
  <c r="H498" s="1"/>
  <c r="L495"/>
  <c r="K496"/>
  <c r="M495"/>
  <c r="Q496" s="1"/>
  <c r="O495"/>
  <c r="P495" s="1"/>
  <c r="N360" i="6"/>
  <c r="I360"/>
  <c r="J498" i="7"/>
  <c r="R496"/>
  <c r="F500" l="1"/>
  <c r="G499"/>
  <c r="H499" s="1"/>
  <c r="L496"/>
  <c r="K497"/>
  <c r="M496"/>
  <c r="Q497" s="1"/>
  <c r="O496"/>
  <c r="P496" s="1"/>
  <c r="N359" i="6"/>
  <c r="I359"/>
  <c r="J499" i="7"/>
  <c r="R497"/>
  <c r="F501" l="1"/>
  <c r="G500"/>
  <c r="H500" s="1"/>
  <c r="L497"/>
  <c r="K498"/>
  <c r="M497"/>
  <c r="Q498" s="1"/>
  <c r="O497"/>
  <c r="N358" i="6"/>
  <c r="I358"/>
  <c r="J500" i="7"/>
  <c r="R498"/>
  <c r="F502" l="1"/>
  <c r="G501"/>
  <c r="H501" s="1"/>
  <c r="O498"/>
  <c r="P497"/>
  <c r="L498"/>
  <c r="M498" s="1"/>
  <c r="Q499" s="1"/>
  <c r="K499"/>
  <c r="N357" i="6"/>
  <c r="I357"/>
  <c r="J501" i="7"/>
  <c r="R499"/>
  <c r="F503" l="1"/>
  <c r="G502"/>
  <c r="H502" s="1"/>
  <c r="O499"/>
  <c r="P498"/>
  <c r="L499"/>
  <c r="K500"/>
  <c r="N356" i="6"/>
  <c r="I356"/>
  <c r="J502" i="7"/>
  <c r="F504" l="1"/>
  <c r="G503"/>
  <c r="H503" s="1"/>
  <c r="P499"/>
  <c r="L500"/>
  <c r="K501"/>
  <c r="M500"/>
  <c r="M499"/>
  <c r="N355" i="6"/>
  <c r="I355"/>
  <c r="J503" i="7"/>
  <c r="R500"/>
  <c r="R501"/>
  <c r="O500" l="1"/>
  <c r="O501" s="1"/>
  <c r="F505"/>
  <c r="G504"/>
  <c r="H504" s="1"/>
  <c r="Q500"/>
  <c r="Q501" s="1"/>
  <c r="L501"/>
  <c r="K502"/>
  <c r="M501"/>
  <c r="N354" i="6"/>
  <c r="I354"/>
  <c r="J504" i="7"/>
  <c r="R502"/>
  <c r="O502" l="1"/>
  <c r="P502" s="1"/>
  <c r="P501"/>
  <c r="L502"/>
  <c r="K503"/>
  <c r="M502"/>
  <c r="F506"/>
  <c r="G505"/>
  <c r="H505" s="1"/>
  <c r="Q502"/>
  <c r="P500"/>
  <c r="N353" i="6"/>
  <c r="I353"/>
  <c r="J505" i="7"/>
  <c r="R503"/>
  <c r="Q503" l="1"/>
  <c r="F507"/>
  <c r="G506"/>
  <c r="H506" s="1"/>
  <c r="L503"/>
  <c r="K504"/>
  <c r="M503"/>
  <c r="O503"/>
  <c r="P503" s="1"/>
  <c r="N352" i="6"/>
  <c r="I352"/>
  <c r="R504" i="7"/>
  <c r="J506"/>
  <c r="Q504" l="1"/>
  <c r="L504"/>
  <c r="K505"/>
  <c r="M504"/>
  <c r="F508"/>
  <c r="G507"/>
  <c r="H507" s="1"/>
  <c r="O504"/>
  <c r="P504" s="1"/>
  <c r="N351" i="6"/>
  <c r="I351"/>
  <c r="R505" i="7"/>
  <c r="J507"/>
  <c r="Q505" l="1"/>
  <c r="L505"/>
  <c r="K506"/>
  <c r="M505"/>
  <c r="F509"/>
  <c r="G508"/>
  <c r="H508" s="1"/>
  <c r="O505"/>
  <c r="P505" s="1"/>
  <c r="N350" i="6"/>
  <c r="I350"/>
  <c r="R506" i="7"/>
  <c r="J508"/>
  <c r="Q506" l="1"/>
  <c r="L506"/>
  <c r="K507"/>
  <c r="M506"/>
  <c r="F510"/>
  <c r="G509"/>
  <c r="H509" s="1"/>
  <c r="O506"/>
  <c r="P506" s="1"/>
  <c r="N349" i="6"/>
  <c r="I349"/>
  <c r="J509" i="7"/>
  <c r="R507"/>
  <c r="Q507" l="1"/>
  <c r="F511"/>
  <c r="G510"/>
  <c r="H510" s="1"/>
  <c r="L507"/>
  <c r="K508"/>
  <c r="M507"/>
  <c r="O507"/>
  <c r="N348" i="6"/>
  <c r="I348"/>
  <c r="J510" i="7"/>
  <c r="R508"/>
  <c r="Q508" l="1"/>
  <c r="L508"/>
  <c r="K509"/>
  <c r="M508"/>
  <c r="F512"/>
  <c r="G511"/>
  <c r="H511" s="1"/>
  <c r="O508"/>
  <c r="P507"/>
  <c r="N347" i="6"/>
  <c r="I347"/>
  <c r="J511" i="7"/>
  <c r="R509"/>
  <c r="Q509" l="1"/>
  <c r="F513"/>
  <c r="G512"/>
  <c r="H512" s="1"/>
  <c r="L509"/>
  <c r="K510"/>
  <c r="M509"/>
  <c r="Q510" s="1"/>
  <c r="O509"/>
  <c r="P509" s="1"/>
  <c r="P508"/>
  <c r="N346" i="6"/>
  <c r="I346"/>
  <c r="R510" i="7"/>
  <c r="J512"/>
  <c r="L510" l="1"/>
  <c r="K511"/>
  <c r="M510"/>
  <c r="Q511" s="1"/>
  <c r="F514"/>
  <c r="G513"/>
  <c r="H513" s="1"/>
  <c r="O510"/>
  <c r="P510" s="1"/>
  <c r="N345" i="6"/>
  <c r="I345"/>
  <c r="R511" i="7"/>
  <c r="J513"/>
  <c r="L511" l="1"/>
  <c r="K512"/>
  <c r="M511"/>
  <c r="Q512" s="1"/>
  <c r="F515"/>
  <c r="G514"/>
  <c r="H514" s="1"/>
  <c r="O511"/>
  <c r="P511" s="1"/>
  <c r="N344" i="6"/>
  <c r="I344"/>
  <c r="R512" i="7"/>
  <c r="J514"/>
  <c r="L512" l="1"/>
  <c r="K513"/>
  <c r="M512"/>
  <c r="Q513" s="1"/>
  <c r="F516"/>
  <c r="G515"/>
  <c r="H515" s="1"/>
  <c r="O512"/>
  <c r="P512" s="1"/>
  <c r="N343" i="6"/>
  <c r="I343"/>
  <c r="R513" i="7"/>
  <c r="J515"/>
  <c r="L513" l="1"/>
  <c r="K514"/>
  <c r="M513"/>
  <c r="Q514" s="1"/>
  <c r="F517"/>
  <c r="G516"/>
  <c r="H516" s="1"/>
  <c r="O513"/>
  <c r="P513" s="1"/>
  <c r="N342" i="6"/>
  <c r="I342"/>
  <c r="J516" i="7"/>
  <c r="R514"/>
  <c r="L514" l="1"/>
  <c r="K515"/>
  <c r="M514"/>
  <c r="Q515" s="1"/>
  <c r="F518"/>
  <c r="G517"/>
  <c r="H517" s="1"/>
  <c r="O514"/>
  <c r="P514" s="1"/>
  <c r="N341" i="6"/>
  <c r="I341"/>
  <c r="R515" i="7"/>
  <c r="J517"/>
  <c r="L515" l="1"/>
  <c r="K516"/>
  <c r="M515"/>
  <c r="Q516" s="1"/>
  <c r="F519"/>
  <c r="G518"/>
  <c r="H518" s="1"/>
  <c r="O515"/>
  <c r="P515" s="1"/>
  <c r="N340" i="6"/>
  <c r="I340"/>
  <c r="J518" i="7"/>
  <c r="R516"/>
  <c r="F520" l="1"/>
  <c r="G519"/>
  <c r="H519" s="1"/>
  <c r="L516"/>
  <c r="K517"/>
  <c r="M516"/>
  <c r="Q517" s="1"/>
  <c r="O516"/>
  <c r="P516" s="1"/>
  <c r="N339" i="6"/>
  <c r="I339"/>
  <c r="J519" i="7"/>
  <c r="R517"/>
  <c r="F521" l="1"/>
  <c r="G520"/>
  <c r="H520" s="1"/>
  <c r="L517"/>
  <c r="K518"/>
  <c r="M517"/>
  <c r="Q518" s="1"/>
  <c r="O517"/>
  <c r="P517" s="1"/>
  <c r="N338" i="6"/>
  <c r="I338"/>
  <c r="J520" i="7"/>
  <c r="R518"/>
  <c r="F522" l="1"/>
  <c r="G521"/>
  <c r="H521" s="1"/>
  <c r="L518"/>
  <c r="K519"/>
  <c r="M518"/>
  <c r="Q519" s="1"/>
  <c r="O518"/>
  <c r="P518" s="1"/>
  <c r="N337" i="6"/>
  <c r="I337"/>
  <c r="J521" i="7"/>
  <c r="R519"/>
  <c r="F523" l="1"/>
  <c r="G522"/>
  <c r="H522" s="1"/>
  <c r="L519"/>
  <c r="K520"/>
  <c r="M519"/>
  <c r="Q520" s="1"/>
  <c r="O519"/>
  <c r="P519" s="1"/>
  <c r="N336" i="6"/>
  <c r="I336"/>
  <c r="J522" i="7"/>
  <c r="R520"/>
  <c r="F524" l="1"/>
  <c r="G523"/>
  <c r="H523" s="1"/>
  <c r="L520"/>
  <c r="K521"/>
  <c r="M520"/>
  <c r="Q521" s="1"/>
  <c r="O520"/>
  <c r="P520" s="1"/>
  <c r="N335" i="6"/>
  <c r="I335"/>
  <c r="J523" i="7"/>
  <c r="R521"/>
  <c r="F525" l="1"/>
  <c r="G524"/>
  <c r="H524" s="1"/>
  <c r="L521"/>
  <c r="K522"/>
  <c r="M521"/>
  <c r="Q522" s="1"/>
  <c r="O521"/>
  <c r="P521" s="1"/>
  <c r="N334" i="6"/>
  <c r="I334"/>
  <c r="J524" i="7"/>
  <c r="R522"/>
  <c r="F526" l="1"/>
  <c r="G525"/>
  <c r="H525" s="1"/>
  <c r="L522"/>
  <c r="K523"/>
  <c r="M522"/>
  <c r="Q523" s="1"/>
  <c r="O522"/>
  <c r="P522" s="1"/>
  <c r="N333" i="6"/>
  <c r="I333"/>
  <c r="J525" i="7"/>
  <c r="R523"/>
  <c r="F527" l="1"/>
  <c r="G526"/>
  <c r="H526" s="1"/>
  <c r="L523"/>
  <c r="K524"/>
  <c r="M523"/>
  <c r="Q524" s="1"/>
  <c r="O523"/>
  <c r="P523" s="1"/>
  <c r="N332" i="6"/>
  <c r="I332"/>
  <c r="J526" i="7"/>
  <c r="R524"/>
  <c r="F528" l="1"/>
  <c r="G527"/>
  <c r="H527" s="1"/>
  <c r="L524"/>
  <c r="K525"/>
  <c r="M524"/>
  <c r="Q525" s="1"/>
  <c r="O524"/>
  <c r="P524" s="1"/>
  <c r="N331" i="6"/>
  <c r="I331"/>
  <c r="J527" i="7"/>
  <c r="R525"/>
  <c r="F529" l="1"/>
  <c r="G528"/>
  <c r="H528" s="1"/>
  <c r="L525"/>
  <c r="K526"/>
  <c r="M525"/>
  <c r="Q526" s="1"/>
  <c r="O525"/>
  <c r="P525" s="1"/>
  <c r="N330" i="6"/>
  <c r="I330"/>
  <c r="J528" i="7"/>
  <c r="R526"/>
  <c r="F530" l="1"/>
  <c r="G529"/>
  <c r="H529" s="1"/>
  <c r="L526"/>
  <c r="K527"/>
  <c r="M526"/>
  <c r="Q527" s="1"/>
  <c r="O526"/>
  <c r="N329" i="6"/>
  <c r="I329"/>
  <c r="J529" i="7"/>
  <c r="R527"/>
  <c r="F531" l="1"/>
  <c r="G530"/>
  <c r="H530" s="1"/>
  <c r="O527"/>
  <c r="P526"/>
  <c r="L527"/>
  <c r="M527" s="1"/>
  <c r="Q528" s="1"/>
  <c r="K528"/>
  <c r="N328" i="6"/>
  <c r="I328"/>
  <c r="J530" i="7"/>
  <c r="R528"/>
  <c r="F532" l="1"/>
  <c r="G531"/>
  <c r="H531" s="1"/>
  <c r="O528"/>
  <c r="P527"/>
  <c r="L528"/>
  <c r="K529"/>
  <c r="N327" i="6"/>
  <c r="I327"/>
  <c r="J531" i="7"/>
  <c r="F533" l="1"/>
  <c r="G532"/>
  <c r="H532" s="1"/>
  <c r="P528"/>
  <c r="L529"/>
  <c r="K530"/>
  <c r="M529"/>
  <c r="M528"/>
  <c r="N326" i="6"/>
  <c r="I326"/>
  <c r="J532" i="7"/>
  <c r="R529"/>
  <c r="R530"/>
  <c r="O529" l="1"/>
  <c r="O530" s="1"/>
  <c r="F534"/>
  <c r="G533"/>
  <c r="H533" s="1"/>
  <c r="Q529"/>
  <c r="Q530" s="1"/>
  <c r="L530"/>
  <c r="M530" s="1"/>
  <c r="K531"/>
  <c r="N325" i="6"/>
  <c r="I325"/>
  <c r="J533" i="7"/>
  <c r="R531"/>
  <c r="Q531" l="1"/>
  <c r="P529"/>
  <c r="L531"/>
  <c r="K532"/>
  <c r="M531"/>
  <c r="Q532" s="1"/>
  <c r="F535"/>
  <c r="G534"/>
  <c r="H534" s="1"/>
  <c r="O531"/>
  <c r="P530"/>
  <c r="N324" i="6"/>
  <c r="I324"/>
  <c r="J534" i="7"/>
  <c r="R532"/>
  <c r="F536" l="1"/>
  <c r="G535"/>
  <c r="H535" s="1"/>
  <c r="L532"/>
  <c r="K533"/>
  <c r="M532"/>
  <c r="Q533" s="1"/>
  <c r="O532"/>
  <c r="P531"/>
  <c r="N323" i="6"/>
  <c r="I323"/>
  <c r="J535" i="7"/>
  <c r="R533"/>
  <c r="L533" l="1"/>
  <c r="K534"/>
  <c r="M533"/>
  <c r="Q534" s="1"/>
  <c r="F537"/>
  <c r="G536"/>
  <c r="H536" s="1"/>
  <c r="O533"/>
  <c r="P532"/>
  <c r="N322" i="6"/>
  <c r="I322"/>
  <c r="J536" i="7"/>
  <c r="R534"/>
  <c r="F538" l="1"/>
  <c r="G537"/>
  <c r="H537" s="1"/>
  <c r="L534"/>
  <c r="K535"/>
  <c r="M534"/>
  <c r="Q535" s="1"/>
  <c r="O534"/>
  <c r="P533"/>
  <c r="N321" i="6"/>
  <c r="I321"/>
  <c r="R535" i="7"/>
  <c r="J537"/>
  <c r="L535" l="1"/>
  <c r="K536"/>
  <c r="M535"/>
  <c r="Q536" s="1"/>
  <c r="O535"/>
  <c r="P534"/>
  <c r="F539"/>
  <c r="G538"/>
  <c r="H538" s="1"/>
  <c r="N320" i="6"/>
  <c r="I320"/>
  <c r="J538" i="7"/>
  <c r="R536"/>
  <c r="F540" l="1"/>
  <c r="G539"/>
  <c r="H539" s="1"/>
  <c r="L536"/>
  <c r="K537"/>
  <c r="M536"/>
  <c r="Q537" s="1"/>
  <c r="O536"/>
  <c r="P536" s="1"/>
  <c r="P535"/>
  <c r="N319" i="6"/>
  <c r="I319"/>
  <c r="R537" i="7"/>
  <c r="J539"/>
  <c r="L537" l="1"/>
  <c r="K538"/>
  <c r="M537"/>
  <c r="Q538" s="1"/>
  <c r="F541"/>
  <c r="G540"/>
  <c r="H540" s="1"/>
  <c r="O537"/>
  <c r="P537" s="1"/>
  <c r="N318" i="6"/>
  <c r="I318"/>
  <c r="R538" i="7"/>
  <c r="J540"/>
  <c r="L538" l="1"/>
  <c r="K539"/>
  <c r="M538"/>
  <c r="Q539" s="1"/>
  <c r="F542"/>
  <c r="G541"/>
  <c r="H541" s="1"/>
  <c r="O538"/>
  <c r="P538" s="1"/>
  <c r="N317" i="6"/>
  <c r="I317"/>
  <c r="R539" i="7"/>
  <c r="J541"/>
  <c r="L539" l="1"/>
  <c r="K540"/>
  <c r="M539"/>
  <c r="Q540" s="1"/>
  <c r="F543"/>
  <c r="G542"/>
  <c r="H542" s="1"/>
  <c r="O539"/>
  <c r="P539" s="1"/>
  <c r="N316" i="6"/>
  <c r="I316"/>
  <c r="R540" i="7"/>
  <c r="J542"/>
  <c r="L540" l="1"/>
  <c r="K541"/>
  <c r="M540"/>
  <c r="Q541" s="1"/>
  <c r="F544"/>
  <c r="G543"/>
  <c r="H543" s="1"/>
  <c r="O540"/>
  <c r="P540" s="1"/>
  <c r="N315" i="6"/>
  <c r="I315"/>
  <c r="J543" i="7"/>
  <c r="R541"/>
  <c r="F545" l="1"/>
  <c r="G544"/>
  <c r="H544" s="1"/>
  <c r="L541"/>
  <c r="K542"/>
  <c r="M541"/>
  <c r="Q542" s="1"/>
  <c r="O541"/>
  <c r="P541" s="1"/>
  <c r="N314" i="6"/>
  <c r="I314"/>
  <c r="J544" i="7"/>
  <c r="R542"/>
  <c r="F546" l="1"/>
  <c r="G545"/>
  <c r="H545" s="1"/>
  <c r="L542"/>
  <c r="K543"/>
  <c r="M542"/>
  <c r="Q543" s="1"/>
  <c r="O542"/>
  <c r="P542" s="1"/>
  <c r="N313" i="6"/>
  <c r="I313"/>
  <c r="J545" i="7"/>
  <c r="R543"/>
  <c r="F547" l="1"/>
  <c r="G546"/>
  <c r="H546" s="1"/>
  <c r="L543"/>
  <c r="K544"/>
  <c r="M543"/>
  <c r="Q544" s="1"/>
  <c r="O543"/>
  <c r="P543" s="1"/>
  <c r="N312" i="6"/>
  <c r="I312"/>
  <c r="J546" i="7"/>
  <c r="R544"/>
  <c r="F548" l="1"/>
  <c r="G547"/>
  <c r="H547" s="1"/>
  <c r="L544"/>
  <c r="K545"/>
  <c r="M544"/>
  <c r="Q545" s="1"/>
  <c r="O544"/>
  <c r="P544" s="1"/>
  <c r="N311" i="6"/>
  <c r="I311"/>
  <c r="J547" i="7"/>
  <c r="R545"/>
  <c r="F549" l="1"/>
  <c r="G548"/>
  <c r="H548" s="1"/>
  <c r="L545"/>
  <c r="K546"/>
  <c r="M545"/>
  <c r="Q546" s="1"/>
  <c r="O545"/>
  <c r="P545" s="1"/>
  <c r="N310" i="6"/>
  <c r="I310"/>
  <c r="J548" i="7"/>
  <c r="R546"/>
  <c r="F550" l="1"/>
  <c r="G549"/>
  <c r="H549" s="1"/>
  <c r="L546"/>
  <c r="K547"/>
  <c r="M546"/>
  <c r="Q547" s="1"/>
  <c r="O546"/>
  <c r="P546" s="1"/>
  <c r="N309" i="6"/>
  <c r="I309"/>
  <c r="J549" i="7"/>
  <c r="R547"/>
  <c r="F551" l="1"/>
  <c r="G550"/>
  <c r="H550" s="1"/>
  <c r="L547"/>
  <c r="K548"/>
  <c r="M547"/>
  <c r="Q548" s="1"/>
  <c r="O547"/>
  <c r="P547" s="1"/>
  <c r="N308" i="6"/>
  <c r="I308"/>
  <c r="J550" i="7"/>
  <c r="R548"/>
  <c r="F552" l="1"/>
  <c r="G551"/>
  <c r="H551" s="1"/>
  <c r="L548"/>
  <c r="K549"/>
  <c r="M548"/>
  <c r="Q549" s="1"/>
  <c r="O548"/>
  <c r="P548" s="1"/>
  <c r="N307" i="6"/>
  <c r="I307"/>
  <c r="J551" i="7"/>
  <c r="R549"/>
  <c r="F553" l="1"/>
  <c r="G552"/>
  <c r="H552" s="1"/>
  <c r="L549"/>
  <c r="K550"/>
  <c r="M549"/>
  <c r="Q550" s="1"/>
  <c r="O549"/>
  <c r="P549" s="1"/>
  <c r="N306" i="6"/>
  <c r="I306"/>
  <c r="J552" i="7"/>
  <c r="R550"/>
  <c r="F554" l="1"/>
  <c r="G553"/>
  <c r="H553" s="1"/>
  <c r="L550"/>
  <c r="K551"/>
  <c r="M550"/>
  <c r="Q551" s="1"/>
  <c r="O550"/>
  <c r="P550" s="1"/>
  <c r="N305" i="6"/>
  <c r="I305"/>
  <c r="J553" i="7"/>
  <c r="R551"/>
  <c r="F555" l="1"/>
  <c r="G554"/>
  <c r="H554" s="1"/>
  <c r="L551"/>
  <c r="K552"/>
  <c r="M551"/>
  <c r="Q552" s="1"/>
  <c r="O551"/>
  <c r="P551" s="1"/>
  <c r="N304" i="6"/>
  <c r="I304"/>
  <c r="J554" i="7"/>
  <c r="R552"/>
  <c r="F556" l="1"/>
  <c r="G555"/>
  <c r="H555" s="1"/>
  <c r="L552"/>
  <c r="K553"/>
  <c r="M552"/>
  <c r="Q553" s="1"/>
  <c r="O552"/>
  <c r="P552" s="1"/>
  <c r="N303" i="6"/>
  <c r="I303"/>
  <c r="J555" i="7"/>
  <c r="R553"/>
  <c r="F557" l="1"/>
  <c r="G556"/>
  <c r="H556" s="1"/>
  <c r="L553"/>
  <c r="K554"/>
  <c r="M553"/>
  <c r="Q554" s="1"/>
  <c r="O553"/>
  <c r="N302" i="6"/>
  <c r="I302"/>
  <c r="J556" i="7"/>
  <c r="R554"/>
  <c r="F558" l="1"/>
  <c r="G557"/>
  <c r="H557" s="1"/>
  <c r="O554"/>
  <c r="P553"/>
  <c r="L554"/>
  <c r="M554" s="1"/>
  <c r="Q555" s="1"/>
  <c r="K555"/>
  <c r="N301" i="6"/>
  <c r="I301"/>
  <c r="J557" i="7"/>
  <c r="R555"/>
  <c r="F559" l="1"/>
  <c r="G558"/>
  <c r="H558" s="1"/>
  <c r="O555"/>
  <c r="P554"/>
  <c r="L555"/>
  <c r="K556"/>
  <c r="N300" i="6"/>
  <c r="I300"/>
  <c r="J558" i="7"/>
  <c r="F560" l="1"/>
  <c r="G559"/>
  <c r="H559" s="1"/>
  <c r="P555"/>
  <c r="L556"/>
  <c r="M556" s="1"/>
  <c r="K557"/>
  <c r="M555"/>
  <c r="N299" i="6"/>
  <c r="I299"/>
  <c r="J559" i="7"/>
  <c r="R556"/>
  <c r="R557"/>
  <c r="O556" l="1"/>
  <c r="O557" s="1"/>
  <c r="F561"/>
  <c r="G560"/>
  <c r="H560" s="1"/>
  <c r="Q556"/>
  <c r="Q557" s="1"/>
  <c r="L557"/>
  <c r="K558"/>
  <c r="M557"/>
  <c r="N298" i="6"/>
  <c r="I298"/>
  <c r="J560" i="7"/>
  <c r="R558"/>
  <c r="O558" l="1"/>
  <c r="P558" s="1"/>
  <c r="P557"/>
  <c r="L558"/>
  <c r="K559"/>
  <c r="M558"/>
  <c r="F562"/>
  <c r="G561"/>
  <c r="H561" s="1"/>
  <c r="Q558"/>
  <c r="P556"/>
  <c r="N297" i="6"/>
  <c r="I297"/>
  <c r="J561" i="7"/>
  <c r="R559"/>
  <c r="Q559" l="1"/>
  <c r="F563"/>
  <c r="G562"/>
  <c r="H562" s="1"/>
  <c r="L559"/>
  <c r="K560"/>
  <c r="M559"/>
  <c r="O559"/>
  <c r="P559" s="1"/>
  <c r="N296" i="6"/>
  <c r="I296"/>
  <c r="R560" i="7"/>
  <c r="J562"/>
  <c r="Q560" l="1"/>
  <c r="L560"/>
  <c r="K561"/>
  <c r="M560"/>
  <c r="Q561" s="1"/>
  <c r="F564"/>
  <c r="G563"/>
  <c r="H563" s="1"/>
  <c r="O560"/>
  <c r="P560" s="1"/>
  <c r="N295" i="6"/>
  <c r="I295"/>
  <c r="R561" i="7"/>
  <c r="J563"/>
  <c r="L561" l="1"/>
  <c r="K562"/>
  <c r="M561"/>
  <c r="Q562" s="1"/>
  <c r="F565"/>
  <c r="G564"/>
  <c r="H564" s="1"/>
  <c r="O561"/>
  <c r="P561" s="1"/>
  <c r="N294" i="6"/>
  <c r="I294"/>
  <c r="R562" i="7"/>
  <c r="J564"/>
  <c r="L562" l="1"/>
  <c r="K563"/>
  <c r="M562"/>
  <c r="Q563" s="1"/>
  <c r="F566"/>
  <c r="G565"/>
  <c r="H565" s="1"/>
  <c r="O562"/>
  <c r="P562" s="1"/>
  <c r="N293" i="6"/>
  <c r="I293"/>
  <c r="R563" i="7"/>
  <c r="J565"/>
  <c r="L563" l="1"/>
  <c r="K564"/>
  <c r="M563"/>
  <c r="Q564" s="1"/>
  <c r="F567"/>
  <c r="G566"/>
  <c r="H566" s="1"/>
  <c r="O563"/>
  <c r="P563" s="1"/>
  <c r="N292" i="6"/>
  <c r="I292"/>
  <c r="J566" i="7"/>
  <c r="R564"/>
  <c r="F568" l="1"/>
  <c r="G567"/>
  <c r="H567" s="1"/>
  <c r="L564"/>
  <c r="K565"/>
  <c r="M564"/>
  <c r="Q565" s="1"/>
  <c r="O564"/>
  <c r="P564" s="1"/>
  <c r="N291" i="6"/>
  <c r="I291"/>
  <c r="J567" i="7"/>
  <c r="R565"/>
  <c r="F569" l="1"/>
  <c r="G568"/>
  <c r="H568" s="1"/>
  <c r="L565"/>
  <c r="K566"/>
  <c r="M565"/>
  <c r="Q566" s="1"/>
  <c r="O565"/>
  <c r="P565" s="1"/>
  <c r="N290" i="6"/>
  <c r="I290"/>
  <c r="J568" i="7"/>
  <c r="R566"/>
  <c r="F570" l="1"/>
  <c r="G569"/>
  <c r="H569" s="1"/>
  <c r="L566"/>
  <c r="K567"/>
  <c r="M566"/>
  <c r="Q567" s="1"/>
  <c r="O566"/>
  <c r="P566" s="1"/>
  <c r="N289" i="6"/>
  <c r="I289"/>
  <c r="J569" i="7"/>
  <c r="R567"/>
  <c r="F571" l="1"/>
  <c r="G570"/>
  <c r="H570" s="1"/>
  <c r="L567"/>
  <c r="K568"/>
  <c r="M567"/>
  <c r="Q568" s="1"/>
  <c r="O567"/>
  <c r="P567" s="1"/>
  <c r="N288" i="6"/>
  <c r="I288"/>
  <c r="J570" i="7"/>
  <c r="R568"/>
  <c r="F572" l="1"/>
  <c r="G571"/>
  <c r="H571" s="1"/>
  <c r="L568"/>
  <c r="K569"/>
  <c r="M568"/>
  <c r="Q569" s="1"/>
  <c r="O568"/>
  <c r="P568" s="1"/>
  <c r="N287" i="6"/>
  <c r="I287"/>
  <c r="J571" i="7"/>
  <c r="R569"/>
  <c r="F573" l="1"/>
  <c r="G572"/>
  <c r="H572" s="1"/>
  <c r="L569"/>
  <c r="K570"/>
  <c r="M569"/>
  <c r="Q570" s="1"/>
  <c r="O569"/>
  <c r="P569" s="1"/>
  <c r="N286" i="6"/>
  <c r="I286"/>
  <c r="J572" i="7"/>
  <c r="R570"/>
  <c r="F574" l="1"/>
  <c r="G573"/>
  <c r="H573" s="1"/>
  <c r="L570"/>
  <c r="K571"/>
  <c r="M570"/>
  <c r="Q571" s="1"/>
  <c r="O570"/>
  <c r="P570" s="1"/>
  <c r="N285" i="6"/>
  <c r="I285"/>
  <c r="J573" i="7"/>
  <c r="R571"/>
  <c r="F575" l="1"/>
  <c r="G574"/>
  <c r="H574" s="1"/>
  <c r="L571"/>
  <c r="K572"/>
  <c r="M571"/>
  <c r="Q572" s="1"/>
  <c r="O571"/>
  <c r="P571" s="1"/>
  <c r="N284" i="6"/>
  <c r="I284"/>
  <c r="J574" i="7"/>
  <c r="R572"/>
  <c r="F576" l="1"/>
  <c r="G575"/>
  <c r="H575" s="1"/>
  <c r="L572"/>
  <c r="K573"/>
  <c r="M572"/>
  <c r="Q573" s="1"/>
  <c r="O572"/>
  <c r="P572" s="1"/>
  <c r="N283" i="6"/>
  <c r="I283"/>
  <c r="J575" i="7"/>
  <c r="R573"/>
  <c r="L573" l="1"/>
  <c r="K574"/>
  <c r="M573"/>
  <c r="Q574" s="1"/>
  <c r="F577"/>
  <c r="G576"/>
  <c r="H576" s="1"/>
  <c r="O573"/>
  <c r="P573" s="1"/>
  <c r="N282" i="6"/>
  <c r="I282"/>
  <c r="J576" i="7"/>
  <c r="R574"/>
  <c r="F578" l="1"/>
  <c r="G577"/>
  <c r="H577" s="1"/>
  <c r="L574"/>
  <c r="K575"/>
  <c r="M574"/>
  <c r="Q575" s="1"/>
  <c r="O574"/>
  <c r="P574" s="1"/>
  <c r="N281" i="6"/>
  <c r="I281"/>
  <c r="J577" i="7"/>
  <c r="R575"/>
  <c r="F579" l="1"/>
  <c r="G578"/>
  <c r="H578" s="1"/>
  <c r="L575"/>
  <c r="K576"/>
  <c r="M575"/>
  <c r="Q576" s="1"/>
  <c r="O575"/>
  <c r="P575" s="1"/>
  <c r="N280" i="6"/>
  <c r="I280"/>
  <c r="J578" i="7"/>
  <c r="R576"/>
  <c r="F580" l="1"/>
  <c r="G579"/>
  <c r="H579" s="1"/>
  <c r="L576"/>
  <c r="K577"/>
  <c r="M576"/>
  <c r="Q577" s="1"/>
  <c r="O576"/>
  <c r="P576" s="1"/>
  <c r="N279" i="6"/>
  <c r="I279"/>
  <c r="J579" i="7"/>
  <c r="R577"/>
  <c r="F581" l="1"/>
  <c r="G580"/>
  <c r="H580" s="1"/>
  <c r="L577"/>
  <c r="K578"/>
  <c r="M577"/>
  <c r="Q578" s="1"/>
  <c r="O577"/>
  <c r="P577" s="1"/>
  <c r="N278" i="6"/>
  <c r="I278"/>
  <c r="J580" i="7"/>
  <c r="R578"/>
  <c r="F582" l="1"/>
  <c r="G581"/>
  <c r="H581" s="1"/>
  <c r="L578"/>
  <c r="K579"/>
  <c r="M578"/>
  <c r="Q579" s="1"/>
  <c r="O578"/>
  <c r="P578" s="1"/>
  <c r="N277" i="6"/>
  <c r="I277"/>
  <c r="J581" i="7"/>
  <c r="R579"/>
  <c r="F583" l="1"/>
  <c r="G582"/>
  <c r="H582" s="1"/>
  <c r="L579"/>
  <c r="K580"/>
  <c r="M579"/>
  <c r="Q580" s="1"/>
  <c r="O579"/>
  <c r="P579" s="1"/>
  <c r="N276" i="6"/>
  <c r="I276"/>
  <c r="J582" i="7"/>
  <c r="R580"/>
  <c r="F584" l="1"/>
  <c r="G583"/>
  <c r="H583" s="1"/>
  <c r="L580"/>
  <c r="K581"/>
  <c r="M580"/>
  <c r="Q581" s="1"/>
  <c r="O580"/>
  <c r="P580" s="1"/>
  <c r="N275" i="6"/>
  <c r="I275"/>
  <c r="J583" i="7"/>
  <c r="R581"/>
  <c r="F585" l="1"/>
  <c r="G584"/>
  <c r="H584" s="1"/>
  <c r="L581"/>
  <c r="K582"/>
  <c r="M581"/>
  <c r="Q582" s="1"/>
  <c r="O581"/>
  <c r="P581" s="1"/>
  <c r="N274" i="6"/>
  <c r="I274"/>
  <c r="J584" i="7"/>
  <c r="R582"/>
  <c r="F586" l="1"/>
  <c r="G585"/>
  <c r="H585" s="1"/>
  <c r="L582"/>
  <c r="K583"/>
  <c r="M582"/>
  <c r="Q583" s="1"/>
  <c r="O582"/>
  <c r="P582" s="1"/>
  <c r="N273" i="6"/>
  <c r="I273"/>
  <c r="J585" i="7"/>
  <c r="R583"/>
  <c r="F587" l="1"/>
  <c r="G586"/>
  <c r="H586" s="1"/>
  <c r="L583"/>
  <c r="K584"/>
  <c r="M583"/>
  <c r="Q584" s="1"/>
  <c r="O583"/>
  <c r="P583" s="1"/>
  <c r="N272" i="6"/>
  <c r="I272"/>
  <c r="J586" i="7"/>
  <c r="R584"/>
  <c r="F588" l="1"/>
  <c r="G587"/>
  <c r="H587" s="1"/>
  <c r="L584"/>
  <c r="K585"/>
  <c r="M584"/>
  <c r="Q585" s="1"/>
  <c r="O584"/>
  <c r="P584" s="1"/>
  <c r="N271" i="6"/>
  <c r="I271"/>
  <c r="J587" i="7"/>
  <c r="R585"/>
  <c r="F589" l="1"/>
  <c r="G588"/>
  <c r="H588" s="1"/>
  <c r="L585"/>
  <c r="K586"/>
  <c r="M585"/>
  <c r="Q586" s="1"/>
  <c r="O585"/>
  <c r="P585" s="1"/>
  <c r="N270" i="6"/>
  <c r="I270"/>
  <c r="J588" i="7"/>
  <c r="R586"/>
  <c r="F590" l="1"/>
  <c r="G589"/>
  <c r="H589" s="1"/>
  <c r="L586"/>
  <c r="K587"/>
  <c r="M586"/>
  <c r="Q587" s="1"/>
  <c r="O586"/>
  <c r="P586" s="1"/>
  <c r="N269" i="6"/>
  <c r="I269"/>
  <c r="J589" i="7"/>
  <c r="R587"/>
  <c r="F591" l="1"/>
  <c r="G590"/>
  <c r="H590" s="1"/>
  <c r="L587"/>
  <c r="K588"/>
  <c r="M587"/>
  <c r="Q588" s="1"/>
  <c r="O587"/>
  <c r="P587" s="1"/>
  <c r="N268" i="6"/>
  <c r="I268"/>
  <c r="J590" i="7"/>
  <c r="R588"/>
  <c r="F592" l="1"/>
  <c r="G591"/>
  <c r="H591" s="1"/>
  <c r="L588"/>
  <c r="K589"/>
  <c r="M588"/>
  <c r="Q589" s="1"/>
  <c r="O588"/>
  <c r="P588" s="1"/>
  <c r="N267" i="6"/>
  <c r="I267"/>
  <c r="J591" i="7"/>
  <c r="R589"/>
  <c r="F593" l="1"/>
  <c r="G592"/>
  <c r="H592" s="1"/>
  <c r="L589"/>
  <c r="K590"/>
  <c r="M589"/>
  <c r="Q590" s="1"/>
  <c r="O589"/>
  <c r="P589" s="1"/>
  <c r="N266" i="6"/>
  <c r="I266"/>
  <c r="J592" i="7"/>
  <c r="R590"/>
  <c r="F594" l="1"/>
  <c r="G593"/>
  <c r="H593" s="1"/>
  <c r="L590"/>
  <c r="K591"/>
  <c r="M590"/>
  <c r="Q591" s="1"/>
  <c r="O590"/>
  <c r="P590" s="1"/>
  <c r="N265" i="6"/>
  <c r="I265"/>
  <c r="J593" i="7"/>
  <c r="R591"/>
  <c r="F595" l="1"/>
  <c r="G594"/>
  <c r="H594" s="1"/>
  <c r="L591"/>
  <c r="K592"/>
  <c r="M591"/>
  <c r="Q592" s="1"/>
  <c r="O591"/>
  <c r="P591" s="1"/>
  <c r="N264" i="6"/>
  <c r="I264"/>
  <c r="J594" i="7"/>
  <c r="R592"/>
  <c r="F596" l="1"/>
  <c r="G595"/>
  <c r="H595" s="1"/>
  <c r="L592"/>
  <c r="K593"/>
  <c r="M592"/>
  <c r="Q593" s="1"/>
  <c r="O592"/>
  <c r="P592" s="1"/>
  <c r="N263" i="6"/>
  <c r="I263"/>
  <c r="J595" i="7"/>
  <c r="R593"/>
  <c r="F597" l="1"/>
  <c r="G596"/>
  <c r="H596" s="1"/>
  <c r="L593"/>
  <c r="K594"/>
  <c r="M593"/>
  <c r="Q594" s="1"/>
  <c r="O593"/>
  <c r="P593" s="1"/>
  <c r="N262" i="6"/>
  <c r="I262"/>
  <c r="J596" i="7"/>
  <c r="R594"/>
  <c r="F598" l="1"/>
  <c r="G597"/>
  <c r="H597" s="1"/>
  <c r="L594"/>
  <c r="K595"/>
  <c r="M594"/>
  <c r="Q595" s="1"/>
  <c r="O594"/>
  <c r="P594" s="1"/>
  <c r="N261" i="6"/>
  <c r="I261"/>
  <c r="J597" i="7"/>
  <c r="R595"/>
  <c r="F599" l="1"/>
  <c r="G598"/>
  <c r="H598" s="1"/>
  <c r="L595"/>
  <c r="K596"/>
  <c r="M595"/>
  <c r="Q596" s="1"/>
  <c r="O595"/>
  <c r="P595" s="1"/>
  <c r="N260" i="6"/>
  <c r="I260"/>
  <c r="J598" i="7"/>
  <c r="R596"/>
  <c r="F600" l="1"/>
  <c r="G599"/>
  <c r="H599" s="1"/>
  <c r="L596"/>
  <c r="K597"/>
  <c r="M596"/>
  <c r="Q597" s="1"/>
  <c r="O596"/>
  <c r="P596" s="1"/>
  <c r="N259" i="6"/>
  <c r="I259"/>
  <c r="J599" i="7"/>
  <c r="R597"/>
  <c r="F601" l="1"/>
  <c r="G600"/>
  <c r="H600" s="1"/>
  <c r="L597"/>
  <c r="K598"/>
  <c r="M597"/>
  <c r="Q598" s="1"/>
  <c r="O597"/>
  <c r="P597" s="1"/>
  <c r="N258" i="6"/>
  <c r="I258"/>
  <c r="J600" i="7"/>
  <c r="R598"/>
  <c r="F602" l="1"/>
  <c r="G601"/>
  <c r="H601" s="1"/>
  <c r="L598"/>
  <c r="K599"/>
  <c r="M598"/>
  <c r="Q599" s="1"/>
  <c r="O598"/>
  <c r="P598" s="1"/>
  <c r="N257" i="6"/>
  <c r="I257"/>
  <c r="J601" i="7"/>
  <c r="R599"/>
  <c r="L599" l="1"/>
  <c r="K600"/>
  <c r="M599"/>
  <c r="Q600" s="1"/>
  <c r="F603"/>
  <c r="G602"/>
  <c r="H602" s="1"/>
  <c r="O599"/>
  <c r="N256" i="6"/>
  <c r="I256"/>
  <c r="J602" i="7"/>
  <c r="R600"/>
  <c r="F604" l="1"/>
  <c r="G603"/>
  <c r="H603" s="1"/>
  <c r="L600"/>
  <c r="K601"/>
  <c r="M600"/>
  <c r="O600"/>
  <c r="Q601"/>
  <c r="P599"/>
  <c r="N255" i="6"/>
  <c r="I255"/>
  <c r="R601" i="7"/>
  <c r="J603"/>
  <c r="L601" l="1"/>
  <c r="K602"/>
  <c r="M601"/>
  <c r="Q602" s="1"/>
  <c r="O601"/>
  <c r="P600"/>
  <c r="F605"/>
  <c r="G604"/>
  <c r="H604" s="1"/>
  <c r="N254" i="6"/>
  <c r="I254"/>
  <c r="J604" i="7"/>
  <c r="R602"/>
  <c r="F606" l="1"/>
  <c r="G605"/>
  <c r="H605" s="1"/>
  <c r="L602"/>
  <c r="K603"/>
  <c r="M602"/>
  <c r="Q603" s="1"/>
  <c r="O602"/>
  <c r="P602" s="1"/>
  <c r="P601"/>
  <c r="N253" i="6"/>
  <c r="I253"/>
  <c r="R603" i="7"/>
  <c r="J605"/>
  <c r="L603" l="1"/>
  <c r="K604"/>
  <c r="M603"/>
  <c r="Q604" s="1"/>
  <c r="F607"/>
  <c r="G606"/>
  <c r="H606" s="1"/>
  <c r="O603"/>
  <c r="P603" s="1"/>
  <c r="N252" i="6"/>
  <c r="I252"/>
  <c r="J606" i="7"/>
  <c r="R604"/>
  <c r="L604" l="1"/>
  <c r="K605"/>
  <c r="M604"/>
  <c r="Q605" s="1"/>
  <c r="F608"/>
  <c r="G607"/>
  <c r="H607" s="1"/>
  <c r="O604"/>
  <c r="P604" s="1"/>
  <c r="N251" i="6"/>
  <c r="I251"/>
  <c r="J607" i="7"/>
  <c r="R605"/>
  <c r="L605" l="1"/>
  <c r="K606"/>
  <c r="M605"/>
  <c r="Q606" s="1"/>
  <c r="F609"/>
  <c r="G608"/>
  <c r="H608" s="1"/>
  <c r="O605"/>
  <c r="P605" s="1"/>
  <c r="N250" i="6"/>
  <c r="I250"/>
  <c r="J608" i="7"/>
  <c r="R606"/>
  <c r="L606" l="1"/>
  <c r="K607"/>
  <c r="M606"/>
  <c r="Q607" s="1"/>
  <c r="F610"/>
  <c r="G609"/>
  <c r="H609" s="1"/>
  <c r="O606"/>
  <c r="P606" s="1"/>
  <c r="N249" i="6"/>
  <c r="I249"/>
  <c r="R607" i="7"/>
  <c r="J609"/>
  <c r="L607" l="1"/>
  <c r="K608"/>
  <c r="M607"/>
  <c r="Q608" s="1"/>
  <c r="F611"/>
  <c r="G610"/>
  <c r="H610" s="1"/>
  <c r="O607"/>
  <c r="P607" s="1"/>
  <c r="N248" i="6"/>
  <c r="I248"/>
  <c r="J610" i="7"/>
  <c r="R608"/>
  <c r="L608" l="1"/>
  <c r="K609"/>
  <c r="M608"/>
  <c r="Q609" s="1"/>
  <c r="F612"/>
  <c r="G611"/>
  <c r="H611" s="1"/>
  <c r="O608"/>
  <c r="P608" s="1"/>
  <c r="N247" i="6"/>
  <c r="I247"/>
  <c r="R609" i="7"/>
  <c r="J611"/>
  <c r="L609" l="1"/>
  <c r="K610"/>
  <c r="M609"/>
  <c r="Q610" s="1"/>
  <c r="F613"/>
  <c r="G612"/>
  <c r="H612" s="1"/>
  <c r="O609"/>
  <c r="P609" s="1"/>
  <c r="N246" i="6"/>
  <c r="I246"/>
  <c r="J612" i="7"/>
  <c r="R610"/>
  <c r="L610" l="1"/>
  <c r="K611"/>
  <c r="M610"/>
  <c r="Q611" s="1"/>
  <c r="F614"/>
  <c r="G613"/>
  <c r="H613" s="1"/>
  <c r="O610"/>
  <c r="P610" s="1"/>
  <c r="N245" i="6"/>
  <c r="I245"/>
  <c r="R611" i="7"/>
  <c r="J613"/>
  <c r="L611" l="1"/>
  <c r="K612"/>
  <c r="M611"/>
  <c r="Q612" s="1"/>
  <c r="F615"/>
  <c r="G614"/>
  <c r="H614" s="1"/>
  <c r="O611"/>
  <c r="P611" s="1"/>
  <c r="N244" i="6"/>
  <c r="I244"/>
  <c r="R612" i="7"/>
  <c r="J614"/>
  <c r="L612" l="1"/>
  <c r="K613"/>
  <c r="M612"/>
  <c r="Q613" s="1"/>
  <c r="F616"/>
  <c r="G615"/>
  <c r="H615" s="1"/>
  <c r="O612"/>
  <c r="P612" s="1"/>
  <c r="N243" i="6"/>
  <c r="I243"/>
  <c r="R613" i="7"/>
  <c r="J615"/>
  <c r="L613" l="1"/>
  <c r="K614"/>
  <c r="M613"/>
  <c r="Q614" s="1"/>
  <c r="F617"/>
  <c r="G616"/>
  <c r="H616" s="1"/>
  <c r="O613"/>
  <c r="P613" s="1"/>
  <c r="N242" i="6"/>
  <c r="I242"/>
  <c r="J616" i="7"/>
  <c r="R614"/>
  <c r="F618" l="1"/>
  <c r="G617"/>
  <c r="H617" s="1"/>
  <c r="L614"/>
  <c r="K615"/>
  <c r="M614"/>
  <c r="Q615" s="1"/>
  <c r="O614"/>
  <c r="P614" s="1"/>
  <c r="N241" i="6"/>
  <c r="I241"/>
  <c r="J617" i="7"/>
  <c r="R615"/>
  <c r="F619" l="1"/>
  <c r="G618"/>
  <c r="H618" s="1"/>
  <c r="L615"/>
  <c r="K616"/>
  <c r="M615"/>
  <c r="Q616" s="1"/>
  <c r="O615"/>
  <c r="P615" s="1"/>
  <c r="N240" i="6"/>
  <c r="I240"/>
  <c r="J618" i="7"/>
  <c r="R616"/>
  <c r="F620" l="1"/>
  <c r="G619"/>
  <c r="H619" s="1"/>
  <c r="L616"/>
  <c r="K617"/>
  <c r="M616"/>
  <c r="Q617" s="1"/>
  <c r="O616"/>
  <c r="P616" s="1"/>
  <c r="N239" i="6"/>
  <c r="I239"/>
  <c r="J619" i="7"/>
  <c r="R617"/>
  <c r="F621" l="1"/>
  <c r="G620"/>
  <c r="H620" s="1"/>
  <c r="L617"/>
  <c r="K618"/>
  <c r="M617"/>
  <c r="Q618" s="1"/>
  <c r="O617"/>
  <c r="P617" s="1"/>
  <c r="N238" i="6"/>
  <c r="I238"/>
  <c r="J620" i="7"/>
  <c r="R618"/>
  <c r="F622" l="1"/>
  <c r="G621"/>
  <c r="H621" s="1"/>
  <c r="L618"/>
  <c r="K619"/>
  <c r="M618"/>
  <c r="Q619" s="1"/>
  <c r="O618"/>
  <c r="P618" s="1"/>
  <c r="N237" i="6"/>
  <c r="I237"/>
  <c r="J621" i="7"/>
  <c r="R619"/>
  <c r="F623" l="1"/>
  <c r="G622"/>
  <c r="H622" s="1"/>
  <c r="L619"/>
  <c r="K620"/>
  <c r="M619"/>
  <c r="Q620" s="1"/>
  <c r="O619"/>
  <c r="N236" i="6"/>
  <c r="I236"/>
  <c r="J622" i="7"/>
  <c r="R620"/>
  <c r="L620" l="1"/>
  <c r="K621"/>
  <c r="M620"/>
  <c r="F624"/>
  <c r="G623"/>
  <c r="H623" s="1"/>
  <c r="O620"/>
  <c r="Q621"/>
  <c r="P619"/>
  <c r="N235" i="6"/>
  <c r="I235"/>
  <c r="J623" i="7"/>
  <c r="R621"/>
  <c r="F625" l="1"/>
  <c r="G624"/>
  <c r="H624" s="1"/>
  <c r="L621"/>
  <c r="K622"/>
  <c r="M621"/>
  <c r="Q622" s="1"/>
  <c r="O621"/>
  <c r="P620"/>
  <c r="N234" i="6"/>
  <c r="I234"/>
  <c r="R622" i="7"/>
  <c r="J624"/>
  <c r="L622" l="1"/>
  <c r="K623"/>
  <c r="M622"/>
  <c r="Q623" s="1"/>
  <c r="O622"/>
  <c r="P621"/>
  <c r="F626"/>
  <c r="G625"/>
  <c r="H625" s="1"/>
  <c r="N233" i="6"/>
  <c r="I233"/>
  <c r="J625" i="7"/>
  <c r="R623"/>
  <c r="F627" l="1"/>
  <c r="G626"/>
  <c r="H626" s="1"/>
  <c r="L623"/>
  <c r="K624"/>
  <c r="M623"/>
  <c r="Q624" s="1"/>
  <c r="O623"/>
  <c r="P623" s="1"/>
  <c r="P622"/>
  <c r="N232" i="6"/>
  <c r="I232"/>
  <c r="R624" i="7"/>
  <c r="J626"/>
  <c r="L624" l="1"/>
  <c r="K625"/>
  <c r="M624"/>
  <c r="Q625" s="1"/>
  <c r="F628"/>
  <c r="G627"/>
  <c r="H627" s="1"/>
  <c r="O624"/>
  <c r="P624" s="1"/>
  <c r="N231" i="6"/>
  <c r="I231"/>
  <c r="R625" i="7"/>
  <c r="J627"/>
  <c r="L625" l="1"/>
  <c r="K626"/>
  <c r="M625"/>
  <c r="Q626" s="1"/>
  <c r="F629"/>
  <c r="G628"/>
  <c r="H628" s="1"/>
  <c r="O625"/>
  <c r="P625" s="1"/>
  <c r="N230" i="6"/>
  <c r="I230"/>
  <c r="J628" i="7"/>
  <c r="R626"/>
  <c r="F630" l="1"/>
  <c r="G629"/>
  <c r="H629" s="1"/>
  <c r="L626"/>
  <c r="K627"/>
  <c r="M626"/>
  <c r="Q627" s="1"/>
  <c r="O626"/>
  <c r="P626" s="1"/>
  <c r="N229" i="6"/>
  <c r="I229"/>
  <c r="J629" i="7"/>
  <c r="R627"/>
  <c r="F631" l="1"/>
  <c r="G630"/>
  <c r="H630" s="1"/>
  <c r="L627"/>
  <c r="K628"/>
  <c r="M627"/>
  <c r="Q628" s="1"/>
  <c r="O627"/>
  <c r="P627" s="1"/>
  <c r="N228" i="6"/>
  <c r="I228"/>
  <c r="J630" i="7"/>
  <c r="R628"/>
  <c r="F632" l="1"/>
  <c r="G631"/>
  <c r="H631" s="1"/>
  <c r="L628"/>
  <c r="K629"/>
  <c r="M628"/>
  <c r="Q629" s="1"/>
  <c r="O628"/>
  <c r="P628" s="1"/>
  <c r="N227" i="6"/>
  <c r="I227"/>
  <c r="J631" i="7"/>
  <c r="R629"/>
  <c r="F633" l="1"/>
  <c r="G632"/>
  <c r="H632" s="1"/>
  <c r="L629"/>
  <c r="K630"/>
  <c r="M629"/>
  <c r="Q630" s="1"/>
  <c r="O629"/>
  <c r="P629" s="1"/>
  <c r="N226" i="6"/>
  <c r="I226"/>
  <c r="J632" i="7"/>
  <c r="R630"/>
  <c r="F634" l="1"/>
  <c r="G633"/>
  <c r="H633" s="1"/>
  <c r="L630"/>
  <c r="K631"/>
  <c r="M630"/>
  <c r="Q631" s="1"/>
  <c r="O630"/>
  <c r="P630" s="1"/>
  <c r="N225" i="6"/>
  <c r="I225"/>
  <c r="J633" i="7"/>
  <c r="R631"/>
  <c r="F635" l="1"/>
  <c r="G634"/>
  <c r="H634" s="1"/>
  <c r="L631"/>
  <c r="K632"/>
  <c r="M631"/>
  <c r="Q632" s="1"/>
  <c r="O631"/>
  <c r="P631" s="1"/>
  <c r="N224" i="6"/>
  <c r="I224"/>
  <c r="J634" i="7"/>
  <c r="R632"/>
  <c r="F636" l="1"/>
  <c r="G635"/>
  <c r="H635" s="1"/>
  <c r="L632"/>
  <c r="K633"/>
  <c r="M632"/>
  <c r="Q633" s="1"/>
  <c r="O632"/>
  <c r="P632" s="1"/>
  <c r="N223" i="6"/>
  <c r="I223"/>
  <c r="J635" i="7"/>
  <c r="R633"/>
  <c r="F637" l="1"/>
  <c r="G636"/>
  <c r="H636" s="1"/>
  <c r="L633"/>
  <c r="K634"/>
  <c r="M633"/>
  <c r="Q634" s="1"/>
  <c r="O633"/>
  <c r="P633" s="1"/>
  <c r="N222" i="6"/>
  <c r="I222"/>
  <c r="J636" i="7"/>
  <c r="R634"/>
  <c r="F638" l="1"/>
  <c r="G637"/>
  <c r="H637" s="1"/>
  <c r="L634"/>
  <c r="K635"/>
  <c r="M634"/>
  <c r="Q635" s="1"/>
  <c r="O634"/>
  <c r="P634" s="1"/>
  <c r="N221" i="6"/>
  <c r="I221"/>
  <c r="J637" i="7"/>
  <c r="R635"/>
  <c r="F639" l="1"/>
  <c r="G638"/>
  <c r="H638" s="1"/>
  <c r="L635"/>
  <c r="K636"/>
  <c r="M635"/>
  <c r="Q636" s="1"/>
  <c r="O635"/>
  <c r="P635" s="1"/>
  <c r="N220" i="6"/>
  <c r="I220"/>
  <c r="J638" i="7"/>
  <c r="R636"/>
  <c r="F640" l="1"/>
  <c r="G639"/>
  <c r="H639" s="1"/>
  <c r="L636"/>
  <c r="K637"/>
  <c r="M636"/>
  <c r="Q637" s="1"/>
  <c r="O636"/>
  <c r="P636" s="1"/>
  <c r="N219" i="6"/>
  <c r="I219"/>
  <c r="J639" i="7"/>
  <c r="R637"/>
  <c r="F641" l="1"/>
  <c r="G640"/>
  <c r="H640" s="1"/>
  <c r="L637"/>
  <c r="K638"/>
  <c r="M637"/>
  <c r="Q638" s="1"/>
  <c r="O637"/>
  <c r="P637" s="1"/>
  <c r="N218" i="6"/>
  <c r="I218"/>
  <c r="J640" i="7"/>
  <c r="R638"/>
  <c r="F642" l="1"/>
  <c r="G641"/>
  <c r="H641" s="1"/>
  <c r="L638"/>
  <c r="K639"/>
  <c r="M638"/>
  <c r="Q639" s="1"/>
  <c r="O638"/>
  <c r="P638" s="1"/>
  <c r="N217" i="6"/>
  <c r="I217"/>
  <c r="J641" i="7"/>
  <c r="R639"/>
  <c r="F643" l="1"/>
  <c r="G642"/>
  <c r="H642" s="1"/>
  <c r="L639"/>
  <c r="K640"/>
  <c r="M639"/>
  <c r="Q640" s="1"/>
  <c r="O639"/>
  <c r="P639" s="1"/>
  <c r="N216" i="6"/>
  <c r="I216"/>
  <c r="J642" i="7"/>
  <c r="R640"/>
  <c r="F644" l="1"/>
  <c r="G643"/>
  <c r="H643" s="1"/>
  <c r="L640"/>
  <c r="K641"/>
  <c r="M640"/>
  <c r="Q641" s="1"/>
  <c r="O640"/>
  <c r="P640" s="1"/>
  <c r="N215" i="6"/>
  <c r="I215"/>
  <c r="J643" i="7"/>
  <c r="R641"/>
  <c r="F645" l="1"/>
  <c r="G644"/>
  <c r="H644" s="1"/>
  <c r="L641"/>
  <c r="K642"/>
  <c r="M641"/>
  <c r="Q642" s="1"/>
  <c r="O641"/>
  <c r="P641" s="1"/>
  <c r="N214" i="6"/>
  <c r="I214"/>
  <c r="J644" i="7"/>
  <c r="R642"/>
  <c r="F646" l="1"/>
  <c r="G645"/>
  <c r="H645" s="1"/>
  <c r="L642"/>
  <c r="K643"/>
  <c r="M642"/>
  <c r="Q643" s="1"/>
  <c r="O642"/>
  <c r="P642" s="1"/>
  <c r="N213" i="6"/>
  <c r="I213"/>
  <c r="J645" i="7"/>
  <c r="R643"/>
  <c r="F647" l="1"/>
  <c r="G646"/>
  <c r="H646" s="1"/>
  <c r="L643"/>
  <c r="K644"/>
  <c r="M643"/>
  <c r="Q644" s="1"/>
  <c r="O643"/>
  <c r="N212" i="6"/>
  <c r="I212"/>
  <c r="J646" i="7"/>
  <c r="R644"/>
  <c r="F648" l="1"/>
  <c r="G647"/>
  <c r="H647" s="1"/>
  <c r="O644"/>
  <c r="P643"/>
  <c r="L644"/>
  <c r="M644" s="1"/>
  <c r="Q645" s="1"/>
  <c r="K645"/>
  <c r="N211" i="6"/>
  <c r="I211"/>
  <c r="J647" i="7"/>
  <c r="R645"/>
  <c r="F649" l="1"/>
  <c r="G648"/>
  <c r="H648" s="1"/>
  <c r="O645"/>
  <c r="P644"/>
  <c r="L645"/>
  <c r="K646"/>
  <c r="N210" i="6"/>
  <c r="I210"/>
  <c r="J648" i="7"/>
  <c r="F650" l="1"/>
  <c r="G649"/>
  <c r="H649" s="1"/>
  <c r="P645"/>
  <c r="L646"/>
  <c r="K647"/>
  <c r="M646"/>
  <c r="M645"/>
  <c r="N209" i="6"/>
  <c r="I209"/>
  <c r="J649" i="7"/>
  <c r="R646"/>
  <c r="R647"/>
  <c r="O646" l="1"/>
  <c r="O647" s="1"/>
  <c r="F651"/>
  <c r="G650"/>
  <c r="H650" s="1"/>
  <c r="Q646"/>
  <c r="Q647" s="1"/>
  <c r="L647"/>
  <c r="K648"/>
  <c r="M647"/>
  <c r="N208" i="6"/>
  <c r="I208"/>
  <c r="J650" i="7"/>
  <c r="R648"/>
  <c r="Q648" l="1"/>
  <c r="L648"/>
  <c r="K649"/>
  <c r="M648"/>
  <c r="O648"/>
  <c r="P647"/>
  <c r="F652"/>
  <c r="G651"/>
  <c r="H651" s="1"/>
  <c r="P646"/>
  <c r="N207" i="6"/>
  <c r="I207"/>
  <c r="J651" i="7"/>
  <c r="R649"/>
  <c r="Q649" l="1"/>
  <c r="F653"/>
  <c r="G652"/>
  <c r="H652" s="1"/>
  <c r="L649"/>
  <c r="K650"/>
  <c r="M649"/>
  <c r="O649"/>
  <c r="P649" s="1"/>
  <c r="P648"/>
  <c r="N206" i="6"/>
  <c r="I206"/>
  <c r="R650" i="7"/>
  <c r="J652"/>
  <c r="Q650" l="1"/>
  <c r="L650"/>
  <c r="K651"/>
  <c r="M650"/>
  <c r="F654"/>
  <c r="G653"/>
  <c r="H653" s="1"/>
  <c r="O650"/>
  <c r="P650" s="1"/>
  <c r="N205" i="6"/>
  <c r="I205"/>
  <c r="R651" i="7"/>
  <c r="J653"/>
  <c r="Q651" l="1"/>
  <c r="L651"/>
  <c r="K652"/>
  <c r="M651"/>
  <c r="Q652" s="1"/>
  <c r="F655"/>
  <c r="G654"/>
  <c r="H654" s="1"/>
  <c r="O651"/>
  <c r="P651" s="1"/>
  <c r="N204" i="6"/>
  <c r="I204"/>
  <c r="R652" i="7"/>
  <c r="J654"/>
  <c r="L652" l="1"/>
  <c r="K653"/>
  <c r="M652"/>
  <c r="Q653" s="1"/>
  <c r="F656"/>
  <c r="G655"/>
  <c r="H655" s="1"/>
  <c r="O652"/>
  <c r="P652" s="1"/>
  <c r="N203" i="6"/>
  <c r="I203"/>
  <c r="J655" i="7"/>
  <c r="R653"/>
  <c r="L653" l="1"/>
  <c r="K654"/>
  <c r="M653"/>
  <c r="Q654" s="1"/>
  <c r="F657"/>
  <c r="G656"/>
  <c r="H656" s="1"/>
  <c r="O653"/>
  <c r="N202" i="6"/>
  <c r="I202"/>
  <c r="R654" i="7"/>
  <c r="J656"/>
  <c r="L654" l="1"/>
  <c r="K655"/>
  <c r="M654"/>
  <c r="Q655" s="1"/>
  <c r="O654"/>
  <c r="P654" s="1"/>
  <c r="P653"/>
  <c r="F658"/>
  <c r="G657"/>
  <c r="H657" s="1"/>
  <c r="N201" i="6"/>
  <c r="I201"/>
  <c r="J657" i="7"/>
  <c r="R655"/>
  <c r="F659" l="1"/>
  <c r="G658"/>
  <c r="H658" s="1"/>
  <c r="L655"/>
  <c r="K656"/>
  <c r="M655"/>
  <c r="Q656" s="1"/>
  <c r="O655"/>
  <c r="P655" s="1"/>
  <c r="N200" i="6"/>
  <c r="I200"/>
  <c r="J658" i="7"/>
  <c r="R656"/>
  <c r="F660" l="1"/>
  <c r="G659"/>
  <c r="H659" s="1"/>
  <c r="L656"/>
  <c r="K657"/>
  <c r="M656"/>
  <c r="Q657" s="1"/>
  <c r="O656"/>
  <c r="P656" s="1"/>
  <c r="N199" i="6"/>
  <c r="I199"/>
  <c r="J659" i="7"/>
  <c r="R657"/>
  <c r="F661" l="1"/>
  <c r="G660"/>
  <c r="H660" s="1"/>
  <c r="L657"/>
  <c r="K658"/>
  <c r="M657"/>
  <c r="Q658" s="1"/>
  <c r="O657"/>
  <c r="P657" s="1"/>
  <c r="N198" i="6"/>
  <c r="I198"/>
  <c r="J660" i="7"/>
  <c r="R658"/>
  <c r="F662" l="1"/>
  <c r="G661"/>
  <c r="H661" s="1"/>
  <c r="L658"/>
  <c r="K659"/>
  <c r="M658"/>
  <c r="Q659" s="1"/>
  <c r="O658"/>
  <c r="P658" s="1"/>
  <c r="N197" i="6"/>
  <c r="I197"/>
  <c r="J661" i="7"/>
  <c r="R659"/>
  <c r="F663" l="1"/>
  <c r="G662"/>
  <c r="H662" s="1"/>
  <c r="L659"/>
  <c r="K660"/>
  <c r="M659"/>
  <c r="Q660" s="1"/>
  <c r="O659"/>
  <c r="P659" s="1"/>
  <c r="N196" i="6"/>
  <c r="I196"/>
  <c r="J662" i="7"/>
  <c r="R660"/>
  <c r="F664" l="1"/>
  <c r="G663"/>
  <c r="H663" s="1"/>
  <c r="L660"/>
  <c r="K661"/>
  <c r="M660"/>
  <c r="Q661" s="1"/>
  <c r="O660"/>
  <c r="P660" s="1"/>
  <c r="N195" i="6"/>
  <c r="I195"/>
  <c r="J663" i="7"/>
  <c r="R661"/>
  <c r="F665" l="1"/>
  <c r="G664"/>
  <c r="H664" s="1"/>
  <c r="L661"/>
  <c r="K662"/>
  <c r="M661"/>
  <c r="Q662" s="1"/>
  <c r="O661"/>
  <c r="P661" s="1"/>
  <c r="N194" i="6"/>
  <c r="I194"/>
  <c r="J664" i="7"/>
  <c r="R662"/>
  <c r="F666" l="1"/>
  <c r="G665"/>
  <c r="H665" s="1"/>
  <c r="L662"/>
  <c r="K663"/>
  <c r="M662"/>
  <c r="Q663" s="1"/>
  <c r="O662"/>
  <c r="P662" s="1"/>
  <c r="N193" i="6"/>
  <c r="I193"/>
  <c r="J665" i="7"/>
  <c r="R663"/>
  <c r="F667" l="1"/>
  <c r="G666"/>
  <c r="H666" s="1"/>
  <c r="L663"/>
  <c r="K664"/>
  <c r="M663"/>
  <c r="Q664" s="1"/>
  <c r="O663"/>
  <c r="N192" i="6"/>
  <c r="I192"/>
  <c r="J666" i="7"/>
  <c r="R664"/>
  <c r="L664" l="1"/>
  <c r="K665"/>
  <c r="M664"/>
  <c r="F668"/>
  <c r="G667"/>
  <c r="H667" s="1"/>
  <c r="O664"/>
  <c r="Q665"/>
  <c r="P663"/>
  <c r="N191" i="6"/>
  <c r="I191"/>
  <c r="J667" i="7"/>
  <c r="R665"/>
  <c r="F669" l="1"/>
  <c r="G668"/>
  <c r="H668" s="1"/>
  <c r="L665"/>
  <c r="K666"/>
  <c r="M665"/>
  <c r="O665"/>
  <c r="P664"/>
  <c r="Q666"/>
  <c r="N190" i="6"/>
  <c r="I190"/>
  <c r="R666" i="7"/>
  <c r="J668"/>
  <c r="L666" l="1"/>
  <c r="K667"/>
  <c r="M666"/>
  <c r="O666"/>
  <c r="P665"/>
  <c r="F670"/>
  <c r="G669"/>
  <c r="H669" s="1"/>
  <c r="Q667"/>
  <c r="N189" i="6"/>
  <c r="I189"/>
  <c r="J669" i="7"/>
  <c r="R667"/>
  <c r="F671" l="1"/>
  <c r="G670"/>
  <c r="H670" s="1"/>
  <c r="L667"/>
  <c r="K668"/>
  <c r="M667"/>
  <c r="Q668" s="1"/>
  <c r="O667"/>
  <c r="P667" s="1"/>
  <c r="P666"/>
  <c r="N188" i="6"/>
  <c r="I188"/>
  <c r="R668" i="7"/>
  <c r="J670"/>
  <c r="L668" l="1"/>
  <c r="K669"/>
  <c r="M668"/>
  <c r="Q669" s="1"/>
  <c r="F672"/>
  <c r="G671"/>
  <c r="H671" s="1"/>
  <c r="O668"/>
  <c r="P668" s="1"/>
  <c r="N187" i="6"/>
  <c r="I187"/>
  <c r="R669" i="7"/>
  <c r="J671"/>
  <c r="L669" l="1"/>
  <c r="K670"/>
  <c r="M669"/>
  <c r="Q670" s="1"/>
  <c r="F673"/>
  <c r="G672"/>
  <c r="H672" s="1"/>
  <c r="O669"/>
  <c r="P669" s="1"/>
  <c r="N186" i="6"/>
  <c r="I186"/>
  <c r="J672" i="7"/>
  <c r="R670"/>
  <c r="F674" l="1"/>
  <c r="G673"/>
  <c r="H673" s="1"/>
  <c r="L670"/>
  <c r="K671"/>
  <c r="M670"/>
  <c r="Q671" s="1"/>
  <c r="O670"/>
  <c r="N185" i="6"/>
  <c r="I185"/>
  <c r="J673" i="7"/>
  <c r="R671"/>
  <c r="L671" l="1"/>
  <c r="K672"/>
  <c r="M671"/>
  <c r="F675"/>
  <c r="G674"/>
  <c r="H674" s="1"/>
  <c r="O671"/>
  <c r="Q672"/>
  <c r="P670"/>
  <c r="N184" i="6"/>
  <c r="I184"/>
  <c r="J674" i="7"/>
  <c r="R672"/>
  <c r="F676" l="1"/>
  <c r="G675"/>
  <c r="H675" s="1"/>
  <c r="L672"/>
  <c r="K673"/>
  <c r="M672"/>
  <c r="O672"/>
  <c r="P671"/>
  <c r="Q673"/>
  <c r="N183" i="6"/>
  <c r="I183"/>
  <c r="R673" i="7"/>
  <c r="J675"/>
  <c r="L673" l="1"/>
  <c r="K674"/>
  <c r="M673"/>
  <c r="O673"/>
  <c r="P672"/>
  <c r="F677"/>
  <c r="G676"/>
  <c r="H676" s="1"/>
  <c r="Q674"/>
  <c r="N182" i="6"/>
  <c r="I182"/>
  <c r="J676" i="7"/>
  <c r="R674"/>
  <c r="F678" l="1"/>
  <c r="G677"/>
  <c r="H677" s="1"/>
  <c r="L674"/>
  <c r="K675"/>
  <c r="M674"/>
  <c r="Q675" s="1"/>
  <c r="O674"/>
  <c r="P674" s="1"/>
  <c r="P673"/>
  <c r="N181" i="6"/>
  <c r="I181"/>
  <c r="R675" i="7"/>
  <c r="J677"/>
  <c r="L675" l="1"/>
  <c r="K676"/>
  <c r="M675"/>
  <c r="Q676" s="1"/>
  <c r="F679"/>
  <c r="G678"/>
  <c r="H678" s="1"/>
  <c r="O675"/>
  <c r="P675" s="1"/>
  <c r="N180" i="6"/>
  <c r="I180"/>
  <c r="R676" i="7"/>
  <c r="J678"/>
  <c r="L676" l="1"/>
  <c r="K677"/>
  <c r="M676"/>
  <c r="Q677" s="1"/>
  <c r="F680"/>
  <c r="G679"/>
  <c r="H679" s="1"/>
  <c r="O676"/>
  <c r="P676" s="1"/>
  <c r="N179" i="6"/>
  <c r="I179"/>
  <c r="J679" i="7"/>
  <c r="R677"/>
  <c r="L677" l="1"/>
  <c r="K678"/>
  <c r="M677"/>
  <c r="Q678" s="1"/>
  <c r="F681"/>
  <c r="G680"/>
  <c r="H680" s="1"/>
  <c r="O677"/>
  <c r="P677" s="1"/>
  <c r="N178" i="6"/>
  <c r="I178"/>
  <c r="J680" i="7"/>
  <c r="R678"/>
  <c r="F682" l="1"/>
  <c r="G681"/>
  <c r="H681" s="1"/>
  <c r="L678"/>
  <c r="K679"/>
  <c r="M678"/>
  <c r="Q679"/>
  <c r="O678"/>
  <c r="P678" s="1"/>
  <c r="N177" i="6"/>
  <c r="I177"/>
  <c r="R679" i="7"/>
  <c r="J681"/>
  <c r="L679" l="1"/>
  <c r="K680"/>
  <c r="M679"/>
  <c r="Q680"/>
  <c r="F683"/>
  <c r="G682"/>
  <c r="H682" s="1"/>
  <c r="O679"/>
  <c r="P679" s="1"/>
  <c r="N176" i="6"/>
  <c r="I176"/>
  <c r="R680" i="7"/>
  <c r="J682"/>
  <c r="L680" l="1"/>
  <c r="K681"/>
  <c r="M680"/>
  <c r="Q681" s="1"/>
  <c r="F684"/>
  <c r="G683"/>
  <c r="H683" s="1"/>
  <c r="O680"/>
  <c r="P680" s="1"/>
  <c r="N175" i="6"/>
  <c r="I175"/>
  <c r="J683" i="7"/>
  <c r="R681"/>
  <c r="L681" l="1"/>
  <c r="K682"/>
  <c r="M681"/>
  <c r="Q682" s="1"/>
  <c r="F685"/>
  <c r="G684"/>
  <c r="H684" s="1"/>
  <c r="O681"/>
  <c r="P681" s="1"/>
  <c r="N174" i="6"/>
  <c r="I174"/>
  <c r="R682" i="7"/>
  <c r="J684"/>
  <c r="L682" l="1"/>
  <c r="K683"/>
  <c r="M682"/>
  <c r="Q683" s="1"/>
  <c r="F686"/>
  <c r="G685"/>
  <c r="H685" s="1"/>
  <c r="O682"/>
  <c r="P682" s="1"/>
  <c r="N173" i="6"/>
  <c r="I173"/>
  <c r="J685" i="7"/>
  <c r="R683"/>
  <c r="L683" l="1"/>
  <c r="K684"/>
  <c r="M683"/>
  <c r="Q684" s="1"/>
  <c r="F687"/>
  <c r="G686"/>
  <c r="H686" s="1"/>
  <c r="O683"/>
  <c r="P683" s="1"/>
  <c r="N172" i="6"/>
  <c r="I172"/>
  <c r="J686" i="7"/>
  <c r="R684"/>
  <c r="L684" l="1"/>
  <c r="K685"/>
  <c r="M684"/>
  <c r="Q685" s="1"/>
  <c r="F688"/>
  <c r="G687"/>
  <c r="H687" s="1"/>
  <c r="O684"/>
  <c r="P684" s="1"/>
  <c r="N171" i="6"/>
  <c r="I171"/>
  <c r="J687" i="7"/>
  <c r="R685"/>
  <c r="L685" l="1"/>
  <c r="K686"/>
  <c r="M685"/>
  <c r="Q686" s="1"/>
  <c r="F689"/>
  <c r="G688"/>
  <c r="H688" s="1"/>
  <c r="O685"/>
  <c r="P685" s="1"/>
  <c r="N170" i="6"/>
  <c r="I170"/>
  <c r="J688" i="7"/>
  <c r="R686"/>
  <c r="L686" l="1"/>
  <c r="K687"/>
  <c r="M686"/>
  <c r="Q687" s="1"/>
  <c r="F690"/>
  <c r="G689"/>
  <c r="H689" s="1"/>
  <c r="O686"/>
  <c r="P686" s="1"/>
  <c r="N169" i="6"/>
  <c r="I169"/>
  <c r="J689" i="7"/>
  <c r="R687"/>
  <c r="L687" l="1"/>
  <c r="K688"/>
  <c r="M687"/>
  <c r="Q688" s="1"/>
  <c r="F691"/>
  <c r="G690"/>
  <c r="H690" s="1"/>
  <c r="O687"/>
  <c r="P687" s="1"/>
  <c r="N168" i="6"/>
  <c r="I168"/>
  <c r="J690" i="7"/>
  <c r="R688"/>
  <c r="L688" l="1"/>
  <c r="K689"/>
  <c r="M688"/>
  <c r="Q689" s="1"/>
  <c r="F692"/>
  <c r="G691"/>
  <c r="H691" s="1"/>
  <c r="O688"/>
  <c r="P688" s="1"/>
  <c r="N167" i="6"/>
  <c r="I167"/>
  <c r="J691" i="7"/>
  <c r="R689"/>
  <c r="L689" l="1"/>
  <c r="K690"/>
  <c r="M689"/>
  <c r="Q690" s="1"/>
  <c r="F693"/>
  <c r="G692"/>
  <c r="H692" s="1"/>
  <c r="O689"/>
  <c r="P689" s="1"/>
  <c r="N166" i="6"/>
  <c r="I166"/>
  <c r="J692" i="7"/>
  <c r="R690"/>
  <c r="L690" l="1"/>
  <c r="K691"/>
  <c r="M690"/>
  <c r="Q691" s="1"/>
  <c r="F694"/>
  <c r="G693"/>
  <c r="H693" s="1"/>
  <c r="O690"/>
  <c r="P690" s="1"/>
  <c r="N165" i="6"/>
  <c r="I165"/>
  <c r="J693" i="7"/>
  <c r="R691"/>
  <c r="L691" l="1"/>
  <c r="K692"/>
  <c r="M691"/>
  <c r="Q692" s="1"/>
  <c r="F695"/>
  <c r="G694"/>
  <c r="H694" s="1"/>
  <c r="O691"/>
  <c r="P691" s="1"/>
  <c r="N164" i="6"/>
  <c r="I164"/>
  <c r="J694" i="7"/>
  <c r="R692"/>
  <c r="L692" l="1"/>
  <c r="K693"/>
  <c r="M692"/>
  <c r="Q693" s="1"/>
  <c r="F696"/>
  <c r="G695"/>
  <c r="H695" s="1"/>
  <c r="O692"/>
  <c r="P692" s="1"/>
  <c r="N163" i="6"/>
  <c r="I163"/>
  <c r="R693" i="7"/>
  <c r="J695"/>
  <c r="L693" l="1"/>
  <c r="K694"/>
  <c r="M693"/>
  <c r="Q694" s="1"/>
  <c r="F697"/>
  <c r="G696"/>
  <c r="H696" s="1"/>
  <c r="O693"/>
  <c r="P693" s="1"/>
  <c r="N162" i="6"/>
  <c r="I162"/>
  <c r="J696" i="7"/>
  <c r="R694"/>
  <c r="L694" l="1"/>
  <c r="K695"/>
  <c r="M694"/>
  <c r="Q695"/>
  <c r="F698"/>
  <c r="G697"/>
  <c r="H697" s="1"/>
  <c r="O694"/>
  <c r="P694" s="1"/>
  <c r="N161" i="6"/>
  <c r="I161"/>
  <c r="J697" i="7"/>
  <c r="R695"/>
  <c r="L695" l="1"/>
  <c r="K696"/>
  <c r="M695"/>
  <c r="Q696" s="1"/>
  <c r="F699"/>
  <c r="G698"/>
  <c r="H698" s="1"/>
  <c r="O695"/>
  <c r="P695" s="1"/>
  <c r="N160" i="6"/>
  <c r="I160"/>
  <c r="R696" i="7"/>
  <c r="J698"/>
  <c r="L696" l="1"/>
  <c r="K697"/>
  <c r="M696"/>
  <c r="Q697" s="1"/>
  <c r="F700"/>
  <c r="G699"/>
  <c r="H699" s="1"/>
  <c r="O696"/>
  <c r="P696" s="1"/>
  <c r="N159" i="6"/>
  <c r="I159"/>
  <c r="J699" i="7"/>
  <c r="R697"/>
  <c r="L697" l="1"/>
  <c r="K698"/>
  <c r="M697"/>
  <c r="Q698" s="1"/>
  <c r="F701"/>
  <c r="G700"/>
  <c r="H700" s="1"/>
  <c r="O697"/>
  <c r="N158" i="6"/>
  <c r="I158"/>
  <c r="R698" i="7"/>
  <c r="J700"/>
  <c r="L698" l="1"/>
  <c r="K699"/>
  <c r="M698"/>
  <c r="Q699" s="1"/>
  <c r="O698"/>
  <c r="P698" s="1"/>
  <c r="P697"/>
  <c r="F702"/>
  <c r="G701"/>
  <c r="H701" s="1"/>
  <c r="N157" i="6"/>
  <c r="I157"/>
  <c r="J701" i="7"/>
  <c r="R699"/>
  <c r="F703" l="1"/>
  <c r="G702"/>
  <c r="H702" s="1"/>
  <c r="L699"/>
  <c r="K700"/>
  <c r="M699"/>
  <c r="Q700" s="1"/>
  <c r="O699"/>
  <c r="P699" s="1"/>
  <c r="N156" i="6"/>
  <c r="I156"/>
  <c r="J702" i="7"/>
  <c r="R700"/>
  <c r="F704" l="1"/>
  <c r="G703"/>
  <c r="H703" s="1"/>
  <c r="L700"/>
  <c r="K701"/>
  <c r="M700"/>
  <c r="Q701" s="1"/>
  <c r="O700"/>
  <c r="P700" s="1"/>
  <c r="N155" i="6"/>
  <c r="I155"/>
  <c r="J703" i="7"/>
  <c r="R701"/>
  <c r="F705" l="1"/>
  <c r="G704"/>
  <c r="H704" s="1"/>
  <c r="L701"/>
  <c r="K702"/>
  <c r="M701"/>
  <c r="Q702" s="1"/>
  <c r="O701"/>
  <c r="P701" s="1"/>
  <c r="N154" i="6"/>
  <c r="I154"/>
  <c r="J704" i="7"/>
  <c r="R702"/>
  <c r="F706" l="1"/>
  <c r="G705"/>
  <c r="H705" s="1"/>
  <c r="L702"/>
  <c r="K703"/>
  <c r="M702"/>
  <c r="Q703" s="1"/>
  <c r="O702"/>
  <c r="P702" s="1"/>
  <c r="N153" i="6"/>
  <c r="I153"/>
  <c r="J705" i="7"/>
  <c r="R703"/>
  <c r="F707" l="1"/>
  <c r="G706"/>
  <c r="H706" s="1"/>
  <c r="L703"/>
  <c r="K704"/>
  <c r="M703"/>
  <c r="Q704" s="1"/>
  <c r="O703"/>
  <c r="P703" s="1"/>
  <c r="N152" i="6"/>
  <c r="I152"/>
  <c r="J706" i="7"/>
  <c r="R704"/>
  <c r="F708" l="1"/>
  <c r="G707"/>
  <c r="H707" s="1"/>
  <c r="L704"/>
  <c r="K705"/>
  <c r="M704"/>
  <c r="Q705" s="1"/>
  <c r="O704"/>
  <c r="P704" s="1"/>
  <c r="N151" i="6"/>
  <c r="I151"/>
  <c r="J707" i="7"/>
  <c r="R705"/>
  <c r="F709" l="1"/>
  <c r="G708"/>
  <c r="H708" s="1"/>
  <c r="L705"/>
  <c r="K706"/>
  <c r="M705"/>
  <c r="Q706" s="1"/>
  <c r="O705"/>
  <c r="P705" s="1"/>
  <c r="N150" i="6"/>
  <c r="I150"/>
  <c r="J708" i="7"/>
  <c r="R706"/>
  <c r="F710" l="1"/>
  <c r="G709"/>
  <c r="H709" s="1"/>
  <c r="L706"/>
  <c r="K707"/>
  <c r="M706"/>
  <c r="Q707" s="1"/>
  <c r="O706"/>
  <c r="P706" s="1"/>
  <c r="N149" i="6"/>
  <c r="I149"/>
  <c r="J709" i="7"/>
  <c r="R707"/>
  <c r="F711" l="1"/>
  <c r="G710"/>
  <c r="H710" s="1"/>
  <c r="L707"/>
  <c r="K708"/>
  <c r="M707"/>
  <c r="Q708" s="1"/>
  <c r="O707"/>
  <c r="P707" s="1"/>
  <c r="N148" i="6"/>
  <c r="I148"/>
  <c r="J710" i="7"/>
  <c r="R708"/>
  <c r="F712" l="1"/>
  <c r="G711"/>
  <c r="H711" s="1"/>
  <c r="L708"/>
  <c r="K709"/>
  <c r="M708"/>
  <c r="Q709" s="1"/>
  <c r="O708"/>
  <c r="P708" s="1"/>
  <c r="N147" i="6"/>
  <c r="I147"/>
  <c r="J711" i="7"/>
  <c r="R709"/>
  <c r="F713" l="1"/>
  <c r="G712"/>
  <c r="H712" s="1"/>
  <c r="L709"/>
  <c r="K710"/>
  <c r="M709"/>
  <c r="Q710" s="1"/>
  <c r="O709"/>
  <c r="P709" s="1"/>
  <c r="N146" i="6"/>
  <c r="I146"/>
  <c r="J712" i="7"/>
  <c r="R710"/>
  <c r="F714" l="1"/>
  <c r="G713"/>
  <c r="H713" s="1"/>
  <c r="L710"/>
  <c r="K711"/>
  <c r="M710"/>
  <c r="Q711" s="1"/>
  <c r="O710"/>
  <c r="P710" s="1"/>
  <c r="N145" i="6"/>
  <c r="I145"/>
  <c r="J713" i="7"/>
  <c r="R711"/>
  <c r="F715" l="1"/>
  <c r="G714"/>
  <c r="H714" s="1"/>
  <c r="L711"/>
  <c r="K712"/>
  <c r="M711"/>
  <c r="Q712" s="1"/>
  <c r="O711"/>
  <c r="P711" s="1"/>
  <c r="N144" i="6"/>
  <c r="I144"/>
  <c r="J714" i="7"/>
  <c r="R712"/>
  <c r="F716" l="1"/>
  <c r="G715"/>
  <c r="H715" s="1"/>
  <c r="L712"/>
  <c r="K713"/>
  <c r="M712"/>
  <c r="Q713" s="1"/>
  <c r="O712"/>
  <c r="P712" s="1"/>
  <c r="N143" i="6"/>
  <c r="I143"/>
  <c r="J715" i="7"/>
  <c r="R713"/>
  <c r="F717" l="1"/>
  <c r="G716"/>
  <c r="H716" s="1"/>
  <c r="L713"/>
  <c r="K714"/>
  <c r="M713"/>
  <c r="Q714" s="1"/>
  <c r="O713"/>
  <c r="P713" s="1"/>
  <c r="N142" i="6"/>
  <c r="I142"/>
  <c r="J716" i="7"/>
  <c r="R714"/>
  <c r="F718" l="1"/>
  <c r="G717"/>
  <c r="H717" s="1"/>
  <c r="L714"/>
  <c r="K715"/>
  <c r="M714"/>
  <c r="Q715" s="1"/>
  <c r="O714"/>
  <c r="P714" s="1"/>
  <c r="N141" i="6"/>
  <c r="I141"/>
  <c r="J717" i="7"/>
  <c r="R715"/>
  <c r="F719" l="1"/>
  <c r="G718"/>
  <c r="H718" s="1"/>
  <c r="L715"/>
  <c r="K716"/>
  <c r="M715"/>
  <c r="Q716" s="1"/>
  <c r="O715"/>
  <c r="P715" s="1"/>
  <c r="N140" i="6"/>
  <c r="I140"/>
  <c r="J718" i="7"/>
  <c r="R716"/>
  <c r="F720" l="1"/>
  <c r="G719"/>
  <c r="H719" s="1"/>
  <c r="L716"/>
  <c r="K717"/>
  <c r="M716"/>
  <c r="Q717" s="1"/>
  <c r="O716"/>
  <c r="P716" s="1"/>
  <c r="N139" i="6"/>
  <c r="I139"/>
  <c r="J719" i="7"/>
  <c r="R717"/>
  <c r="F721" l="1"/>
  <c r="G720"/>
  <c r="H720" s="1"/>
  <c r="L717"/>
  <c r="K718"/>
  <c r="M717"/>
  <c r="Q718" s="1"/>
  <c r="O717"/>
  <c r="P717" s="1"/>
  <c r="N138" i="6"/>
  <c r="I138"/>
  <c r="J720" i="7"/>
  <c r="R718"/>
  <c r="F722" l="1"/>
  <c r="G721"/>
  <c r="H721" s="1"/>
  <c r="L718"/>
  <c r="K719"/>
  <c r="M718"/>
  <c r="Q719" s="1"/>
  <c r="O718"/>
  <c r="P718" s="1"/>
  <c r="N137" i="6"/>
  <c r="I137"/>
  <c r="J721" i="7"/>
  <c r="R719"/>
  <c r="F723" l="1"/>
  <c r="G722"/>
  <c r="H722" s="1"/>
  <c r="L719"/>
  <c r="K720"/>
  <c r="M719"/>
  <c r="Q720" s="1"/>
  <c r="O719"/>
  <c r="P719" s="1"/>
  <c r="N136" i="6"/>
  <c r="I136"/>
  <c r="J722" i="7"/>
  <c r="R720"/>
  <c r="F724" l="1"/>
  <c r="G723"/>
  <c r="H723" s="1"/>
  <c r="L720"/>
  <c r="K721"/>
  <c r="M720"/>
  <c r="Q721" s="1"/>
  <c r="O720"/>
  <c r="P720" s="1"/>
  <c r="N135" i="6"/>
  <c r="I135"/>
  <c r="J723" i="7"/>
  <c r="R721"/>
  <c r="F725" l="1"/>
  <c r="G724"/>
  <c r="H724" s="1"/>
  <c r="L721"/>
  <c r="K722"/>
  <c r="M721"/>
  <c r="Q722" s="1"/>
  <c r="O721"/>
  <c r="P721" s="1"/>
  <c r="N134" i="6"/>
  <c r="I134"/>
  <c r="J724" i="7"/>
  <c r="R722"/>
  <c r="F726" l="1"/>
  <c r="G725"/>
  <c r="H725" s="1"/>
  <c r="L722"/>
  <c r="K723"/>
  <c r="M722"/>
  <c r="Q723" s="1"/>
  <c r="O722"/>
  <c r="P722" s="1"/>
  <c r="N133" i="6"/>
  <c r="I133"/>
  <c r="J725" i="7"/>
  <c r="R723"/>
  <c r="F727" l="1"/>
  <c r="G726"/>
  <c r="H726" s="1"/>
  <c r="L723"/>
  <c r="K724"/>
  <c r="M723"/>
  <c r="Q724" s="1"/>
  <c r="O723"/>
  <c r="P723" s="1"/>
  <c r="N132" i="6"/>
  <c r="I132"/>
  <c r="J726" i="7"/>
  <c r="R724"/>
  <c r="F728" l="1"/>
  <c r="G727"/>
  <c r="H727" s="1"/>
  <c r="L724"/>
  <c r="K725"/>
  <c r="M724"/>
  <c r="Q725" s="1"/>
  <c r="O724"/>
  <c r="P724" s="1"/>
  <c r="N131" i="6"/>
  <c r="I131"/>
  <c r="J727" i="7"/>
  <c r="R725"/>
  <c r="F729" l="1"/>
  <c r="G728"/>
  <c r="H728" s="1"/>
  <c r="L725"/>
  <c r="K726"/>
  <c r="M725"/>
  <c r="Q726" s="1"/>
  <c r="O725"/>
  <c r="P725" s="1"/>
  <c r="N130" i="6"/>
  <c r="I130"/>
  <c r="J728" i="7"/>
  <c r="R726"/>
  <c r="F730" l="1"/>
  <c r="G729"/>
  <c r="H729" s="1"/>
  <c r="L726"/>
  <c r="K727"/>
  <c r="M726"/>
  <c r="Q727" s="1"/>
  <c r="O726"/>
  <c r="P726" s="1"/>
  <c r="N129" i="6"/>
  <c r="I129"/>
  <c r="J729" i="7"/>
  <c r="R727"/>
  <c r="F731" l="1"/>
  <c r="G730"/>
  <c r="H730" s="1"/>
  <c r="L727"/>
  <c r="K728"/>
  <c r="M727"/>
  <c r="Q728" s="1"/>
  <c r="O727"/>
  <c r="P727" s="1"/>
  <c r="N128" i="6"/>
  <c r="I128"/>
  <c r="J730" i="7"/>
  <c r="R728"/>
  <c r="F732" l="1"/>
  <c r="G731"/>
  <c r="H731" s="1"/>
  <c r="L728"/>
  <c r="K729"/>
  <c r="M728"/>
  <c r="Q729" s="1"/>
  <c r="O728"/>
  <c r="P728" s="1"/>
  <c r="N127" i="6"/>
  <c r="I127"/>
  <c r="J731" i="7"/>
  <c r="R729"/>
  <c r="F733" l="1"/>
  <c r="G732"/>
  <c r="H732" s="1"/>
  <c r="L729"/>
  <c r="K730"/>
  <c r="M729"/>
  <c r="Q730" s="1"/>
  <c r="O729"/>
  <c r="P729" s="1"/>
  <c r="N126" i="6"/>
  <c r="I126"/>
  <c r="J732" i="7"/>
  <c r="R730"/>
  <c r="F734" l="1"/>
  <c r="G733"/>
  <c r="H733" s="1"/>
  <c r="L730"/>
  <c r="K731"/>
  <c r="M730"/>
  <c r="Q731" s="1"/>
  <c r="O730"/>
  <c r="P730" s="1"/>
  <c r="N125" i="6"/>
  <c r="I125"/>
  <c r="J733" i="7"/>
  <c r="R731"/>
  <c r="F735" l="1"/>
  <c r="G734"/>
  <c r="H734" s="1"/>
  <c r="L731"/>
  <c r="K732"/>
  <c r="M731"/>
  <c r="Q732" s="1"/>
  <c r="O731"/>
  <c r="P731" s="1"/>
  <c r="N124" i="6"/>
  <c r="I124"/>
  <c r="J734" i="7"/>
  <c r="R732"/>
  <c r="F736" l="1"/>
  <c r="G735"/>
  <c r="H735" s="1"/>
  <c r="L732"/>
  <c r="K733"/>
  <c r="M732"/>
  <c r="Q733" s="1"/>
  <c r="O732"/>
  <c r="P732" s="1"/>
  <c r="N123" i="6"/>
  <c r="I123"/>
  <c r="J735" i="7"/>
  <c r="R733"/>
  <c r="F737" l="1"/>
  <c r="G736"/>
  <c r="H736" s="1"/>
  <c r="L733"/>
  <c r="K734"/>
  <c r="M733"/>
  <c r="Q734" s="1"/>
  <c r="O733"/>
  <c r="P733" s="1"/>
  <c r="N122" i="6"/>
  <c r="I122"/>
  <c r="J736" i="7"/>
  <c r="R734"/>
  <c r="F738" l="1"/>
  <c r="G737"/>
  <c r="H737" s="1"/>
  <c r="L734"/>
  <c r="K735"/>
  <c r="M734"/>
  <c r="Q735" s="1"/>
  <c r="O734"/>
  <c r="P734" s="1"/>
  <c r="N121" i="6"/>
  <c r="I121"/>
  <c r="J737" i="7"/>
  <c r="R735"/>
  <c r="F739" l="1"/>
  <c r="G738"/>
  <c r="H738" s="1"/>
  <c r="L735"/>
  <c r="K736"/>
  <c r="M735"/>
  <c r="Q736" s="1"/>
  <c r="O735"/>
  <c r="P735" s="1"/>
  <c r="N120" i="6"/>
  <c r="I120"/>
  <c r="J738" i="7"/>
  <c r="R736"/>
  <c r="F740" l="1"/>
  <c r="G739"/>
  <c r="H739" s="1"/>
  <c r="L736"/>
  <c r="K737"/>
  <c r="M736"/>
  <c r="Q737" s="1"/>
  <c r="O736"/>
  <c r="N119" i="6"/>
  <c r="I119"/>
  <c r="J739" i="7"/>
  <c r="R737"/>
  <c r="L737" l="1"/>
  <c r="K738"/>
  <c r="M737"/>
  <c r="F741"/>
  <c r="G740"/>
  <c r="H740" s="1"/>
  <c r="O737"/>
  <c r="Q738"/>
  <c r="P736"/>
  <c r="N118" i="6"/>
  <c r="I118"/>
  <c r="J740" i="7"/>
  <c r="R738"/>
  <c r="F742" l="1"/>
  <c r="G741"/>
  <c r="H741" s="1"/>
  <c r="L738"/>
  <c r="K739"/>
  <c r="M738"/>
  <c r="O738"/>
  <c r="P737"/>
  <c r="Q739"/>
  <c r="N117" i="6"/>
  <c r="I117"/>
  <c r="R739" i="7"/>
  <c r="J741"/>
  <c r="L739" l="1"/>
  <c r="K740"/>
  <c r="M739"/>
  <c r="O739"/>
  <c r="P738"/>
  <c r="F743"/>
  <c r="G742"/>
  <c r="H742" s="1"/>
  <c r="Q740"/>
  <c r="N116" i="6"/>
  <c r="I116"/>
  <c r="J742" i="7"/>
  <c r="R740"/>
  <c r="F744" l="1"/>
  <c r="G743"/>
  <c r="H743" s="1"/>
  <c r="L740"/>
  <c r="K741"/>
  <c r="M740"/>
  <c r="O740"/>
  <c r="P739"/>
  <c r="Q741"/>
  <c r="N115" i="6"/>
  <c r="I115"/>
  <c r="R741" i="7"/>
  <c r="J743"/>
  <c r="L741" l="1"/>
  <c r="K742"/>
  <c r="M741"/>
  <c r="O741"/>
  <c r="P740"/>
  <c r="F745"/>
  <c r="G744"/>
  <c r="H744" s="1"/>
  <c r="Q742"/>
  <c r="N114" i="6"/>
  <c r="I114"/>
  <c r="J744" i="7"/>
  <c r="R742"/>
  <c r="F746" l="1"/>
  <c r="G745"/>
  <c r="H745" s="1"/>
  <c r="L742"/>
  <c r="K743"/>
  <c r="M742"/>
  <c r="Q743"/>
  <c r="O742"/>
  <c r="P742" s="1"/>
  <c r="P741"/>
  <c r="N113" i="6"/>
  <c r="I113"/>
  <c r="R743" i="7"/>
  <c r="J745"/>
  <c r="L743" l="1"/>
  <c r="K744"/>
  <c r="M743"/>
  <c r="Q744" s="1"/>
  <c r="F747"/>
  <c r="G746"/>
  <c r="H746" s="1"/>
  <c r="O743"/>
  <c r="P743" s="1"/>
  <c r="N112" i="6"/>
  <c r="I112"/>
  <c r="J746" i="7"/>
  <c r="R744"/>
  <c r="L744" l="1"/>
  <c r="K745"/>
  <c r="M744"/>
  <c r="Q745" s="1"/>
  <c r="F748"/>
  <c r="G747"/>
  <c r="H747" s="1"/>
  <c r="O744"/>
  <c r="P744" s="1"/>
  <c r="N111" i="6"/>
  <c r="I111"/>
  <c r="R745" i="7"/>
  <c r="J747"/>
  <c r="L745" l="1"/>
  <c r="K746"/>
  <c r="M745"/>
  <c r="Q746" s="1"/>
  <c r="F749"/>
  <c r="G748"/>
  <c r="H748" s="1"/>
  <c r="O745"/>
  <c r="P745" s="1"/>
  <c r="N110" i="6"/>
  <c r="I110"/>
  <c r="R746" i="7"/>
  <c r="J748"/>
  <c r="L746" l="1"/>
  <c r="K747"/>
  <c r="M746"/>
  <c r="Q747" s="1"/>
  <c r="F750"/>
  <c r="G749"/>
  <c r="H749" s="1"/>
  <c r="O746"/>
  <c r="P746" s="1"/>
  <c r="N109" i="6"/>
  <c r="I109"/>
  <c r="J749" i="7"/>
  <c r="R747"/>
  <c r="F751" l="1"/>
  <c r="G750"/>
  <c r="H750" s="1"/>
  <c r="L747"/>
  <c r="K748"/>
  <c r="M747"/>
  <c r="Q748" s="1"/>
  <c r="O747"/>
  <c r="P747" s="1"/>
  <c r="N108" i="6"/>
  <c r="I108"/>
  <c r="J750" i="7"/>
  <c r="R748"/>
  <c r="F752" l="1"/>
  <c r="G751"/>
  <c r="H751" s="1"/>
  <c r="L748"/>
  <c r="K749"/>
  <c r="M748"/>
  <c r="Q749" s="1"/>
  <c r="O748"/>
  <c r="P748" s="1"/>
  <c r="N107" i="6"/>
  <c r="I107"/>
  <c r="J751" i="7"/>
  <c r="R749"/>
  <c r="F753" l="1"/>
  <c r="G752"/>
  <c r="H752" s="1"/>
  <c r="L749"/>
  <c r="K750"/>
  <c r="M749"/>
  <c r="Q750" s="1"/>
  <c r="O749"/>
  <c r="P749" s="1"/>
  <c r="N106" i="6"/>
  <c r="I106"/>
  <c r="J752" i="7"/>
  <c r="R750"/>
  <c r="F754" l="1"/>
  <c r="G753"/>
  <c r="H753" s="1"/>
  <c r="L750"/>
  <c r="K751"/>
  <c r="M750"/>
  <c r="Q751" s="1"/>
  <c r="O750"/>
  <c r="P750" s="1"/>
  <c r="N105" i="6"/>
  <c r="I105"/>
  <c r="J753" i="7"/>
  <c r="R751"/>
  <c r="F755" l="1"/>
  <c r="G754"/>
  <c r="H754" s="1"/>
  <c r="L751"/>
  <c r="K752"/>
  <c r="M751"/>
  <c r="Q752" s="1"/>
  <c r="O751"/>
  <c r="P751" s="1"/>
  <c r="N104" i="6"/>
  <c r="I104"/>
  <c r="J754" i="7"/>
  <c r="R752"/>
  <c r="F756" l="1"/>
  <c r="G755"/>
  <c r="H755" s="1"/>
  <c r="L752"/>
  <c r="K753"/>
  <c r="M752"/>
  <c r="Q753" s="1"/>
  <c r="O752"/>
  <c r="P752" s="1"/>
  <c r="N103" i="6"/>
  <c r="I103"/>
  <c r="J755" i="7"/>
  <c r="R753"/>
  <c r="F757" l="1"/>
  <c r="G756"/>
  <c r="H756" s="1"/>
  <c r="L753"/>
  <c r="K754"/>
  <c r="M753"/>
  <c r="Q754" s="1"/>
  <c r="O753"/>
  <c r="P753" s="1"/>
  <c r="N102" i="6"/>
  <c r="I102"/>
  <c r="J756" i="7"/>
  <c r="R754"/>
  <c r="F758" l="1"/>
  <c r="G757"/>
  <c r="H757" s="1"/>
  <c r="L754"/>
  <c r="K755"/>
  <c r="M754"/>
  <c r="Q755" s="1"/>
  <c r="O754"/>
  <c r="P754" s="1"/>
  <c r="N101" i="6"/>
  <c r="I101"/>
  <c r="J757" i="7"/>
  <c r="R755"/>
  <c r="F759" l="1"/>
  <c r="G758"/>
  <c r="H758" s="1"/>
  <c r="L755"/>
  <c r="K756"/>
  <c r="M755"/>
  <c r="Q756" s="1"/>
  <c r="O755"/>
  <c r="P755" s="1"/>
  <c r="N100" i="6"/>
  <c r="I100"/>
  <c r="J758" i="7"/>
  <c r="R756"/>
  <c r="F760" l="1"/>
  <c r="G759"/>
  <c r="H759" s="1"/>
  <c r="L756"/>
  <c r="K757"/>
  <c r="M756"/>
  <c r="Q757" s="1"/>
  <c r="O756"/>
  <c r="P756" s="1"/>
  <c r="N99" i="6"/>
  <c r="I99"/>
  <c r="J759" i="7"/>
  <c r="R757"/>
  <c r="F761" l="1"/>
  <c r="G760"/>
  <c r="H760" s="1"/>
  <c r="L757"/>
  <c r="K758"/>
  <c r="M757"/>
  <c r="Q758" s="1"/>
  <c r="O757"/>
  <c r="P757" s="1"/>
  <c r="N98" i="6"/>
  <c r="I98"/>
  <c r="J760" i="7"/>
  <c r="R758"/>
  <c r="F762" l="1"/>
  <c r="G761"/>
  <c r="H761" s="1"/>
  <c r="L758"/>
  <c r="K759"/>
  <c r="M758"/>
  <c r="Q759" s="1"/>
  <c r="O758"/>
  <c r="P758" s="1"/>
  <c r="N97" i="6"/>
  <c r="I97"/>
  <c r="J761" i="7"/>
  <c r="R759"/>
  <c r="F763" l="1"/>
  <c r="G762"/>
  <c r="H762" s="1"/>
  <c r="L759"/>
  <c r="K760"/>
  <c r="M759"/>
  <c r="Q760" s="1"/>
  <c r="O759"/>
  <c r="P759" s="1"/>
  <c r="N96" i="6"/>
  <c r="I96"/>
  <c r="J762" i="7"/>
  <c r="R760"/>
  <c r="F764" l="1"/>
  <c r="G763"/>
  <c r="H763" s="1"/>
  <c r="L760"/>
  <c r="K761"/>
  <c r="M760"/>
  <c r="Q761" s="1"/>
  <c r="O760"/>
  <c r="P760" s="1"/>
  <c r="N95" i="6"/>
  <c r="I95"/>
  <c r="J763" i="7"/>
  <c r="R761"/>
  <c r="F765" l="1"/>
  <c r="G764"/>
  <c r="H764" s="1"/>
  <c r="L761"/>
  <c r="K762"/>
  <c r="M761"/>
  <c r="Q762" s="1"/>
  <c r="O761"/>
  <c r="P761" s="1"/>
  <c r="N94" i="6"/>
  <c r="I94"/>
  <c r="J764" i="7"/>
  <c r="R762"/>
  <c r="F766" l="1"/>
  <c r="G765"/>
  <c r="H765" s="1"/>
  <c r="L762"/>
  <c r="K763"/>
  <c r="M762"/>
  <c r="Q763" s="1"/>
  <c r="O762"/>
  <c r="P762" s="1"/>
  <c r="N93" i="6"/>
  <c r="I93"/>
  <c r="J765" i="7"/>
  <c r="R763"/>
  <c r="F767" l="1"/>
  <c r="G766"/>
  <c r="H766" s="1"/>
  <c r="L763"/>
  <c r="K764"/>
  <c r="M763"/>
  <c r="Q764" s="1"/>
  <c r="O763"/>
  <c r="P763" s="1"/>
  <c r="N92" i="6"/>
  <c r="I92"/>
  <c r="J766" i="7"/>
  <c r="R764"/>
  <c r="F768" l="1"/>
  <c r="G767"/>
  <c r="H767" s="1"/>
  <c r="L764"/>
  <c r="K765"/>
  <c r="M764"/>
  <c r="Q765" s="1"/>
  <c r="O764"/>
  <c r="P764" s="1"/>
  <c r="N91" i="6"/>
  <c r="I91"/>
  <c r="J767" i="7"/>
  <c r="R765"/>
  <c r="F769" l="1"/>
  <c r="G768"/>
  <c r="H768" s="1"/>
  <c r="L765"/>
  <c r="K766"/>
  <c r="M765"/>
  <c r="Q766" s="1"/>
  <c r="O765"/>
  <c r="P765" s="1"/>
  <c r="N90" i="6"/>
  <c r="I90"/>
  <c r="J768" i="7"/>
  <c r="R766"/>
  <c r="F770" l="1"/>
  <c r="G769"/>
  <c r="H769" s="1"/>
  <c r="L766"/>
  <c r="K767"/>
  <c r="M766"/>
  <c r="Q767" s="1"/>
  <c r="O766"/>
  <c r="P766" s="1"/>
  <c r="N89" i="6"/>
  <c r="I89"/>
  <c r="J769" i="7"/>
  <c r="R767"/>
  <c r="F771" l="1"/>
  <c r="G770"/>
  <c r="H770" s="1"/>
  <c r="L767"/>
  <c r="K768"/>
  <c r="M767"/>
  <c r="Q768" s="1"/>
  <c r="O767"/>
  <c r="P767" s="1"/>
  <c r="N88" i="6"/>
  <c r="I88"/>
  <c r="J770" i="7"/>
  <c r="R768"/>
  <c r="F772" l="1"/>
  <c r="G771"/>
  <c r="H771" s="1"/>
  <c r="L768"/>
  <c r="K769"/>
  <c r="M768"/>
  <c r="Q769" s="1"/>
  <c r="O768"/>
  <c r="P768" s="1"/>
  <c r="N87" i="6"/>
  <c r="I87"/>
  <c r="J771" i="7"/>
  <c r="R769"/>
  <c r="F773" l="1"/>
  <c r="G772"/>
  <c r="H772" s="1"/>
  <c r="L769"/>
  <c r="K770"/>
  <c r="M769"/>
  <c r="Q770" s="1"/>
  <c r="O769"/>
  <c r="P769" s="1"/>
  <c r="N86" i="6"/>
  <c r="I86"/>
  <c r="J772" i="7"/>
  <c r="R770"/>
  <c r="F774" l="1"/>
  <c r="G773"/>
  <c r="H773" s="1"/>
  <c r="L770"/>
  <c r="K771"/>
  <c r="M770"/>
  <c r="Q771" s="1"/>
  <c r="O770"/>
  <c r="P770" s="1"/>
  <c r="N85" i="6"/>
  <c r="I85"/>
  <c r="J773" i="7"/>
  <c r="R771"/>
  <c r="F775" l="1"/>
  <c r="G774"/>
  <c r="H774" s="1"/>
  <c r="L771"/>
  <c r="K772"/>
  <c r="M771"/>
  <c r="Q772" s="1"/>
  <c r="O771"/>
  <c r="P771" s="1"/>
  <c r="N84" i="6"/>
  <c r="I84"/>
  <c r="J774" i="7"/>
  <c r="R772"/>
  <c r="F776" l="1"/>
  <c r="G775"/>
  <c r="H775" s="1"/>
  <c r="L772"/>
  <c r="K773"/>
  <c r="M772"/>
  <c r="Q773" s="1"/>
  <c r="O772"/>
  <c r="P772" s="1"/>
  <c r="N83" i="6"/>
  <c r="I83"/>
  <c r="J775" i="7"/>
  <c r="R773"/>
  <c r="F777" l="1"/>
  <c r="G776"/>
  <c r="H776" s="1"/>
  <c r="L773"/>
  <c r="K774"/>
  <c r="M773"/>
  <c r="Q774" s="1"/>
  <c r="O773"/>
  <c r="P773" s="1"/>
  <c r="N82" i="6"/>
  <c r="I82"/>
  <c r="J776" i="7"/>
  <c r="R774"/>
  <c r="F778" l="1"/>
  <c r="G777"/>
  <c r="H777" s="1"/>
  <c r="L774"/>
  <c r="K775"/>
  <c r="M774"/>
  <c r="Q775" s="1"/>
  <c r="O774"/>
  <c r="P774" s="1"/>
  <c r="N81" i="6"/>
  <c r="I81"/>
  <c r="J777" i="7"/>
  <c r="R775"/>
  <c r="F779" l="1"/>
  <c r="G778"/>
  <c r="H778" s="1"/>
  <c r="L775"/>
  <c r="K776"/>
  <c r="M775"/>
  <c r="Q776" s="1"/>
  <c r="O775"/>
  <c r="P775" s="1"/>
  <c r="N80" i="6"/>
  <c r="I80"/>
  <c r="J778" i="7"/>
  <c r="R776"/>
  <c r="F780" l="1"/>
  <c r="G779"/>
  <c r="H779" s="1"/>
  <c r="L776"/>
  <c r="K777"/>
  <c r="M776"/>
  <c r="Q777" s="1"/>
  <c r="O776"/>
  <c r="P776" s="1"/>
  <c r="N79" i="6"/>
  <c r="I79"/>
  <c r="J779" i="7"/>
  <c r="R777"/>
  <c r="F781" l="1"/>
  <c r="G780"/>
  <c r="H780" s="1"/>
  <c r="L777"/>
  <c r="K778"/>
  <c r="M777"/>
  <c r="Q778" s="1"/>
  <c r="O777"/>
  <c r="N78" i="6"/>
  <c r="I78"/>
  <c r="J780" i="7"/>
  <c r="R778"/>
  <c r="F782" l="1"/>
  <c r="G781"/>
  <c r="H781" s="1"/>
  <c r="O778"/>
  <c r="P777"/>
  <c r="L778"/>
  <c r="K779"/>
  <c r="N77" i="6"/>
  <c r="I77"/>
  <c r="J781" i="7"/>
  <c r="F783" l="1"/>
  <c r="G782"/>
  <c r="H782" s="1"/>
  <c r="P778"/>
  <c r="L779"/>
  <c r="K780"/>
  <c r="M779"/>
  <c r="M778"/>
  <c r="N76" i="6"/>
  <c r="I76"/>
  <c r="J782" i="7"/>
  <c r="R779"/>
  <c r="R780"/>
  <c r="O779" l="1"/>
  <c r="O780" s="1"/>
  <c r="F784"/>
  <c r="G783"/>
  <c r="H783" s="1"/>
  <c r="Q779"/>
  <c r="Q780" s="1"/>
  <c r="L780"/>
  <c r="K781"/>
  <c r="M780"/>
  <c r="N75" i="6"/>
  <c r="I75"/>
  <c r="J783" i="7"/>
  <c r="R781"/>
  <c r="O781" l="1"/>
  <c r="P781" s="1"/>
  <c r="P780"/>
  <c r="L781"/>
  <c r="K782"/>
  <c r="M781"/>
  <c r="F785"/>
  <c r="G784"/>
  <c r="H784" s="1"/>
  <c r="Q781"/>
  <c r="P779"/>
  <c r="N74" i="6"/>
  <c r="I74"/>
  <c r="J784" i="7"/>
  <c r="R782"/>
  <c r="Q782" l="1"/>
  <c r="F786"/>
  <c r="G785"/>
  <c r="H785" s="1"/>
  <c r="L782"/>
  <c r="K783"/>
  <c r="M782"/>
  <c r="Q783" s="1"/>
  <c r="O782"/>
  <c r="P782" s="1"/>
  <c r="N73" i="6"/>
  <c r="I73"/>
  <c r="R783" i="7"/>
  <c r="J785"/>
  <c r="L783" l="1"/>
  <c r="K784"/>
  <c r="M783"/>
  <c r="Q784" s="1"/>
  <c r="F787"/>
  <c r="G786"/>
  <c r="H786" s="1"/>
  <c r="O783"/>
  <c r="P783" s="1"/>
  <c r="N72" i="6"/>
  <c r="I72"/>
  <c r="R784" i="7"/>
  <c r="J786"/>
  <c r="L784" l="1"/>
  <c r="K785"/>
  <c r="M784"/>
  <c r="Q785" s="1"/>
  <c r="F788"/>
  <c r="G787"/>
  <c r="H787" s="1"/>
  <c r="O784"/>
  <c r="N71" i="6"/>
  <c r="I71"/>
  <c r="R785" i="7"/>
  <c r="J787"/>
  <c r="L785" l="1"/>
  <c r="K786"/>
  <c r="M785"/>
  <c r="Q786" s="1"/>
  <c r="O785"/>
  <c r="P785" s="1"/>
  <c r="P784"/>
  <c r="F789"/>
  <c r="G788"/>
  <c r="H788" s="1"/>
  <c r="N70" i="6"/>
  <c r="I70"/>
  <c r="J788" i="7"/>
  <c r="R786"/>
  <c r="F790" l="1"/>
  <c r="G789"/>
  <c r="H789" s="1"/>
  <c r="L786"/>
  <c r="K787"/>
  <c r="M786"/>
  <c r="Q787" s="1"/>
  <c r="O786"/>
  <c r="P786" s="1"/>
  <c r="N69" i="6"/>
  <c r="I69"/>
  <c r="J789" i="7"/>
  <c r="R787"/>
  <c r="F791" l="1"/>
  <c r="G790"/>
  <c r="H790" s="1"/>
  <c r="L787"/>
  <c r="K788"/>
  <c r="M787"/>
  <c r="Q788" s="1"/>
  <c r="O787"/>
  <c r="P787" s="1"/>
  <c r="N68" i="6"/>
  <c r="I68"/>
  <c r="J790" i="7"/>
  <c r="R788"/>
  <c r="F792" l="1"/>
  <c r="G791"/>
  <c r="H791" s="1"/>
  <c r="L788"/>
  <c r="K789"/>
  <c r="M788"/>
  <c r="Q789" s="1"/>
  <c r="O788"/>
  <c r="P788" s="1"/>
  <c r="N67" i="6"/>
  <c r="I67"/>
  <c r="J791" i="7"/>
  <c r="R789"/>
  <c r="F793" l="1"/>
  <c r="G792"/>
  <c r="H792" s="1"/>
  <c r="L789"/>
  <c r="K790"/>
  <c r="M789"/>
  <c r="Q790" s="1"/>
  <c r="O789"/>
  <c r="P789" s="1"/>
  <c r="N66" i="6"/>
  <c r="I66"/>
  <c r="J792" i="7"/>
  <c r="R790"/>
  <c r="F794" l="1"/>
  <c r="G793"/>
  <c r="H793" s="1"/>
  <c r="L790"/>
  <c r="K791"/>
  <c r="M790"/>
  <c r="Q791" s="1"/>
  <c r="O790"/>
  <c r="P790" s="1"/>
  <c r="N65" i="6"/>
  <c r="I65"/>
  <c r="J793" i="7"/>
  <c r="R791"/>
  <c r="F795" l="1"/>
  <c r="G794"/>
  <c r="H794" s="1"/>
  <c r="L791"/>
  <c r="K792"/>
  <c r="M791"/>
  <c r="Q792" s="1"/>
  <c r="O791"/>
  <c r="P791" s="1"/>
  <c r="N64" i="6"/>
  <c r="I64"/>
  <c r="J794" i="7"/>
  <c r="R792"/>
  <c r="F796" l="1"/>
  <c r="G795"/>
  <c r="H795" s="1"/>
  <c r="L792"/>
  <c r="K793"/>
  <c r="M792"/>
  <c r="Q793" s="1"/>
  <c r="O792"/>
  <c r="P792" s="1"/>
  <c r="N63" i="6"/>
  <c r="I63"/>
  <c r="J795" i="7"/>
  <c r="R793"/>
  <c r="F797" l="1"/>
  <c r="G796"/>
  <c r="H796" s="1"/>
  <c r="L793"/>
  <c r="K794"/>
  <c r="M793"/>
  <c r="Q794" s="1"/>
  <c r="O793"/>
  <c r="P793" s="1"/>
  <c r="N62" i="6"/>
  <c r="I62"/>
  <c r="J796" i="7"/>
  <c r="R794"/>
  <c r="F798" l="1"/>
  <c r="G797"/>
  <c r="H797" s="1"/>
  <c r="L794"/>
  <c r="K795"/>
  <c r="M794"/>
  <c r="Q795" s="1"/>
  <c r="O794"/>
  <c r="P794" s="1"/>
  <c r="N61" i="6"/>
  <c r="I61"/>
  <c r="J797" i="7"/>
  <c r="R795"/>
  <c r="F799" l="1"/>
  <c r="G798"/>
  <c r="H798" s="1"/>
  <c r="L795"/>
  <c r="K796"/>
  <c r="M795"/>
  <c r="Q796" s="1"/>
  <c r="O795"/>
  <c r="P795" s="1"/>
  <c r="N60" i="6"/>
  <c r="I60"/>
  <c r="J798" i="7"/>
  <c r="R796"/>
  <c r="F800" l="1"/>
  <c r="G799"/>
  <c r="H799" s="1"/>
  <c r="L796"/>
  <c r="K797"/>
  <c r="M796"/>
  <c r="Q797" s="1"/>
  <c r="O796"/>
  <c r="P796" s="1"/>
  <c r="N59" i="6"/>
  <c r="I59"/>
  <c r="J799" i="7"/>
  <c r="R797"/>
  <c r="F801" l="1"/>
  <c r="G800"/>
  <c r="H800" s="1"/>
  <c r="L797"/>
  <c r="K798"/>
  <c r="M797"/>
  <c r="Q798" s="1"/>
  <c r="O797"/>
  <c r="P797" s="1"/>
  <c r="N58" i="6"/>
  <c r="I58"/>
  <c r="J800" i="7"/>
  <c r="R798"/>
  <c r="F802" l="1"/>
  <c r="G801"/>
  <c r="H801" s="1"/>
  <c r="L798"/>
  <c r="K799"/>
  <c r="M798"/>
  <c r="Q799" s="1"/>
  <c r="O798"/>
  <c r="P798" s="1"/>
  <c r="N57" i="6"/>
  <c r="I57"/>
  <c r="J801" i="7"/>
  <c r="R799"/>
  <c r="F803" l="1"/>
  <c r="G802"/>
  <c r="H802" s="1"/>
  <c r="L799"/>
  <c r="K800"/>
  <c r="M799"/>
  <c r="Q800" s="1"/>
  <c r="O799"/>
  <c r="N56" i="6"/>
  <c r="I56"/>
  <c r="J802" i="7"/>
  <c r="R800"/>
  <c r="L800" l="1"/>
  <c r="K801"/>
  <c r="M800"/>
  <c r="F804"/>
  <c r="G803"/>
  <c r="H803" s="1"/>
  <c r="O800"/>
  <c r="P799"/>
  <c r="Q801"/>
  <c r="N55" i="6"/>
  <c r="I55"/>
  <c r="J803" i="7"/>
  <c r="R801"/>
  <c r="F805" l="1"/>
  <c r="G804"/>
  <c r="H804" s="1"/>
  <c r="L801"/>
  <c r="K802"/>
  <c r="M801"/>
  <c r="O801"/>
  <c r="P800"/>
  <c r="Q802"/>
  <c r="N54" i="6"/>
  <c r="I54"/>
  <c r="R802" i="7"/>
  <c r="J804"/>
  <c r="L802" l="1"/>
  <c r="K803"/>
  <c r="M802"/>
  <c r="O802"/>
  <c r="P801"/>
  <c r="F806"/>
  <c r="G805"/>
  <c r="H805" s="1"/>
  <c r="Q803"/>
  <c r="N53" i="6"/>
  <c r="I53"/>
  <c r="J805" i="7"/>
  <c r="R803"/>
  <c r="F807" l="1"/>
  <c r="G806"/>
  <c r="H806" s="1"/>
  <c r="L803"/>
  <c r="K804"/>
  <c r="M803"/>
  <c r="Q804" s="1"/>
  <c r="O803"/>
  <c r="P803" s="1"/>
  <c r="P802"/>
  <c r="N52" i="6"/>
  <c r="I52"/>
  <c r="R804" i="7"/>
  <c r="J806"/>
  <c r="L804" l="1"/>
  <c r="K805"/>
  <c r="M804"/>
  <c r="Q805" s="1"/>
  <c r="F808"/>
  <c r="G807"/>
  <c r="H807" s="1"/>
  <c r="O804"/>
  <c r="P804" s="1"/>
  <c r="N51" i="6"/>
  <c r="I51"/>
  <c r="R805" i="7"/>
  <c r="J807"/>
  <c r="L805" l="1"/>
  <c r="K806"/>
  <c r="M805"/>
  <c r="Q806" s="1"/>
  <c r="F809"/>
  <c r="G808"/>
  <c r="H808" s="1"/>
  <c r="O805"/>
  <c r="P805" s="1"/>
  <c r="N50" i="6"/>
  <c r="I50"/>
  <c r="J808" i="7"/>
  <c r="R806"/>
  <c r="F810" l="1"/>
  <c r="G809"/>
  <c r="H809" s="1"/>
  <c r="L806"/>
  <c r="K807"/>
  <c r="M806"/>
  <c r="Q807" s="1"/>
  <c r="O806"/>
  <c r="P806" s="1"/>
  <c r="N49" i="6"/>
  <c r="I49"/>
  <c r="J809" i="7"/>
  <c r="R807"/>
  <c r="F811" l="1"/>
  <c r="G810"/>
  <c r="H810" s="1"/>
  <c r="L807"/>
  <c r="K808"/>
  <c r="M807"/>
  <c r="Q808" s="1"/>
  <c r="O807"/>
  <c r="P807" s="1"/>
  <c r="N48" i="6"/>
  <c r="I48"/>
  <c r="A48"/>
  <c r="J810" i="7"/>
  <c r="R808"/>
  <c r="F812" l="1"/>
  <c r="G811"/>
  <c r="H811" s="1"/>
  <c r="L808"/>
  <c r="K809"/>
  <c r="M808"/>
  <c r="Q809" s="1"/>
  <c r="O808"/>
  <c r="P808" s="1"/>
  <c r="N47" i="6"/>
  <c r="I47"/>
  <c r="A47"/>
  <c r="J811" i="7"/>
  <c r="R809"/>
  <c r="F813" l="1"/>
  <c r="G812"/>
  <c r="H812" s="1"/>
  <c r="L809"/>
  <c r="K810"/>
  <c r="M809"/>
  <c r="Q810" s="1"/>
  <c r="O809"/>
  <c r="P809" s="1"/>
  <c r="N46" i="6"/>
  <c r="I46"/>
  <c r="J812" i="7"/>
  <c r="R810"/>
  <c r="F814" l="1"/>
  <c r="G813"/>
  <c r="H813" s="1"/>
  <c r="L810"/>
  <c r="K811"/>
  <c r="M810"/>
  <c r="Q811" s="1"/>
  <c r="O810"/>
  <c r="P810" s="1"/>
  <c r="N45" i="6"/>
  <c r="I45"/>
  <c r="J813" i="7"/>
  <c r="R811"/>
  <c r="F815" l="1"/>
  <c r="G814"/>
  <c r="H814" s="1"/>
  <c r="L811"/>
  <c r="K812"/>
  <c r="M811"/>
  <c r="Q812" s="1"/>
  <c r="O811"/>
  <c r="P811" s="1"/>
  <c r="N44" i="6"/>
  <c r="I44"/>
  <c r="J814" i="7"/>
  <c r="R812"/>
  <c r="F816" l="1"/>
  <c r="G815"/>
  <c r="H815" s="1"/>
  <c r="L812"/>
  <c r="K813"/>
  <c r="M812"/>
  <c r="Q813" s="1"/>
  <c r="O812"/>
  <c r="P812" s="1"/>
  <c r="N43" i="6"/>
  <c r="I43"/>
  <c r="J815" i="7"/>
  <c r="R813"/>
  <c r="F817" l="1"/>
  <c r="G816"/>
  <c r="H816" s="1"/>
  <c r="L813"/>
  <c r="K814"/>
  <c r="M813"/>
  <c r="Q814" s="1"/>
  <c r="O813"/>
  <c r="P813" s="1"/>
  <c r="N42" i="6"/>
  <c r="I42"/>
  <c r="J816" i="7"/>
  <c r="R814"/>
  <c r="F818" l="1"/>
  <c r="G817"/>
  <c r="H817" s="1"/>
  <c r="L814"/>
  <c r="K815"/>
  <c r="M814"/>
  <c r="Q815" s="1"/>
  <c r="O814"/>
  <c r="P814" s="1"/>
  <c r="N41" i="6"/>
  <c r="I41"/>
  <c r="J817" i="7"/>
  <c r="R815"/>
  <c r="F819" l="1"/>
  <c r="G818"/>
  <c r="H818" s="1"/>
  <c r="L815"/>
  <c r="K816"/>
  <c r="M815"/>
  <c r="Q816" s="1"/>
  <c r="O815"/>
  <c r="P815" s="1"/>
  <c r="N40" i="6"/>
  <c r="I40"/>
  <c r="J818" i="7"/>
  <c r="R816"/>
  <c r="F820" l="1"/>
  <c r="G819"/>
  <c r="H819" s="1"/>
  <c r="L816"/>
  <c r="K817"/>
  <c r="M816"/>
  <c r="Q817" s="1"/>
  <c r="O816"/>
  <c r="P816" s="1"/>
  <c r="N39" i="6"/>
  <c r="I39"/>
  <c r="J819" i="7"/>
  <c r="R817"/>
  <c r="F821" l="1"/>
  <c r="G820"/>
  <c r="H820" s="1"/>
  <c r="L817"/>
  <c r="K818"/>
  <c r="M817"/>
  <c r="Q818" s="1"/>
  <c r="O817"/>
  <c r="P817" s="1"/>
  <c r="N38" i="6"/>
  <c r="I38"/>
  <c r="J820" i="7"/>
  <c r="R818"/>
  <c r="F822" l="1"/>
  <c r="G821"/>
  <c r="H821" s="1"/>
  <c r="L818"/>
  <c r="K819"/>
  <c r="M818"/>
  <c r="Q819" s="1"/>
  <c r="O818"/>
  <c r="P818" s="1"/>
  <c r="N37" i="6"/>
  <c r="I37"/>
  <c r="J821" i="7"/>
  <c r="R819"/>
  <c r="F823" l="1"/>
  <c r="G822"/>
  <c r="H822" s="1"/>
  <c r="L819"/>
  <c r="K820"/>
  <c r="M819"/>
  <c r="Q820" s="1"/>
  <c r="O819"/>
  <c r="P819" s="1"/>
  <c r="N36" i="6"/>
  <c r="I36"/>
  <c r="J822" i="7"/>
  <c r="R820"/>
  <c r="F824" l="1"/>
  <c r="G823"/>
  <c r="H823" s="1"/>
  <c r="L820"/>
  <c r="K821"/>
  <c r="M820"/>
  <c r="Q821" s="1"/>
  <c r="O820"/>
  <c r="P820" s="1"/>
  <c r="N35" i="6"/>
  <c r="I35"/>
  <c r="J823" i="7"/>
  <c r="R821"/>
  <c r="F825" l="1"/>
  <c r="G824"/>
  <c r="H824" s="1"/>
  <c r="L821"/>
  <c r="K822"/>
  <c r="M821"/>
  <c r="Q822" s="1"/>
  <c r="O821"/>
  <c r="P821" s="1"/>
  <c r="N34" i="6"/>
  <c r="I34"/>
  <c r="J824" i="7"/>
  <c r="R822"/>
  <c r="F826" l="1"/>
  <c r="G825"/>
  <c r="H825" s="1"/>
  <c r="L822"/>
  <c r="K823"/>
  <c r="M822"/>
  <c r="Q823" s="1"/>
  <c r="O822"/>
  <c r="N33" i="6"/>
  <c r="I33"/>
  <c r="J825" i="7"/>
  <c r="R823"/>
  <c r="F827" l="1"/>
  <c r="G826"/>
  <c r="H826" s="1"/>
  <c r="O823"/>
  <c r="P822"/>
  <c r="L823"/>
  <c r="K824"/>
  <c r="N32" i="6"/>
  <c r="I32"/>
  <c r="J826" i="7"/>
  <c r="F828" l="1"/>
  <c r="G827"/>
  <c r="H827" s="1"/>
  <c r="P823"/>
  <c r="L824"/>
  <c r="K825"/>
  <c r="M824"/>
  <c r="M823"/>
  <c r="N31" i="6"/>
  <c r="I31"/>
  <c r="J827" i="7"/>
  <c r="R824"/>
  <c r="R825"/>
  <c r="O824" l="1"/>
  <c r="O825" s="1"/>
  <c r="F829"/>
  <c r="G828"/>
  <c r="H828" s="1"/>
  <c r="Q824"/>
  <c r="Q825" s="1"/>
  <c r="L825"/>
  <c r="K826"/>
  <c r="M825"/>
  <c r="N30" i="6"/>
  <c r="I30"/>
  <c r="J828" i="7"/>
  <c r="R826"/>
  <c r="O826" l="1"/>
  <c r="P826" s="1"/>
  <c r="P825"/>
  <c r="L826"/>
  <c r="K827"/>
  <c r="M826"/>
  <c r="F830"/>
  <c r="G829"/>
  <c r="H829" s="1"/>
  <c r="Q826"/>
  <c r="Q827" s="1"/>
  <c r="P824"/>
  <c r="N29" i="6"/>
  <c r="I29"/>
  <c r="J829" i="7"/>
  <c r="R827"/>
  <c r="F831" l="1"/>
  <c r="G830"/>
  <c r="H830" s="1"/>
  <c r="L827"/>
  <c r="K828"/>
  <c r="M827"/>
  <c r="Q828" s="1"/>
  <c r="O827"/>
  <c r="P827" s="1"/>
  <c r="N28" i="6"/>
  <c r="I28"/>
  <c r="R828" i="7"/>
  <c r="J830"/>
  <c r="L828" l="1"/>
  <c r="K829"/>
  <c r="M828"/>
  <c r="Q829" s="1"/>
  <c r="F832"/>
  <c r="G831"/>
  <c r="H831" s="1"/>
  <c r="O828"/>
  <c r="P828" s="1"/>
  <c r="N27" i="6"/>
  <c r="I27"/>
  <c r="R829" i="7"/>
  <c r="J831"/>
  <c r="L829" l="1"/>
  <c r="K830"/>
  <c r="M829"/>
  <c r="Q830" s="1"/>
  <c r="F833"/>
  <c r="G832"/>
  <c r="H832" s="1"/>
  <c r="O829"/>
  <c r="P829" s="1"/>
  <c r="N26" i="6"/>
  <c r="I26"/>
  <c r="R830" i="7"/>
  <c r="J832"/>
  <c r="L830" l="1"/>
  <c r="K831"/>
  <c r="M830"/>
  <c r="Q831" s="1"/>
  <c r="F834"/>
  <c r="G833"/>
  <c r="H833" s="1"/>
  <c r="O830"/>
  <c r="P830" s="1"/>
  <c r="N25" i="6"/>
  <c r="I25"/>
  <c r="J833" i="7"/>
  <c r="R831"/>
  <c r="F835" l="1"/>
  <c r="G834"/>
  <c r="H834" s="1"/>
  <c r="L831"/>
  <c r="K832"/>
  <c r="M831"/>
  <c r="Q832" s="1"/>
  <c r="O831"/>
  <c r="P831" s="1"/>
  <c r="N24" i="6"/>
  <c r="I24"/>
  <c r="J834" i="7"/>
  <c r="R832"/>
  <c r="F836" l="1"/>
  <c r="G835"/>
  <c r="H835" s="1"/>
  <c r="L832"/>
  <c r="K833"/>
  <c r="M832"/>
  <c r="Q833" s="1"/>
  <c r="O832"/>
  <c r="P832" s="1"/>
  <c r="N23" i="6"/>
  <c r="I23"/>
  <c r="J835" i="7"/>
  <c r="R833"/>
  <c r="F837" l="1"/>
  <c r="G836"/>
  <c r="H836" s="1"/>
  <c r="L833"/>
  <c r="K834"/>
  <c r="M833"/>
  <c r="Q834" s="1"/>
  <c r="O833"/>
  <c r="P833" s="1"/>
  <c r="N22" i="6"/>
  <c r="I22"/>
  <c r="J836" i="7"/>
  <c r="R834"/>
  <c r="F838" l="1"/>
  <c r="G837"/>
  <c r="H837" s="1"/>
  <c r="L834"/>
  <c r="K835"/>
  <c r="M834"/>
  <c r="Q835" s="1"/>
  <c r="O834"/>
  <c r="P834" s="1"/>
  <c r="N21" i="6"/>
  <c r="I21"/>
  <c r="B21"/>
  <c r="J837" i="7"/>
  <c r="R835"/>
  <c r="F839" l="1"/>
  <c r="G838"/>
  <c r="H838" s="1"/>
  <c r="L835"/>
  <c r="K836"/>
  <c r="M835"/>
  <c r="Q836" s="1"/>
  <c r="O835"/>
  <c r="P835" s="1"/>
  <c r="B26" i="6"/>
  <c r="B25"/>
  <c r="N20"/>
  <c r="J838" i="7"/>
  <c r="R836"/>
  <c r="F840" l="1"/>
  <c r="G839"/>
  <c r="H839" s="1"/>
  <c r="L836"/>
  <c r="K837"/>
  <c r="M836"/>
  <c r="Q837" s="1"/>
  <c r="O836"/>
  <c r="P836" s="1"/>
  <c r="B23" i="6"/>
  <c r="B22"/>
  <c r="B24" s="1"/>
  <c r="I20"/>
  <c r="J839" i="7"/>
  <c r="R837"/>
  <c r="F841" l="1"/>
  <c r="G840"/>
  <c r="H840" s="1"/>
  <c r="L837"/>
  <c r="K838"/>
  <c r="M837"/>
  <c r="Q838" s="1"/>
  <c r="O837"/>
  <c r="P837" s="1"/>
  <c r="B27" i="6"/>
  <c r="N19"/>
  <c r="I19"/>
  <c r="J840" i="7"/>
  <c r="R838"/>
  <c r="F842" l="1"/>
  <c r="G841"/>
  <c r="H841" s="1"/>
  <c r="L838"/>
  <c r="K839"/>
  <c r="M838"/>
  <c r="Q839" s="1"/>
  <c r="O838"/>
  <c r="P838" s="1"/>
  <c r="N18" i="6"/>
  <c r="I18"/>
  <c r="J841" i="7"/>
  <c r="R839"/>
  <c r="F843" l="1"/>
  <c r="G842"/>
  <c r="H842" s="1"/>
  <c r="L839"/>
  <c r="K840"/>
  <c r="M839"/>
  <c r="Q840" s="1"/>
  <c r="O839"/>
  <c r="N17" i="6"/>
  <c r="I17"/>
  <c r="J842" i="7"/>
  <c r="R840"/>
  <c r="L840" l="1"/>
  <c r="K841"/>
  <c r="M840"/>
  <c r="F844"/>
  <c r="G843"/>
  <c r="H843" s="1"/>
  <c r="O840"/>
  <c r="Q841"/>
  <c r="P839"/>
  <c r="N16" i="6"/>
  <c r="I16"/>
  <c r="J843" i="7"/>
  <c r="R841"/>
  <c r="F845" l="1"/>
  <c r="G844"/>
  <c r="H844" s="1"/>
  <c r="L841"/>
  <c r="K842"/>
  <c r="M841"/>
  <c r="O841"/>
  <c r="P840"/>
  <c r="Q842"/>
  <c r="N15" i="6"/>
  <c r="I15"/>
  <c r="D15"/>
  <c r="R842" i="7"/>
  <c r="J844"/>
  <c r="L842" l="1"/>
  <c r="K843"/>
  <c r="M842"/>
  <c r="Q843" s="1"/>
  <c r="O842"/>
  <c r="P842" s="1"/>
  <c r="P841"/>
  <c r="F846"/>
  <c r="G845"/>
  <c r="H845" s="1"/>
  <c r="N14" i="6"/>
  <c r="I14"/>
  <c r="D14"/>
  <c r="R843" i="7"/>
  <c r="J845"/>
  <c r="L843" l="1"/>
  <c r="K844"/>
  <c r="M843"/>
  <c r="Q844" s="1"/>
  <c r="F847"/>
  <c r="G846"/>
  <c r="H846" s="1"/>
  <c r="O843"/>
  <c r="P843" s="1"/>
  <c r="N13" i="6"/>
  <c r="I13"/>
  <c r="R844" i="7"/>
  <c r="J846"/>
  <c r="L844" l="1"/>
  <c r="K845"/>
  <c r="M844"/>
  <c r="Q845" s="1"/>
  <c r="F848"/>
  <c r="G847"/>
  <c r="H847" s="1"/>
  <c r="O844"/>
  <c r="P844" s="1"/>
  <c r="N12" i="6"/>
  <c r="I12"/>
  <c r="D12"/>
  <c r="R845" i="7"/>
  <c r="J847"/>
  <c r="L845" l="1"/>
  <c r="K846"/>
  <c r="M845"/>
  <c r="Q846" s="1"/>
  <c r="F849"/>
  <c r="G848"/>
  <c r="H848" s="1"/>
  <c r="O845"/>
  <c r="P845" s="1"/>
  <c r="N11" i="6"/>
  <c r="I11"/>
  <c r="R846" i="7"/>
  <c r="J848"/>
  <c r="L846" l="1"/>
  <c r="K847"/>
  <c r="M846"/>
  <c r="Q847" s="1"/>
  <c r="F850"/>
  <c r="G849"/>
  <c r="H849" s="1"/>
  <c r="O846"/>
  <c r="P846" s="1"/>
  <c r="N10" i="6"/>
  <c r="I10"/>
  <c r="B10"/>
  <c r="R847" i="7"/>
  <c r="J849"/>
  <c r="L847" l="1"/>
  <c r="K848"/>
  <c r="M847"/>
  <c r="Q848" s="1"/>
  <c r="F851"/>
  <c r="G850"/>
  <c r="H850" s="1"/>
  <c r="O847"/>
  <c r="P847" s="1"/>
  <c r="N9" i="6"/>
  <c r="I9"/>
  <c r="B9"/>
  <c r="R848" i="7"/>
  <c r="J850"/>
  <c r="L848" l="1"/>
  <c r="K849"/>
  <c r="M848"/>
  <c r="Q849" s="1"/>
  <c r="F852"/>
  <c r="G851"/>
  <c r="H851" s="1"/>
  <c r="O848"/>
  <c r="P848" s="1"/>
  <c r="N8" i="6"/>
  <c r="I8"/>
  <c r="R849" i="7"/>
  <c r="J851"/>
  <c r="L849" l="1"/>
  <c r="K850"/>
  <c r="M849"/>
  <c r="Q850" s="1"/>
  <c r="F853"/>
  <c r="G852"/>
  <c r="H852" s="1"/>
  <c r="O849"/>
  <c r="P849" s="1"/>
  <c r="N7" i="6"/>
  <c r="I7"/>
  <c r="R850" i="7"/>
  <c r="J852"/>
  <c r="L850" l="1"/>
  <c r="K851"/>
  <c r="M850"/>
  <c r="Q851"/>
  <c r="F854"/>
  <c r="G853"/>
  <c r="H853" s="1"/>
  <c r="O850"/>
  <c r="P850" s="1"/>
  <c r="N6" i="6"/>
  <c r="I6"/>
  <c r="R851" i="7"/>
  <c r="J853"/>
  <c r="L851" l="1"/>
  <c r="K852"/>
  <c r="M851"/>
  <c r="Q852" s="1"/>
  <c r="F855"/>
  <c r="G855" s="1"/>
  <c r="H855" s="1"/>
  <c r="G854"/>
  <c r="H854" s="1"/>
  <c r="O851"/>
  <c r="P851" s="1"/>
  <c r="N5" i="6"/>
  <c r="I5"/>
  <c r="R852" i="7"/>
  <c r="J855"/>
  <c r="J854"/>
  <c r="L852" l="1"/>
  <c r="K853"/>
  <c r="M852"/>
  <c r="Q853" s="1"/>
  <c r="O852"/>
  <c r="P852" s="1"/>
  <c r="N4" i="6"/>
  <c r="I4"/>
  <c r="R853" i="7"/>
  <c r="L853" l="1"/>
  <c r="K854"/>
  <c r="M853"/>
  <c r="Q854" s="1"/>
  <c r="O853"/>
  <c r="P853" s="1"/>
  <c r="N3" i="6"/>
  <c r="I3"/>
  <c r="F3"/>
  <c r="F4" s="1"/>
  <c r="R2"/>
  <c r="Q2"/>
  <c r="N2"/>
  <c r="K2"/>
  <c r="L2" s="1"/>
  <c r="R854" i="7"/>
  <c r="L854" l="1"/>
  <c r="K855"/>
  <c r="M854"/>
  <c r="Q855" s="1"/>
  <c r="O854"/>
  <c r="P854" s="1"/>
  <c r="F5" i="6"/>
  <c r="G4"/>
  <c r="H4" s="1"/>
  <c r="M2"/>
  <c r="G3"/>
  <c r="H3" s="1"/>
  <c r="I2"/>
  <c r="G2"/>
  <c r="H2" s="1"/>
  <c r="B1"/>
  <c r="B12" s="1"/>
  <c r="N855" i="5"/>
  <c r="I855"/>
  <c r="N854"/>
  <c r="I854"/>
  <c r="R855" i="7"/>
  <c r="J2" i="6"/>
  <c r="J4"/>
  <c r="J3"/>
  <c r="L855" i="7" l="1"/>
  <c r="M855" s="1"/>
  <c r="O855"/>
  <c r="P855" s="1"/>
  <c r="B19" i="6"/>
  <c r="B18"/>
  <c r="K3"/>
  <c r="F6"/>
  <c r="G5"/>
  <c r="H5" s="1"/>
  <c r="O2"/>
  <c r="N853" i="5"/>
  <c r="I853"/>
  <c r="J5" i="6"/>
  <c r="R3"/>
  <c r="O3" l="1"/>
  <c r="P2"/>
  <c r="F7"/>
  <c r="G6"/>
  <c r="H6" s="1"/>
  <c r="L3"/>
  <c r="M3" s="1"/>
  <c r="K4"/>
  <c r="Q3"/>
  <c r="N852" i="5"/>
  <c r="I852"/>
  <c r="R4" i="6"/>
  <c r="J6"/>
  <c r="L4" l="1"/>
  <c r="M4" s="1"/>
  <c r="K5"/>
  <c r="O4"/>
  <c r="Q4"/>
  <c r="P3"/>
  <c r="F8"/>
  <c r="G7"/>
  <c r="H7" s="1"/>
  <c r="N851" i="5"/>
  <c r="I851"/>
  <c r="J7" i="6"/>
  <c r="R5"/>
  <c r="F9" l="1"/>
  <c r="G8"/>
  <c r="H8" s="1"/>
  <c r="L5"/>
  <c r="K6"/>
  <c r="O5"/>
  <c r="P4"/>
  <c r="Q5"/>
  <c r="N850" i="5"/>
  <c r="I850"/>
  <c r="J8" i="6"/>
  <c r="M5" l="1"/>
  <c r="P5"/>
  <c r="L6"/>
  <c r="M6" s="1"/>
  <c r="K7"/>
  <c r="F10"/>
  <c r="G9"/>
  <c r="H9" s="1"/>
  <c r="N849" i="5"/>
  <c r="I849"/>
  <c r="J9" i="6"/>
  <c r="R6"/>
  <c r="R7"/>
  <c r="O6" l="1"/>
  <c r="O7" s="1"/>
  <c r="F11"/>
  <c r="G10"/>
  <c r="H10" s="1"/>
  <c r="L7"/>
  <c r="M7" s="1"/>
  <c r="K8"/>
  <c r="Q6"/>
  <c r="Q7" s="1"/>
  <c r="N848" i="5"/>
  <c r="I848"/>
  <c r="R8" i="6"/>
  <c r="J10"/>
  <c r="P6" l="1"/>
  <c r="Q8"/>
  <c r="O8"/>
  <c r="P7"/>
  <c r="L8"/>
  <c r="M8" s="1"/>
  <c r="K9"/>
  <c r="F12"/>
  <c r="G11"/>
  <c r="H11" s="1"/>
  <c r="N847" i="5"/>
  <c r="I847"/>
  <c r="J11" i="6"/>
  <c r="R9"/>
  <c r="L9" l="1"/>
  <c r="K10"/>
  <c r="Q9"/>
  <c r="O9"/>
  <c r="P9" s="1"/>
  <c r="P8"/>
  <c r="F13"/>
  <c r="G12"/>
  <c r="H12" s="1"/>
  <c r="N846" i="5"/>
  <c r="I846"/>
  <c r="J12" i="6"/>
  <c r="F14" l="1"/>
  <c r="G13"/>
  <c r="H13" s="1"/>
  <c r="L10"/>
  <c r="M10" s="1"/>
  <c r="K11"/>
  <c r="M9"/>
  <c r="N845" i="5"/>
  <c r="I845"/>
  <c r="J13" i="6"/>
  <c r="R10"/>
  <c r="R11"/>
  <c r="O10" l="1"/>
  <c r="O11" s="1"/>
  <c r="L11"/>
  <c r="M11" s="1"/>
  <c r="K12"/>
  <c r="F15"/>
  <c r="G14"/>
  <c r="H14" s="1"/>
  <c r="Q10"/>
  <c r="Q11" s="1"/>
  <c r="N844" i="5"/>
  <c r="I844"/>
  <c r="R12" i="6"/>
  <c r="J14"/>
  <c r="P10" l="1"/>
  <c r="F16"/>
  <c r="G15"/>
  <c r="H15" s="1"/>
  <c r="Q12"/>
  <c r="O12"/>
  <c r="P11"/>
  <c r="L12"/>
  <c r="M12" s="1"/>
  <c r="K13"/>
  <c r="N843" i="5"/>
  <c r="I843"/>
  <c r="J15" i="6"/>
  <c r="R13"/>
  <c r="F17" l="1"/>
  <c r="G16"/>
  <c r="H16" s="1"/>
  <c r="L13"/>
  <c r="K14"/>
  <c r="Q13"/>
  <c r="O13"/>
  <c r="P13" s="1"/>
  <c r="P12"/>
  <c r="N842" i="5"/>
  <c r="I842"/>
  <c r="J16" i="6"/>
  <c r="M13" l="1"/>
  <c r="L14"/>
  <c r="M14" s="1"/>
  <c r="K15"/>
  <c r="F18"/>
  <c r="G17"/>
  <c r="H17" s="1"/>
  <c r="N841" i="5"/>
  <c r="I841"/>
  <c r="J17" i="6"/>
  <c r="R14"/>
  <c r="R15"/>
  <c r="O14" l="1"/>
  <c r="O15" s="1"/>
  <c r="F19"/>
  <c r="G18"/>
  <c r="H18" s="1"/>
  <c r="L15"/>
  <c r="M15" s="1"/>
  <c r="K16"/>
  <c r="Q14"/>
  <c r="Q15" s="1"/>
  <c r="N840" i="5"/>
  <c r="I840"/>
  <c r="R16" i="6"/>
  <c r="J18"/>
  <c r="P14" l="1"/>
  <c r="Q16"/>
  <c r="O16"/>
  <c r="P15"/>
  <c r="L16"/>
  <c r="M16" s="1"/>
  <c r="K17"/>
  <c r="F20"/>
  <c r="G19"/>
  <c r="H19" s="1"/>
  <c r="N839" i="5"/>
  <c r="I839"/>
  <c r="J19" i="6"/>
  <c r="R17"/>
  <c r="L17" l="1"/>
  <c r="M17" s="1"/>
  <c r="K18"/>
  <c r="Q17"/>
  <c r="O17"/>
  <c r="P17" s="1"/>
  <c r="P16"/>
  <c r="F21"/>
  <c r="G20"/>
  <c r="H20" s="1"/>
  <c r="N838" i="5"/>
  <c r="I838"/>
  <c r="J20" i="6"/>
  <c r="R18"/>
  <c r="Q18" l="1"/>
  <c r="F22"/>
  <c r="G21"/>
  <c r="H21" s="1"/>
  <c r="L18"/>
  <c r="M18" s="1"/>
  <c r="K19"/>
  <c r="O18"/>
  <c r="N837" i="5"/>
  <c r="I837"/>
  <c r="J21" i="6"/>
  <c r="R19"/>
  <c r="Q19" l="1"/>
  <c r="L19"/>
  <c r="K20"/>
  <c r="F23"/>
  <c r="G22"/>
  <c r="H22" s="1"/>
  <c r="O19"/>
  <c r="P18"/>
  <c r="N836" i="5"/>
  <c r="I836"/>
  <c r="J22" i="6"/>
  <c r="F24" l="1"/>
  <c r="G23"/>
  <c r="H23" s="1"/>
  <c r="L20"/>
  <c r="M20" s="1"/>
  <c r="K21"/>
  <c r="M19"/>
  <c r="P19"/>
  <c r="N835" i="5"/>
  <c r="I835"/>
  <c r="J23" i="6"/>
  <c r="R20"/>
  <c r="R21"/>
  <c r="O20" l="1"/>
  <c r="O21" s="1"/>
  <c r="Q20"/>
  <c r="Q21" s="1"/>
  <c r="F25"/>
  <c r="G24"/>
  <c r="H24" s="1"/>
  <c r="L21"/>
  <c r="K22"/>
  <c r="M21"/>
  <c r="N834" i="5"/>
  <c r="I834"/>
  <c r="J24" i="6"/>
  <c r="R22"/>
  <c r="Q22" l="1"/>
  <c r="P20"/>
  <c r="F26"/>
  <c r="G25"/>
  <c r="H25" s="1"/>
  <c r="O22"/>
  <c r="P21"/>
  <c r="L22"/>
  <c r="M22" s="1"/>
  <c r="Q23" s="1"/>
  <c r="K23"/>
  <c r="N833" i="5"/>
  <c r="I833"/>
  <c r="J25" i="6"/>
  <c r="R23"/>
  <c r="F27" l="1"/>
  <c r="G26"/>
  <c r="H26" s="1"/>
  <c r="O23"/>
  <c r="P22"/>
  <c r="L23"/>
  <c r="K24"/>
  <c r="M23"/>
  <c r="Q24" s="1"/>
  <c r="N832" i="5"/>
  <c r="I832"/>
  <c r="R24" i="6"/>
  <c r="J26"/>
  <c r="O24" l="1"/>
  <c r="P23"/>
  <c r="L24"/>
  <c r="M24" s="1"/>
  <c r="Q25" s="1"/>
  <c r="K25"/>
  <c r="F28"/>
  <c r="G27"/>
  <c r="H27" s="1"/>
  <c r="N831" i="5"/>
  <c r="I831"/>
  <c r="J27" i="6"/>
  <c r="R25"/>
  <c r="L25" l="1"/>
  <c r="K26"/>
  <c r="M25"/>
  <c r="Q26" s="1"/>
  <c r="O25"/>
  <c r="P24"/>
  <c r="F29"/>
  <c r="G28"/>
  <c r="H28" s="1"/>
  <c r="N830" i="5"/>
  <c r="I830"/>
  <c r="J28" i="6"/>
  <c r="R26"/>
  <c r="L26" l="1"/>
  <c r="K27"/>
  <c r="M26"/>
  <c r="Q27" s="1"/>
  <c r="O26"/>
  <c r="P25"/>
  <c r="F30"/>
  <c r="G29"/>
  <c r="H29" s="1"/>
  <c r="N829" i="5"/>
  <c r="I829"/>
  <c r="J29" i="6"/>
  <c r="R27"/>
  <c r="O27" l="1"/>
  <c r="P26"/>
  <c r="F31"/>
  <c r="G30"/>
  <c r="H30" s="1"/>
  <c r="L27"/>
  <c r="M27" s="1"/>
  <c r="Q28" s="1"/>
  <c r="K28"/>
  <c r="N828" i="5"/>
  <c r="I828"/>
  <c r="J30" i="6"/>
  <c r="R28"/>
  <c r="L28" l="1"/>
  <c r="K29"/>
  <c r="M28"/>
  <c r="Q29" s="1"/>
  <c r="F32"/>
  <c r="G31"/>
  <c r="H31" s="1"/>
  <c r="O28"/>
  <c r="P27"/>
  <c r="N827" i="5"/>
  <c r="I827"/>
  <c r="J31" i="6"/>
  <c r="R29"/>
  <c r="F33" l="1"/>
  <c r="G32"/>
  <c r="H32" s="1"/>
  <c r="O29"/>
  <c r="P29" s="1"/>
  <c r="P28"/>
  <c r="L29"/>
  <c r="K30"/>
  <c r="N826" i="5"/>
  <c r="I826"/>
  <c r="J32" i="6"/>
  <c r="L30" l="1"/>
  <c r="K31"/>
  <c r="M30"/>
  <c r="F34"/>
  <c r="G33"/>
  <c r="H33" s="1"/>
  <c r="M29"/>
  <c r="N825" i="5"/>
  <c r="I825"/>
  <c r="J33" i="6"/>
  <c r="R30"/>
  <c r="R31"/>
  <c r="O30" l="1"/>
  <c r="O31" s="1"/>
  <c r="Q30"/>
  <c r="Q31" s="1"/>
  <c r="F35"/>
  <c r="G34"/>
  <c r="H34" s="1"/>
  <c r="L31"/>
  <c r="K32"/>
  <c r="M31"/>
  <c r="N824" i="5"/>
  <c r="I824"/>
  <c r="J34" i="6"/>
  <c r="R32"/>
  <c r="F36" l="1"/>
  <c r="G35"/>
  <c r="H35" s="1"/>
  <c r="O32"/>
  <c r="P32" s="1"/>
  <c r="P31"/>
  <c r="L32"/>
  <c r="M32" s="1"/>
  <c r="K33"/>
  <c r="Q32"/>
  <c r="P30"/>
  <c r="N823" i="5"/>
  <c r="I823"/>
  <c r="R33" i="6"/>
  <c r="J35"/>
  <c r="Q33" l="1"/>
  <c r="L33"/>
  <c r="M33" s="1"/>
  <c r="K34"/>
  <c r="F37"/>
  <c r="G36"/>
  <c r="H36" s="1"/>
  <c r="O33"/>
  <c r="P33" s="1"/>
  <c r="N822" i="5"/>
  <c r="I822"/>
  <c r="R34" i="6"/>
  <c r="J36"/>
  <c r="Q34" l="1"/>
  <c r="L34"/>
  <c r="M34" s="1"/>
  <c r="K35"/>
  <c r="F38"/>
  <c r="G37"/>
  <c r="H37" s="1"/>
  <c r="O34"/>
  <c r="N821" i="5"/>
  <c r="I821"/>
  <c r="J37" i="6"/>
  <c r="R35"/>
  <c r="Q35" l="1"/>
  <c r="L35"/>
  <c r="M35" s="1"/>
  <c r="K36"/>
  <c r="O35"/>
  <c r="P34"/>
  <c r="F39"/>
  <c r="G38"/>
  <c r="H38" s="1"/>
  <c r="N820" i="5"/>
  <c r="I820"/>
  <c r="J38" i="6"/>
  <c r="R36"/>
  <c r="Q36" l="1"/>
  <c r="L36"/>
  <c r="K37"/>
  <c r="M36"/>
  <c r="O36"/>
  <c r="P35"/>
  <c r="F40"/>
  <c r="G39"/>
  <c r="H39" s="1"/>
  <c r="N819" i="5"/>
  <c r="I819"/>
  <c r="J39" i="6"/>
  <c r="R37"/>
  <c r="Q37" l="1"/>
  <c r="L37"/>
  <c r="K38"/>
  <c r="M37"/>
  <c r="O37"/>
  <c r="P36"/>
  <c r="F41"/>
  <c r="G40"/>
  <c r="H40" s="1"/>
  <c r="N818" i="5"/>
  <c r="I818"/>
  <c r="J40" i="6"/>
  <c r="R38"/>
  <c r="Q38" l="1"/>
  <c r="O38"/>
  <c r="P37"/>
  <c r="F42"/>
  <c r="G41"/>
  <c r="H41" s="1"/>
  <c r="L38"/>
  <c r="K39"/>
  <c r="M38"/>
  <c r="Q39" s="1"/>
  <c r="N817" i="5"/>
  <c r="I817"/>
  <c r="J41" i="6"/>
  <c r="R39"/>
  <c r="F43" l="1"/>
  <c r="G42"/>
  <c r="H42" s="1"/>
  <c r="O39"/>
  <c r="P38"/>
  <c r="L39"/>
  <c r="M39" s="1"/>
  <c r="Q40" s="1"/>
  <c r="K40"/>
  <c r="N816" i="5"/>
  <c r="I816"/>
  <c r="J42" i="6"/>
  <c r="R40"/>
  <c r="F44" l="1"/>
  <c r="G43"/>
  <c r="H43" s="1"/>
  <c r="O40"/>
  <c r="P39"/>
  <c r="L40"/>
  <c r="M40" s="1"/>
  <c r="Q41" s="1"/>
  <c r="K41"/>
  <c r="N815" i="5"/>
  <c r="I815"/>
  <c r="J43" i="6"/>
  <c r="R41"/>
  <c r="L41" l="1"/>
  <c r="K42"/>
  <c r="M41"/>
  <c r="Q42" s="1"/>
  <c r="F45"/>
  <c r="G44"/>
  <c r="H44" s="1"/>
  <c r="O41"/>
  <c r="P40"/>
  <c r="N814" i="5"/>
  <c r="I814"/>
  <c r="J44" i="6"/>
  <c r="R42"/>
  <c r="F46" l="1"/>
  <c r="G45"/>
  <c r="H45" s="1"/>
  <c r="L42"/>
  <c r="K43"/>
  <c r="M42"/>
  <c r="Q43" s="1"/>
  <c r="O42"/>
  <c r="P41"/>
  <c r="N813" i="5"/>
  <c r="I813"/>
  <c r="J45" i="6"/>
  <c r="R43"/>
  <c r="F47" l="1"/>
  <c r="G46"/>
  <c r="H46" s="1"/>
  <c r="O43"/>
  <c r="P43" s="1"/>
  <c r="P42"/>
  <c r="L43"/>
  <c r="K44"/>
  <c r="N812" i="5"/>
  <c r="I812"/>
  <c r="J46" i="6"/>
  <c r="L44" l="1"/>
  <c r="M44" s="1"/>
  <c r="K45"/>
  <c r="F48"/>
  <c r="G47"/>
  <c r="H47" s="1"/>
  <c r="M43"/>
  <c r="N811" i="5"/>
  <c r="I811"/>
  <c r="J47" i="6"/>
  <c r="R44"/>
  <c r="R45"/>
  <c r="O44" l="1"/>
  <c r="O45" s="1"/>
  <c r="Q44"/>
  <c r="Q45" s="1"/>
  <c r="F49"/>
  <c r="G48"/>
  <c r="H48" s="1"/>
  <c r="L45"/>
  <c r="K46"/>
  <c r="M45"/>
  <c r="N810" i="5"/>
  <c r="I810"/>
  <c r="J48" i="6"/>
  <c r="R46"/>
  <c r="Q46" l="1"/>
  <c r="P44"/>
  <c r="F50"/>
  <c r="G49"/>
  <c r="H49" s="1"/>
  <c r="O46"/>
  <c r="P45"/>
  <c r="L46"/>
  <c r="M46" s="1"/>
  <c r="Q47" s="1"/>
  <c r="K47"/>
  <c r="N809" i="5"/>
  <c r="I809"/>
  <c r="R47" i="6"/>
  <c r="J49"/>
  <c r="O47" l="1"/>
  <c r="P46"/>
  <c r="L47"/>
  <c r="K48"/>
  <c r="M47"/>
  <c r="Q48" s="1"/>
  <c r="F51"/>
  <c r="G50"/>
  <c r="H50" s="1"/>
  <c r="N808" i="5"/>
  <c r="I808"/>
  <c r="J50" i="6"/>
  <c r="R48"/>
  <c r="F52" l="1"/>
  <c r="G51"/>
  <c r="H51" s="1"/>
  <c r="L48"/>
  <c r="K49"/>
  <c r="M48"/>
  <c r="Q49" s="1"/>
  <c r="O48"/>
  <c r="P47"/>
  <c r="N807" i="5"/>
  <c r="I807"/>
  <c r="J51" i="6"/>
  <c r="R49"/>
  <c r="F53" l="1"/>
  <c r="G52"/>
  <c r="H52" s="1"/>
  <c r="L49"/>
  <c r="K50"/>
  <c r="M49"/>
  <c r="Q50" s="1"/>
  <c r="O49"/>
  <c r="P48"/>
  <c r="N806" i="5"/>
  <c r="I806"/>
  <c r="J52" i="6"/>
  <c r="R50"/>
  <c r="F54" l="1"/>
  <c r="G53"/>
  <c r="H53" s="1"/>
  <c r="O50"/>
  <c r="P50" s="1"/>
  <c r="P49"/>
  <c r="L50"/>
  <c r="K51"/>
  <c r="N805" i="5"/>
  <c r="I805"/>
  <c r="J53" i="6"/>
  <c r="L51" l="1"/>
  <c r="K52"/>
  <c r="M51"/>
  <c r="F55"/>
  <c r="G54"/>
  <c r="H54" s="1"/>
  <c r="M50"/>
  <c r="N804" i="5"/>
  <c r="I804"/>
  <c r="R51" i="6"/>
  <c r="J54"/>
  <c r="R52"/>
  <c r="O51" l="1"/>
  <c r="O52" s="1"/>
  <c r="Q51"/>
  <c r="Q52" s="1"/>
  <c r="F56"/>
  <c r="G55"/>
  <c r="H55" s="1"/>
  <c r="L52"/>
  <c r="M52" s="1"/>
  <c r="K53"/>
  <c r="N803" i="5"/>
  <c r="I803"/>
  <c r="J55" i="6"/>
  <c r="R53"/>
  <c r="Q53" l="1"/>
  <c r="P51"/>
  <c r="F57"/>
  <c r="G56"/>
  <c r="H56" s="1"/>
  <c r="O53"/>
  <c r="P52"/>
  <c r="L53"/>
  <c r="M53" s="1"/>
  <c r="Q54" s="1"/>
  <c r="K54"/>
  <c r="N802" i="5"/>
  <c r="I802"/>
  <c r="R54" i="6"/>
  <c r="J56"/>
  <c r="O54" l="1"/>
  <c r="P53"/>
  <c r="L54"/>
  <c r="M54" s="1"/>
  <c r="Q55" s="1"/>
  <c r="K55"/>
  <c r="F58"/>
  <c r="G57"/>
  <c r="H57" s="1"/>
  <c r="N801" i="5"/>
  <c r="I801"/>
  <c r="J57" i="6"/>
  <c r="R55"/>
  <c r="L55" l="1"/>
  <c r="K56"/>
  <c r="M55"/>
  <c r="Q56" s="1"/>
  <c r="O55"/>
  <c r="P54"/>
  <c r="F59"/>
  <c r="G58"/>
  <c r="H58" s="1"/>
  <c r="N800" i="5"/>
  <c r="I800"/>
  <c r="J58" i="6"/>
  <c r="R56"/>
  <c r="L56" l="1"/>
  <c r="K57"/>
  <c r="M56"/>
  <c r="Q57" s="1"/>
  <c r="O56"/>
  <c r="P55"/>
  <c r="F60"/>
  <c r="G59"/>
  <c r="H59" s="1"/>
  <c r="N799" i="5"/>
  <c r="I799"/>
  <c r="J59" i="6"/>
  <c r="R57"/>
  <c r="O57" l="1"/>
  <c r="P56"/>
  <c r="F61"/>
  <c r="G60"/>
  <c r="H60" s="1"/>
  <c r="L57"/>
  <c r="M57" s="1"/>
  <c r="Q58" s="1"/>
  <c r="K58"/>
  <c r="N798" i="5"/>
  <c r="I798"/>
  <c r="J60" i="6"/>
  <c r="R58"/>
  <c r="L58" l="1"/>
  <c r="K59"/>
  <c r="M58"/>
  <c r="Q59" s="1"/>
  <c r="F62"/>
  <c r="G61"/>
  <c r="H61" s="1"/>
  <c r="O58"/>
  <c r="P57"/>
  <c r="N797" i="5"/>
  <c r="I797"/>
  <c r="J61" i="6"/>
  <c r="R59"/>
  <c r="F63" l="1"/>
  <c r="G62"/>
  <c r="H62" s="1"/>
  <c r="O59"/>
  <c r="P59" s="1"/>
  <c r="P58"/>
  <c r="L59"/>
  <c r="M59" s="1"/>
  <c r="Q60" s="1"/>
  <c r="K60"/>
  <c r="N796" i="5"/>
  <c r="I796"/>
  <c r="J62" i="6"/>
  <c r="R60"/>
  <c r="L60" l="1"/>
  <c r="K61"/>
  <c r="M60"/>
  <c r="Q61" s="1"/>
  <c r="F64"/>
  <c r="G63"/>
  <c r="H63" s="1"/>
  <c r="O60"/>
  <c r="P60" s="1"/>
  <c r="N795" i="5"/>
  <c r="I795"/>
  <c r="J63" i="6"/>
  <c r="R61"/>
  <c r="F65" l="1"/>
  <c r="G64"/>
  <c r="H64" s="1"/>
  <c r="L61"/>
  <c r="K62"/>
  <c r="M61"/>
  <c r="Q62" s="1"/>
  <c r="O61"/>
  <c r="P61" s="1"/>
  <c r="N794" i="5"/>
  <c r="I794"/>
  <c r="J64" i="6"/>
  <c r="R62"/>
  <c r="L62" l="1"/>
  <c r="K63"/>
  <c r="M62"/>
  <c r="Q63" s="1"/>
  <c r="F66"/>
  <c r="G65"/>
  <c r="H65" s="1"/>
  <c r="O62"/>
  <c r="N793" i="5"/>
  <c r="I793"/>
  <c r="J65" i="6"/>
  <c r="R63"/>
  <c r="F67" l="1"/>
  <c r="G66"/>
  <c r="H66" s="1"/>
  <c r="L63"/>
  <c r="K64"/>
  <c r="M63"/>
  <c r="Q64" s="1"/>
  <c r="O63"/>
  <c r="P62"/>
  <c r="N792" i="5"/>
  <c r="I792"/>
  <c r="J66" i="6"/>
  <c r="R64"/>
  <c r="F68" l="1"/>
  <c r="G67"/>
  <c r="H67" s="1"/>
  <c r="O64"/>
  <c r="P64" s="1"/>
  <c r="P63"/>
  <c r="L64"/>
  <c r="K65"/>
  <c r="N791" i="5"/>
  <c r="I791"/>
  <c r="J67" i="6"/>
  <c r="L65" l="1"/>
  <c r="K66"/>
  <c r="M65"/>
  <c r="F69"/>
  <c r="G68"/>
  <c r="H68" s="1"/>
  <c r="M64"/>
  <c r="N790" i="5"/>
  <c r="I790"/>
  <c r="R65" i="6"/>
  <c r="J68"/>
  <c r="R66"/>
  <c r="O65" l="1"/>
  <c r="O66" s="1"/>
  <c r="Q65"/>
  <c r="Q66" s="1"/>
  <c r="F70"/>
  <c r="G69"/>
  <c r="H69" s="1"/>
  <c r="L66"/>
  <c r="K67"/>
  <c r="M66"/>
  <c r="N789" i="5"/>
  <c r="I789"/>
  <c r="J69" i="6"/>
  <c r="R67"/>
  <c r="F71" l="1"/>
  <c r="G70"/>
  <c r="H70" s="1"/>
  <c r="O67"/>
  <c r="P67" s="1"/>
  <c r="P66"/>
  <c r="L67"/>
  <c r="K68"/>
  <c r="M67"/>
  <c r="Q67"/>
  <c r="Q68" s="1"/>
  <c r="P65"/>
  <c r="N788" i="5"/>
  <c r="I788"/>
  <c r="R68" i="6"/>
  <c r="J70"/>
  <c r="L68" l="1"/>
  <c r="K69"/>
  <c r="M68"/>
  <c r="Q69" s="1"/>
  <c r="F72"/>
  <c r="G71"/>
  <c r="H71" s="1"/>
  <c r="O68"/>
  <c r="N787" i="5"/>
  <c r="I787"/>
  <c r="J71" i="6"/>
  <c r="R69"/>
  <c r="F73" l="1"/>
  <c r="G72"/>
  <c r="H72" s="1"/>
  <c r="L69"/>
  <c r="K70"/>
  <c r="M69"/>
  <c r="Q70" s="1"/>
  <c r="O69"/>
  <c r="P68"/>
  <c r="N786" i="5"/>
  <c r="I786"/>
  <c r="J72" i="6"/>
  <c r="R70"/>
  <c r="L70" l="1"/>
  <c r="K71"/>
  <c r="M70"/>
  <c r="F74"/>
  <c r="G73"/>
  <c r="H73" s="1"/>
  <c r="O70"/>
  <c r="Q71"/>
  <c r="P69"/>
  <c r="N785" i="5"/>
  <c r="I785"/>
  <c r="J73" i="6"/>
  <c r="R71"/>
  <c r="F75" l="1"/>
  <c r="G74"/>
  <c r="H74" s="1"/>
  <c r="L71"/>
  <c r="K72"/>
  <c r="M71"/>
  <c r="O71"/>
  <c r="P70"/>
  <c r="Q72"/>
  <c r="N784" i="5"/>
  <c r="I784"/>
  <c r="R72" i="6"/>
  <c r="J74"/>
  <c r="L72" l="1"/>
  <c r="K73"/>
  <c r="M72"/>
  <c r="O72"/>
  <c r="P71"/>
  <c r="F76"/>
  <c r="G75"/>
  <c r="H75" s="1"/>
  <c r="Q73"/>
  <c r="N783" i="5"/>
  <c r="I783"/>
  <c r="J75" i="6"/>
  <c r="R73"/>
  <c r="F77" l="1"/>
  <c r="G76"/>
  <c r="H76" s="1"/>
  <c r="L73"/>
  <c r="K74"/>
  <c r="M73"/>
  <c r="Q74" s="1"/>
  <c r="O73"/>
  <c r="P72"/>
  <c r="N782" i="5"/>
  <c r="I782"/>
  <c r="J76" i="6"/>
  <c r="R74"/>
  <c r="F78" l="1"/>
  <c r="G77"/>
  <c r="H77" s="1"/>
  <c r="L74"/>
  <c r="K75"/>
  <c r="M74"/>
  <c r="Q75" s="1"/>
  <c r="O74"/>
  <c r="P73"/>
  <c r="N781" i="5"/>
  <c r="I781"/>
  <c r="J77" i="6"/>
  <c r="R75"/>
  <c r="F79" l="1"/>
  <c r="G78"/>
  <c r="H78" s="1"/>
  <c r="O75"/>
  <c r="P75" s="1"/>
  <c r="P74"/>
  <c r="L75"/>
  <c r="K76"/>
  <c r="N780" i="5"/>
  <c r="I780"/>
  <c r="J78" i="6"/>
  <c r="L76" l="1"/>
  <c r="K77"/>
  <c r="M76"/>
  <c r="F80"/>
  <c r="G79"/>
  <c r="H79" s="1"/>
  <c r="M75"/>
  <c r="N779" i="5"/>
  <c r="I779"/>
  <c r="J79" i="6"/>
  <c r="R76"/>
  <c r="R77"/>
  <c r="O76" l="1"/>
  <c r="O77" s="1"/>
  <c r="Q76"/>
  <c r="Q77" s="1"/>
  <c r="F81"/>
  <c r="G80"/>
  <c r="H80" s="1"/>
  <c r="L77"/>
  <c r="K78"/>
  <c r="M77"/>
  <c r="N778" i="5"/>
  <c r="I778"/>
  <c r="J80" i="6"/>
  <c r="R78"/>
  <c r="Q78" l="1"/>
  <c r="P76"/>
  <c r="F82"/>
  <c r="G81"/>
  <c r="H81" s="1"/>
  <c r="O78"/>
  <c r="P77"/>
  <c r="L78"/>
  <c r="M78" s="1"/>
  <c r="Q79" s="1"/>
  <c r="K79"/>
  <c r="N777" i="5"/>
  <c r="I777"/>
  <c r="R79" i="6"/>
  <c r="J81"/>
  <c r="O79" l="1"/>
  <c r="P78"/>
  <c r="L79"/>
  <c r="K80"/>
  <c r="M79"/>
  <c r="Q80" s="1"/>
  <c r="F83"/>
  <c r="G82"/>
  <c r="H82" s="1"/>
  <c r="N776" i="5"/>
  <c r="I776"/>
  <c r="J82" i="6"/>
  <c r="R80"/>
  <c r="L80" l="1"/>
  <c r="K81"/>
  <c r="M80"/>
  <c r="Q81" s="1"/>
  <c r="O80"/>
  <c r="P79"/>
  <c r="F84"/>
  <c r="G83"/>
  <c r="H83" s="1"/>
  <c r="N775" i="5"/>
  <c r="I775"/>
  <c r="J83" i="6"/>
  <c r="R81"/>
  <c r="L81" l="1"/>
  <c r="K82"/>
  <c r="M81"/>
  <c r="Q82" s="1"/>
  <c r="O81"/>
  <c r="P80"/>
  <c r="F85"/>
  <c r="G84"/>
  <c r="H84" s="1"/>
  <c r="N774" i="5"/>
  <c r="I774"/>
  <c r="J84" i="6"/>
  <c r="R82"/>
  <c r="O82" l="1"/>
  <c r="P82" s="1"/>
  <c r="P81"/>
  <c r="F86"/>
  <c r="G85"/>
  <c r="H85" s="1"/>
  <c r="L82"/>
  <c r="M82" s="1"/>
  <c r="Q83" s="1"/>
  <c r="K83"/>
  <c r="N773" i="5"/>
  <c r="I773"/>
  <c r="J85" i="6"/>
  <c r="R83"/>
  <c r="F87" l="1"/>
  <c r="G86"/>
  <c r="H86" s="1"/>
  <c r="L83"/>
  <c r="K84"/>
  <c r="M83"/>
  <c r="Q84" s="1"/>
  <c r="O83"/>
  <c r="N772" i="5"/>
  <c r="I772"/>
  <c r="J86" i="6"/>
  <c r="R84"/>
  <c r="L84" l="1"/>
  <c r="K85"/>
  <c r="M84"/>
  <c r="F88"/>
  <c r="G87"/>
  <c r="H87" s="1"/>
  <c r="O84"/>
  <c r="Q85"/>
  <c r="P83"/>
  <c r="N771" i="5"/>
  <c r="I771"/>
  <c r="J87" i="6"/>
  <c r="R85"/>
  <c r="F89" l="1"/>
  <c r="G88"/>
  <c r="H88" s="1"/>
  <c r="L85"/>
  <c r="K86"/>
  <c r="M85"/>
  <c r="Q86" s="1"/>
  <c r="O85"/>
  <c r="P84"/>
  <c r="N770" i="5"/>
  <c r="I770"/>
  <c r="R86" i="6"/>
  <c r="J88"/>
  <c r="L86" l="1"/>
  <c r="K87"/>
  <c r="M86"/>
  <c r="O86"/>
  <c r="P85"/>
  <c r="F90"/>
  <c r="G89"/>
  <c r="H89" s="1"/>
  <c r="Q87"/>
  <c r="N769" i="5"/>
  <c r="I769"/>
  <c r="J89" i="6"/>
  <c r="R87"/>
  <c r="F91" l="1"/>
  <c r="G90"/>
  <c r="H90" s="1"/>
  <c r="L87"/>
  <c r="K88"/>
  <c r="M87"/>
  <c r="Q88" s="1"/>
  <c r="O87"/>
  <c r="P86"/>
  <c r="N768" i="5"/>
  <c r="I768"/>
  <c r="J90" i="6"/>
  <c r="R88"/>
  <c r="F92" l="1"/>
  <c r="G91"/>
  <c r="H91" s="1"/>
  <c r="L88"/>
  <c r="K89"/>
  <c r="M88"/>
  <c r="Q89" s="1"/>
  <c r="O88"/>
  <c r="P87"/>
  <c r="N767" i="5"/>
  <c r="I767"/>
  <c r="J91" i="6"/>
  <c r="R89"/>
  <c r="F93" l="1"/>
  <c r="G92"/>
  <c r="H92" s="1"/>
  <c r="O89"/>
  <c r="P89" s="1"/>
  <c r="P88"/>
  <c r="L89"/>
  <c r="K90"/>
  <c r="N766" i="5"/>
  <c r="I766"/>
  <c r="J92" i="6"/>
  <c r="L90" l="1"/>
  <c r="K91"/>
  <c r="M90"/>
  <c r="F94"/>
  <c r="G93"/>
  <c r="H93" s="1"/>
  <c r="M89"/>
  <c r="N765" i="5"/>
  <c r="I765"/>
  <c r="J93" i="6"/>
  <c r="R90"/>
  <c r="R91"/>
  <c r="O90" l="1"/>
  <c r="O91" s="1"/>
  <c r="Q90"/>
  <c r="Q91" s="1"/>
  <c r="F95"/>
  <c r="G94"/>
  <c r="H94" s="1"/>
  <c r="L91"/>
  <c r="M91" s="1"/>
  <c r="K92"/>
  <c r="N764" i="5"/>
  <c r="I764"/>
  <c r="J94" i="6"/>
  <c r="R92"/>
  <c r="Q92" l="1"/>
  <c r="P90"/>
  <c r="F96"/>
  <c r="G95"/>
  <c r="H95" s="1"/>
  <c r="O92"/>
  <c r="P91"/>
  <c r="L92"/>
  <c r="K93"/>
  <c r="M92"/>
  <c r="Q93" s="1"/>
  <c r="N763" i="5"/>
  <c r="I763"/>
  <c r="R93" i="6"/>
  <c r="J95"/>
  <c r="O93" l="1"/>
  <c r="P92"/>
  <c r="L93"/>
  <c r="M93" s="1"/>
  <c r="Q94" s="1"/>
  <c r="K94"/>
  <c r="F97"/>
  <c r="G96"/>
  <c r="H96" s="1"/>
  <c r="N762" i="5"/>
  <c r="I762"/>
  <c r="J96" i="6"/>
  <c r="R94"/>
  <c r="L94" l="1"/>
  <c r="K95"/>
  <c r="M94"/>
  <c r="Q95" s="1"/>
  <c r="O94"/>
  <c r="P93"/>
  <c r="F98"/>
  <c r="G97"/>
  <c r="H97" s="1"/>
  <c r="N761" i="5"/>
  <c r="I761"/>
  <c r="J97" i="6"/>
  <c r="R95"/>
  <c r="L95" l="1"/>
  <c r="K96"/>
  <c r="M95"/>
  <c r="Q96" s="1"/>
  <c r="O95"/>
  <c r="P94"/>
  <c r="F99"/>
  <c r="G98"/>
  <c r="H98" s="1"/>
  <c r="N760" i="5"/>
  <c r="I760"/>
  <c r="J98" i="6"/>
  <c r="R96"/>
  <c r="O96" l="1"/>
  <c r="P96" s="1"/>
  <c r="P95"/>
  <c r="F100"/>
  <c r="G99"/>
  <c r="H99" s="1"/>
  <c r="L96"/>
  <c r="M96" s="1"/>
  <c r="Q97" s="1"/>
  <c r="K97"/>
  <c r="N759" i="5"/>
  <c r="I759"/>
  <c r="J99" i="6"/>
  <c r="R97"/>
  <c r="F101" l="1"/>
  <c r="G100"/>
  <c r="H100" s="1"/>
  <c r="L97"/>
  <c r="K98"/>
  <c r="M97"/>
  <c r="Q98" s="1"/>
  <c r="O97"/>
  <c r="P97" s="1"/>
  <c r="N758" i="5"/>
  <c r="I758"/>
  <c r="J100" i="6"/>
  <c r="R98"/>
  <c r="L98" l="1"/>
  <c r="K99"/>
  <c r="M98"/>
  <c r="Q99" s="1"/>
  <c r="F102"/>
  <c r="G101"/>
  <c r="H101" s="1"/>
  <c r="O98"/>
  <c r="N757" i="5"/>
  <c r="I757"/>
  <c r="J101" i="6"/>
  <c r="R99"/>
  <c r="F103" l="1"/>
  <c r="G102"/>
  <c r="H102" s="1"/>
  <c r="L99"/>
  <c r="K100"/>
  <c r="M99"/>
  <c r="Q100" s="1"/>
  <c r="O99"/>
  <c r="P98"/>
  <c r="N756" i="5"/>
  <c r="I756"/>
  <c r="J102" i="6"/>
  <c r="R100"/>
  <c r="F104" l="1"/>
  <c r="G103"/>
  <c r="H103" s="1"/>
  <c r="O100"/>
  <c r="P100" s="1"/>
  <c r="P99"/>
  <c r="L100"/>
  <c r="K101"/>
  <c r="M100"/>
  <c r="Q101" s="1"/>
  <c r="N755" i="5"/>
  <c r="I755"/>
  <c r="J103" i="6"/>
  <c r="R101"/>
  <c r="L101" l="1"/>
  <c r="K102"/>
  <c r="M101"/>
  <c r="Q102" s="1"/>
  <c r="F105"/>
  <c r="G104"/>
  <c r="H104" s="1"/>
  <c r="O101"/>
  <c r="N754" i="5"/>
  <c r="I754"/>
  <c r="J104" i="6"/>
  <c r="R102"/>
  <c r="F106" l="1"/>
  <c r="G105"/>
  <c r="H105" s="1"/>
  <c r="O102"/>
  <c r="P102" s="1"/>
  <c r="P101"/>
  <c r="L102"/>
  <c r="K103"/>
  <c r="N753" i="5"/>
  <c r="I753"/>
  <c r="J105" i="6"/>
  <c r="L103" l="1"/>
  <c r="K104"/>
  <c r="M103"/>
  <c r="F107"/>
  <c r="G106"/>
  <c r="H106" s="1"/>
  <c r="M102"/>
  <c r="N752" i="5"/>
  <c r="I752"/>
  <c r="R103" i="6"/>
  <c r="J106"/>
  <c r="R104"/>
  <c r="O103" l="1"/>
  <c r="O104" s="1"/>
  <c r="Q103"/>
  <c r="Q104" s="1"/>
  <c r="F108"/>
  <c r="G107"/>
  <c r="H107" s="1"/>
  <c r="L104"/>
  <c r="K105"/>
  <c r="M104"/>
  <c r="N751" i="5"/>
  <c r="I751"/>
  <c r="J107" i="6"/>
  <c r="R105"/>
  <c r="Q105" l="1"/>
  <c r="P103"/>
  <c r="F109"/>
  <c r="G108"/>
  <c r="H108" s="1"/>
  <c r="O105"/>
  <c r="P104"/>
  <c r="L105"/>
  <c r="K106"/>
  <c r="M105"/>
  <c r="Q106" s="1"/>
  <c r="N750" i="5"/>
  <c r="I750"/>
  <c r="R106" i="6"/>
  <c r="J108"/>
  <c r="O106" l="1"/>
  <c r="P105"/>
  <c r="L106"/>
  <c r="M106" s="1"/>
  <c r="Q107" s="1"/>
  <c r="K107"/>
  <c r="F110"/>
  <c r="G109"/>
  <c r="H109" s="1"/>
  <c r="N749" i="5"/>
  <c r="I749"/>
  <c r="J109" i="6"/>
  <c r="R107"/>
  <c r="F111" l="1"/>
  <c r="G110"/>
  <c r="H110" s="1"/>
  <c r="L107"/>
  <c r="K108"/>
  <c r="M107"/>
  <c r="Q108" s="1"/>
  <c r="O107"/>
  <c r="P106"/>
  <c r="N748" i="5"/>
  <c r="I748"/>
  <c r="J110" i="6"/>
  <c r="R108"/>
  <c r="F112" l="1"/>
  <c r="G111"/>
  <c r="H111" s="1"/>
  <c r="L108"/>
  <c r="K109"/>
  <c r="M108"/>
  <c r="Q109" s="1"/>
  <c r="O108"/>
  <c r="P107"/>
  <c r="N747" i="5"/>
  <c r="I747"/>
  <c r="J111" i="6"/>
  <c r="R109"/>
  <c r="F113" l="1"/>
  <c r="G112"/>
  <c r="H112" s="1"/>
  <c r="O109"/>
  <c r="P109" s="1"/>
  <c r="P108"/>
  <c r="L109"/>
  <c r="K110"/>
  <c r="M109"/>
  <c r="Q110" s="1"/>
  <c r="N746" i="5"/>
  <c r="I746"/>
  <c r="J112" i="6"/>
  <c r="R110"/>
  <c r="L110" l="1"/>
  <c r="K111"/>
  <c r="M110"/>
  <c r="Q111" s="1"/>
  <c r="F114"/>
  <c r="G113"/>
  <c r="H113" s="1"/>
  <c r="O110"/>
  <c r="N745" i="5"/>
  <c r="I745"/>
  <c r="J113" i="6"/>
  <c r="R111"/>
  <c r="F115" l="1"/>
  <c r="G114"/>
  <c r="H114" s="1"/>
  <c r="O111"/>
  <c r="P111" s="1"/>
  <c r="P110"/>
  <c r="L111"/>
  <c r="M111" s="1"/>
  <c r="Q112" s="1"/>
  <c r="K112"/>
  <c r="N744" i="5"/>
  <c r="I744"/>
  <c r="J114" i="6"/>
  <c r="R112"/>
  <c r="L112" l="1"/>
  <c r="M112" s="1"/>
  <c r="Q113" s="1"/>
  <c r="K113"/>
  <c r="F116"/>
  <c r="G115"/>
  <c r="H115" s="1"/>
  <c r="O112"/>
  <c r="N743" i="5"/>
  <c r="I743"/>
  <c r="J115" i="6"/>
  <c r="R113"/>
  <c r="F117" l="1"/>
  <c r="G116"/>
  <c r="H116" s="1"/>
  <c r="O113"/>
  <c r="P113" s="1"/>
  <c r="P112"/>
  <c r="L113"/>
  <c r="K114"/>
  <c r="M113"/>
  <c r="Q114" s="1"/>
  <c r="N742" i="5"/>
  <c r="I742"/>
  <c r="J116" i="6"/>
  <c r="R114"/>
  <c r="L114" l="1"/>
  <c r="K115"/>
  <c r="M114"/>
  <c r="Q115" s="1"/>
  <c r="F118"/>
  <c r="G117"/>
  <c r="H117" s="1"/>
  <c r="O114"/>
  <c r="N741" i="5"/>
  <c r="I741"/>
  <c r="J117" i="6"/>
  <c r="R115"/>
  <c r="L115" l="1"/>
  <c r="K116"/>
  <c r="M115"/>
  <c r="O115"/>
  <c r="Q116"/>
  <c r="P114"/>
  <c r="F119"/>
  <c r="G118"/>
  <c r="H118" s="1"/>
  <c r="N740" i="5"/>
  <c r="I740"/>
  <c r="R116" i="6"/>
  <c r="J118"/>
  <c r="F120" l="1"/>
  <c r="G119"/>
  <c r="H119" s="1"/>
  <c r="L116"/>
  <c r="K117"/>
  <c r="M116"/>
  <c r="Q117" s="1"/>
  <c r="O116"/>
  <c r="P115"/>
  <c r="N739" i="5"/>
  <c r="I739"/>
  <c r="R117" i="6"/>
  <c r="J119"/>
  <c r="L117" l="1"/>
  <c r="K118"/>
  <c r="M117"/>
  <c r="O117"/>
  <c r="P116"/>
  <c r="F121"/>
  <c r="G120"/>
  <c r="H120" s="1"/>
  <c r="Q118"/>
  <c r="N738" i="5"/>
  <c r="I738"/>
  <c r="J120" i="6"/>
  <c r="R118"/>
  <c r="F122" l="1"/>
  <c r="G121"/>
  <c r="H121" s="1"/>
  <c r="L118"/>
  <c r="K119"/>
  <c r="M118"/>
  <c r="Q119" s="1"/>
  <c r="O118"/>
  <c r="P117"/>
  <c r="N737" i="5"/>
  <c r="I737"/>
  <c r="J121" i="6"/>
  <c r="R119"/>
  <c r="F123" l="1"/>
  <c r="G122"/>
  <c r="H122" s="1"/>
  <c r="L119"/>
  <c r="K120"/>
  <c r="M119"/>
  <c r="Q120" s="1"/>
  <c r="O119"/>
  <c r="P118"/>
  <c r="N736" i="5"/>
  <c r="I736"/>
  <c r="J122" i="6"/>
  <c r="R120"/>
  <c r="F124" l="1"/>
  <c r="G123"/>
  <c r="H123" s="1"/>
  <c r="O120"/>
  <c r="P120" s="1"/>
  <c r="P119"/>
  <c r="L120"/>
  <c r="M120" s="1"/>
  <c r="Q121" s="1"/>
  <c r="K121"/>
  <c r="N735" i="5"/>
  <c r="I735"/>
  <c r="J123" i="6"/>
  <c r="R121"/>
  <c r="L121" l="1"/>
  <c r="K122"/>
  <c r="M121"/>
  <c r="Q122" s="1"/>
  <c r="F125"/>
  <c r="G124"/>
  <c r="H124" s="1"/>
  <c r="O121"/>
  <c r="N734" i="5"/>
  <c r="I734"/>
  <c r="J124" i="6"/>
  <c r="R122"/>
  <c r="L122" l="1"/>
  <c r="K123"/>
  <c r="M122"/>
  <c r="O122"/>
  <c r="Q123"/>
  <c r="P121"/>
  <c r="F126"/>
  <c r="G125"/>
  <c r="H125" s="1"/>
  <c r="N733" i="5"/>
  <c r="I733"/>
  <c r="R123" i="6"/>
  <c r="J125"/>
  <c r="F127" l="1"/>
  <c r="G126"/>
  <c r="H126" s="1"/>
  <c r="L123"/>
  <c r="K124"/>
  <c r="M123"/>
  <c r="O123"/>
  <c r="P122"/>
  <c r="Q124"/>
  <c r="N732" i="5"/>
  <c r="I732"/>
  <c r="R124" i="6"/>
  <c r="J126"/>
  <c r="L124" l="1"/>
  <c r="K125"/>
  <c r="M124"/>
  <c r="Q125" s="1"/>
  <c r="O124"/>
  <c r="P124" s="1"/>
  <c r="P123"/>
  <c r="F128"/>
  <c r="G127"/>
  <c r="H127" s="1"/>
  <c r="N731" i="5"/>
  <c r="I731"/>
  <c r="R125" i="6"/>
  <c r="J127"/>
  <c r="F129" l="1"/>
  <c r="G128"/>
  <c r="H128" s="1"/>
  <c r="L125"/>
  <c r="K126"/>
  <c r="M125"/>
  <c r="Q126" s="1"/>
  <c r="O125"/>
  <c r="P125" s="1"/>
  <c r="N730" i="5"/>
  <c r="I730"/>
  <c r="J128" i="6"/>
  <c r="R126"/>
  <c r="L126" l="1"/>
  <c r="K127"/>
  <c r="M126"/>
  <c r="Q127" s="1"/>
  <c r="F130"/>
  <c r="G129"/>
  <c r="H129" s="1"/>
  <c r="O126"/>
  <c r="N729" i="5"/>
  <c r="I729"/>
  <c r="J129" i="6"/>
  <c r="R127"/>
  <c r="F131" l="1"/>
  <c r="G130"/>
  <c r="H130" s="1"/>
  <c r="L127"/>
  <c r="K128"/>
  <c r="M127"/>
  <c r="Q128" s="1"/>
  <c r="O127"/>
  <c r="P126"/>
  <c r="N728" i="5"/>
  <c r="I728"/>
  <c r="J130" i="6"/>
  <c r="R128"/>
  <c r="F132" l="1"/>
  <c r="G131"/>
  <c r="H131" s="1"/>
  <c r="O128"/>
  <c r="P128" s="1"/>
  <c r="P127"/>
  <c r="L128"/>
  <c r="K129"/>
  <c r="N727" i="5"/>
  <c r="I727"/>
  <c r="J131" i="6"/>
  <c r="L129" l="1"/>
  <c r="K130"/>
  <c r="M129"/>
  <c r="F133"/>
  <c r="G132"/>
  <c r="H132" s="1"/>
  <c r="M128"/>
  <c r="N726" i="5"/>
  <c r="I726"/>
  <c r="J132" i="6"/>
  <c r="R129"/>
  <c r="R130"/>
  <c r="O129" l="1"/>
  <c r="O130" s="1"/>
  <c r="Q129"/>
  <c r="Q130" s="1"/>
  <c r="F134"/>
  <c r="G133"/>
  <c r="H133" s="1"/>
  <c r="L130"/>
  <c r="K131"/>
  <c r="M130"/>
  <c r="N725" i="5"/>
  <c r="I725"/>
  <c r="J133" i="6"/>
  <c r="R131"/>
  <c r="Q131" l="1"/>
  <c r="P129"/>
  <c r="F135"/>
  <c r="G134"/>
  <c r="H134" s="1"/>
  <c r="O131"/>
  <c r="P130"/>
  <c r="L131"/>
  <c r="M131" s="1"/>
  <c r="Q132" s="1"/>
  <c r="K132"/>
  <c r="N724" i="5"/>
  <c r="I724"/>
  <c r="R132" i="6"/>
  <c r="J134"/>
  <c r="O132" l="1"/>
  <c r="P131"/>
  <c r="L132"/>
  <c r="M132" s="1"/>
  <c r="Q133" s="1"/>
  <c r="K133"/>
  <c r="F136"/>
  <c r="G135"/>
  <c r="H135" s="1"/>
  <c r="N723" i="5"/>
  <c r="I723"/>
  <c r="J135" i="6"/>
  <c r="R133"/>
  <c r="L133" l="1"/>
  <c r="K134"/>
  <c r="M133"/>
  <c r="Q134" s="1"/>
  <c r="O133"/>
  <c r="P133" s="1"/>
  <c r="P132"/>
  <c r="F137"/>
  <c r="G136"/>
  <c r="H136" s="1"/>
  <c r="N722" i="5"/>
  <c r="I722"/>
  <c r="R134" i="6"/>
  <c r="J136"/>
  <c r="L134" l="1"/>
  <c r="K135"/>
  <c r="M134"/>
  <c r="Q135" s="1"/>
  <c r="F138"/>
  <c r="G137"/>
  <c r="H137" s="1"/>
  <c r="O134"/>
  <c r="N721" i="5"/>
  <c r="I721"/>
  <c r="J137" i="6"/>
  <c r="R135"/>
  <c r="F139" l="1"/>
  <c r="G138"/>
  <c r="H138" s="1"/>
  <c r="L135"/>
  <c r="K136"/>
  <c r="M135"/>
  <c r="Q136" s="1"/>
  <c r="O135"/>
  <c r="P134"/>
  <c r="N720" i="5"/>
  <c r="I720"/>
  <c r="J138" i="6"/>
  <c r="R136"/>
  <c r="F140" l="1"/>
  <c r="G139"/>
  <c r="H139" s="1"/>
  <c r="O136"/>
  <c r="P136" s="1"/>
  <c r="P135"/>
  <c r="L136"/>
  <c r="K137"/>
  <c r="N719" i="5"/>
  <c r="I719"/>
  <c r="J139" i="6"/>
  <c r="L137" l="1"/>
  <c r="K138"/>
  <c r="M137"/>
  <c r="F141"/>
  <c r="G140"/>
  <c r="H140" s="1"/>
  <c r="M136"/>
  <c r="N718" i="5"/>
  <c r="I718"/>
  <c r="J140" i="6"/>
  <c r="R137"/>
  <c r="R138"/>
  <c r="O137" l="1"/>
  <c r="O138" s="1"/>
  <c r="Q137"/>
  <c r="Q138" s="1"/>
  <c r="F142"/>
  <c r="G141"/>
  <c r="H141" s="1"/>
  <c r="L138"/>
  <c r="K139"/>
  <c r="M138"/>
  <c r="N717" i="5"/>
  <c r="I717"/>
  <c r="J141" i="6"/>
  <c r="R139"/>
  <c r="Q139" l="1"/>
  <c r="P137"/>
  <c r="F143"/>
  <c r="G142"/>
  <c r="H142" s="1"/>
  <c r="O139"/>
  <c r="P138"/>
  <c r="L139"/>
  <c r="M139" s="1"/>
  <c r="Q140" s="1"/>
  <c r="K140"/>
  <c r="N716" i="5"/>
  <c r="I716"/>
  <c r="R140" i="6"/>
  <c r="J142"/>
  <c r="O140" l="1"/>
  <c r="P139"/>
  <c r="L140"/>
  <c r="M140" s="1"/>
  <c r="Q141" s="1"/>
  <c r="K141"/>
  <c r="F144"/>
  <c r="G143"/>
  <c r="H143" s="1"/>
  <c r="N715" i="5"/>
  <c r="I715"/>
  <c r="J143" i="6"/>
  <c r="R141"/>
  <c r="F145" l="1"/>
  <c r="G144"/>
  <c r="H144" s="1"/>
  <c r="L141"/>
  <c r="K142"/>
  <c r="M141"/>
  <c r="Q142" s="1"/>
  <c r="O141"/>
  <c r="P140"/>
  <c r="N714" i="5"/>
  <c r="I714"/>
  <c r="J144" i="6"/>
  <c r="R142"/>
  <c r="F146" l="1"/>
  <c r="G145"/>
  <c r="H145" s="1"/>
  <c r="L142"/>
  <c r="K143"/>
  <c r="M142"/>
  <c r="Q143" s="1"/>
  <c r="O142"/>
  <c r="P141"/>
  <c r="N713" i="5"/>
  <c r="I713"/>
  <c r="J145" i="6"/>
  <c r="R143"/>
  <c r="F147" l="1"/>
  <c r="G146"/>
  <c r="H146" s="1"/>
  <c r="O143"/>
  <c r="P142"/>
  <c r="L143"/>
  <c r="M143" s="1"/>
  <c r="Q144" s="1"/>
  <c r="K144"/>
  <c r="N712" i="5"/>
  <c r="I712"/>
  <c r="J146" i="6"/>
  <c r="R144"/>
  <c r="L144" l="1"/>
  <c r="K145"/>
  <c r="M144"/>
  <c r="Q145" s="1"/>
  <c r="F148"/>
  <c r="G147"/>
  <c r="H147" s="1"/>
  <c r="O144"/>
  <c r="P143"/>
  <c r="N711" i="5"/>
  <c r="I711"/>
  <c r="J147" i="6"/>
  <c r="R145"/>
  <c r="F149" l="1"/>
  <c r="G148"/>
  <c r="H148" s="1"/>
  <c r="O145"/>
  <c r="P145" s="1"/>
  <c r="P144"/>
  <c r="L145"/>
  <c r="K146"/>
  <c r="M145"/>
  <c r="Q146" s="1"/>
  <c r="N710" i="5"/>
  <c r="I710"/>
  <c r="J148" i="6"/>
  <c r="R146"/>
  <c r="L146" l="1"/>
  <c r="K147"/>
  <c r="M146"/>
  <c r="Q147" s="1"/>
  <c r="F150"/>
  <c r="G149"/>
  <c r="H149" s="1"/>
  <c r="O146"/>
  <c r="N709" i="5"/>
  <c r="I709"/>
  <c r="J149" i="6"/>
  <c r="R147"/>
  <c r="L147" l="1"/>
  <c r="K148"/>
  <c r="M147"/>
  <c r="O147"/>
  <c r="Q148"/>
  <c r="P146"/>
  <c r="F151"/>
  <c r="G150"/>
  <c r="H150" s="1"/>
  <c r="N708" i="5"/>
  <c r="I708"/>
  <c r="J150" i="6"/>
  <c r="R148"/>
  <c r="L148" l="1"/>
  <c r="K149"/>
  <c r="M148"/>
  <c r="Q149" s="1"/>
  <c r="O148"/>
  <c r="P147"/>
  <c r="F152"/>
  <c r="G151"/>
  <c r="H151" s="1"/>
  <c r="N707" i="5"/>
  <c r="I707"/>
  <c r="J151" i="6"/>
  <c r="R149"/>
  <c r="L149" l="1"/>
  <c r="K150"/>
  <c r="M149"/>
  <c r="Q150" s="1"/>
  <c r="O149"/>
  <c r="P148"/>
  <c r="F153"/>
  <c r="G152"/>
  <c r="H152" s="1"/>
  <c r="N706" i="5"/>
  <c r="I706"/>
  <c r="J152" i="6"/>
  <c r="R150"/>
  <c r="O150" l="1"/>
  <c r="P149"/>
  <c r="F154"/>
  <c r="G153"/>
  <c r="H153" s="1"/>
  <c r="L150"/>
  <c r="M150" s="1"/>
  <c r="Q151" s="1"/>
  <c r="K151"/>
  <c r="N705" i="5"/>
  <c r="I705"/>
  <c r="J153" i="6"/>
  <c r="R151"/>
  <c r="L151" l="1"/>
  <c r="K152"/>
  <c r="M151"/>
  <c r="Q152" s="1"/>
  <c r="F155"/>
  <c r="G154"/>
  <c r="H154" s="1"/>
  <c r="O151"/>
  <c r="P150"/>
  <c r="N704" i="5"/>
  <c r="I704"/>
  <c r="J154" i="6"/>
  <c r="R152"/>
  <c r="F156" l="1"/>
  <c r="G155"/>
  <c r="H155" s="1"/>
  <c r="O152"/>
  <c r="P152" s="1"/>
  <c r="P151"/>
  <c r="L152"/>
  <c r="M152" s="1"/>
  <c r="Q153" s="1"/>
  <c r="K153"/>
  <c r="N703" i="5"/>
  <c r="I703"/>
  <c r="J155" i="6"/>
  <c r="R153"/>
  <c r="L153" l="1"/>
  <c r="K154"/>
  <c r="M153"/>
  <c r="Q154" s="1"/>
  <c r="F157"/>
  <c r="G156"/>
  <c r="H156" s="1"/>
  <c r="O153"/>
  <c r="N702" i="5"/>
  <c r="I702"/>
  <c r="J156" i="6"/>
  <c r="R154"/>
  <c r="F158" l="1"/>
  <c r="G157"/>
  <c r="H157" s="1"/>
  <c r="O154"/>
  <c r="P154" s="1"/>
  <c r="P153"/>
  <c r="L154"/>
  <c r="K155"/>
  <c r="M154"/>
  <c r="Q155" s="1"/>
  <c r="N701" i="5"/>
  <c r="I701"/>
  <c r="J157" i="6"/>
  <c r="R155"/>
  <c r="L155" l="1"/>
  <c r="K156"/>
  <c r="M155"/>
  <c r="Q156" s="1"/>
  <c r="F159"/>
  <c r="G158"/>
  <c r="H158" s="1"/>
  <c r="O155"/>
  <c r="N700" i="5"/>
  <c r="I700"/>
  <c r="J158" i="6"/>
  <c r="R156"/>
  <c r="L156" l="1"/>
  <c r="K157"/>
  <c r="M156"/>
  <c r="O156"/>
  <c r="Q157"/>
  <c r="P155"/>
  <c r="F160"/>
  <c r="G159"/>
  <c r="H159" s="1"/>
  <c r="N699" i="5"/>
  <c r="I699"/>
  <c r="R157" i="6"/>
  <c r="J159"/>
  <c r="L157" l="1"/>
  <c r="K158"/>
  <c r="M157"/>
  <c r="O157"/>
  <c r="P156"/>
  <c r="F161"/>
  <c r="G160"/>
  <c r="H160" s="1"/>
  <c r="Q158"/>
  <c r="N698" i="5"/>
  <c r="I698"/>
  <c r="J160" i="6"/>
  <c r="R158"/>
  <c r="F162" l="1"/>
  <c r="G161"/>
  <c r="H161" s="1"/>
  <c r="L158"/>
  <c r="K159"/>
  <c r="M158"/>
  <c r="Q159" s="1"/>
  <c r="O158"/>
  <c r="P157"/>
  <c r="N697" i="5"/>
  <c r="I697"/>
  <c r="J161" i="6"/>
  <c r="R159"/>
  <c r="F163" l="1"/>
  <c r="G162"/>
  <c r="H162" s="1"/>
  <c r="L159"/>
  <c r="K160"/>
  <c r="M159"/>
  <c r="Q160" s="1"/>
  <c r="O159"/>
  <c r="P158"/>
  <c r="N696" i="5"/>
  <c r="I696"/>
  <c r="J162" i="6"/>
  <c r="R160"/>
  <c r="F164" l="1"/>
  <c r="G163"/>
  <c r="H163" s="1"/>
  <c r="O160"/>
  <c r="P160" s="1"/>
  <c r="P159"/>
  <c r="L160"/>
  <c r="K161"/>
  <c r="N695" i="5"/>
  <c r="I695"/>
  <c r="J163" i="6"/>
  <c r="L161" l="1"/>
  <c r="K162"/>
  <c r="M161"/>
  <c r="F165"/>
  <c r="G164"/>
  <c r="H164" s="1"/>
  <c r="M160"/>
  <c r="N694" i="5"/>
  <c r="I694"/>
  <c r="J164" i="6"/>
  <c r="R161"/>
  <c r="R162"/>
  <c r="O161" l="1"/>
  <c r="O162" s="1"/>
  <c r="Q161"/>
  <c r="Q162" s="1"/>
  <c r="F166"/>
  <c r="G165"/>
  <c r="H165" s="1"/>
  <c r="L162"/>
  <c r="M162" s="1"/>
  <c r="K163"/>
  <c r="N693" i="5"/>
  <c r="I693"/>
  <c r="J165" i="6"/>
  <c r="R163"/>
  <c r="Q163" l="1"/>
  <c r="P161"/>
  <c r="F167"/>
  <c r="G166"/>
  <c r="H166" s="1"/>
  <c r="O163"/>
  <c r="P162"/>
  <c r="L163"/>
  <c r="M163" s="1"/>
  <c r="Q164" s="1"/>
  <c r="K164"/>
  <c r="N692" i="5"/>
  <c r="I692"/>
  <c r="R164" i="6"/>
  <c r="J166"/>
  <c r="O164" l="1"/>
  <c r="P163"/>
  <c r="L164"/>
  <c r="M164" s="1"/>
  <c r="Q165" s="1"/>
  <c r="K165"/>
  <c r="F168"/>
  <c r="G167"/>
  <c r="H167" s="1"/>
  <c r="N691" i="5"/>
  <c r="I691"/>
  <c r="J167" i="6"/>
  <c r="R165"/>
  <c r="L165" l="1"/>
  <c r="K166"/>
  <c r="M165"/>
  <c r="Q166" s="1"/>
  <c r="O165"/>
  <c r="P164"/>
  <c r="F169"/>
  <c r="G168"/>
  <c r="H168" s="1"/>
  <c r="N690" i="5"/>
  <c r="I690"/>
  <c r="J168" i="6"/>
  <c r="R166"/>
  <c r="L166" l="1"/>
  <c r="K167"/>
  <c r="M166"/>
  <c r="Q167" s="1"/>
  <c r="O166"/>
  <c r="P165"/>
  <c r="F170"/>
  <c r="G169"/>
  <c r="H169" s="1"/>
  <c r="N689" i="5"/>
  <c r="I689"/>
  <c r="J169" i="6"/>
  <c r="R167"/>
  <c r="O167" l="1"/>
  <c r="P166"/>
  <c r="F171"/>
  <c r="G170"/>
  <c r="H170" s="1"/>
  <c r="L167"/>
  <c r="M167" s="1"/>
  <c r="Q168" s="1"/>
  <c r="K168"/>
  <c r="N688" i="5"/>
  <c r="I688"/>
  <c r="J170" i="6"/>
  <c r="R168"/>
  <c r="L168" l="1"/>
  <c r="K169"/>
  <c r="M168"/>
  <c r="Q169" s="1"/>
  <c r="F172"/>
  <c r="G171"/>
  <c r="H171" s="1"/>
  <c r="O168"/>
  <c r="P167"/>
  <c r="N687" i="5"/>
  <c r="I687"/>
  <c r="J171" i="6"/>
  <c r="R169"/>
  <c r="F173" l="1"/>
  <c r="G172"/>
  <c r="H172" s="1"/>
  <c r="O169"/>
  <c r="P169" s="1"/>
  <c r="P168"/>
  <c r="L169"/>
  <c r="M169" s="1"/>
  <c r="Q170" s="1"/>
  <c r="K170"/>
  <c r="N686" i="5"/>
  <c r="I686"/>
  <c r="J172" i="6"/>
  <c r="R170"/>
  <c r="L170" l="1"/>
  <c r="K171"/>
  <c r="M170"/>
  <c r="Q171" s="1"/>
  <c r="F174"/>
  <c r="G173"/>
  <c r="H173" s="1"/>
  <c r="O170"/>
  <c r="N685" i="5"/>
  <c r="I685"/>
  <c r="J173" i="6"/>
  <c r="R171"/>
  <c r="L171" l="1"/>
  <c r="K172"/>
  <c r="M171"/>
  <c r="O171"/>
  <c r="Q172"/>
  <c r="P170"/>
  <c r="F175"/>
  <c r="G174"/>
  <c r="H174" s="1"/>
  <c r="N684" i="5"/>
  <c r="I684"/>
  <c r="R172" i="6"/>
  <c r="J174"/>
  <c r="L172" l="1"/>
  <c r="K173"/>
  <c r="M172"/>
  <c r="O172"/>
  <c r="P171"/>
  <c r="F176"/>
  <c r="G175"/>
  <c r="H175" s="1"/>
  <c r="Q173"/>
  <c r="N683" i="5"/>
  <c r="I683"/>
  <c r="J175" i="6"/>
  <c r="R173"/>
  <c r="F177" l="1"/>
  <c r="G176"/>
  <c r="H176" s="1"/>
  <c r="L173"/>
  <c r="K174"/>
  <c r="M173"/>
  <c r="Q174" s="1"/>
  <c r="O173"/>
  <c r="P172"/>
  <c r="N682" i="5"/>
  <c r="I682"/>
  <c r="J176" i="6"/>
  <c r="R174"/>
  <c r="F178" l="1"/>
  <c r="G177"/>
  <c r="H177" s="1"/>
  <c r="L174"/>
  <c r="K175"/>
  <c r="M174"/>
  <c r="Q175" s="1"/>
  <c r="O174"/>
  <c r="P173"/>
  <c r="N681" i="5"/>
  <c r="I681"/>
  <c r="J177" i="6"/>
  <c r="R175"/>
  <c r="F179" l="1"/>
  <c r="G178"/>
  <c r="H178" s="1"/>
  <c r="O175"/>
  <c r="P175" s="1"/>
  <c r="P174"/>
  <c r="L175"/>
  <c r="K176"/>
  <c r="M175"/>
  <c r="Q176" s="1"/>
  <c r="N680" i="5"/>
  <c r="I680"/>
  <c r="J178" i="6"/>
  <c r="R176"/>
  <c r="L176" l="1"/>
  <c r="K177"/>
  <c r="M176"/>
  <c r="Q177" s="1"/>
  <c r="F180"/>
  <c r="G179"/>
  <c r="H179" s="1"/>
  <c r="O176"/>
  <c r="P176" s="1"/>
  <c r="N679" i="5"/>
  <c r="I679"/>
  <c r="J179" i="6"/>
  <c r="R177"/>
  <c r="F181" l="1"/>
  <c r="G180"/>
  <c r="H180" s="1"/>
  <c r="L177"/>
  <c r="K178"/>
  <c r="M177"/>
  <c r="Q178" s="1"/>
  <c r="O177"/>
  <c r="N678" i="5"/>
  <c r="I678"/>
  <c r="J180" i="6"/>
  <c r="R178"/>
  <c r="F182" l="1"/>
  <c r="G181"/>
  <c r="H181" s="1"/>
  <c r="O178"/>
  <c r="P178" s="1"/>
  <c r="P177"/>
  <c r="L178"/>
  <c r="M178" s="1"/>
  <c r="Q179" s="1"/>
  <c r="K179"/>
  <c r="N677" i="5"/>
  <c r="I677"/>
  <c r="J181" i="6"/>
  <c r="R179"/>
  <c r="L179" l="1"/>
  <c r="K180"/>
  <c r="M179"/>
  <c r="Q180" s="1"/>
  <c r="F183"/>
  <c r="G182"/>
  <c r="H182" s="1"/>
  <c r="O179"/>
  <c r="N676" i="5"/>
  <c r="I676"/>
  <c r="J182" i="6"/>
  <c r="R180"/>
  <c r="L180" l="1"/>
  <c r="K181"/>
  <c r="M180"/>
  <c r="O180"/>
  <c r="Q181"/>
  <c r="P179"/>
  <c r="F184"/>
  <c r="G183"/>
  <c r="H183" s="1"/>
  <c r="N675" i="5"/>
  <c r="I675"/>
  <c r="R181" i="6"/>
  <c r="J183"/>
  <c r="F185" l="1"/>
  <c r="G184"/>
  <c r="H184" s="1"/>
  <c r="L181"/>
  <c r="K182"/>
  <c r="M181"/>
  <c r="Q182" s="1"/>
  <c r="O181"/>
  <c r="P180"/>
  <c r="N674" i="5"/>
  <c r="I674"/>
  <c r="R182" i="6"/>
  <c r="J184"/>
  <c r="L182" l="1"/>
  <c r="K183"/>
  <c r="M182"/>
  <c r="O182"/>
  <c r="P181"/>
  <c r="F186"/>
  <c r="G185"/>
  <c r="H185" s="1"/>
  <c r="Q183"/>
  <c r="N673" i="5"/>
  <c r="I673"/>
  <c r="J185" i="6"/>
  <c r="R183"/>
  <c r="F187" l="1"/>
  <c r="G186"/>
  <c r="H186" s="1"/>
  <c r="L183"/>
  <c r="K184"/>
  <c r="M183"/>
  <c r="Q184" s="1"/>
  <c r="O183"/>
  <c r="P182"/>
  <c r="N672" i="5"/>
  <c r="I672"/>
  <c r="J186" i="6"/>
  <c r="R184"/>
  <c r="F188" l="1"/>
  <c r="G187"/>
  <c r="H187" s="1"/>
  <c r="L184"/>
  <c r="K185"/>
  <c r="M184"/>
  <c r="Q185" s="1"/>
  <c r="O184"/>
  <c r="P183"/>
  <c r="N671" i="5"/>
  <c r="I671"/>
  <c r="J187" i="6"/>
  <c r="R185"/>
  <c r="F189" l="1"/>
  <c r="G188"/>
  <c r="H188" s="1"/>
  <c r="O185"/>
  <c r="P185" s="1"/>
  <c r="P184"/>
  <c r="L185"/>
  <c r="K186"/>
  <c r="N670" i="5"/>
  <c r="I670"/>
  <c r="J188" i="6"/>
  <c r="L186" l="1"/>
  <c r="K187"/>
  <c r="M186"/>
  <c r="F190"/>
  <c r="G189"/>
  <c r="H189" s="1"/>
  <c r="M185"/>
  <c r="N669" i="5"/>
  <c r="I669"/>
  <c r="J189" i="6"/>
  <c r="R186"/>
  <c r="R187"/>
  <c r="O186" l="1"/>
  <c r="O187" s="1"/>
  <c r="Q186"/>
  <c r="Q187" s="1"/>
  <c r="F191"/>
  <c r="G190"/>
  <c r="H190" s="1"/>
  <c r="L187"/>
  <c r="M187" s="1"/>
  <c r="K188"/>
  <c r="N668" i="5"/>
  <c r="I668"/>
  <c r="J190" i="6"/>
  <c r="R188"/>
  <c r="Q188" l="1"/>
  <c r="P186"/>
  <c r="F192"/>
  <c r="G191"/>
  <c r="H191" s="1"/>
  <c r="O188"/>
  <c r="P187"/>
  <c r="L188"/>
  <c r="M188" s="1"/>
  <c r="Q189" s="1"/>
  <c r="K189"/>
  <c r="N667" i="5"/>
  <c r="I667"/>
  <c r="R189" i="6"/>
  <c r="J191"/>
  <c r="O189" l="1"/>
  <c r="P188"/>
  <c r="L189"/>
  <c r="M189" s="1"/>
  <c r="Q190" s="1"/>
  <c r="K190"/>
  <c r="F193"/>
  <c r="G192"/>
  <c r="H192" s="1"/>
  <c r="N666" i="5"/>
  <c r="I666"/>
  <c r="J192" i="6"/>
  <c r="R190"/>
  <c r="F194" l="1"/>
  <c r="G193"/>
  <c r="H193" s="1"/>
  <c r="L190"/>
  <c r="K191"/>
  <c r="M190"/>
  <c r="Q191" s="1"/>
  <c r="O190"/>
  <c r="P190" s="1"/>
  <c r="P189"/>
  <c r="N665" i="5"/>
  <c r="I665"/>
  <c r="J193" i="6"/>
  <c r="R191"/>
  <c r="F195" l="1"/>
  <c r="G194"/>
  <c r="H194" s="1"/>
  <c r="L191"/>
  <c r="K192"/>
  <c r="M191"/>
  <c r="Q192" s="1"/>
  <c r="O191"/>
  <c r="P191" s="1"/>
  <c r="N664" i="5"/>
  <c r="I664"/>
  <c r="J194" i="6"/>
  <c r="R192"/>
  <c r="F196" l="1"/>
  <c r="G195"/>
  <c r="H195" s="1"/>
  <c r="L192"/>
  <c r="K193"/>
  <c r="M192"/>
  <c r="Q193" s="1"/>
  <c r="O192"/>
  <c r="P192" s="1"/>
  <c r="N663" i="5"/>
  <c r="I663"/>
  <c r="J195" i="6"/>
  <c r="R193"/>
  <c r="F197" l="1"/>
  <c r="G196"/>
  <c r="H196" s="1"/>
  <c r="L193"/>
  <c r="K194"/>
  <c r="M193"/>
  <c r="Q194" s="1"/>
  <c r="O193"/>
  <c r="N662" i="5"/>
  <c r="I662"/>
  <c r="J196" i="6"/>
  <c r="R194"/>
  <c r="L194" l="1"/>
  <c r="K195"/>
  <c r="M194"/>
  <c r="F198"/>
  <c r="G197"/>
  <c r="H197" s="1"/>
  <c r="O194"/>
  <c r="Q195"/>
  <c r="P193"/>
  <c r="N661" i="5"/>
  <c r="I661"/>
  <c r="J197" i="6"/>
  <c r="R195"/>
  <c r="F199" l="1"/>
  <c r="G198"/>
  <c r="H198" s="1"/>
  <c r="L195"/>
  <c r="K196"/>
  <c r="M195"/>
  <c r="Q196" s="1"/>
  <c r="O195"/>
  <c r="P195" s="1"/>
  <c r="P194"/>
  <c r="N660" i="5"/>
  <c r="I660"/>
  <c r="J198" i="6"/>
  <c r="R196"/>
  <c r="F200" l="1"/>
  <c r="G199"/>
  <c r="H199" s="1"/>
  <c r="L196"/>
  <c r="K197"/>
  <c r="M196"/>
  <c r="Q197" s="1"/>
  <c r="O196"/>
  <c r="N659" i="5"/>
  <c r="I659"/>
  <c r="J199" i="6"/>
  <c r="R197"/>
  <c r="F201" l="1"/>
  <c r="G200"/>
  <c r="H200" s="1"/>
  <c r="O197"/>
  <c r="P197" s="1"/>
  <c r="P196"/>
  <c r="L197"/>
  <c r="M197" s="1"/>
  <c r="Q198" s="1"/>
  <c r="K198"/>
  <c r="N658" i="5"/>
  <c r="I658"/>
  <c r="J200" i="6"/>
  <c r="R198"/>
  <c r="L198" l="1"/>
  <c r="K199"/>
  <c r="M198"/>
  <c r="Q199" s="1"/>
  <c r="F202"/>
  <c r="G201"/>
  <c r="H201" s="1"/>
  <c r="O198"/>
  <c r="N657" i="5"/>
  <c r="I657"/>
  <c r="J201" i="6"/>
  <c r="R199"/>
  <c r="F203" l="1"/>
  <c r="G202"/>
  <c r="H202" s="1"/>
  <c r="O199"/>
  <c r="P199" s="1"/>
  <c r="P198"/>
  <c r="L199"/>
  <c r="M199" s="1"/>
  <c r="Q200" s="1"/>
  <c r="K200"/>
  <c r="N656" i="5"/>
  <c r="I656"/>
  <c r="J202" i="6"/>
  <c r="R200"/>
  <c r="L200" l="1"/>
  <c r="K201"/>
  <c r="M200"/>
  <c r="Q201" s="1"/>
  <c r="F204"/>
  <c r="G203"/>
  <c r="H203" s="1"/>
  <c r="O200"/>
  <c r="N655" i="5"/>
  <c r="I655"/>
  <c r="J203" i="6"/>
  <c r="R201"/>
  <c r="F205" l="1"/>
  <c r="G204"/>
  <c r="H204" s="1"/>
  <c r="O201"/>
  <c r="P201" s="1"/>
  <c r="P200"/>
  <c r="L201"/>
  <c r="K202"/>
  <c r="N654" i="5"/>
  <c r="I654"/>
  <c r="J204" i="6"/>
  <c r="L202" l="1"/>
  <c r="K203"/>
  <c r="M202"/>
  <c r="F206"/>
  <c r="G205"/>
  <c r="H205" s="1"/>
  <c r="M201"/>
  <c r="N653" i="5"/>
  <c r="I653"/>
  <c r="R202" i="6"/>
  <c r="J205"/>
  <c r="R203"/>
  <c r="O202" l="1"/>
  <c r="O203" s="1"/>
  <c r="Q202"/>
  <c r="Q203" s="1"/>
  <c r="F207"/>
  <c r="G206"/>
  <c r="H206" s="1"/>
  <c r="L203"/>
  <c r="K204"/>
  <c r="M203"/>
  <c r="N652" i="5"/>
  <c r="I652"/>
  <c r="J206" i="6"/>
  <c r="R204"/>
  <c r="Q204" l="1"/>
  <c r="P202"/>
  <c r="F208"/>
  <c r="G207"/>
  <c r="H207" s="1"/>
  <c r="O204"/>
  <c r="P203"/>
  <c r="L204"/>
  <c r="M204" s="1"/>
  <c r="Q205" s="1"/>
  <c r="K205"/>
  <c r="N651" i="5"/>
  <c r="I651"/>
  <c r="R205" i="6"/>
  <c r="J207"/>
  <c r="O205" l="1"/>
  <c r="P204"/>
  <c r="L205"/>
  <c r="M205" s="1"/>
  <c r="Q206" s="1"/>
  <c r="K206"/>
  <c r="F209"/>
  <c r="G208"/>
  <c r="H208" s="1"/>
  <c r="N650" i="5"/>
  <c r="I650"/>
  <c r="J208" i="6"/>
  <c r="R206"/>
  <c r="L206" l="1"/>
  <c r="K207"/>
  <c r="M206"/>
  <c r="Q207" s="1"/>
  <c r="O206"/>
  <c r="P205"/>
  <c r="F210"/>
  <c r="G209"/>
  <c r="H209" s="1"/>
  <c r="N649" i="5"/>
  <c r="I649"/>
  <c r="J209" i="6"/>
  <c r="R207"/>
  <c r="L207" l="1"/>
  <c r="K208"/>
  <c r="M207"/>
  <c r="Q208" s="1"/>
  <c r="O207"/>
  <c r="P206"/>
  <c r="F211"/>
  <c r="G210"/>
  <c r="H210" s="1"/>
  <c r="N648" i="5"/>
  <c r="I648"/>
  <c r="J210" i="6"/>
  <c r="R208"/>
  <c r="O208" l="1"/>
  <c r="P207"/>
  <c r="F212"/>
  <c r="G211"/>
  <c r="H211" s="1"/>
  <c r="L208"/>
  <c r="M208" s="1"/>
  <c r="Q209" s="1"/>
  <c r="K209"/>
  <c r="N647" i="5"/>
  <c r="I647"/>
  <c r="J211" i="6"/>
  <c r="R209"/>
  <c r="L209" l="1"/>
  <c r="K210"/>
  <c r="M209"/>
  <c r="Q210" s="1"/>
  <c r="F213"/>
  <c r="G212"/>
  <c r="H212" s="1"/>
  <c r="O209"/>
  <c r="P208"/>
  <c r="N646" i="5"/>
  <c r="I646"/>
  <c r="J212" i="6"/>
  <c r="R210"/>
  <c r="F214" l="1"/>
  <c r="G213"/>
  <c r="H213" s="1"/>
  <c r="O210"/>
  <c r="P210" s="1"/>
  <c r="P209"/>
  <c r="L210"/>
  <c r="K211"/>
  <c r="M210"/>
  <c r="Q211" s="1"/>
  <c r="N645" i="5"/>
  <c r="I645"/>
  <c r="J213" i="6"/>
  <c r="R211"/>
  <c r="L211" l="1"/>
  <c r="K212"/>
  <c r="M211"/>
  <c r="Q212" s="1"/>
  <c r="F215"/>
  <c r="G214"/>
  <c r="H214" s="1"/>
  <c r="O211"/>
  <c r="P211" s="1"/>
  <c r="N644" i="5"/>
  <c r="I644"/>
  <c r="J214" i="6"/>
  <c r="R212"/>
  <c r="F216" l="1"/>
  <c r="G215"/>
  <c r="H215" s="1"/>
  <c r="L212"/>
  <c r="K213"/>
  <c r="M212"/>
  <c r="Q213" s="1"/>
  <c r="O212"/>
  <c r="N643" i="5"/>
  <c r="I643"/>
  <c r="J215" i="6"/>
  <c r="R213"/>
  <c r="F217" l="1"/>
  <c r="G216"/>
  <c r="H216" s="1"/>
  <c r="L213"/>
  <c r="K214"/>
  <c r="M213"/>
  <c r="Q214" s="1"/>
  <c r="O213"/>
  <c r="P212"/>
  <c r="N642" i="5"/>
  <c r="I642"/>
  <c r="J216" i="6"/>
  <c r="R214"/>
  <c r="F218" l="1"/>
  <c r="G217"/>
  <c r="H217" s="1"/>
  <c r="O214"/>
  <c r="P214" s="1"/>
  <c r="P213"/>
  <c r="L214"/>
  <c r="M214" s="1"/>
  <c r="Q215" s="1"/>
  <c r="K215"/>
  <c r="N641" i="5"/>
  <c r="I641"/>
  <c r="J217" i="6"/>
  <c r="R215"/>
  <c r="L215" l="1"/>
  <c r="K216"/>
  <c r="M215"/>
  <c r="Q216" s="1"/>
  <c r="F219"/>
  <c r="G218"/>
  <c r="H218" s="1"/>
  <c r="O215"/>
  <c r="N640" i="5"/>
  <c r="I640"/>
  <c r="J218" i="6"/>
  <c r="R216"/>
  <c r="L216" l="1"/>
  <c r="K217"/>
  <c r="M216"/>
  <c r="O216"/>
  <c r="Q217"/>
  <c r="P215"/>
  <c r="F220"/>
  <c r="G219"/>
  <c r="H219" s="1"/>
  <c r="N639" i="5"/>
  <c r="I639"/>
  <c r="R217" i="6"/>
  <c r="J219"/>
  <c r="L217" l="1"/>
  <c r="K218"/>
  <c r="M217"/>
  <c r="Q218" s="1"/>
  <c r="O217"/>
  <c r="P216"/>
  <c r="F221"/>
  <c r="G220"/>
  <c r="H220" s="1"/>
  <c r="N638" i="5"/>
  <c r="I638"/>
  <c r="J220" i="6"/>
  <c r="R218"/>
  <c r="F222" l="1"/>
  <c r="G221"/>
  <c r="H221" s="1"/>
  <c r="L218"/>
  <c r="K219"/>
  <c r="M218"/>
  <c r="Q219" s="1"/>
  <c r="O218"/>
  <c r="P217"/>
  <c r="N637" i="5"/>
  <c r="I637"/>
  <c r="J221" i="6"/>
  <c r="R219"/>
  <c r="F223" l="1"/>
  <c r="G222"/>
  <c r="H222" s="1"/>
  <c r="L219"/>
  <c r="K220"/>
  <c r="M219"/>
  <c r="Q220" s="1"/>
  <c r="O219"/>
  <c r="P218"/>
  <c r="N636" i="5"/>
  <c r="I636"/>
  <c r="J222" i="6"/>
  <c r="R220"/>
  <c r="F224" l="1"/>
  <c r="G223"/>
  <c r="H223" s="1"/>
  <c r="O220"/>
  <c r="P220" s="1"/>
  <c r="P219"/>
  <c r="L220"/>
  <c r="K221"/>
  <c r="M220"/>
  <c r="Q221" s="1"/>
  <c r="N635" i="5"/>
  <c r="I635"/>
  <c r="J223" i="6"/>
  <c r="R221"/>
  <c r="L221" l="1"/>
  <c r="K222"/>
  <c r="M221"/>
  <c r="Q222" s="1"/>
  <c r="F225"/>
  <c r="G224"/>
  <c r="H224" s="1"/>
  <c r="O221"/>
  <c r="P221" s="1"/>
  <c r="N634" i="5"/>
  <c r="I634"/>
  <c r="J224" i="6"/>
  <c r="R222"/>
  <c r="F226" l="1"/>
  <c r="G225"/>
  <c r="H225" s="1"/>
  <c r="L222"/>
  <c r="K223"/>
  <c r="M222"/>
  <c r="Q223" s="1"/>
  <c r="O222"/>
  <c r="N633" i="5"/>
  <c r="I633"/>
  <c r="J225" i="6"/>
  <c r="R223"/>
  <c r="F227" l="1"/>
  <c r="G226"/>
  <c r="H226" s="1"/>
  <c r="O223"/>
  <c r="P223" s="1"/>
  <c r="P222"/>
  <c r="L223"/>
  <c r="M223" s="1"/>
  <c r="Q224" s="1"/>
  <c r="K224"/>
  <c r="N632" i="5"/>
  <c r="I632"/>
  <c r="J226" i="6"/>
  <c r="R224"/>
  <c r="L224" l="1"/>
  <c r="K225"/>
  <c r="M224"/>
  <c r="Q225" s="1"/>
  <c r="F228"/>
  <c r="G227"/>
  <c r="H227" s="1"/>
  <c r="O224"/>
  <c r="N631" i="5"/>
  <c r="I631"/>
  <c r="J227" i="6"/>
  <c r="R225"/>
  <c r="F229" l="1"/>
  <c r="G228"/>
  <c r="H228" s="1"/>
  <c r="O225"/>
  <c r="P225" s="1"/>
  <c r="P224"/>
  <c r="L225"/>
  <c r="K226"/>
  <c r="M225"/>
  <c r="Q226" s="1"/>
  <c r="N630" i="5"/>
  <c r="I630"/>
  <c r="J228" i="6"/>
  <c r="R226"/>
  <c r="L226" l="1"/>
  <c r="K227"/>
  <c r="M226"/>
  <c r="Q227" s="1"/>
  <c r="F230"/>
  <c r="G229"/>
  <c r="H229" s="1"/>
  <c r="O226"/>
  <c r="N629" i="5"/>
  <c r="I629"/>
  <c r="J229" i="6"/>
  <c r="R227"/>
  <c r="F231" l="1"/>
  <c r="G230"/>
  <c r="H230" s="1"/>
  <c r="O227"/>
  <c r="P227" s="1"/>
  <c r="P226"/>
  <c r="L227"/>
  <c r="M227" s="1"/>
  <c r="Q228" s="1"/>
  <c r="K228"/>
  <c r="N628" i="5"/>
  <c r="I628"/>
  <c r="J230" i="6"/>
  <c r="R228"/>
  <c r="L228" l="1"/>
  <c r="K229"/>
  <c r="M228"/>
  <c r="Q229" s="1"/>
  <c r="F232"/>
  <c r="G231"/>
  <c r="H231" s="1"/>
  <c r="O228"/>
  <c r="N627" i="5"/>
  <c r="I627"/>
  <c r="J231" i="6"/>
  <c r="R229"/>
  <c r="L229" l="1"/>
  <c r="K230"/>
  <c r="M229"/>
  <c r="O229"/>
  <c r="Q230"/>
  <c r="P228"/>
  <c r="F233"/>
  <c r="G232"/>
  <c r="H232" s="1"/>
  <c r="N626" i="5"/>
  <c r="I626"/>
  <c r="R230" i="6"/>
  <c r="J232"/>
  <c r="F234" l="1"/>
  <c r="G233"/>
  <c r="H233" s="1"/>
  <c r="L230"/>
  <c r="K231"/>
  <c r="M230"/>
  <c r="Q231" s="1"/>
  <c r="O230"/>
  <c r="P229"/>
  <c r="N625" i="5"/>
  <c r="I625"/>
  <c r="J233" i="6"/>
  <c r="R231"/>
  <c r="F235" l="1"/>
  <c r="G234"/>
  <c r="H234" s="1"/>
  <c r="L231"/>
  <c r="K232"/>
  <c r="M231"/>
  <c r="Q232" s="1"/>
  <c r="O231"/>
  <c r="P230"/>
  <c r="N624" i="5"/>
  <c r="I624"/>
  <c r="J234" i="6"/>
  <c r="R232"/>
  <c r="F236" l="1"/>
  <c r="G235"/>
  <c r="H235" s="1"/>
  <c r="O232"/>
  <c r="P232" s="1"/>
  <c r="P231"/>
  <c r="L232"/>
  <c r="K233"/>
  <c r="N623" i="5"/>
  <c r="I623"/>
  <c r="J235" i="6"/>
  <c r="L233" l="1"/>
  <c r="K234"/>
  <c r="M233"/>
  <c r="F237"/>
  <c r="G236"/>
  <c r="H236" s="1"/>
  <c r="M232"/>
  <c r="N622" i="5"/>
  <c r="I622"/>
  <c r="J236" i="6"/>
  <c r="R233"/>
  <c r="R234"/>
  <c r="O233" l="1"/>
  <c r="O234" s="1"/>
  <c r="Q233"/>
  <c r="Q234" s="1"/>
  <c r="F238"/>
  <c r="G237"/>
  <c r="H237" s="1"/>
  <c r="L234"/>
  <c r="K235"/>
  <c r="M234"/>
  <c r="N621" i="5"/>
  <c r="I621"/>
  <c r="J237" i="6"/>
  <c r="R235"/>
  <c r="Q235" l="1"/>
  <c r="P233"/>
  <c r="L235"/>
  <c r="M235" s="1"/>
  <c r="Q236" s="1"/>
  <c r="K236"/>
  <c r="F239"/>
  <c r="G238"/>
  <c r="H238" s="1"/>
  <c r="O235"/>
  <c r="P234"/>
  <c r="N620" i="5"/>
  <c r="I620"/>
  <c r="J238" i="6"/>
  <c r="R236"/>
  <c r="F240" l="1"/>
  <c r="G239"/>
  <c r="H239" s="1"/>
  <c r="L236"/>
  <c r="K237"/>
  <c r="M236"/>
  <c r="Q237" s="1"/>
  <c r="O236"/>
  <c r="P235"/>
  <c r="N619" i="5"/>
  <c r="I619"/>
  <c r="J239" i="6"/>
  <c r="R237"/>
  <c r="F241" l="1"/>
  <c r="G240"/>
  <c r="H240" s="1"/>
  <c r="O237"/>
  <c r="P237" s="1"/>
  <c r="P236"/>
  <c r="L237"/>
  <c r="K238"/>
  <c r="N618" i="5"/>
  <c r="I618"/>
  <c r="J240" i="6"/>
  <c r="L238" l="1"/>
  <c r="K239"/>
  <c r="M238"/>
  <c r="F242"/>
  <c r="G241"/>
  <c r="H241" s="1"/>
  <c r="M237"/>
  <c r="N617" i="5"/>
  <c r="I617"/>
  <c r="J241" i="6"/>
  <c r="R238"/>
  <c r="R239"/>
  <c r="O238" l="1"/>
  <c r="O239" s="1"/>
  <c r="Q238"/>
  <c r="Q239" s="1"/>
  <c r="F243"/>
  <c r="G242"/>
  <c r="H242" s="1"/>
  <c r="L239"/>
  <c r="K240"/>
  <c r="M239"/>
  <c r="N616" i="5"/>
  <c r="I616"/>
  <c r="J242" i="6"/>
  <c r="R240"/>
  <c r="Q240" l="1"/>
  <c r="P238"/>
  <c r="F244"/>
  <c r="G243"/>
  <c r="H243" s="1"/>
  <c r="O240"/>
  <c r="P239"/>
  <c r="L240"/>
  <c r="M240" s="1"/>
  <c r="Q241" s="1"/>
  <c r="K241"/>
  <c r="N615" i="5"/>
  <c r="I615"/>
  <c r="R241" i="6"/>
  <c r="J243"/>
  <c r="O241" l="1"/>
  <c r="P240"/>
  <c r="L241"/>
  <c r="M241" s="1"/>
  <c r="Q242" s="1"/>
  <c r="K242"/>
  <c r="F245"/>
  <c r="G244"/>
  <c r="H244" s="1"/>
  <c r="N614" i="5"/>
  <c r="I614"/>
  <c r="J244" i="6"/>
  <c r="R242"/>
  <c r="F246" l="1"/>
  <c r="G245"/>
  <c r="H245" s="1"/>
  <c r="L242"/>
  <c r="K243"/>
  <c r="M242"/>
  <c r="Q243" s="1"/>
  <c r="O242"/>
  <c r="P241"/>
  <c r="N613" i="5"/>
  <c r="I613"/>
  <c r="J245" i="6"/>
  <c r="R243"/>
  <c r="F247" l="1"/>
  <c r="G246"/>
  <c r="H246" s="1"/>
  <c r="O243"/>
  <c r="P243" s="1"/>
  <c r="P242"/>
  <c r="L243"/>
  <c r="K244"/>
  <c r="N612" i="5"/>
  <c r="I612"/>
  <c r="J246" i="6"/>
  <c r="L244" l="1"/>
  <c r="K245"/>
  <c r="M244"/>
  <c r="F248"/>
  <c r="G247"/>
  <c r="H247" s="1"/>
  <c r="M243"/>
  <c r="N611" i="5"/>
  <c r="I611"/>
  <c r="J247" i="6"/>
  <c r="R244"/>
  <c r="R245"/>
  <c r="O244" l="1"/>
  <c r="O245" s="1"/>
  <c r="Q244"/>
  <c r="Q245" s="1"/>
  <c r="F249"/>
  <c r="G248"/>
  <c r="H248" s="1"/>
  <c r="L245"/>
  <c r="M245" s="1"/>
  <c r="K246"/>
  <c r="N610" i="5"/>
  <c r="I610"/>
  <c r="J248" i="6"/>
  <c r="R246"/>
  <c r="Q246" l="1"/>
  <c r="P244"/>
  <c r="F250"/>
  <c r="G249"/>
  <c r="H249" s="1"/>
  <c r="O246"/>
  <c r="P245"/>
  <c r="L246"/>
  <c r="K247"/>
  <c r="M246"/>
  <c r="Q247" s="1"/>
  <c r="N609" i="5"/>
  <c r="I609"/>
  <c r="R247" i="6"/>
  <c r="J249"/>
  <c r="O247" l="1"/>
  <c r="P246"/>
  <c r="L247"/>
  <c r="K248"/>
  <c r="M247"/>
  <c r="Q248" s="1"/>
  <c r="F251"/>
  <c r="G250"/>
  <c r="H250" s="1"/>
  <c r="N608" i="5"/>
  <c r="I608"/>
  <c r="J250" i="6"/>
  <c r="R248"/>
  <c r="F252" l="1"/>
  <c r="G251"/>
  <c r="H251" s="1"/>
  <c r="L248"/>
  <c r="K249"/>
  <c r="M248"/>
  <c r="Q249" s="1"/>
  <c r="O248"/>
  <c r="P247"/>
  <c r="N607" i="5"/>
  <c r="I607"/>
  <c r="J251" i="6"/>
  <c r="R249"/>
  <c r="F253" l="1"/>
  <c r="G252"/>
  <c r="H252" s="1"/>
  <c r="L249"/>
  <c r="K250"/>
  <c r="M249"/>
  <c r="Q250" s="1"/>
  <c r="O249"/>
  <c r="P248"/>
  <c r="N606" i="5"/>
  <c r="I606"/>
  <c r="J252" i="6"/>
  <c r="R250"/>
  <c r="F254" l="1"/>
  <c r="G253"/>
  <c r="H253" s="1"/>
  <c r="O250"/>
  <c r="P250" s="1"/>
  <c r="P249"/>
  <c r="L250"/>
  <c r="M250" s="1"/>
  <c r="Q251" s="1"/>
  <c r="K251"/>
  <c r="N605" i="5"/>
  <c r="I605"/>
  <c r="J253" i="6"/>
  <c r="R251"/>
  <c r="L251" l="1"/>
  <c r="K252"/>
  <c r="M251"/>
  <c r="Q252" s="1"/>
  <c r="F255"/>
  <c r="G254"/>
  <c r="H254" s="1"/>
  <c r="O251"/>
  <c r="N604" i="5"/>
  <c r="I604"/>
  <c r="J254" i="6"/>
  <c r="R252"/>
  <c r="F256" l="1"/>
  <c r="G255"/>
  <c r="H255" s="1"/>
  <c r="O252"/>
  <c r="P252" s="1"/>
  <c r="P251"/>
  <c r="L252"/>
  <c r="K253"/>
  <c r="N603" i="5"/>
  <c r="I603"/>
  <c r="J255" i="6"/>
  <c r="L253" l="1"/>
  <c r="K254"/>
  <c r="M253"/>
  <c r="F257"/>
  <c r="G256"/>
  <c r="H256" s="1"/>
  <c r="M252"/>
  <c r="N602" i="5"/>
  <c r="I602"/>
  <c r="R253" i="6"/>
  <c r="J256"/>
  <c r="R254"/>
  <c r="O253" l="1"/>
  <c r="O254" s="1"/>
  <c r="Q253"/>
  <c r="Q254" s="1"/>
  <c r="F258"/>
  <c r="G257"/>
  <c r="H257" s="1"/>
  <c r="L254"/>
  <c r="K255"/>
  <c r="M254"/>
  <c r="N601" i="5"/>
  <c r="I601"/>
  <c r="J257" i="6"/>
  <c r="R255"/>
  <c r="Q255" l="1"/>
  <c r="P253"/>
  <c r="F259"/>
  <c r="G258"/>
  <c r="H258" s="1"/>
  <c r="O255"/>
  <c r="P254"/>
  <c r="L255"/>
  <c r="M255" s="1"/>
  <c r="Q256" s="1"/>
  <c r="K256"/>
  <c r="N600" i="5"/>
  <c r="I600"/>
  <c r="R256" i="6"/>
  <c r="J258"/>
  <c r="O256" l="1"/>
  <c r="P255"/>
  <c r="L256"/>
  <c r="K257"/>
  <c r="M256"/>
  <c r="Q257" s="1"/>
  <c r="F260"/>
  <c r="G259"/>
  <c r="H259" s="1"/>
  <c r="N599" i="5"/>
  <c r="I599"/>
  <c r="J259" i="6"/>
  <c r="R257"/>
  <c r="F261" l="1"/>
  <c r="G260"/>
  <c r="H260" s="1"/>
  <c r="L257"/>
  <c r="K258"/>
  <c r="M257"/>
  <c r="Q258" s="1"/>
  <c r="O257"/>
  <c r="P256"/>
  <c r="N598" i="5"/>
  <c r="I598"/>
  <c r="J260" i="6"/>
  <c r="R258"/>
  <c r="F262" l="1"/>
  <c r="G261"/>
  <c r="H261" s="1"/>
  <c r="L258"/>
  <c r="K259"/>
  <c r="M258"/>
  <c r="Q259" s="1"/>
  <c r="O258"/>
  <c r="P258" s="1"/>
  <c r="P257"/>
  <c r="N597" i="5"/>
  <c r="I597"/>
  <c r="J261" i="6"/>
  <c r="R259"/>
  <c r="F263" l="1"/>
  <c r="G262"/>
  <c r="H262" s="1"/>
  <c r="L259"/>
  <c r="K260"/>
  <c r="M259"/>
  <c r="Q260" s="1"/>
  <c r="O259"/>
  <c r="N596" i="5"/>
  <c r="I596"/>
  <c r="J262" i="6"/>
  <c r="R260"/>
  <c r="F264" l="1"/>
  <c r="G263"/>
  <c r="H263" s="1"/>
  <c r="O260"/>
  <c r="P260" s="1"/>
  <c r="P259"/>
  <c r="L260"/>
  <c r="K261"/>
  <c r="N595" i="5"/>
  <c r="I595"/>
  <c r="J263" i="6"/>
  <c r="L261" l="1"/>
  <c r="K262"/>
  <c r="M261"/>
  <c r="F265"/>
  <c r="G264"/>
  <c r="H264" s="1"/>
  <c r="M260"/>
  <c r="N594" i="5"/>
  <c r="I594"/>
  <c r="R261" i="6"/>
  <c r="J264"/>
  <c r="R262"/>
  <c r="O261" l="1"/>
  <c r="O262" s="1"/>
  <c r="Q261"/>
  <c r="Q262" s="1"/>
  <c r="F266"/>
  <c r="G265"/>
  <c r="H265" s="1"/>
  <c r="L262"/>
  <c r="M262" s="1"/>
  <c r="K263"/>
  <c r="N593" i="5"/>
  <c r="I593"/>
  <c r="J265" i="6"/>
  <c r="R263"/>
  <c r="Q263" l="1"/>
  <c r="P261"/>
  <c r="F267"/>
  <c r="G266"/>
  <c r="H266" s="1"/>
  <c r="O263"/>
  <c r="P262"/>
  <c r="L263"/>
  <c r="K264"/>
  <c r="M263"/>
  <c r="Q264" s="1"/>
  <c r="N592" i="5"/>
  <c r="I592"/>
  <c r="R264" i="6"/>
  <c r="J266"/>
  <c r="O264" l="1"/>
  <c r="P263"/>
  <c r="L264"/>
  <c r="M264" s="1"/>
  <c r="Q265" s="1"/>
  <c r="K265"/>
  <c r="F268"/>
  <c r="G267"/>
  <c r="H267" s="1"/>
  <c r="N591" i="5"/>
  <c r="I591"/>
  <c r="J267" i="6"/>
  <c r="R265"/>
  <c r="F269" l="1"/>
  <c r="G268"/>
  <c r="H268" s="1"/>
  <c r="L265"/>
  <c r="K266"/>
  <c r="M265"/>
  <c r="Q266" s="1"/>
  <c r="O265"/>
  <c r="P264"/>
  <c r="N590" i="5"/>
  <c r="I590"/>
  <c r="J268" i="6"/>
  <c r="R266"/>
  <c r="F270" l="1"/>
  <c r="G269"/>
  <c r="H269" s="1"/>
  <c r="L266"/>
  <c r="K267"/>
  <c r="M266"/>
  <c r="Q267" s="1"/>
  <c r="O266"/>
  <c r="P265"/>
  <c r="N589" i="5"/>
  <c r="I589"/>
  <c r="J269" i="6"/>
  <c r="R267"/>
  <c r="F271" l="1"/>
  <c r="G270"/>
  <c r="H270" s="1"/>
  <c r="O267"/>
  <c r="P267" s="1"/>
  <c r="P266"/>
  <c r="L267"/>
  <c r="K268"/>
  <c r="N588" i="5"/>
  <c r="I588"/>
  <c r="J270" i="6"/>
  <c r="L268" l="1"/>
  <c r="K269"/>
  <c r="M268"/>
  <c r="F272"/>
  <c r="G271"/>
  <c r="H271" s="1"/>
  <c r="M267"/>
  <c r="N587" i="5"/>
  <c r="I587"/>
  <c r="J271" i="6"/>
  <c r="R268"/>
  <c r="R269"/>
  <c r="O268" l="1"/>
  <c r="O269" s="1"/>
  <c r="Q268"/>
  <c r="Q269" s="1"/>
  <c r="F273"/>
  <c r="G272"/>
  <c r="H272" s="1"/>
  <c r="L269"/>
  <c r="K270"/>
  <c r="M269"/>
  <c r="N586" i="5"/>
  <c r="I586"/>
  <c r="J272" i="6"/>
  <c r="R270"/>
  <c r="Q270" l="1"/>
  <c r="P268"/>
  <c r="L270"/>
  <c r="K271"/>
  <c r="M270"/>
  <c r="Q271" s="1"/>
  <c r="F274"/>
  <c r="G273"/>
  <c r="H273" s="1"/>
  <c r="O270"/>
  <c r="P269"/>
  <c r="N585" i="5"/>
  <c r="I585"/>
  <c r="J273" i="6"/>
  <c r="R271"/>
  <c r="F275" l="1"/>
  <c r="G274"/>
  <c r="H274" s="1"/>
  <c r="L271"/>
  <c r="K272"/>
  <c r="M271"/>
  <c r="Q272" s="1"/>
  <c r="O271"/>
  <c r="P270"/>
  <c r="N584" i="5"/>
  <c r="I584"/>
  <c r="J274" i="6"/>
  <c r="R272"/>
  <c r="F276" l="1"/>
  <c r="G275"/>
  <c r="H275" s="1"/>
  <c r="O272"/>
  <c r="P272" s="1"/>
  <c r="P271"/>
  <c r="L272"/>
  <c r="K273"/>
  <c r="N583" i="5"/>
  <c r="I583"/>
  <c r="J275" i="6"/>
  <c r="L273" l="1"/>
  <c r="K274"/>
  <c r="M273"/>
  <c r="F277"/>
  <c r="G276"/>
  <c r="H276" s="1"/>
  <c r="M272"/>
  <c r="N582" i="5"/>
  <c r="I582"/>
  <c r="R273" i="6"/>
  <c r="J276"/>
  <c r="R274"/>
  <c r="O273" l="1"/>
  <c r="O274" s="1"/>
  <c r="Q273"/>
  <c r="Q274" s="1"/>
  <c r="F278"/>
  <c r="G277"/>
  <c r="H277" s="1"/>
  <c r="L274"/>
  <c r="K275"/>
  <c r="M274"/>
  <c r="N581" i="5"/>
  <c r="I581"/>
  <c r="J277" i="6"/>
  <c r="R275"/>
  <c r="F279" l="1"/>
  <c r="G278"/>
  <c r="H278" s="1"/>
  <c r="O275"/>
  <c r="P275" s="1"/>
  <c r="P274"/>
  <c r="L275"/>
  <c r="K276"/>
  <c r="M275"/>
  <c r="Q275"/>
  <c r="P273"/>
  <c r="N580" i="5"/>
  <c r="I580"/>
  <c r="R276" i="6"/>
  <c r="J278"/>
  <c r="Q276" l="1"/>
  <c r="L276"/>
  <c r="K277"/>
  <c r="M276"/>
  <c r="F280"/>
  <c r="G279"/>
  <c r="H279" s="1"/>
  <c r="O276"/>
  <c r="N579" i="5"/>
  <c r="I579"/>
  <c r="J279" i="6"/>
  <c r="R277"/>
  <c r="Q277" l="1"/>
  <c r="F281"/>
  <c r="G280"/>
  <c r="H280" s="1"/>
  <c r="L277"/>
  <c r="K278"/>
  <c r="M277"/>
  <c r="O277"/>
  <c r="P276"/>
  <c r="N578" i="5"/>
  <c r="I578"/>
  <c r="J280" i="6"/>
  <c r="R278"/>
  <c r="Q278" l="1"/>
  <c r="F282"/>
  <c r="G281"/>
  <c r="H281" s="1"/>
  <c r="O278"/>
  <c r="P278" s="1"/>
  <c r="P277"/>
  <c r="L278"/>
  <c r="K279"/>
  <c r="M278"/>
  <c r="Q279" s="1"/>
  <c r="N577" i="5"/>
  <c r="I577"/>
  <c r="J281" i="6"/>
  <c r="R279"/>
  <c r="L279" l="1"/>
  <c r="K280"/>
  <c r="M279"/>
  <c r="Q280" s="1"/>
  <c r="F283"/>
  <c r="G282"/>
  <c r="H282" s="1"/>
  <c r="O279"/>
  <c r="N576" i="5"/>
  <c r="I576"/>
  <c r="J282" i="6"/>
  <c r="R280"/>
  <c r="L280" l="1"/>
  <c r="K281"/>
  <c r="M280"/>
  <c r="O280"/>
  <c r="Q281"/>
  <c r="P279"/>
  <c r="F284"/>
  <c r="G283"/>
  <c r="H283" s="1"/>
  <c r="N575" i="5"/>
  <c r="I575"/>
  <c r="J283" i="6"/>
  <c r="R281"/>
  <c r="L281" l="1"/>
  <c r="K282"/>
  <c r="M281"/>
  <c r="Q282" s="1"/>
  <c r="O281"/>
  <c r="P280"/>
  <c r="F285"/>
  <c r="G284"/>
  <c r="H284" s="1"/>
  <c r="N574" i="5"/>
  <c r="I574"/>
  <c r="J284" i="6"/>
  <c r="R282"/>
  <c r="L282" l="1"/>
  <c r="K283"/>
  <c r="M282"/>
  <c r="Q283" s="1"/>
  <c r="O282"/>
  <c r="P281"/>
  <c r="F286"/>
  <c r="G285"/>
  <c r="H285" s="1"/>
  <c r="N573" i="5"/>
  <c r="I573"/>
  <c r="J285" i="6"/>
  <c r="R283"/>
  <c r="O283" l="1"/>
  <c r="P283" s="1"/>
  <c r="P282"/>
  <c r="F287"/>
  <c r="G286"/>
  <c r="H286" s="1"/>
  <c r="L283"/>
  <c r="M283" s="1"/>
  <c r="Q284" s="1"/>
  <c r="K284"/>
  <c r="N572" i="5"/>
  <c r="I572"/>
  <c r="J286" i="6"/>
  <c r="R284"/>
  <c r="F288" l="1"/>
  <c r="G287"/>
  <c r="H287" s="1"/>
  <c r="L284"/>
  <c r="K285"/>
  <c r="M284"/>
  <c r="Q285" s="1"/>
  <c r="O284"/>
  <c r="P284" s="1"/>
  <c r="N571" i="5"/>
  <c r="I571"/>
  <c r="J287" i="6"/>
  <c r="R285"/>
  <c r="F289" l="1"/>
  <c r="G288"/>
  <c r="H288" s="1"/>
  <c r="L285"/>
  <c r="K286"/>
  <c r="M285"/>
  <c r="Q286" s="1"/>
  <c r="O285"/>
  <c r="N570" i="5"/>
  <c r="I570"/>
  <c r="J288" i="6"/>
  <c r="R286"/>
  <c r="F290" l="1"/>
  <c r="G289"/>
  <c r="H289" s="1"/>
  <c r="O286"/>
  <c r="P286" s="1"/>
  <c r="P285"/>
  <c r="L286"/>
  <c r="K287"/>
  <c r="M286"/>
  <c r="Q287" s="1"/>
  <c r="N569" i="5"/>
  <c r="I569"/>
  <c r="J289" i="6"/>
  <c r="R287"/>
  <c r="L287" l="1"/>
  <c r="K288"/>
  <c r="M287"/>
  <c r="Q288" s="1"/>
  <c r="F291"/>
  <c r="G290"/>
  <c r="H290" s="1"/>
  <c r="O287"/>
  <c r="N568" i="5"/>
  <c r="I568"/>
  <c r="J290" i="6"/>
  <c r="R288"/>
  <c r="F292" l="1"/>
  <c r="G291"/>
  <c r="H291" s="1"/>
  <c r="O288"/>
  <c r="P288" s="1"/>
  <c r="P287"/>
  <c r="L288"/>
  <c r="K289"/>
  <c r="N567" i="5"/>
  <c r="I567"/>
  <c r="J291" i="6"/>
  <c r="L289" l="1"/>
  <c r="K290"/>
  <c r="M289"/>
  <c r="F293"/>
  <c r="G292"/>
  <c r="H292" s="1"/>
  <c r="M288"/>
  <c r="N566" i="5"/>
  <c r="I566"/>
  <c r="R289" i="6"/>
  <c r="J292"/>
  <c r="R290"/>
  <c r="O289" l="1"/>
  <c r="O290" s="1"/>
  <c r="Q289"/>
  <c r="Q290" s="1"/>
  <c r="F294"/>
  <c r="G293"/>
  <c r="H293" s="1"/>
  <c r="L290"/>
  <c r="K291"/>
  <c r="M290"/>
  <c r="N565" i="5"/>
  <c r="I565"/>
  <c r="J293" i="6"/>
  <c r="R291"/>
  <c r="F295" l="1"/>
  <c r="G294"/>
  <c r="H294" s="1"/>
  <c r="O291"/>
  <c r="P290"/>
  <c r="L291"/>
  <c r="M291" s="1"/>
  <c r="K292"/>
  <c r="Q291"/>
  <c r="P289"/>
  <c r="N564" i="5"/>
  <c r="I564"/>
  <c r="R292" i="6"/>
  <c r="J294"/>
  <c r="F296" l="1"/>
  <c r="G295"/>
  <c r="H295" s="1"/>
  <c r="L292"/>
  <c r="K293"/>
  <c r="M292"/>
  <c r="O292"/>
  <c r="Q292"/>
  <c r="Q293" s="1"/>
  <c r="P291"/>
  <c r="N563" i="5"/>
  <c r="I563"/>
  <c r="J295" i="6"/>
  <c r="R293"/>
  <c r="F297" l="1"/>
  <c r="G296"/>
  <c r="H296" s="1"/>
  <c r="L293"/>
  <c r="K294"/>
  <c r="M293"/>
  <c r="Q294" s="1"/>
  <c r="O293"/>
  <c r="P293" s="1"/>
  <c r="P292"/>
  <c r="N562" i="5"/>
  <c r="I562"/>
  <c r="R294" i="6"/>
  <c r="J296"/>
  <c r="L294" l="1"/>
  <c r="K295"/>
  <c r="M294"/>
  <c r="Q295" s="1"/>
  <c r="F298"/>
  <c r="G297"/>
  <c r="H297" s="1"/>
  <c r="O294"/>
  <c r="N561" i="5"/>
  <c r="I561"/>
  <c r="J297" i="6"/>
  <c r="R295"/>
  <c r="F299" l="1"/>
  <c r="G298"/>
  <c r="H298" s="1"/>
  <c r="L295"/>
  <c r="K296"/>
  <c r="M295"/>
  <c r="Q296" s="1"/>
  <c r="O295"/>
  <c r="P294"/>
  <c r="N560" i="5"/>
  <c r="I560"/>
  <c r="J298" i="6"/>
  <c r="R296"/>
  <c r="F300" l="1"/>
  <c r="G299"/>
  <c r="H299" s="1"/>
  <c r="O296"/>
  <c r="P296" s="1"/>
  <c r="P295"/>
  <c r="L296"/>
  <c r="K297"/>
  <c r="M296"/>
  <c r="Q297" s="1"/>
  <c r="N559" i="5"/>
  <c r="I559"/>
  <c r="J299" i="6"/>
  <c r="R297"/>
  <c r="L297" l="1"/>
  <c r="K298"/>
  <c r="M297"/>
  <c r="Q298" s="1"/>
  <c r="F301"/>
  <c r="G300"/>
  <c r="H300" s="1"/>
  <c r="O297"/>
  <c r="N558" i="5"/>
  <c r="I558"/>
  <c r="J300" i="6"/>
  <c r="R298"/>
  <c r="L298" l="1"/>
  <c r="K299"/>
  <c r="M298"/>
  <c r="O298"/>
  <c r="Q299"/>
  <c r="P297"/>
  <c r="F302"/>
  <c r="G301"/>
  <c r="H301" s="1"/>
  <c r="N557" i="5"/>
  <c r="I557"/>
  <c r="R299" i="6"/>
  <c r="J301"/>
  <c r="L299" l="1"/>
  <c r="K300"/>
  <c r="M299"/>
  <c r="Q300" s="1"/>
  <c r="O299"/>
  <c r="P298"/>
  <c r="F303"/>
  <c r="G302"/>
  <c r="H302" s="1"/>
  <c r="N556" i="5"/>
  <c r="I556"/>
  <c r="J302" i="6"/>
  <c r="R300"/>
  <c r="F304" l="1"/>
  <c r="G303"/>
  <c r="H303" s="1"/>
  <c r="L300"/>
  <c r="K301"/>
  <c r="M300"/>
  <c r="Q301" s="1"/>
  <c r="O300"/>
  <c r="P299"/>
  <c r="N555" i="5"/>
  <c r="I555"/>
  <c r="J303" i="6"/>
  <c r="R301"/>
  <c r="F305" l="1"/>
  <c r="G304"/>
  <c r="H304" s="1"/>
  <c r="L301"/>
  <c r="K302"/>
  <c r="M301"/>
  <c r="Q302" s="1"/>
  <c r="O301"/>
  <c r="P300"/>
  <c r="N554" i="5"/>
  <c r="I554"/>
  <c r="J304" i="6"/>
  <c r="R302"/>
  <c r="F306" l="1"/>
  <c r="G305"/>
  <c r="H305" s="1"/>
  <c r="O302"/>
  <c r="P302" s="1"/>
  <c r="P301"/>
  <c r="L302"/>
  <c r="K303"/>
  <c r="N553" i="5"/>
  <c r="I553"/>
  <c r="J305" i="6"/>
  <c r="L303" l="1"/>
  <c r="K304"/>
  <c r="M303"/>
  <c r="F307"/>
  <c r="G306"/>
  <c r="H306" s="1"/>
  <c r="M302"/>
  <c r="N552" i="5"/>
  <c r="I552"/>
  <c r="J306" i="6"/>
  <c r="R303"/>
  <c r="R304"/>
  <c r="O303" l="1"/>
  <c r="O304" s="1"/>
  <c r="Q303"/>
  <c r="Q304" s="1"/>
  <c r="F308"/>
  <c r="G307"/>
  <c r="H307" s="1"/>
  <c r="L304"/>
  <c r="K305"/>
  <c r="M304"/>
  <c r="N551" i="5"/>
  <c r="I551"/>
  <c r="J307" i="6"/>
  <c r="R305"/>
  <c r="Q305" l="1"/>
  <c r="P303"/>
  <c r="L305"/>
  <c r="M305" s="1"/>
  <c r="Q306" s="1"/>
  <c r="K306"/>
  <c r="F309"/>
  <c r="G308"/>
  <c r="H308" s="1"/>
  <c r="O305"/>
  <c r="P304"/>
  <c r="N550" i="5"/>
  <c r="I550"/>
  <c r="J308" i="6"/>
  <c r="R306"/>
  <c r="F310" l="1"/>
  <c r="G309"/>
  <c r="H309" s="1"/>
  <c r="L306"/>
  <c r="K307"/>
  <c r="M306"/>
  <c r="Q307" s="1"/>
  <c r="O306"/>
  <c r="P305"/>
  <c r="N549" i="5"/>
  <c r="I549"/>
  <c r="J309" i="6"/>
  <c r="R307"/>
  <c r="F311" l="1"/>
  <c r="G310"/>
  <c r="H310" s="1"/>
  <c r="O307"/>
  <c r="P307" s="1"/>
  <c r="P306"/>
  <c r="L307"/>
  <c r="K308"/>
  <c r="N548" i="5"/>
  <c r="I548"/>
  <c r="J310" i="6"/>
  <c r="L308" l="1"/>
  <c r="K309"/>
  <c r="M308"/>
  <c r="F312"/>
  <c r="G311"/>
  <c r="H311" s="1"/>
  <c r="M307"/>
  <c r="N547" i="5"/>
  <c r="I547"/>
  <c r="R308" i="6"/>
  <c r="J311"/>
  <c r="R309"/>
  <c r="O308" l="1"/>
  <c r="O309" s="1"/>
  <c r="Q308"/>
  <c r="Q309" s="1"/>
  <c r="F313"/>
  <c r="G312"/>
  <c r="H312" s="1"/>
  <c r="L309"/>
  <c r="K310"/>
  <c r="M309"/>
  <c r="N546" i="5"/>
  <c r="I546"/>
  <c r="J312" i="6"/>
  <c r="R310"/>
  <c r="Q310" l="1"/>
  <c r="P308"/>
  <c r="F314"/>
  <c r="G313"/>
  <c r="H313" s="1"/>
  <c r="O310"/>
  <c r="P309"/>
  <c r="L310"/>
  <c r="M310" s="1"/>
  <c r="Q311" s="1"/>
  <c r="K311"/>
  <c r="N545" i="5"/>
  <c r="I545"/>
  <c r="R311" i="6"/>
  <c r="J313"/>
  <c r="O311" l="1"/>
  <c r="P310"/>
  <c r="L311"/>
  <c r="K312"/>
  <c r="M311"/>
  <c r="Q312" s="1"/>
  <c r="F315"/>
  <c r="G314"/>
  <c r="H314" s="1"/>
  <c r="N544" i="5"/>
  <c r="I544"/>
  <c r="J314" i="6"/>
  <c r="R312"/>
  <c r="L312" l="1"/>
  <c r="K313"/>
  <c r="M312"/>
  <c r="Q313" s="1"/>
  <c r="O312"/>
  <c r="P311"/>
  <c r="F316"/>
  <c r="G315"/>
  <c r="H315" s="1"/>
  <c r="N543" i="5"/>
  <c r="I543"/>
  <c r="J315" i="6"/>
  <c r="R313"/>
  <c r="L313" l="1"/>
  <c r="K314"/>
  <c r="M313"/>
  <c r="Q314" s="1"/>
  <c r="O313"/>
  <c r="P313" s="1"/>
  <c r="P312"/>
  <c r="F317"/>
  <c r="G316"/>
  <c r="H316" s="1"/>
  <c r="N542" i="5"/>
  <c r="I542"/>
  <c r="J316" i="6"/>
  <c r="R314"/>
  <c r="F318" l="1"/>
  <c r="G317"/>
  <c r="H317" s="1"/>
  <c r="L314"/>
  <c r="K315"/>
  <c r="M314"/>
  <c r="Q315" s="1"/>
  <c r="O314"/>
  <c r="N541" i="5"/>
  <c r="I541"/>
  <c r="J317" i="6"/>
  <c r="R315"/>
  <c r="F319" l="1"/>
  <c r="G318"/>
  <c r="H318" s="1"/>
  <c r="O315"/>
  <c r="P315" s="1"/>
  <c r="P314"/>
  <c r="L315"/>
  <c r="K316"/>
  <c r="M315"/>
  <c r="Q316" s="1"/>
  <c r="N540" i="5"/>
  <c r="I540"/>
  <c r="J318" i="6"/>
  <c r="R316"/>
  <c r="L316" l="1"/>
  <c r="K317"/>
  <c r="M316"/>
  <c r="Q317" s="1"/>
  <c r="F320"/>
  <c r="G319"/>
  <c r="H319" s="1"/>
  <c r="O316"/>
  <c r="N539" i="5"/>
  <c r="I539"/>
  <c r="J319" i="6"/>
  <c r="R317"/>
  <c r="F321" l="1"/>
  <c r="G320"/>
  <c r="H320" s="1"/>
  <c r="O317"/>
  <c r="P317" s="1"/>
  <c r="P316"/>
  <c r="L317"/>
  <c r="K318"/>
  <c r="M317"/>
  <c r="Q318" s="1"/>
  <c r="N538" i="5"/>
  <c r="I538"/>
  <c r="J320" i="6"/>
  <c r="R318"/>
  <c r="L318" l="1"/>
  <c r="K319"/>
  <c r="M318"/>
  <c r="Q319" s="1"/>
  <c r="F322"/>
  <c r="G321"/>
  <c r="H321" s="1"/>
  <c r="O318"/>
  <c r="N537" i="5"/>
  <c r="I537"/>
  <c r="J321" i="6"/>
  <c r="R319"/>
  <c r="L319" l="1"/>
  <c r="K320"/>
  <c r="M319"/>
  <c r="O319"/>
  <c r="Q320"/>
  <c r="P318"/>
  <c r="F323"/>
  <c r="G322"/>
  <c r="H322" s="1"/>
  <c r="N536" i="5"/>
  <c r="I536"/>
  <c r="R320" i="6"/>
  <c r="J322"/>
  <c r="L320" l="1"/>
  <c r="K321"/>
  <c r="M320"/>
  <c r="O320"/>
  <c r="P319"/>
  <c r="F324"/>
  <c r="G323"/>
  <c r="H323" s="1"/>
  <c r="Q321"/>
  <c r="N535" i="5"/>
  <c r="I535"/>
  <c r="J323" i="6"/>
  <c r="R321"/>
  <c r="F325" l="1"/>
  <c r="G324"/>
  <c r="H324" s="1"/>
  <c r="L321"/>
  <c r="K322"/>
  <c r="M321"/>
  <c r="Q322" s="1"/>
  <c r="O321"/>
  <c r="P320"/>
  <c r="N534" i="5"/>
  <c r="I534"/>
  <c r="J324" i="6"/>
  <c r="R322"/>
  <c r="F326" l="1"/>
  <c r="G325"/>
  <c r="H325" s="1"/>
  <c r="L322"/>
  <c r="K323"/>
  <c r="M322"/>
  <c r="Q323" s="1"/>
  <c r="O322"/>
  <c r="P321"/>
  <c r="N533" i="5"/>
  <c r="I533"/>
  <c r="J325" i="6"/>
  <c r="R323"/>
  <c r="F327" l="1"/>
  <c r="G326"/>
  <c r="H326" s="1"/>
  <c r="O323"/>
  <c r="P323" s="1"/>
  <c r="P322"/>
  <c r="L323"/>
  <c r="M323" s="1"/>
  <c r="Q324" s="1"/>
  <c r="K324"/>
  <c r="N532" i="5"/>
  <c r="I532"/>
  <c r="J326" i="6"/>
  <c r="R324"/>
  <c r="L324" l="1"/>
  <c r="K325"/>
  <c r="M324"/>
  <c r="Q325" s="1"/>
  <c r="F328"/>
  <c r="G327"/>
  <c r="H327" s="1"/>
  <c r="O324"/>
  <c r="N531" i="5"/>
  <c r="I531"/>
  <c r="J327" i="6"/>
  <c r="R325"/>
  <c r="L325" l="1"/>
  <c r="K326"/>
  <c r="M325"/>
  <c r="O325"/>
  <c r="Q326"/>
  <c r="P324"/>
  <c r="F329"/>
  <c r="G328"/>
  <c r="H328" s="1"/>
  <c r="N530" i="5"/>
  <c r="I530"/>
  <c r="R326" i="6"/>
  <c r="J328"/>
  <c r="L326" l="1"/>
  <c r="K327"/>
  <c r="M326"/>
  <c r="O326"/>
  <c r="P325"/>
  <c r="F330"/>
  <c r="G329"/>
  <c r="H329" s="1"/>
  <c r="Q327"/>
  <c r="N529" i="5"/>
  <c r="I529"/>
  <c r="J329" i="6"/>
  <c r="R327"/>
  <c r="F331" l="1"/>
  <c r="G330"/>
  <c r="H330" s="1"/>
  <c r="L327"/>
  <c r="K328"/>
  <c r="M327"/>
  <c r="Q328" s="1"/>
  <c r="O327"/>
  <c r="P326"/>
  <c r="N528" i="5"/>
  <c r="I528"/>
  <c r="J330" i="6"/>
  <c r="R328"/>
  <c r="F332" l="1"/>
  <c r="G331"/>
  <c r="H331" s="1"/>
  <c r="L328"/>
  <c r="K329"/>
  <c r="M328"/>
  <c r="Q329" s="1"/>
  <c r="O328"/>
  <c r="P327"/>
  <c r="N527" i="5"/>
  <c r="I527"/>
  <c r="J331" i="6"/>
  <c r="R329"/>
  <c r="F333" l="1"/>
  <c r="G332"/>
  <c r="H332" s="1"/>
  <c r="O329"/>
  <c r="P329" s="1"/>
  <c r="P328"/>
  <c r="L329"/>
  <c r="K330"/>
  <c r="N526" i="5"/>
  <c r="I526"/>
  <c r="J332" i="6"/>
  <c r="L330" l="1"/>
  <c r="K331"/>
  <c r="M330"/>
  <c r="F334"/>
  <c r="G333"/>
  <c r="H333" s="1"/>
  <c r="M329"/>
  <c r="N525" i="5"/>
  <c r="I525"/>
  <c r="R330" i="6"/>
  <c r="J333"/>
  <c r="R331"/>
  <c r="O330" l="1"/>
  <c r="O331" s="1"/>
  <c r="Q330"/>
  <c r="Q331" s="1"/>
  <c r="F335"/>
  <c r="G334"/>
  <c r="H334" s="1"/>
  <c r="L331"/>
  <c r="K332"/>
  <c r="M331"/>
  <c r="N524" i="5"/>
  <c r="I524"/>
  <c r="J334" i="6"/>
  <c r="R332"/>
  <c r="Q332" l="1"/>
  <c r="P330"/>
  <c r="F336"/>
  <c r="G335"/>
  <c r="H335" s="1"/>
  <c r="O332"/>
  <c r="P331"/>
  <c r="L332"/>
  <c r="M332" s="1"/>
  <c r="Q333" s="1"/>
  <c r="K333"/>
  <c r="N523" i="5"/>
  <c r="I523"/>
  <c r="J335" i="6"/>
  <c r="R333"/>
  <c r="O333" l="1"/>
  <c r="P332"/>
  <c r="L333"/>
  <c r="M333" s="1"/>
  <c r="Q334" s="1"/>
  <c r="K334"/>
  <c r="F337"/>
  <c r="G336"/>
  <c r="H336" s="1"/>
  <c r="N522" i="5"/>
  <c r="I522"/>
  <c r="J336" i="6"/>
  <c r="R334"/>
  <c r="O334" l="1"/>
  <c r="P333"/>
  <c r="F338"/>
  <c r="G337"/>
  <c r="H337" s="1"/>
  <c r="L334"/>
  <c r="M334" s="1"/>
  <c r="Q335" s="1"/>
  <c r="K335"/>
  <c r="N521" i="5"/>
  <c r="I521"/>
  <c r="J337" i="6"/>
  <c r="R335"/>
  <c r="L335" l="1"/>
  <c r="K336"/>
  <c r="M335"/>
  <c r="Q336" s="1"/>
  <c r="F339"/>
  <c r="G338"/>
  <c r="H338" s="1"/>
  <c r="O335"/>
  <c r="P334"/>
  <c r="N520" i="5"/>
  <c r="I520"/>
  <c r="J338" i="6"/>
  <c r="R336"/>
  <c r="F340" l="1"/>
  <c r="G339"/>
  <c r="H339" s="1"/>
  <c r="L336"/>
  <c r="K337"/>
  <c r="M336"/>
  <c r="Q337" s="1"/>
  <c r="O336"/>
  <c r="P335"/>
  <c r="N519" i="5"/>
  <c r="I519"/>
  <c r="J339" i="6"/>
  <c r="R337"/>
  <c r="L337" l="1"/>
  <c r="K338"/>
  <c r="M337"/>
  <c r="F341"/>
  <c r="G340"/>
  <c r="H340" s="1"/>
  <c r="O337"/>
  <c r="Q338"/>
  <c r="P336"/>
  <c r="N518" i="5"/>
  <c r="I518"/>
  <c r="J340" i="6"/>
  <c r="R338"/>
  <c r="F342" l="1"/>
  <c r="G341"/>
  <c r="H341" s="1"/>
  <c r="L338"/>
  <c r="K339"/>
  <c r="M338"/>
  <c r="Q339" s="1"/>
  <c r="O338"/>
  <c r="P337"/>
  <c r="N517" i="5"/>
  <c r="I517"/>
  <c r="J341" i="6"/>
  <c r="R339"/>
  <c r="F343" l="1"/>
  <c r="G342"/>
  <c r="H342" s="1"/>
  <c r="L339"/>
  <c r="K340"/>
  <c r="M339"/>
  <c r="Q340" s="1"/>
  <c r="O339"/>
  <c r="P338"/>
  <c r="N516" i="5"/>
  <c r="I516"/>
  <c r="J342" i="6"/>
  <c r="R340"/>
  <c r="L340" l="1"/>
  <c r="K341"/>
  <c r="M340"/>
  <c r="F344"/>
  <c r="G343"/>
  <c r="H343" s="1"/>
  <c r="O340"/>
  <c r="Q341"/>
  <c r="P339"/>
  <c r="N515" i="5"/>
  <c r="I515"/>
  <c r="R341" i="6"/>
  <c r="J343"/>
  <c r="F345" l="1"/>
  <c r="G344"/>
  <c r="H344" s="1"/>
  <c r="L341"/>
  <c r="K342"/>
  <c r="M341"/>
  <c r="Q342" s="1"/>
  <c r="O341"/>
  <c r="P340"/>
  <c r="N514" i="5"/>
  <c r="I514"/>
  <c r="J344" i="6"/>
  <c r="R342"/>
  <c r="F346" l="1"/>
  <c r="G345"/>
  <c r="H345" s="1"/>
  <c r="L342"/>
  <c r="K343"/>
  <c r="M342"/>
  <c r="Q343" s="1"/>
  <c r="O342"/>
  <c r="P341"/>
  <c r="N513" i="5"/>
  <c r="I513"/>
  <c r="J345" i="6"/>
  <c r="R343"/>
  <c r="L343" l="1"/>
  <c r="K344"/>
  <c r="M343"/>
  <c r="F347"/>
  <c r="G346"/>
  <c r="H346" s="1"/>
  <c r="O343"/>
  <c r="Q344"/>
  <c r="P342"/>
  <c r="N512" i="5"/>
  <c r="I512"/>
  <c r="J346" i="6"/>
  <c r="R344"/>
  <c r="F348" l="1"/>
  <c r="G347"/>
  <c r="H347" s="1"/>
  <c r="L344"/>
  <c r="K345"/>
  <c r="M344"/>
  <c r="Q345" s="1"/>
  <c r="O344"/>
  <c r="P344" s="1"/>
  <c r="P343"/>
  <c r="N511" i="5"/>
  <c r="I511"/>
  <c r="R345" i="6"/>
  <c r="J347"/>
  <c r="L345" l="1"/>
  <c r="K346"/>
  <c r="M345"/>
  <c r="Q346" s="1"/>
  <c r="F349"/>
  <c r="G348"/>
  <c r="H348" s="1"/>
  <c r="O345"/>
  <c r="N510" i="5"/>
  <c r="I510"/>
  <c r="J348" i="6"/>
  <c r="R346"/>
  <c r="F350" l="1"/>
  <c r="G349"/>
  <c r="H349" s="1"/>
  <c r="L346"/>
  <c r="K347"/>
  <c r="M346"/>
  <c r="Q347" s="1"/>
  <c r="O346"/>
  <c r="P345"/>
  <c r="N509" i="5"/>
  <c r="I509"/>
  <c r="J349" i="6"/>
  <c r="R347"/>
  <c r="F351" l="1"/>
  <c r="G350"/>
  <c r="H350" s="1"/>
  <c r="O347"/>
  <c r="P347" s="1"/>
  <c r="P346"/>
  <c r="L347"/>
  <c r="K348"/>
  <c r="M347"/>
  <c r="Q348" s="1"/>
  <c r="N508" i="5"/>
  <c r="I508"/>
  <c r="J350" i="6"/>
  <c r="R348"/>
  <c r="L348" l="1"/>
  <c r="K349"/>
  <c r="M348"/>
  <c r="Q349" s="1"/>
  <c r="F352"/>
  <c r="G351"/>
  <c r="H351" s="1"/>
  <c r="O348"/>
  <c r="N507" i="5"/>
  <c r="I507"/>
  <c r="J351" i="6"/>
  <c r="R349"/>
  <c r="F353" l="1"/>
  <c r="G352"/>
  <c r="H352" s="1"/>
  <c r="O349"/>
  <c r="P349" s="1"/>
  <c r="P348"/>
  <c r="L349"/>
  <c r="M349" s="1"/>
  <c r="Q350" s="1"/>
  <c r="K350"/>
  <c r="N506" i="5"/>
  <c r="I506"/>
  <c r="J352" i="6"/>
  <c r="R350"/>
  <c r="L350" l="1"/>
  <c r="K351"/>
  <c r="M350"/>
  <c r="Q351" s="1"/>
  <c r="F354"/>
  <c r="G353"/>
  <c r="H353" s="1"/>
  <c r="O350"/>
  <c r="N505" i="5"/>
  <c r="I505"/>
  <c r="J353" i="6"/>
  <c r="R351"/>
  <c r="L351" l="1"/>
  <c r="K352"/>
  <c r="M351"/>
  <c r="O351"/>
  <c r="Q352"/>
  <c r="P350"/>
  <c r="F355"/>
  <c r="G354"/>
  <c r="H354" s="1"/>
  <c r="N504" i="5"/>
  <c r="I504"/>
  <c r="R352" i="6"/>
  <c r="J354"/>
  <c r="L352" l="1"/>
  <c r="K353"/>
  <c r="M352"/>
  <c r="O352"/>
  <c r="P351"/>
  <c r="F356"/>
  <c r="G355"/>
  <c r="H355" s="1"/>
  <c r="Q353"/>
  <c r="N503" i="5"/>
  <c r="I503"/>
  <c r="J355" i="6"/>
  <c r="R353"/>
  <c r="F357" l="1"/>
  <c r="G356"/>
  <c r="H356" s="1"/>
  <c r="L353"/>
  <c r="K354"/>
  <c r="M353"/>
  <c r="Q354" s="1"/>
  <c r="O353"/>
  <c r="P352"/>
  <c r="N502" i="5"/>
  <c r="I502"/>
  <c r="J356" i="6"/>
  <c r="R354"/>
  <c r="F358" l="1"/>
  <c r="G357"/>
  <c r="H357" s="1"/>
  <c r="L354"/>
  <c r="K355"/>
  <c r="M354"/>
  <c r="Q355" s="1"/>
  <c r="O354"/>
  <c r="P353"/>
  <c r="N501" i="5"/>
  <c r="I501"/>
  <c r="J357" i="6"/>
  <c r="R355"/>
  <c r="F359" l="1"/>
  <c r="G358"/>
  <c r="H358" s="1"/>
  <c r="O355"/>
  <c r="P355" s="1"/>
  <c r="P354"/>
  <c r="L355"/>
  <c r="K356"/>
  <c r="M355"/>
  <c r="Q356" s="1"/>
  <c r="N500" i="5"/>
  <c r="I500"/>
  <c r="J358" i="6"/>
  <c r="R356"/>
  <c r="L356" l="1"/>
  <c r="K357"/>
  <c r="M356"/>
  <c r="Q357" s="1"/>
  <c r="F360"/>
  <c r="G359"/>
  <c r="H359" s="1"/>
  <c r="O356"/>
  <c r="N499" i="5"/>
  <c r="I499"/>
  <c r="J359" i="6"/>
  <c r="R357"/>
  <c r="F361" l="1"/>
  <c r="G360"/>
  <c r="H360" s="1"/>
  <c r="O357"/>
  <c r="P357" s="1"/>
  <c r="P356"/>
  <c r="L357"/>
  <c r="K358"/>
  <c r="M357"/>
  <c r="Q358" s="1"/>
  <c r="N498" i="5"/>
  <c r="I498"/>
  <c r="J360" i="6"/>
  <c r="R358"/>
  <c r="L358" l="1"/>
  <c r="K359"/>
  <c r="M358"/>
  <c r="Q359" s="1"/>
  <c r="F362"/>
  <c r="G361"/>
  <c r="H361" s="1"/>
  <c r="O358"/>
  <c r="N497" i="5"/>
  <c r="I497"/>
  <c r="J361" i="6"/>
  <c r="R359"/>
  <c r="L359" l="1"/>
  <c r="K360"/>
  <c r="M359"/>
  <c r="O359"/>
  <c r="Q360"/>
  <c r="P358"/>
  <c r="F363"/>
  <c r="G362"/>
  <c r="H362" s="1"/>
  <c r="N496" i="5"/>
  <c r="I496"/>
  <c r="J362" i="6"/>
  <c r="R360"/>
  <c r="L360" l="1"/>
  <c r="K361"/>
  <c r="M360"/>
  <c r="Q361" s="1"/>
  <c r="F364"/>
  <c r="G363"/>
  <c r="H363" s="1"/>
  <c r="O360"/>
  <c r="P359"/>
  <c r="N495" i="5"/>
  <c r="I495"/>
  <c r="J363" i="6"/>
  <c r="R361"/>
  <c r="F365" l="1"/>
  <c r="G364"/>
  <c r="H364" s="1"/>
  <c r="L361"/>
  <c r="K362"/>
  <c r="M361"/>
  <c r="Q362" s="1"/>
  <c r="O361"/>
  <c r="P360"/>
  <c r="N494" i="5"/>
  <c r="I494"/>
  <c r="J364" i="6"/>
  <c r="R362"/>
  <c r="L362" l="1"/>
  <c r="K363"/>
  <c r="M362"/>
  <c r="F366"/>
  <c r="G365"/>
  <c r="H365" s="1"/>
  <c r="O362"/>
  <c r="Q363"/>
  <c r="P361"/>
  <c r="N493" i="5"/>
  <c r="I493"/>
  <c r="J365" i="6"/>
  <c r="R363"/>
  <c r="F367" l="1"/>
  <c r="G366"/>
  <c r="H366" s="1"/>
  <c r="L363"/>
  <c r="K364"/>
  <c r="M363"/>
  <c r="Q364" s="1"/>
  <c r="O363"/>
  <c r="P363" s="1"/>
  <c r="P362"/>
  <c r="N492" i="5"/>
  <c r="I492"/>
  <c r="R364" i="6"/>
  <c r="J366"/>
  <c r="L364" l="1"/>
  <c r="K365"/>
  <c r="M364"/>
  <c r="Q365" s="1"/>
  <c r="F368"/>
  <c r="G367"/>
  <c r="H367" s="1"/>
  <c r="O364"/>
  <c r="N491" i="5"/>
  <c r="I491"/>
  <c r="J367" i="6"/>
  <c r="R365"/>
  <c r="F369" l="1"/>
  <c r="G368"/>
  <c r="H368" s="1"/>
  <c r="L365"/>
  <c r="K366"/>
  <c r="M365"/>
  <c r="Q366" s="1"/>
  <c r="O365"/>
  <c r="P364"/>
  <c r="N490" i="5"/>
  <c r="I490"/>
  <c r="J368" i="6"/>
  <c r="R366"/>
  <c r="F370" l="1"/>
  <c r="G369"/>
  <c r="H369" s="1"/>
  <c r="O366"/>
  <c r="P366" s="1"/>
  <c r="P365"/>
  <c r="L366"/>
  <c r="K367"/>
  <c r="N489" i="5"/>
  <c r="I489"/>
  <c r="J369" i="6"/>
  <c r="L367" l="1"/>
  <c r="K368"/>
  <c r="M367"/>
  <c r="F371"/>
  <c r="G370"/>
  <c r="H370" s="1"/>
  <c r="M366"/>
  <c r="N488" i="5"/>
  <c r="I488"/>
  <c r="J370" i="6"/>
  <c r="R367"/>
  <c r="R368"/>
  <c r="O367" l="1"/>
  <c r="O368" s="1"/>
  <c r="Q367"/>
  <c r="Q368" s="1"/>
  <c r="F372"/>
  <c r="G371"/>
  <c r="H371" s="1"/>
  <c r="L368"/>
  <c r="M368" s="1"/>
  <c r="K369"/>
  <c r="N487" i="5"/>
  <c r="I487"/>
  <c r="J371" i="6"/>
  <c r="R369"/>
  <c r="Q369" l="1"/>
  <c r="P367"/>
  <c r="F373"/>
  <c r="G372"/>
  <c r="H372" s="1"/>
  <c r="O369"/>
  <c r="P368"/>
  <c r="L369"/>
  <c r="M369" s="1"/>
  <c r="Q370" s="1"/>
  <c r="K370"/>
  <c r="N486" i="5"/>
  <c r="I486"/>
  <c r="R370" i="6"/>
  <c r="J372"/>
  <c r="O370" l="1"/>
  <c r="P369"/>
  <c r="L370"/>
  <c r="M370" s="1"/>
  <c r="Q371" s="1"/>
  <c r="K371"/>
  <c r="F374"/>
  <c r="G373"/>
  <c r="H373" s="1"/>
  <c r="N485" i="5"/>
  <c r="I485"/>
  <c r="J373" i="6"/>
  <c r="R371"/>
  <c r="F375" l="1"/>
  <c r="G374"/>
  <c r="H374" s="1"/>
  <c r="L371"/>
  <c r="K372"/>
  <c r="M371"/>
  <c r="Q372" s="1"/>
  <c r="O371"/>
  <c r="P370"/>
  <c r="N484" i="5"/>
  <c r="I484"/>
  <c r="J374" i="6"/>
  <c r="R372"/>
  <c r="F376" l="1"/>
  <c r="G375"/>
  <c r="H375" s="1"/>
  <c r="L372"/>
  <c r="K373"/>
  <c r="M372"/>
  <c r="Q373" s="1"/>
  <c r="O372"/>
  <c r="P371"/>
  <c r="N483" i="5"/>
  <c r="I483"/>
  <c r="J375" i="6"/>
  <c r="R373"/>
  <c r="F377" l="1"/>
  <c r="G376"/>
  <c r="H376" s="1"/>
  <c r="O373"/>
  <c r="P373" s="1"/>
  <c r="P372"/>
  <c r="L373"/>
  <c r="K374"/>
  <c r="N482" i="5"/>
  <c r="I482"/>
  <c r="J376" i="6"/>
  <c r="L374" l="1"/>
  <c r="K375"/>
  <c r="M374"/>
  <c r="F378"/>
  <c r="G377"/>
  <c r="H377" s="1"/>
  <c r="M373"/>
  <c r="N481" i="5"/>
  <c r="I481"/>
  <c r="J377" i="6"/>
  <c r="R374"/>
  <c r="R375"/>
  <c r="O374" l="1"/>
  <c r="O375" s="1"/>
  <c r="Q374"/>
  <c r="Q375" s="1"/>
  <c r="F379"/>
  <c r="G378"/>
  <c r="H378" s="1"/>
  <c r="L375"/>
  <c r="M375" s="1"/>
  <c r="K376"/>
  <c r="N480" i="5"/>
  <c r="I480"/>
  <c r="J378" i="6"/>
  <c r="R376"/>
  <c r="Q376" l="1"/>
  <c r="P374"/>
  <c r="F380"/>
  <c r="G379"/>
  <c r="H379" s="1"/>
  <c r="O376"/>
  <c r="P375"/>
  <c r="L376"/>
  <c r="M376" s="1"/>
  <c r="Q377" s="1"/>
  <c r="K377"/>
  <c r="N479" i="5"/>
  <c r="I479"/>
  <c r="R377" i="6"/>
  <c r="J379"/>
  <c r="O377" l="1"/>
  <c r="P376"/>
  <c r="L377"/>
  <c r="M377" s="1"/>
  <c r="Q378" s="1"/>
  <c r="K378"/>
  <c r="F381"/>
  <c r="G380"/>
  <c r="H380" s="1"/>
  <c r="N478" i="5"/>
  <c r="I478"/>
  <c r="J380" i="6"/>
  <c r="R378"/>
  <c r="F382" l="1"/>
  <c r="G381"/>
  <c r="H381" s="1"/>
  <c r="L378"/>
  <c r="K379"/>
  <c r="M378"/>
  <c r="Q379" s="1"/>
  <c r="O378"/>
  <c r="P377"/>
  <c r="N477" i="5"/>
  <c r="I477"/>
  <c r="J381" i="6"/>
  <c r="R379"/>
  <c r="F383" l="1"/>
  <c r="G382"/>
  <c r="H382" s="1"/>
  <c r="L379"/>
  <c r="K380"/>
  <c r="M379"/>
  <c r="Q380" s="1"/>
  <c r="O379"/>
  <c r="P378"/>
  <c r="N476" i="5"/>
  <c r="I476"/>
  <c r="J382" i="6"/>
  <c r="R380"/>
  <c r="L380" l="1"/>
  <c r="K381"/>
  <c r="M380"/>
  <c r="F384"/>
  <c r="G383"/>
  <c r="H383" s="1"/>
  <c r="O380"/>
  <c r="Q381"/>
  <c r="P379"/>
  <c r="N475" i="5"/>
  <c r="I475"/>
  <c r="J383" i="6"/>
  <c r="R381"/>
  <c r="F385" l="1"/>
  <c r="G384"/>
  <c r="H384" s="1"/>
  <c r="L381"/>
  <c r="K382"/>
  <c r="M381"/>
  <c r="O381"/>
  <c r="P380"/>
  <c r="Q382"/>
  <c r="N474" i="5"/>
  <c r="I474"/>
  <c r="R382" i="6"/>
  <c r="J384"/>
  <c r="L382" l="1"/>
  <c r="K383"/>
  <c r="M382"/>
  <c r="O382"/>
  <c r="P381"/>
  <c r="F386"/>
  <c r="G385"/>
  <c r="H385" s="1"/>
  <c r="Q383"/>
  <c r="N473" i="5"/>
  <c r="I473"/>
  <c r="J385" i="6"/>
  <c r="R383"/>
  <c r="F387" l="1"/>
  <c r="G386"/>
  <c r="H386" s="1"/>
  <c r="L383"/>
  <c r="K384"/>
  <c r="M383"/>
  <c r="Q384" s="1"/>
  <c r="O383"/>
  <c r="P382"/>
  <c r="N472" i="5"/>
  <c r="I472"/>
  <c r="J386" i="6"/>
  <c r="R384"/>
  <c r="F388" l="1"/>
  <c r="G387"/>
  <c r="H387" s="1"/>
  <c r="L384"/>
  <c r="K385"/>
  <c r="M384"/>
  <c r="Q385" s="1"/>
  <c r="O384"/>
  <c r="P383"/>
  <c r="N471" i="5"/>
  <c r="I471"/>
  <c r="J387" i="6"/>
  <c r="R385"/>
  <c r="F389" l="1"/>
  <c r="G388"/>
  <c r="H388" s="1"/>
  <c r="O385"/>
  <c r="P385" s="1"/>
  <c r="P384"/>
  <c r="L385"/>
  <c r="K386"/>
  <c r="N470" i="5"/>
  <c r="I470"/>
  <c r="J388" i="6"/>
  <c r="L386" l="1"/>
  <c r="K387"/>
  <c r="M386"/>
  <c r="F390"/>
  <c r="G389"/>
  <c r="H389" s="1"/>
  <c r="M385"/>
  <c r="N469" i="5"/>
  <c r="I469"/>
  <c r="J389" i="6"/>
  <c r="R386"/>
  <c r="R387"/>
  <c r="O386" l="1"/>
  <c r="O387" s="1"/>
  <c r="Q386"/>
  <c r="Q387" s="1"/>
  <c r="F391"/>
  <c r="G390"/>
  <c r="H390" s="1"/>
  <c r="L387"/>
  <c r="K388"/>
  <c r="M387"/>
  <c r="N468" i="5"/>
  <c r="I468"/>
  <c r="J390" i="6"/>
  <c r="R388"/>
  <c r="Q388" l="1"/>
  <c r="P386"/>
  <c r="F392"/>
  <c r="G391"/>
  <c r="H391" s="1"/>
  <c r="O388"/>
  <c r="P387"/>
  <c r="L388"/>
  <c r="M388" s="1"/>
  <c r="Q389" s="1"/>
  <c r="K389"/>
  <c r="N467" i="5"/>
  <c r="I467"/>
  <c r="R389" i="6"/>
  <c r="J391"/>
  <c r="O389" l="1"/>
  <c r="P388"/>
  <c r="L389"/>
  <c r="M389" s="1"/>
  <c r="Q390" s="1"/>
  <c r="K390"/>
  <c r="F393"/>
  <c r="G392"/>
  <c r="H392" s="1"/>
  <c r="N466" i="5"/>
  <c r="I466"/>
  <c r="J392" i="6"/>
  <c r="R390"/>
  <c r="L390" l="1"/>
  <c r="K391"/>
  <c r="M390"/>
  <c r="Q391" s="1"/>
  <c r="O390"/>
  <c r="P390" s="1"/>
  <c r="P389"/>
  <c r="F394"/>
  <c r="G393"/>
  <c r="H393" s="1"/>
  <c r="N465" i="5"/>
  <c r="I465"/>
  <c r="R391" i="6"/>
  <c r="J393"/>
  <c r="L391" l="1"/>
  <c r="K392"/>
  <c r="M391"/>
  <c r="Q392" s="1"/>
  <c r="F395"/>
  <c r="G394"/>
  <c r="H394" s="1"/>
  <c r="O391"/>
  <c r="N464" i="5"/>
  <c r="I464"/>
  <c r="J394" i="6"/>
  <c r="R392"/>
  <c r="F396" l="1"/>
  <c r="G395"/>
  <c r="H395" s="1"/>
  <c r="L392"/>
  <c r="K393"/>
  <c r="M392"/>
  <c r="Q393" s="1"/>
  <c r="O392"/>
  <c r="P391"/>
  <c r="N463" i="5"/>
  <c r="I463"/>
  <c r="J395" i="6"/>
  <c r="R393"/>
  <c r="F397" l="1"/>
  <c r="G396"/>
  <c r="H396" s="1"/>
  <c r="O393"/>
  <c r="P393" s="1"/>
  <c r="P392"/>
  <c r="L393"/>
  <c r="K394"/>
  <c r="N462" i="5"/>
  <c r="I462"/>
  <c r="J396" i="6"/>
  <c r="L394" l="1"/>
  <c r="K395"/>
  <c r="M394"/>
  <c r="F398"/>
  <c r="G397"/>
  <c r="H397" s="1"/>
  <c r="M393"/>
  <c r="N461" i="5"/>
  <c r="I461"/>
  <c r="J397" i="6"/>
  <c r="R394"/>
  <c r="R395"/>
  <c r="O394" l="1"/>
  <c r="O395" s="1"/>
  <c r="Q394"/>
  <c r="Q395" s="1"/>
  <c r="F399"/>
  <c r="G398"/>
  <c r="H398" s="1"/>
  <c r="L395"/>
  <c r="M395" s="1"/>
  <c r="K396"/>
  <c r="N460" i="5"/>
  <c r="I460"/>
  <c r="J398" i="6"/>
  <c r="R396"/>
  <c r="Q396" l="1"/>
  <c r="P394"/>
  <c r="F400"/>
  <c r="G399"/>
  <c r="H399" s="1"/>
  <c r="O396"/>
  <c r="P395"/>
  <c r="L396"/>
  <c r="K397"/>
  <c r="M396"/>
  <c r="Q397" s="1"/>
  <c r="N459" i="5"/>
  <c r="I459"/>
  <c r="R397" i="6"/>
  <c r="J399"/>
  <c r="O397" l="1"/>
  <c r="P396"/>
  <c r="L397"/>
  <c r="M397" s="1"/>
  <c r="Q398" s="1"/>
  <c r="K398"/>
  <c r="F401"/>
  <c r="G400"/>
  <c r="H400" s="1"/>
  <c r="N458" i="5"/>
  <c r="I458"/>
  <c r="J400" i="6"/>
  <c r="R398"/>
  <c r="F402" l="1"/>
  <c r="G401"/>
  <c r="H401" s="1"/>
  <c r="L398"/>
  <c r="K399"/>
  <c r="M398"/>
  <c r="Q399" s="1"/>
  <c r="O398"/>
  <c r="P397"/>
  <c r="N457" i="5"/>
  <c r="I457"/>
  <c r="J401" i="6"/>
  <c r="R399"/>
  <c r="F403" l="1"/>
  <c r="G402"/>
  <c r="H402" s="1"/>
  <c r="L399"/>
  <c r="K400"/>
  <c r="M399"/>
  <c r="Q400" s="1"/>
  <c r="O399"/>
  <c r="P399" s="1"/>
  <c r="P398"/>
  <c r="N456" i="5"/>
  <c r="I456"/>
  <c r="J402" i="6"/>
  <c r="R400"/>
  <c r="F404" l="1"/>
  <c r="G403"/>
  <c r="H403" s="1"/>
  <c r="L400"/>
  <c r="K401"/>
  <c r="M400"/>
  <c r="Q401" s="1"/>
  <c r="O400"/>
  <c r="P400" s="1"/>
  <c r="N455" i="5"/>
  <c r="I455"/>
  <c r="J403" i="6"/>
  <c r="R401"/>
  <c r="L401" l="1"/>
  <c r="K402"/>
  <c r="M401"/>
  <c r="Q402" s="1"/>
  <c r="F405"/>
  <c r="G404"/>
  <c r="H404" s="1"/>
  <c r="O401"/>
  <c r="N454" i="5"/>
  <c r="I454"/>
  <c r="J404" i="6"/>
  <c r="R402"/>
  <c r="F406" l="1"/>
  <c r="G405"/>
  <c r="H405" s="1"/>
  <c r="L402"/>
  <c r="K403"/>
  <c r="M402"/>
  <c r="Q403" s="1"/>
  <c r="O402"/>
  <c r="P401"/>
  <c r="N453" i="5"/>
  <c r="I453"/>
  <c r="J405" i="6"/>
  <c r="R403"/>
  <c r="F407" l="1"/>
  <c r="G406"/>
  <c r="H406" s="1"/>
  <c r="O403"/>
  <c r="P403" s="1"/>
  <c r="P402"/>
  <c r="L403"/>
  <c r="K404"/>
  <c r="N452" i="5"/>
  <c r="I452"/>
  <c r="J406" i="6"/>
  <c r="L404" l="1"/>
  <c r="K405"/>
  <c r="M404"/>
  <c r="F408"/>
  <c r="G407"/>
  <c r="H407" s="1"/>
  <c r="M403"/>
  <c r="N451" i="5"/>
  <c r="I451"/>
  <c r="R404" i="6"/>
  <c r="J407"/>
  <c r="R405"/>
  <c r="O404" l="1"/>
  <c r="O405" s="1"/>
  <c r="Q404"/>
  <c r="Q405" s="1"/>
  <c r="F409"/>
  <c r="G408"/>
  <c r="H408" s="1"/>
  <c r="L405"/>
  <c r="K406"/>
  <c r="M405"/>
  <c r="N450" i="5"/>
  <c r="I450"/>
  <c r="J408" i="6"/>
  <c r="R406"/>
  <c r="F410" l="1"/>
  <c r="G409"/>
  <c r="H409" s="1"/>
  <c r="O406"/>
  <c r="P406" s="1"/>
  <c r="P405"/>
  <c r="L406"/>
  <c r="K407"/>
  <c r="M406"/>
  <c r="Q406"/>
  <c r="P404"/>
  <c r="N449" i="5"/>
  <c r="I449"/>
  <c r="R407" i="6"/>
  <c r="J409"/>
  <c r="Q407" l="1"/>
  <c r="L407"/>
  <c r="K408"/>
  <c r="M407"/>
  <c r="F411"/>
  <c r="G410"/>
  <c r="H410" s="1"/>
  <c r="O407"/>
  <c r="P407" s="1"/>
  <c r="N448" i="5"/>
  <c r="I448"/>
  <c r="J410" i="6"/>
  <c r="R408"/>
  <c r="Q408" l="1"/>
  <c r="L408"/>
  <c r="K409"/>
  <c r="M408"/>
  <c r="F412"/>
  <c r="G411"/>
  <c r="H411" s="1"/>
  <c r="O408"/>
  <c r="P408" s="1"/>
  <c r="N447" i="5"/>
  <c r="I447"/>
  <c r="R409" i="6"/>
  <c r="J411"/>
  <c r="Q409" l="1"/>
  <c r="L409"/>
  <c r="K410"/>
  <c r="M409"/>
  <c r="F413"/>
  <c r="G412"/>
  <c r="H412" s="1"/>
  <c r="O409"/>
  <c r="P409" s="1"/>
  <c r="N446" i="5"/>
  <c r="I446"/>
  <c r="J412" i="6"/>
  <c r="R410"/>
  <c r="Q410" l="1"/>
  <c r="F414"/>
  <c r="G413"/>
  <c r="H413" s="1"/>
  <c r="L410"/>
  <c r="K411"/>
  <c r="M410"/>
  <c r="O410"/>
  <c r="P410" s="1"/>
  <c r="N445" i="5"/>
  <c r="I445"/>
  <c r="J413" i="6"/>
  <c r="R411"/>
  <c r="Q411" l="1"/>
  <c r="L411"/>
  <c r="K412"/>
  <c r="M411"/>
  <c r="F415"/>
  <c r="G414"/>
  <c r="H414" s="1"/>
  <c r="O411"/>
  <c r="P411" s="1"/>
  <c r="N444" i="5"/>
  <c r="I444"/>
  <c r="J414" i="6"/>
  <c r="R412"/>
  <c r="Q412" l="1"/>
  <c r="F416"/>
  <c r="G415"/>
  <c r="H415" s="1"/>
  <c r="L412"/>
  <c r="K413"/>
  <c r="M412"/>
  <c r="O412"/>
  <c r="P412" s="1"/>
  <c r="N443" i="5"/>
  <c r="I443"/>
  <c r="J415" i="6"/>
  <c r="R413"/>
  <c r="Q413" l="1"/>
  <c r="F417"/>
  <c r="G416"/>
  <c r="H416" s="1"/>
  <c r="L413"/>
  <c r="K414"/>
  <c r="M413"/>
  <c r="O413"/>
  <c r="N442" i="5"/>
  <c r="I442"/>
  <c r="J416" i="6"/>
  <c r="R414"/>
  <c r="Q414" l="1"/>
  <c r="F418"/>
  <c r="G417"/>
  <c r="H417" s="1"/>
  <c r="O414"/>
  <c r="P414" s="1"/>
  <c r="P413"/>
  <c r="L414"/>
  <c r="M414" s="1"/>
  <c r="Q415" s="1"/>
  <c r="K415"/>
  <c r="N441" i="5"/>
  <c r="I441"/>
  <c r="R415" i="6"/>
  <c r="J417"/>
  <c r="L415" l="1"/>
  <c r="K416"/>
  <c r="M415"/>
  <c r="Q416" s="1"/>
  <c r="F419"/>
  <c r="G418"/>
  <c r="H418" s="1"/>
  <c r="O415"/>
  <c r="P415" s="1"/>
  <c r="N440" i="5"/>
  <c r="I440"/>
  <c r="J418" i="6"/>
  <c r="R416"/>
  <c r="F420" l="1"/>
  <c r="G419"/>
  <c r="H419" s="1"/>
  <c r="L416"/>
  <c r="K417"/>
  <c r="M416"/>
  <c r="Q417" s="1"/>
  <c r="O416"/>
  <c r="N439" i="5"/>
  <c r="I439"/>
  <c r="J419" i="6"/>
  <c r="R417"/>
  <c r="F421" l="1"/>
  <c r="G420"/>
  <c r="H420" s="1"/>
  <c r="L417"/>
  <c r="K418"/>
  <c r="M417"/>
  <c r="Q418" s="1"/>
  <c r="O417"/>
  <c r="P416"/>
  <c r="N438" i="5"/>
  <c r="I438"/>
  <c r="J420" i="6"/>
  <c r="R418"/>
  <c r="F422" l="1"/>
  <c r="G421"/>
  <c r="H421" s="1"/>
  <c r="O418"/>
  <c r="P418" s="1"/>
  <c r="P417"/>
  <c r="L418"/>
  <c r="K419"/>
  <c r="N437" i="5"/>
  <c r="I437"/>
  <c r="J421" i="6"/>
  <c r="L419" l="1"/>
  <c r="K420"/>
  <c r="M419"/>
  <c r="F423"/>
  <c r="G422"/>
  <c r="H422" s="1"/>
  <c r="M418"/>
  <c r="N436" i="5"/>
  <c r="I436"/>
  <c r="J422" i="6"/>
  <c r="R419"/>
  <c r="R420"/>
  <c r="O419" l="1"/>
  <c r="O420" s="1"/>
  <c r="Q419"/>
  <c r="Q420" s="1"/>
  <c r="F424"/>
  <c r="G423"/>
  <c r="H423" s="1"/>
  <c r="L420"/>
  <c r="K421"/>
  <c r="M420"/>
  <c r="N435" i="5"/>
  <c r="I435"/>
  <c r="J423" i="6"/>
  <c r="R421"/>
  <c r="F425" l="1"/>
  <c r="G424"/>
  <c r="H424" s="1"/>
  <c r="O421"/>
  <c r="P420"/>
  <c r="L421"/>
  <c r="M421" s="1"/>
  <c r="K422"/>
  <c r="Q421"/>
  <c r="P419"/>
  <c r="N434" i="5"/>
  <c r="I434"/>
  <c r="R422" i="6"/>
  <c r="J424"/>
  <c r="F426" l="1"/>
  <c r="G425"/>
  <c r="H425" s="1"/>
  <c r="L422"/>
  <c r="K423"/>
  <c r="M422"/>
  <c r="O422"/>
  <c r="Q422"/>
  <c r="Q423" s="1"/>
  <c r="P421"/>
  <c r="N433" i="5"/>
  <c r="I433"/>
  <c r="J425" i="6"/>
  <c r="R423"/>
  <c r="F427" l="1"/>
  <c r="G426"/>
  <c r="H426" s="1"/>
  <c r="L423"/>
  <c r="K424"/>
  <c r="M423"/>
  <c r="Q424" s="1"/>
  <c r="O423"/>
  <c r="P423" s="1"/>
  <c r="P422"/>
  <c r="N432" i="5"/>
  <c r="I432"/>
  <c r="R424" i="6"/>
  <c r="J426"/>
  <c r="L424" l="1"/>
  <c r="K425"/>
  <c r="M424"/>
  <c r="Q425" s="1"/>
  <c r="F428"/>
  <c r="G427"/>
  <c r="H427" s="1"/>
  <c r="O424"/>
  <c r="N431" i="5"/>
  <c r="I431"/>
  <c r="J427" i="6"/>
  <c r="R425"/>
  <c r="F429" l="1"/>
  <c r="G428"/>
  <c r="H428" s="1"/>
  <c r="L425"/>
  <c r="K426"/>
  <c r="M425"/>
  <c r="Q426" s="1"/>
  <c r="O425"/>
  <c r="P424"/>
  <c r="N430" i="5"/>
  <c r="I430"/>
  <c r="J428" i="6"/>
  <c r="R426"/>
  <c r="F430" l="1"/>
  <c r="G429"/>
  <c r="H429" s="1"/>
  <c r="O426"/>
  <c r="P426" s="1"/>
  <c r="P425"/>
  <c r="L426"/>
  <c r="K427"/>
  <c r="N429" i="5"/>
  <c r="I429"/>
  <c r="J429" i="6"/>
  <c r="L427" l="1"/>
  <c r="K428"/>
  <c r="M427"/>
  <c r="F431"/>
  <c r="G430"/>
  <c r="H430" s="1"/>
  <c r="M426"/>
  <c r="N428" i="5"/>
  <c r="I428"/>
  <c r="J430" i="6"/>
  <c r="R427"/>
  <c r="R428"/>
  <c r="O427" l="1"/>
  <c r="O428" s="1"/>
  <c r="Q427"/>
  <c r="Q428" s="1"/>
  <c r="F432"/>
  <c r="G431"/>
  <c r="H431" s="1"/>
  <c r="L428"/>
  <c r="K429"/>
  <c r="M428"/>
  <c r="N427" i="5"/>
  <c r="I427"/>
  <c r="J431" i="6"/>
  <c r="R429"/>
  <c r="Q429" l="1"/>
  <c r="P427"/>
  <c r="F433"/>
  <c r="G432"/>
  <c r="H432" s="1"/>
  <c r="O429"/>
  <c r="P428"/>
  <c r="L429"/>
  <c r="K430"/>
  <c r="M429"/>
  <c r="Q430" s="1"/>
  <c r="N426" i="5"/>
  <c r="I426"/>
  <c r="J432" i="6"/>
  <c r="R430"/>
  <c r="L430" l="1"/>
  <c r="K431"/>
  <c r="M430"/>
  <c r="Q431" s="1"/>
  <c r="F434"/>
  <c r="G433"/>
  <c r="H433" s="1"/>
  <c r="O430"/>
  <c r="P429"/>
  <c r="N425" i="5"/>
  <c r="I425"/>
  <c r="J433" i="6"/>
  <c r="R431"/>
  <c r="F435" l="1"/>
  <c r="G434"/>
  <c r="H434" s="1"/>
  <c r="L431"/>
  <c r="K432"/>
  <c r="M431"/>
  <c r="Q432" s="1"/>
  <c r="O431"/>
  <c r="P430"/>
  <c r="N424" i="5"/>
  <c r="I424"/>
  <c r="J434" i="6"/>
  <c r="R432"/>
  <c r="F436" l="1"/>
  <c r="G435"/>
  <c r="H435" s="1"/>
  <c r="O432"/>
  <c r="P432" s="1"/>
  <c r="P431"/>
  <c r="L432"/>
  <c r="K433"/>
  <c r="N423" i="5"/>
  <c r="I423"/>
  <c r="J435" i="6"/>
  <c r="L433" l="1"/>
  <c r="K434"/>
  <c r="M433"/>
  <c r="F437"/>
  <c r="G436"/>
  <c r="H436" s="1"/>
  <c r="M432"/>
  <c r="N422" i="5"/>
  <c r="I422"/>
  <c r="R433" i="6"/>
  <c r="J436"/>
  <c r="R434"/>
  <c r="O433" l="1"/>
  <c r="O434" s="1"/>
  <c r="Q433"/>
  <c r="Q434" s="1"/>
  <c r="F438"/>
  <c r="G437"/>
  <c r="H437" s="1"/>
  <c r="L434"/>
  <c r="K435"/>
  <c r="M434"/>
  <c r="N421" i="5"/>
  <c r="I421"/>
  <c r="J437" i="6"/>
  <c r="R435"/>
  <c r="Q435" l="1"/>
  <c r="P433"/>
  <c r="F439"/>
  <c r="G438"/>
  <c r="H438" s="1"/>
  <c r="O435"/>
  <c r="P434"/>
  <c r="L435"/>
  <c r="K436"/>
  <c r="M435"/>
  <c r="Q436" s="1"/>
  <c r="N420" i="5"/>
  <c r="I420"/>
  <c r="R436" i="6"/>
  <c r="J438"/>
  <c r="O436" l="1"/>
  <c r="P435"/>
  <c r="L436"/>
  <c r="M436" s="1"/>
  <c r="Q437" s="1"/>
  <c r="K437"/>
  <c r="F440"/>
  <c r="G439"/>
  <c r="H439" s="1"/>
  <c r="N419" i="5"/>
  <c r="I419"/>
  <c r="J439" i="6"/>
  <c r="R437"/>
  <c r="F441" l="1"/>
  <c r="G440"/>
  <c r="H440" s="1"/>
  <c r="L437"/>
  <c r="K438"/>
  <c r="M437"/>
  <c r="Q438" s="1"/>
  <c r="O437"/>
  <c r="P436"/>
  <c r="N418" i="5"/>
  <c r="I418"/>
  <c r="J440" i="6"/>
  <c r="R438"/>
  <c r="F442" l="1"/>
  <c r="G441"/>
  <c r="H441" s="1"/>
  <c r="L438"/>
  <c r="K439"/>
  <c r="M438"/>
  <c r="Q439" s="1"/>
  <c r="O438"/>
  <c r="P437"/>
  <c r="N417" i="5"/>
  <c r="I417"/>
  <c r="J441" i="6"/>
  <c r="R439"/>
  <c r="F443" l="1"/>
  <c r="G442"/>
  <c r="H442" s="1"/>
  <c r="O439"/>
  <c r="P439" s="1"/>
  <c r="P438"/>
  <c r="L439"/>
  <c r="K440"/>
  <c r="N416" i="5"/>
  <c r="I416"/>
  <c r="J442" i="6"/>
  <c r="L440" l="1"/>
  <c r="K441"/>
  <c r="M440"/>
  <c r="F444"/>
  <c r="G443"/>
  <c r="H443" s="1"/>
  <c r="M439"/>
  <c r="N415" i="5"/>
  <c r="I415"/>
  <c r="J443" i="6"/>
  <c r="R440"/>
  <c r="R441"/>
  <c r="O440" l="1"/>
  <c r="O441" s="1"/>
  <c r="Q440"/>
  <c r="Q441" s="1"/>
  <c r="F445"/>
  <c r="G444"/>
  <c r="H444" s="1"/>
  <c r="L441"/>
  <c r="K442"/>
  <c r="M441"/>
  <c r="N414" i="5"/>
  <c r="I414"/>
  <c r="J444" i="6"/>
  <c r="R442"/>
  <c r="Q442" l="1"/>
  <c r="P440"/>
  <c r="F446"/>
  <c r="G445"/>
  <c r="H445" s="1"/>
  <c r="O442"/>
  <c r="P441"/>
  <c r="L442"/>
  <c r="M442" s="1"/>
  <c r="Q443" s="1"/>
  <c r="K443"/>
  <c r="N413" i="5"/>
  <c r="I413"/>
  <c r="R443" i="6"/>
  <c r="J445"/>
  <c r="O443" l="1"/>
  <c r="P442"/>
  <c r="L443"/>
  <c r="M443" s="1"/>
  <c r="Q444" s="1"/>
  <c r="K444"/>
  <c r="F447"/>
  <c r="G446"/>
  <c r="H446" s="1"/>
  <c r="N412" i="5"/>
  <c r="I412"/>
  <c r="J446" i="6"/>
  <c r="R444"/>
  <c r="F448" l="1"/>
  <c r="G447"/>
  <c r="H447" s="1"/>
  <c r="L444"/>
  <c r="K445"/>
  <c r="M444"/>
  <c r="Q445" s="1"/>
  <c r="O444"/>
  <c r="P443"/>
  <c r="N411" i="5"/>
  <c r="I411"/>
  <c r="J447" i="6"/>
  <c r="R445"/>
  <c r="F449" l="1"/>
  <c r="G448"/>
  <c r="H448" s="1"/>
  <c r="L445"/>
  <c r="K446"/>
  <c r="M445"/>
  <c r="Q446" s="1"/>
  <c r="O445"/>
  <c r="P444"/>
  <c r="N410" i="5"/>
  <c r="I410"/>
  <c r="J448" i="6"/>
  <c r="R446"/>
  <c r="L446" l="1"/>
  <c r="K447"/>
  <c r="M446"/>
  <c r="F450"/>
  <c r="G449"/>
  <c r="H449" s="1"/>
  <c r="O446"/>
  <c r="Q447"/>
  <c r="P445"/>
  <c r="N409" i="5"/>
  <c r="I409"/>
  <c r="J449" i="6"/>
  <c r="R447"/>
  <c r="F451" l="1"/>
  <c r="G450"/>
  <c r="H450" s="1"/>
  <c r="L447"/>
  <c r="K448"/>
  <c r="M447"/>
  <c r="O447"/>
  <c r="P446"/>
  <c r="Q448"/>
  <c r="N408" i="5"/>
  <c r="I408"/>
  <c r="J450" i="6"/>
  <c r="R448"/>
  <c r="L448" l="1"/>
  <c r="K449"/>
  <c r="M448"/>
  <c r="Q449" s="1"/>
  <c r="F452"/>
  <c r="G451"/>
  <c r="H451" s="1"/>
  <c r="O448"/>
  <c r="P447"/>
  <c r="N407" i="5"/>
  <c r="I407"/>
  <c r="J451" i="6"/>
  <c r="R449"/>
  <c r="F453" l="1"/>
  <c r="G452"/>
  <c r="H452" s="1"/>
  <c r="L449"/>
  <c r="K450"/>
  <c r="M449"/>
  <c r="Q450" s="1"/>
  <c r="O449"/>
  <c r="P448"/>
  <c r="N406" i="5"/>
  <c r="I406"/>
  <c r="J452" i="6"/>
  <c r="R450"/>
  <c r="F454" l="1"/>
  <c r="G453"/>
  <c r="H453" s="1"/>
  <c r="O450"/>
  <c r="P450" s="1"/>
  <c r="P449"/>
  <c r="L450"/>
  <c r="K451"/>
  <c r="N405" i="5"/>
  <c r="I405"/>
  <c r="J453" i="6"/>
  <c r="L451" l="1"/>
  <c r="K452"/>
  <c r="M451"/>
  <c r="F455"/>
  <c r="G454"/>
  <c r="H454" s="1"/>
  <c r="M450"/>
  <c r="N404" i="5"/>
  <c r="I404"/>
  <c r="J454" i="6"/>
  <c r="R451"/>
  <c r="R452"/>
  <c r="O451" l="1"/>
  <c r="O452" s="1"/>
  <c r="Q451"/>
  <c r="Q452" s="1"/>
  <c r="F456"/>
  <c r="G455"/>
  <c r="H455" s="1"/>
  <c r="L452"/>
  <c r="K453"/>
  <c r="M452"/>
  <c r="N403" i="5"/>
  <c r="I403"/>
  <c r="J455" i="6"/>
  <c r="R453"/>
  <c r="Q453" l="1"/>
  <c r="P451"/>
  <c r="L453"/>
  <c r="K454"/>
  <c r="M453"/>
  <c r="Q454" s="1"/>
  <c r="F457"/>
  <c r="G456"/>
  <c r="H456" s="1"/>
  <c r="O453"/>
  <c r="P452"/>
  <c r="N402" i="5"/>
  <c r="I402"/>
  <c r="J456" i="6"/>
  <c r="R454"/>
  <c r="F458" l="1"/>
  <c r="G457"/>
  <c r="H457" s="1"/>
  <c r="L454"/>
  <c r="K455"/>
  <c r="M454"/>
  <c r="Q455" s="1"/>
  <c r="O454"/>
  <c r="P453"/>
  <c r="N401" i="5"/>
  <c r="I401"/>
  <c r="J457" i="6"/>
  <c r="R455"/>
  <c r="F459" l="1"/>
  <c r="G458"/>
  <c r="H458" s="1"/>
  <c r="O455"/>
  <c r="P455" s="1"/>
  <c r="P454"/>
  <c r="L455"/>
  <c r="K456"/>
  <c r="M455"/>
  <c r="Q456" s="1"/>
  <c r="N400" i="5"/>
  <c r="I400"/>
  <c r="J458" i="6"/>
  <c r="R456"/>
  <c r="L456" l="1"/>
  <c r="K457"/>
  <c r="M456"/>
  <c r="Q457" s="1"/>
  <c r="F460"/>
  <c r="G459"/>
  <c r="H459" s="1"/>
  <c r="O456"/>
  <c r="N399" i="5"/>
  <c r="I399"/>
  <c r="J459" i="6"/>
  <c r="R457"/>
  <c r="L457" l="1"/>
  <c r="K458"/>
  <c r="M457"/>
  <c r="O457"/>
  <c r="Q458"/>
  <c r="P456"/>
  <c r="F461"/>
  <c r="G460"/>
  <c r="H460" s="1"/>
  <c r="N398" i="5"/>
  <c r="I398"/>
  <c r="R458" i="6"/>
  <c r="J460"/>
  <c r="L458" l="1"/>
  <c r="K459"/>
  <c r="M458"/>
  <c r="O458"/>
  <c r="P457"/>
  <c r="F462"/>
  <c r="G461"/>
  <c r="H461" s="1"/>
  <c r="Q459"/>
  <c r="N397" i="5"/>
  <c r="I397"/>
  <c r="J461" i="6"/>
  <c r="R459"/>
  <c r="F463" l="1"/>
  <c r="G462"/>
  <c r="H462" s="1"/>
  <c r="L459"/>
  <c r="K460"/>
  <c r="M459"/>
  <c r="Q460" s="1"/>
  <c r="O459"/>
  <c r="P458"/>
  <c r="N396" i="5"/>
  <c r="I396"/>
  <c r="J462" i="6"/>
  <c r="R460"/>
  <c r="F464" l="1"/>
  <c r="G463"/>
  <c r="H463" s="1"/>
  <c r="L460"/>
  <c r="K461"/>
  <c r="M460"/>
  <c r="Q461" s="1"/>
  <c r="O460"/>
  <c r="P459"/>
  <c r="N395" i="5"/>
  <c r="I395"/>
  <c r="J463" i="6"/>
  <c r="R461"/>
  <c r="F465" l="1"/>
  <c r="G464"/>
  <c r="H464" s="1"/>
  <c r="O461"/>
  <c r="P460"/>
  <c r="L461"/>
  <c r="M461" s="1"/>
  <c r="Q462" s="1"/>
  <c r="K462"/>
  <c r="N394" i="5"/>
  <c r="I394"/>
  <c r="J464" i="6"/>
  <c r="R462"/>
  <c r="L462" l="1"/>
  <c r="K463"/>
  <c r="M462"/>
  <c r="Q463" s="1"/>
  <c r="F466"/>
  <c r="G465"/>
  <c r="H465" s="1"/>
  <c r="O462"/>
  <c r="P461"/>
  <c r="N393" i="5"/>
  <c r="I393"/>
  <c r="J465" i="6"/>
  <c r="R463"/>
  <c r="F467" l="1"/>
  <c r="G466"/>
  <c r="H466" s="1"/>
  <c r="O463"/>
  <c r="P462"/>
  <c r="L463"/>
  <c r="M463" s="1"/>
  <c r="Q464" s="1"/>
  <c r="K464"/>
  <c r="N392" i="5"/>
  <c r="I392"/>
  <c r="J466" i="6"/>
  <c r="R464"/>
  <c r="L464" l="1"/>
  <c r="K465"/>
  <c r="M464"/>
  <c r="Q465" s="1"/>
  <c r="F468"/>
  <c r="G467"/>
  <c r="H467" s="1"/>
  <c r="O464"/>
  <c r="P463"/>
  <c r="N391" i="5"/>
  <c r="I391"/>
  <c r="J467" i="6"/>
  <c r="R465"/>
  <c r="F469" l="1"/>
  <c r="G468"/>
  <c r="H468" s="1"/>
  <c r="O465"/>
  <c r="P465" s="1"/>
  <c r="P464"/>
  <c r="L465"/>
  <c r="K466"/>
  <c r="M465"/>
  <c r="Q466" s="1"/>
  <c r="N390" i="5"/>
  <c r="I390"/>
  <c r="J468" i="6"/>
  <c r="R466"/>
  <c r="L466" l="1"/>
  <c r="K467"/>
  <c r="M466"/>
  <c r="Q467" s="1"/>
  <c r="F470"/>
  <c r="G469"/>
  <c r="H469" s="1"/>
  <c r="O466"/>
  <c r="N389" i="5"/>
  <c r="I389"/>
  <c r="J469" i="6"/>
  <c r="R467"/>
  <c r="F471" l="1"/>
  <c r="G470"/>
  <c r="H470" s="1"/>
  <c r="O467"/>
  <c r="P467" s="1"/>
  <c r="P466"/>
  <c r="L467"/>
  <c r="K468"/>
  <c r="N388" i="5"/>
  <c r="I388"/>
  <c r="J470" i="6"/>
  <c r="L468" l="1"/>
  <c r="K469"/>
  <c r="M468"/>
  <c r="F472"/>
  <c r="G471"/>
  <c r="H471" s="1"/>
  <c r="M467"/>
  <c r="N387" i="5"/>
  <c r="I387"/>
  <c r="J471" i="6"/>
  <c r="R468"/>
  <c r="R469"/>
  <c r="O468" l="1"/>
  <c r="O469" s="1"/>
  <c r="Q468"/>
  <c r="Q469" s="1"/>
  <c r="F473"/>
  <c r="G472"/>
  <c r="H472" s="1"/>
  <c r="L469"/>
  <c r="K470"/>
  <c r="M469"/>
  <c r="N386" i="5"/>
  <c r="I386"/>
  <c r="J472" i="6"/>
  <c r="R470"/>
  <c r="Q470" l="1"/>
  <c r="P468"/>
  <c r="F474"/>
  <c r="G473"/>
  <c r="H473" s="1"/>
  <c r="O470"/>
  <c r="P469"/>
  <c r="L470"/>
  <c r="M470" s="1"/>
  <c r="Q471" s="1"/>
  <c r="K471"/>
  <c r="N385" i="5"/>
  <c r="I385"/>
  <c r="R471" i="6"/>
  <c r="J473"/>
  <c r="O471" l="1"/>
  <c r="P470"/>
  <c r="L471"/>
  <c r="K472"/>
  <c r="M471"/>
  <c r="Q472" s="1"/>
  <c r="F475"/>
  <c r="G474"/>
  <c r="H474" s="1"/>
  <c r="N384" i="5"/>
  <c r="I384"/>
  <c r="J474" i="6"/>
  <c r="R472"/>
  <c r="L472" l="1"/>
  <c r="K473"/>
  <c r="M472"/>
  <c r="Q473" s="1"/>
  <c r="O472"/>
  <c r="P471"/>
  <c r="F476"/>
  <c r="G475"/>
  <c r="H475" s="1"/>
  <c r="N383" i="5"/>
  <c r="I383"/>
  <c r="J475" i="6"/>
  <c r="R473"/>
  <c r="L473" l="1"/>
  <c r="K474"/>
  <c r="M473"/>
  <c r="Q474" s="1"/>
  <c r="O473"/>
  <c r="P472"/>
  <c r="F477"/>
  <c r="G476"/>
  <c r="H476" s="1"/>
  <c r="N382" i="5"/>
  <c r="I382"/>
  <c r="J476" i="6"/>
  <c r="R474"/>
  <c r="O474" l="1"/>
  <c r="P474" s="1"/>
  <c r="P473"/>
  <c r="F478"/>
  <c r="G477"/>
  <c r="H477" s="1"/>
  <c r="L474"/>
  <c r="M474" s="1"/>
  <c r="Q475" s="1"/>
  <c r="K475"/>
  <c r="N381" i="5"/>
  <c r="I381"/>
  <c r="J477" i="6"/>
  <c r="R475"/>
  <c r="F479" l="1"/>
  <c r="G478"/>
  <c r="H478" s="1"/>
  <c r="L475"/>
  <c r="K476"/>
  <c r="M475"/>
  <c r="Q476" s="1"/>
  <c r="O475"/>
  <c r="N380" i="5"/>
  <c r="I380"/>
  <c r="J478" i="6"/>
  <c r="R476"/>
  <c r="F480" l="1"/>
  <c r="G479"/>
  <c r="H479" s="1"/>
  <c r="O476"/>
  <c r="P476" s="1"/>
  <c r="P475"/>
  <c r="L476"/>
  <c r="K477"/>
  <c r="M476"/>
  <c r="Q477" s="1"/>
  <c r="N379" i="5"/>
  <c r="I379"/>
  <c r="J479" i="6"/>
  <c r="R477"/>
  <c r="L477" l="1"/>
  <c r="K478"/>
  <c r="M477"/>
  <c r="Q478" s="1"/>
  <c r="F481"/>
  <c r="G480"/>
  <c r="H480" s="1"/>
  <c r="O477"/>
  <c r="N378" i="5"/>
  <c r="I378"/>
  <c r="J480" i="6"/>
  <c r="R478"/>
  <c r="F482" l="1"/>
  <c r="G481"/>
  <c r="H481" s="1"/>
  <c r="O478"/>
  <c r="P478" s="1"/>
  <c r="P477"/>
  <c r="L478"/>
  <c r="K479"/>
  <c r="M478"/>
  <c r="Q479" s="1"/>
  <c r="N377" i="5"/>
  <c r="I377"/>
  <c r="J481" i="6"/>
  <c r="R479"/>
  <c r="L479" l="1"/>
  <c r="K480"/>
  <c r="M479"/>
  <c r="Q480" s="1"/>
  <c r="F483"/>
  <c r="G482"/>
  <c r="H482" s="1"/>
  <c r="O479"/>
  <c r="N376" i="5"/>
  <c r="I376"/>
  <c r="J482" i="6"/>
  <c r="R480"/>
  <c r="L480" l="1"/>
  <c r="K481"/>
  <c r="M480"/>
  <c r="O480"/>
  <c r="Q481"/>
  <c r="P479"/>
  <c r="F484"/>
  <c r="G483"/>
  <c r="H483" s="1"/>
  <c r="N375" i="5"/>
  <c r="I375"/>
  <c r="R481" i="6"/>
  <c r="J483"/>
  <c r="L481" l="1"/>
  <c r="K482"/>
  <c r="M481"/>
  <c r="Q482" s="1"/>
  <c r="O481"/>
  <c r="P480"/>
  <c r="F485"/>
  <c r="G484"/>
  <c r="H484" s="1"/>
  <c r="N374" i="5"/>
  <c r="I374"/>
  <c r="J484" i="6"/>
  <c r="R482"/>
  <c r="F486" l="1"/>
  <c r="G485"/>
  <c r="H485" s="1"/>
  <c r="L482"/>
  <c r="K483"/>
  <c r="M482"/>
  <c r="Q483" s="1"/>
  <c r="O482"/>
  <c r="P481"/>
  <c r="N373" i="5"/>
  <c r="I373"/>
  <c r="J485" i="6"/>
  <c r="R483"/>
  <c r="F487" l="1"/>
  <c r="G486"/>
  <c r="H486" s="1"/>
  <c r="L483"/>
  <c r="K484"/>
  <c r="M483"/>
  <c r="Q484" s="1"/>
  <c r="O483"/>
  <c r="P482"/>
  <c r="N372" i="5"/>
  <c r="I372"/>
  <c r="J486" i="6"/>
  <c r="R484"/>
  <c r="L484" l="1"/>
  <c r="K485"/>
  <c r="M484"/>
  <c r="F488"/>
  <c r="G487"/>
  <c r="H487" s="1"/>
  <c r="O484"/>
  <c r="Q485"/>
  <c r="P483"/>
  <c r="N371" i="5"/>
  <c r="I371"/>
  <c r="J487" i="6"/>
  <c r="R485"/>
  <c r="F489" l="1"/>
  <c r="G488"/>
  <c r="H488" s="1"/>
  <c r="L485"/>
  <c r="K486"/>
  <c r="M485"/>
  <c r="Q486" s="1"/>
  <c r="O485"/>
  <c r="P484"/>
  <c r="N370" i="5"/>
  <c r="I370"/>
  <c r="J488" i="6"/>
  <c r="R486"/>
  <c r="F490" l="1"/>
  <c r="G489"/>
  <c r="H489" s="1"/>
  <c r="L486"/>
  <c r="K487"/>
  <c r="M486"/>
  <c r="Q487" s="1"/>
  <c r="O486"/>
  <c r="P485"/>
  <c r="N369" i="5"/>
  <c r="I369"/>
  <c r="J489" i="6"/>
  <c r="R487"/>
  <c r="L487" l="1"/>
  <c r="K488"/>
  <c r="M487"/>
  <c r="F491"/>
  <c r="G490"/>
  <c r="H490" s="1"/>
  <c r="O487"/>
  <c r="Q488"/>
  <c r="P486"/>
  <c r="N368" i="5"/>
  <c r="I368"/>
  <c r="J490" i="6"/>
  <c r="R488"/>
  <c r="F492" l="1"/>
  <c r="G491"/>
  <c r="H491" s="1"/>
  <c r="L488"/>
  <c r="K489"/>
  <c r="M488"/>
  <c r="Q489" s="1"/>
  <c r="O488"/>
  <c r="P488" s="1"/>
  <c r="P487"/>
  <c r="N367" i="5"/>
  <c r="I367"/>
  <c r="R489" i="6"/>
  <c r="J491"/>
  <c r="L489" l="1"/>
  <c r="K490"/>
  <c r="M489"/>
  <c r="Q490" s="1"/>
  <c r="F493"/>
  <c r="G492"/>
  <c r="H492" s="1"/>
  <c r="O489"/>
  <c r="N366" i="5"/>
  <c r="I366"/>
  <c r="J492" i="6"/>
  <c r="R490"/>
  <c r="L490" l="1"/>
  <c r="K491"/>
  <c r="M490"/>
  <c r="O490"/>
  <c r="Q491"/>
  <c r="P489"/>
  <c r="F494"/>
  <c r="G493"/>
  <c r="H493" s="1"/>
  <c r="N365" i="5"/>
  <c r="I365"/>
  <c r="J493" i="6"/>
  <c r="R491"/>
  <c r="L491" l="1"/>
  <c r="K492"/>
  <c r="M491"/>
  <c r="Q492" s="1"/>
  <c r="O491"/>
  <c r="P491" s="1"/>
  <c r="P490"/>
  <c r="F495"/>
  <c r="G494"/>
  <c r="H494" s="1"/>
  <c r="N364" i="5"/>
  <c r="I364"/>
  <c r="J494" i="6"/>
  <c r="R492"/>
  <c r="L492" l="1"/>
  <c r="K493"/>
  <c r="M492"/>
  <c r="Q493" s="1"/>
  <c r="F496"/>
  <c r="G495"/>
  <c r="H495" s="1"/>
  <c r="O492"/>
  <c r="N363" i="5"/>
  <c r="I363"/>
  <c r="J495" i="6"/>
  <c r="R493"/>
  <c r="F497" l="1"/>
  <c r="G496"/>
  <c r="H496" s="1"/>
  <c r="L493"/>
  <c r="K494"/>
  <c r="M493"/>
  <c r="Q494" s="1"/>
  <c r="O493"/>
  <c r="P492"/>
  <c r="N362" i="5"/>
  <c r="I362"/>
  <c r="J496" i="6"/>
  <c r="R494"/>
  <c r="L494" l="1"/>
  <c r="K495"/>
  <c r="M494"/>
  <c r="F498"/>
  <c r="G497"/>
  <c r="H497" s="1"/>
  <c r="O494"/>
  <c r="Q495"/>
  <c r="P493"/>
  <c r="N361" i="5"/>
  <c r="I361"/>
  <c r="J497" i="6"/>
  <c r="R495"/>
  <c r="F499" l="1"/>
  <c r="G498"/>
  <c r="H498" s="1"/>
  <c r="L495"/>
  <c r="K496"/>
  <c r="M495"/>
  <c r="Q496"/>
  <c r="O495"/>
  <c r="P495" s="1"/>
  <c r="P494"/>
  <c r="N360" i="5"/>
  <c r="I360"/>
  <c r="R496" i="6"/>
  <c r="J498"/>
  <c r="L496" l="1"/>
  <c r="K497"/>
  <c r="M496"/>
  <c r="Q497" s="1"/>
  <c r="F500"/>
  <c r="G499"/>
  <c r="H499" s="1"/>
  <c r="O496"/>
  <c r="N359" i="5"/>
  <c r="I359"/>
  <c r="J499" i="6"/>
  <c r="R497"/>
  <c r="F501" l="1"/>
  <c r="G500"/>
  <c r="H500" s="1"/>
  <c r="L497"/>
  <c r="K498"/>
  <c r="M497"/>
  <c r="Q498" s="1"/>
  <c r="O497"/>
  <c r="P496"/>
  <c r="N358" i="5"/>
  <c r="I358"/>
  <c r="J500" i="6"/>
  <c r="R498"/>
  <c r="F502" l="1"/>
  <c r="G501"/>
  <c r="H501" s="1"/>
  <c r="O498"/>
  <c r="P498" s="1"/>
  <c r="P497"/>
  <c r="L498"/>
  <c r="M498" s="1"/>
  <c r="Q499" s="1"/>
  <c r="K499"/>
  <c r="N357" i="5"/>
  <c r="I357"/>
  <c r="J501" i="6"/>
  <c r="R499"/>
  <c r="L499" l="1"/>
  <c r="K500"/>
  <c r="M499"/>
  <c r="Q500" s="1"/>
  <c r="F503"/>
  <c r="G502"/>
  <c r="H502" s="1"/>
  <c r="O499"/>
  <c r="N356" i="5"/>
  <c r="I356"/>
  <c r="J502" i="6"/>
  <c r="R500"/>
  <c r="F504" l="1"/>
  <c r="G503"/>
  <c r="H503" s="1"/>
  <c r="O500"/>
  <c r="P500" s="1"/>
  <c r="P499"/>
  <c r="L500"/>
  <c r="K501"/>
  <c r="M500"/>
  <c r="Q501" s="1"/>
  <c r="N355" i="5"/>
  <c r="I355"/>
  <c r="J503" i="6"/>
  <c r="R501"/>
  <c r="L501" l="1"/>
  <c r="K502"/>
  <c r="M501"/>
  <c r="Q502" s="1"/>
  <c r="F505"/>
  <c r="G504"/>
  <c r="H504" s="1"/>
  <c r="O501"/>
  <c r="N354" i="5"/>
  <c r="I354"/>
  <c r="J504" i="6"/>
  <c r="R502"/>
  <c r="L502" l="1"/>
  <c r="K503"/>
  <c r="M502"/>
  <c r="O502"/>
  <c r="Q503"/>
  <c r="P501"/>
  <c r="F506"/>
  <c r="G505"/>
  <c r="H505" s="1"/>
  <c r="N353" i="5"/>
  <c r="I353"/>
  <c r="R503" i="6"/>
  <c r="J505"/>
  <c r="F507" l="1"/>
  <c r="G506"/>
  <c r="H506" s="1"/>
  <c r="L503"/>
  <c r="K504"/>
  <c r="M503"/>
  <c r="O503"/>
  <c r="P502"/>
  <c r="Q504"/>
  <c r="N352" i="5"/>
  <c r="I352"/>
  <c r="R504" i="6"/>
  <c r="J506"/>
  <c r="L504" l="1"/>
  <c r="K505"/>
  <c r="M504"/>
  <c r="O504"/>
  <c r="P503"/>
  <c r="F508"/>
  <c r="G507"/>
  <c r="H507" s="1"/>
  <c r="Q505"/>
  <c r="N351" i="5"/>
  <c r="I351"/>
  <c r="J507" i="6"/>
  <c r="R505"/>
  <c r="F509" l="1"/>
  <c r="G508"/>
  <c r="H508" s="1"/>
  <c r="L505"/>
  <c r="K506"/>
  <c r="M505"/>
  <c r="Q506" s="1"/>
  <c r="O505"/>
  <c r="P504"/>
  <c r="N350" i="5"/>
  <c r="I350"/>
  <c r="J508" i="6"/>
  <c r="R506"/>
  <c r="F510" l="1"/>
  <c r="G509"/>
  <c r="H509" s="1"/>
  <c r="L506"/>
  <c r="K507"/>
  <c r="M506"/>
  <c r="Q507" s="1"/>
  <c r="O506"/>
  <c r="P506" s="1"/>
  <c r="P505"/>
  <c r="N349" i="5"/>
  <c r="I349"/>
  <c r="J509" i="6"/>
  <c r="R507"/>
  <c r="F511" l="1"/>
  <c r="G510"/>
  <c r="H510" s="1"/>
  <c r="L507"/>
  <c r="K508"/>
  <c r="M507"/>
  <c r="Q508" s="1"/>
  <c r="O507"/>
  <c r="N348" i="5"/>
  <c r="I348"/>
  <c r="J510" i="6"/>
  <c r="R508"/>
  <c r="F512" l="1"/>
  <c r="G511"/>
  <c r="H511" s="1"/>
  <c r="O508"/>
  <c r="P508" s="1"/>
  <c r="P507"/>
  <c r="L508"/>
  <c r="M508" s="1"/>
  <c r="Q509" s="1"/>
  <c r="K509"/>
  <c r="N347" i="5"/>
  <c r="I347"/>
  <c r="J511" i="6"/>
  <c r="R509"/>
  <c r="L509" l="1"/>
  <c r="K510"/>
  <c r="M509"/>
  <c r="Q510" s="1"/>
  <c r="F513"/>
  <c r="G512"/>
  <c r="H512" s="1"/>
  <c r="O509"/>
  <c r="N346" i="5"/>
  <c r="I346"/>
  <c r="J512" i="6"/>
  <c r="R510"/>
  <c r="F514" l="1"/>
  <c r="G513"/>
  <c r="H513" s="1"/>
  <c r="O510"/>
  <c r="P510" s="1"/>
  <c r="P509"/>
  <c r="L510"/>
  <c r="K511"/>
  <c r="M510"/>
  <c r="Q511" s="1"/>
  <c r="N345" i="5"/>
  <c r="I345"/>
  <c r="J513" i="6"/>
  <c r="R511"/>
  <c r="L511" l="1"/>
  <c r="K512"/>
  <c r="M511"/>
  <c r="Q512" s="1"/>
  <c r="F515"/>
  <c r="G514"/>
  <c r="H514" s="1"/>
  <c r="O511"/>
  <c r="N344" i="5"/>
  <c r="I344"/>
  <c r="J514" i="6"/>
  <c r="R512"/>
  <c r="F516" l="1"/>
  <c r="G515"/>
  <c r="H515" s="1"/>
  <c r="L512"/>
  <c r="K513"/>
  <c r="M512"/>
  <c r="O512"/>
  <c r="Q513"/>
  <c r="P511"/>
  <c r="N343" i="5"/>
  <c r="I343"/>
  <c r="R513" i="6"/>
  <c r="J515"/>
  <c r="L513" l="1"/>
  <c r="K514"/>
  <c r="M513"/>
  <c r="O513"/>
  <c r="P512"/>
  <c r="F517"/>
  <c r="G516"/>
  <c r="H516" s="1"/>
  <c r="Q514"/>
  <c r="N342" i="5"/>
  <c r="I342"/>
  <c r="J516" i="6"/>
  <c r="R514"/>
  <c r="F518" l="1"/>
  <c r="G517"/>
  <c r="H517" s="1"/>
  <c r="L514"/>
  <c r="K515"/>
  <c r="M514"/>
  <c r="Q515" s="1"/>
  <c r="O514"/>
  <c r="P513"/>
  <c r="N341" i="5"/>
  <c r="I341"/>
  <c r="J517" i="6"/>
  <c r="R515"/>
  <c r="F519" l="1"/>
  <c r="G518"/>
  <c r="H518" s="1"/>
  <c r="L515"/>
  <c r="K516"/>
  <c r="M515"/>
  <c r="Q516" s="1"/>
  <c r="O515"/>
  <c r="P514"/>
  <c r="N340" i="5"/>
  <c r="I340"/>
  <c r="J518" i="6"/>
  <c r="R516"/>
  <c r="L516" l="1"/>
  <c r="K517"/>
  <c r="M516"/>
  <c r="F520"/>
  <c r="G519"/>
  <c r="H519" s="1"/>
  <c r="O516"/>
  <c r="Q517"/>
  <c r="P515"/>
  <c r="N339" i="5"/>
  <c r="I339"/>
  <c r="J519" i="6"/>
  <c r="R517"/>
  <c r="F521" l="1"/>
  <c r="G520"/>
  <c r="H520" s="1"/>
  <c r="L517"/>
  <c r="K518"/>
  <c r="M517"/>
  <c r="O517"/>
  <c r="P516"/>
  <c r="Q518"/>
  <c r="N338" i="5"/>
  <c r="I338"/>
  <c r="J520" i="6"/>
  <c r="R518"/>
  <c r="L518" l="1"/>
  <c r="K519"/>
  <c r="M518"/>
  <c r="Q519" s="1"/>
  <c r="F522"/>
  <c r="G521"/>
  <c r="H521" s="1"/>
  <c r="O518"/>
  <c r="P517"/>
  <c r="N337" i="5"/>
  <c r="I337"/>
  <c r="J521" i="6"/>
  <c r="R519"/>
  <c r="F523" l="1"/>
  <c r="G522"/>
  <c r="H522" s="1"/>
  <c r="L519"/>
  <c r="K520"/>
  <c r="M519"/>
  <c r="Q520" s="1"/>
  <c r="O519"/>
  <c r="P518"/>
  <c r="N336" i="5"/>
  <c r="I336"/>
  <c r="J522" i="6"/>
  <c r="R520"/>
  <c r="F524" l="1"/>
  <c r="G523"/>
  <c r="H523" s="1"/>
  <c r="O520"/>
  <c r="P520" s="1"/>
  <c r="P519"/>
  <c r="L520"/>
  <c r="K521"/>
  <c r="M520"/>
  <c r="Q521" s="1"/>
  <c r="N335" i="5"/>
  <c r="I335"/>
  <c r="R521" i="6"/>
  <c r="J523"/>
  <c r="L521" l="1"/>
  <c r="K522"/>
  <c r="M521"/>
  <c r="Q522" s="1"/>
  <c r="F525"/>
  <c r="G524"/>
  <c r="H524" s="1"/>
  <c r="O521"/>
  <c r="N334" i="5"/>
  <c r="I334"/>
  <c r="J524" i="6"/>
  <c r="R522"/>
  <c r="F526" l="1"/>
  <c r="G525"/>
  <c r="H525" s="1"/>
  <c r="L522"/>
  <c r="K523"/>
  <c r="M522"/>
  <c r="O522"/>
  <c r="Q523"/>
  <c r="P521"/>
  <c r="N333" i="5"/>
  <c r="I333"/>
  <c r="R523" i="6"/>
  <c r="J525"/>
  <c r="L523" l="1"/>
  <c r="K524"/>
  <c r="M523"/>
  <c r="Q524" s="1"/>
  <c r="O523"/>
  <c r="P522"/>
  <c r="F527"/>
  <c r="G526"/>
  <c r="H526" s="1"/>
  <c r="N332" i="5"/>
  <c r="I332"/>
  <c r="J526" i="6"/>
  <c r="R524"/>
  <c r="F528" l="1"/>
  <c r="G527"/>
  <c r="H527" s="1"/>
  <c r="L524"/>
  <c r="K525"/>
  <c r="M524"/>
  <c r="Q525" s="1"/>
  <c r="O524"/>
  <c r="P523"/>
  <c r="N331" i="5"/>
  <c r="I331"/>
  <c r="J527" i="6"/>
  <c r="R525"/>
  <c r="F529" l="1"/>
  <c r="G528"/>
  <c r="H528" s="1"/>
  <c r="O525"/>
  <c r="P525" s="1"/>
  <c r="P524"/>
  <c r="L525"/>
  <c r="K526"/>
  <c r="N330" i="5"/>
  <c r="I330"/>
  <c r="J528" i="6"/>
  <c r="L526" l="1"/>
  <c r="K527"/>
  <c r="M526"/>
  <c r="F530"/>
  <c r="G529"/>
  <c r="H529" s="1"/>
  <c r="M525"/>
  <c r="N329" i="5"/>
  <c r="I329"/>
  <c r="R526" i="6"/>
  <c r="J529"/>
  <c r="R527"/>
  <c r="O526" l="1"/>
  <c r="O527" s="1"/>
  <c r="Q526"/>
  <c r="Q527" s="1"/>
  <c r="F531"/>
  <c r="G530"/>
  <c r="H530" s="1"/>
  <c r="L527"/>
  <c r="K528"/>
  <c r="M527"/>
  <c r="N328" i="5"/>
  <c r="I328"/>
  <c r="J530" i="6"/>
  <c r="R528"/>
  <c r="Q528" l="1"/>
  <c r="P526"/>
  <c r="F532"/>
  <c r="G531"/>
  <c r="H531" s="1"/>
  <c r="O528"/>
  <c r="P527"/>
  <c r="L528"/>
  <c r="K529"/>
  <c r="M528"/>
  <c r="Q529" s="1"/>
  <c r="N327" i="5"/>
  <c r="I327"/>
  <c r="R529" i="6"/>
  <c r="J531"/>
  <c r="O529" l="1"/>
  <c r="P528"/>
  <c r="L529"/>
  <c r="M529" s="1"/>
  <c r="Q530" s="1"/>
  <c r="K530"/>
  <c r="F533"/>
  <c r="G532"/>
  <c r="H532" s="1"/>
  <c r="N326" i="5"/>
  <c r="I326"/>
  <c r="J532" i="6"/>
  <c r="R530"/>
  <c r="L530" l="1"/>
  <c r="K531"/>
  <c r="M530"/>
  <c r="Q531" s="1"/>
  <c r="O530"/>
  <c r="P529"/>
  <c r="F534"/>
  <c r="G533"/>
  <c r="H533" s="1"/>
  <c r="N325" i="5"/>
  <c r="I325"/>
  <c r="J533" i="6"/>
  <c r="R531"/>
  <c r="L531" l="1"/>
  <c r="K532"/>
  <c r="M531"/>
  <c r="Q532" s="1"/>
  <c r="O531"/>
  <c r="P530"/>
  <c r="F535"/>
  <c r="G534"/>
  <c r="H534" s="1"/>
  <c r="N324" i="5"/>
  <c r="I324"/>
  <c r="J534" i="6"/>
  <c r="R532"/>
  <c r="O532" l="1"/>
  <c r="P532" s="1"/>
  <c r="P531"/>
  <c r="F536"/>
  <c r="G535"/>
  <c r="H535" s="1"/>
  <c r="L532"/>
  <c r="M532" s="1"/>
  <c r="Q533" s="1"/>
  <c r="K533"/>
  <c r="N323" i="5"/>
  <c r="I323"/>
  <c r="J535" i="6"/>
  <c r="R533"/>
  <c r="F537" l="1"/>
  <c r="G536"/>
  <c r="H536" s="1"/>
  <c r="L533"/>
  <c r="K534"/>
  <c r="M533"/>
  <c r="Q534" s="1"/>
  <c r="O533"/>
  <c r="N322" i="5"/>
  <c r="I322"/>
  <c r="J536" i="6"/>
  <c r="R534"/>
  <c r="F538" l="1"/>
  <c r="G537"/>
  <c r="H537" s="1"/>
  <c r="O534"/>
  <c r="P533"/>
  <c r="L534"/>
  <c r="M534" s="1"/>
  <c r="Q535" s="1"/>
  <c r="K535"/>
  <c r="N321" i="5"/>
  <c r="I321"/>
  <c r="J537" i="6"/>
  <c r="R535"/>
  <c r="L535" l="1"/>
  <c r="K536"/>
  <c r="M535"/>
  <c r="Q536" s="1"/>
  <c r="F539"/>
  <c r="G538"/>
  <c r="H538" s="1"/>
  <c r="O535"/>
  <c r="P534"/>
  <c r="N320" i="5"/>
  <c r="I320"/>
  <c r="J538" i="6"/>
  <c r="R536"/>
  <c r="F540" l="1"/>
  <c r="G539"/>
  <c r="H539" s="1"/>
  <c r="O536"/>
  <c r="P536" s="1"/>
  <c r="P535"/>
  <c r="L536"/>
  <c r="K537"/>
  <c r="N319" i="5"/>
  <c r="I319"/>
  <c r="J539" i="6"/>
  <c r="L537" l="1"/>
  <c r="M537" s="1"/>
  <c r="K538"/>
  <c r="F541"/>
  <c r="G540"/>
  <c r="H540" s="1"/>
  <c r="M536"/>
  <c r="N318" i="5"/>
  <c r="I318"/>
  <c r="J540" i="6"/>
  <c r="R537"/>
  <c r="R538"/>
  <c r="O537" l="1"/>
  <c r="O538" s="1"/>
  <c r="Q537"/>
  <c r="Q538" s="1"/>
  <c r="F542"/>
  <c r="G541"/>
  <c r="H541" s="1"/>
  <c r="L538"/>
  <c r="M538" s="1"/>
  <c r="K539"/>
  <c r="N317" i="5"/>
  <c r="I317"/>
  <c r="J541" i="6"/>
  <c r="R539"/>
  <c r="Q539" l="1"/>
  <c r="P537"/>
  <c r="F543"/>
  <c r="G542"/>
  <c r="H542" s="1"/>
  <c r="O539"/>
  <c r="P538"/>
  <c r="L539"/>
  <c r="K540"/>
  <c r="M539"/>
  <c r="Q540" s="1"/>
  <c r="N316" i="5"/>
  <c r="I316"/>
  <c r="R540" i="6"/>
  <c r="J542"/>
  <c r="O540" l="1"/>
  <c r="P539"/>
  <c r="L540"/>
  <c r="M540" s="1"/>
  <c r="Q541" s="1"/>
  <c r="K541"/>
  <c r="F544"/>
  <c r="G543"/>
  <c r="H543" s="1"/>
  <c r="N315" i="5"/>
  <c r="I315"/>
  <c r="J543" i="6"/>
  <c r="R541"/>
  <c r="F545" l="1"/>
  <c r="G544"/>
  <c r="H544" s="1"/>
  <c r="L541"/>
  <c r="K542"/>
  <c r="M541"/>
  <c r="Q542" s="1"/>
  <c r="O541"/>
  <c r="P540"/>
  <c r="N314" i="5"/>
  <c r="I314"/>
  <c r="J544" i="6"/>
  <c r="R542"/>
  <c r="F546" l="1"/>
  <c r="G545"/>
  <c r="H545" s="1"/>
  <c r="L542"/>
  <c r="K543"/>
  <c r="M542"/>
  <c r="Q543" s="1"/>
  <c r="O542"/>
  <c r="P541"/>
  <c r="N313" i="5"/>
  <c r="I313"/>
  <c r="J545" i="6"/>
  <c r="R543"/>
  <c r="F547" l="1"/>
  <c r="G546"/>
  <c r="H546" s="1"/>
  <c r="O543"/>
  <c r="P543" s="1"/>
  <c r="P542"/>
  <c r="L543"/>
  <c r="K544"/>
  <c r="N312" i="5"/>
  <c r="I312"/>
  <c r="J546" i="6"/>
  <c r="L544" l="1"/>
  <c r="K545"/>
  <c r="M544"/>
  <c r="F548"/>
  <c r="G547"/>
  <c r="H547" s="1"/>
  <c r="M543"/>
  <c r="N311" i="5"/>
  <c r="I311"/>
  <c r="R544" i="6"/>
  <c r="J547"/>
  <c r="R545"/>
  <c r="O544" l="1"/>
  <c r="O545" s="1"/>
  <c r="Q544"/>
  <c r="Q545" s="1"/>
  <c r="F549"/>
  <c r="G548"/>
  <c r="H548" s="1"/>
  <c r="L545"/>
  <c r="M545" s="1"/>
  <c r="K546"/>
  <c r="N310" i="5"/>
  <c r="I310"/>
  <c r="J548" i="6"/>
  <c r="R546"/>
  <c r="Q546" l="1"/>
  <c r="P544"/>
  <c r="F550"/>
  <c r="G549"/>
  <c r="H549" s="1"/>
  <c r="O546"/>
  <c r="P545"/>
  <c r="L546"/>
  <c r="M546" s="1"/>
  <c r="Q547" s="1"/>
  <c r="K547"/>
  <c r="N309" i="5"/>
  <c r="I309"/>
  <c r="R547" i="6"/>
  <c r="J549"/>
  <c r="O547" l="1"/>
  <c r="P546"/>
  <c r="L547"/>
  <c r="M547" s="1"/>
  <c r="Q548" s="1"/>
  <c r="K548"/>
  <c r="F551"/>
  <c r="G550"/>
  <c r="H550" s="1"/>
  <c r="N308" i="5"/>
  <c r="I308"/>
  <c r="J550" i="6"/>
  <c r="R548"/>
  <c r="F552" l="1"/>
  <c r="G551"/>
  <c r="H551" s="1"/>
  <c r="L548"/>
  <c r="K549"/>
  <c r="M548"/>
  <c r="Q549" s="1"/>
  <c r="O548"/>
  <c r="P547"/>
  <c r="N307" i="5"/>
  <c r="I307"/>
  <c r="J551" i="6"/>
  <c r="R549"/>
  <c r="F553" l="1"/>
  <c r="G552"/>
  <c r="H552" s="1"/>
  <c r="L549"/>
  <c r="K550"/>
  <c r="M549"/>
  <c r="Q550" s="1"/>
  <c r="O549"/>
  <c r="P548"/>
  <c r="N306" i="5"/>
  <c r="I306"/>
  <c r="J552" i="6"/>
  <c r="R550"/>
  <c r="F554" l="1"/>
  <c r="G553"/>
  <c r="H553" s="1"/>
  <c r="O550"/>
  <c r="P550" s="1"/>
  <c r="P549"/>
  <c r="L550"/>
  <c r="K551"/>
  <c r="N305" i="5"/>
  <c r="I305"/>
  <c r="J553" i="6"/>
  <c r="L551" l="1"/>
  <c r="K552"/>
  <c r="M551"/>
  <c r="F555"/>
  <c r="G554"/>
  <c r="H554" s="1"/>
  <c r="M550"/>
  <c r="N304" i="5"/>
  <c r="I304"/>
  <c r="J554" i="6"/>
  <c r="R551"/>
  <c r="R552"/>
  <c r="O551" l="1"/>
  <c r="O552" s="1"/>
  <c r="Q551"/>
  <c r="Q552" s="1"/>
  <c r="F556"/>
  <c r="G555"/>
  <c r="H555" s="1"/>
  <c r="L552"/>
  <c r="M552" s="1"/>
  <c r="K553"/>
  <c r="N303" i="5"/>
  <c r="I303"/>
  <c r="J555" i="6"/>
  <c r="R553"/>
  <c r="Q553" l="1"/>
  <c r="P551"/>
  <c r="F557"/>
  <c r="G556"/>
  <c r="H556" s="1"/>
  <c r="O553"/>
  <c r="P552"/>
  <c r="L553"/>
  <c r="M553" s="1"/>
  <c r="Q554" s="1"/>
  <c r="K554"/>
  <c r="N302" i="5"/>
  <c r="I302"/>
  <c r="R554" i="6"/>
  <c r="J556"/>
  <c r="O554" l="1"/>
  <c r="P553"/>
  <c r="L554"/>
  <c r="M554" s="1"/>
  <c r="Q555" s="1"/>
  <c r="K555"/>
  <c r="F558"/>
  <c r="G557"/>
  <c r="H557" s="1"/>
  <c r="N301" i="5"/>
  <c r="I301"/>
  <c r="J557" i="6"/>
  <c r="R555"/>
  <c r="L555" l="1"/>
  <c r="K556"/>
  <c r="M555"/>
  <c r="Q556" s="1"/>
  <c r="O555"/>
  <c r="P554"/>
  <c r="F559"/>
  <c r="G558"/>
  <c r="H558" s="1"/>
  <c r="N300" i="5"/>
  <c r="I300"/>
  <c r="J558" i="6"/>
  <c r="R556"/>
  <c r="L556" l="1"/>
  <c r="K557"/>
  <c r="M556"/>
  <c r="Q557" s="1"/>
  <c r="O556"/>
  <c r="P555"/>
  <c r="F560"/>
  <c r="G559"/>
  <c r="H559" s="1"/>
  <c r="N299" i="5"/>
  <c r="I299"/>
  <c r="J559" i="6"/>
  <c r="R557"/>
  <c r="O557" l="1"/>
  <c r="P557" s="1"/>
  <c r="P556"/>
  <c r="F561"/>
  <c r="G560"/>
  <c r="H560" s="1"/>
  <c r="L557"/>
  <c r="M557" s="1"/>
  <c r="Q558" s="1"/>
  <c r="K558"/>
  <c r="N298" i="5"/>
  <c r="I298"/>
  <c r="J560" i="6"/>
  <c r="R558"/>
  <c r="F562" l="1"/>
  <c r="G561"/>
  <c r="H561" s="1"/>
  <c r="L558"/>
  <c r="K559"/>
  <c r="M558"/>
  <c r="Q559" s="1"/>
  <c r="O558"/>
  <c r="P558" s="1"/>
  <c r="N297" i="5"/>
  <c r="I297"/>
  <c r="J561" i="6"/>
  <c r="R559"/>
  <c r="F563" l="1"/>
  <c r="G562"/>
  <c r="H562" s="1"/>
  <c r="L559"/>
  <c r="K560"/>
  <c r="M559"/>
  <c r="Q560" s="1"/>
  <c r="O559"/>
  <c r="P559" s="1"/>
  <c r="N296" i="5"/>
  <c r="I296"/>
  <c r="J562" i="6"/>
  <c r="R560"/>
  <c r="F564" l="1"/>
  <c r="G563"/>
  <c r="H563" s="1"/>
  <c r="L560"/>
  <c r="K561"/>
  <c r="M560"/>
  <c r="Q561" s="1"/>
  <c r="O560"/>
  <c r="P560" s="1"/>
  <c r="N295" i="5"/>
  <c r="I295"/>
  <c r="J563" i="6"/>
  <c r="R561"/>
  <c r="F565" l="1"/>
  <c r="G564"/>
  <c r="H564" s="1"/>
  <c r="L561"/>
  <c r="K562"/>
  <c r="M561"/>
  <c r="Q562" s="1"/>
  <c r="O561"/>
  <c r="P561" s="1"/>
  <c r="N294" i="5"/>
  <c r="I294"/>
  <c r="J564" i="6"/>
  <c r="R562"/>
  <c r="F566" l="1"/>
  <c r="G565"/>
  <c r="H565" s="1"/>
  <c r="L562"/>
  <c r="K563"/>
  <c r="M562"/>
  <c r="Q563" s="1"/>
  <c r="O562"/>
  <c r="P562" s="1"/>
  <c r="N293" i="5"/>
  <c r="I293"/>
  <c r="J565" i="6"/>
  <c r="R563"/>
  <c r="F567" l="1"/>
  <c r="G566"/>
  <c r="H566" s="1"/>
  <c r="L563"/>
  <c r="K564"/>
  <c r="M563"/>
  <c r="Q564" s="1"/>
  <c r="O563"/>
  <c r="P563" s="1"/>
  <c r="N292" i="5"/>
  <c r="I292"/>
  <c r="J566" i="6"/>
  <c r="R564"/>
  <c r="F568" l="1"/>
  <c r="G567"/>
  <c r="H567" s="1"/>
  <c r="L564"/>
  <c r="K565"/>
  <c r="M564"/>
  <c r="Q565" s="1"/>
  <c r="O564"/>
  <c r="N291" i="5"/>
  <c r="I291"/>
  <c r="J567" i="6"/>
  <c r="R565"/>
  <c r="L565" l="1"/>
  <c r="K566"/>
  <c r="M565"/>
  <c r="F569"/>
  <c r="G568"/>
  <c r="H568" s="1"/>
  <c r="O565"/>
  <c r="Q566"/>
  <c r="P564"/>
  <c r="N290" i="5"/>
  <c r="I290"/>
  <c r="J568" i="6"/>
  <c r="R566"/>
  <c r="F570" l="1"/>
  <c r="G569"/>
  <c r="H569" s="1"/>
  <c r="L566"/>
  <c r="K567"/>
  <c r="M566"/>
  <c r="Q567" s="1"/>
  <c r="O566"/>
  <c r="P566" s="1"/>
  <c r="P565"/>
  <c r="N289" i="5"/>
  <c r="I289"/>
  <c r="R567" i="6"/>
  <c r="J569"/>
  <c r="L567" l="1"/>
  <c r="K568"/>
  <c r="M567"/>
  <c r="Q568" s="1"/>
  <c r="F571"/>
  <c r="G570"/>
  <c r="H570" s="1"/>
  <c r="O567"/>
  <c r="N288" i="5"/>
  <c r="I288"/>
  <c r="J570" i="6"/>
  <c r="R568"/>
  <c r="F572" l="1"/>
  <c r="G571"/>
  <c r="H571" s="1"/>
  <c r="L568"/>
  <c r="K569"/>
  <c r="M568"/>
  <c r="Q569" s="1"/>
  <c r="O568"/>
  <c r="P567"/>
  <c r="N287" i="5"/>
  <c r="I287"/>
  <c r="J571" i="6"/>
  <c r="R569"/>
  <c r="F573" l="1"/>
  <c r="G572"/>
  <c r="H572" s="1"/>
  <c r="O569"/>
  <c r="P568"/>
  <c r="L569"/>
  <c r="M569" s="1"/>
  <c r="Q570" s="1"/>
  <c r="K570"/>
  <c r="N286" i="5"/>
  <c r="I286"/>
  <c r="J572" i="6"/>
  <c r="R570"/>
  <c r="L570" l="1"/>
  <c r="K571"/>
  <c r="M570"/>
  <c r="Q571" s="1"/>
  <c r="F574"/>
  <c r="G573"/>
  <c r="H573" s="1"/>
  <c r="O570"/>
  <c r="P569"/>
  <c r="N285" i="5"/>
  <c r="I285"/>
  <c r="J573" i="6"/>
  <c r="R571"/>
  <c r="F575" l="1"/>
  <c r="G574"/>
  <c r="H574" s="1"/>
  <c r="O571"/>
  <c r="P571" s="1"/>
  <c r="P570"/>
  <c r="L571"/>
  <c r="K572"/>
  <c r="N284" i="5"/>
  <c r="I284"/>
  <c r="J574" i="6"/>
  <c r="L572" l="1"/>
  <c r="K573"/>
  <c r="M572"/>
  <c r="F576"/>
  <c r="G575"/>
  <c r="H575" s="1"/>
  <c r="M571"/>
  <c r="N283" i="5"/>
  <c r="I283"/>
  <c r="J575" i="6"/>
  <c r="R572"/>
  <c r="R573"/>
  <c r="O572" l="1"/>
  <c r="O573" s="1"/>
  <c r="Q572"/>
  <c r="Q573" s="1"/>
  <c r="F577"/>
  <c r="G576"/>
  <c r="H576" s="1"/>
  <c r="L573"/>
  <c r="K574"/>
  <c r="M573"/>
  <c r="N282" i="5"/>
  <c r="I282"/>
  <c r="J576" i="6"/>
  <c r="R574"/>
  <c r="Q574" l="1"/>
  <c r="P572"/>
  <c r="F578"/>
  <c r="G577"/>
  <c r="H577" s="1"/>
  <c r="O574"/>
  <c r="P573"/>
  <c r="L574"/>
  <c r="M574" s="1"/>
  <c r="Q575" s="1"/>
  <c r="K575"/>
  <c r="N281" i="5"/>
  <c r="I281"/>
  <c r="J577" i="6"/>
  <c r="R575"/>
  <c r="F579" l="1"/>
  <c r="G578"/>
  <c r="H578" s="1"/>
  <c r="O575"/>
  <c r="P574"/>
  <c r="L575"/>
  <c r="M575" s="1"/>
  <c r="Q576" s="1"/>
  <c r="K576"/>
  <c r="N280" i="5"/>
  <c r="I280"/>
  <c r="R576" i="6"/>
  <c r="J578"/>
  <c r="O576" l="1"/>
  <c r="P575"/>
  <c r="L576"/>
  <c r="M576" s="1"/>
  <c r="Q577" s="1"/>
  <c r="K577"/>
  <c r="F580"/>
  <c r="G579"/>
  <c r="H579" s="1"/>
  <c r="N279" i="5"/>
  <c r="I279"/>
  <c r="J579" i="6"/>
  <c r="R577"/>
  <c r="L577" l="1"/>
  <c r="K578"/>
  <c r="M577"/>
  <c r="Q578" s="1"/>
  <c r="O577"/>
  <c r="P577" s="1"/>
  <c r="P576"/>
  <c r="F581"/>
  <c r="G580"/>
  <c r="H580" s="1"/>
  <c r="N278" i="5"/>
  <c r="I278"/>
  <c r="R578" i="6"/>
  <c r="J580"/>
  <c r="L578" l="1"/>
  <c r="K579"/>
  <c r="M578"/>
  <c r="Q579" s="1"/>
  <c r="F582"/>
  <c r="G581"/>
  <c r="H581" s="1"/>
  <c r="O578"/>
  <c r="N277" i="5"/>
  <c r="I277"/>
  <c r="J581" i="6"/>
  <c r="R579"/>
  <c r="F583" l="1"/>
  <c r="G582"/>
  <c r="H582" s="1"/>
  <c r="L579"/>
  <c r="K580"/>
  <c r="M579"/>
  <c r="Q580" s="1"/>
  <c r="O579"/>
  <c r="P578"/>
  <c r="N276" i="5"/>
  <c r="I276"/>
  <c r="J582" i="6"/>
  <c r="R580"/>
  <c r="L580" l="1"/>
  <c r="K581"/>
  <c r="M580"/>
  <c r="F584"/>
  <c r="G583"/>
  <c r="H583" s="1"/>
  <c r="O580"/>
  <c r="Q581"/>
  <c r="P579"/>
  <c r="N275" i="5"/>
  <c r="I275"/>
  <c r="J583" i="6"/>
  <c r="R581"/>
  <c r="F585" l="1"/>
  <c r="G584"/>
  <c r="H584" s="1"/>
  <c r="L581"/>
  <c r="K582"/>
  <c r="M581"/>
  <c r="Q582" s="1"/>
  <c r="O581"/>
  <c r="P580"/>
  <c r="N274" i="5"/>
  <c r="I274"/>
  <c r="J584" i="6"/>
  <c r="R582"/>
  <c r="F586" l="1"/>
  <c r="G585"/>
  <c r="H585" s="1"/>
  <c r="L582"/>
  <c r="K583"/>
  <c r="M582"/>
  <c r="Q583" s="1"/>
  <c r="O582"/>
  <c r="P581"/>
  <c r="N273" i="5"/>
  <c r="I273"/>
  <c r="J585" i="6"/>
  <c r="R583"/>
  <c r="F587" l="1"/>
  <c r="G586"/>
  <c r="H586" s="1"/>
  <c r="O583"/>
  <c r="P583" s="1"/>
  <c r="P582"/>
  <c r="L583"/>
  <c r="K584"/>
  <c r="N272" i="5"/>
  <c r="I272"/>
  <c r="J586" i="6"/>
  <c r="L584" l="1"/>
  <c r="K585"/>
  <c r="M584"/>
  <c r="F588"/>
  <c r="G587"/>
  <c r="H587" s="1"/>
  <c r="M583"/>
  <c r="N271" i="5"/>
  <c r="I271"/>
  <c r="J587" i="6"/>
  <c r="R584"/>
  <c r="R585"/>
  <c r="O584" l="1"/>
  <c r="O585" s="1"/>
  <c r="Q584"/>
  <c r="Q585" s="1"/>
  <c r="F589"/>
  <c r="G588"/>
  <c r="H588" s="1"/>
  <c r="L585"/>
  <c r="M585" s="1"/>
  <c r="K586"/>
  <c r="N270" i="5"/>
  <c r="I270"/>
  <c r="J588" i="6"/>
  <c r="R586"/>
  <c r="Q586" l="1"/>
  <c r="P584"/>
  <c r="F590"/>
  <c r="G589"/>
  <c r="H589" s="1"/>
  <c r="O586"/>
  <c r="P585"/>
  <c r="L586"/>
  <c r="M586" s="1"/>
  <c r="Q587" s="1"/>
  <c r="K587"/>
  <c r="N269" i="5"/>
  <c r="I269"/>
  <c r="R587" i="6"/>
  <c r="J589"/>
  <c r="O587" l="1"/>
  <c r="P586"/>
  <c r="L587"/>
  <c r="M587" s="1"/>
  <c r="Q588" s="1"/>
  <c r="K588"/>
  <c r="F591"/>
  <c r="G590"/>
  <c r="H590" s="1"/>
  <c r="N268" i="5"/>
  <c r="I268"/>
  <c r="J590" i="6"/>
  <c r="R588"/>
  <c r="L588" l="1"/>
  <c r="K589"/>
  <c r="M588"/>
  <c r="Q589" s="1"/>
  <c r="O588"/>
  <c r="P587"/>
  <c r="F592"/>
  <c r="G591"/>
  <c r="H591" s="1"/>
  <c r="N267" i="5"/>
  <c r="I267"/>
  <c r="J591" i="6"/>
  <c r="R589"/>
  <c r="L589" l="1"/>
  <c r="K590"/>
  <c r="M589"/>
  <c r="Q590" s="1"/>
  <c r="O589"/>
  <c r="P588"/>
  <c r="F593"/>
  <c r="G592"/>
  <c r="H592" s="1"/>
  <c r="N266" i="5"/>
  <c r="I266"/>
  <c r="J592" i="6"/>
  <c r="R590"/>
  <c r="O590" l="1"/>
  <c r="P589"/>
  <c r="F594"/>
  <c r="G593"/>
  <c r="H593" s="1"/>
  <c r="L590"/>
  <c r="M590" s="1"/>
  <c r="Q591" s="1"/>
  <c r="K591"/>
  <c r="N265" i="5"/>
  <c r="I265"/>
  <c r="J593" i="6"/>
  <c r="R591"/>
  <c r="L591" l="1"/>
  <c r="K592"/>
  <c r="M591"/>
  <c r="Q592" s="1"/>
  <c r="F595"/>
  <c r="G594"/>
  <c r="H594" s="1"/>
  <c r="O591"/>
  <c r="P590"/>
  <c r="N264" i="5"/>
  <c r="I264"/>
  <c r="J594" i="6"/>
  <c r="R592"/>
  <c r="F596" l="1"/>
  <c r="G595"/>
  <c r="H595" s="1"/>
  <c r="O592"/>
  <c r="P592" s="1"/>
  <c r="P591"/>
  <c r="L592"/>
  <c r="K593"/>
  <c r="M592"/>
  <c r="Q593" s="1"/>
  <c r="N263" i="5"/>
  <c r="I263"/>
  <c r="J595" i="6"/>
  <c r="R593"/>
  <c r="L593" l="1"/>
  <c r="K594"/>
  <c r="M593"/>
  <c r="Q594" s="1"/>
  <c r="F597"/>
  <c r="G596"/>
  <c r="H596" s="1"/>
  <c r="O593"/>
  <c r="N262" i="5"/>
  <c r="I262"/>
  <c r="J596" i="6"/>
  <c r="R594"/>
  <c r="L594" l="1"/>
  <c r="K595"/>
  <c r="M594"/>
  <c r="O594"/>
  <c r="Q595"/>
  <c r="P593"/>
  <c r="F598"/>
  <c r="G597"/>
  <c r="H597" s="1"/>
  <c r="N261" i="5"/>
  <c r="I261"/>
  <c r="R595" i="6"/>
  <c r="J597"/>
  <c r="F599" l="1"/>
  <c r="G598"/>
  <c r="H598" s="1"/>
  <c r="L595"/>
  <c r="K596"/>
  <c r="M595"/>
  <c r="O595"/>
  <c r="P594"/>
  <c r="Q596"/>
  <c r="N260" i="5"/>
  <c r="I260"/>
  <c r="R596" i="6"/>
  <c r="J598"/>
  <c r="L596" l="1"/>
  <c r="K597"/>
  <c r="M596"/>
  <c r="Q597" s="1"/>
  <c r="O596"/>
  <c r="P595"/>
  <c r="F600"/>
  <c r="G599"/>
  <c r="H599" s="1"/>
  <c r="N259" i="5"/>
  <c r="I259"/>
  <c r="J599" i="6"/>
  <c r="R597"/>
  <c r="L597" l="1"/>
  <c r="K598"/>
  <c r="M597"/>
  <c r="Q598" s="1"/>
  <c r="O597"/>
  <c r="P596"/>
  <c r="F601"/>
  <c r="G600"/>
  <c r="H600" s="1"/>
  <c r="N258" i="5"/>
  <c r="I258"/>
  <c r="J600" i="6"/>
  <c r="R598"/>
  <c r="O598" l="1"/>
  <c r="P598" s="1"/>
  <c r="P597"/>
  <c r="F602"/>
  <c r="G601"/>
  <c r="H601" s="1"/>
  <c r="L598"/>
  <c r="M598" s="1"/>
  <c r="Q599" s="1"/>
  <c r="K599"/>
  <c r="N257" i="5"/>
  <c r="I257"/>
  <c r="J601" i="6"/>
  <c r="R599"/>
  <c r="F603" l="1"/>
  <c r="G602"/>
  <c r="H602" s="1"/>
  <c r="L599"/>
  <c r="K600"/>
  <c r="M599"/>
  <c r="Q600" s="1"/>
  <c r="O599"/>
  <c r="N256" i="5"/>
  <c r="I256"/>
  <c r="J602" i="6"/>
  <c r="R600"/>
  <c r="F604" l="1"/>
  <c r="G603"/>
  <c r="H603" s="1"/>
  <c r="O600"/>
  <c r="P600" s="1"/>
  <c r="P599"/>
  <c r="L600"/>
  <c r="M600" s="1"/>
  <c r="Q601" s="1"/>
  <c r="K601"/>
  <c r="N255" i="5"/>
  <c r="I255"/>
  <c r="J603" i="6"/>
  <c r="R601"/>
  <c r="L601" l="1"/>
  <c r="K602"/>
  <c r="M601"/>
  <c r="Q602" s="1"/>
  <c r="F605"/>
  <c r="G604"/>
  <c r="H604" s="1"/>
  <c r="O601"/>
  <c r="N254" i="5"/>
  <c r="I254"/>
  <c r="J604" i="6"/>
  <c r="R602"/>
  <c r="F606" l="1"/>
  <c r="G605"/>
  <c r="H605" s="1"/>
  <c r="O602"/>
  <c r="P602" s="1"/>
  <c r="P601"/>
  <c r="L602"/>
  <c r="K603"/>
  <c r="M602"/>
  <c r="Q603" s="1"/>
  <c r="N253" i="5"/>
  <c r="I253"/>
  <c r="J605" i="6"/>
  <c r="R603"/>
  <c r="L603" l="1"/>
  <c r="K604"/>
  <c r="M603"/>
  <c r="Q604" s="1"/>
  <c r="F607"/>
  <c r="G606"/>
  <c r="H606" s="1"/>
  <c r="O603"/>
  <c r="N252" i="5"/>
  <c r="I252"/>
  <c r="J606" i="6"/>
  <c r="R604"/>
  <c r="F608" l="1"/>
  <c r="G607"/>
  <c r="H607" s="1"/>
  <c r="O604"/>
  <c r="P604" s="1"/>
  <c r="P603"/>
  <c r="L604"/>
  <c r="K605"/>
  <c r="M604"/>
  <c r="Q605" s="1"/>
  <c r="N251" i="5"/>
  <c r="I251"/>
  <c r="J607" i="6"/>
  <c r="R605"/>
  <c r="L605" l="1"/>
  <c r="K606"/>
  <c r="M605"/>
  <c r="Q606" s="1"/>
  <c r="F609"/>
  <c r="G608"/>
  <c r="H608" s="1"/>
  <c r="O605"/>
  <c r="N250" i="5"/>
  <c r="I250"/>
  <c r="J608" i="6"/>
  <c r="R606"/>
  <c r="L606" l="1"/>
  <c r="K607"/>
  <c r="M606"/>
  <c r="O606"/>
  <c r="Q607"/>
  <c r="P605"/>
  <c r="F610"/>
  <c r="G609"/>
  <c r="H609" s="1"/>
  <c r="N249" i="5"/>
  <c r="I249"/>
  <c r="R607" i="6"/>
  <c r="J609"/>
  <c r="L607" l="1"/>
  <c r="K608"/>
  <c r="M607"/>
  <c r="O607"/>
  <c r="P606"/>
  <c r="F611"/>
  <c r="G610"/>
  <c r="H610" s="1"/>
  <c r="Q608"/>
  <c r="N248" i="5"/>
  <c r="I248"/>
  <c r="J610" i="6"/>
  <c r="R608"/>
  <c r="F612" l="1"/>
  <c r="G611"/>
  <c r="H611" s="1"/>
  <c r="L608"/>
  <c r="K609"/>
  <c r="M608"/>
  <c r="Q609" s="1"/>
  <c r="O608"/>
  <c r="P607"/>
  <c r="N247" i="5"/>
  <c r="I247"/>
  <c r="J611" i="6"/>
  <c r="R609"/>
  <c r="F613" l="1"/>
  <c r="G612"/>
  <c r="H612" s="1"/>
  <c r="L609"/>
  <c r="K610"/>
  <c r="M609"/>
  <c r="Q610" s="1"/>
  <c r="O609"/>
  <c r="P608"/>
  <c r="N246" i="5"/>
  <c r="I246"/>
  <c r="J612" i="6"/>
  <c r="R610"/>
  <c r="F614" l="1"/>
  <c r="G613"/>
  <c r="H613" s="1"/>
  <c r="O610"/>
  <c r="P610" s="1"/>
  <c r="P609"/>
  <c r="L610"/>
  <c r="K611"/>
  <c r="N245" i="5"/>
  <c r="I245"/>
  <c r="J613" i="6"/>
  <c r="L611" l="1"/>
  <c r="K612"/>
  <c r="M611"/>
  <c r="F615"/>
  <c r="G614"/>
  <c r="H614" s="1"/>
  <c r="M610"/>
  <c r="N244" i="5"/>
  <c r="I244"/>
  <c r="J614" i="6"/>
  <c r="R611"/>
  <c r="R612"/>
  <c r="O611" l="1"/>
  <c r="O612" s="1"/>
  <c r="Q611"/>
  <c r="Q612" s="1"/>
  <c r="F616"/>
  <c r="G615"/>
  <c r="H615" s="1"/>
  <c r="L612"/>
  <c r="M612" s="1"/>
  <c r="K613"/>
  <c r="N243" i="5"/>
  <c r="I243"/>
  <c r="J615" i="6"/>
  <c r="R613"/>
  <c r="Q613" l="1"/>
  <c r="P611"/>
  <c r="F617"/>
  <c r="G616"/>
  <c r="H616" s="1"/>
  <c r="O613"/>
  <c r="P612"/>
  <c r="L613"/>
  <c r="M613" s="1"/>
  <c r="Q614" s="1"/>
  <c r="K614"/>
  <c r="N242" i="5"/>
  <c r="I242"/>
  <c r="R614" i="6"/>
  <c r="J616"/>
  <c r="O614" l="1"/>
  <c r="P613"/>
  <c r="L614"/>
  <c r="M614" s="1"/>
  <c r="Q615" s="1"/>
  <c r="K615"/>
  <c r="F618"/>
  <c r="G617"/>
  <c r="H617" s="1"/>
  <c r="N241" i="5"/>
  <c r="I241"/>
  <c r="J617" i="6"/>
  <c r="R615"/>
  <c r="L615" l="1"/>
  <c r="K616"/>
  <c r="M615"/>
  <c r="Q616" s="1"/>
  <c r="O615"/>
  <c r="P614"/>
  <c r="F619"/>
  <c r="G618"/>
  <c r="H618" s="1"/>
  <c r="N240" i="5"/>
  <c r="I240"/>
  <c r="J618" i="6"/>
  <c r="R616"/>
  <c r="L616" l="1"/>
  <c r="K617"/>
  <c r="M616"/>
  <c r="Q617" s="1"/>
  <c r="O616"/>
  <c r="P615"/>
  <c r="F620"/>
  <c r="G619"/>
  <c r="H619" s="1"/>
  <c r="N239" i="5"/>
  <c r="I239"/>
  <c r="J619" i="6"/>
  <c r="R617"/>
  <c r="O617" l="1"/>
  <c r="P617" s="1"/>
  <c r="P616"/>
  <c r="F621"/>
  <c r="G620"/>
  <c r="H620" s="1"/>
  <c r="L617"/>
  <c r="M617" s="1"/>
  <c r="Q618" s="1"/>
  <c r="K618"/>
  <c r="N238" i="5"/>
  <c r="I238"/>
  <c r="J620" i="6"/>
  <c r="R618"/>
  <c r="F622" l="1"/>
  <c r="G621"/>
  <c r="H621" s="1"/>
  <c r="L618"/>
  <c r="K619"/>
  <c r="M618"/>
  <c r="Q619" s="1"/>
  <c r="O618"/>
  <c r="N237" i="5"/>
  <c r="I237"/>
  <c r="J621" i="6"/>
  <c r="R619"/>
  <c r="F623" l="1"/>
  <c r="G622"/>
  <c r="H622" s="1"/>
  <c r="O619"/>
  <c r="P619" s="1"/>
  <c r="P618"/>
  <c r="L619"/>
  <c r="K620"/>
  <c r="M619"/>
  <c r="Q620" s="1"/>
  <c r="N236" i="5"/>
  <c r="I236"/>
  <c r="J622" i="6"/>
  <c r="R620"/>
  <c r="L620" l="1"/>
  <c r="K621"/>
  <c r="M620"/>
  <c r="Q621" s="1"/>
  <c r="F624"/>
  <c r="G623"/>
  <c r="H623" s="1"/>
  <c r="O620"/>
  <c r="N235" i="5"/>
  <c r="I235"/>
  <c r="J623" i="6"/>
  <c r="R621"/>
  <c r="F625" l="1"/>
  <c r="G624"/>
  <c r="H624" s="1"/>
  <c r="O621"/>
  <c r="P621" s="1"/>
  <c r="P620"/>
  <c r="L621"/>
  <c r="M621" s="1"/>
  <c r="Q622" s="1"/>
  <c r="K622"/>
  <c r="N234" i="5"/>
  <c r="I234"/>
  <c r="J624" i="6"/>
  <c r="R622"/>
  <c r="L622" l="1"/>
  <c r="K623"/>
  <c r="M622"/>
  <c r="Q623" s="1"/>
  <c r="F626"/>
  <c r="G625"/>
  <c r="H625" s="1"/>
  <c r="O622"/>
  <c r="N233" i="5"/>
  <c r="I233"/>
  <c r="J625" i="6"/>
  <c r="R623"/>
  <c r="F627" l="1"/>
  <c r="G626"/>
  <c r="H626" s="1"/>
  <c r="O623"/>
  <c r="P623" s="1"/>
  <c r="P622"/>
  <c r="L623"/>
  <c r="K624"/>
  <c r="N232" i="5"/>
  <c r="I232"/>
  <c r="J626" i="6"/>
  <c r="L624" l="1"/>
  <c r="K625"/>
  <c r="M624"/>
  <c r="F628"/>
  <c r="G627"/>
  <c r="H627" s="1"/>
  <c r="M623"/>
  <c r="N231" i="5"/>
  <c r="I231"/>
  <c r="J627" i="6"/>
  <c r="R624"/>
  <c r="R625"/>
  <c r="O624" l="1"/>
  <c r="O625" s="1"/>
  <c r="Q624"/>
  <c r="Q625" s="1"/>
  <c r="F629"/>
  <c r="G628"/>
  <c r="H628" s="1"/>
  <c r="L625"/>
  <c r="M625" s="1"/>
  <c r="K626"/>
  <c r="N230" i="5"/>
  <c r="I230"/>
  <c r="J628" i="6"/>
  <c r="R626"/>
  <c r="Q626" l="1"/>
  <c r="P624"/>
  <c r="F630"/>
  <c r="G629"/>
  <c r="H629" s="1"/>
  <c r="O626"/>
  <c r="P625"/>
  <c r="L626"/>
  <c r="M626" s="1"/>
  <c r="Q627" s="1"/>
  <c r="K627"/>
  <c r="N229" i="5"/>
  <c r="I229"/>
  <c r="R627" i="6"/>
  <c r="J629"/>
  <c r="O627" l="1"/>
  <c r="P626"/>
  <c r="L627"/>
  <c r="K628"/>
  <c r="M627"/>
  <c r="Q628" s="1"/>
  <c r="F631"/>
  <c r="G630"/>
  <c r="H630" s="1"/>
  <c r="N228" i="5"/>
  <c r="I228"/>
  <c r="J630" i="6"/>
  <c r="R628"/>
  <c r="L628" l="1"/>
  <c r="K629"/>
  <c r="M628"/>
  <c r="Q629" s="1"/>
  <c r="O628"/>
  <c r="P628" s="1"/>
  <c r="P627"/>
  <c r="F632"/>
  <c r="G631"/>
  <c r="H631" s="1"/>
  <c r="N227" i="5"/>
  <c r="I227"/>
  <c r="R629" i="6"/>
  <c r="J631"/>
  <c r="L629" l="1"/>
  <c r="K630"/>
  <c r="M629"/>
  <c r="Q630" s="1"/>
  <c r="F633"/>
  <c r="G632"/>
  <c r="H632" s="1"/>
  <c r="O629"/>
  <c r="P629" s="1"/>
  <c r="N226" i="5"/>
  <c r="I226"/>
  <c r="J632" i="6"/>
  <c r="R630"/>
  <c r="L630" l="1"/>
  <c r="K631"/>
  <c r="M630"/>
  <c r="Q631" s="1"/>
  <c r="F634"/>
  <c r="G633"/>
  <c r="H633" s="1"/>
  <c r="O630"/>
  <c r="P630" s="1"/>
  <c r="N225" i="5"/>
  <c r="I225"/>
  <c r="R631" i="6"/>
  <c r="J633"/>
  <c r="L631" l="1"/>
  <c r="K632"/>
  <c r="M631"/>
  <c r="Q632" s="1"/>
  <c r="F635"/>
  <c r="G634"/>
  <c r="H634" s="1"/>
  <c r="O631"/>
  <c r="P631" s="1"/>
  <c r="N224" i="5"/>
  <c r="I224"/>
  <c r="J634" i="6"/>
  <c r="R632"/>
  <c r="L632" l="1"/>
  <c r="K633"/>
  <c r="M632"/>
  <c r="Q633" s="1"/>
  <c r="F636"/>
  <c r="G635"/>
  <c r="H635" s="1"/>
  <c r="O632"/>
  <c r="P632" s="1"/>
  <c r="N223" i="5"/>
  <c r="I223"/>
  <c r="R633" i="6"/>
  <c r="J635"/>
  <c r="L633" l="1"/>
  <c r="K634"/>
  <c r="M633"/>
  <c r="Q634" s="1"/>
  <c r="F637"/>
  <c r="G636"/>
  <c r="H636" s="1"/>
  <c r="O633"/>
  <c r="P633" s="1"/>
  <c r="N222" i="5"/>
  <c r="I222"/>
  <c r="J636" i="6"/>
  <c r="R634"/>
  <c r="L634" l="1"/>
  <c r="K635"/>
  <c r="M634"/>
  <c r="Q635" s="1"/>
  <c r="F638"/>
  <c r="G637"/>
  <c r="H637" s="1"/>
  <c r="O634"/>
  <c r="P634" s="1"/>
  <c r="N221" i="5"/>
  <c r="I221"/>
  <c r="R635" i="6"/>
  <c r="J637"/>
  <c r="L635" l="1"/>
  <c r="K636"/>
  <c r="M635"/>
  <c r="Q636" s="1"/>
  <c r="F639"/>
  <c r="G638"/>
  <c r="H638" s="1"/>
  <c r="O635"/>
  <c r="P635" s="1"/>
  <c r="N220" i="5"/>
  <c r="I220"/>
  <c r="J638" i="6"/>
  <c r="R636"/>
  <c r="F640" l="1"/>
  <c r="G639"/>
  <c r="H639" s="1"/>
  <c r="L636"/>
  <c r="K637"/>
  <c r="M636"/>
  <c r="Q637" s="1"/>
  <c r="O636"/>
  <c r="P636" s="1"/>
  <c r="N219" i="5"/>
  <c r="I219"/>
  <c r="J639" i="6"/>
  <c r="R637"/>
  <c r="F641" l="1"/>
  <c r="G640"/>
  <c r="H640" s="1"/>
  <c r="L637"/>
  <c r="K638"/>
  <c r="M637"/>
  <c r="Q638" s="1"/>
  <c r="O637"/>
  <c r="P637" s="1"/>
  <c r="N218" i="5"/>
  <c r="I218"/>
  <c r="J640" i="6"/>
  <c r="R638"/>
  <c r="F642" l="1"/>
  <c r="G641"/>
  <c r="H641" s="1"/>
  <c r="L638"/>
  <c r="K639"/>
  <c r="M638"/>
  <c r="Q639" s="1"/>
  <c r="O638"/>
  <c r="P638" s="1"/>
  <c r="N217" i="5"/>
  <c r="I217"/>
  <c r="J641" i="6"/>
  <c r="R639"/>
  <c r="L639" l="1"/>
  <c r="K640"/>
  <c r="M639"/>
  <c r="Q640" s="1"/>
  <c r="F643"/>
  <c r="G642"/>
  <c r="H642" s="1"/>
  <c r="O639"/>
  <c r="N216" i="5"/>
  <c r="I216"/>
  <c r="J642" i="6"/>
  <c r="R640"/>
  <c r="F644" l="1"/>
  <c r="G643"/>
  <c r="H643" s="1"/>
  <c r="L640"/>
  <c r="K641"/>
  <c r="M640"/>
  <c r="Q641" s="1"/>
  <c r="O640"/>
  <c r="P639"/>
  <c r="N215" i="5"/>
  <c r="I215"/>
  <c r="J643" i="6"/>
  <c r="R641"/>
  <c r="F645" l="1"/>
  <c r="G644"/>
  <c r="H644" s="1"/>
  <c r="O641"/>
  <c r="P641" s="1"/>
  <c r="P640"/>
  <c r="L641"/>
  <c r="M641" s="1"/>
  <c r="Q642" s="1"/>
  <c r="K642"/>
  <c r="N214" i="5"/>
  <c r="I214"/>
  <c r="R642" i="6"/>
  <c r="J644"/>
  <c r="L642" l="1"/>
  <c r="K643"/>
  <c r="M642"/>
  <c r="Q643" s="1"/>
  <c r="F646"/>
  <c r="G645"/>
  <c r="H645" s="1"/>
  <c r="O642"/>
  <c r="N213" i="5"/>
  <c r="I213"/>
  <c r="J645" i="6"/>
  <c r="R643"/>
  <c r="L643" l="1"/>
  <c r="K644"/>
  <c r="M643"/>
  <c r="O643"/>
  <c r="Q644"/>
  <c r="P642"/>
  <c r="F647"/>
  <c r="G646"/>
  <c r="H646" s="1"/>
  <c r="N212" i="5"/>
  <c r="I212"/>
  <c r="J646" i="6"/>
  <c r="R644"/>
  <c r="L644" l="1"/>
  <c r="K645"/>
  <c r="M644"/>
  <c r="Q645" s="1"/>
  <c r="O644"/>
  <c r="P644" s="1"/>
  <c r="P643"/>
  <c r="F648"/>
  <c r="G647"/>
  <c r="H647" s="1"/>
  <c r="N211" i="5"/>
  <c r="I211"/>
  <c r="J647" i="6"/>
  <c r="R645"/>
  <c r="L645" l="1"/>
  <c r="K646"/>
  <c r="M645"/>
  <c r="Q646" s="1"/>
  <c r="F649"/>
  <c r="G648"/>
  <c r="H648" s="1"/>
  <c r="O645"/>
  <c r="N210" i="5"/>
  <c r="I210"/>
  <c r="J648" i="6"/>
  <c r="R646"/>
  <c r="F650" l="1"/>
  <c r="G649"/>
  <c r="H649" s="1"/>
  <c r="L646"/>
  <c r="K647"/>
  <c r="M646"/>
  <c r="Q647" s="1"/>
  <c r="O646"/>
  <c r="P645"/>
  <c r="N209" i="5"/>
  <c r="I209"/>
  <c r="J649" i="6"/>
  <c r="R647"/>
  <c r="F651" l="1"/>
  <c r="G650"/>
  <c r="H650" s="1"/>
  <c r="O647"/>
  <c r="P646"/>
  <c r="L647"/>
  <c r="M647" s="1"/>
  <c r="Q648" s="1"/>
  <c r="K648"/>
  <c r="N208" i="5"/>
  <c r="I208"/>
  <c r="J650" i="6"/>
  <c r="R648"/>
  <c r="L648" l="1"/>
  <c r="K649"/>
  <c r="M648"/>
  <c r="Q649" s="1"/>
  <c r="F652"/>
  <c r="G651"/>
  <c r="H651" s="1"/>
  <c r="O648"/>
  <c r="P647"/>
  <c r="N207" i="5"/>
  <c r="I207"/>
  <c r="J651" i="6"/>
  <c r="R649"/>
  <c r="F653" l="1"/>
  <c r="G652"/>
  <c r="H652" s="1"/>
  <c r="O649"/>
  <c r="P649" s="1"/>
  <c r="P648"/>
  <c r="L649"/>
  <c r="K650"/>
  <c r="N206" i="5"/>
  <c r="I206"/>
  <c r="J652" i="6"/>
  <c r="L650" l="1"/>
  <c r="K651"/>
  <c r="M650"/>
  <c r="F654"/>
  <c r="G653"/>
  <c r="H653" s="1"/>
  <c r="M649"/>
  <c r="N205" i="5"/>
  <c r="I205"/>
  <c r="R650" i="6"/>
  <c r="J653"/>
  <c r="R651"/>
  <c r="O650" l="1"/>
  <c r="O651" s="1"/>
  <c r="Q650"/>
  <c r="Q651" s="1"/>
  <c r="F655"/>
  <c r="G654"/>
  <c r="H654" s="1"/>
  <c r="L651"/>
  <c r="K652"/>
  <c r="M651"/>
  <c r="N204" i="5"/>
  <c r="I204"/>
  <c r="J654" i="6"/>
  <c r="R652"/>
  <c r="Q652" l="1"/>
  <c r="P650"/>
  <c r="F656"/>
  <c r="G655"/>
  <c r="H655" s="1"/>
  <c r="O652"/>
  <c r="P651"/>
  <c r="L652"/>
  <c r="K653"/>
  <c r="M652"/>
  <c r="Q653" s="1"/>
  <c r="N203" i="5"/>
  <c r="I203"/>
  <c r="R653" i="6"/>
  <c r="J655"/>
  <c r="O653" l="1"/>
  <c r="P652"/>
  <c r="L653"/>
  <c r="M653" s="1"/>
  <c r="Q654" s="1"/>
  <c r="K654"/>
  <c r="F657"/>
  <c r="G656"/>
  <c r="H656" s="1"/>
  <c r="N202" i="5"/>
  <c r="I202"/>
  <c r="J656" i="6"/>
  <c r="R654"/>
  <c r="F658" l="1"/>
  <c r="G657"/>
  <c r="H657" s="1"/>
  <c r="L654"/>
  <c r="K655"/>
  <c r="M654"/>
  <c r="Q655" s="1"/>
  <c r="O654"/>
  <c r="P653"/>
  <c r="N201" i="5"/>
  <c r="I201"/>
  <c r="J657" i="6"/>
  <c r="R655"/>
  <c r="F659" l="1"/>
  <c r="G658"/>
  <c r="H658" s="1"/>
  <c r="L655"/>
  <c r="K656"/>
  <c r="M655"/>
  <c r="Q656" s="1"/>
  <c r="O655"/>
  <c r="P654"/>
  <c r="N200" i="5"/>
  <c r="I200"/>
  <c r="J658" i="6"/>
  <c r="R656"/>
  <c r="F660" l="1"/>
  <c r="G659"/>
  <c r="H659" s="1"/>
  <c r="O656"/>
  <c r="P656" s="1"/>
  <c r="P655"/>
  <c r="L656"/>
  <c r="M656" s="1"/>
  <c r="Q657" s="1"/>
  <c r="K657"/>
  <c r="N199" i="5"/>
  <c r="I199"/>
  <c r="R657" i="6"/>
  <c r="J659"/>
  <c r="L657" l="1"/>
  <c r="K658"/>
  <c r="M657"/>
  <c r="Q658" s="1"/>
  <c r="F661"/>
  <c r="G660"/>
  <c r="H660" s="1"/>
  <c r="O657"/>
  <c r="P657" s="1"/>
  <c r="N198" i="5"/>
  <c r="I198"/>
  <c r="J660" i="6"/>
  <c r="R658"/>
  <c r="F662" l="1"/>
  <c r="G661"/>
  <c r="H661" s="1"/>
  <c r="L658"/>
  <c r="K659"/>
  <c r="M658"/>
  <c r="Q659" s="1"/>
  <c r="O658"/>
  <c r="N197" i="5"/>
  <c r="I197"/>
  <c r="J661" i="6"/>
  <c r="R659"/>
  <c r="F663" l="1"/>
  <c r="G662"/>
  <c r="H662" s="1"/>
  <c r="L659"/>
  <c r="K660"/>
  <c r="M659"/>
  <c r="Q660" s="1"/>
  <c r="O659"/>
  <c r="P658"/>
  <c r="N196" i="5"/>
  <c r="I196"/>
  <c r="J662" i="6"/>
  <c r="R660"/>
  <c r="L660" l="1"/>
  <c r="K661"/>
  <c r="M660"/>
  <c r="F664"/>
  <c r="G663"/>
  <c r="H663" s="1"/>
  <c r="O660"/>
  <c r="Q661"/>
  <c r="P659"/>
  <c r="N195" i="5"/>
  <c r="I195"/>
  <c r="J663" i="6"/>
  <c r="R661"/>
  <c r="F665" l="1"/>
  <c r="G664"/>
  <c r="H664" s="1"/>
  <c r="L661"/>
  <c r="K662"/>
  <c r="M661"/>
  <c r="O661"/>
  <c r="P660"/>
  <c r="Q662"/>
  <c r="N194" i="5"/>
  <c r="I194"/>
  <c r="R662" i="6"/>
  <c r="J664"/>
  <c r="L662" l="1"/>
  <c r="K663"/>
  <c r="M662"/>
  <c r="O662"/>
  <c r="P661"/>
  <c r="F666"/>
  <c r="G665"/>
  <c r="H665" s="1"/>
  <c r="Q663"/>
  <c r="N193" i="5"/>
  <c r="I193"/>
  <c r="J665" i="6"/>
  <c r="R663"/>
  <c r="F667" l="1"/>
  <c r="G666"/>
  <c r="H666" s="1"/>
  <c r="L663"/>
  <c r="K664"/>
  <c r="M663"/>
  <c r="Q664" s="1"/>
  <c r="O663"/>
  <c r="P662"/>
  <c r="N192" i="5"/>
  <c r="I192"/>
  <c r="J666" i="6"/>
  <c r="R664"/>
  <c r="F668" l="1"/>
  <c r="G667"/>
  <c r="H667" s="1"/>
  <c r="L664"/>
  <c r="K665"/>
  <c r="M664"/>
  <c r="Q665" s="1"/>
  <c r="O664"/>
  <c r="P663"/>
  <c r="N191" i="5"/>
  <c r="I191"/>
  <c r="J667" i="6"/>
  <c r="R665"/>
  <c r="F669" l="1"/>
  <c r="G668"/>
  <c r="H668" s="1"/>
  <c r="O665"/>
  <c r="P665" s="1"/>
  <c r="P664"/>
  <c r="L665"/>
  <c r="K666"/>
  <c r="N190" i="5"/>
  <c r="I190"/>
  <c r="J668" i="6"/>
  <c r="L666" l="1"/>
  <c r="K667"/>
  <c r="M666"/>
  <c r="F670"/>
  <c r="G669"/>
  <c r="H669" s="1"/>
  <c r="M665"/>
  <c r="N189" i="5"/>
  <c r="I189"/>
  <c r="J669" i="6"/>
  <c r="R666"/>
  <c r="R667"/>
  <c r="O666" l="1"/>
  <c r="O667" s="1"/>
  <c r="Q666"/>
  <c r="Q667" s="1"/>
  <c r="F671"/>
  <c r="G670"/>
  <c r="H670" s="1"/>
  <c r="L667"/>
  <c r="K668"/>
  <c r="M667"/>
  <c r="N188" i="5"/>
  <c r="I188"/>
  <c r="J670" i="6"/>
  <c r="R668"/>
  <c r="Q668" l="1"/>
  <c r="P666"/>
  <c r="F672"/>
  <c r="G671"/>
  <c r="H671" s="1"/>
  <c r="O668"/>
  <c r="P667"/>
  <c r="L668"/>
  <c r="M668" s="1"/>
  <c r="Q669" s="1"/>
  <c r="K669"/>
  <c r="N187" i="5"/>
  <c r="I187"/>
  <c r="R669" i="6"/>
  <c r="J671"/>
  <c r="O669" l="1"/>
  <c r="P668"/>
  <c r="L669"/>
  <c r="K670"/>
  <c r="M669"/>
  <c r="Q670" s="1"/>
  <c r="F673"/>
  <c r="G672"/>
  <c r="H672" s="1"/>
  <c r="N186" i="5"/>
  <c r="I186"/>
  <c r="J672" i="6"/>
  <c r="R670"/>
  <c r="F674" l="1"/>
  <c r="G673"/>
  <c r="H673" s="1"/>
  <c r="L670"/>
  <c r="K671"/>
  <c r="M670"/>
  <c r="Q671" s="1"/>
  <c r="O670"/>
  <c r="P669"/>
  <c r="N185" i="5"/>
  <c r="I185"/>
  <c r="J673" i="6"/>
  <c r="R671"/>
  <c r="F675" l="1"/>
  <c r="G674"/>
  <c r="H674" s="1"/>
  <c r="L671"/>
  <c r="K672"/>
  <c r="M671"/>
  <c r="Q672" s="1"/>
  <c r="O671"/>
  <c r="P670"/>
  <c r="N184" i="5"/>
  <c r="I184"/>
  <c r="J674" i="6"/>
  <c r="R672"/>
  <c r="F676" l="1"/>
  <c r="G675"/>
  <c r="H675" s="1"/>
  <c r="O672"/>
  <c r="P672" s="1"/>
  <c r="P671"/>
  <c r="L672"/>
  <c r="K673"/>
  <c r="N183" i="5"/>
  <c r="I183"/>
  <c r="J675" i="6"/>
  <c r="L673" l="1"/>
  <c r="K674"/>
  <c r="M673"/>
  <c r="F677"/>
  <c r="G676"/>
  <c r="H676" s="1"/>
  <c r="M672"/>
  <c r="N182" i="5"/>
  <c r="I182"/>
  <c r="J676" i="6"/>
  <c r="R673"/>
  <c r="R674"/>
  <c r="O673" l="1"/>
  <c r="O674" s="1"/>
  <c r="Q673"/>
  <c r="Q674" s="1"/>
  <c r="F678"/>
  <c r="G677"/>
  <c r="H677" s="1"/>
  <c r="L674"/>
  <c r="K675"/>
  <c r="M674"/>
  <c r="N181" i="5"/>
  <c r="I181"/>
  <c r="J677" i="6"/>
  <c r="R675"/>
  <c r="Q675" l="1"/>
  <c r="P673"/>
  <c r="F679"/>
  <c r="G678"/>
  <c r="H678" s="1"/>
  <c r="O675"/>
  <c r="P674"/>
  <c r="L675"/>
  <c r="M675" s="1"/>
  <c r="Q676" s="1"/>
  <c r="K676"/>
  <c r="N180" i="5"/>
  <c r="I180"/>
  <c r="R676" i="6"/>
  <c r="J678"/>
  <c r="O676" l="1"/>
  <c r="P675"/>
  <c r="L676"/>
  <c r="M676" s="1"/>
  <c r="Q677" s="1"/>
  <c r="K677"/>
  <c r="F680"/>
  <c r="G679"/>
  <c r="H679" s="1"/>
  <c r="N179" i="5"/>
  <c r="I179"/>
  <c r="J679" i="6"/>
  <c r="R677"/>
  <c r="F681" l="1"/>
  <c r="G680"/>
  <c r="H680" s="1"/>
  <c r="L677"/>
  <c r="K678"/>
  <c r="M677"/>
  <c r="Q678" s="1"/>
  <c r="O677"/>
  <c r="P676"/>
  <c r="N178" i="5"/>
  <c r="I178"/>
  <c r="J680" i="6"/>
  <c r="R678"/>
  <c r="F682" l="1"/>
  <c r="G681"/>
  <c r="H681" s="1"/>
  <c r="L678"/>
  <c r="K679"/>
  <c r="M678"/>
  <c r="Q679" s="1"/>
  <c r="O678"/>
  <c r="P677"/>
  <c r="N177" i="5"/>
  <c r="I177"/>
  <c r="J681" i="6"/>
  <c r="R679"/>
  <c r="L679" l="1"/>
  <c r="K680"/>
  <c r="M679"/>
  <c r="F683"/>
  <c r="G682"/>
  <c r="H682" s="1"/>
  <c r="O679"/>
  <c r="Q680"/>
  <c r="P678"/>
  <c r="N176" i="5"/>
  <c r="I176"/>
  <c r="J682" i="6"/>
  <c r="R680"/>
  <c r="F684" l="1"/>
  <c r="G683"/>
  <c r="H683" s="1"/>
  <c r="L680"/>
  <c r="K681"/>
  <c r="M680"/>
  <c r="O680"/>
  <c r="P679"/>
  <c r="Q681"/>
  <c r="N175" i="5"/>
  <c r="I175"/>
  <c r="R681" i="6"/>
  <c r="J683"/>
  <c r="L681" l="1"/>
  <c r="K682"/>
  <c r="M681"/>
  <c r="O681"/>
  <c r="P680"/>
  <c r="F685"/>
  <c r="G684"/>
  <c r="H684" s="1"/>
  <c r="Q682"/>
  <c r="N174" i="5"/>
  <c r="I174"/>
  <c r="J684" i="6"/>
  <c r="R682"/>
  <c r="F686" l="1"/>
  <c r="G685"/>
  <c r="H685" s="1"/>
  <c r="L682"/>
  <c r="K683"/>
  <c r="M682"/>
  <c r="Q683" s="1"/>
  <c r="O682"/>
  <c r="P681"/>
  <c r="N173" i="5"/>
  <c r="I173"/>
  <c r="J685" i="6"/>
  <c r="R683"/>
  <c r="F687" l="1"/>
  <c r="G686"/>
  <c r="H686" s="1"/>
  <c r="L683"/>
  <c r="K684"/>
  <c r="M683"/>
  <c r="Q684" s="1"/>
  <c r="O683"/>
  <c r="P682"/>
  <c r="N172" i="5"/>
  <c r="I172"/>
  <c r="J686" i="6"/>
  <c r="R684"/>
  <c r="L684" l="1"/>
  <c r="K685"/>
  <c r="M684"/>
  <c r="F688"/>
  <c r="G687"/>
  <c r="H687" s="1"/>
  <c r="O684"/>
  <c r="Q685"/>
  <c r="P683"/>
  <c r="N171" i="5"/>
  <c r="I171"/>
  <c r="J687" i="6"/>
  <c r="R685"/>
  <c r="F689" l="1"/>
  <c r="G688"/>
  <c r="H688" s="1"/>
  <c r="L685"/>
  <c r="K686"/>
  <c r="M685"/>
  <c r="Q686" s="1"/>
  <c r="O685"/>
  <c r="P685" s="1"/>
  <c r="P684"/>
  <c r="N170" i="5"/>
  <c r="I170"/>
  <c r="R686" i="6"/>
  <c r="J688"/>
  <c r="L686" l="1"/>
  <c r="K687"/>
  <c r="M686"/>
  <c r="Q687" s="1"/>
  <c r="F690"/>
  <c r="G689"/>
  <c r="H689" s="1"/>
  <c r="O686"/>
  <c r="N169" i="5"/>
  <c r="I169"/>
  <c r="J689" i="6"/>
  <c r="R687"/>
  <c r="F691" l="1"/>
  <c r="G690"/>
  <c r="H690" s="1"/>
  <c r="L687"/>
  <c r="K688"/>
  <c r="M687"/>
  <c r="Q688" s="1"/>
  <c r="O687"/>
  <c r="P686"/>
  <c r="N168" i="5"/>
  <c r="I168"/>
  <c r="J690" i="6"/>
  <c r="R688"/>
  <c r="F692" l="1"/>
  <c r="G691"/>
  <c r="H691" s="1"/>
  <c r="O688"/>
  <c r="P688" s="1"/>
  <c r="P687"/>
  <c r="L688"/>
  <c r="K689"/>
  <c r="M688"/>
  <c r="Q689" s="1"/>
  <c r="N167" i="5"/>
  <c r="I167"/>
  <c r="J691" i="6"/>
  <c r="R689"/>
  <c r="L689" l="1"/>
  <c r="K690"/>
  <c r="M689"/>
  <c r="Q690" s="1"/>
  <c r="F693"/>
  <c r="G692"/>
  <c r="H692" s="1"/>
  <c r="O689"/>
  <c r="N166" i="5"/>
  <c r="I166"/>
  <c r="J692" i="6"/>
  <c r="R690"/>
  <c r="L690" l="1"/>
  <c r="K691"/>
  <c r="M690"/>
  <c r="O690"/>
  <c r="Q691"/>
  <c r="P689"/>
  <c r="F694"/>
  <c r="G693"/>
  <c r="H693" s="1"/>
  <c r="N165" i="5"/>
  <c r="I165"/>
  <c r="R691" i="6"/>
  <c r="J693"/>
  <c r="L691" l="1"/>
  <c r="K692"/>
  <c r="M691"/>
  <c r="O691"/>
  <c r="P690"/>
  <c r="F695"/>
  <c r="G694"/>
  <c r="H694" s="1"/>
  <c r="Q692"/>
  <c r="N164" i="5"/>
  <c r="I164"/>
  <c r="J694" i="6"/>
  <c r="R692"/>
  <c r="F696" l="1"/>
  <c r="G695"/>
  <c r="H695" s="1"/>
  <c r="L692"/>
  <c r="K693"/>
  <c r="M692"/>
  <c r="Q693" s="1"/>
  <c r="O692"/>
  <c r="P691"/>
  <c r="N163" i="5"/>
  <c r="I163"/>
  <c r="J695" i="6"/>
  <c r="R693"/>
  <c r="F697" l="1"/>
  <c r="G696"/>
  <c r="H696" s="1"/>
  <c r="L693"/>
  <c r="K694"/>
  <c r="M693"/>
  <c r="Q694" s="1"/>
  <c r="O693"/>
  <c r="P692"/>
  <c r="N162" i="5"/>
  <c r="I162"/>
  <c r="J696" i="6"/>
  <c r="R694"/>
  <c r="F698" l="1"/>
  <c r="G697"/>
  <c r="H697" s="1"/>
  <c r="O694"/>
  <c r="P694" s="1"/>
  <c r="P693"/>
  <c r="L694"/>
  <c r="K695"/>
  <c r="N161" i="5"/>
  <c r="I161"/>
  <c r="J697" i="6"/>
  <c r="L695" l="1"/>
  <c r="K696"/>
  <c r="M695"/>
  <c r="F699"/>
  <c r="G698"/>
  <c r="H698" s="1"/>
  <c r="M694"/>
  <c r="N160" i="5"/>
  <c r="I160"/>
  <c r="J698" i="6"/>
  <c r="R695"/>
  <c r="R696"/>
  <c r="O695" l="1"/>
  <c r="O696" s="1"/>
  <c r="Q695"/>
  <c r="Q696" s="1"/>
  <c r="F700"/>
  <c r="G699"/>
  <c r="H699" s="1"/>
  <c r="L696"/>
  <c r="K697"/>
  <c r="M696"/>
  <c r="N159" i="5"/>
  <c r="I159"/>
  <c r="J699" i="6"/>
  <c r="R697"/>
  <c r="Q697" l="1"/>
  <c r="P695"/>
  <c r="F701"/>
  <c r="G700"/>
  <c r="H700" s="1"/>
  <c r="O697"/>
  <c r="P696"/>
  <c r="L697"/>
  <c r="M697" s="1"/>
  <c r="Q698" s="1"/>
  <c r="K698"/>
  <c r="N158" i="5"/>
  <c r="I158"/>
  <c r="R698" i="6"/>
  <c r="J700"/>
  <c r="O698" l="1"/>
  <c r="P697"/>
  <c r="L698"/>
  <c r="K699"/>
  <c r="M698"/>
  <c r="Q699" s="1"/>
  <c r="F702"/>
  <c r="G701"/>
  <c r="H701" s="1"/>
  <c r="N157" i="5"/>
  <c r="I157"/>
  <c r="J701" i="6"/>
  <c r="R699"/>
  <c r="F703" l="1"/>
  <c r="G702"/>
  <c r="H702" s="1"/>
  <c r="L699"/>
  <c r="K700"/>
  <c r="M699"/>
  <c r="Q700" s="1"/>
  <c r="O699"/>
  <c r="P698"/>
  <c r="N156" i="5"/>
  <c r="I156"/>
  <c r="J702" i="6"/>
  <c r="R700"/>
  <c r="F704" l="1"/>
  <c r="G703"/>
  <c r="H703" s="1"/>
  <c r="L700"/>
  <c r="K701"/>
  <c r="M700"/>
  <c r="Q701" s="1"/>
  <c r="O700"/>
  <c r="P700" s="1"/>
  <c r="P699"/>
  <c r="N155" i="5"/>
  <c r="I155"/>
  <c r="J703" i="6"/>
  <c r="R701"/>
  <c r="L701" l="1"/>
  <c r="K702"/>
  <c r="M701"/>
  <c r="Q702" s="1"/>
  <c r="F705"/>
  <c r="G704"/>
  <c r="H704" s="1"/>
  <c r="O701"/>
  <c r="N154" i="5"/>
  <c r="I154"/>
  <c r="J704" i="6"/>
  <c r="R702"/>
  <c r="F706" l="1"/>
  <c r="G705"/>
  <c r="H705" s="1"/>
  <c r="L702"/>
  <c r="K703"/>
  <c r="M702"/>
  <c r="Q703" s="1"/>
  <c r="O702"/>
  <c r="P701"/>
  <c r="N153" i="5"/>
  <c r="I153"/>
  <c r="J705" i="6"/>
  <c r="R703"/>
  <c r="F707" l="1"/>
  <c r="G706"/>
  <c r="H706" s="1"/>
  <c r="O703"/>
  <c r="P703" s="1"/>
  <c r="P702"/>
  <c r="L703"/>
  <c r="K704"/>
  <c r="N152" i="5"/>
  <c r="I152"/>
  <c r="J706" i="6"/>
  <c r="L704" l="1"/>
  <c r="K705"/>
  <c r="M704"/>
  <c r="F708"/>
  <c r="G707"/>
  <c r="H707" s="1"/>
  <c r="M703"/>
  <c r="N151" i="5"/>
  <c r="I151"/>
  <c r="J707" i="6"/>
  <c r="R704"/>
  <c r="R705"/>
  <c r="O704" l="1"/>
  <c r="O705" s="1"/>
  <c r="Q704"/>
  <c r="Q705" s="1"/>
  <c r="F709"/>
  <c r="G708"/>
  <c r="H708" s="1"/>
  <c r="L705"/>
  <c r="M705" s="1"/>
  <c r="K706"/>
  <c r="N150" i="5"/>
  <c r="I150"/>
  <c r="J708" i="6"/>
  <c r="R706"/>
  <c r="Q706" l="1"/>
  <c r="P704"/>
  <c r="L706"/>
  <c r="K707"/>
  <c r="M706"/>
  <c r="Q707" s="1"/>
  <c r="F710"/>
  <c r="G709"/>
  <c r="H709" s="1"/>
  <c r="O706"/>
  <c r="P705"/>
  <c r="N149" i="5"/>
  <c r="I149"/>
  <c r="J709" i="6"/>
  <c r="R707"/>
  <c r="F711" l="1"/>
  <c r="G710"/>
  <c r="H710" s="1"/>
  <c r="L707"/>
  <c r="K708"/>
  <c r="M707"/>
  <c r="Q708" s="1"/>
  <c r="O707"/>
  <c r="P706"/>
  <c r="N148" i="5"/>
  <c r="I148"/>
  <c r="J710" i="6"/>
  <c r="R708"/>
  <c r="L708" l="1"/>
  <c r="K709"/>
  <c r="M708"/>
  <c r="F712"/>
  <c r="G711"/>
  <c r="H711" s="1"/>
  <c r="O708"/>
  <c r="Q709"/>
  <c r="P707"/>
  <c r="N147" i="5"/>
  <c r="I147"/>
  <c r="J711" i="6"/>
  <c r="R709"/>
  <c r="F713" l="1"/>
  <c r="G712"/>
  <c r="H712" s="1"/>
  <c r="L709"/>
  <c r="K710"/>
  <c r="M709"/>
  <c r="O709"/>
  <c r="P708"/>
  <c r="Q710"/>
  <c r="N146" i="5"/>
  <c r="I146"/>
  <c r="R710" i="6"/>
  <c r="J712"/>
  <c r="L710" l="1"/>
  <c r="K711"/>
  <c r="M710"/>
  <c r="O710"/>
  <c r="P709"/>
  <c r="F714"/>
  <c r="G713"/>
  <c r="H713" s="1"/>
  <c r="Q711"/>
  <c r="N145" i="5"/>
  <c r="I145"/>
  <c r="J713" i="6"/>
  <c r="R711"/>
  <c r="F715" l="1"/>
  <c r="G714"/>
  <c r="H714" s="1"/>
  <c r="L711"/>
  <c r="K712"/>
  <c r="M711"/>
  <c r="Q712" s="1"/>
  <c r="O711"/>
  <c r="P710"/>
  <c r="N144" i="5"/>
  <c r="I144"/>
  <c r="J714" i="6"/>
  <c r="R712"/>
  <c r="F716" l="1"/>
  <c r="G715"/>
  <c r="H715" s="1"/>
  <c r="L712"/>
  <c r="K713"/>
  <c r="M712"/>
  <c r="Q713" s="1"/>
  <c r="O712"/>
  <c r="P711"/>
  <c r="N143" i="5"/>
  <c r="I143"/>
  <c r="J715" i="6"/>
  <c r="R713"/>
  <c r="F717" l="1"/>
  <c r="G716"/>
  <c r="H716" s="1"/>
  <c r="O713"/>
  <c r="P713" s="1"/>
  <c r="P712"/>
  <c r="L713"/>
  <c r="M713" s="1"/>
  <c r="Q714" s="1"/>
  <c r="K714"/>
  <c r="N142" i="5"/>
  <c r="I142"/>
  <c r="J716" i="6"/>
  <c r="R714"/>
  <c r="L714" l="1"/>
  <c r="K715"/>
  <c r="M714"/>
  <c r="Q715" s="1"/>
  <c r="F718"/>
  <c r="G717"/>
  <c r="H717" s="1"/>
  <c r="O714"/>
  <c r="N141" i="5"/>
  <c r="I141"/>
  <c r="J717" i="6"/>
  <c r="R715"/>
  <c r="F719" l="1"/>
  <c r="G718"/>
  <c r="H718" s="1"/>
  <c r="O715"/>
  <c r="P715" s="1"/>
  <c r="P714"/>
  <c r="L715"/>
  <c r="K716"/>
  <c r="N140" i="5"/>
  <c r="I140"/>
  <c r="J718" i="6"/>
  <c r="L716" l="1"/>
  <c r="K717"/>
  <c r="M716"/>
  <c r="F720"/>
  <c r="G719"/>
  <c r="H719" s="1"/>
  <c r="M715"/>
  <c r="N139" i="5"/>
  <c r="I139"/>
  <c r="J719" i="6"/>
  <c r="R716"/>
  <c r="R717"/>
  <c r="O716" l="1"/>
  <c r="O717" s="1"/>
  <c r="Q716"/>
  <c r="Q717" s="1"/>
  <c r="F721"/>
  <c r="G720"/>
  <c r="H720" s="1"/>
  <c r="L717"/>
  <c r="K718"/>
  <c r="M717"/>
  <c r="N138" i="5"/>
  <c r="I138"/>
  <c r="J720" i="6"/>
  <c r="R718"/>
  <c r="Q718" l="1"/>
  <c r="P716"/>
  <c r="F722"/>
  <c r="G721"/>
  <c r="H721" s="1"/>
  <c r="O718"/>
  <c r="P717"/>
  <c r="L718"/>
  <c r="M718" s="1"/>
  <c r="Q719" s="1"/>
  <c r="K719"/>
  <c r="N137" i="5"/>
  <c r="I137"/>
  <c r="J721" i="6"/>
  <c r="R719"/>
  <c r="F723" l="1"/>
  <c r="G722"/>
  <c r="H722" s="1"/>
  <c r="O719"/>
  <c r="P718"/>
  <c r="L719"/>
  <c r="K720"/>
  <c r="M719"/>
  <c r="Q720" s="1"/>
  <c r="N136" i="5"/>
  <c r="I136"/>
  <c r="J722" i="6"/>
  <c r="R720"/>
  <c r="F724" l="1"/>
  <c r="G723"/>
  <c r="H723" s="1"/>
  <c r="O720"/>
  <c r="P719"/>
  <c r="L720"/>
  <c r="K721"/>
  <c r="M720"/>
  <c r="Q721" s="1"/>
  <c r="N135" i="5"/>
  <c r="I135"/>
  <c r="J723" i="6"/>
  <c r="R721"/>
  <c r="F725" l="1"/>
  <c r="G724"/>
  <c r="H724" s="1"/>
  <c r="O721"/>
  <c r="P720"/>
  <c r="L721"/>
  <c r="K722"/>
  <c r="M721"/>
  <c r="Q722" s="1"/>
  <c r="N134" i="5"/>
  <c r="I134"/>
  <c r="R722" i="6"/>
  <c r="J724"/>
  <c r="O722" l="1"/>
  <c r="P721"/>
  <c r="L722"/>
  <c r="M722" s="1"/>
  <c r="Q723" s="1"/>
  <c r="K723"/>
  <c r="F726"/>
  <c r="G725"/>
  <c r="H725" s="1"/>
  <c r="N133" i="5"/>
  <c r="I133"/>
  <c r="J725" i="6"/>
  <c r="R723"/>
  <c r="L723" l="1"/>
  <c r="K724"/>
  <c r="M723"/>
  <c r="Q724" s="1"/>
  <c r="O723"/>
  <c r="P722"/>
  <c r="F727"/>
  <c r="G726"/>
  <c r="H726" s="1"/>
  <c r="N132" i="5"/>
  <c r="I132"/>
  <c r="J726" i="6"/>
  <c r="R724"/>
  <c r="L724" l="1"/>
  <c r="K725"/>
  <c r="M724"/>
  <c r="Q725" s="1"/>
  <c r="O724"/>
  <c r="P723"/>
  <c r="F728"/>
  <c r="G727"/>
  <c r="H727" s="1"/>
  <c r="N131" i="5"/>
  <c r="I131"/>
  <c r="J727" i="6"/>
  <c r="R725"/>
  <c r="O725" l="1"/>
  <c r="P724"/>
  <c r="F729"/>
  <c r="G728"/>
  <c r="H728" s="1"/>
  <c r="L725"/>
  <c r="M725" s="1"/>
  <c r="Q726" s="1"/>
  <c r="K726"/>
  <c r="N130" i="5"/>
  <c r="I130"/>
  <c r="J728" i="6"/>
  <c r="R726"/>
  <c r="L726" l="1"/>
  <c r="K727"/>
  <c r="M726"/>
  <c r="Q727" s="1"/>
  <c r="F730"/>
  <c r="G729"/>
  <c r="H729" s="1"/>
  <c r="O726"/>
  <c r="P725"/>
  <c r="N129" i="5"/>
  <c r="I129"/>
  <c r="J729" i="6"/>
  <c r="R727"/>
  <c r="F731" l="1"/>
  <c r="G730"/>
  <c r="H730" s="1"/>
  <c r="O727"/>
  <c r="P727" s="1"/>
  <c r="P726"/>
  <c r="L727"/>
  <c r="K728"/>
  <c r="N128" i="5"/>
  <c r="I128"/>
  <c r="J730" i="6"/>
  <c r="L728" l="1"/>
  <c r="K729"/>
  <c r="M728"/>
  <c r="F732"/>
  <c r="G731"/>
  <c r="H731" s="1"/>
  <c r="M727"/>
  <c r="N127" i="5"/>
  <c r="I127"/>
  <c r="J731" i="6"/>
  <c r="R728"/>
  <c r="R729"/>
  <c r="O728" l="1"/>
  <c r="O729" s="1"/>
  <c r="Q728"/>
  <c r="Q729" s="1"/>
  <c r="F733"/>
  <c r="G732"/>
  <c r="H732" s="1"/>
  <c r="L729"/>
  <c r="M729" s="1"/>
  <c r="K730"/>
  <c r="N126" i="5"/>
  <c r="I126"/>
  <c r="J732" i="6"/>
  <c r="R730"/>
  <c r="Q730" l="1"/>
  <c r="P728"/>
  <c r="F734"/>
  <c r="G733"/>
  <c r="H733" s="1"/>
  <c r="O730"/>
  <c r="P729"/>
  <c r="L730"/>
  <c r="M730" s="1"/>
  <c r="Q731" s="1"/>
  <c r="K731"/>
  <c r="N125" i="5"/>
  <c r="I125"/>
  <c r="R731" i="6"/>
  <c r="J733"/>
  <c r="O731" l="1"/>
  <c r="P730"/>
  <c r="L731"/>
  <c r="K732"/>
  <c r="M731"/>
  <c r="Q732" s="1"/>
  <c r="F735"/>
  <c r="G734"/>
  <c r="H734" s="1"/>
  <c r="N124" i="5"/>
  <c r="I124"/>
  <c r="J734" i="6"/>
  <c r="R732"/>
  <c r="F736" l="1"/>
  <c r="G735"/>
  <c r="H735" s="1"/>
  <c r="L732"/>
  <c r="K733"/>
  <c r="M732"/>
  <c r="Q733" s="1"/>
  <c r="O732"/>
  <c r="P731"/>
  <c r="N123" i="5"/>
  <c r="I123"/>
  <c r="J735" i="6"/>
  <c r="R733"/>
  <c r="F737" l="1"/>
  <c r="G736"/>
  <c r="H736" s="1"/>
  <c r="L733"/>
  <c r="K734"/>
  <c r="M733"/>
  <c r="Q734" s="1"/>
  <c r="O733"/>
  <c r="P732"/>
  <c r="N122" i="5"/>
  <c r="I122"/>
  <c r="J736" i="6"/>
  <c r="R734"/>
  <c r="F738" l="1"/>
  <c r="G737"/>
  <c r="H737" s="1"/>
  <c r="O734"/>
  <c r="P734" s="1"/>
  <c r="P733"/>
  <c r="L734"/>
  <c r="K735"/>
  <c r="N121" i="5"/>
  <c r="I121"/>
  <c r="J737" i="6"/>
  <c r="L735" l="1"/>
  <c r="K736"/>
  <c r="M735"/>
  <c r="F739"/>
  <c r="G738"/>
  <c r="H738" s="1"/>
  <c r="M734"/>
  <c r="N120" i="5"/>
  <c r="I120"/>
  <c r="J738" i="6"/>
  <c r="R735"/>
  <c r="R736"/>
  <c r="O735" l="1"/>
  <c r="O736" s="1"/>
  <c r="Q735"/>
  <c r="Q736" s="1"/>
  <c r="F740"/>
  <c r="G739"/>
  <c r="H739" s="1"/>
  <c r="L736"/>
  <c r="K737"/>
  <c r="M736"/>
  <c r="N119" i="5"/>
  <c r="I119"/>
  <c r="J739" i="6"/>
  <c r="R737"/>
  <c r="F741" l="1"/>
  <c r="G740"/>
  <c r="H740" s="1"/>
  <c r="O737"/>
  <c r="P736"/>
  <c r="L737"/>
  <c r="M737" s="1"/>
  <c r="K738"/>
  <c r="Q737"/>
  <c r="P735"/>
  <c r="N118" i="5"/>
  <c r="I118"/>
  <c r="R738" i="6"/>
  <c r="J740"/>
  <c r="F742" l="1"/>
  <c r="G741"/>
  <c r="H741" s="1"/>
  <c r="L738"/>
  <c r="K739"/>
  <c r="M738"/>
  <c r="O738"/>
  <c r="Q738"/>
  <c r="Q739" s="1"/>
  <c r="P737"/>
  <c r="N117" i="5"/>
  <c r="I117"/>
  <c r="J741" i="6"/>
  <c r="R739"/>
  <c r="F743" l="1"/>
  <c r="G742"/>
  <c r="H742" s="1"/>
  <c r="L739"/>
  <c r="K740"/>
  <c r="M739"/>
  <c r="Q740" s="1"/>
  <c r="O739"/>
  <c r="P739" s="1"/>
  <c r="P738"/>
  <c r="N116" i="5"/>
  <c r="I116"/>
  <c r="R740" i="6"/>
  <c r="J742"/>
  <c r="L740" l="1"/>
  <c r="K741"/>
  <c r="M740"/>
  <c r="Q741" s="1"/>
  <c r="F744"/>
  <c r="G743"/>
  <c r="H743" s="1"/>
  <c r="O740"/>
  <c r="P740" s="1"/>
  <c r="N115" i="5"/>
  <c r="I115"/>
  <c r="R741" i="6"/>
  <c r="J743"/>
  <c r="L741" l="1"/>
  <c r="K742"/>
  <c r="M741"/>
  <c r="Q742" s="1"/>
  <c r="F745"/>
  <c r="G744"/>
  <c r="H744" s="1"/>
  <c r="O741"/>
  <c r="N114" i="5"/>
  <c r="I114"/>
  <c r="J744" i="6"/>
  <c r="R742"/>
  <c r="L742" l="1"/>
  <c r="K743"/>
  <c r="M742"/>
  <c r="Q743" s="1"/>
  <c r="O742"/>
  <c r="P741"/>
  <c r="F746"/>
  <c r="G745"/>
  <c r="H745" s="1"/>
  <c r="N113" i="5"/>
  <c r="I113"/>
  <c r="J745" i="6"/>
  <c r="R743"/>
  <c r="O743" l="1"/>
  <c r="P743" s="1"/>
  <c r="P742"/>
  <c r="F747"/>
  <c r="G746"/>
  <c r="H746" s="1"/>
  <c r="L743"/>
  <c r="K744"/>
  <c r="M743"/>
  <c r="Q744" s="1"/>
  <c r="N112" i="5"/>
  <c r="I112"/>
  <c r="J746" i="6"/>
  <c r="R744"/>
  <c r="F748" l="1"/>
  <c r="G747"/>
  <c r="H747" s="1"/>
  <c r="L744"/>
  <c r="K745"/>
  <c r="M744"/>
  <c r="Q745" s="1"/>
  <c r="O744"/>
  <c r="N111" i="5"/>
  <c r="I111"/>
  <c r="J747" i="6"/>
  <c r="R745"/>
  <c r="F749" l="1"/>
  <c r="G748"/>
  <c r="H748" s="1"/>
  <c r="O745"/>
  <c r="P745" s="1"/>
  <c r="P744"/>
  <c r="L745"/>
  <c r="K746"/>
  <c r="N110" i="5"/>
  <c r="I110"/>
  <c r="J748" i="6"/>
  <c r="L746" l="1"/>
  <c r="K747"/>
  <c r="M746"/>
  <c r="F750"/>
  <c r="G749"/>
  <c r="H749" s="1"/>
  <c r="M745"/>
  <c r="N109" i="5"/>
  <c r="I109"/>
  <c r="J749" i="6"/>
  <c r="R746"/>
  <c r="R747"/>
  <c r="O746" l="1"/>
  <c r="O747" s="1"/>
  <c r="Q746"/>
  <c r="Q747" s="1"/>
  <c r="F751"/>
  <c r="G750"/>
  <c r="H750" s="1"/>
  <c r="L747"/>
  <c r="K748"/>
  <c r="M747"/>
  <c r="N108" i="5"/>
  <c r="I108"/>
  <c r="J750" i="6"/>
  <c r="R748"/>
  <c r="Q748" l="1"/>
  <c r="P746"/>
  <c r="F752"/>
  <c r="G751"/>
  <c r="H751" s="1"/>
  <c r="O748"/>
  <c r="P747"/>
  <c r="L748"/>
  <c r="M748" s="1"/>
  <c r="Q749" s="1"/>
  <c r="K749"/>
  <c r="N107" i="5"/>
  <c r="I107"/>
  <c r="R749" i="6"/>
  <c r="J751"/>
  <c r="O749" l="1"/>
  <c r="P748"/>
  <c r="L749"/>
  <c r="M749" s="1"/>
  <c r="Q750" s="1"/>
  <c r="K750"/>
  <c r="F753"/>
  <c r="G752"/>
  <c r="H752" s="1"/>
  <c r="N106" i="5"/>
  <c r="I106"/>
  <c r="J752" i="6"/>
  <c r="R750"/>
  <c r="L750" l="1"/>
  <c r="K751"/>
  <c r="M750"/>
  <c r="Q751" s="1"/>
  <c r="O750"/>
  <c r="P749"/>
  <c r="F754"/>
  <c r="G753"/>
  <c r="H753" s="1"/>
  <c r="N105" i="5"/>
  <c r="I105"/>
  <c r="J753" i="6"/>
  <c r="R751"/>
  <c r="L751" l="1"/>
  <c r="K752"/>
  <c r="M751"/>
  <c r="Q752" s="1"/>
  <c r="O751"/>
  <c r="P750"/>
  <c r="F755"/>
  <c r="G754"/>
  <c r="H754" s="1"/>
  <c r="N104" i="5"/>
  <c r="I104"/>
  <c r="J754" i="6"/>
  <c r="R752"/>
  <c r="O752" l="1"/>
  <c r="P752" s="1"/>
  <c r="P751"/>
  <c r="F756"/>
  <c r="G755"/>
  <c r="H755" s="1"/>
  <c r="L752"/>
  <c r="K753"/>
  <c r="M752"/>
  <c r="Q753" s="1"/>
  <c r="N103" i="5"/>
  <c r="I103"/>
  <c r="J755" i="6"/>
  <c r="R753"/>
  <c r="F757" l="1"/>
  <c r="G756"/>
  <c r="H756" s="1"/>
  <c r="L753"/>
  <c r="K754"/>
  <c r="M753"/>
  <c r="Q754" s="1"/>
  <c r="O753"/>
  <c r="N102" i="5"/>
  <c r="I102"/>
  <c r="J756" i="6"/>
  <c r="R754"/>
  <c r="F758" l="1"/>
  <c r="G757"/>
  <c r="H757" s="1"/>
  <c r="O754"/>
  <c r="P753"/>
  <c r="L754"/>
  <c r="K755"/>
  <c r="M754"/>
  <c r="Q755" s="1"/>
  <c r="N101" i="5"/>
  <c r="I101"/>
  <c r="J757" i="6"/>
  <c r="R755"/>
  <c r="L755" l="1"/>
  <c r="K756"/>
  <c r="M755"/>
  <c r="Q756" s="1"/>
  <c r="F759"/>
  <c r="G758"/>
  <c r="H758" s="1"/>
  <c r="O755"/>
  <c r="P754"/>
  <c r="N100" i="5"/>
  <c r="I100"/>
  <c r="J758" i="6"/>
  <c r="R756"/>
  <c r="F760" l="1"/>
  <c r="G759"/>
  <c r="H759" s="1"/>
  <c r="O756"/>
  <c r="P756" s="1"/>
  <c r="P755"/>
  <c r="L756"/>
  <c r="M756" s="1"/>
  <c r="Q757" s="1"/>
  <c r="K757"/>
  <c r="N99" i="5"/>
  <c r="I99"/>
  <c r="J759" i="6"/>
  <c r="R757"/>
  <c r="L757" l="1"/>
  <c r="K758"/>
  <c r="M757"/>
  <c r="Q758" s="1"/>
  <c r="F761"/>
  <c r="G760"/>
  <c r="H760" s="1"/>
  <c r="O757"/>
  <c r="P757" s="1"/>
  <c r="N98" i="5"/>
  <c r="I98"/>
  <c r="J760" i="6"/>
  <c r="R758"/>
  <c r="F762" l="1"/>
  <c r="G761"/>
  <c r="H761" s="1"/>
  <c r="L758"/>
  <c r="K759"/>
  <c r="M758"/>
  <c r="Q759" s="1"/>
  <c r="O758"/>
  <c r="N97" i="5"/>
  <c r="I97"/>
  <c r="J761" i="6"/>
  <c r="R759"/>
  <c r="F763" l="1"/>
  <c r="G762"/>
  <c r="H762" s="1"/>
  <c r="O759"/>
  <c r="P759" s="1"/>
  <c r="P758"/>
  <c r="L759"/>
  <c r="K760"/>
  <c r="N96" i="5"/>
  <c r="I96"/>
  <c r="J762" i="6"/>
  <c r="L760" l="1"/>
  <c r="K761"/>
  <c r="M760"/>
  <c r="F764"/>
  <c r="G763"/>
  <c r="H763" s="1"/>
  <c r="M759"/>
  <c r="N95" i="5"/>
  <c r="I95"/>
  <c r="J763" i="6"/>
  <c r="R760"/>
  <c r="R761"/>
  <c r="O760" l="1"/>
  <c r="O761" s="1"/>
  <c r="Q760"/>
  <c r="Q761" s="1"/>
  <c r="F765"/>
  <c r="G764"/>
  <c r="H764" s="1"/>
  <c r="L761"/>
  <c r="K762"/>
  <c r="M761"/>
  <c r="N94" i="5"/>
  <c r="I94"/>
  <c r="J764" i="6"/>
  <c r="R762"/>
  <c r="Q762" l="1"/>
  <c r="P760"/>
  <c r="F766"/>
  <c r="G765"/>
  <c r="H765" s="1"/>
  <c r="O762"/>
  <c r="P761"/>
  <c r="L762"/>
  <c r="M762" s="1"/>
  <c r="Q763" s="1"/>
  <c r="K763"/>
  <c r="N93" i="5"/>
  <c r="I93"/>
  <c r="R763" i="6"/>
  <c r="J765"/>
  <c r="O763" l="1"/>
  <c r="P762"/>
  <c r="L763"/>
  <c r="K764"/>
  <c r="M763"/>
  <c r="Q764" s="1"/>
  <c r="F767"/>
  <c r="G766"/>
  <c r="H766" s="1"/>
  <c r="N92" i="5"/>
  <c r="I92"/>
  <c r="J766" i="6"/>
  <c r="R764"/>
  <c r="F768" l="1"/>
  <c r="G767"/>
  <c r="H767" s="1"/>
  <c r="O764"/>
  <c r="P763"/>
  <c r="L764"/>
  <c r="K765"/>
  <c r="M764"/>
  <c r="Q765" s="1"/>
  <c r="N91" i="5"/>
  <c r="I91"/>
  <c r="J767" i="6"/>
  <c r="R765"/>
  <c r="F769" l="1"/>
  <c r="G768"/>
  <c r="H768" s="1"/>
  <c r="O765"/>
  <c r="P764"/>
  <c r="L765"/>
  <c r="K766"/>
  <c r="M765"/>
  <c r="Q766" s="1"/>
  <c r="N90" i="5"/>
  <c r="I90"/>
  <c r="J768" i="6"/>
  <c r="R766"/>
  <c r="F770" l="1"/>
  <c r="G769"/>
  <c r="H769" s="1"/>
  <c r="O766"/>
  <c r="P765"/>
  <c r="L766"/>
  <c r="K767"/>
  <c r="M766"/>
  <c r="Q767" s="1"/>
  <c r="N89" i="5"/>
  <c r="I89"/>
  <c r="J769" i="6"/>
  <c r="R767"/>
  <c r="F771" l="1"/>
  <c r="G770"/>
  <c r="H770" s="1"/>
  <c r="O767"/>
  <c r="P766"/>
  <c r="L767"/>
  <c r="M767" s="1"/>
  <c r="Q768" s="1"/>
  <c r="K768"/>
  <c r="N88" i="5"/>
  <c r="I88"/>
  <c r="J770" i="6"/>
  <c r="R768"/>
  <c r="F772" l="1"/>
  <c r="G771"/>
  <c r="H771" s="1"/>
  <c r="O768"/>
  <c r="P767"/>
  <c r="L768"/>
  <c r="M768" s="1"/>
  <c r="Q769" s="1"/>
  <c r="K769"/>
  <c r="N87" i="5"/>
  <c r="I87"/>
  <c r="R769" i="6"/>
  <c r="J771"/>
  <c r="O769" l="1"/>
  <c r="P768"/>
  <c r="L769"/>
  <c r="K770"/>
  <c r="M769"/>
  <c r="Q770" s="1"/>
  <c r="F773"/>
  <c r="G772"/>
  <c r="H772" s="1"/>
  <c r="N86" i="5"/>
  <c r="I86"/>
  <c r="J772" i="6"/>
  <c r="R770"/>
  <c r="L770" l="1"/>
  <c r="K771"/>
  <c r="M770"/>
  <c r="Q771" s="1"/>
  <c r="O770"/>
  <c r="P769"/>
  <c r="F774"/>
  <c r="G773"/>
  <c r="H773" s="1"/>
  <c r="N85" i="5"/>
  <c r="I85"/>
  <c r="J773" i="6"/>
  <c r="R771"/>
  <c r="L771" l="1"/>
  <c r="K772"/>
  <c r="M771"/>
  <c r="Q772" s="1"/>
  <c r="O771"/>
  <c r="P771" s="1"/>
  <c r="P770"/>
  <c r="F775"/>
  <c r="G774"/>
  <c r="H774" s="1"/>
  <c r="N84" i="5"/>
  <c r="I84"/>
  <c r="J774" i="6"/>
  <c r="R772"/>
  <c r="F776" l="1"/>
  <c r="G775"/>
  <c r="H775" s="1"/>
  <c r="L772"/>
  <c r="K773"/>
  <c r="M772"/>
  <c r="Q773" s="1"/>
  <c r="O772"/>
  <c r="N83" i="5"/>
  <c r="I83"/>
  <c r="J775" i="6"/>
  <c r="R773"/>
  <c r="F777" l="1"/>
  <c r="G776"/>
  <c r="H776" s="1"/>
  <c r="L773"/>
  <c r="K774"/>
  <c r="M773"/>
  <c r="Q774" s="1"/>
  <c r="O773"/>
  <c r="P772"/>
  <c r="N82" i="5"/>
  <c r="I82"/>
  <c r="J776" i="6"/>
  <c r="R774"/>
  <c r="F778" l="1"/>
  <c r="G777"/>
  <c r="H777" s="1"/>
  <c r="O774"/>
  <c r="P774" s="1"/>
  <c r="P773"/>
  <c r="L774"/>
  <c r="K775"/>
  <c r="N81" i="5"/>
  <c r="I81"/>
  <c r="J777" i="6"/>
  <c r="L775" l="1"/>
  <c r="K776"/>
  <c r="M775"/>
  <c r="F779"/>
  <c r="G778"/>
  <c r="H778" s="1"/>
  <c r="M774"/>
  <c r="N80" i="5"/>
  <c r="I80"/>
  <c r="R775" i="6"/>
  <c r="J778"/>
  <c r="R776"/>
  <c r="O775" l="1"/>
  <c r="O776" s="1"/>
  <c r="Q775"/>
  <c r="Q776" s="1"/>
  <c r="F780"/>
  <c r="G779"/>
  <c r="H779" s="1"/>
  <c r="L776"/>
  <c r="M776" s="1"/>
  <c r="K777"/>
  <c r="N79" i="5"/>
  <c r="I79"/>
  <c r="J779" i="6"/>
  <c r="R777"/>
  <c r="Q777" l="1"/>
  <c r="P775"/>
  <c r="F781"/>
  <c r="G780"/>
  <c r="H780" s="1"/>
  <c r="O777"/>
  <c r="P776"/>
  <c r="L777"/>
  <c r="M777" s="1"/>
  <c r="Q778" s="1"/>
  <c r="K778"/>
  <c r="N78" i="5"/>
  <c r="I78"/>
  <c r="R778" i="6"/>
  <c r="J780"/>
  <c r="O778" l="1"/>
  <c r="P777"/>
  <c r="L778"/>
  <c r="M778" s="1"/>
  <c r="Q779" s="1"/>
  <c r="K779"/>
  <c r="F782"/>
  <c r="G781"/>
  <c r="H781" s="1"/>
  <c r="N77" i="5"/>
  <c r="I77"/>
  <c r="J781" i="6"/>
  <c r="R779"/>
  <c r="F783" l="1"/>
  <c r="G782"/>
  <c r="H782" s="1"/>
  <c r="L779"/>
  <c r="K780"/>
  <c r="M779"/>
  <c r="Q780" s="1"/>
  <c r="O779"/>
  <c r="P778"/>
  <c r="N76" i="5"/>
  <c r="I76"/>
  <c r="J782" i="6"/>
  <c r="R780"/>
  <c r="F784" l="1"/>
  <c r="G783"/>
  <c r="H783" s="1"/>
  <c r="L780"/>
  <c r="K781"/>
  <c r="M780"/>
  <c r="Q781" s="1"/>
  <c r="O780"/>
  <c r="P779"/>
  <c r="N75" i="5"/>
  <c r="I75"/>
  <c r="J783" i="6"/>
  <c r="R781"/>
  <c r="F785" l="1"/>
  <c r="G784"/>
  <c r="H784" s="1"/>
  <c r="O781"/>
  <c r="P781" s="1"/>
  <c r="P780"/>
  <c r="L781"/>
  <c r="K782"/>
  <c r="M781"/>
  <c r="Q782" s="1"/>
  <c r="N74" i="5"/>
  <c r="I74"/>
  <c r="J784" i="6"/>
  <c r="R782"/>
  <c r="L782" l="1"/>
  <c r="K783"/>
  <c r="M782"/>
  <c r="Q783" s="1"/>
  <c r="F786"/>
  <c r="G785"/>
  <c r="H785" s="1"/>
  <c r="O782"/>
  <c r="N73" i="5"/>
  <c r="I73"/>
  <c r="J785" i="6"/>
  <c r="R783"/>
  <c r="L783" l="1"/>
  <c r="M783" s="1"/>
  <c r="Q784" s="1"/>
  <c r="K784"/>
  <c r="O783"/>
  <c r="P782"/>
  <c r="F787"/>
  <c r="G786"/>
  <c r="H786" s="1"/>
  <c r="N72" i="5"/>
  <c r="I72"/>
  <c r="R784" i="6"/>
  <c r="J786"/>
  <c r="F788" l="1"/>
  <c r="G787"/>
  <c r="H787" s="1"/>
  <c r="L784"/>
  <c r="K785"/>
  <c r="M784"/>
  <c r="Q785" s="1"/>
  <c r="O784"/>
  <c r="P783"/>
  <c r="N71" i="5"/>
  <c r="I71"/>
  <c r="J787" i="6"/>
  <c r="R785"/>
  <c r="F789" l="1"/>
  <c r="G788"/>
  <c r="H788" s="1"/>
  <c r="O785"/>
  <c r="P785" s="1"/>
  <c r="P784"/>
  <c r="L785"/>
  <c r="K786"/>
  <c r="M785"/>
  <c r="Q786" s="1"/>
  <c r="N70" i="5"/>
  <c r="I70"/>
  <c r="J788" i="6"/>
  <c r="R786"/>
  <c r="L786" l="1"/>
  <c r="K787"/>
  <c r="M786"/>
  <c r="Q787" s="1"/>
  <c r="F790"/>
  <c r="G789"/>
  <c r="H789" s="1"/>
  <c r="O786"/>
  <c r="N69" i="5"/>
  <c r="I69"/>
  <c r="J789" i="6"/>
  <c r="R787"/>
  <c r="L787" l="1"/>
  <c r="K788"/>
  <c r="M787"/>
  <c r="O787"/>
  <c r="Q788"/>
  <c r="P786"/>
  <c r="F791"/>
  <c r="G790"/>
  <c r="H790" s="1"/>
  <c r="N68" i="5"/>
  <c r="I68"/>
  <c r="R788" i="6"/>
  <c r="J790"/>
  <c r="L788" l="1"/>
  <c r="K789"/>
  <c r="M788"/>
  <c r="O788"/>
  <c r="P787"/>
  <c r="F792"/>
  <c r="G791"/>
  <c r="H791" s="1"/>
  <c r="Q789"/>
  <c r="N67" i="5"/>
  <c r="I67"/>
  <c r="J791" i="6"/>
  <c r="R789"/>
  <c r="F793" l="1"/>
  <c r="G792"/>
  <c r="H792" s="1"/>
  <c r="L789"/>
  <c r="K790"/>
  <c r="M789"/>
  <c r="Q790" s="1"/>
  <c r="O789"/>
  <c r="P789" s="1"/>
  <c r="P788"/>
  <c r="N66" i="5"/>
  <c r="I66"/>
  <c r="R790" i="6"/>
  <c r="J792"/>
  <c r="L790" l="1"/>
  <c r="K791"/>
  <c r="M790"/>
  <c r="Q791" s="1"/>
  <c r="F794"/>
  <c r="G793"/>
  <c r="H793" s="1"/>
  <c r="O790"/>
  <c r="N65" i="5"/>
  <c r="I65"/>
  <c r="J793" i="6"/>
  <c r="R791"/>
  <c r="F795" l="1"/>
  <c r="G794"/>
  <c r="H794" s="1"/>
  <c r="L791"/>
  <c r="K792"/>
  <c r="M791"/>
  <c r="Q792" s="1"/>
  <c r="O791"/>
  <c r="P790"/>
  <c r="N64" i="5"/>
  <c r="I64"/>
  <c r="J794" i="6"/>
  <c r="R792"/>
  <c r="F796" l="1"/>
  <c r="G795"/>
  <c r="H795" s="1"/>
  <c r="O792"/>
  <c r="P792" s="1"/>
  <c r="P791"/>
  <c r="L792"/>
  <c r="K793"/>
  <c r="N63" i="5"/>
  <c r="I63"/>
  <c r="J795" i="6"/>
  <c r="L793" l="1"/>
  <c r="K794"/>
  <c r="M793"/>
  <c r="F797"/>
  <c r="G796"/>
  <c r="H796" s="1"/>
  <c r="M792"/>
  <c r="N62" i="5"/>
  <c r="I62"/>
  <c r="J796" i="6"/>
  <c r="R793"/>
  <c r="R794"/>
  <c r="O793" l="1"/>
  <c r="O794" s="1"/>
  <c r="Q793"/>
  <c r="Q794" s="1"/>
  <c r="F798"/>
  <c r="G797"/>
  <c r="H797" s="1"/>
  <c r="L794"/>
  <c r="K795"/>
  <c r="M794"/>
  <c r="N61" i="5"/>
  <c r="I61"/>
  <c r="J797" i="6"/>
  <c r="R795"/>
  <c r="F799" l="1"/>
  <c r="G798"/>
  <c r="H798" s="1"/>
  <c r="O795"/>
  <c r="P795" s="1"/>
  <c r="P794"/>
  <c r="L795"/>
  <c r="K796"/>
  <c r="M795"/>
  <c r="Q795"/>
  <c r="Q796" s="1"/>
  <c r="P793"/>
  <c r="N60" i="5"/>
  <c r="I60"/>
  <c r="R796" i="6"/>
  <c r="J798"/>
  <c r="L796" l="1"/>
  <c r="K797"/>
  <c r="M796"/>
  <c r="Q797" s="1"/>
  <c r="F800"/>
  <c r="G799"/>
  <c r="H799" s="1"/>
  <c r="O796"/>
  <c r="P796" s="1"/>
  <c r="N59" i="5"/>
  <c r="I59"/>
  <c r="J799" i="6"/>
  <c r="R797"/>
  <c r="L797" l="1"/>
  <c r="K798"/>
  <c r="M797"/>
  <c r="Q798" s="1"/>
  <c r="F801"/>
  <c r="G800"/>
  <c r="H800" s="1"/>
  <c r="O797"/>
  <c r="P797" s="1"/>
  <c r="N58" i="5"/>
  <c r="I58"/>
  <c r="J800" i="6"/>
  <c r="R798"/>
  <c r="L798" l="1"/>
  <c r="K799"/>
  <c r="M798"/>
  <c r="Q799" s="1"/>
  <c r="F802"/>
  <c r="G801"/>
  <c r="H801" s="1"/>
  <c r="O798"/>
  <c r="N57" i="5"/>
  <c r="I57"/>
  <c r="J801" i="6"/>
  <c r="R799"/>
  <c r="F803" l="1"/>
  <c r="G802"/>
  <c r="H802" s="1"/>
  <c r="L799"/>
  <c r="K800"/>
  <c r="M799"/>
  <c r="Q800" s="1"/>
  <c r="O799"/>
  <c r="P798"/>
  <c r="N56" i="5"/>
  <c r="I56"/>
  <c r="J802" i="6"/>
  <c r="R800"/>
  <c r="F804" l="1"/>
  <c r="G803"/>
  <c r="H803" s="1"/>
  <c r="O800"/>
  <c r="P800" s="1"/>
  <c r="P799"/>
  <c r="L800"/>
  <c r="M800" s="1"/>
  <c r="Q801" s="1"/>
  <c r="K801"/>
  <c r="N55" i="5"/>
  <c r="I55"/>
  <c r="R801" i="6"/>
  <c r="J803"/>
  <c r="L801" l="1"/>
  <c r="K802"/>
  <c r="M801"/>
  <c r="Q802" s="1"/>
  <c r="F805"/>
  <c r="G804"/>
  <c r="H804" s="1"/>
  <c r="O801"/>
  <c r="P801" s="1"/>
  <c r="N54" i="5"/>
  <c r="I54"/>
  <c r="J804" i="6"/>
  <c r="R802"/>
  <c r="F806" l="1"/>
  <c r="G805"/>
  <c r="H805" s="1"/>
  <c r="L802"/>
  <c r="K803"/>
  <c r="M802"/>
  <c r="Q803" s="1"/>
  <c r="O802"/>
  <c r="N53" i="5"/>
  <c r="I53"/>
  <c r="J805" i="6"/>
  <c r="R803"/>
  <c r="F807" l="1"/>
  <c r="G806"/>
  <c r="H806" s="1"/>
  <c r="L803"/>
  <c r="K804"/>
  <c r="M803"/>
  <c r="Q804" s="1"/>
  <c r="O803"/>
  <c r="P802"/>
  <c r="N52" i="5"/>
  <c r="I52"/>
  <c r="J806" i="6"/>
  <c r="R804"/>
  <c r="F808" l="1"/>
  <c r="G807"/>
  <c r="H807" s="1"/>
  <c r="O804"/>
  <c r="P804" s="1"/>
  <c r="P803"/>
  <c r="L804"/>
  <c r="K805"/>
  <c r="N51" i="5"/>
  <c r="I51"/>
  <c r="J807" i="6"/>
  <c r="L805" l="1"/>
  <c r="K806"/>
  <c r="M805"/>
  <c r="F809"/>
  <c r="G808"/>
  <c r="H808" s="1"/>
  <c r="M804"/>
  <c r="N50" i="5"/>
  <c r="I50"/>
  <c r="J808" i="6"/>
  <c r="R805"/>
  <c r="R806"/>
  <c r="O805" l="1"/>
  <c r="O806" s="1"/>
  <c r="Q805"/>
  <c r="Q806" s="1"/>
  <c r="F810"/>
  <c r="G809"/>
  <c r="H809" s="1"/>
  <c r="L806"/>
  <c r="M806" s="1"/>
  <c r="K807"/>
  <c r="N49" i="5"/>
  <c r="I49"/>
  <c r="J809" i="6"/>
  <c r="R807"/>
  <c r="Q807" l="1"/>
  <c r="P805"/>
  <c r="F811"/>
  <c r="G810"/>
  <c r="H810" s="1"/>
  <c r="O807"/>
  <c r="P806"/>
  <c r="L807"/>
  <c r="M807" s="1"/>
  <c r="Q808" s="1"/>
  <c r="K808"/>
  <c r="N48" i="5"/>
  <c r="I48"/>
  <c r="A48"/>
  <c r="R808" i="6"/>
  <c r="J810"/>
  <c r="O808" l="1"/>
  <c r="P807"/>
  <c r="L808"/>
  <c r="M808" s="1"/>
  <c r="Q809" s="1"/>
  <c r="K809"/>
  <c r="F812"/>
  <c r="G811"/>
  <c r="H811" s="1"/>
  <c r="N47" i="5"/>
  <c r="I47"/>
  <c r="A47"/>
  <c r="J811" i="6"/>
  <c r="R809"/>
  <c r="L809" l="1"/>
  <c r="K810"/>
  <c r="M809"/>
  <c r="Q810" s="1"/>
  <c r="O809"/>
  <c r="P808"/>
  <c r="F813"/>
  <c r="G812"/>
  <c r="H812" s="1"/>
  <c r="N46" i="5"/>
  <c r="I46"/>
  <c r="J812" i="6"/>
  <c r="R810"/>
  <c r="L810" l="1"/>
  <c r="K811"/>
  <c r="M810"/>
  <c r="Q811" s="1"/>
  <c r="O810"/>
  <c r="P809"/>
  <c r="F814"/>
  <c r="G813"/>
  <c r="H813" s="1"/>
  <c r="N45" i="5"/>
  <c r="I45"/>
  <c r="J813" i="6"/>
  <c r="R811"/>
  <c r="O811" l="1"/>
  <c r="P810"/>
  <c r="F815"/>
  <c r="G814"/>
  <c r="H814" s="1"/>
  <c r="L811"/>
  <c r="M811" s="1"/>
  <c r="Q812" s="1"/>
  <c r="K812"/>
  <c r="N44" i="5"/>
  <c r="I44"/>
  <c r="J814" i="6"/>
  <c r="R812"/>
  <c r="L812" l="1"/>
  <c r="K813"/>
  <c r="M812"/>
  <c r="Q813" s="1"/>
  <c r="F816"/>
  <c r="G815"/>
  <c r="H815" s="1"/>
  <c r="O812"/>
  <c r="P811"/>
  <c r="N43" i="5"/>
  <c r="I43"/>
  <c r="J815" i="6"/>
  <c r="R813"/>
  <c r="F817" l="1"/>
  <c r="G816"/>
  <c r="H816" s="1"/>
  <c r="O813"/>
  <c r="P813" s="1"/>
  <c r="P812"/>
  <c r="L813"/>
  <c r="K814"/>
  <c r="N42" i="5"/>
  <c r="I42"/>
  <c r="J816" i="6"/>
  <c r="L814" l="1"/>
  <c r="K815"/>
  <c r="M814"/>
  <c r="F818"/>
  <c r="G817"/>
  <c r="H817" s="1"/>
  <c r="M813"/>
  <c r="N41" i="5"/>
  <c r="I41"/>
  <c r="R814" i="6"/>
  <c r="J817"/>
  <c r="R815"/>
  <c r="O814" l="1"/>
  <c r="O815" s="1"/>
  <c r="Q814"/>
  <c r="Q815" s="1"/>
  <c r="F819"/>
  <c r="G818"/>
  <c r="H818" s="1"/>
  <c r="L815"/>
  <c r="M815" s="1"/>
  <c r="K816"/>
  <c r="N40" i="5"/>
  <c r="I40"/>
  <c r="J818" i="6"/>
  <c r="R816"/>
  <c r="Q816" l="1"/>
  <c r="P814"/>
  <c r="F820"/>
  <c r="G819"/>
  <c r="H819" s="1"/>
  <c r="O816"/>
  <c r="P815"/>
  <c r="L816"/>
  <c r="K817"/>
  <c r="M816"/>
  <c r="Q817" s="1"/>
  <c r="N39" i="5"/>
  <c r="I39"/>
  <c r="R817" i="6"/>
  <c r="J819"/>
  <c r="O817" l="1"/>
  <c r="P816"/>
  <c r="L817"/>
  <c r="M817" s="1"/>
  <c r="Q818" s="1"/>
  <c r="K818"/>
  <c r="F821"/>
  <c r="G820"/>
  <c r="H820" s="1"/>
  <c r="N38" i="5"/>
  <c r="I38"/>
  <c r="J820" i="6"/>
  <c r="R818"/>
  <c r="L818" l="1"/>
  <c r="K819"/>
  <c r="M818"/>
  <c r="Q819" s="1"/>
  <c r="O818"/>
  <c r="P817"/>
  <c r="F822"/>
  <c r="G821"/>
  <c r="H821" s="1"/>
  <c r="N37" i="5"/>
  <c r="I37"/>
  <c r="J821" i="6"/>
  <c r="R819"/>
  <c r="L819" l="1"/>
  <c r="K820"/>
  <c r="M819"/>
  <c r="Q820" s="1"/>
  <c r="O819"/>
  <c r="P818"/>
  <c r="F823"/>
  <c r="G822"/>
  <c r="H822" s="1"/>
  <c r="N36" i="5"/>
  <c r="I36"/>
  <c r="J822" i="6"/>
  <c r="R820"/>
  <c r="O820" l="1"/>
  <c r="P820" s="1"/>
  <c r="P819"/>
  <c r="F824"/>
  <c r="G823"/>
  <c r="H823" s="1"/>
  <c r="L820"/>
  <c r="M820" s="1"/>
  <c r="Q821" s="1"/>
  <c r="K821"/>
  <c r="N35" i="5"/>
  <c r="I35"/>
  <c r="J823" i="6"/>
  <c r="R821"/>
  <c r="F825" l="1"/>
  <c r="G824"/>
  <c r="H824" s="1"/>
  <c r="L821"/>
  <c r="K822"/>
  <c r="M821"/>
  <c r="Q822" s="1"/>
  <c r="O821"/>
  <c r="N34" i="5"/>
  <c r="I34"/>
  <c r="J824" i="6"/>
  <c r="R822"/>
  <c r="F826" l="1"/>
  <c r="G825"/>
  <c r="H825" s="1"/>
  <c r="O822"/>
  <c r="P822" s="1"/>
  <c r="P821"/>
  <c r="L822"/>
  <c r="K823"/>
  <c r="M822"/>
  <c r="Q823" s="1"/>
  <c r="N33" i="5"/>
  <c r="I33"/>
  <c r="J825" i="6"/>
  <c r="R823"/>
  <c r="L823" l="1"/>
  <c r="K824"/>
  <c r="M823"/>
  <c r="Q824" s="1"/>
  <c r="F827"/>
  <c r="G826"/>
  <c r="H826" s="1"/>
  <c r="O823"/>
  <c r="N32" i="5"/>
  <c r="I32"/>
  <c r="J826" i="6"/>
  <c r="R824"/>
  <c r="F828" l="1"/>
  <c r="G827"/>
  <c r="H827" s="1"/>
  <c r="O824"/>
  <c r="P824" s="1"/>
  <c r="P823"/>
  <c r="L824"/>
  <c r="K825"/>
  <c r="M824"/>
  <c r="Q825" s="1"/>
  <c r="N31" i="5"/>
  <c r="I31"/>
  <c r="J827" i="6"/>
  <c r="R825"/>
  <c r="L825" l="1"/>
  <c r="K826"/>
  <c r="M825"/>
  <c r="Q826" s="1"/>
  <c r="F829"/>
  <c r="G828"/>
  <c r="H828" s="1"/>
  <c r="O825"/>
  <c r="N30" i="5"/>
  <c r="I30"/>
  <c r="J828" i="6"/>
  <c r="R826"/>
  <c r="F830" l="1"/>
  <c r="G829"/>
  <c r="H829" s="1"/>
  <c r="O826"/>
  <c r="P826" s="1"/>
  <c r="P825"/>
  <c r="L826"/>
  <c r="K827"/>
  <c r="M826"/>
  <c r="Q827" s="1"/>
  <c r="N29" i="5"/>
  <c r="I29"/>
  <c r="J829" i="6"/>
  <c r="R827"/>
  <c r="L827" l="1"/>
  <c r="K828"/>
  <c r="M827"/>
  <c r="Q828" s="1"/>
  <c r="F831"/>
  <c r="G830"/>
  <c r="H830" s="1"/>
  <c r="O827"/>
  <c r="N28" i="5"/>
  <c r="I28"/>
  <c r="J830" i="6"/>
  <c r="R828"/>
  <c r="F832" l="1"/>
  <c r="G831"/>
  <c r="H831" s="1"/>
  <c r="O828"/>
  <c r="P828" s="1"/>
  <c r="P827"/>
  <c r="L828"/>
  <c r="M828" s="1"/>
  <c r="Q829" s="1"/>
  <c r="K829"/>
  <c r="N27" i="5"/>
  <c r="I27"/>
  <c r="J831" i="6"/>
  <c r="R829"/>
  <c r="L829" l="1"/>
  <c r="K830"/>
  <c r="M829"/>
  <c r="Q830" s="1"/>
  <c r="F833"/>
  <c r="G832"/>
  <c r="H832" s="1"/>
  <c r="O829"/>
  <c r="P829" s="1"/>
  <c r="N26" i="5"/>
  <c r="I26"/>
  <c r="J832" i="6"/>
  <c r="R830"/>
  <c r="F834" l="1"/>
  <c r="G833"/>
  <c r="H833" s="1"/>
  <c r="L830"/>
  <c r="K831"/>
  <c r="M830"/>
  <c r="Q831" s="1"/>
  <c r="O830"/>
  <c r="N25" i="5"/>
  <c r="I25"/>
  <c r="J833" i="6"/>
  <c r="R831"/>
  <c r="L831" l="1"/>
  <c r="K832"/>
  <c r="M831"/>
  <c r="F835"/>
  <c r="G834"/>
  <c r="H834" s="1"/>
  <c r="O831"/>
  <c r="Q832"/>
  <c r="P830"/>
  <c r="N24" i="5"/>
  <c r="I24"/>
  <c r="J834" i="6"/>
  <c r="R832"/>
  <c r="F836" l="1"/>
  <c r="G835"/>
  <c r="H835" s="1"/>
  <c r="L832"/>
  <c r="K833"/>
  <c r="M832"/>
  <c r="O832"/>
  <c r="P831"/>
  <c r="Q833"/>
  <c r="N23" i="5"/>
  <c r="I23"/>
  <c r="R833" i="6"/>
  <c r="J835"/>
  <c r="L833" l="1"/>
  <c r="K834"/>
  <c r="M833"/>
  <c r="O833"/>
  <c r="P832"/>
  <c r="F837"/>
  <c r="G836"/>
  <c r="H836" s="1"/>
  <c r="Q834"/>
  <c r="N22" i="5"/>
  <c r="I22"/>
  <c r="J836" i="6"/>
  <c r="R834"/>
  <c r="L834" l="1"/>
  <c r="K835"/>
  <c r="M834"/>
  <c r="Q835" s="1"/>
  <c r="O834"/>
  <c r="P833"/>
  <c r="F838"/>
  <c r="G837"/>
  <c r="H837" s="1"/>
  <c r="N21" i="5"/>
  <c r="I21"/>
  <c r="B21"/>
  <c r="J837" i="6"/>
  <c r="R835"/>
  <c r="L835" l="1"/>
  <c r="K836"/>
  <c r="M835"/>
  <c r="Q836" s="1"/>
  <c r="O835"/>
  <c r="P834"/>
  <c r="F839"/>
  <c r="G838"/>
  <c r="H838" s="1"/>
  <c r="B26" i="5"/>
  <c r="B25"/>
  <c r="N20"/>
  <c r="J838" i="6"/>
  <c r="R836"/>
  <c r="O836" l="1"/>
  <c r="P836" s="1"/>
  <c r="P835"/>
  <c r="F840"/>
  <c r="G839"/>
  <c r="H839" s="1"/>
  <c r="L836"/>
  <c r="K837"/>
  <c r="M836"/>
  <c r="Q837" s="1"/>
  <c r="B23" i="5"/>
  <c r="B22"/>
  <c r="B24" s="1"/>
  <c r="I20"/>
  <c r="J839" i="6"/>
  <c r="R837"/>
  <c r="F841" l="1"/>
  <c r="G840"/>
  <c r="H840" s="1"/>
  <c r="L837"/>
  <c r="K838"/>
  <c r="M837"/>
  <c r="Q838" s="1"/>
  <c r="O837"/>
  <c r="B27" i="5"/>
  <c r="N19"/>
  <c r="I19"/>
  <c r="J840" i="6"/>
  <c r="R838"/>
  <c r="L838" l="1"/>
  <c r="K839"/>
  <c r="M838"/>
  <c r="F842"/>
  <c r="G841"/>
  <c r="H841" s="1"/>
  <c r="O838"/>
  <c r="Q839"/>
  <c r="P837"/>
  <c r="N18" i="5"/>
  <c r="I18"/>
  <c r="J841" i="6"/>
  <c r="R839"/>
  <c r="F843" l="1"/>
  <c r="G842"/>
  <c r="H842" s="1"/>
  <c r="L839"/>
  <c r="K840"/>
  <c r="M839"/>
  <c r="O839"/>
  <c r="P838"/>
  <c r="Q840"/>
  <c r="N17" i="5"/>
  <c r="I17"/>
  <c r="R840" i="6"/>
  <c r="J842"/>
  <c r="L840" l="1"/>
  <c r="M840" s="1"/>
  <c r="Q841" s="1"/>
  <c r="K841"/>
  <c r="O840"/>
  <c r="P839"/>
  <c r="F844"/>
  <c r="G843"/>
  <c r="H843" s="1"/>
  <c r="N16" i="5"/>
  <c r="I16"/>
  <c r="J843" i="6"/>
  <c r="R841"/>
  <c r="F845" l="1"/>
  <c r="G844"/>
  <c r="H844" s="1"/>
  <c r="L841"/>
  <c r="K842"/>
  <c r="M841"/>
  <c r="Q842" s="1"/>
  <c r="O841"/>
  <c r="P840"/>
  <c r="N15" i="5"/>
  <c r="I15"/>
  <c r="D15"/>
  <c r="J844" i="6"/>
  <c r="R842"/>
  <c r="F846" l="1"/>
  <c r="G845"/>
  <c r="H845" s="1"/>
  <c r="L842"/>
  <c r="K843"/>
  <c r="M842"/>
  <c r="Q843" s="1"/>
  <c r="O842"/>
  <c r="P841"/>
  <c r="N14" i="5"/>
  <c r="I14"/>
  <c r="D14"/>
  <c r="J845" i="6"/>
  <c r="R843"/>
  <c r="L843" l="1"/>
  <c r="K844"/>
  <c r="M843"/>
  <c r="F847"/>
  <c r="G846"/>
  <c r="H846" s="1"/>
  <c r="O843"/>
  <c r="Q844"/>
  <c r="P842"/>
  <c r="N13" i="5"/>
  <c r="I13"/>
  <c r="J846" i="6"/>
  <c r="R844"/>
  <c r="F848" l="1"/>
  <c r="G847"/>
  <c r="H847" s="1"/>
  <c r="L844"/>
  <c r="K845"/>
  <c r="M844"/>
  <c r="Q845" s="1"/>
  <c r="O844"/>
  <c r="P844" s="1"/>
  <c r="P843"/>
  <c r="N12" i="5"/>
  <c r="I12"/>
  <c r="D12"/>
  <c r="R845" i="6"/>
  <c r="J847"/>
  <c r="L845" l="1"/>
  <c r="K846"/>
  <c r="M845"/>
  <c r="Q846" s="1"/>
  <c r="F849"/>
  <c r="G848"/>
  <c r="H848" s="1"/>
  <c r="O845"/>
  <c r="N11" i="5"/>
  <c r="I11"/>
  <c r="J848" i="6"/>
  <c r="R846"/>
  <c r="F850" l="1"/>
  <c r="G849"/>
  <c r="H849" s="1"/>
  <c r="L846"/>
  <c r="K847"/>
  <c r="M846"/>
  <c r="Q847" s="1"/>
  <c r="O846"/>
  <c r="P846" s="1"/>
  <c r="P845"/>
  <c r="N10" i="5"/>
  <c r="I10"/>
  <c r="B10"/>
  <c r="J849" i="6"/>
  <c r="R847"/>
  <c r="F851" l="1"/>
  <c r="G850"/>
  <c r="H850" s="1"/>
  <c r="L847"/>
  <c r="K848"/>
  <c r="M847"/>
  <c r="Q848" s="1"/>
  <c r="O847"/>
  <c r="N9" i="5"/>
  <c r="I9"/>
  <c r="B9"/>
  <c r="J850" i="6"/>
  <c r="R848"/>
  <c r="L848" l="1"/>
  <c r="K849"/>
  <c r="M848"/>
  <c r="F852"/>
  <c r="G851"/>
  <c r="H851" s="1"/>
  <c r="O848"/>
  <c r="Q849"/>
  <c r="P847"/>
  <c r="N8" i="5"/>
  <c r="I8"/>
  <c r="J851" i="6"/>
  <c r="R849"/>
  <c r="F853" l="1"/>
  <c r="G852"/>
  <c r="H852" s="1"/>
  <c r="L849"/>
  <c r="K850"/>
  <c r="M849"/>
  <c r="O849"/>
  <c r="P848"/>
  <c r="Q850"/>
  <c r="N7" i="5"/>
  <c r="I7"/>
  <c r="R850" i="6"/>
  <c r="J852"/>
  <c r="L850" l="1"/>
  <c r="K851"/>
  <c r="M850"/>
  <c r="O850"/>
  <c r="P849"/>
  <c r="F854"/>
  <c r="G853"/>
  <c r="H853" s="1"/>
  <c r="Q851"/>
  <c r="N6" i="5"/>
  <c r="I6"/>
  <c r="J853" i="6"/>
  <c r="R851"/>
  <c r="F855" l="1"/>
  <c r="G855" s="1"/>
  <c r="H855" s="1"/>
  <c r="G854"/>
  <c r="H854" s="1"/>
  <c r="L851"/>
  <c r="K852"/>
  <c r="M851"/>
  <c r="O851"/>
  <c r="P850"/>
  <c r="Q852"/>
  <c r="N5" i="5"/>
  <c r="I5"/>
  <c r="J855" i="6"/>
  <c r="R852"/>
  <c r="J854"/>
  <c r="L852" l="1"/>
  <c r="M852" s="1"/>
  <c r="Q853" s="1"/>
  <c r="K853"/>
  <c r="O852"/>
  <c r="P851"/>
  <c r="N4" i="5"/>
  <c r="I4"/>
  <c r="R853" i="6"/>
  <c r="L853" l="1"/>
  <c r="K854"/>
  <c r="M853"/>
  <c r="Q854" s="1"/>
  <c r="O853"/>
  <c r="P853" s="1"/>
  <c r="P852"/>
  <c r="N3" i="5"/>
  <c r="I3"/>
  <c r="F3"/>
  <c r="F4" s="1"/>
  <c r="R2"/>
  <c r="Q2"/>
  <c r="N2"/>
  <c r="K2"/>
  <c r="R854" i="6"/>
  <c r="L854" l="1"/>
  <c r="K855"/>
  <c r="M854"/>
  <c r="Q855" s="1"/>
  <c r="O854"/>
  <c r="L2" i="5"/>
  <c r="M2" s="1"/>
  <c r="G3"/>
  <c r="H3" s="1"/>
  <c r="F5"/>
  <c r="G4"/>
  <c r="H4" s="1"/>
  <c r="I2"/>
  <c r="G2"/>
  <c r="H2" s="1"/>
  <c r="B1"/>
  <c r="B12" s="1"/>
  <c r="N855" i="4"/>
  <c r="I855"/>
  <c r="N854"/>
  <c r="I854"/>
  <c r="R855" i="6"/>
  <c r="J3" i="5"/>
  <c r="J4"/>
  <c r="J2"/>
  <c r="O855" i="6" l="1"/>
  <c r="P855" s="1"/>
  <c r="P854"/>
  <c r="L855"/>
  <c r="M855" s="1"/>
  <c r="O2" i="5"/>
  <c r="B19"/>
  <c r="B18"/>
  <c r="F6"/>
  <c r="G5"/>
  <c r="H5" s="1"/>
  <c r="K3"/>
  <c r="N853" i="4"/>
  <c r="I853"/>
  <c r="J5" i="5"/>
  <c r="R3"/>
  <c r="Q3" l="1"/>
  <c r="L3"/>
  <c r="K4"/>
  <c r="O3"/>
  <c r="P2"/>
  <c r="F7"/>
  <c r="G6"/>
  <c r="H6" s="1"/>
  <c r="N852" i="4"/>
  <c r="I852"/>
  <c r="J6" i="5"/>
  <c r="F8" l="1"/>
  <c r="G7"/>
  <c r="H7" s="1"/>
  <c r="M3"/>
  <c r="P3"/>
  <c r="L4"/>
  <c r="K5"/>
  <c r="N851" i="4"/>
  <c r="I851"/>
  <c r="J7" i="5"/>
  <c r="R4"/>
  <c r="O4" l="1"/>
  <c r="Q4"/>
  <c r="F9"/>
  <c r="G8"/>
  <c r="H8" s="1"/>
  <c r="M4"/>
  <c r="L5"/>
  <c r="M5" s="1"/>
  <c r="K6"/>
  <c r="N850" i="4"/>
  <c r="I850"/>
  <c r="R5" i="5"/>
  <c r="J8"/>
  <c r="R6"/>
  <c r="L6" l="1"/>
  <c r="M6" s="1"/>
  <c r="K7"/>
  <c r="O5"/>
  <c r="O6" s="1"/>
  <c r="Q5"/>
  <c r="Q6" s="1"/>
  <c r="P4"/>
  <c r="F10"/>
  <c r="G9"/>
  <c r="H9" s="1"/>
  <c r="N849" i="4"/>
  <c r="I849"/>
  <c r="J9" i="5"/>
  <c r="R7"/>
  <c r="F11" l="1"/>
  <c r="G10"/>
  <c r="H10" s="1"/>
  <c r="L7"/>
  <c r="M7" s="1"/>
  <c r="K8"/>
  <c r="O7"/>
  <c r="Q7"/>
  <c r="P6"/>
  <c r="P5"/>
  <c r="N848" i="4"/>
  <c r="I848"/>
  <c r="R8" i="5"/>
  <c r="J10"/>
  <c r="Q8" l="1"/>
  <c r="O8"/>
  <c r="P8" s="1"/>
  <c r="P7"/>
  <c r="L8"/>
  <c r="M8" s="1"/>
  <c r="Q9" s="1"/>
  <c r="K9"/>
  <c r="F12"/>
  <c r="G11"/>
  <c r="H11" s="1"/>
  <c r="N847" i="4"/>
  <c r="I847"/>
  <c r="J11" i="5"/>
  <c r="R9"/>
  <c r="F13" l="1"/>
  <c r="G12"/>
  <c r="H12" s="1"/>
  <c r="L9"/>
  <c r="M9"/>
  <c r="Q10" s="1"/>
  <c r="K10"/>
  <c r="O9"/>
  <c r="P9" s="1"/>
  <c r="N846" i="4"/>
  <c r="I846"/>
  <c r="J12" i="5"/>
  <c r="R10"/>
  <c r="L10" l="1"/>
  <c r="M10" s="1"/>
  <c r="Q11" s="1"/>
  <c r="K11"/>
  <c r="F14"/>
  <c r="G13"/>
  <c r="H13" s="1"/>
  <c r="O10"/>
  <c r="N845" i="4"/>
  <c r="I845"/>
  <c r="J13" i="5"/>
  <c r="R11"/>
  <c r="F15" l="1"/>
  <c r="G14"/>
  <c r="H14" s="1"/>
  <c r="L11"/>
  <c r="M11"/>
  <c r="Q12" s="1"/>
  <c r="K12"/>
  <c r="O11"/>
  <c r="P10"/>
  <c r="N844" i="4"/>
  <c r="I844"/>
  <c r="J14" i="5"/>
  <c r="R12"/>
  <c r="L12" l="1"/>
  <c r="M12"/>
  <c r="Q13" s="1"/>
  <c r="K13"/>
  <c r="F16"/>
  <c r="G15"/>
  <c r="H15" s="1"/>
  <c r="O12"/>
  <c r="P11"/>
  <c r="N843" i="4"/>
  <c r="I843"/>
  <c r="J15" i="5"/>
  <c r="R13"/>
  <c r="F17" l="1"/>
  <c r="G16"/>
  <c r="H16" s="1"/>
  <c r="L13"/>
  <c r="M13" s="1"/>
  <c r="Q14" s="1"/>
  <c r="K14"/>
  <c r="O13"/>
  <c r="P12"/>
  <c r="N842" i="4"/>
  <c r="I842"/>
  <c r="J16" i="5"/>
  <c r="R14"/>
  <c r="L14" l="1"/>
  <c r="M14" s="1"/>
  <c r="Q15" s="1"/>
  <c r="K15"/>
  <c r="F18"/>
  <c r="G17"/>
  <c r="H17" s="1"/>
  <c r="O14"/>
  <c r="P13"/>
  <c r="N841" i="4"/>
  <c r="I841"/>
  <c r="J17" i="5"/>
  <c r="R15"/>
  <c r="F19" l="1"/>
  <c r="G18"/>
  <c r="H18" s="1"/>
  <c r="L15"/>
  <c r="M15" s="1"/>
  <c r="Q16" s="1"/>
  <c r="K16"/>
  <c r="O15"/>
  <c r="P15" s="1"/>
  <c r="P14"/>
  <c r="N840" i="4"/>
  <c r="I840"/>
  <c r="J18" i="5"/>
  <c r="R16"/>
  <c r="L16" l="1"/>
  <c r="M16" s="1"/>
  <c r="Q17" s="1"/>
  <c r="K17"/>
  <c r="F20"/>
  <c r="G19"/>
  <c r="H19" s="1"/>
  <c r="O16"/>
  <c r="N839" i="4"/>
  <c r="I839"/>
  <c r="J19" i="5"/>
  <c r="R17"/>
  <c r="F21" l="1"/>
  <c r="G20"/>
  <c r="H20" s="1"/>
  <c r="L17"/>
  <c r="M17" s="1"/>
  <c r="Q18" s="1"/>
  <c r="K18"/>
  <c r="O17"/>
  <c r="P16"/>
  <c r="N838" i="4"/>
  <c r="I838"/>
  <c r="J20" i="5"/>
  <c r="R18"/>
  <c r="L18" l="1"/>
  <c r="K19"/>
  <c r="F22"/>
  <c r="G21"/>
  <c r="H21" s="1"/>
  <c r="O18"/>
  <c r="P17"/>
  <c r="N837" i="4"/>
  <c r="I837"/>
  <c r="J21" i="5"/>
  <c r="F23" l="1"/>
  <c r="G22"/>
  <c r="H22" s="1"/>
  <c r="L19"/>
  <c r="M19" s="1"/>
  <c r="K20"/>
  <c r="M18"/>
  <c r="P18"/>
  <c r="N836" i="4"/>
  <c r="I836"/>
  <c r="J22" i="5"/>
  <c r="R19"/>
  <c r="R20"/>
  <c r="O19" l="1"/>
  <c r="O20" s="1"/>
  <c r="Q19"/>
  <c r="Q20" s="1"/>
  <c r="L20"/>
  <c r="K21"/>
  <c r="M20"/>
  <c r="F24"/>
  <c r="G23"/>
  <c r="H23" s="1"/>
  <c r="N835" i="4"/>
  <c r="I835"/>
  <c r="J23" i="5"/>
  <c r="R21"/>
  <c r="O21" l="1"/>
  <c r="P20"/>
  <c r="F25"/>
  <c r="G24"/>
  <c r="H24" s="1"/>
  <c r="L21"/>
  <c r="M21" s="1"/>
  <c r="K22"/>
  <c r="Q21"/>
  <c r="P19"/>
  <c r="N834" i="4"/>
  <c r="I834"/>
  <c r="J24" i="5"/>
  <c r="R22"/>
  <c r="L22" l="1"/>
  <c r="K23"/>
  <c r="M22"/>
  <c r="O22"/>
  <c r="Q22"/>
  <c r="Q23" s="1"/>
  <c r="P21"/>
  <c r="F26"/>
  <c r="G25"/>
  <c r="H25" s="1"/>
  <c r="N833" i="4"/>
  <c r="I833"/>
  <c r="J25" i="5"/>
  <c r="R23"/>
  <c r="L23" l="1"/>
  <c r="K24"/>
  <c r="M23"/>
  <c r="Q24" s="1"/>
  <c r="O23"/>
  <c r="P23" s="1"/>
  <c r="P22"/>
  <c r="F27"/>
  <c r="G26"/>
  <c r="H26" s="1"/>
  <c r="N832" i="4"/>
  <c r="I832"/>
  <c r="J26" i="5"/>
  <c r="R24"/>
  <c r="L24" l="1"/>
  <c r="K25"/>
  <c r="M24"/>
  <c r="Q25" s="1"/>
  <c r="F28"/>
  <c r="G27"/>
  <c r="H27" s="1"/>
  <c r="O24"/>
  <c r="N831" i="4"/>
  <c r="I831"/>
  <c r="J27" i="5"/>
  <c r="R25"/>
  <c r="F29" l="1"/>
  <c r="G28"/>
  <c r="H28" s="1"/>
  <c r="L25"/>
  <c r="M25" s="1"/>
  <c r="Q26" s="1"/>
  <c r="K26"/>
  <c r="O25"/>
  <c r="P24"/>
  <c r="N830" i="4"/>
  <c r="I830"/>
  <c r="J28" i="5"/>
  <c r="R26"/>
  <c r="F30" l="1"/>
  <c r="G29"/>
  <c r="H29" s="1"/>
  <c r="O26"/>
  <c r="P25"/>
  <c r="L26"/>
  <c r="K27"/>
  <c r="M26"/>
  <c r="Q27" s="1"/>
  <c r="N829" i="4"/>
  <c r="I829"/>
  <c r="J29" i="5"/>
  <c r="R27"/>
  <c r="L27" l="1"/>
  <c r="K28"/>
  <c r="M27"/>
  <c r="Q28" s="1"/>
  <c r="F31"/>
  <c r="G30"/>
  <c r="H30" s="1"/>
  <c r="O27"/>
  <c r="P26"/>
  <c r="N828" i="4"/>
  <c r="I828"/>
  <c r="J30" i="5"/>
  <c r="R28"/>
  <c r="L28" l="1"/>
  <c r="K29"/>
  <c r="M28"/>
  <c r="O28"/>
  <c r="Q29"/>
  <c r="P27"/>
  <c r="F32"/>
  <c r="G31"/>
  <c r="H31" s="1"/>
  <c r="N827" i="4"/>
  <c r="I827"/>
  <c r="R29" i="5"/>
  <c r="J31"/>
  <c r="L29" l="1"/>
  <c r="K30"/>
  <c r="M29"/>
  <c r="O29"/>
  <c r="P28"/>
  <c r="F33"/>
  <c r="G32"/>
  <c r="H32" s="1"/>
  <c r="Q30"/>
  <c r="N826" i="4"/>
  <c r="I826"/>
  <c r="J32" i="5"/>
  <c r="R30"/>
  <c r="F34" l="1"/>
  <c r="G33"/>
  <c r="H33" s="1"/>
  <c r="L30"/>
  <c r="K31"/>
  <c r="M30"/>
  <c r="Q31" s="1"/>
  <c r="O30"/>
  <c r="P29"/>
  <c r="N825" i="4"/>
  <c r="I825"/>
  <c r="J33" i="5"/>
  <c r="R31"/>
  <c r="F35" l="1"/>
  <c r="G34"/>
  <c r="H34" s="1"/>
  <c r="L31"/>
  <c r="K32"/>
  <c r="M31"/>
  <c r="Q32" s="1"/>
  <c r="O31"/>
  <c r="P30"/>
  <c r="N824" i="4"/>
  <c r="I824"/>
  <c r="J34" i="5"/>
  <c r="R32"/>
  <c r="F36" l="1"/>
  <c r="G35"/>
  <c r="H35" s="1"/>
  <c r="O32"/>
  <c r="P32" s="1"/>
  <c r="P31"/>
  <c r="L32"/>
  <c r="K33"/>
  <c r="M32"/>
  <c r="Q33" s="1"/>
  <c r="N823" i="4"/>
  <c r="I823"/>
  <c r="J35" i="5"/>
  <c r="R33"/>
  <c r="L33" l="1"/>
  <c r="K34"/>
  <c r="M33"/>
  <c r="Q34" s="1"/>
  <c r="F37"/>
  <c r="G36"/>
  <c r="H36" s="1"/>
  <c r="O33"/>
  <c r="N822" i="4"/>
  <c r="I822"/>
  <c r="J36" i="5"/>
  <c r="R34"/>
  <c r="L34" l="1"/>
  <c r="K35"/>
  <c r="M34"/>
  <c r="O34"/>
  <c r="Q35"/>
  <c r="P33"/>
  <c r="F38"/>
  <c r="G37"/>
  <c r="H37" s="1"/>
  <c r="N821" i="4"/>
  <c r="I821"/>
  <c r="R35" i="5"/>
  <c r="J37"/>
  <c r="L35" l="1"/>
  <c r="K36"/>
  <c r="M35"/>
  <c r="O35"/>
  <c r="P34"/>
  <c r="F39"/>
  <c r="G38"/>
  <c r="H38" s="1"/>
  <c r="Q36"/>
  <c r="N820" i="4"/>
  <c r="I820"/>
  <c r="J38" i="5"/>
  <c r="R36"/>
  <c r="F40" l="1"/>
  <c r="G39"/>
  <c r="H39" s="1"/>
  <c r="L36"/>
  <c r="K37"/>
  <c r="M36"/>
  <c r="Q37" s="1"/>
  <c r="O36"/>
  <c r="P35"/>
  <c r="N819" i="4"/>
  <c r="I819"/>
  <c r="J39" i="5"/>
  <c r="R37"/>
  <c r="F41" l="1"/>
  <c r="G40"/>
  <c r="H40" s="1"/>
  <c r="L37"/>
  <c r="K38"/>
  <c r="M37"/>
  <c r="Q38" s="1"/>
  <c r="O37"/>
  <c r="P36"/>
  <c r="N818" i="4"/>
  <c r="I818"/>
  <c r="J40" i="5"/>
  <c r="R38"/>
  <c r="F42" l="1"/>
  <c r="G41"/>
  <c r="H41" s="1"/>
  <c r="O38"/>
  <c r="P38" s="1"/>
  <c r="P37"/>
  <c r="L38"/>
  <c r="K39"/>
  <c r="M38"/>
  <c r="Q39" s="1"/>
  <c r="N817" i="4"/>
  <c r="I817"/>
  <c r="J41" i="5"/>
  <c r="R39"/>
  <c r="L39" l="1"/>
  <c r="K40"/>
  <c r="M39"/>
  <c r="Q40" s="1"/>
  <c r="F43"/>
  <c r="G42"/>
  <c r="H42" s="1"/>
  <c r="O39"/>
  <c r="N816" i="4"/>
  <c r="I816"/>
  <c r="J42" i="5"/>
  <c r="R40"/>
  <c r="L40" l="1"/>
  <c r="K41"/>
  <c r="M40"/>
  <c r="O40"/>
  <c r="Q41"/>
  <c r="P39"/>
  <c r="F44"/>
  <c r="G43"/>
  <c r="H43" s="1"/>
  <c r="N815" i="4"/>
  <c r="I815"/>
  <c r="R41" i="5"/>
  <c r="J43"/>
  <c r="L41" l="1"/>
  <c r="K42"/>
  <c r="M41"/>
  <c r="O41"/>
  <c r="P40"/>
  <c r="F45"/>
  <c r="G44"/>
  <c r="H44" s="1"/>
  <c r="Q42"/>
  <c r="N814" i="4"/>
  <c r="I814"/>
  <c r="J44" i="5"/>
  <c r="R42"/>
  <c r="L42" l="1"/>
  <c r="K43"/>
  <c r="M42"/>
  <c r="O42"/>
  <c r="P41"/>
  <c r="F46"/>
  <c r="G45"/>
  <c r="H45" s="1"/>
  <c r="Q43"/>
  <c r="N813" i="4"/>
  <c r="I813"/>
  <c r="J45" i="5"/>
  <c r="R43"/>
  <c r="L43" l="1"/>
  <c r="K44"/>
  <c r="M43"/>
  <c r="Q44" s="1"/>
  <c r="O43"/>
  <c r="P42"/>
  <c r="F47"/>
  <c r="G46"/>
  <c r="H46" s="1"/>
  <c r="N812" i="4"/>
  <c r="I812"/>
  <c r="J46" i="5"/>
  <c r="R44"/>
  <c r="L44" l="1"/>
  <c r="M44" s="1"/>
  <c r="Q45" s="1"/>
  <c r="K45"/>
  <c r="O44"/>
  <c r="P43"/>
  <c r="F48"/>
  <c r="G47"/>
  <c r="H47" s="1"/>
  <c r="N811" i="4"/>
  <c r="I811"/>
  <c r="J47" i="5"/>
  <c r="R45"/>
  <c r="F49" l="1"/>
  <c r="G48"/>
  <c r="H48" s="1"/>
  <c r="L45"/>
  <c r="K46"/>
  <c r="M45"/>
  <c r="Q46" s="1"/>
  <c r="O45"/>
  <c r="P45" s="1"/>
  <c r="P44"/>
  <c r="N810" i="4"/>
  <c r="I810"/>
  <c r="R46" i="5"/>
  <c r="J48"/>
  <c r="L46" l="1"/>
  <c r="K47"/>
  <c r="M46"/>
  <c r="Q47" s="1"/>
  <c r="F50"/>
  <c r="G49"/>
  <c r="H49" s="1"/>
  <c r="O46"/>
  <c r="P46" s="1"/>
  <c r="N809" i="4"/>
  <c r="I809"/>
  <c r="J49" i="5"/>
  <c r="R47"/>
  <c r="L47" l="1"/>
  <c r="K48"/>
  <c r="M47"/>
  <c r="Q48" s="1"/>
  <c r="F51"/>
  <c r="G50"/>
  <c r="H50" s="1"/>
  <c r="O47"/>
  <c r="P47" s="1"/>
  <c r="N808" i="4"/>
  <c r="I808"/>
  <c r="R48" i="5"/>
  <c r="J50"/>
  <c r="L48" l="1"/>
  <c r="K49"/>
  <c r="M48"/>
  <c r="Q49" s="1"/>
  <c r="F52"/>
  <c r="G51"/>
  <c r="H51" s="1"/>
  <c r="O48"/>
  <c r="P48" s="1"/>
  <c r="N807" i="4"/>
  <c r="I807"/>
  <c r="J51" i="5"/>
  <c r="R49"/>
  <c r="L49" l="1"/>
  <c r="K50"/>
  <c r="M49"/>
  <c r="Q50" s="1"/>
  <c r="F53"/>
  <c r="G52"/>
  <c r="H52" s="1"/>
  <c r="O49"/>
  <c r="P49" s="1"/>
  <c r="N806" i="4"/>
  <c r="I806"/>
  <c r="J52" i="5"/>
  <c r="R50"/>
  <c r="F54" l="1"/>
  <c r="G53"/>
  <c r="H53" s="1"/>
  <c r="L50"/>
  <c r="K51"/>
  <c r="M50"/>
  <c r="Q51" s="1"/>
  <c r="O50"/>
  <c r="N805" i="4"/>
  <c r="I805"/>
  <c r="J53" i="5"/>
  <c r="R51"/>
  <c r="F55" l="1"/>
  <c r="G54"/>
  <c r="H54" s="1"/>
  <c r="L51"/>
  <c r="K52"/>
  <c r="M51"/>
  <c r="Q52" s="1"/>
  <c r="O51"/>
  <c r="P50"/>
  <c r="N804" i="4"/>
  <c r="I804"/>
  <c r="J54" i="5"/>
  <c r="R52"/>
  <c r="L52" l="1"/>
  <c r="K53"/>
  <c r="M52"/>
  <c r="F56"/>
  <c r="G55"/>
  <c r="H55" s="1"/>
  <c r="O52"/>
  <c r="Q53"/>
  <c r="P51"/>
  <c r="N803" i="4"/>
  <c r="I803"/>
  <c r="J55" i="5"/>
  <c r="R53"/>
  <c r="F57" l="1"/>
  <c r="G56"/>
  <c r="H56" s="1"/>
  <c r="L53"/>
  <c r="K54"/>
  <c r="M53"/>
  <c r="O53"/>
  <c r="P52"/>
  <c r="Q54"/>
  <c r="N802" i="4"/>
  <c r="I802"/>
  <c r="R54" i="5"/>
  <c r="J56"/>
  <c r="L54" l="1"/>
  <c r="K55"/>
  <c r="M54"/>
  <c r="Q55" s="1"/>
  <c r="O54"/>
  <c r="P53"/>
  <c r="F58"/>
  <c r="G57"/>
  <c r="H57" s="1"/>
  <c r="N801" i="4"/>
  <c r="I801"/>
  <c r="J57" i="5"/>
  <c r="R55"/>
  <c r="F59" l="1"/>
  <c r="G58"/>
  <c r="H58" s="1"/>
  <c r="L55"/>
  <c r="K56"/>
  <c r="M55"/>
  <c r="Q56" s="1"/>
  <c r="O55"/>
  <c r="P55" s="1"/>
  <c r="P54"/>
  <c r="N800" i="4"/>
  <c r="I800"/>
  <c r="J58" i="5"/>
  <c r="R56"/>
  <c r="L56" l="1"/>
  <c r="K57"/>
  <c r="M56"/>
  <c r="Q57" s="1"/>
  <c r="F60"/>
  <c r="G59"/>
  <c r="H59" s="1"/>
  <c r="O56"/>
  <c r="N799" i="4"/>
  <c r="I799"/>
  <c r="J59" i="5"/>
  <c r="R57"/>
  <c r="F61" l="1"/>
  <c r="G60"/>
  <c r="H60" s="1"/>
  <c r="L57"/>
  <c r="K58"/>
  <c r="M57"/>
  <c r="Q58" s="1"/>
  <c r="O57"/>
  <c r="P57" s="1"/>
  <c r="P56"/>
  <c r="N798" i="4"/>
  <c r="I798"/>
  <c r="J60" i="5"/>
  <c r="R58"/>
  <c r="L58" l="1"/>
  <c r="K59"/>
  <c r="M58"/>
  <c r="Q59" s="1"/>
  <c r="F62"/>
  <c r="G61"/>
  <c r="H61" s="1"/>
  <c r="O58"/>
  <c r="P58" s="1"/>
  <c r="N797" i="4"/>
  <c r="I797"/>
  <c r="J61" i="5"/>
  <c r="R59"/>
  <c r="F63" l="1"/>
  <c r="G62"/>
  <c r="H62" s="1"/>
  <c r="L59"/>
  <c r="K60"/>
  <c r="M59"/>
  <c r="Q60" s="1"/>
  <c r="O59"/>
  <c r="N796" i="4"/>
  <c r="I796"/>
  <c r="J62" i="5"/>
  <c r="R60"/>
  <c r="L60" l="1"/>
  <c r="K61"/>
  <c r="M60"/>
  <c r="Q61" s="1"/>
  <c r="F64"/>
  <c r="G63"/>
  <c r="H63" s="1"/>
  <c r="O60"/>
  <c r="P59"/>
  <c r="N795" i="4"/>
  <c r="I795"/>
  <c r="J63" i="5"/>
  <c r="R61"/>
  <c r="F65" l="1"/>
  <c r="G64"/>
  <c r="H64" s="1"/>
  <c r="L61"/>
  <c r="K62"/>
  <c r="M61"/>
  <c r="Q62" s="1"/>
  <c r="O61"/>
  <c r="P60"/>
  <c r="N794" i="4"/>
  <c r="I794"/>
  <c r="J64" i="5"/>
  <c r="R62"/>
  <c r="F66" l="1"/>
  <c r="G65"/>
  <c r="H65" s="1"/>
  <c r="O62"/>
  <c r="P62" s="1"/>
  <c r="P61"/>
  <c r="L62"/>
  <c r="K63"/>
  <c r="M62"/>
  <c r="Q63" s="1"/>
  <c r="N793" i="4"/>
  <c r="I793"/>
  <c r="J65" i="5"/>
  <c r="R63"/>
  <c r="L63" l="1"/>
  <c r="K64"/>
  <c r="M63"/>
  <c r="Q64" s="1"/>
  <c r="F67"/>
  <c r="G66"/>
  <c r="H66" s="1"/>
  <c r="O63"/>
  <c r="N792" i="4"/>
  <c r="I792"/>
  <c r="J66" i="5"/>
  <c r="R64"/>
  <c r="F68" l="1"/>
  <c r="G67"/>
  <c r="H67" s="1"/>
  <c r="O64"/>
  <c r="P64" s="1"/>
  <c r="P63"/>
  <c r="L64"/>
  <c r="K65"/>
  <c r="M64"/>
  <c r="Q65" s="1"/>
  <c r="N791" i="4"/>
  <c r="I791"/>
  <c r="J67" i="5"/>
  <c r="R65"/>
  <c r="L65" l="1"/>
  <c r="K66"/>
  <c r="M65"/>
  <c r="Q66" s="1"/>
  <c r="F69"/>
  <c r="G68"/>
  <c r="H68" s="1"/>
  <c r="O65"/>
  <c r="N790" i="4"/>
  <c r="I790"/>
  <c r="J68" i="5"/>
  <c r="R66"/>
  <c r="F70" l="1"/>
  <c r="G69"/>
  <c r="H69" s="1"/>
  <c r="O66"/>
  <c r="P66" s="1"/>
  <c r="P65"/>
  <c r="L66"/>
  <c r="K67"/>
  <c r="M66"/>
  <c r="Q67" s="1"/>
  <c r="N789" i="4"/>
  <c r="I789"/>
  <c r="J69" i="5"/>
  <c r="R67"/>
  <c r="L67" l="1"/>
  <c r="K68"/>
  <c r="M67"/>
  <c r="Q68" s="1"/>
  <c r="F71"/>
  <c r="G70"/>
  <c r="H70" s="1"/>
  <c r="O67"/>
  <c r="N788" i="4"/>
  <c r="I788"/>
  <c r="J70" i="5"/>
  <c r="R68"/>
  <c r="F72" l="1"/>
  <c r="G71"/>
  <c r="H71" s="1"/>
  <c r="O68"/>
  <c r="P68" s="1"/>
  <c r="P67"/>
  <c r="L68"/>
  <c r="M68" s="1"/>
  <c r="Q69" s="1"/>
  <c r="K69"/>
  <c r="N787" i="4"/>
  <c r="I787"/>
  <c r="J71" i="5"/>
  <c r="R69"/>
  <c r="L69" l="1"/>
  <c r="K70"/>
  <c r="M69"/>
  <c r="Q70" s="1"/>
  <c r="F73"/>
  <c r="G72"/>
  <c r="H72" s="1"/>
  <c r="O69"/>
  <c r="N786" i="4"/>
  <c r="I786"/>
  <c r="J72" i="5"/>
  <c r="R70"/>
  <c r="L70" l="1"/>
  <c r="K71"/>
  <c r="M70"/>
  <c r="O70"/>
  <c r="Q71"/>
  <c r="P69"/>
  <c r="F74"/>
  <c r="G73"/>
  <c r="H73" s="1"/>
  <c r="N785" i="4"/>
  <c r="I785"/>
  <c r="J73" i="5"/>
  <c r="R71"/>
  <c r="L71" l="1"/>
  <c r="K72"/>
  <c r="M71"/>
  <c r="Q72" s="1"/>
  <c r="O71"/>
  <c r="P70"/>
  <c r="F75"/>
  <c r="G74"/>
  <c r="H74" s="1"/>
  <c r="N784" i="4"/>
  <c r="I784"/>
  <c r="J74" i="5"/>
  <c r="R72"/>
  <c r="L72" l="1"/>
  <c r="K73"/>
  <c r="M72"/>
  <c r="Q73" s="1"/>
  <c r="O72"/>
  <c r="P71"/>
  <c r="F76"/>
  <c r="G75"/>
  <c r="H75" s="1"/>
  <c r="N783" i="4"/>
  <c r="I783"/>
  <c r="J75" i="5"/>
  <c r="R73"/>
  <c r="O73" l="1"/>
  <c r="P72"/>
  <c r="F77"/>
  <c r="G76"/>
  <c r="H76" s="1"/>
  <c r="L73"/>
  <c r="M73" s="1"/>
  <c r="Q74" s="1"/>
  <c r="K74"/>
  <c r="N782" i="4"/>
  <c r="I782"/>
  <c r="J76" i="5"/>
  <c r="R74"/>
  <c r="L74" l="1"/>
  <c r="K75"/>
  <c r="M74"/>
  <c r="Q75" s="1"/>
  <c r="F78"/>
  <c r="G77"/>
  <c r="H77" s="1"/>
  <c r="O74"/>
  <c r="P73"/>
  <c r="N781" i="4"/>
  <c r="I781"/>
  <c r="J77" i="5"/>
  <c r="R75"/>
  <c r="L75" l="1"/>
  <c r="K76"/>
  <c r="M75"/>
  <c r="O75"/>
  <c r="Q76"/>
  <c r="P74"/>
  <c r="F79"/>
  <c r="G78"/>
  <c r="H78" s="1"/>
  <c r="N780" i="4"/>
  <c r="I780"/>
  <c r="R76" i="5"/>
  <c r="J78"/>
  <c r="L76" l="1"/>
  <c r="K77"/>
  <c r="M76"/>
  <c r="O76"/>
  <c r="P75"/>
  <c r="F80"/>
  <c r="G79"/>
  <c r="H79" s="1"/>
  <c r="Q77"/>
  <c r="N779" i="4"/>
  <c r="I779"/>
  <c r="J79" i="5"/>
  <c r="R77"/>
  <c r="F81" l="1"/>
  <c r="G80"/>
  <c r="H80" s="1"/>
  <c r="L77"/>
  <c r="K78"/>
  <c r="M77"/>
  <c r="Q78" s="1"/>
  <c r="O77"/>
  <c r="P76"/>
  <c r="N778" i="4"/>
  <c r="I778"/>
  <c r="J80" i="5"/>
  <c r="R78"/>
  <c r="F82" l="1"/>
  <c r="G81"/>
  <c r="H81" s="1"/>
  <c r="L78"/>
  <c r="K79"/>
  <c r="M78"/>
  <c r="Q79" s="1"/>
  <c r="O78"/>
  <c r="P78" s="1"/>
  <c r="P77"/>
  <c r="N777" i="4"/>
  <c r="I777"/>
  <c r="J81" i="5"/>
  <c r="R79"/>
  <c r="F83" l="1"/>
  <c r="G82"/>
  <c r="H82" s="1"/>
  <c r="L79"/>
  <c r="K80"/>
  <c r="M79"/>
  <c r="Q80" s="1"/>
  <c r="O79"/>
  <c r="N776" i="4"/>
  <c r="I776"/>
  <c r="J82" i="5"/>
  <c r="R80"/>
  <c r="F84" l="1"/>
  <c r="G83"/>
  <c r="H83" s="1"/>
  <c r="O80"/>
  <c r="P80" s="1"/>
  <c r="P79"/>
  <c r="L80"/>
  <c r="K81"/>
  <c r="N775" i="4"/>
  <c r="I775"/>
  <c r="J83" i="5"/>
  <c r="L81" l="1"/>
  <c r="K82"/>
  <c r="M81"/>
  <c r="F85"/>
  <c r="G84"/>
  <c r="H84" s="1"/>
  <c r="M80"/>
  <c r="N774" i="4"/>
  <c r="I774"/>
  <c r="J84" i="5"/>
  <c r="R81"/>
  <c r="R82"/>
  <c r="O81" l="1"/>
  <c r="O82" s="1"/>
  <c r="Q81"/>
  <c r="Q82" s="1"/>
  <c r="F86"/>
  <c r="G85"/>
  <c r="H85" s="1"/>
  <c r="L82"/>
  <c r="M82" s="1"/>
  <c r="K83"/>
  <c r="N773" i="4"/>
  <c r="I773"/>
  <c r="J85" i="5"/>
  <c r="R83"/>
  <c r="Q83" l="1"/>
  <c r="P81"/>
  <c r="F87"/>
  <c r="G86"/>
  <c r="H86" s="1"/>
  <c r="O83"/>
  <c r="P82"/>
  <c r="L83"/>
  <c r="K84"/>
  <c r="M83"/>
  <c r="Q84" s="1"/>
  <c r="N772" i="4"/>
  <c r="I772"/>
  <c r="R84" i="5"/>
  <c r="J86"/>
  <c r="O84" l="1"/>
  <c r="P83"/>
  <c r="L84"/>
  <c r="M84" s="1"/>
  <c r="Q85" s="1"/>
  <c r="K85"/>
  <c r="F88"/>
  <c r="G87"/>
  <c r="H87" s="1"/>
  <c r="N771" i="4"/>
  <c r="I771"/>
  <c r="J87" i="5"/>
  <c r="R85"/>
  <c r="F89" l="1"/>
  <c r="G88"/>
  <c r="H88" s="1"/>
  <c r="L85"/>
  <c r="K86"/>
  <c r="M85"/>
  <c r="Q86" s="1"/>
  <c r="O85"/>
  <c r="P85" s="1"/>
  <c r="P84"/>
  <c r="N770" i="4"/>
  <c r="I770"/>
  <c r="J88" i="5"/>
  <c r="R86"/>
  <c r="F90" l="1"/>
  <c r="G89"/>
  <c r="H89" s="1"/>
  <c r="L86"/>
  <c r="K87"/>
  <c r="M86"/>
  <c r="Q87" s="1"/>
  <c r="O86"/>
  <c r="N769" i="4"/>
  <c r="I769"/>
  <c r="J89" i="5"/>
  <c r="R87"/>
  <c r="F91" l="1"/>
  <c r="G90"/>
  <c r="H90" s="1"/>
  <c r="O87"/>
  <c r="P86"/>
  <c r="L87"/>
  <c r="M87" s="1"/>
  <c r="Q88" s="1"/>
  <c r="K88"/>
  <c r="N768" i="4"/>
  <c r="I768"/>
  <c r="J90" i="5"/>
  <c r="R88"/>
  <c r="L88" l="1"/>
  <c r="K89"/>
  <c r="M88"/>
  <c r="Q89" s="1"/>
  <c r="F92"/>
  <c r="G91"/>
  <c r="H91" s="1"/>
  <c r="O88"/>
  <c r="P87"/>
  <c r="N767" i="4"/>
  <c r="I767"/>
  <c r="J91" i="5"/>
  <c r="R89"/>
  <c r="F93" l="1"/>
  <c r="G92"/>
  <c r="H92" s="1"/>
  <c r="O89"/>
  <c r="P89" s="1"/>
  <c r="P88"/>
  <c r="L89"/>
  <c r="K90"/>
  <c r="N766" i="4"/>
  <c r="I766"/>
  <c r="J92" i="5"/>
  <c r="L90" l="1"/>
  <c r="K91"/>
  <c r="M90"/>
  <c r="F94"/>
  <c r="G93"/>
  <c r="H93" s="1"/>
  <c r="M89"/>
  <c r="N765" i="4"/>
  <c r="I765"/>
  <c r="J93" i="5"/>
  <c r="R90"/>
  <c r="R91"/>
  <c r="O90" l="1"/>
  <c r="O91" s="1"/>
  <c r="Q90"/>
  <c r="Q91" s="1"/>
  <c r="F95"/>
  <c r="G94"/>
  <c r="H94" s="1"/>
  <c r="L91"/>
  <c r="K92"/>
  <c r="M91"/>
  <c r="N764" i="4"/>
  <c r="I764"/>
  <c r="J94" i="5"/>
  <c r="R92"/>
  <c r="Q92" l="1"/>
  <c r="P90"/>
  <c r="F96"/>
  <c r="G95"/>
  <c r="H95" s="1"/>
  <c r="O92"/>
  <c r="P91"/>
  <c r="L92"/>
  <c r="M92" s="1"/>
  <c r="Q93" s="1"/>
  <c r="K93"/>
  <c r="N763" i="4"/>
  <c r="I763"/>
  <c r="R93" i="5"/>
  <c r="J95"/>
  <c r="O93" l="1"/>
  <c r="P92"/>
  <c r="L93"/>
  <c r="M93" s="1"/>
  <c r="Q94" s="1"/>
  <c r="K94"/>
  <c r="F97"/>
  <c r="G96"/>
  <c r="H96" s="1"/>
  <c r="N762" i="4"/>
  <c r="I762"/>
  <c r="J96" i="5"/>
  <c r="R94"/>
  <c r="F98" l="1"/>
  <c r="G97"/>
  <c r="H97" s="1"/>
  <c r="L94"/>
  <c r="K95"/>
  <c r="M94"/>
  <c r="Q95" s="1"/>
  <c r="O94"/>
  <c r="P93"/>
  <c r="N761" i="4"/>
  <c r="I761"/>
  <c r="J97" i="5"/>
  <c r="R95"/>
  <c r="F99" l="1"/>
  <c r="G98"/>
  <c r="H98" s="1"/>
  <c r="L95"/>
  <c r="K96"/>
  <c r="M95"/>
  <c r="Q96" s="1"/>
  <c r="O95"/>
  <c r="P94"/>
  <c r="N760" i="4"/>
  <c r="I760"/>
  <c r="J98" i="5"/>
  <c r="R96"/>
  <c r="F100" l="1"/>
  <c r="G99"/>
  <c r="H99" s="1"/>
  <c r="O96"/>
  <c r="P96" s="1"/>
  <c r="P95"/>
  <c r="L96"/>
  <c r="K97"/>
  <c r="M96"/>
  <c r="Q97" s="1"/>
  <c r="N759" i="4"/>
  <c r="I759"/>
  <c r="J99" i="5"/>
  <c r="R97"/>
  <c r="L97" l="1"/>
  <c r="K98"/>
  <c r="M97"/>
  <c r="Q98" s="1"/>
  <c r="F101"/>
  <c r="G100"/>
  <c r="H100" s="1"/>
  <c r="O97"/>
  <c r="N758" i="4"/>
  <c r="I758"/>
  <c r="J100" i="5"/>
  <c r="R98"/>
  <c r="L98" l="1"/>
  <c r="K99"/>
  <c r="M98"/>
  <c r="O98"/>
  <c r="Q99"/>
  <c r="P97"/>
  <c r="F102"/>
  <c r="G101"/>
  <c r="H101" s="1"/>
  <c r="N757" i="4"/>
  <c r="I757"/>
  <c r="R99" i="5"/>
  <c r="J101"/>
  <c r="L99" l="1"/>
  <c r="K100"/>
  <c r="M99"/>
  <c r="Q100" s="1"/>
  <c r="O99"/>
  <c r="P98"/>
  <c r="F103"/>
  <c r="G102"/>
  <c r="H102" s="1"/>
  <c r="N756" i="4"/>
  <c r="I756"/>
  <c r="J102" i="5"/>
  <c r="R100"/>
  <c r="F104" l="1"/>
  <c r="G103"/>
  <c r="H103" s="1"/>
  <c r="L100"/>
  <c r="K101"/>
  <c r="M100"/>
  <c r="Q101" s="1"/>
  <c r="O100"/>
  <c r="P99"/>
  <c r="N755" i="4"/>
  <c r="I755"/>
  <c r="J103" i="5"/>
  <c r="R101"/>
  <c r="F105" l="1"/>
  <c r="G104"/>
  <c r="H104" s="1"/>
  <c r="L101"/>
  <c r="K102"/>
  <c r="M101"/>
  <c r="Q102" s="1"/>
  <c r="O101"/>
  <c r="P100"/>
  <c r="N754" i="4"/>
  <c r="I754"/>
  <c r="J104" i="5"/>
  <c r="R102"/>
  <c r="F106" l="1"/>
  <c r="G105"/>
  <c r="H105" s="1"/>
  <c r="O102"/>
  <c r="P102" s="1"/>
  <c r="P101"/>
  <c r="L102"/>
  <c r="K103"/>
  <c r="M102"/>
  <c r="Q103" s="1"/>
  <c r="N753" i="4"/>
  <c r="I753"/>
  <c r="J105" i="5"/>
  <c r="R103"/>
  <c r="L103" l="1"/>
  <c r="K104"/>
  <c r="M103"/>
  <c r="Q104" s="1"/>
  <c r="F107"/>
  <c r="G106"/>
  <c r="H106" s="1"/>
  <c r="O103"/>
  <c r="N752" i="4"/>
  <c r="I752"/>
  <c r="J106" i="5"/>
  <c r="R104"/>
  <c r="F108" l="1"/>
  <c r="G107"/>
  <c r="H107" s="1"/>
  <c r="O104"/>
  <c r="P104" s="1"/>
  <c r="P103"/>
  <c r="L104"/>
  <c r="M104" s="1"/>
  <c r="Q105" s="1"/>
  <c r="K105"/>
  <c r="N751" i="4"/>
  <c r="I751"/>
  <c r="J107" i="5"/>
  <c r="R105"/>
  <c r="L105" l="1"/>
  <c r="K106"/>
  <c r="M105"/>
  <c r="Q106" s="1"/>
  <c r="F109"/>
  <c r="G108"/>
  <c r="H108" s="1"/>
  <c r="O105"/>
  <c r="P105" s="1"/>
  <c r="N750" i="4"/>
  <c r="I750"/>
  <c r="J108" i="5"/>
  <c r="R106"/>
  <c r="F110" l="1"/>
  <c r="G109"/>
  <c r="H109" s="1"/>
  <c r="L106"/>
  <c r="K107"/>
  <c r="M106"/>
  <c r="Q107" s="1"/>
  <c r="O106"/>
  <c r="N749" i="4"/>
  <c r="I749"/>
  <c r="J109" i="5"/>
  <c r="R107"/>
  <c r="F111" l="1"/>
  <c r="G110"/>
  <c r="H110" s="1"/>
  <c r="L107"/>
  <c r="K108"/>
  <c r="M107"/>
  <c r="Q108" s="1"/>
  <c r="O107"/>
  <c r="P106"/>
  <c r="N748" i="4"/>
  <c r="I748"/>
  <c r="J110" i="5"/>
  <c r="R108"/>
  <c r="F112" l="1"/>
  <c r="G111"/>
  <c r="H111" s="1"/>
  <c r="O108"/>
  <c r="P108" s="1"/>
  <c r="P107"/>
  <c r="L108"/>
  <c r="K109"/>
  <c r="M108"/>
  <c r="Q109" s="1"/>
  <c r="N747" i="4"/>
  <c r="I747"/>
  <c r="J111" i="5"/>
  <c r="R109"/>
  <c r="L109" l="1"/>
  <c r="K110"/>
  <c r="M109"/>
  <c r="Q110" s="1"/>
  <c r="F113"/>
  <c r="G112"/>
  <c r="H112" s="1"/>
  <c r="O109"/>
  <c r="N746" i="4"/>
  <c r="I746"/>
  <c r="J112" i="5"/>
  <c r="R110"/>
  <c r="L110" l="1"/>
  <c r="K111"/>
  <c r="M110"/>
  <c r="O110"/>
  <c r="Q111"/>
  <c r="P109"/>
  <c r="F114"/>
  <c r="G113"/>
  <c r="H113" s="1"/>
  <c r="N745" i="4"/>
  <c r="I745"/>
  <c r="R111" i="5"/>
  <c r="J113"/>
  <c r="L111" l="1"/>
  <c r="K112"/>
  <c r="M111"/>
  <c r="O111"/>
  <c r="P110"/>
  <c r="F115"/>
  <c r="G114"/>
  <c r="H114" s="1"/>
  <c r="Q112"/>
  <c r="N744" i="4"/>
  <c r="I744"/>
  <c r="J114" i="5"/>
  <c r="R112"/>
  <c r="F116" l="1"/>
  <c r="G115"/>
  <c r="H115" s="1"/>
  <c r="L112"/>
  <c r="K113"/>
  <c r="M112"/>
  <c r="Q113" s="1"/>
  <c r="O112"/>
  <c r="P111"/>
  <c r="N743" i="4"/>
  <c r="I743"/>
  <c r="J115" i="5"/>
  <c r="R113"/>
  <c r="F117" l="1"/>
  <c r="G116"/>
  <c r="H116" s="1"/>
  <c r="L113"/>
  <c r="K114"/>
  <c r="M113"/>
  <c r="Q114" s="1"/>
  <c r="O113"/>
  <c r="P112"/>
  <c r="N742" i="4"/>
  <c r="I742"/>
  <c r="J116" i="5"/>
  <c r="R114"/>
  <c r="F118" l="1"/>
  <c r="G117"/>
  <c r="H117" s="1"/>
  <c r="O114"/>
  <c r="P114" s="1"/>
  <c r="P113"/>
  <c r="L114"/>
  <c r="K115"/>
  <c r="M114"/>
  <c r="Q115" s="1"/>
  <c r="N741" i="4"/>
  <c r="I741"/>
  <c r="J117" i="5"/>
  <c r="R115"/>
  <c r="L115" l="1"/>
  <c r="K116"/>
  <c r="M115"/>
  <c r="Q116" s="1"/>
  <c r="F119"/>
  <c r="G118"/>
  <c r="H118" s="1"/>
  <c r="O115"/>
  <c r="N740" i="4"/>
  <c r="I740"/>
  <c r="J118" i="5"/>
  <c r="R116"/>
  <c r="F120" l="1"/>
  <c r="G119"/>
  <c r="H119" s="1"/>
  <c r="O116"/>
  <c r="P116" s="1"/>
  <c r="P115"/>
  <c r="L116"/>
  <c r="K117"/>
  <c r="M116"/>
  <c r="Q117" s="1"/>
  <c r="N739" i="4"/>
  <c r="I739"/>
  <c r="J119" i="5"/>
  <c r="R117"/>
  <c r="L117" l="1"/>
  <c r="K118"/>
  <c r="M117"/>
  <c r="Q118" s="1"/>
  <c r="F121"/>
  <c r="G120"/>
  <c r="H120" s="1"/>
  <c r="O117"/>
  <c r="N738" i="4"/>
  <c r="I738"/>
  <c r="J120" i="5"/>
  <c r="R118"/>
  <c r="L118" l="1"/>
  <c r="K119"/>
  <c r="M118"/>
  <c r="O118"/>
  <c r="Q119"/>
  <c r="P117"/>
  <c r="F122"/>
  <c r="G121"/>
  <c r="H121" s="1"/>
  <c r="N737" i="4"/>
  <c r="I737"/>
  <c r="R119" i="5"/>
  <c r="J121"/>
  <c r="L119" l="1"/>
  <c r="K120"/>
  <c r="M119"/>
  <c r="O119"/>
  <c r="P118"/>
  <c r="F123"/>
  <c r="G122"/>
  <c r="H122" s="1"/>
  <c r="Q120"/>
  <c r="N736" i="4"/>
  <c r="I736"/>
  <c r="J122" i="5"/>
  <c r="R120"/>
  <c r="F124" l="1"/>
  <c r="G123"/>
  <c r="H123" s="1"/>
  <c r="L120"/>
  <c r="K121"/>
  <c r="M120"/>
  <c r="Q121" s="1"/>
  <c r="O120"/>
  <c r="P119"/>
  <c r="N735" i="4"/>
  <c r="I735"/>
  <c r="J123" i="5"/>
  <c r="R121"/>
  <c r="F125" l="1"/>
  <c r="G124"/>
  <c r="H124" s="1"/>
  <c r="L121"/>
  <c r="K122"/>
  <c r="M121"/>
  <c r="Q122" s="1"/>
  <c r="O121"/>
  <c r="P120"/>
  <c r="N734" i="4"/>
  <c r="I734"/>
  <c r="J124" i="5"/>
  <c r="R122"/>
  <c r="F126" l="1"/>
  <c r="G125"/>
  <c r="H125" s="1"/>
  <c r="O122"/>
  <c r="P122" s="1"/>
  <c r="P121"/>
  <c r="L122"/>
  <c r="M122" s="1"/>
  <c r="Q123" s="1"/>
  <c r="K123"/>
  <c r="N733" i="4"/>
  <c r="I733"/>
  <c r="J125" i="5"/>
  <c r="R123"/>
  <c r="L123" l="1"/>
  <c r="K124"/>
  <c r="M123"/>
  <c r="Q124" s="1"/>
  <c r="F127"/>
  <c r="G126"/>
  <c r="H126" s="1"/>
  <c r="O123"/>
  <c r="N732" i="4"/>
  <c r="I732"/>
  <c r="J126" i="5"/>
  <c r="R124"/>
  <c r="L124" l="1"/>
  <c r="K125"/>
  <c r="M124"/>
  <c r="O124"/>
  <c r="Q125"/>
  <c r="P123"/>
  <c r="F128"/>
  <c r="G127"/>
  <c r="H127" s="1"/>
  <c r="N731" i="4"/>
  <c r="I731"/>
  <c r="R125" i="5"/>
  <c r="J127"/>
  <c r="L125" l="1"/>
  <c r="K126"/>
  <c r="M125"/>
  <c r="Q126" s="1"/>
  <c r="O125"/>
  <c r="P124"/>
  <c r="F129"/>
  <c r="G128"/>
  <c r="H128" s="1"/>
  <c r="N730" i="4"/>
  <c r="I730"/>
  <c r="J128" i="5"/>
  <c r="R126"/>
  <c r="F130" l="1"/>
  <c r="G129"/>
  <c r="H129" s="1"/>
  <c r="L126"/>
  <c r="K127"/>
  <c r="M126"/>
  <c r="Q127" s="1"/>
  <c r="O126"/>
  <c r="P125"/>
  <c r="N729" i="4"/>
  <c r="I729"/>
  <c r="J129" i="5"/>
  <c r="R127"/>
  <c r="F131" l="1"/>
  <c r="G130"/>
  <c r="H130" s="1"/>
  <c r="L127"/>
  <c r="K128"/>
  <c r="M127"/>
  <c r="Q128" s="1"/>
  <c r="O127"/>
  <c r="P126"/>
  <c r="N728" i="4"/>
  <c r="I728"/>
  <c r="J130" i="5"/>
  <c r="R128"/>
  <c r="F132" l="1"/>
  <c r="G131"/>
  <c r="H131" s="1"/>
  <c r="O128"/>
  <c r="P128" s="1"/>
  <c r="P127"/>
  <c r="L128"/>
  <c r="K129"/>
  <c r="M128"/>
  <c r="Q129" s="1"/>
  <c r="N727" i="4"/>
  <c r="I727"/>
  <c r="J131" i="5"/>
  <c r="R129"/>
  <c r="L129" l="1"/>
  <c r="K130"/>
  <c r="M129"/>
  <c r="Q130" s="1"/>
  <c r="F133"/>
  <c r="G132"/>
  <c r="H132" s="1"/>
  <c r="O129"/>
  <c r="N726" i="4"/>
  <c r="I726"/>
  <c r="J132" i="5"/>
  <c r="R130"/>
  <c r="L130" l="1"/>
  <c r="K131"/>
  <c r="M130"/>
  <c r="O130"/>
  <c r="Q131"/>
  <c r="P129"/>
  <c r="F134"/>
  <c r="G133"/>
  <c r="H133" s="1"/>
  <c r="N725" i="4"/>
  <c r="I725"/>
  <c r="J133" i="5"/>
  <c r="R131"/>
  <c r="L131" l="1"/>
  <c r="K132"/>
  <c r="M131"/>
  <c r="Q132" s="1"/>
  <c r="O131"/>
  <c r="P130"/>
  <c r="F135"/>
  <c r="G134"/>
  <c r="H134" s="1"/>
  <c r="N724" i="4"/>
  <c r="I724"/>
  <c r="J134" i="5"/>
  <c r="R132"/>
  <c r="L132" l="1"/>
  <c r="K133"/>
  <c r="M132"/>
  <c r="Q133" s="1"/>
  <c r="O132"/>
  <c r="P131"/>
  <c r="F136"/>
  <c r="G135"/>
  <c r="H135" s="1"/>
  <c r="N723" i="4"/>
  <c r="I723"/>
  <c r="J135" i="5"/>
  <c r="R133"/>
  <c r="O133" l="1"/>
  <c r="P132"/>
  <c r="F137"/>
  <c r="G136"/>
  <c r="H136" s="1"/>
  <c r="L133"/>
  <c r="M133" s="1"/>
  <c r="Q134" s="1"/>
  <c r="K134"/>
  <c r="N722" i="4"/>
  <c r="I722"/>
  <c r="J136" i="5"/>
  <c r="R134"/>
  <c r="L134" l="1"/>
  <c r="K135"/>
  <c r="M134"/>
  <c r="Q135" s="1"/>
  <c r="F138"/>
  <c r="G137"/>
  <c r="H137" s="1"/>
  <c r="O134"/>
  <c r="P133"/>
  <c r="N721" i="4"/>
  <c r="I721"/>
  <c r="J137" i="5"/>
  <c r="R135"/>
  <c r="F139" l="1"/>
  <c r="G138"/>
  <c r="H138" s="1"/>
  <c r="O135"/>
  <c r="P134"/>
  <c r="L135"/>
  <c r="M135" s="1"/>
  <c r="Q136" s="1"/>
  <c r="K136"/>
  <c r="N720" i="4"/>
  <c r="I720"/>
  <c r="J138" i="5"/>
  <c r="R136"/>
  <c r="L136" l="1"/>
  <c r="K137"/>
  <c r="M136"/>
  <c r="Q137" s="1"/>
  <c r="F140"/>
  <c r="G139"/>
  <c r="H139" s="1"/>
  <c r="O136"/>
  <c r="P135"/>
  <c r="N719" i="4"/>
  <c r="I719"/>
  <c r="J139" i="5"/>
  <c r="R137"/>
  <c r="F141" l="1"/>
  <c r="G140"/>
  <c r="H140" s="1"/>
  <c r="L137"/>
  <c r="K138"/>
  <c r="M137"/>
  <c r="O137"/>
  <c r="Q138"/>
  <c r="P136"/>
  <c r="N718" i="4"/>
  <c r="I718"/>
  <c r="J140" i="5"/>
  <c r="R138"/>
  <c r="F142" l="1"/>
  <c r="G141"/>
  <c r="H141" s="1"/>
  <c r="L138"/>
  <c r="K139"/>
  <c r="M138"/>
  <c r="Q139" s="1"/>
  <c r="O138"/>
  <c r="P137"/>
  <c r="N717" i="4"/>
  <c r="I717"/>
  <c r="J141" i="5"/>
  <c r="R139"/>
  <c r="F143" l="1"/>
  <c r="G142"/>
  <c r="H142" s="1"/>
  <c r="L139"/>
  <c r="K140"/>
  <c r="M139"/>
  <c r="Q140" s="1"/>
  <c r="O139"/>
  <c r="P138"/>
  <c r="N716" i="4"/>
  <c r="I716"/>
  <c r="J142" i="5"/>
  <c r="R140"/>
  <c r="L140" l="1"/>
  <c r="K141"/>
  <c r="M140"/>
  <c r="F144"/>
  <c r="G143"/>
  <c r="H143" s="1"/>
  <c r="O140"/>
  <c r="Q141"/>
  <c r="P139"/>
  <c r="N715" i="4"/>
  <c r="I715"/>
  <c r="J143" i="5"/>
  <c r="R141"/>
  <c r="F145" l="1"/>
  <c r="G144"/>
  <c r="H144" s="1"/>
  <c r="L141"/>
  <c r="K142"/>
  <c r="M141"/>
  <c r="Q142" s="1"/>
  <c r="O141"/>
  <c r="P140"/>
  <c r="N714" i="4"/>
  <c r="I714"/>
  <c r="J144" i="5"/>
  <c r="R142"/>
  <c r="F146" l="1"/>
  <c r="G145"/>
  <c r="H145" s="1"/>
  <c r="L142"/>
  <c r="K143"/>
  <c r="M142"/>
  <c r="Q143" s="1"/>
  <c r="O142"/>
  <c r="P141"/>
  <c r="N713" i="4"/>
  <c r="I713"/>
  <c r="J145" i="5"/>
  <c r="R143"/>
  <c r="L143" l="1"/>
  <c r="K144"/>
  <c r="M143"/>
  <c r="F147"/>
  <c r="G146"/>
  <c r="H146" s="1"/>
  <c r="O143"/>
  <c r="Q144"/>
  <c r="P142"/>
  <c r="N712" i="4"/>
  <c r="I712"/>
  <c r="J146" i="5"/>
  <c r="R144"/>
  <c r="F148" l="1"/>
  <c r="G147"/>
  <c r="H147" s="1"/>
  <c r="L144"/>
  <c r="K145"/>
  <c r="M144"/>
  <c r="O144"/>
  <c r="P143"/>
  <c r="Q145"/>
  <c r="N711" i="4"/>
  <c r="I711"/>
  <c r="R145" i="5"/>
  <c r="J147"/>
  <c r="L145" l="1"/>
  <c r="K146"/>
  <c r="M145"/>
  <c r="O145"/>
  <c r="P144"/>
  <c r="F149"/>
  <c r="G148"/>
  <c r="H148" s="1"/>
  <c r="Q146"/>
  <c r="N710" i="4"/>
  <c r="I710"/>
  <c r="J148" i="5"/>
  <c r="R146"/>
  <c r="F150" l="1"/>
  <c r="G149"/>
  <c r="H149" s="1"/>
  <c r="L146"/>
  <c r="K147"/>
  <c r="M146"/>
  <c r="Q147" s="1"/>
  <c r="O146"/>
  <c r="P145"/>
  <c r="N709" i="4"/>
  <c r="I709"/>
  <c r="J149" i="5"/>
  <c r="R147"/>
  <c r="F151" l="1"/>
  <c r="G150"/>
  <c r="H150" s="1"/>
  <c r="L147"/>
  <c r="K148"/>
  <c r="M147"/>
  <c r="Q148" s="1"/>
  <c r="O147"/>
  <c r="P146"/>
  <c r="N708" i="4"/>
  <c r="I708"/>
  <c r="J150" i="5"/>
  <c r="R148"/>
  <c r="F152" l="1"/>
  <c r="G151"/>
  <c r="H151" s="1"/>
  <c r="O148"/>
  <c r="P148" s="1"/>
  <c r="P147"/>
  <c r="L148"/>
  <c r="M148" s="1"/>
  <c r="Q149" s="1"/>
  <c r="K149"/>
  <c r="N707" i="4"/>
  <c r="I707"/>
  <c r="R149" i="5"/>
  <c r="J151"/>
  <c r="L149" l="1"/>
  <c r="K150"/>
  <c r="M149"/>
  <c r="Q150" s="1"/>
  <c r="F153"/>
  <c r="G152"/>
  <c r="H152" s="1"/>
  <c r="O149"/>
  <c r="N706" i="4"/>
  <c r="I706"/>
  <c r="J152" i="5"/>
  <c r="R150"/>
  <c r="F154" l="1"/>
  <c r="G153"/>
  <c r="H153" s="1"/>
  <c r="L150"/>
  <c r="K151"/>
  <c r="M150"/>
  <c r="O150"/>
  <c r="Q151"/>
  <c r="P149"/>
  <c r="N705" i="4"/>
  <c r="I705"/>
  <c r="R151" i="5"/>
  <c r="J153"/>
  <c r="L151" l="1"/>
  <c r="K152"/>
  <c r="M151"/>
  <c r="O151"/>
  <c r="P150"/>
  <c r="F155"/>
  <c r="G154"/>
  <c r="H154" s="1"/>
  <c r="Q152"/>
  <c r="N704" i="4"/>
  <c r="I704"/>
  <c r="J154" i="5"/>
  <c r="R152"/>
  <c r="F156" l="1"/>
  <c r="G155"/>
  <c r="H155" s="1"/>
  <c r="L152"/>
  <c r="K153"/>
  <c r="M152"/>
  <c r="Q153" s="1"/>
  <c r="O152"/>
  <c r="P151"/>
  <c r="N703" i="4"/>
  <c r="I703"/>
  <c r="J155" i="5"/>
  <c r="R153"/>
  <c r="F157" l="1"/>
  <c r="G156"/>
  <c r="H156" s="1"/>
  <c r="L153"/>
  <c r="K154"/>
  <c r="M153"/>
  <c r="Q154" s="1"/>
  <c r="O153"/>
  <c r="P152"/>
  <c r="N702" i="4"/>
  <c r="I702"/>
  <c r="J156" i="5"/>
  <c r="R154"/>
  <c r="F158" l="1"/>
  <c r="G157"/>
  <c r="H157" s="1"/>
  <c r="O154"/>
  <c r="P154" s="1"/>
  <c r="P153"/>
  <c r="L154"/>
  <c r="K155"/>
  <c r="N701" i="4"/>
  <c r="I701"/>
  <c r="J157" i="5"/>
  <c r="L155" l="1"/>
  <c r="K156"/>
  <c r="M155"/>
  <c r="F159"/>
  <c r="G158"/>
  <c r="H158" s="1"/>
  <c r="M154"/>
  <c r="N700" i="4"/>
  <c r="I700"/>
  <c r="J158" i="5"/>
  <c r="R155"/>
  <c r="R156"/>
  <c r="O155" l="1"/>
  <c r="O156" s="1"/>
  <c r="Q155"/>
  <c r="Q156" s="1"/>
  <c r="F160"/>
  <c r="G159"/>
  <c r="H159" s="1"/>
  <c r="L156"/>
  <c r="M156" s="1"/>
  <c r="K157"/>
  <c r="N699" i="4"/>
  <c r="I699"/>
  <c r="J159" i="5"/>
  <c r="R157"/>
  <c r="Q157" l="1"/>
  <c r="P155"/>
  <c r="F161"/>
  <c r="G160"/>
  <c r="H160" s="1"/>
  <c r="O157"/>
  <c r="P156"/>
  <c r="L157"/>
  <c r="M157" s="1"/>
  <c r="Q158" s="1"/>
  <c r="K158"/>
  <c r="N698" i="4"/>
  <c r="I698"/>
  <c r="R158" i="5"/>
  <c r="J160"/>
  <c r="O158" l="1"/>
  <c r="P157"/>
  <c r="L158"/>
  <c r="M158" s="1"/>
  <c r="Q159" s="1"/>
  <c r="K159"/>
  <c r="F162"/>
  <c r="G161"/>
  <c r="H161" s="1"/>
  <c r="N697" i="4"/>
  <c r="I697"/>
  <c r="J161" i="5"/>
  <c r="R159"/>
  <c r="F163" l="1"/>
  <c r="G162"/>
  <c r="H162" s="1"/>
  <c r="L159"/>
  <c r="K160"/>
  <c r="M159"/>
  <c r="Q160" s="1"/>
  <c r="O159"/>
  <c r="P158"/>
  <c r="N696" i="4"/>
  <c r="I696"/>
  <c r="J162" i="5"/>
  <c r="R160"/>
  <c r="F164" l="1"/>
  <c r="G163"/>
  <c r="H163" s="1"/>
  <c r="L160"/>
  <c r="K161"/>
  <c r="M160"/>
  <c r="Q161" s="1"/>
  <c r="O160"/>
  <c r="P159"/>
  <c r="N695" i="4"/>
  <c r="I695"/>
  <c r="J163" i="5"/>
  <c r="R161"/>
  <c r="F165" l="1"/>
  <c r="G164"/>
  <c r="H164" s="1"/>
  <c r="O161"/>
  <c r="P161" s="1"/>
  <c r="P160"/>
  <c r="L161"/>
  <c r="K162"/>
  <c r="M161"/>
  <c r="Q162" s="1"/>
  <c r="N694" i="4"/>
  <c r="I694"/>
  <c r="J164" i="5"/>
  <c r="R162"/>
  <c r="L162" l="1"/>
  <c r="K163"/>
  <c r="M162"/>
  <c r="Q163" s="1"/>
  <c r="F166"/>
  <c r="G165"/>
  <c r="H165" s="1"/>
  <c r="O162"/>
  <c r="N693" i="4"/>
  <c r="I693"/>
  <c r="J165" i="5"/>
  <c r="R163"/>
  <c r="L163" l="1"/>
  <c r="K164"/>
  <c r="M163"/>
  <c r="O163"/>
  <c r="Q164"/>
  <c r="P162"/>
  <c r="F167"/>
  <c r="G166"/>
  <c r="H166" s="1"/>
  <c r="N692" i="4"/>
  <c r="I692"/>
  <c r="J166" i="5"/>
  <c r="R164"/>
  <c r="L164" l="1"/>
  <c r="K165"/>
  <c r="M164"/>
  <c r="Q165" s="1"/>
  <c r="O164"/>
  <c r="P163"/>
  <c r="F168"/>
  <c r="G167"/>
  <c r="H167" s="1"/>
  <c r="N691" i="4"/>
  <c r="I691"/>
  <c r="J167" i="5"/>
  <c r="R165"/>
  <c r="L165" l="1"/>
  <c r="K166"/>
  <c r="M165"/>
  <c r="Q166" s="1"/>
  <c r="O165"/>
  <c r="P165" s="1"/>
  <c r="P164"/>
  <c r="F169"/>
  <c r="G168"/>
  <c r="H168" s="1"/>
  <c r="N690" i="4"/>
  <c r="I690"/>
  <c r="J168" i="5"/>
  <c r="R166"/>
  <c r="F170" l="1"/>
  <c r="G169"/>
  <c r="H169" s="1"/>
  <c r="L166"/>
  <c r="K167"/>
  <c r="M166"/>
  <c r="Q167" s="1"/>
  <c r="O166"/>
  <c r="N689" i="4"/>
  <c r="I689"/>
  <c r="J169" i="5"/>
  <c r="R167"/>
  <c r="F171" l="1"/>
  <c r="G170"/>
  <c r="H170" s="1"/>
  <c r="L167"/>
  <c r="K168"/>
  <c r="M167"/>
  <c r="Q168" s="1"/>
  <c r="O167"/>
  <c r="P166"/>
  <c r="N688" i="4"/>
  <c r="I688"/>
  <c r="J170" i="5"/>
  <c r="R168"/>
  <c r="F172" l="1"/>
  <c r="G171"/>
  <c r="H171" s="1"/>
  <c r="O168"/>
  <c r="P167"/>
  <c r="L168"/>
  <c r="M168" s="1"/>
  <c r="Q169" s="1"/>
  <c r="K169"/>
  <c r="N687" i="4"/>
  <c r="I687"/>
  <c r="J171" i="5"/>
  <c r="R169"/>
  <c r="L169" l="1"/>
  <c r="K170"/>
  <c r="M169"/>
  <c r="Q170" s="1"/>
  <c r="F173"/>
  <c r="G172"/>
  <c r="H172" s="1"/>
  <c r="O169"/>
  <c r="P168"/>
  <c r="N686" i="4"/>
  <c r="I686"/>
  <c r="J172" i="5"/>
  <c r="R170"/>
  <c r="L170" l="1"/>
  <c r="K171"/>
  <c r="M170"/>
  <c r="O170"/>
  <c r="Q171"/>
  <c r="P169"/>
  <c r="F174"/>
  <c r="G173"/>
  <c r="H173" s="1"/>
  <c r="N685" i="4"/>
  <c r="I685"/>
  <c r="R171" i="5"/>
  <c r="J173"/>
  <c r="F175" l="1"/>
  <c r="G174"/>
  <c r="H174" s="1"/>
  <c r="L171"/>
  <c r="K172"/>
  <c r="M171"/>
  <c r="O171"/>
  <c r="P170"/>
  <c r="Q172"/>
  <c r="N684" i="4"/>
  <c r="I684"/>
  <c r="R172" i="5"/>
  <c r="J174"/>
  <c r="L172" l="1"/>
  <c r="K173"/>
  <c r="M172"/>
  <c r="O172"/>
  <c r="P171"/>
  <c r="F176"/>
  <c r="G175"/>
  <c r="H175" s="1"/>
  <c r="Q173"/>
  <c r="N683" i="4"/>
  <c r="I683"/>
  <c r="J175" i="5"/>
  <c r="R173"/>
  <c r="F177" l="1"/>
  <c r="G176"/>
  <c r="H176" s="1"/>
  <c r="L173"/>
  <c r="K174"/>
  <c r="M173"/>
  <c r="Q174" s="1"/>
  <c r="O173"/>
  <c r="P172"/>
  <c r="N682" i="4"/>
  <c r="I682"/>
  <c r="J176" i="5"/>
  <c r="R174"/>
  <c r="F178" l="1"/>
  <c r="G177"/>
  <c r="H177" s="1"/>
  <c r="L174"/>
  <c r="K175"/>
  <c r="M174"/>
  <c r="Q175" s="1"/>
  <c r="O174"/>
  <c r="P173"/>
  <c r="N681" i="4"/>
  <c r="I681"/>
  <c r="J177" i="5"/>
  <c r="R175"/>
  <c r="L175" l="1"/>
  <c r="K176"/>
  <c r="M175"/>
  <c r="F179"/>
  <c r="G178"/>
  <c r="H178" s="1"/>
  <c r="O175"/>
  <c r="Q176"/>
  <c r="P174"/>
  <c r="N680" i="4"/>
  <c r="I680"/>
  <c r="J178" i="5"/>
  <c r="R176"/>
  <c r="F180" l="1"/>
  <c r="G179"/>
  <c r="H179" s="1"/>
  <c r="L176"/>
  <c r="K177"/>
  <c r="M176"/>
  <c r="Q177" s="1"/>
  <c r="O176"/>
  <c r="P175"/>
  <c r="N679" i="4"/>
  <c r="I679"/>
  <c r="J179" i="5"/>
  <c r="R177"/>
  <c r="F181" l="1"/>
  <c r="G180"/>
  <c r="H180" s="1"/>
  <c r="L177"/>
  <c r="K178"/>
  <c r="M177"/>
  <c r="Q178" s="1"/>
  <c r="O177"/>
  <c r="P176"/>
  <c r="N678" i="4"/>
  <c r="I678"/>
  <c r="J180" i="5"/>
  <c r="R178"/>
  <c r="F182" l="1"/>
  <c r="G181"/>
  <c r="H181" s="1"/>
  <c r="O178"/>
  <c r="P177"/>
  <c r="L178"/>
  <c r="M178" s="1"/>
  <c r="Q179" s="1"/>
  <c r="K179"/>
  <c r="N677" i="4"/>
  <c r="I677"/>
  <c r="J181" i="5"/>
  <c r="R179"/>
  <c r="L179" l="1"/>
  <c r="K180"/>
  <c r="M179"/>
  <c r="Q180" s="1"/>
  <c r="F183"/>
  <c r="G182"/>
  <c r="H182" s="1"/>
  <c r="O179"/>
  <c r="P178"/>
  <c r="N676" i="4"/>
  <c r="I676"/>
  <c r="J182" i="5"/>
  <c r="R180"/>
  <c r="F184" l="1"/>
  <c r="G183"/>
  <c r="H183" s="1"/>
  <c r="O180"/>
  <c r="P180" s="1"/>
  <c r="P179"/>
  <c r="L180"/>
  <c r="K181"/>
  <c r="N675" i="4"/>
  <c r="I675"/>
  <c r="J183" i="5"/>
  <c r="L181" l="1"/>
  <c r="K182"/>
  <c r="M181"/>
  <c r="F185"/>
  <c r="G184"/>
  <c r="H184" s="1"/>
  <c r="M180"/>
  <c r="N674" i="4"/>
  <c r="I674"/>
  <c r="R181" i="5"/>
  <c r="J184"/>
  <c r="R182"/>
  <c r="O181" l="1"/>
  <c r="O182" s="1"/>
  <c r="Q181"/>
  <c r="Q182" s="1"/>
  <c r="F186"/>
  <c r="G185"/>
  <c r="H185" s="1"/>
  <c r="L182"/>
  <c r="M182" s="1"/>
  <c r="K183"/>
  <c r="N673" i="4"/>
  <c r="I673"/>
  <c r="J185" i="5"/>
  <c r="R183"/>
  <c r="Q183" l="1"/>
  <c r="P181"/>
  <c r="F187"/>
  <c r="G186"/>
  <c r="H186" s="1"/>
  <c r="O183"/>
  <c r="P182"/>
  <c r="L183"/>
  <c r="K184"/>
  <c r="M183"/>
  <c r="Q184" s="1"/>
  <c r="N672" i="4"/>
  <c r="I672"/>
  <c r="R184" i="5"/>
  <c r="J186"/>
  <c r="O184" l="1"/>
  <c r="P183"/>
  <c r="L184"/>
  <c r="M184" s="1"/>
  <c r="Q185" s="1"/>
  <c r="K185"/>
  <c r="F188"/>
  <c r="G187"/>
  <c r="H187" s="1"/>
  <c r="N671" i="4"/>
  <c r="I671"/>
  <c r="J187" i="5"/>
  <c r="R185"/>
  <c r="F189" l="1"/>
  <c r="G188"/>
  <c r="H188" s="1"/>
  <c r="L185"/>
  <c r="K186"/>
  <c r="M185"/>
  <c r="Q186" s="1"/>
  <c r="O185"/>
  <c r="P185" s="1"/>
  <c r="P184"/>
  <c r="N670" i="4"/>
  <c r="I670"/>
  <c r="R186" i="5"/>
  <c r="J188"/>
  <c r="L186" l="1"/>
  <c r="K187"/>
  <c r="M186"/>
  <c r="Q187" s="1"/>
  <c r="F190"/>
  <c r="G189"/>
  <c r="H189" s="1"/>
  <c r="O186"/>
  <c r="N669" i="4"/>
  <c r="I669"/>
  <c r="J189" i="5"/>
  <c r="R187"/>
  <c r="F191" l="1"/>
  <c r="G190"/>
  <c r="H190" s="1"/>
  <c r="L187"/>
  <c r="K188"/>
  <c r="M187"/>
  <c r="Q188" s="1"/>
  <c r="O187"/>
  <c r="P186"/>
  <c r="N668" i="4"/>
  <c r="I668"/>
  <c r="J190" i="5"/>
  <c r="R188"/>
  <c r="F192" l="1"/>
  <c r="G191"/>
  <c r="H191" s="1"/>
  <c r="O188"/>
  <c r="P187"/>
  <c r="L188"/>
  <c r="M188" s="1"/>
  <c r="Q189" s="1"/>
  <c r="K189"/>
  <c r="N667" i="4"/>
  <c r="I667"/>
  <c r="J191" i="5"/>
  <c r="R189"/>
  <c r="L189" l="1"/>
  <c r="K190"/>
  <c r="M189"/>
  <c r="Q190" s="1"/>
  <c r="F193"/>
  <c r="G192"/>
  <c r="H192" s="1"/>
  <c r="O189"/>
  <c r="P188"/>
  <c r="N666" i="4"/>
  <c r="I666"/>
  <c r="J192" i="5"/>
  <c r="R190"/>
  <c r="F194" l="1"/>
  <c r="G193"/>
  <c r="H193" s="1"/>
  <c r="O190"/>
  <c r="P190" s="1"/>
  <c r="P189"/>
  <c r="L190"/>
  <c r="M190" s="1"/>
  <c r="Q191" s="1"/>
  <c r="K191"/>
  <c r="N665" i="4"/>
  <c r="I665"/>
  <c r="J193" i="5"/>
  <c r="R191"/>
  <c r="L191" l="1"/>
  <c r="K192"/>
  <c r="M191"/>
  <c r="Q192" s="1"/>
  <c r="F195"/>
  <c r="G194"/>
  <c r="H194" s="1"/>
  <c r="O191"/>
  <c r="N664" i="4"/>
  <c r="I664"/>
  <c r="J194" i="5"/>
  <c r="R192"/>
  <c r="L192" l="1"/>
  <c r="K193"/>
  <c r="M192"/>
  <c r="O192"/>
  <c r="Q193"/>
  <c r="P191"/>
  <c r="F196"/>
  <c r="G195"/>
  <c r="H195" s="1"/>
  <c r="N663" i="4"/>
  <c r="I663"/>
  <c r="R193" i="5"/>
  <c r="J195"/>
  <c r="L193" l="1"/>
  <c r="K194"/>
  <c r="M193"/>
  <c r="O193"/>
  <c r="P192"/>
  <c r="F197"/>
  <c r="G196"/>
  <c r="H196" s="1"/>
  <c r="Q194"/>
  <c r="N662" i="4"/>
  <c r="I662"/>
  <c r="J196" i="5"/>
  <c r="R194"/>
  <c r="F198" l="1"/>
  <c r="G197"/>
  <c r="H197" s="1"/>
  <c r="L194"/>
  <c r="K195"/>
  <c r="M194"/>
  <c r="Q195" s="1"/>
  <c r="O194"/>
  <c r="P193"/>
  <c r="N661" i="4"/>
  <c r="I661"/>
  <c r="J197" i="5"/>
  <c r="R195"/>
  <c r="F199" l="1"/>
  <c r="G198"/>
  <c r="H198" s="1"/>
  <c r="L195"/>
  <c r="K196"/>
  <c r="M195"/>
  <c r="Q196" s="1"/>
  <c r="O195"/>
  <c r="P194"/>
  <c r="N660" i="4"/>
  <c r="I660"/>
  <c r="J198" i="5"/>
  <c r="R196"/>
  <c r="F200" l="1"/>
  <c r="G199"/>
  <c r="H199" s="1"/>
  <c r="O196"/>
  <c r="P195"/>
  <c r="L196"/>
  <c r="M196" s="1"/>
  <c r="Q197" s="1"/>
  <c r="K197"/>
  <c r="N659" i="4"/>
  <c r="I659"/>
  <c r="J199" i="5"/>
  <c r="R197"/>
  <c r="L197" l="1"/>
  <c r="K198"/>
  <c r="M197"/>
  <c r="Q198" s="1"/>
  <c r="F201"/>
  <c r="G200"/>
  <c r="H200" s="1"/>
  <c r="O197"/>
  <c r="P196"/>
  <c r="N658" i="4"/>
  <c r="I658"/>
  <c r="J200" i="5"/>
  <c r="R198"/>
  <c r="F202" l="1"/>
  <c r="G201"/>
  <c r="H201" s="1"/>
  <c r="O198"/>
  <c r="P198" s="1"/>
  <c r="P197"/>
  <c r="L198"/>
  <c r="M198" s="1"/>
  <c r="Q199" s="1"/>
  <c r="K199"/>
  <c r="N657" i="4"/>
  <c r="I657"/>
  <c r="J201" i="5"/>
  <c r="R199"/>
  <c r="L199" l="1"/>
  <c r="K200"/>
  <c r="M199"/>
  <c r="Q200" s="1"/>
  <c r="F203"/>
  <c r="G202"/>
  <c r="H202" s="1"/>
  <c r="O199"/>
  <c r="N656" i="4"/>
  <c r="I656"/>
  <c r="J202" i="5"/>
  <c r="R200"/>
  <c r="L200" l="1"/>
  <c r="K201"/>
  <c r="M200"/>
  <c r="O200"/>
  <c r="Q201"/>
  <c r="P199"/>
  <c r="F204"/>
  <c r="G203"/>
  <c r="H203" s="1"/>
  <c r="N655" i="4"/>
  <c r="I655"/>
  <c r="R201" i="5"/>
  <c r="J203"/>
  <c r="F205" l="1"/>
  <c r="G204"/>
  <c r="H204" s="1"/>
  <c r="L201"/>
  <c r="K202"/>
  <c r="M201"/>
  <c r="O201"/>
  <c r="P200"/>
  <c r="Q202"/>
  <c r="N654" i="4"/>
  <c r="I654"/>
  <c r="R202" i="5"/>
  <c r="J204"/>
  <c r="L202" l="1"/>
  <c r="K203"/>
  <c r="M202"/>
  <c r="O202"/>
  <c r="P201"/>
  <c r="F206"/>
  <c r="G205"/>
  <c r="H205" s="1"/>
  <c r="Q203"/>
  <c r="N653" i="4"/>
  <c r="I653"/>
  <c r="J205" i="5"/>
  <c r="R203"/>
  <c r="F207" l="1"/>
  <c r="G206"/>
  <c r="H206" s="1"/>
  <c r="L203"/>
  <c r="K204"/>
  <c r="M203"/>
  <c r="Q204" s="1"/>
  <c r="O203"/>
  <c r="P202"/>
  <c r="N652" i="4"/>
  <c r="I652"/>
  <c r="J206" i="5"/>
  <c r="R204"/>
  <c r="F208" l="1"/>
  <c r="G207"/>
  <c r="H207" s="1"/>
  <c r="L204"/>
  <c r="K205"/>
  <c r="M204"/>
  <c r="Q205" s="1"/>
  <c r="O204"/>
  <c r="P203"/>
  <c r="N651" i="4"/>
  <c r="I651"/>
  <c r="J207" i="5"/>
  <c r="R205"/>
  <c r="L205" l="1"/>
  <c r="K206"/>
  <c r="M205"/>
  <c r="F209"/>
  <c r="G208"/>
  <c r="H208" s="1"/>
  <c r="O205"/>
  <c r="Q206"/>
  <c r="P204"/>
  <c r="N650" i="4"/>
  <c r="I650"/>
  <c r="J208" i="5"/>
  <c r="R206"/>
  <c r="F210" l="1"/>
  <c r="G209"/>
  <c r="H209" s="1"/>
  <c r="L206"/>
  <c r="K207"/>
  <c r="M206"/>
  <c r="O206"/>
  <c r="P205"/>
  <c r="Q207"/>
  <c r="N649" i="4"/>
  <c r="I649"/>
  <c r="R207" i="5"/>
  <c r="J209"/>
  <c r="L207" l="1"/>
  <c r="K208"/>
  <c r="M207"/>
  <c r="O207"/>
  <c r="P206"/>
  <c r="F211"/>
  <c r="G210"/>
  <c r="H210" s="1"/>
  <c r="Q208"/>
  <c r="N648" i="4"/>
  <c r="I648"/>
  <c r="J210" i="5"/>
  <c r="R208"/>
  <c r="F212" l="1"/>
  <c r="G211"/>
  <c r="H211" s="1"/>
  <c r="L208"/>
  <c r="K209"/>
  <c r="M208"/>
  <c r="Q209" s="1"/>
  <c r="O208"/>
  <c r="P207"/>
  <c r="N647" i="4"/>
  <c r="I647"/>
  <c r="J211" i="5"/>
  <c r="R209"/>
  <c r="F213" l="1"/>
  <c r="G212"/>
  <c r="H212" s="1"/>
  <c r="L209"/>
  <c r="M209" s="1"/>
  <c r="Q210" s="1"/>
  <c r="K210"/>
  <c r="O209"/>
  <c r="P208"/>
  <c r="N646" i="4"/>
  <c r="I646"/>
  <c r="J212" i="5"/>
  <c r="R210"/>
  <c r="F214" l="1"/>
  <c r="G213"/>
  <c r="H213" s="1"/>
  <c r="O210"/>
  <c r="P210" s="1"/>
  <c r="P209"/>
  <c r="L210"/>
  <c r="M210" s="1"/>
  <c r="Q211" s="1"/>
  <c r="K211"/>
  <c r="N645" i="4"/>
  <c r="I645"/>
  <c r="J213" i="5"/>
  <c r="R211"/>
  <c r="L211" l="1"/>
  <c r="K212"/>
  <c r="M211"/>
  <c r="Q212" s="1"/>
  <c r="F215"/>
  <c r="G214"/>
  <c r="H214" s="1"/>
  <c r="O211"/>
  <c r="N644" i="4"/>
  <c r="I644"/>
  <c r="J214" i="5"/>
  <c r="R212"/>
  <c r="L212" l="1"/>
  <c r="K213"/>
  <c r="M212"/>
  <c r="O212"/>
  <c r="Q213"/>
  <c r="P211"/>
  <c r="F216"/>
  <c r="G215"/>
  <c r="H215" s="1"/>
  <c r="N643" i="4"/>
  <c r="I643"/>
  <c r="J215" i="5"/>
  <c r="R213"/>
  <c r="L213" l="1"/>
  <c r="K214"/>
  <c r="M213"/>
  <c r="Q214" s="1"/>
  <c r="O213"/>
  <c r="P212"/>
  <c r="F217"/>
  <c r="G216"/>
  <c r="H216" s="1"/>
  <c r="N642" i="4"/>
  <c r="I642"/>
  <c r="J216" i="5"/>
  <c r="R214"/>
  <c r="L214" l="1"/>
  <c r="K215"/>
  <c r="M214"/>
  <c r="Q215" s="1"/>
  <c r="O214"/>
  <c r="P214" s="1"/>
  <c r="P213"/>
  <c r="F218"/>
  <c r="G217"/>
  <c r="H217" s="1"/>
  <c r="N641" i="4"/>
  <c r="I641"/>
  <c r="J217" i="5"/>
  <c r="R215"/>
  <c r="F219" l="1"/>
  <c r="G218"/>
  <c r="H218" s="1"/>
  <c r="L215"/>
  <c r="K216"/>
  <c r="M215"/>
  <c r="Q216" s="1"/>
  <c r="O215"/>
  <c r="P215" s="1"/>
  <c r="N640" i="4"/>
  <c r="I640"/>
  <c r="J218" i="5"/>
  <c r="R216"/>
  <c r="F220" l="1"/>
  <c r="G219"/>
  <c r="H219" s="1"/>
  <c r="L216"/>
  <c r="K217"/>
  <c r="M216"/>
  <c r="Q217" s="1"/>
  <c r="O216"/>
  <c r="P216" s="1"/>
  <c r="N639" i="4"/>
  <c r="I639"/>
  <c r="J219" i="5"/>
  <c r="R217"/>
  <c r="F221" l="1"/>
  <c r="G220"/>
  <c r="H220" s="1"/>
  <c r="L217"/>
  <c r="K218"/>
  <c r="M217"/>
  <c r="Q218" s="1"/>
  <c r="O217"/>
  <c r="P217" s="1"/>
  <c r="N638" i="4"/>
  <c r="I638"/>
  <c r="J220" i="5"/>
  <c r="R218"/>
  <c r="F222" l="1"/>
  <c r="G221"/>
  <c r="H221" s="1"/>
  <c r="L218"/>
  <c r="K219"/>
  <c r="M218"/>
  <c r="Q219" s="1"/>
  <c r="O218"/>
  <c r="P218" s="1"/>
  <c r="N637" i="4"/>
  <c r="I637"/>
  <c r="J221" i="5"/>
  <c r="R219"/>
  <c r="F223" l="1"/>
  <c r="G222"/>
  <c r="H222" s="1"/>
  <c r="L219"/>
  <c r="K220"/>
  <c r="M219"/>
  <c r="Q220" s="1"/>
  <c r="O219"/>
  <c r="P219" s="1"/>
  <c r="N636" i="4"/>
  <c r="I636"/>
  <c r="J222" i="5"/>
  <c r="R220"/>
  <c r="F224" l="1"/>
  <c r="G223"/>
  <c r="H223" s="1"/>
  <c r="L220"/>
  <c r="K221"/>
  <c r="M220"/>
  <c r="Q221" s="1"/>
  <c r="O220"/>
  <c r="P220" s="1"/>
  <c r="N635" i="4"/>
  <c r="I635"/>
  <c r="J223" i="5"/>
  <c r="R221"/>
  <c r="F225" l="1"/>
  <c r="G224"/>
  <c r="H224" s="1"/>
  <c r="L221"/>
  <c r="K222"/>
  <c r="M221"/>
  <c r="Q222" s="1"/>
  <c r="O221"/>
  <c r="P221" s="1"/>
  <c r="N634" i="4"/>
  <c r="I634"/>
  <c r="J224" i="5"/>
  <c r="R222"/>
  <c r="F226" l="1"/>
  <c r="G225"/>
  <c r="H225" s="1"/>
  <c r="L222"/>
  <c r="K223"/>
  <c r="M222"/>
  <c r="Q223" s="1"/>
  <c r="O222"/>
  <c r="P222" s="1"/>
  <c r="N633" i="4"/>
  <c r="I633"/>
  <c r="J225" i="5"/>
  <c r="R223"/>
  <c r="F227" l="1"/>
  <c r="G226"/>
  <c r="H226" s="1"/>
  <c r="L223"/>
  <c r="K224"/>
  <c r="M223"/>
  <c r="Q224" s="1"/>
  <c r="O223"/>
  <c r="P223" s="1"/>
  <c r="N632" i="4"/>
  <c r="I632"/>
  <c r="J226" i="5"/>
  <c r="R224"/>
  <c r="F228" l="1"/>
  <c r="G227"/>
  <c r="H227" s="1"/>
  <c r="L224"/>
  <c r="K225"/>
  <c r="M224"/>
  <c r="Q225" s="1"/>
  <c r="O224"/>
  <c r="P224" s="1"/>
  <c r="N631" i="4"/>
  <c r="I631"/>
  <c r="J227" i="5"/>
  <c r="R225"/>
  <c r="F229" l="1"/>
  <c r="G228"/>
  <c r="H228" s="1"/>
  <c r="L225"/>
  <c r="K226"/>
  <c r="M225"/>
  <c r="Q226" s="1"/>
  <c r="O225"/>
  <c r="N630" i="4"/>
  <c r="I630"/>
  <c r="J228" i="5"/>
  <c r="R226"/>
  <c r="F230" l="1"/>
  <c r="G229"/>
  <c r="H229" s="1"/>
  <c r="O226"/>
  <c r="P225"/>
  <c r="L226"/>
  <c r="M226" s="1"/>
  <c r="Q227" s="1"/>
  <c r="K227"/>
  <c r="N629" i="4"/>
  <c r="I629"/>
  <c r="J229" i="5"/>
  <c r="R227"/>
  <c r="L227" l="1"/>
  <c r="K228"/>
  <c r="M227"/>
  <c r="Q228" s="1"/>
  <c r="F231"/>
  <c r="G230"/>
  <c r="H230" s="1"/>
  <c r="O227"/>
  <c r="P227" s="1"/>
  <c r="P226"/>
  <c r="N628" i="4"/>
  <c r="I628"/>
  <c r="J230" i="5"/>
  <c r="R228"/>
  <c r="F232" l="1"/>
  <c r="G231"/>
  <c r="H231" s="1"/>
  <c r="L228"/>
  <c r="K229"/>
  <c r="M228"/>
  <c r="Q229" s="1"/>
  <c r="O228"/>
  <c r="N627" i="4"/>
  <c r="I627"/>
  <c r="J231" i="5"/>
  <c r="R229"/>
  <c r="F233" l="1"/>
  <c r="G232"/>
  <c r="H232" s="1"/>
  <c r="L229"/>
  <c r="K230"/>
  <c r="M229"/>
  <c r="Q230" s="1"/>
  <c r="O229"/>
  <c r="P228"/>
  <c r="N626" i="4"/>
  <c r="I626"/>
  <c r="J232" i="5"/>
  <c r="R230"/>
  <c r="F234" l="1"/>
  <c r="G233"/>
  <c r="H233" s="1"/>
  <c r="O230"/>
  <c r="P230" s="1"/>
  <c r="P229"/>
  <c r="L230"/>
  <c r="K231"/>
  <c r="N625" i="4"/>
  <c r="I625"/>
  <c r="J233" i="5"/>
  <c r="L231" l="1"/>
  <c r="K232"/>
  <c r="M231"/>
  <c r="F235"/>
  <c r="G234"/>
  <c r="H234" s="1"/>
  <c r="M230"/>
  <c r="N624" i="4"/>
  <c r="I624"/>
  <c r="J234" i="5"/>
  <c r="R231"/>
  <c r="R232"/>
  <c r="O231" l="1"/>
  <c r="O232" s="1"/>
  <c r="Q231"/>
  <c r="Q232" s="1"/>
  <c r="F236"/>
  <c r="G235"/>
  <c r="H235" s="1"/>
  <c r="L232"/>
  <c r="K233"/>
  <c r="M232"/>
  <c r="N623" i="4"/>
  <c r="I623"/>
  <c r="J235" i="5"/>
  <c r="R233"/>
  <c r="Q233" l="1"/>
  <c r="P231"/>
  <c r="F237"/>
  <c r="G236"/>
  <c r="H236" s="1"/>
  <c r="O233"/>
  <c r="P232"/>
  <c r="L233"/>
  <c r="K234"/>
  <c r="M233"/>
  <c r="Q234" s="1"/>
  <c r="N622" i="4"/>
  <c r="I622"/>
  <c r="R234" i="5"/>
  <c r="J236"/>
  <c r="O234" l="1"/>
  <c r="P233"/>
  <c r="L234"/>
  <c r="K235"/>
  <c r="M234"/>
  <c r="Q235" s="1"/>
  <c r="F238"/>
  <c r="G237"/>
  <c r="H237" s="1"/>
  <c r="N621" i="4"/>
  <c r="I621"/>
  <c r="J237" i="5"/>
  <c r="R235"/>
  <c r="F239" l="1"/>
  <c r="G238"/>
  <c r="H238" s="1"/>
  <c r="L235"/>
  <c r="K236"/>
  <c r="M235"/>
  <c r="Q236" s="1"/>
  <c r="O235"/>
  <c r="P234"/>
  <c r="N620" i="4"/>
  <c r="I620"/>
  <c r="J238" i="5"/>
  <c r="R236"/>
  <c r="F240" l="1"/>
  <c r="G239"/>
  <c r="H239" s="1"/>
  <c r="L236"/>
  <c r="K237"/>
  <c r="M236"/>
  <c r="Q237" s="1"/>
  <c r="O236"/>
  <c r="P235"/>
  <c r="N619" i="4"/>
  <c r="I619"/>
  <c r="J239" i="5"/>
  <c r="R237"/>
  <c r="F241" l="1"/>
  <c r="G240"/>
  <c r="H240" s="1"/>
  <c r="O237"/>
  <c r="P236"/>
  <c r="L237"/>
  <c r="M237" s="1"/>
  <c r="Q238" s="1"/>
  <c r="K238"/>
  <c r="N618" i="4"/>
  <c r="I618"/>
  <c r="J240" i="5"/>
  <c r="R238"/>
  <c r="L238" l="1"/>
  <c r="K239"/>
  <c r="M238"/>
  <c r="Q239" s="1"/>
  <c r="F242"/>
  <c r="G241"/>
  <c r="H241" s="1"/>
  <c r="O238"/>
  <c r="P237"/>
  <c r="N617" i="4"/>
  <c r="I617"/>
  <c r="J241" i="5"/>
  <c r="R239"/>
  <c r="F243" l="1"/>
  <c r="G242"/>
  <c r="H242" s="1"/>
  <c r="O239"/>
  <c r="P239" s="1"/>
  <c r="P238"/>
  <c r="L239"/>
  <c r="K240"/>
  <c r="N616" i="4"/>
  <c r="I616"/>
  <c r="J242" i="5"/>
  <c r="L240" l="1"/>
  <c r="K241"/>
  <c r="M240"/>
  <c r="F244"/>
  <c r="G243"/>
  <c r="H243" s="1"/>
  <c r="M239"/>
  <c r="N615" i="4"/>
  <c r="I615"/>
  <c r="J243" i="5"/>
  <c r="R240"/>
  <c r="R241"/>
  <c r="O240" l="1"/>
  <c r="O241" s="1"/>
  <c r="Q240"/>
  <c r="Q241" s="1"/>
  <c r="F245"/>
  <c r="G244"/>
  <c r="H244" s="1"/>
  <c r="L241"/>
  <c r="K242"/>
  <c r="M241"/>
  <c r="N614" i="4"/>
  <c r="I614"/>
  <c r="J244" i="5"/>
  <c r="R242"/>
  <c r="Q242" l="1"/>
  <c r="P240"/>
  <c r="F246"/>
  <c r="G245"/>
  <c r="H245" s="1"/>
  <c r="O242"/>
  <c r="P241"/>
  <c r="L242"/>
  <c r="M242" s="1"/>
  <c r="Q243" s="1"/>
  <c r="K243"/>
  <c r="N613" i="4"/>
  <c r="I613"/>
  <c r="R243" i="5"/>
  <c r="J245"/>
  <c r="O243" l="1"/>
  <c r="P242"/>
  <c r="L243"/>
  <c r="M243" s="1"/>
  <c r="Q244" s="1"/>
  <c r="K244"/>
  <c r="F247"/>
  <c r="G246"/>
  <c r="H246" s="1"/>
  <c r="N612" i="4"/>
  <c r="I612"/>
  <c r="J246" i="5"/>
  <c r="R244"/>
  <c r="F248" l="1"/>
  <c r="G247"/>
  <c r="H247" s="1"/>
  <c r="L244"/>
  <c r="K245"/>
  <c r="M244"/>
  <c r="Q245" s="1"/>
  <c r="O244"/>
  <c r="P243"/>
  <c r="N611" i="4"/>
  <c r="I611"/>
  <c r="J247" i="5"/>
  <c r="R245"/>
  <c r="F249" l="1"/>
  <c r="G248"/>
  <c r="H248" s="1"/>
  <c r="L245"/>
  <c r="K246"/>
  <c r="M245"/>
  <c r="Q246" s="1"/>
  <c r="O245"/>
  <c r="P245" s="1"/>
  <c r="P244"/>
  <c r="N610" i="4"/>
  <c r="I610"/>
  <c r="J248" i="5"/>
  <c r="R246"/>
  <c r="F250" l="1"/>
  <c r="G249"/>
  <c r="H249" s="1"/>
  <c r="L246"/>
  <c r="K247"/>
  <c r="M246"/>
  <c r="Q247" s="1"/>
  <c r="O246"/>
  <c r="N609" i="4"/>
  <c r="I609"/>
  <c r="J249" i="5"/>
  <c r="R247"/>
  <c r="F251" l="1"/>
  <c r="G250"/>
  <c r="H250" s="1"/>
  <c r="O247"/>
  <c r="P246"/>
  <c r="L247"/>
  <c r="M247" s="1"/>
  <c r="Q248" s="1"/>
  <c r="K248"/>
  <c r="N608" i="4"/>
  <c r="I608"/>
  <c r="J250" i="5"/>
  <c r="R248"/>
  <c r="L248" l="1"/>
  <c r="K249"/>
  <c r="M248"/>
  <c r="Q249" s="1"/>
  <c r="F252"/>
  <c r="G251"/>
  <c r="H251" s="1"/>
  <c r="O248"/>
  <c r="P247"/>
  <c r="N607" i="4"/>
  <c r="I607"/>
  <c r="J251" i="5"/>
  <c r="R249"/>
  <c r="F253" l="1"/>
  <c r="G252"/>
  <c r="H252" s="1"/>
  <c r="O249"/>
  <c r="P249" s="1"/>
  <c r="P248"/>
  <c r="L249"/>
  <c r="M249" s="1"/>
  <c r="Q250" s="1"/>
  <c r="K250"/>
  <c r="N606" i="4"/>
  <c r="I606"/>
  <c r="J252" i="5"/>
  <c r="R250"/>
  <c r="L250" l="1"/>
  <c r="K251"/>
  <c r="M250"/>
  <c r="Q251" s="1"/>
  <c r="F254"/>
  <c r="G253"/>
  <c r="H253" s="1"/>
  <c r="O250"/>
  <c r="P250" s="1"/>
  <c r="N605" i="4"/>
  <c r="I605"/>
  <c r="J253" i="5"/>
  <c r="R251"/>
  <c r="F255" l="1"/>
  <c r="G254"/>
  <c r="H254" s="1"/>
  <c r="L251"/>
  <c r="K252"/>
  <c r="M251"/>
  <c r="Q252" s="1"/>
  <c r="O251"/>
  <c r="N604" i="4"/>
  <c r="I604"/>
  <c r="J254" i="5"/>
  <c r="R252"/>
  <c r="F256" l="1"/>
  <c r="G255"/>
  <c r="H255" s="1"/>
  <c r="L252"/>
  <c r="K253"/>
  <c r="M252"/>
  <c r="Q253" s="1"/>
  <c r="O252"/>
  <c r="P251"/>
  <c r="N603" i="4"/>
  <c r="I603"/>
  <c r="J255" i="5"/>
  <c r="R253"/>
  <c r="F257" l="1"/>
  <c r="G256"/>
  <c r="H256" s="1"/>
  <c r="O253"/>
  <c r="P253" s="1"/>
  <c r="P252"/>
  <c r="L253"/>
  <c r="M253" s="1"/>
  <c r="Q254" s="1"/>
  <c r="K254"/>
  <c r="N602" i="4"/>
  <c r="I602"/>
  <c r="J256" i="5"/>
  <c r="R254"/>
  <c r="L254" l="1"/>
  <c r="K255"/>
  <c r="M254"/>
  <c r="Q255" s="1"/>
  <c r="F258"/>
  <c r="G257"/>
  <c r="H257" s="1"/>
  <c r="O254"/>
  <c r="N601" i="4"/>
  <c r="I601"/>
  <c r="J257" i="5"/>
  <c r="R255"/>
  <c r="L255" l="1"/>
  <c r="K256"/>
  <c r="M255"/>
  <c r="O255"/>
  <c r="Q256"/>
  <c r="P254"/>
  <c r="F259"/>
  <c r="G258"/>
  <c r="H258" s="1"/>
  <c r="N600" i="4"/>
  <c r="I600"/>
  <c r="J258" i="5"/>
  <c r="R256"/>
  <c r="L256" l="1"/>
  <c r="K257"/>
  <c r="M256"/>
  <c r="Q257" s="1"/>
  <c r="O256"/>
  <c r="P256" s="1"/>
  <c r="P255"/>
  <c r="F260"/>
  <c r="G259"/>
  <c r="H259" s="1"/>
  <c r="N599" i="4"/>
  <c r="I599"/>
  <c r="J259" i="5"/>
  <c r="R257"/>
  <c r="L257" l="1"/>
  <c r="K258"/>
  <c r="M257"/>
  <c r="Q258" s="1"/>
  <c r="F261"/>
  <c r="G260"/>
  <c r="H260" s="1"/>
  <c r="O257"/>
  <c r="N598" i="4"/>
  <c r="I598"/>
  <c r="J260" i="5"/>
  <c r="R258"/>
  <c r="F262" l="1"/>
  <c r="G261"/>
  <c r="H261" s="1"/>
  <c r="L258"/>
  <c r="K259"/>
  <c r="M258"/>
  <c r="Q259" s="1"/>
  <c r="O258"/>
  <c r="P257"/>
  <c r="N597" i="4"/>
  <c r="I597"/>
  <c r="J261" i="5"/>
  <c r="R259"/>
  <c r="L259" l="1"/>
  <c r="K260"/>
  <c r="M259"/>
  <c r="F263"/>
  <c r="G262"/>
  <c r="H262" s="1"/>
  <c r="O259"/>
  <c r="Q260"/>
  <c r="P258"/>
  <c r="N596" i="4"/>
  <c r="I596"/>
  <c r="J262" i="5"/>
  <c r="R260"/>
  <c r="F264" l="1"/>
  <c r="G263"/>
  <c r="H263" s="1"/>
  <c r="L260"/>
  <c r="K261"/>
  <c r="M260"/>
  <c r="Q261" s="1"/>
  <c r="O260"/>
  <c r="P260" s="1"/>
  <c r="P259"/>
  <c r="N595" i="4"/>
  <c r="I595"/>
  <c r="R261" i="5"/>
  <c r="J263"/>
  <c r="L261" l="1"/>
  <c r="K262"/>
  <c r="M261"/>
  <c r="Q262" s="1"/>
  <c r="F265"/>
  <c r="G264"/>
  <c r="H264" s="1"/>
  <c r="O261"/>
  <c r="N594" i="4"/>
  <c r="I594"/>
  <c r="J264" i="5"/>
  <c r="R262"/>
  <c r="F266" l="1"/>
  <c r="G265"/>
  <c r="H265" s="1"/>
  <c r="L262"/>
  <c r="K263"/>
  <c r="M262"/>
  <c r="Q263" s="1"/>
  <c r="O262"/>
  <c r="P261"/>
  <c r="N593" i="4"/>
  <c r="I593"/>
  <c r="J265" i="5"/>
  <c r="R263"/>
  <c r="F267" l="1"/>
  <c r="G266"/>
  <c r="H266" s="1"/>
  <c r="O263"/>
  <c r="P263" s="1"/>
  <c r="P262"/>
  <c r="L263"/>
  <c r="M263" s="1"/>
  <c r="Q264" s="1"/>
  <c r="K264"/>
  <c r="N592" i="4"/>
  <c r="I592"/>
  <c r="J266" i="5"/>
  <c r="R264"/>
  <c r="L264" l="1"/>
  <c r="K265"/>
  <c r="M264"/>
  <c r="Q265" s="1"/>
  <c r="F268"/>
  <c r="G267"/>
  <c r="H267" s="1"/>
  <c r="O264"/>
  <c r="N591" i="4"/>
  <c r="I591"/>
  <c r="J267" i="5"/>
  <c r="R265"/>
  <c r="L265" l="1"/>
  <c r="K266"/>
  <c r="M265"/>
  <c r="O265"/>
  <c r="Q266"/>
  <c r="P264"/>
  <c r="F269"/>
  <c r="G268"/>
  <c r="H268" s="1"/>
  <c r="N590" i="4"/>
  <c r="I590"/>
  <c r="J268" i="5"/>
  <c r="R266"/>
  <c r="L266" l="1"/>
  <c r="K267"/>
  <c r="M266"/>
  <c r="Q267" s="1"/>
  <c r="O266"/>
  <c r="P265"/>
  <c r="F270"/>
  <c r="G269"/>
  <c r="H269" s="1"/>
  <c r="N589" i="4"/>
  <c r="I589"/>
  <c r="J269" i="5"/>
  <c r="R267"/>
  <c r="L267" l="1"/>
  <c r="K268"/>
  <c r="M267"/>
  <c r="Q268" s="1"/>
  <c r="O267"/>
  <c r="P266"/>
  <c r="F271"/>
  <c r="G270"/>
  <c r="H270" s="1"/>
  <c r="N588" i="4"/>
  <c r="I588"/>
  <c r="J270" i="5"/>
  <c r="R268"/>
  <c r="O268" l="1"/>
  <c r="P267"/>
  <c r="F272"/>
  <c r="G271"/>
  <c r="H271" s="1"/>
  <c r="L268"/>
  <c r="M268" s="1"/>
  <c r="Q269" s="1"/>
  <c r="K269"/>
  <c r="N587" i="4"/>
  <c r="I587"/>
  <c r="J271" i="5"/>
  <c r="R269"/>
  <c r="L269" l="1"/>
  <c r="K270"/>
  <c r="M269"/>
  <c r="Q270" s="1"/>
  <c r="F273"/>
  <c r="G272"/>
  <c r="H272" s="1"/>
  <c r="O269"/>
  <c r="P268"/>
  <c r="N586" i="4"/>
  <c r="I586"/>
  <c r="J272" i="5"/>
  <c r="R270"/>
  <c r="L270" l="1"/>
  <c r="K271"/>
  <c r="M270"/>
  <c r="O270"/>
  <c r="Q271"/>
  <c r="P269"/>
  <c r="F274"/>
  <c r="G273"/>
  <c r="H273" s="1"/>
  <c r="N585" i="4"/>
  <c r="I585"/>
  <c r="J273" i="5"/>
  <c r="R271"/>
  <c r="L271" l="1"/>
  <c r="K272"/>
  <c r="M271"/>
  <c r="Q272" s="1"/>
  <c r="O271"/>
  <c r="P271" s="1"/>
  <c r="P270"/>
  <c r="F275"/>
  <c r="G274"/>
  <c r="H274" s="1"/>
  <c r="N584" i="4"/>
  <c r="I584"/>
  <c r="R272" i="5"/>
  <c r="J274"/>
  <c r="L272" l="1"/>
  <c r="K273"/>
  <c r="M272"/>
  <c r="Q273" s="1"/>
  <c r="F276"/>
  <c r="G275"/>
  <c r="H275" s="1"/>
  <c r="O272"/>
  <c r="N583" i="4"/>
  <c r="I583"/>
  <c r="J275" i="5"/>
  <c r="R273"/>
  <c r="F277" l="1"/>
  <c r="G276"/>
  <c r="H276" s="1"/>
  <c r="L273"/>
  <c r="K274"/>
  <c r="M273"/>
  <c r="Q274" s="1"/>
  <c r="O273"/>
  <c r="P272"/>
  <c r="N582" i="4"/>
  <c r="I582"/>
  <c r="J276" i="5"/>
  <c r="R274"/>
  <c r="L274" l="1"/>
  <c r="K275"/>
  <c r="M274"/>
  <c r="Q275" s="1"/>
  <c r="F278"/>
  <c r="G277"/>
  <c r="H277" s="1"/>
  <c r="O274"/>
  <c r="P273"/>
  <c r="N581" i="4"/>
  <c r="I581"/>
  <c r="J277" i="5"/>
  <c r="R275"/>
  <c r="F279" l="1"/>
  <c r="G278"/>
  <c r="H278" s="1"/>
  <c r="L275"/>
  <c r="K276"/>
  <c r="M275"/>
  <c r="Q276" s="1"/>
  <c r="O275"/>
  <c r="P274"/>
  <c r="N580" i="4"/>
  <c r="I580"/>
  <c r="J278" i="5"/>
  <c r="R276"/>
  <c r="F280" l="1"/>
  <c r="G279"/>
  <c r="H279" s="1"/>
  <c r="O276"/>
  <c r="P276" s="1"/>
  <c r="P275"/>
  <c r="L276"/>
  <c r="K277"/>
  <c r="N579" i="4"/>
  <c r="I579"/>
  <c r="J279" i="5"/>
  <c r="L277" l="1"/>
  <c r="K278"/>
  <c r="M277"/>
  <c r="F281"/>
  <c r="G280"/>
  <c r="H280" s="1"/>
  <c r="M276"/>
  <c r="N578" i="4"/>
  <c r="I578"/>
  <c r="R277" i="5"/>
  <c r="J280"/>
  <c r="R278"/>
  <c r="O277" l="1"/>
  <c r="O278" s="1"/>
  <c r="Q277"/>
  <c r="Q278" s="1"/>
  <c r="F282"/>
  <c r="G281"/>
  <c r="H281" s="1"/>
  <c r="L278"/>
  <c r="K279"/>
  <c r="M278"/>
  <c r="N577" i="4"/>
  <c r="I577"/>
  <c r="J281" i="5"/>
  <c r="R279"/>
  <c r="Q279" l="1"/>
  <c r="P277"/>
  <c r="F283"/>
  <c r="G282"/>
  <c r="H282" s="1"/>
  <c r="O279"/>
  <c r="P278"/>
  <c r="L279"/>
  <c r="K280"/>
  <c r="M279"/>
  <c r="Q280" s="1"/>
  <c r="N576" i="4"/>
  <c r="I576"/>
  <c r="R280" i="5"/>
  <c r="J282"/>
  <c r="O280" l="1"/>
  <c r="P279"/>
  <c r="L280"/>
  <c r="K281"/>
  <c r="M280"/>
  <c r="Q281" s="1"/>
  <c r="F284"/>
  <c r="G283"/>
  <c r="H283" s="1"/>
  <c r="N575" i="4"/>
  <c r="I575"/>
  <c r="J283" i="5"/>
  <c r="R281"/>
  <c r="F285" l="1"/>
  <c r="G284"/>
  <c r="H284" s="1"/>
  <c r="L281"/>
  <c r="K282"/>
  <c r="M281"/>
  <c r="Q282" s="1"/>
  <c r="O281"/>
  <c r="P280"/>
  <c r="N574" i="4"/>
  <c r="I574"/>
  <c r="J284" i="5"/>
  <c r="R282"/>
  <c r="F286" l="1"/>
  <c r="G285"/>
  <c r="H285" s="1"/>
  <c r="L282"/>
  <c r="K283"/>
  <c r="M282"/>
  <c r="Q283" s="1"/>
  <c r="O282"/>
  <c r="P282" s="1"/>
  <c r="P281"/>
  <c r="N573" i="4"/>
  <c r="I573"/>
  <c r="J285" i="5"/>
  <c r="R283"/>
  <c r="F287" l="1"/>
  <c r="G286"/>
  <c r="H286" s="1"/>
  <c r="L283"/>
  <c r="K284"/>
  <c r="M283"/>
  <c r="Q284" s="1"/>
  <c r="O283"/>
  <c r="P283" s="1"/>
  <c r="N572" i="4"/>
  <c r="I572"/>
  <c r="J286" i="5"/>
  <c r="R284"/>
  <c r="L284" l="1"/>
  <c r="K285"/>
  <c r="M284"/>
  <c r="Q285" s="1"/>
  <c r="F288"/>
  <c r="G287"/>
  <c r="H287" s="1"/>
  <c r="O284"/>
  <c r="N571" i="4"/>
  <c r="I571"/>
  <c r="J287" i="5"/>
  <c r="R285"/>
  <c r="F289" l="1"/>
  <c r="G288"/>
  <c r="H288" s="1"/>
  <c r="L285"/>
  <c r="K286"/>
  <c r="M285"/>
  <c r="Q286" s="1"/>
  <c r="O285"/>
  <c r="P284"/>
  <c r="N570" i="4"/>
  <c r="I570"/>
  <c r="J288" i="5"/>
  <c r="R286"/>
  <c r="F290" l="1"/>
  <c r="G289"/>
  <c r="H289" s="1"/>
  <c r="O286"/>
  <c r="P285"/>
  <c r="L286"/>
  <c r="M286" s="1"/>
  <c r="Q287" s="1"/>
  <c r="K287"/>
  <c r="N569" i="4"/>
  <c r="I569"/>
  <c r="J289" i="5"/>
  <c r="R287"/>
  <c r="L287" l="1"/>
  <c r="K288"/>
  <c r="M287"/>
  <c r="Q288" s="1"/>
  <c r="F291"/>
  <c r="G290"/>
  <c r="H290" s="1"/>
  <c r="O287"/>
  <c r="P286"/>
  <c r="N568" i="4"/>
  <c r="I568"/>
  <c r="J290" i="5"/>
  <c r="R288"/>
  <c r="F292" l="1"/>
  <c r="G291"/>
  <c r="H291" s="1"/>
  <c r="O288"/>
  <c r="P288" s="1"/>
  <c r="P287"/>
  <c r="L288"/>
  <c r="K289"/>
  <c r="M288"/>
  <c r="Q289" s="1"/>
  <c r="N567" i="4"/>
  <c r="I567"/>
  <c r="J291" i="5"/>
  <c r="R289"/>
  <c r="L289" l="1"/>
  <c r="K290"/>
  <c r="M289"/>
  <c r="Q290" s="1"/>
  <c r="F293"/>
  <c r="G292"/>
  <c r="H292" s="1"/>
  <c r="O289"/>
  <c r="N566" i="4"/>
  <c r="I566"/>
  <c r="J292" i="5"/>
  <c r="R290"/>
  <c r="F294" l="1"/>
  <c r="G293"/>
  <c r="H293" s="1"/>
  <c r="O290"/>
  <c r="P290" s="1"/>
  <c r="P289"/>
  <c r="L290"/>
  <c r="M290" s="1"/>
  <c r="Q291" s="1"/>
  <c r="K291"/>
  <c r="N565" i="4"/>
  <c r="I565"/>
  <c r="J293" i="5"/>
  <c r="R291"/>
  <c r="L291" l="1"/>
  <c r="K292"/>
  <c r="M291"/>
  <c r="Q292" s="1"/>
  <c r="F295"/>
  <c r="G294"/>
  <c r="H294" s="1"/>
  <c r="O291"/>
  <c r="N564" i="4"/>
  <c r="I564"/>
  <c r="J294" i="5"/>
  <c r="R292"/>
  <c r="L292" l="1"/>
  <c r="K293"/>
  <c r="M292"/>
  <c r="O292"/>
  <c r="Q293"/>
  <c r="P291"/>
  <c r="F296"/>
  <c r="G295"/>
  <c r="H295" s="1"/>
  <c r="N563" i="4"/>
  <c r="I563"/>
  <c r="J295" i="5"/>
  <c r="R293"/>
  <c r="L293" l="1"/>
  <c r="K294"/>
  <c r="M293"/>
  <c r="Q294" s="1"/>
  <c r="O293"/>
  <c r="P292"/>
  <c r="F297"/>
  <c r="G296"/>
  <c r="H296" s="1"/>
  <c r="N562" i="4"/>
  <c r="I562"/>
  <c r="J296" i="5"/>
  <c r="R294"/>
  <c r="L294" l="1"/>
  <c r="K295"/>
  <c r="M294"/>
  <c r="Q295" s="1"/>
  <c r="O294"/>
  <c r="P293"/>
  <c r="F298"/>
  <c r="G297"/>
  <c r="H297" s="1"/>
  <c r="N561" i="4"/>
  <c r="I561"/>
  <c r="J297" i="5"/>
  <c r="R295"/>
  <c r="O295" l="1"/>
  <c r="P294"/>
  <c r="F299"/>
  <c r="G298"/>
  <c r="H298" s="1"/>
  <c r="L295"/>
  <c r="M295" s="1"/>
  <c r="Q296" s="1"/>
  <c r="K296"/>
  <c r="N560" i="4"/>
  <c r="I560"/>
  <c r="J298" i="5"/>
  <c r="R296"/>
  <c r="L296" l="1"/>
  <c r="K297"/>
  <c r="M296"/>
  <c r="Q297" s="1"/>
  <c r="F300"/>
  <c r="G299"/>
  <c r="H299" s="1"/>
  <c r="O296"/>
  <c r="P296" s="1"/>
  <c r="P295"/>
  <c r="N559" i="4"/>
  <c r="I559"/>
  <c r="J299" i="5"/>
  <c r="R297"/>
  <c r="F301" l="1"/>
  <c r="G300"/>
  <c r="H300" s="1"/>
  <c r="L297"/>
  <c r="K298"/>
  <c r="M297"/>
  <c r="Q298" s="1"/>
  <c r="O297"/>
  <c r="N558" i="4"/>
  <c r="I558"/>
  <c r="J300" i="5"/>
  <c r="R298"/>
  <c r="F302" l="1"/>
  <c r="G301"/>
  <c r="H301" s="1"/>
  <c r="O298"/>
  <c r="P297"/>
  <c r="L298"/>
  <c r="M298" s="1"/>
  <c r="Q299" s="1"/>
  <c r="K299"/>
  <c r="N557" i="4"/>
  <c r="I557"/>
  <c r="J301" i="5"/>
  <c r="R299"/>
  <c r="L299" l="1"/>
  <c r="K300"/>
  <c r="M299"/>
  <c r="Q300" s="1"/>
  <c r="F303"/>
  <c r="G302"/>
  <c r="H302" s="1"/>
  <c r="O299"/>
  <c r="P298"/>
  <c r="N556" i="4"/>
  <c r="I556"/>
  <c r="J302" i="5"/>
  <c r="R300"/>
  <c r="F304" l="1"/>
  <c r="G303"/>
  <c r="H303" s="1"/>
  <c r="O300"/>
  <c r="P300" s="1"/>
  <c r="P299"/>
  <c r="L300"/>
  <c r="K301"/>
  <c r="N555" i="4"/>
  <c r="I555"/>
  <c r="J303" i="5"/>
  <c r="L301" l="1"/>
  <c r="K302"/>
  <c r="M301"/>
  <c r="F305"/>
  <c r="G304"/>
  <c r="H304" s="1"/>
  <c r="M300"/>
  <c r="N554" i="4"/>
  <c r="I554"/>
  <c r="J304" i="5"/>
  <c r="R301"/>
  <c r="R302"/>
  <c r="O301" l="1"/>
  <c r="O302" s="1"/>
  <c r="Q301"/>
  <c r="Q302" s="1"/>
  <c r="F306"/>
  <c r="G305"/>
  <c r="H305" s="1"/>
  <c r="L302"/>
  <c r="M302" s="1"/>
  <c r="K303"/>
  <c r="N553" i="4"/>
  <c r="I553"/>
  <c r="J305" i="5"/>
  <c r="R303"/>
  <c r="Q303" l="1"/>
  <c r="P301"/>
  <c r="F307"/>
  <c r="G306"/>
  <c r="H306" s="1"/>
  <c r="O303"/>
  <c r="P302"/>
  <c r="L303"/>
  <c r="K304"/>
  <c r="M303"/>
  <c r="Q304" s="1"/>
  <c r="N552" i="4"/>
  <c r="I552"/>
  <c r="R304" i="5"/>
  <c r="J306"/>
  <c r="O304" l="1"/>
  <c r="P303"/>
  <c r="L304"/>
  <c r="M304" s="1"/>
  <c r="Q305" s="1"/>
  <c r="K305"/>
  <c r="F308"/>
  <c r="G307"/>
  <c r="H307" s="1"/>
  <c r="N551" i="4"/>
  <c r="I551"/>
  <c r="J307" i="5"/>
  <c r="R305"/>
  <c r="F309" l="1"/>
  <c r="G308"/>
  <c r="H308" s="1"/>
  <c r="L305"/>
  <c r="M305" s="1"/>
  <c r="Q306" s="1"/>
  <c r="K306"/>
  <c r="O305"/>
  <c r="P304"/>
  <c r="N550" i="4"/>
  <c r="I550"/>
  <c r="R306" i="5"/>
  <c r="J308"/>
  <c r="L306" l="1"/>
  <c r="K307"/>
  <c r="M306"/>
  <c r="Q307" s="1"/>
  <c r="O306"/>
  <c r="P305"/>
  <c r="F310"/>
  <c r="G309"/>
  <c r="H309" s="1"/>
  <c r="N549" i="4"/>
  <c r="I549"/>
  <c r="J309" i="5"/>
  <c r="R307"/>
  <c r="L307" l="1"/>
  <c r="K308"/>
  <c r="M307"/>
  <c r="O307"/>
  <c r="Q308"/>
  <c r="P306"/>
  <c r="F311"/>
  <c r="G310"/>
  <c r="H310" s="1"/>
  <c r="N548" i="4"/>
  <c r="I548"/>
  <c r="J310" i="5"/>
  <c r="R308"/>
  <c r="L308" l="1"/>
  <c r="K309"/>
  <c r="M308"/>
  <c r="Q309" s="1"/>
  <c r="O308"/>
  <c r="P307"/>
  <c r="F312"/>
  <c r="G311"/>
  <c r="H311" s="1"/>
  <c r="N547" i="4"/>
  <c r="I547"/>
  <c r="J311" i="5"/>
  <c r="R309"/>
  <c r="L309" l="1"/>
  <c r="M309" s="1"/>
  <c r="Q310" s="1"/>
  <c r="K310"/>
  <c r="O309"/>
  <c r="P308"/>
  <c r="F313"/>
  <c r="G312"/>
  <c r="H312" s="1"/>
  <c r="N546" i="4"/>
  <c r="I546"/>
  <c r="J312" i="5"/>
  <c r="R310"/>
  <c r="O310" l="1"/>
  <c r="P309"/>
  <c r="F314"/>
  <c r="G313"/>
  <c r="H313" s="1"/>
  <c r="L310"/>
  <c r="M310" s="1"/>
  <c r="Q311" s="1"/>
  <c r="K311"/>
  <c r="N545" i="4"/>
  <c r="I545"/>
  <c r="J313" i="5"/>
  <c r="R311"/>
  <c r="F315" l="1"/>
  <c r="G314"/>
  <c r="H314" s="1"/>
  <c r="O311"/>
  <c r="P310"/>
  <c r="L311"/>
  <c r="M311" s="1"/>
  <c r="Q312" s="1"/>
  <c r="K312"/>
  <c r="N544" i="4"/>
  <c r="I544"/>
  <c r="J314" i="5"/>
  <c r="R312"/>
  <c r="L312" l="1"/>
  <c r="K313"/>
  <c r="M312"/>
  <c r="Q313" s="1"/>
  <c r="F316"/>
  <c r="G315"/>
  <c r="H315" s="1"/>
  <c r="O312"/>
  <c r="P311"/>
  <c r="N543" i="4"/>
  <c r="I543"/>
  <c r="J315" i="5"/>
  <c r="R313"/>
  <c r="F317" l="1"/>
  <c r="G316"/>
  <c r="H316" s="1"/>
  <c r="L313"/>
  <c r="K314"/>
  <c r="M313"/>
  <c r="Q314" s="1"/>
  <c r="O313"/>
  <c r="P312"/>
  <c r="N542" i="4"/>
  <c r="I542"/>
  <c r="J316" i="5"/>
  <c r="R314"/>
  <c r="F318" l="1"/>
  <c r="G317"/>
  <c r="H317" s="1"/>
  <c r="O314"/>
  <c r="P314" s="1"/>
  <c r="P313"/>
  <c r="L314"/>
  <c r="M314" s="1"/>
  <c r="Q315" s="1"/>
  <c r="K315"/>
  <c r="N541" i="4"/>
  <c r="I541"/>
  <c r="J317" i="5"/>
  <c r="R315"/>
  <c r="L315" l="1"/>
  <c r="K316"/>
  <c r="M315"/>
  <c r="Q316" s="1"/>
  <c r="F319"/>
  <c r="G318"/>
  <c r="H318" s="1"/>
  <c r="O315"/>
  <c r="P315" s="1"/>
  <c r="N540" i="4"/>
  <c r="I540"/>
  <c r="J318" i="5"/>
  <c r="R316"/>
  <c r="F320" l="1"/>
  <c r="G319"/>
  <c r="H319" s="1"/>
  <c r="L316"/>
  <c r="K317"/>
  <c r="M316"/>
  <c r="Q317" s="1"/>
  <c r="O316"/>
  <c r="N539" i="4"/>
  <c r="I539"/>
  <c r="J319" i="5"/>
  <c r="R317"/>
  <c r="F321" l="1"/>
  <c r="G320"/>
  <c r="H320" s="1"/>
  <c r="L317"/>
  <c r="K318"/>
  <c r="M317"/>
  <c r="Q318" s="1"/>
  <c r="O317"/>
  <c r="P316"/>
  <c r="N538" i="4"/>
  <c r="I538"/>
  <c r="J320" i="5"/>
  <c r="R318"/>
  <c r="F322" l="1"/>
  <c r="G321"/>
  <c r="H321" s="1"/>
  <c r="O318"/>
  <c r="P317"/>
  <c r="L318"/>
  <c r="M318" s="1"/>
  <c r="Q319" s="1"/>
  <c r="K319"/>
  <c r="N537" i="4"/>
  <c r="I537"/>
  <c r="J321" i="5"/>
  <c r="R319"/>
  <c r="L319" l="1"/>
  <c r="K320"/>
  <c r="M319"/>
  <c r="Q320" s="1"/>
  <c r="F323"/>
  <c r="G322"/>
  <c r="H322" s="1"/>
  <c r="O319"/>
  <c r="P318"/>
  <c r="N536" i="4"/>
  <c r="I536"/>
  <c r="J322" i="5"/>
  <c r="R320"/>
  <c r="F324" l="1"/>
  <c r="G323"/>
  <c r="H323" s="1"/>
  <c r="L320"/>
  <c r="K321"/>
  <c r="M320"/>
  <c r="Q321" s="1"/>
  <c r="O320"/>
  <c r="P319"/>
  <c r="N535" i="4"/>
  <c r="I535"/>
  <c r="J323" i="5"/>
  <c r="R321"/>
  <c r="F325" l="1"/>
  <c r="G324"/>
  <c r="H324" s="1"/>
  <c r="L321"/>
  <c r="K322"/>
  <c r="M321"/>
  <c r="Q322" s="1"/>
  <c r="O321"/>
  <c r="P320"/>
  <c r="N534" i="4"/>
  <c r="I534"/>
  <c r="J324" i="5"/>
  <c r="R322"/>
  <c r="L322" l="1"/>
  <c r="K323"/>
  <c r="M322"/>
  <c r="F326"/>
  <c r="G325"/>
  <c r="H325" s="1"/>
  <c r="O322"/>
  <c r="Q323"/>
  <c r="P321"/>
  <c r="N533" i="4"/>
  <c r="I533"/>
  <c r="J325" i="5"/>
  <c r="R323"/>
  <c r="F327" l="1"/>
  <c r="G326"/>
  <c r="H326" s="1"/>
  <c r="L323"/>
  <c r="K324"/>
  <c r="M323"/>
  <c r="Q324" s="1"/>
  <c r="O323"/>
  <c r="P323" s="1"/>
  <c r="P322"/>
  <c r="N532" i="4"/>
  <c r="I532"/>
  <c r="R324" i="5"/>
  <c r="J326"/>
  <c r="L324" l="1"/>
  <c r="K325"/>
  <c r="M324"/>
  <c r="Q325" s="1"/>
  <c r="F328"/>
  <c r="G327"/>
  <c r="H327" s="1"/>
  <c r="O324"/>
  <c r="P324" s="1"/>
  <c r="N531" i="4"/>
  <c r="I531"/>
  <c r="R325" i="5"/>
  <c r="J327"/>
  <c r="L325" l="1"/>
  <c r="K326"/>
  <c r="M325"/>
  <c r="Q326" s="1"/>
  <c r="F329"/>
  <c r="G328"/>
  <c r="H328" s="1"/>
  <c r="O325"/>
  <c r="P325" s="1"/>
  <c r="N530" i="4"/>
  <c r="I530"/>
  <c r="J328" i="5"/>
  <c r="R326"/>
  <c r="L326" l="1"/>
  <c r="K327"/>
  <c r="M326"/>
  <c r="Q327" s="1"/>
  <c r="F330"/>
  <c r="G329"/>
  <c r="H329" s="1"/>
  <c r="O326"/>
  <c r="N529" i="4"/>
  <c r="I529"/>
  <c r="J329" i="5"/>
  <c r="R327"/>
  <c r="F331" l="1"/>
  <c r="G330"/>
  <c r="H330" s="1"/>
  <c r="L327"/>
  <c r="K328"/>
  <c r="M327"/>
  <c r="Q328" s="1"/>
  <c r="O327"/>
  <c r="P326"/>
  <c r="N528" i="4"/>
  <c r="I528"/>
  <c r="J330" i="5"/>
  <c r="R328"/>
  <c r="L328" l="1"/>
  <c r="K329"/>
  <c r="M328"/>
  <c r="F332"/>
  <c r="G331"/>
  <c r="H331" s="1"/>
  <c r="O328"/>
  <c r="Q329"/>
  <c r="P327"/>
  <c r="N527" i="4"/>
  <c r="I527"/>
  <c r="J331" i="5"/>
  <c r="R329"/>
  <c r="F333" l="1"/>
  <c r="G332"/>
  <c r="H332" s="1"/>
  <c r="L329"/>
  <c r="K330"/>
  <c r="M329"/>
  <c r="Q330"/>
  <c r="O329"/>
  <c r="P329" s="1"/>
  <c r="P328"/>
  <c r="N526" i="4"/>
  <c r="I526"/>
  <c r="R330" i="5"/>
  <c r="J332"/>
  <c r="L330" l="1"/>
  <c r="K331"/>
  <c r="M330"/>
  <c r="Q331" s="1"/>
  <c r="F334"/>
  <c r="G333"/>
  <c r="H333" s="1"/>
  <c r="O330"/>
  <c r="N525" i="4"/>
  <c r="I525"/>
  <c r="J333" i="5"/>
  <c r="R331"/>
  <c r="F335" l="1"/>
  <c r="G334"/>
  <c r="H334" s="1"/>
  <c r="L331"/>
  <c r="K332"/>
  <c r="M331"/>
  <c r="Q332" s="1"/>
  <c r="O331"/>
  <c r="P330"/>
  <c r="N524" i="4"/>
  <c r="I524"/>
  <c r="J334" i="5"/>
  <c r="R332"/>
  <c r="F336" l="1"/>
  <c r="G335"/>
  <c r="H335" s="1"/>
  <c r="O332"/>
  <c r="P331"/>
  <c r="L332"/>
  <c r="M332" s="1"/>
  <c r="Q333" s="1"/>
  <c r="K333"/>
  <c r="N523" i="4"/>
  <c r="I523"/>
  <c r="J335" i="5"/>
  <c r="R333"/>
  <c r="L333" l="1"/>
  <c r="K334"/>
  <c r="M333"/>
  <c r="Q334" s="1"/>
  <c r="F337"/>
  <c r="G336"/>
  <c r="H336" s="1"/>
  <c r="O333"/>
  <c r="P332"/>
  <c r="N522" i="4"/>
  <c r="I522"/>
  <c r="J336" i="5"/>
  <c r="R334"/>
  <c r="F338" l="1"/>
  <c r="G337"/>
  <c r="H337" s="1"/>
  <c r="O334"/>
  <c r="P334" s="1"/>
  <c r="P333"/>
  <c r="L334"/>
  <c r="K335"/>
  <c r="N521" i="4"/>
  <c r="I521"/>
  <c r="J337" i="5"/>
  <c r="L335" l="1"/>
  <c r="K336"/>
  <c r="M335"/>
  <c r="F339"/>
  <c r="G338"/>
  <c r="H338" s="1"/>
  <c r="M334"/>
  <c r="N520" i="4"/>
  <c r="I520"/>
  <c r="R335" i="5"/>
  <c r="J338"/>
  <c r="R336"/>
  <c r="O335" l="1"/>
  <c r="O336" s="1"/>
  <c r="Q335"/>
  <c r="Q336" s="1"/>
  <c r="F340"/>
  <c r="G339"/>
  <c r="H339" s="1"/>
  <c r="L336"/>
  <c r="K337"/>
  <c r="M336"/>
  <c r="N519" i="4"/>
  <c r="I519"/>
  <c r="J339" i="5"/>
  <c r="R337"/>
  <c r="F341" l="1"/>
  <c r="G340"/>
  <c r="H340" s="1"/>
  <c r="O337"/>
  <c r="P336"/>
  <c r="L337"/>
  <c r="M337" s="1"/>
  <c r="K338"/>
  <c r="Q337"/>
  <c r="P335"/>
  <c r="N518" i="4"/>
  <c r="I518"/>
  <c r="R338" i="5"/>
  <c r="J340"/>
  <c r="F342" l="1"/>
  <c r="G341"/>
  <c r="H341" s="1"/>
  <c r="L338"/>
  <c r="K339"/>
  <c r="M338"/>
  <c r="O338"/>
  <c r="Q338"/>
  <c r="Q339" s="1"/>
  <c r="P337"/>
  <c r="N517" i="4"/>
  <c r="I517"/>
  <c r="J341" i="5"/>
  <c r="R339"/>
  <c r="F343" l="1"/>
  <c r="G342"/>
  <c r="H342" s="1"/>
  <c r="L339"/>
  <c r="K340"/>
  <c r="M339"/>
  <c r="Q340" s="1"/>
  <c r="O339"/>
  <c r="P339" s="1"/>
  <c r="P338"/>
  <c r="N516" i="4"/>
  <c r="I516"/>
  <c r="R340" i="5"/>
  <c r="J342"/>
  <c r="L340" l="1"/>
  <c r="K341"/>
  <c r="M340"/>
  <c r="Q341" s="1"/>
  <c r="F344"/>
  <c r="G343"/>
  <c r="H343" s="1"/>
  <c r="O340"/>
  <c r="N515" i="4"/>
  <c r="I515"/>
  <c r="J343" i="5"/>
  <c r="R341"/>
  <c r="F345" l="1"/>
  <c r="G344"/>
  <c r="H344" s="1"/>
  <c r="L341"/>
  <c r="K342"/>
  <c r="M341"/>
  <c r="Q342" s="1"/>
  <c r="O341"/>
  <c r="P340"/>
  <c r="N514" i="4"/>
  <c r="I514"/>
  <c r="J344" i="5"/>
  <c r="R342"/>
  <c r="F346" l="1"/>
  <c r="G345"/>
  <c r="H345" s="1"/>
  <c r="O342"/>
  <c r="P342" s="1"/>
  <c r="P341"/>
  <c r="L342"/>
  <c r="K343"/>
  <c r="M342"/>
  <c r="Q343" s="1"/>
  <c r="N513" i="4"/>
  <c r="I513"/>
  <c r="J345" i="5"/>
  <c r="R343"/>
  <c r="L343" l="1"/>
  <c r="K344"/>
  <c r="M343"/>
  <c r="Q344" s="1"/>
  <c r="F347"/>
  <c r="G346"/>
  <c r="H346" s="1"/>
  <c r="O343"/>
  <c r="N512" i="4"/>
  <c r="I512"/>
  <c r="J346" i="5"/>
  <c r="R344"/>
  <c r="L344" l="1"/>
  <c r="K345"/>
  <c r="M344"/>
  <c r="O344"/>
  <c r="Q345"/>
  <c r="P343"/>
  <c r="F348"/>
  <c r="G347"/>
  <c r="H347" s="1"/>
  <c r="N511" i="4"/>
  <c r="I511"/>
  <c r="R345" i="5"/>
  <c r="J347"/>
  <c r="L345" l="1"/>
  <c r="K346"/>
  <c r="M345"/>
  <c r="Q346" s="1"/>
  <c r="O345"/>
  <c r="P344"/>
  <c r="F349"/>
  <c r="G348"/>
  <c r="H348" s="1"/>
  <c r="N510" i="4"/>
  <c r="I510"/>
  <c r="J348" i="5"/>
  <c r="R346"/>
  <c r="F350" l="1"/>
  <c r="G349"/>
  <c r="H349" s="1"/>
  <c r="L346"/>
  <c r="K347"/>
  <c r="M346"/>
  <c r="Q347" s="1"/>
  <c r="O346"/>
  <c r="P345"/>
  <c r="N509" i="4"/>
  <c r="I509"/>
  <c r="J349" i="5"/>
  <c r="R347"/>
  <c r="F351" l="1"/>
  <c r="G350"/>
  <c r="H350" s="1"/>
  <c r="L347"/>
  <c r="K348"/>
  <c r="M347"/>
  <c r="Q348" s="1"/>
  <c r="O347"/>
  <c r="P346"/>
  <c r="N508" i="4"/>
  <c r="I508"/>
  <c r="J350" i="5"/>
  <c r="R348"/>
  <c r="F352" l="1"/>
  <c r="G351"/>
  <c r="H351" s="1"/>
  <c r="O348"/>
  <c r="P347"/>
  <c r="L348"/>
  <c r="M348" s="1"/>
  <c r="Q349" s="1"/>
  <c r="K349"/>
  <c r="N507" i="4"/>
  <c r="I507"/>
  <c r="J351" i="5"/>
  <c r="R349"/>
  <c r="L349" l="1"/>
  <c r="K350"/>
  <c r="M349"/>
  <c r="Q350" s="1"/>
  <c r="F353"/>
  <c r="G352"/>
  <c r="H352" s="1"/>
  <c r="O349"/>
  <c r="P348"/>
  <c r="N506" i="4"/>
  <c r="I506"/>
  <c r="J352" i="5"/>
  <c r="R350"/>
  <c r="F354" l="1"/>
  <c r="G353"/>
  <c r="H353" s="1"/>
  <c r="O350"/>
  <c r="P350" s="1"/>
  <c r="P349"/>
  <c r="L350"/>
  <c r="K351"/>
  <c r="M350"/>
  <c r="Q351" s="1"/>
  <c r="N505" i="4"/>
  <c r="I505"/>
  <c r="J353" i="5"/>
  <c r="R351"/>
  <c r="L351" l="1"/>
  <c r="K352"/>
  <c r="M351"/>
  <c r="Q352" s="1"/>
  <c r="F355"/>
  <c r="G354"/>
  <c r="H354" s="1"/>
  <c r="O351"/>
  <c r="P351" s="1"/>
  <c r="N504" i="4"/>
  <c r="I504"/>
  <c r="J354" i="5"/>
  <c r="R352"/>
  <c r="F356" l="1"/>
  <c r="G355"/>
  <c r="H355" s="1"/>
  <c r="L352"/>
  <c r="K353"/>
  <c r="M352"/>
  <c r="Q353" s="1"/>
  <c r="O352"/>
  <c r="N503" i="4"/>
  <c r="I503"/>
  <c r="J355" i="5"/>
  <c r="R353"/>
  <c r="F357" l="1"/>
  <c r="G356"/>
  <c r="H356" s="1"/>
  <c r="L353"/>
  <c r="K354"/>
  <c r="M353"/>
  <c r="Q354" s="1"/>
  <c r="O353"/>
  <c r="P352"/>
  <c r="N502" i="4"/>
  <c r="I502"/>
  <c r="J356" i="5"/>
  <c r="R354"/>
  <c r="F358" l="1"/>
  <c r="G357"/>
  <c r="H357" s="1"/>
  <c r="O354"/>
  <c r="P354" s="1"/>
  <c r="P353"/>
  <c r="L354"/>
  <c r="M354" s="1"/>
  <c r="Q355" s="1"/>
  <c r="K355"/>
  <c r="N501" i="4"/>
  <c r="I501"/>
  <c r="J357" i="5"/>
  <c r="R355"/>
  <c r="L355" l="1"/>
  <c r="K356"/>
  <c r="M355"/>
  <c r="Q356" s="1"/>
  <c r="F359"/>
  <c r="G358"/>
  <c r="H358" s="1"/>
  <c r="O355"/>
  <c r="N500" i="4"/>
  <c r="I500"/>
  <c r="J358" i="5"/>
  <c r="R356"/>
  <c r="L356" l="1"/>
  <c r="K357"/>
  <c r="M356"/>
  <c r="O356"/>
  <c r="Q357"/>
  <c r="P355"/>
  <c r="F360"/>
  <c r="G359"/>
  <c r="H359" s="1"/>
  <c r="N499" i="4"/>
  <c r="I499"/>
  <c r="R357" i="5"/>
  <c r="J359"/>
  <c r="L357" l="1"/>
  <c r="K358"/>
  <c r="M357"/>
  <c r="Q358" s="1"/>
  <c r="O357"/>
  <c r="P356"/>
  <c r="F361"/>
  <c r="G360"/>
  <c r="H360" s="1"/>
  <c r="N498" i="4"/>
  <c r="I498"/>
  <c r="J360" i="5"/>
  <c r="R358"/>
  <c r="F362" l="1"/>
  <c r="G361"/>
  <c r="H361" s="1"/>
  <c r="L358"/>
  <c r="K359"/>
  <c r="M358"/>
  <c r="Q359" s="1"/>
  <c r="O358"/>
  <c r="P357"/>
  <c r="N497" i="4"/>
  <c r="I497"/>
  <c r="J361" i="5"/>
  <c r="R359"/>
  <c r="F363" l="1"/>
  <c r="G362"/>
  <c r="H362" s="1"/>
  <c r="L359"/>
  <c r="K360"/>
  <c r="M359"/>
  <c r="Q360" s="1"/>
  <c r="O359"/>
  <c r="P358"/>
  <c r="N496" i="4"/>
  <c r="I496"/>
  <c r="J362" i="5"/>
  <c r="R360"/>
  <c r="F364" l="1"/>
  <c r="G363"/>
  <c r="H363" s="1"/>
  <c r="O360"/>
  <c r="P360" s="1"/>
  <c r="P359"/>
  <c r="L360"/>
  <c r="K361"/>
  <c r="M360"/>
  <c r="Q361" s="1"/>
  <c r="N495" i="4"/>
  <c r="I495"/>
  <c r="J363" i="5"/>
  <c r="R361"/>
  <c r="L361" l="1"/>
  <c r="K362"/>
  <c r="M361"/>
  <c r="Q362" s="1"/>
  <c r="F365"/>
  <c r="G364"/>
  <c r="H364" s="1"/>
  <c r="O361"/>
  <c r="N494" i="4"/>
  <c r="I494"/>
  <c r="J364" i="5"/>
  <c r="R362"/>
  <c r="F366" l="1"/>
  <c r="G365"/>
  <c r="H365" s="1"/>
  <c r="O362"/>
  <c r="P362" s="1"/>
  <c r="P361"/>
  <c r="L362"/>
  <c r="M362" s="1"/>
  <c r="Q363" s="1"/>
  <c r="K363"/>
  <c r="N493" i="4"/>
  <c r="I493"/>
  <c r="J365" i="5"/>
  <c r="R363"/>
  <c r="L363" l="1"/>
  <c r="K364"/>
  <c r="M363"/>
  <c r="Q364" s="1"/>
  <c r="F367"/>
  <c r="G366"/>
  <c r="H366" s="1"/>
  <c r="O363"/>
  <c r="N492" i="4"/>
  <c r="I492"/>
  <c r="J366" i="5"/>
  <c r="R364"/>
  <c r="L364" l="1"/>
  <c r="K365"/>
  <c r="M364"/>
  <c r="O364"/>
  <c r="Q365"/>
  <c r="P363"/>
  <c r="F368"/>
  <c r="G367"/>
  <c r="H367" s="1"/>
  <c r="N491" i="4"/>
  <c r="I491"/>
  <c r="R365" i="5"/>
  <c r="J367"/>
  <c r="L365" l="1"/>
  <c r="K366"/>
  <c r="M365"/>
  <c r="O365"/>
  <c r="P364"/>
  <c r="F369"/>
  <c r="G368"/>
  <c r="H368" s="1"/>
  <c r="Q366"/>
  <c r="N490" i="4"/>
  <c r="I490"/>
  <c r="J368" i="5"/>
  <c r="R366"/>
  <c r="F370" l="1"/>
  <c r="G369"/>
  <c r="H369" s="1"/>
  <c r="L366"/>
  <c r="K367"/>
  <c r="M366"/>
  <c r="Q367" s="1"/>
  <c r="O366"/>
  <c r="P365"/>
  <c r="N489" i="4"/>
  <c r="I489"/>
  <c r="J369" i="5"/>
  <c r="R367"/>
  <c r="F371" l="1"/>
  <c r="G370"/>
  <c r="H370" s="1"/>
  <c r="L367"/>
  <c r="K368"/>
  <c r="M367"/>
  <c r="Q368" s="1"/>
  <c r="O367"/>
  <c r="P366"/>
  <c r="N488" i="4"/>
  <c r="I488"/>
  <c r="J370" i="5"/>
  <c r="R368"/>
  <c r="F372" l="1"/>
  <c r="G371"/>
  <c r="H371" s="1"/>
  <c r="O368"/>
  <c r="P368" s="1"/>
  <c r="P367"/>
  <c r="L368"/>
  <c r="M368" s="1"/>
  <c r="Q369" s="1"/>
  <c r="K369"/>
  <c r="N487" i="4"/>
  <c r="I487"/>
  <c r="J371" i="5"/>
  <c r="R369"/>
  <c r="L369" l="1"/>
  <c r="K370"/>
  <c r="M369"/>
  <c r="Q370" s="1"/>
  <c r="F373"/>
  <c r="G372"/>
  <c r="H372" s="1"/>
  <c r="O369"/>
  <c r="N486" i="4"/>
  <c r="I486"/>
  <c r="J372" i="5"/>
  <c r="R370"/>
  <c r="F374" l="1"/>
  <c r="G373"/>
  <c r="H373" s="1"/>
  <c r="L370"/>
  <c r="K371"/>
  <c r="M370"/>
  <c r="O370"/>
  <c r="Q371"/>
  <c r="P369"/>
  <c r="N485" i="4"/>
  <c r="I485"/>
  <c r="J373" i="5"/>
  <c r="R371"/>
  <c r="F375" l="1"/>
  <c r="G374"/>
  <c r="H374" s="1"/>
  <c r="L371"/>
  <c r="K372"/>
  <c r="M371"/>
  <c r="Q372" s="1"/>
  <c r="O371"/>
  <c r="P371" s="1"/>
  <c r="P370"/>
  <c r="N484" i="4"/>
  <c r="I484"/>
  <c r="R372" i="5"/>
  <c r="J374"/>
  <c r="L372" l="1"/>
  <c r="K373"/>
  <c r="M372"/>
  <c r="Q373" s="1"/>
  <c r="F376"/>
  <c r="G375"/>
  <c r="H375" s="1"/>
  <c r="O372"/>
  <c r="N483" i="4"/>
  <c r="I483"/>
  <c r="J375" i="5"/>
  <c r="R373"/>
  <c r="F377" l="1"/>
  <c r="G376"/>
  <c r="H376" s="1"/>
  <c r="L373"/>
  <c r="K374"/>
  <c r="M373"/>
  <c r="Q374" s="1"/>
  <c r="O373"/>
  <c r="P372"/>
  <c r="N482" i="4"/>
  <c r="I482"/>
  <c r="J376" i="5"/>
  <c r="R374"/>
  <c r="F378" l="1"/>
  <c r="G377"/>
  <c r="H377" s="1"/>
  <c r="O374"/>
  <c r="P374" s="1"/>
  <c r="P373"/>
  <c r="L374"/>
  <c r="M374" s="1"/>
  <c r="Q375" s="1"/>
  <c r="K375"/>
  <c r="N481" i="4"/>
  <c r="I481"/>
  <c r="J377" i="5"/>
  <c r="R375"/>
  <c r="L375" l="1"/>
  <c r="K376"/>
  <c r="M375"/>
  <c r="Q376" s="1"/>
  <c r="F379"/>
  <c r="G378"/>
  <c r="H378" s="1"/>
  <c r="O375"/>
  <c r="N480" i="4"/>
  <c r="I480"/>
  <c r="J378" i="5"/>
  <c r="R376"/>
  <c r="L376" l="1"/>
  <c r="K377"/>
  <c r="M376"/>
  <c r="O376"/>
  <c r="Q377"/>
  <c r="P375"/>
  <c r="F380"/>
  <c r="G379"/>
  <c r="H379" s="1"/>
  <c r="N479" i="4"/>
  <c r="I479"/>
  <c r="R377" i="5"/>
  <c r="J379"/>
  <c r="L377" l="1"/>
  <c r="K378"/>
  <c r="M377"/>
  <c r="O377"/>
  <c r="P376"/>
  <c r="F381"/>
  <c r="G380"/>
  <c r="H380" s="1"/>
  <c r="Q378"/>
  <c r="N478" i="4"/>
  <c r="I478"/>
  <c r="J380" i="5"/>
  <c r="R378"/>
  <c r="F382" l="1"/>
  <c r="G381"/>
  <c r="H381" s="1"/>
  <c r="L378"/>
  <c r="K379"/>
  <c r="M378"/>
  <c r="Q379" s="1"/>
  <c r="O378"/>
  <c r="P377"/>
  <c r="N477" i="4"/>
  <c r="I477"/>
  <c r="J381" i="5"/>
  <c r="R379"/>
  <c r="F383" l="1"/>
  <c r="G382"/>
  <c r="H382" s="1"/>
  <c r="L379"/>
  <c r="K380"/>
  <c r="M379"/>
  <c r="Q380" s="1"/>
  <c r="O379"/>
  <c r="P378"/>
  <c r="N476" i="4"/>
  <c r="I476"/>
  <c r="J382" i="5"/>
  <c r="R380"/>
  <c r="F384" l="1"/>
  <c r="G383"/>
  <c r="H383" s="1"/>
  <c r="O380"/>
  <c r="P379"/>
  <c r="L380"/>
  <c r="M380" s="1"/>
  <c r="Q381" s="1"/>
  <c r="K381"/>
  <c r="N475" i="4"/>
  <c r="I475"/>
  <c r="J383" i="5"/>
  <c r="R381"/>
  <c r="L381" l="1"/>
  <c r="K382"/>
  <c r="M381"/>
  <c r="Q382" s="1"/>
  <c r="F385"/>
  <c r="G384"/>
  <c r="H384" s="1"/>
  <c r="O381"/>
  <c r="P380"/>
  <c r="N474" i="4"/>
  <c r="I474"/>
  <c r="J384" i="5"/>
  <c r="R382"/>
  <c r="F386" l="1"/>
  <c r="G385"/>
  <c r="H385" s="1"/>
  <c r="O382"/>
  <c r="P382" s="1"/>
  <c r="P381"/>
  <c r="L382"/>
  <c r="K383"/>
  <c r="M382"/>
  <c r="Q383" s="1"/>
  <c r="N473" i="4"/>
  <c r="I473"/>
  <c r="J385" i="5"/>
  <c r="R383"/>
  <c r="L383" l="1"/>
  <c r="K384"/>
  <c r="M383"/>
  <c r="Q384" s="1"/>
  <c r="F387"/>
  <c r="G386"/>
  <c r="H386" s="1"/>
  <c r="O383"/>
  <c r="N472" i="4"/>
  <c r="I472"/>
  <c r="J386" i="5"/>
  <c r="R384"/>
  <c r="L384" l="1"/>
  <c r="K385"/>
  <c r="M384"/>
  <c r="O384"/>
  <c r="Q385"/>
  <c r="P383"/>
  <c r="F388"/>
  <c r="G387"/>
  <c r="H387" s="1"/>
  <c r="N471" i="4"/>
  <c r="I471"/>
  <c r="J387" i="5"/>
  <c r="R385"/>
  <c r="L385" l="1"/>
  <c r="K386"/>
  <c r="M385"/>
  <c r="Q386" s="1"/>
  <c r="O385"/>
  <c r="P384"/>
  <c r="F389"/>
  <c r="G388"/>
  <c r="H388" s="1"/>
  <c r="N470" i="4"/>
  <c r="I470"/>
  <c r="J388" i="5"/>
  <c r="R386"/>
  <c r="L386" l="1"/>
  <c r="K387"/>
  <c r="M386"/>
  <c r="Q387" s="1"/>
  <c r="O386"/>
  <c r="P385"/>
  <c r="F390"/>
  <c r="G389"/>
  <c r="H389" s="1"/>
  <c r="N469" i="4"/>
  <c r="I469"/>
  <c r="J389" i="5"/>
  <c r="R387"/>
  <c r="L387" l="1"/>
  <c r="K388"/>
  <c r="M387"/>
  <c r="O387"/>
  <c r="P386"/>
  <c r="F391"/>
  <c r="G390"/>
  <c r="H390" s="1"/>
  <c r="Q388"/>
  <c r="N468" i="4"/>
  <c r="I468"/>
  <c r="J390" i="5"/>
  <c r="R388"/>
  <c r="L388" l="1"/>
  <c r="K389"/>
  <c r="M388"/>
  <c r="Q389" s="1"/>
  <c r="O388"/>
  <c r="P387"/>
  <c r="F392"/>
  <c r="G391"/>
  <c r="H391" s="1"/>
  <c r="N467" i="4"/>
  <c r="I467"/>
  <c r="J391" i="5"/>
  <c r="R389"/>
  <c r="L389" l="1"/>
  <c r="K390"/>
  <c r="M389"/>
  <c r="Q390" s="1"/>
  <c r="O389"/>
  <c r="P388"/>
  <c r="F393"/>
  <c r="G392"/>
  <c r="H392" s="1"/>
  <c r="N466" i="4"/>
  <c r="I466"/>
  <c r="J392" i="5"/>
  <c r="R390"/>
  <c r="O390" l="1"/>
  <c r="P389"/>
  <c r="F394"/>
  <c r="G393"/>
  <c r="H393" s="1"/>
  <c r="L390"/>
  <c r="M390" s="1"/>
  <c r="Q391" s="1"/>
  <c r="K391"/>
  <c r="N465" i="4"/>
  <c r="I465"/>
  <c r="J393" i="5"/>
  <c r="R391"/>
  <c r="F395" l="1"/>
  <c r="G394"/>
  <c r="H394" s="1"/>
  <c r="O391"/>
  <c r="P390"/>
  <c r="L391"/>
  <c r="M391" s="1"/>
  <c r="Q392" s="1"/>
  <c r="K392"/>
  <c r="N464" i="4"/>
  <c r="I464"/>
  <c r="J394" i="5"/>
  <c r="R392"/>
  <c r="L392" l="1"/>
  <c r="K393"/>
  <c r="M392"/>
  <c r="Q393" s="1"/>
  <c r="F396"/>
  <c r="G395"/>
  <c r="H395" s="1"/>
  <c r="O392"/>
  <c r="P391"/>
  <c r="N463" i="4"/>
  <c r="I463"/>
  <c r="J395" i="5"/>
  <c r="R393"/>
  <c r="F397" l="1"/>
  <c r="G396"/>
  <c r="H396" s="1"/>
  <c r="L393"/>
  <c r="K394"/>
  <c r="M393"/>
  <c r="Q394" s="1"/>
  <c r="O393"/>
  <c r="P392"/>
  <c r="N462" i="4"/>
  <c r="I462"/>
  <c r="J396" i="5"/>
  <c r="R394"/>
  <c r="F398" l="1"/>
  <c r="G397"/>
  <c r="H397" s="1"/>
  <c r="O394"/>
  <c r="P394" s="1"/>
  <c r="P393"/>
  <c r="L394"/>
  <c r="K395"/>
  <c r="N461" i="4"/>
  <c r="I461"/>
  <c r="J397" i="5"/>
  <c r="L395" l="1"/>
  <c r="K396"/>
  <c r="M395"/>
  <c r="F399"/>
  <c r="G398"/>
  <c r="H398" s="1"/>
  <c r="M394"/>
  <c r="N460" i="4"/>
  <c r="I460"/>
  <c r="R395" i="5"/>
  <c r="J398"/>
  <c r="R396"/>
  <c r="O395" l="1"/>
  <c r="O396" s="1"/>
  <c r="Q395"/>
  <c r="Q396" s="1"/>
  <c r="F400"/>
  <c r="G399"/>
  <c r="H399" s="1"/>
  <c r="L396"/>
  <c r="M396" s="1"/>
  <c r="K397"/>
  <c r="N459" i="4"/>
  <c r="I459"/>
  <c r="J399" i="5"/>
  <c r="R397"/>
  <c r="Q397" l="1"/>
  <c r="P395"/>
  <c r="F401"/>
  <c r="G400"/>
  <c r="H400" s="1"/>
  <c r="O397"/>
  <c r="P396"/>
  <c r="L397"/>
  <c r="K398"/>
  <c r="M397"/>
  <c r="Q398" s="1"/>
  <c r="N458" i="4"/>
  <c r="I458"/>
  <c r="R398" i="5"/>
  <c r="J400"/>
  <c r="O398" l="1"/>
  <c r="P397"/>
  <c r="L398"/>
  <c r="M398" s="1"/>
  <c r="Q399" s="1"/>
  <c r="K399"/>
  <c r="F402"/>
  <c r="G401"/>
  <c r="H401" s="1"/>
  <c r="N457" i="4"/>
  <c r="I457"/>
  <c r="J401" i="5"/>
  <c r="R399"/>
  <c r="F403" l="1"/>
  <c r="G402"/>
  <c r="H402" s="1"/>
  <c r="L399"/>
  <c r="K400"/>
  <c r="M399"/>
  <c r="Q400" s="1"/>
  <c r="O399"/>
  <c r="P398"/>
  <c r="N456" i="4"/>
  <c r="I456"/>
  <c r="J402" i="5"/>
  <c r="R400"/>
  <c r="F404" l="1"/>
  <c r="G403"/>
  <c r="H403" s="1"/>
  <c r="L400"/>
  <c r="K401"/>
  <c r="M400"/>
  <c r="Q401" s="1"/>
  <c r="O400"/>
  <c r="P399"/>
  <c r="N455" i="4"/>
  <c r="I455"/>
  <c r="J403" i="5"/>
  <c r="R401"/>
  <c r="F405" l="1"/>
  <c r="G404"/>
  <c r="H404" s="1"/>
  <c r="O401"/>
  <c r="P401" s="1"/>
  <c r="P400"/>
  <c r="L401"/>
  <c r="K402"/>
  <c r="N454" i="4"/>
  <c r="I454"/>
  <c r="J404" i="5"/>
  <c r="L402" l="1"/>
  <c r="K403"/>
  <c r="M402"/>
  <c r="F406"/>
  <c r="G405"/>
  <c r="H405" s="1"/>
  <c r="M401"/>
  <c r="N453" i="4"/>
  <c r="I453"/>
  <c r="J405" i="5"/>
  <c r="R402"/>
  <c r="R403"/>
  <c r="O402" l="1"/>
  <c r="O403" s="1"/>
  <c r="Q402"/>
  <c r="Q403" s="1"/>
  <c r="F407"/>
  <c r="G406"/>
  <c r="H406" s="1"/>
  <c r="L403"/>
  <c r="K404"/>
  <c r="M403"/>
  <c r="N452" i="4"/>
  <c r="I452"/>
  <c r="J406" i="5"/>
  <c r="R404"/>
  <c r="Q404" l="1"/>
  <c r="P402"/>
  <c r="F408"/>
  <c r="G407"/>
  <c r="H407" s="1"/>
  <c r="O404"/>
  <c r="P403"/>
  <c r="L404"/>
  <c r="K405"/>
  <c r="M404"/>
  <c r="Q405" s="1"/>
  <c r="N451" i="4"/>
  <c r="I451"/>
  <c r="R405" i="5"/>
  <c r="J407"/>
  <c r="O405" l="1"/>
  <c r="P404"/>
  <c r="L405"/>
  <c r="M405" s="1"/>
  <c r="Q406" s="1"/>
  <c r="K406"/>
  <c r="F409"/>
  <c r="G408"/>
  <c r="H408" s="1"/>
  <c r="N450" i="4"/>
  <c r="I450"/>
  <c r="J408" i="5"/>
  <c r="R406"/>
  <c r="F410" l="1"/>
  <c r="G409"/>
  <c r="H409" s="1"/>
  <c r="L406"/>
  <c r="K407"/>
  <c r="M406"/>
  <c r="Q407" s="1"/>
  <c r="O406"/>
  <c r="P405"/>
  <c r="N449" i="4"/>
  <c r="I449"/>
  <c r="J409" i="5"/>
  <c r="R407"/>
  <c r="F411" l="1"/>
  <c r="G410"/>
  <c r="H410" s="1"/>
  <c r="L407"/>
  <c r="K408"/>
  <c r="M407"/>
  <c r="Q408" s="1"/>
  <c r="O407"/>
  <c r="P406"/>
  <c r="N448" i="4"/>
  <c r="I448"/>
  <c r="J410" i="5"/>
  <c r="R408"/>
  <c r="F412" l="1"/>
  <c r="G411"/>
  <c r="H411" s="1"/>
  <c r="O408"/>
  <c r="P407"/>
  <c r="L408"/>
  <c r="M408" s="1"/>
  <c r="Q409" s="1"/>
  <c r="K409"/>
  <c r="N447" i="4"/>
  <c r="I447"/>
  <c r="J411" i="5"/>
  <c r="R409"/>
  <c r="L409" l="1"/>
  <c r="K410"/>
  <c r="M409"/>
  <c r="Q410" s="1"/>
  <c r="F413"/>
  <c r="G412"/>
  <c r="H412" s="1"/>
  <c r="O409"/>
  <c r="P408"/>
  <c r="N446" i="4"/>
  <c r="I446"/>
  <c r="J412" i="5"/>
  <c r="R410"/>
  <c r="F414" l="1"/>
  <c r="G413"/>
  <c r="H413" s="1"/>
  <c r="O410"/>
  <c r="P410" s="1"/>
  <c r="P409"/>
  <c r="L410"/>
  <c r="K411"/>
  <c r="N445" i="4"/>
  <c r="I445"/>
  <c r="J413" i="5"/>
  <c r="L411" l="1"/>
  <c r="K412"/>
  <c r="M411"/>
  <c r="F415"/>
  <c r="G414"/>
  <c r="H414" s="1"/>
  <c r="M410"/>
  <c r="N444" i="4"/>
  <c r="I444"/>
  <c r="R411" i="5"/>
  <c r="J414"/>
  <c r="R412"/>
  <c r="O411" l="1"/>
  <c r="O412" s="1"/>
  <c r="Q411"/>
  <c r="Q412" s="1"/>
  <c r="F416"/>
  <c r="G415"/>
  <c r="H415" s="1"/>
  <c r="L412"/>
  <c r="K413"/>
  <c r="M412"/>
  <c r="N443" i="4"/>
  <c r="I443"/>
  <c r="J415" i="5"/>
  <c r="R413"/>
  <c r="Q413" l="1"/>
  <c r="P411"/>
  <c r="F417"/>
  <c r="G416"/>
  <c r="H416" s="1"/>
  <c r="O413"/>
  <c r="P412"/>
  <c r="L413"/>
  <c r="K414"/>
  <c r="M413"/>
  <c r="Q414" s="1"/>
  <c r="N442" i="4"/>
  <c r="I442"/>
  <c r="R414" i="5"/>
  <c r="J416"/>
  <c r="O414" l="1"/>
  <c r="P413"/>
  <c r="L414"/>
  <c r="M414" s="1"/>
  <c r="Q415" s="1"/>
  <c r="K415"/>
  <c r="F418"/>
  <c r="G417"/>
  <c r="H417" s="1"/>
  <c r="N441" i="4"/>
  <c r="I441"/>
  <c r="J417" i="5"/>
  <c r="R415"/>
  <c r="F419" l="1"/>
  <c r="G418"/>
  <c r="H418" s="1"/>
  <c r="L415"/>
  <c r="K416"/>
  <c r="M415"/>
  <c r="Q416" s="1"/>
  <c r="O415"/>
  <c r="P414"/>
  <c r="N440" i="4"/>
  <c r="I440"/>
  <c r="J418" i="5"/>
  <c r="R416"/>
  <c r="F420" l="1"/>
  <c r="G419"/>
  <c r="H419" s="1"/>
  <c r="L416"/>
  <c r="K417"/>
  <c r="M416"/>
  <c r="Q417" s="1"/>
  <c r="O416"/>
  <c r="P415"/>
  <c r="N439" i="4"/>
  <c r="I439"/>
  <c r="J419" i="5"/>
  <c r="R417"/>
  <c r="F421" l="1"/>
  <c r="G420"/>
  <c r="H420" s="1"/>
  <c r="O417"/>
  <c r="P416"/>
  <c r="L417"/>
  <c r="M417" s="1"/>
  <c r="Q418" s="1"/>
  <c r="K418"/>
  <c r="N438" i="4"/>
  <c r="I438"/>
  <c r="J420" i="5"/>
  <c r="R418"/>
  <c r="L418" l="1"/>
  <c r="K419"/>
  <c r="M418"/>
  <c r="Q419" s="1"/>
  <c r="F422"/>
  <c r="G421"/>
  <c r="H421" s="1"/>
  <c r="O418"/>
  <c r="P417"/>
  <c r="N437" i="4"/>
  <c r="I437"/>
  <c r="J421" i="5"/>
  <c r="R419"/>
  <c r="F423" l="1"/>
  <c r="G422"/>
  <c r="H422" s="1"/>
  <c r="O419"/>
  <c r="P419" s="1"/>
  <c r="P418"/>
  <c r="L419"/>
  <c r="M419" s="1"/>
  <c r="Q420" s="1"/>
  <c r="K420"/>
  <c r="N436" i="4"/>
  <c r="I436"/>
  <c r="J422" i="5"/>
  <c r="R420"/>
  <c r="L420" l="1"/>
  <c r="K421"/>
  <c r="M420"/>
  <c r="Q421" s="1"/>
  <c r="F424"/>
  <c r="G423"/>
  <c r="H423" s="1"/>
  <c r="O420"/>
  <c r="N435" i="4"/>
  <c r="I435"/>
  <c r="J423" i="5"/>
  <c r="R421"/>
  <c r="L421" l="1"/>
  <c r="K422"/>
  <c r="M421"/>
  <c r="O421"/>
  <c r="Q422"/>
  <c r="P420"/>
  <c r="F425"/>
  <c r="G424"/>
  <c r="H424" s="1"/>
  <c r="N434" i="4"/>
  <c r="I434"/>
  <c r="J424" i="5"/>
  <c r="R422"/>
  <c r="L422" l="1"/>
  <c r="K423"/>
  <c r="M422"/>
  <c r="Q423" s="1"/>
  <c r="O422"/>
  <c r="P422" s="1"/>
  <c r="P421"/>
  <c r="F426"/>
  <c r="G425"/>
  <c r="H425" s="1"/>
  <c r="N433" i="4"/>
  <c r="I433"/>
  <c r="J425" i="5"/>
  <c r="R423"/>
  <c r="L423" l="1"/>
  <c r="K424"/>
  <c r="M423"/>
  <c r="Q424" s="1"/>
  <c r="F427"/>
  <c r="G426"/>
  <c r="H426" s="1"/>
  <c r="O423"/>
  <c r="N432" i="4"/>
  <c r="I432"/>
  <c r="J426" i="5"/>
  <c r="R424"/>
  <c r="F428" l="1"/>
  <c r="G427"/>
  <c r="H427" s="1"/>
  <c r="L424"/>
  <c r="K425"/>
  <c r="M424"/>
  <c r="Q425" s="1"/>
  <c r="O424"/>
  <c r="P423"/>
  <c r="N431" i="4"/>
  <c r="I431"/>
  <c r="J427" i="5"/>
  <c r="R425"/>
  <c r="F429" l="1"/>
  <c r="G428"/>
  <c r="H428" s="1"/>
  <c r="O425"/>
  <c r="P425" s="1"/>
  <c r="P424"/>
  <c r="L425"/>
  <c r="K426"/>
  <c r="N430" i="4"/>
  <c r="I430"/>
  <c r="J428" i="5"/>
  <c r="L426" l="1"/>
  <c r="K427"/>
  <c r="M426"/>
  <c r="F430"/>
  <c r="G429"/>
  <c r="H429" s="1"/>
  <c r="M425"/>
  <c r="N429" i="4"/>
  <c r="I429"/>
  <c r="J429" i="5"/>
  <c r="R426"/>
  <c r="R427"/>
  <c r="O426" l="1"/>
  <c r="O427" s="1"/>
  <c r="Q426"/>
  <c r="Q427" s="1"/>
  <c r="F431"/>
  <c r="G430"/>
  <c r="H430" s="1"/>
  <c r="L427"/>
  <c r="M427" s="1"/>
  <c r="K428"/>
  <c r="N428" i="4"/>
  <c r="I428"/>
  <c r="J430" i="5"/>
  <c r="R428"/>
  <c r="Q428" l="1"/>
  <c r="P426"/>
  <c r="F432"/>
  <c r="G431"/>
  <c r="H431" s="1"/>
  <c r="O428"/>
  <c r="P427"/>
  <c r="L428"/>
  <c r="M428" s="1"/>
  <c r="Q429" s="1"/>
  <c r="K429"/>
  <c r="N427" i="4"/>
  <c r="I427"/>
  <c r="R429" i="5"/>
  <c r="J431"/>
  <c r="O429" l="1"/>
  <c r="P428"/>
  <c r="L429"/>
  <c r="K430"/>
  <c r="F433"/>
  <c r="G432"/>
  <c r="H432" s="1"/>
  <c r="N426" i="4"/>
  <c r="I426"/>
  <c r="J432" i="5"/>
  <c r="P429" l="1"/>
  <c r="F434"/>
  <c r="G433"/>
  <c r="H433" s="1"/>
  <c r="L430"/>
  <c r="K431"/>
  <c r="M430"/>
  <c r="M429"/>
  <c r="N425" i="4"/>
  <c r="I425"/>
  <c r="J433" i="5"/>
  <c r="R430"/>
  <c r="R431"/>
  <c r="O430" l="1"/>
  <c r="O431" s="1"/>
  <c r="Q430"/>
  <c r="Q431" s="1"/>
  <c r="L431"/>
  <c r="K432"/>
  <c r="M431"/>
  <c r="F435"/>
  <c r="G434"/>
  <c r="H434" s="1"/>
  <c r="N424" i="4"/>
  <c r="I424"/>
  <c r="J434" i="5"/>
  <c r="R432"/>
  <c r="Q432" l="1"/>
  <c r="P430"/>
  <c r="F436"/>
  <c r="G435"/>
  <c r="H435" s="1"/>
  <c r="L432"/>
  <c r="K433"/>
  <c r="M432"/>
  <c r="Q433" s="1"/>
  <c r="O432"/>
  <c r="P431"/>
  <c r="N423" i="4"/>
  <c r="I423"/>
  <c r="J435" i="5"/>
  <c r="R433"/>
  <c r="F437" l="1"/>
  <c r="G436"/>
  <c r="H436" s="1"/>
  <c r="L433"/>
  <c r="K434"/>
  <c r="M433"/>
  <c r="Q434" s="1"/>
  <c r="O433"/>
  <c r="P432"/>
  <c r="N422" i="4"/>
  <c r="I422"/>
  <c r="J436" i="5"/>
  <c r="R434"/>
  <c r="F438" l="1"/>
  <c r="G437"/>
  <c r="H437" s="1"/>
  <c r="O434"/>
  <c r="P434" s="1"/>
  <c r="P433"/>
  <c r="L434"/>
  <c r="K435"/>
  <c r="M434"/>
  <c r="Q435" s="1"/>
  <c r="N421" i="4"/>
  <c r="I421"/>
  <c r="J437" i="5"/>
  <c r="R435"/>
  <c r="L435" l="1"/>
  <c r="K436"/>
  <c r="M435"/>
  <c r="Q436" s="1"/>
  <c r="F439"/>
  <c r="G438"/>
  <c r="H438" s="1"/>
  <c r="O435"/>
  <c r="N420" i="4"/>
  <c r="I420"/>
  <c r="J438" i="5"/>
  <c r="R436"/>
  <c r="L436" l="1"/>
  <c r="K437"/>
  <c r="M436"/>
  <c r="O436"/>
  <c r="Q437"/>
  <c r="P435"/>
  <c r="F440"/>
  <c r="G439"/>
  <c r="H439" s="1"/>
  <c r="N419" i="4"/>
  <c r="I419"/>
  <c r="R437" i="5"/>
  <c r="J439"/>
  <c r="L437" l="1"/>
  <c r="K438"/>
  <c r="M437"/>
  <c r="O437"/>
  <c r="P436"/>
  <c r="F441"/>
  <c r="G440"/>
  <c r="H440" s="1"/>
  <c r="Q438"/>
  <c r="N418" i="4"/>
  <c r="I418"/>
  <c r="J440" i="5"/>
  <c r="R438"/>
  <c r="F442" l="1"/>
  <c r="G441"/>
  <c r="H441" s="1"/>
  <c r="L438"/>
  <c r="K439"/>
  <c r="M438"/>
  <c r="Q439" s="1"/>
  <c r="O438"/>
  <c r="P437"/>
  <c r="N417" i="4"/>
  <c r="I417"/>
  <c r="J441" i="5"/>
  <c r="R439"/>
  <c r="F443" l="1"/>
  <c r="G442"/>
  <c r="H442" s="1"/>
  <c r="L439"/>
  <c r="K440"/>
  <c r="M439"/>
  <c r="Q440" s="1"/>
  <c r="O439"/>
  <c r="P438"/>
  <c r="N416" i="4"/>
  <c r="I416"/>
  <c r="J442" i="5"/>
  <c r="R440"/>
  <c r="F444" l="1"/>
  <c r="G443"/>
  <c r="H443" s="1"/>
  <c r="O440"/>
  <c r="P440" s="1"/>
  <c r="P439"/>
  <c r="L440"/>
  <c r="M440" s="1"/>
  <c r="Q441" s="1"/>
  <c r="K441"/>
  <c r="N415" i="4"/>
  <c r="I415"/>
  <c r="J443" i="5"/>
  <c r="R441"/>
  <c r="L441" l="1"/>
  <c r="K442"/>
  <c r="M441"/>
  <c r="Q442" s="1"/>
  <c r="F445"/>
  <c r="G444"/>
  <c r="H444" s="1"/>
  <c r="O441"/>
  <c r="N414" i="4"/>
  <c r="I414"/>
  <c r="J444" i="5"/>
  <c r="R442"/>
  <c r="L442" l="1"/>
  <c r="K443"/>
  <c r="M442"/>
  <c r="O442"/>
  <c r="Q443"/>
  <c r="P441"/>
  <c r="F446"/>
  <c r="G445"/>
  <c r="H445" s="1"/>
  <c r="N413" i="4"/>
  <c r="I413"/>
  <c r="R443" i="5"/>
  <c r="J445"/>
  <c r="L443" l="1"/>
  <c r="K444"/>
  <c r="M443"/>
  <c r="O443"/>
  <c r="P442"/>
  <c r="F447"/>
  <c r="G446"/>
  <c r="H446" s="1"/>
  <c r="Q444"/>
  <c r="N412" i="4"/>
  <c r="I412"/>
  <c r="J446" i="5"/>
  <c r="R444"/>
  <c r="F448" l="1"/>
  <c r="G447"/>
  <c r="H447" s="1"/>
  <c r="L444"/>
  <c r="K445"/>
  <c r="M444"/>
  <c r="Q445" s="1"/>
  <c r="O444"/>
  <c r="P443"/>
  <c r="N411" i="4"/>
  <c r="I411"/>
  <c r="J447" i="5"/>
  <c r="R445"/>
  <c r="F449" l="1"/>
  <c r="G448"/>
  <c r="H448" s="1"/>
  <c r="L445"/>
  <c r="K446"/>
  <c r="M445"/>
  <c r="Q446" s="1"/>
  <c r="O445"/>
  <c r="P444"/>
  <c r="N410" i="4"/>
  <c r="I410"/>
  <c r="J448" i="5"/>
  <c r="R446"/>
  <c r="F450" l="1"/>
  <c r="G449"/>
  <c r="H449" s="1"/>
  <c r="O446"/>
  <c r="P445"/>
  <c r="L446"/>
  <c r="M446" s="1"/>
  <c r="Q447" s="1"/>
  <c r="K447"/>
  <c r="N409" i="4"/>
  <c r="I409"/>
  <c r="J449" i="5"/>
  <c r="R447"/>
  <c r="L447" l="1"/>
  <c r="K448"/>
  <c r="M447"/>
  <c r="Q448" s="1"/>
  <c r="F451"/>
  <c r="G450"/>
  <c r="H450" s="1"/>
  <c r="O447"/>
  <c r="P446"/>
  <c r="N408" i="4"/>
  <c r="I408"/>
  <c r="J450" i="5"/>
  <c r="R448"/>
  <c r="F452" l="1"/>
  <c r="G451"/>
  <c r="H451" s="1"/>
  <c r="O448"/>
  <c r="P448" s="1"/>
  <c r="P447"/>
  <c r="L448"/>
  <c r="K449"/>
  <c r="M448"/>
  <c r="Q449" s="1"/>
  <c r="N407" i="4"/>
  <c r="I407"/>
  <c r="J451" i="5"/>
  <c r="R449"/>
  <c r="L449" l="1"/>
  <c r="K450"/>
  <c r="M449"/>
  <c r="Q450" s="1"/>
  <c r="F453"/>
  <c r="G452"/>
  <c r="H452" s="1"/>
  <c r="O449"/>
  <c r="N406" i="4"/>
  <c r="I406"/>
  <c r="J452" i="5"/>
  <c r="R450"/>
  <c r="L450" l="1"/>
  <c r="K451"/>
  <c r="M450"/>
  <c r="O450"/>
  <c r="Q451"/>
  <c r="P449"/>
  <c r="F454"/>
  <c r="G453"/>
  <c r="H453" s="1"/>
  <c r="N405" i="4"/>
  <c r="I405"/>
  <c r="R451" i="5"/>
  <c r="J453"/>
  <c r="L451" l="1"/>
  <c r="K452"/>
  <c r="M451"/>
  <c r="Q452" s="1"/>
  <c r="O451"/>
  <c r="P450"/>
  <c r="F455"/>
  <c r="G454"/>
  <c r="H454" s="1"/>
  <c r="N404" i="4"/>
  <c r="I404"/>
  <c r="J454" i="5"/>
  <c r="R452"/>
  <c r="F456" l="1"/>
  <c r="G455"/>
  <c r="H455" s="1"/>
  <c r="L452"/>
  <c r="K453"/>
  <c r="M452"/>
  <c r="Q453" s="1"/>
  <c r="O452"/>
  <c r="P451"/>
  <c r="N403" i="4"/>
  <c r="I403"/>
  <c r="J455" i="5"/>
  <c r="R453"/>
  <c r="F457" l="1"/>
  <c r="G456"/>
  <c r="H456" s="1"/>
  <c r="L453"/>
  <c r="K454"/>
  <c r="M453"/>
  <c r="Q454" s="1"/>
  <c r="O453"/>
  <c r="P452"/>
  <c r="N402" i="4"/>
  <c r="I402"/>
  <c r="J456" i="5"/>
  <c r="R454"/>
  <c r="F458" l="1"/>
  <c r="G457"/>
  <c r="H457" s="1"/>
  <c r="O454"/>
  <c r="P453"/>
  <c r="L454"/>
  <c r="M454" s="1"/>
  <c r="Q455" s="1"/>
  <c r="K455"/>
  <c r="N401" i="4"/>
  <c r="I401"/>
  <c r="J457" i="5"/>
  <c r="R455"/>
  <c r="L455" l="1"/>
  <c r="K456"/>
  <c r="M455"/>
  <c r="Q456" s="1"/>
  <c r="F459"/>
  <c r="G458"/>
  <c r="H458" s="1"/>
  <c r="O455"/>
  <c r="P454"/>
  <c r="N400" i="4"/>
  <c r="I400"/>
  <c r="J458" i="5"/>
  <c r="R456"/>
  <c r="F460" l="1"/>
  <c r="G459"/>
  <c r="H459" s="1"/>
  <c r="O456"/>
  <c r="P456" s="1"/>
  <c r="P455"/>
  <c r="L456"/>
  <c r="K457"/>
  <c r="N399" i="4"/>
  <c r="I399"/>
  <c r="J459" i="5"/>
  <c r="L457" l="1"/>
  <c r="K458"/>
  <c r="M457"/>
  <c r="F461"/>
  <c r="G460"/>
  <c r="H460" s="1"/>
  <c r="M456"/>
  <c r="N398" i="4"/>
  <c r="I398"/>
  <c r="J460" i="5"/>
  <c r="R457"/>
  <c r="R458"/>
  <c r="O457" l="1"/>
  <c r="O458" s="1"/>
  <c r="Q457"/>
  <c r="Q458" s="1"/>
  <c r="F462"/>
  <c r="G461"/>
  <c r="H461" s="1"/>
  <c r="L458"/>
  <c r="M458" s="1"/>
  <c r="K459"/>
  <c r="N397" i="4"/>
  <c r="I397"/>
  <c r="J461" i="5"/>
  <c r="R459"/>
  <c r="Q459" l="1"/>
  <c r="P457"/>
  <c r="F463"/>
  <c r="G462"/>
  <c r="H462" s="1"/>
  <c r="O459"/>
  <c r="P458"/>
  <c r="L459"/>
  <c r="K460"/>
  <c r="M459"/>
  <c r="Q460" s="1"/>
  <c r="N396" i="4"/>
  <c r="I396"/>
  <c r="R460" i="5"/>
  <c r="J462"/>
  <c r="O460" l="1"/>
  <c r="P459"/>
  <c r="L460"/>
  <c r="M460" s="1"/>
  <c r="Q461" s="1"/>
  <c r="K461"/>
  <c r="F464"/>
  <c r="G463"/>
  <c r="H463" s="1"/>
  <c r="N395" i="4"/>
  <c r="I395"/>
  <c r="J463" i="5"/>
  <c r="R461"/>
  <c r="F465" l="1"/>
  <c r="G464"/>
  <c r="H464" s="1"/>
  <c r="L461"/>
  <c r="K462"/>
  <c r="M461"/>
  <c r="Q462" s="1"/>
  <c r="O461"/>
  <c r="P460"/>
  <c r="N394" i="4"/>
  <c r="I394"/>
  <c r="J464" i="5"/>
  <c r="R462"/>
  <c r="F466" l="1"/>
  <c r="G465"/>
  <c r="H465" s="1"/>
  <c r="L462"/>
  <c r="K463"/>
  <c r="M462"/>
  <c r="Q463" s="1"/>
  <c r="O462"/>
  <c r="P461"/>
  <c r="N393" i="4"/>
  <c r="I393"/>
  <c r="J465" i="5"/>
  <c r="R463"/>
  <c r="F467" l="1"/>
  <c r="G466"/>
  <c r="H466" s="1"/>
  <c r="O463"/>
  <c r="P462"/>
  <c r="L463"/>
  <c r="M463" s="1"/>
  <c r="Q464" s="1"/>
  <c r="K464"/>
  <c r="N392" i="4"/>
  <c r="I392"/>
  <c r="J466" i="5"/>
  <c r="R464"/>
  <c r="L464" l="1"/>
  <c r="K465"/>
  <c r="M464"/>
  <c r="Q465" s="1"/>
  <c r="F468"/>
  <c r="G467"/>
  <c r="H467" s="1"/>
  <c r="O464"/>
  <c r="P463"/>
  <c r="N391" i="4"/>
  <c r="I391"/>
  <c r="J467" i="5"/>
  <c r="R465"/>
  <c r="L465" l="1"/>
  <c r="K466"/>
  <c r="M465"/>
  <c r="O465"/>
  <c r="Q466"/>
  <c r="P464"/>
  <c r="F469"/>
  <c r="G468"/>
  <c r="H468" s="1"/>
  <c r="N390" i="4"/>
  <c r="I390"/>
  <c r="R466" i="5"/>
  <c r="J468"/>
  <c r="F470" l="1"/>
  <c r="G469"/>
  <c r="H469" s="1"/>
  <c r="L466"/>
  <c r="K467"/>
  <c r="M466"/>
  <c r="O466"/>
  <c r="P465"/>
  <c r="Q467"/>
  <c r="N389" i="4"/>
  <c r="I389"/>
  <c r="R467" i="5"/>
  <c r="J469"/>
  <c r="L467" l="1"/>
  <c r="K468"/>
  <c r="M467"/>
  <c r="Q468" s="1"/>
  <c r="O467"/>
  <c r="P466"/>
  <c r="F471"/>
  <c r="G470"/>
  <c r="H470" s="1"/>
  <c r="N388" i="4"/>
  <c r="I388"/>
  <c r="J470" i="5"/>
  <c r="R468"/>
  <c r="L468" l="1"/>
  <c r="K469"/>
  <c r="M468"/>
  <c r="Q469" s="1"/>
  <c r="O468"/>
  <c r="P468" s="1"/>
  <c r="P467"/>
  <c r="F472"/>
  <c r="G471"/>
  <c r="H471" s="1"/>
  <c r="N387" i="4"/>
  <c r="I387"/>
  <c r="J471" i="5"/>
  <c r="R469"/>
  <c r="F473" l="1"/>
  <c r="G472"/>
  <c r="H472" s="1"/>
  <c r="L469"/>
  <c r="K470"/>
  <c r="M469"/>
  <c r="Q470" s="1"/>
  <c r="O469"/>
  <c r="N386" i="4"/>
  <c r="I386"/>
  <c r="J472" i="5"/>
  <c r="R470"/>
  <c r="F474" l="1"/>
  <c r="G473"/>
  <c r="H473" s="1"/>
  <c r="L470"/>
  <c r="K471"/>
  <c r="M470"/>
  <c r="Q471" s="1"/>
  <c r="O470"/>
  <c r="P469"/>
  <c r="N385" i="4"/>
  <c r="I385"/>
  <c r="J473" i="5"/>
  <c r="R471"/>
  <c r="F475" l="1"/>
  <c r="G474"/>
  <c r="H474" s="1"/>
  <c r="O471"/>
  <c r="P470"/>
  <c r="L471"/>
  <c r="K472"/>
  <c r="M471"/>
  <c r="Q472" s="1"/>
  <c r="N384" i="4"/>
  <c r="I384"/>
  <c r="J474" i="5"/>
  <c r="R472"/>
  <c r="L472" l="1"/>
  <c r="K473"/>
  <c r="M472"/>
  <c r="Q473" s="1"/>
  <c r="F476"/>
  <c r="G475"/>
  <c r="H475" s="1"/>
  <c r="O472"/>
  <c r="P471"/>
  <c r="N383" i="4"/>
  <c r="I383"/>
  <c r="J475" i="5"/>
  <c r="R473"/>
  <c r="F477" l="1"/>
  <c r="G476"/>
  <c r="H476" s="1"/>
  <c r="O473"/>
  <c r="P473" s="1"/>
  <c r="P472"/>
  <c r="L473"/>
  <c r="K474"/>
  <c r="N382" i="4"/>
  <c r="I382"/>
  <c r="J476" i="5"/>
  <c r="L474" l="1"/>
  <c r="K475"/>
  <c r="M474"/>
  <c r="F478"/>
  <c r="G477"/>
  <c r="H477" s="1"/>
  <c r="M473"/>
  <c r="N381" i="4"/>
  <c r="I381"/>
  <c r="J477" i="5"/>
  <c r="R474"/>
  <c r="R475"/>
  <c r="O474" l="1"/>
  <c r="O475" s="1"/>
  <c r="Q474"/>
  <c r="Q475" s="1"/>
  <c r="F479"/>
  <c r="G478"/>
  <c r="H478" s="1"/>
  <c r="L475"/>
  <c r="M475" s="1"/>
  <c r="K476"/>
  <c r="N380" i="4"/>
  <c r="I380"/>
  <c r="J478" i="5"/>
  <c r="R476"/>
  <c r="Q476" l="1"/>
  <c r="P474"/>
  <c r="F480"/>
  <c r="G479"/>
  <c r="H479" s="1"/>
  <c r="O476"/>
  <c r="P475"/>
  <c r="L476"/>
  <c r="K477"/>
  <c r="M476"/>
  <c r="Q477" s="1"/>
  <c r="N379" i="4"/>
  <c r="I379"/>
  <c r="R477" i="5"/>
  <c r="J479"/>
  <c r="O477" l="1"/>
  <c r="P476"/>
  <c r="L477"/>
  <c r="K478"/>
  <c r="M477"/>
  <c r="Q478" s="1"/>
  <c r="F481"/>
  <c r="G480"/>
  <c r="H480" s="1"/>
  <c r="N378" i="4"/>
  <c r="I378"/>
  <c r="J480" i="5"/>
  <c r="R478"/>
  <c r="F482" l="1"/>
  <c r="G481"/>
  <c r="H481" s="1"/>
  <c r="L478"/>
  <c r="K479"/>
  <c r="M478"/>
  <c r="Q479" s="1"/>
  <c r="O478"/>
  <c r="P477"/>
  <c r="N377" i="4"/>
  <c r="I377"/>
  <c r="J481" i="5"/>
  <c r="R479"/>
  <c r="F483" l="1"/>
  <c r="G482"/>
  <c r="H482" s="1"/>
  <c r="L479"/>
  <c r="K480"/>
  <c r="M479"/>
  <c r="Q480" s="1"/>
  <c r="O479"/>
  <c r="P478"/>
  <c r="N376" i="4"/>
  <c r="I376"/>
  <c r="J482" i="5"/>
  <c r="R480"/>
  <c r="F484" l="1"/>
  <c r="G483"/>
  <c r="H483" s="1"/>
  <c r="O480"/>
  <c r="P480" s="1"/>
  <c r="P479"/>
  <c r="L480"/>
  <c r="M480" s="1"/>
  <c r="Q481" s="1"/>
  <c r="K481"/>
  <c r="N375" i="4"/>
  <c r="I375"/>
  <c r="J483" i="5"/>
  <c r="R481"/>
  <c r="L481" l="1"/>
  <c r="K482"/>
  <c r="M481"/>
  <c r="Q482" s="1"/>
  <c r="F485"/>
  <c r="G484"/>
  <c r="H484" s="1"/>
  <c r="O481"/>
  <c r="N374" i="4"/>
  <c r="I374"/>
  <c r="J484" i="5"/>
  <c r="R482"/>
  <c r="L482" l="1"/>
  <c r="K483"/>
  <c r="M482"/>
  <c r="O482"/>
  <c r="Q483"/>
  <c r="P481"/>
  <c r="F486"/>
  <c r="G485"/>
  <c r="H485" s="1"/>
  <c r="N373" i="4"/>
  <c r="I373"/>
  <c r="R483" i="5"/>
  <c r="J485"/>
  <c r="L483" l="1"/>
  <c r="K484"/>
  <c r="M483"/>
  <c r="O483"/>
  <c r="P482"/>
  <c r="F487"/>
  <c r="G486"/>
  <c r="H486" s="1"/>
  <c r="Q484"/>
  <c r="N372" i="4"/>
  <c r="I372"/>
  <c r="J486" i="5"/>
  <c r="R484"/>
  <c r="F488" l="1"/>
  <c r="G487"/>
  <c r="H487" s="1"/>
  <c r="L484"/>
  <c r="K485"/>
  <c r="M484"/>
  <c r="Q485" s="1"/>
  <c r="O484"/>
  <c r="P483"/>
  <c r="N371" i="4"/>
  <c r="I371"/>
  <c r="J487" i="5"/>
  <c r="R485"/>
  <c r="F489" l="1"/>
  <c r="G488"/>
  <c r="H488" s="1"/>
  <c r="L485"/>
  <c r="K486"/>
  <c r="M485"/>
  <c r="Q486" s="1"/>
  <c r="O485"/>
  <c r="P484"/>
  <c r="N370" i="4"/>
  <c r="I370"/>
  <c r="J488" i="5"/>
  <c r="R486"/>
  <c r="F490" l="1"/>
  <c r="G489"/>
  <c r="H489" s="1"/>
  <c r="O486"/>
  <c r="P485"/>
  <c r="L486"/>
  <c r="M486" s="1"/>
  <c r="Q487" s="1"/>
  <c r="K487"/>
  <c r="N369" i="4"/>
  <c r="I369"/>
  <c r="J489" i="5"/>
  <c r="R487"/>
  <c r="L487" l="1"/>
  <c r="K488"/>
  <c r="M487"/>
  <c r="Q488" s="1"/>
  <c r="F491"/>
  <c r="G490"/>
  <c r="H490" s="1"/>
  <c r="O487"/>
  <c r="P486"/>
  <c r="N368" i="4"/>
  <c r="I368"/>
  <c r="J490" i="5"/>
  <c r="R488"/>
  <c r="L488" l="1"/>
  <c r="K489"/>
  <c r="M488"/>
  <c r="Q489" s="1"/>
  <c r="O488"/>
  <c r="P487"/>
  <c r="F492"/>
  <c r="G491"/>
  <c r="H491" s="1"/>
  <c r="N367" i="4"/>
  <c r="I367"/>
  <c r="J491" i="5"/>
  <c r="R489"/>
  <c r="F493" l="1"/>
  <c r="G492"/>
  <c r="H492" s="1"/>
  <c r="L489"/>
  <c r="K490"/>
  <c r="M489"/>
  <c r="Q490" s="1"/>
  <c r="O489"/>
  <c r="P488"/>
  <c r="N366" i="4"/>
  <c r="I366"/>
  <c r="J492" i="5"/>
  <c r="R490"/>
  <c r="F494" l="1"/>
  <c r="G493"/>
  <c r="H493" s="1"/>
  <c r="O490"/>
  <c r="P490" s="1"/>
  <c r="P489"/>
  <c r="L490"/>
  <c r="M490" s="1"/>
  <c r="Q491" s="1"/>
  <c r="K491"/>
  <c r="N365" i="4"/>
  <c r="I365"/>
  <c r="J493" i="5"/>
  <c r="R491"/>
  <c r="L491" l="1"/>
  <c r="K492"/>
  <c r="M491"/>
  <c r="Q492" s="1"/>
  <c r="F495"/>
  <c r="G494"/>
  <c r="H494" s="1"/>
  <c r="O491"/>
  <c r="N364" i="4"/>
  <c r="I364"/>
  <c r="J494" i="5"/>
  <c r="R492"/>
  <c r="L492" l="1"/>
  <c r="K493"/>
  <c r="M492"/>
  <c r="O492"/>
  <c r="Q493"/>
  <c r="P491"/>
  <c r="F496"/>
  <c r="G495"/>
  <c r="H495" s="1"/>
  <c r="N363" i="4"/>
  <c r="I363"/>
  <c r="R493" i="5"/>
  <c r="J495"/>
  <c r="F497" l="1"/>
  <c r="G496"/>
  <c r="H496" s="1"/>
  <c r="L493"/>
  <c r="K494"/>
  <c r="M493"/>
  <c r="O493"/>
  <c r="P492"/>
  <c r="Q494"/>
  <c r="N362" i="4"/>
  <c r="I362"/>
  <c r="R494" i="5"/>
  <c r="J496"/>
  <c r="L494" l="1"/>
  <c r="K495"/>
  <c r="M494"/>
  <c r="Q495" s="1"/>
  <c r="O494"/>
  <c r="P493"/>
  <c r="F498"/>
  <c r="G497"/>
  <c r="H497" s="1"/>
  <c r="N361" i="4"/>
  <c r="I361"/>
  <c r="J497" i="5"/>
  <c r="R495"/>
  <c r="L495" l="1"/>
  <c r="K496"/>
  <c r="M495"/>
  <c r="Q496" s="1"/>
  <c r="O495"/>
  <c r="P494"/>
  <c r="F499"/>
  <c r="G498"/>
  <c r="H498" s="1"/>
  <c r="N360" i="4"/>
  <c r="I360"/>
  <c r="J498" i="5"/>
  <c r="R496"/>
  <c r="O496" l="1"/>
  <c r="P495"/>
  <c r="F500"/>
  <c r="G499"/>
  <c r="H499" s="1"/>
  <c r="L496"/>
  <c r="M496" s="1"/>
  <c r="Q497" s="1"/>
  <c r="K497"/>
  <c r="N359" i="4"/>
  <c r="I359"/>
  <c r="J499" i="5"/>
  <c r="R497"/>
  <c r="L497" l="1"/>
  <c r="K498"/>
  <c r="M497"/>
  <c r="Q498" s="1"/>
  <c r="F501"/>
  <c r="G500"/>
  <c r="H500" s="1"/>
  <c r="O497"/>
  <c r="P496"/>
  <c r="N358" i="4"/>
  <c r="I358"/>
  <c r="J500" i="5"/>
  <c r="R498"/>
  <c r="L498" l="1"/>
  <c r="K499"/>
  <c r="M498"/>
  <c r="O498"/>
  <c r="Q499"/>
  <c r="P497"/>
  <c r="F502"/>
  <c r="G501"/>
  <c r="H501" s="1"/>
  <c r="N357" i="4"/>
  <c r="I357"/>
  <c r="R499" i="5"/>
  <c r="J501"/>
  <c r="L499" l="1"/>
  <c r="K500"/>
  <c r="M499"/>
  <c r="O499"/>
  <c r="P498"/>
  <c r="F503"/>
  <c r="G502"/>
  <c r="H502" s="1"/>
  <c r="Q500"/>
  <c r="N356" i="4"/>
  <c r="I356"/>
  <c r="J502" i="5"/>
  <c r="R500"/>
  <c r="F504" l="1"/>
  <c r="G503"/>
  <c r="H503" s="1"/>
  <c r="L500"/>
  <c r="K501"/>
  <c r="M500"/>
  <c r="Q501" s="1"/>
  <c r="O500"/>
  <c r="P499"/>
  <c r="N355" i="4"/>
  <c r="I355"/>
  <c r="J503" i="5"/>
  <c r="R501"/>
  <c r="F505" l="1"/>
  <c r="G504"/>
  <c r="H504" s="1"/>
  <c r="L501"/>
  <c r="K502"/>
  <c r="M501"/>
  <c r="Q502" s="1"/>
  <c r="O501"/>
  <c r="P500"/>
  <c r="N354" i="4"/>
  <c r="I354"/>
  <c r="J504" i="5"/>
  <c r="R502"/>
  <c r="F506" l="1"/>
  <c r="G505"/>
  <c r="H505" s="1"/>
  <c r="O502"/>
  <c r="P502" s="1"/>
  <c r="P501"/>
  <c r="L502"/>
  <c r="M502" s="1"/>
  <c r="Q503" s="1"/>
  <c r="K503"/>
  <c r="N353" i="4"/>
  <c r="I353"/>
  <c r="J505" i="5"/>
  <c r="R503"/>
  <c r="L503" l="1"/>
  <c r="K504"/>
  <c r="M503"/>
  <c r="Q504" s="1"/>
  <c r="F507"/>
  <c r="G506"/>
  <c r="H506" s="1"/>
  <c r="O503"/>
  <c r="N352" i="4"/>
  <c r="I352"/>
  <c r="J506" i="5"/>
  <c r="R504"/>
  <c r="L504" l="1"/>
  <c r="K505"/>
  <c r="M504"/>
  <c r="O504"/>
  <c r="Q505"/>
  <c r="P503"/>
  <c r="F508"/>
  <c r="G507"/>
  <c r="H507" s="1"/>
  <c r="N351" i="4"/>
  <c r="I351"/>
  <c r="J507" i="5"/>
  <c r="R505"/>
  <c r="L505" l="1"/>
  <c r="K506"/>
  <c r="M505"/>
  <c r="Q506" s="1"/>
  <c r="O505"/>
  <c r="P504"/>
  <c r="F509"/>
  <c r="G508"/>
  <c r="H508" s="1"/>
  <c r="N350" i="4"/>
  <c r="I350"/>
  <c r="J508" i="5"/>
  <c r="R506"/>
  <c r="L506" l="1"/>
  <c r="K507"/>
  <c r="M506"/>
  <c r="Q507" s="1"/>
  <c r="O506"/>
  <c r="P505"/>
  <c r="F510"/>
  <c r="G509"/>
  <c r="H509" s="1"/>
  <c r="N349" i="4"/>
  <c r="I349"/>
  <c r="J509" i="5"/>
  <c r="R507"/>
  <c r="O507" l="1"/>
  <c r="P506"/>
  <c r="F511"/>
  <c r="G510"/>
  <c r="H510" s="1"/>
  <c r="L507"/>
  <c r="M507" s="1"/>
  <c r="Q508" s="1"/>
  <c r="K508"/>
  <c r="N348" i="4"/>
  <c r="I348"/>
  <c r="J510" i="5"/>
  <c r="R508"/>
  <c r="F512" l="1"/>
  <c r="G511"/>
  <c r="H511" s="1"/>
  <c r="O508"/>
  <c r="P507"/>
  <c r="L508"/>
  <c r="M508" s="1"/>
  <c r="Q509" s="1"/>
  <c r="K509"/>
  <c r="N347" i="4"/>
  <c r="I347"/>
  <c r="J511" i="5"/>
  <c r="R509"/>
  <c r="L509" l="1"/>
  <c r="K510"/>
  <c r="M509"/>
  <c r="Q510" s="1"/>
  <c r="F513"/>
  <c r="G512"/>
  <c r="H512" s="1"/>
  <c r="O509"/>
  <c r="P508"/>
  <c r="N346" i="4"/>
  <c r="I346"/>
  <c r="J512" i="5"/>
  <c r="R510"/>
  <c r="F514" l="1"/>
  <c r="G513"/>
  <c r="H513" s="1"/>
  <c r="L510"/>
  <c r="K511"/>
  <c r="M510"/>
  <c r="Q511" s="1"/>
  <c r="O510"/>
  <c r="P509"/>
  <c r="N345" i="4"/>
  <c r="I345"/>
  <c r="J513" i="5"/>
  <c r="R511"/>
  <c r="F515" l="1"/>
  <c r="G514"/>
  <c r="H514" s="1"/>
  <c r="O511"/>
  <c r="P510"/>
  <c r="L511"/>
  <c r="M511" s="1"/>
  <c r="Q512" s="1"/>
  <c r="K512"/>
  <c r="N344" i="4"/>
  <c r="I344"/>
  <c r="J514" i="5"/>
  <c r="R512"/>
  <c r="L512" l="1"/>
  <c r="K513"/>
  <c r="M512"/>
  <c r="Q513" s="1"/>
  <c r="F516"/>
  <c r="G515"/>
  <c r="H515" s="1"/>
  <c r="O512"/>
  <c r="P511"/>
  <c r="N343" i="4"/>
  <c r="I343"/>
  <c r="J515" i="5"/>
  <c r="R513"/>
  <c r="F517" l="1"/>
  <c r="G516"/>
  <c r="H516" s="1"/>
  <c r="O513"/>
  <c r="P513" s="1"/>
  <c r="P512"/>
  <c r="L513"/>
  <c r="K514"/>
  <c r="M513"/>
  <c r="Q514" s="1"/>
  <c r="N342" i="4"/>
  <c r="I342"/>
  <c r="J516" i="5"/>
  <c r="R514"/>
  <c r="L514" l="1"/>
  <c r="K515"/>
  <c r="M514"/>
  <c r="Q515" s="1"/>
  <c r="F518"/>
  <c r="G517"/>
  <c r="H517" s="1"/>
  <c r="O514"/>
  <c r="N341" i="4"/>
  <c r="I341"/>
  <c r="J517" i="5"/>
  <c r="R515"/>
  <c r="L515" l="1"/>
  <c r="K516"/>
  <c r="M515"/>
  <c r="O515"/>
  <c r="Q516"/>
  <c r="P514"/>
  <c r="F519"/>
  <c r="G518"/>
  <c r="H518" s="1"/>
  <c r="N340" i="4"/>
  <c r="I340"/>
  <c r="J518" i="5"/>
  <c r="R516"/>
  <c r="L516" l="1"/>
  <c r="K517"/>
  <c r="M516"/>
  <c r="Q517" s="1"/>
  <c r="O516"/>
  <c r="P516" s="1"/>
  <c r="P515"/>
  <c r="F520"/>
  <c r="G519"/>
  <c r="H519" s="1"/>
  <c r="N339" i="4"/>
  <c r="I339"/>
  <c r="R517" i="5"/>
  <c r="J519"/>
  <c r="L517" l="1"/>
  <c r="K518"/>
  <c r="M517"/>
  <c r="Q518" s="1"/>
  <c r="F521"/>
  <c r="G520"/>
  <c r="H520" s="1"/>
  <c r="O517"/>
  <c r="N338" i="4"/>
  <c r="I338"/>
  <c r="J520" i="5"/>
  <c r="R518"/>
  <c r="F522" l="1"/>
  <c r="G521"/>
  <c r="H521" s="1"/>
  <c r="L518"/>
  <c r="M518" s="1"/>
  <c r="Q519" s="1"/>
  <c r="K519"/>
  <c r="O518"/>
  <c r="P517"/>
  <c r="N337" i="4"/>
  <c r="I337"/>
  <c r="J521" i="5"/>
  <c r="R519"/>
  <c r="L519" l="1"/>
  <c r="K520"/>
  <c r="M519"/>
  <c r="F523"/>
  <c r="G522"/>
  <c r="H522" s="1"/>
  <c r="O519"/>
  <c r="Q520"/>
  <c r="P518"/>
  <c r="N336" i="4"/>
  <c r="I336"/>
  <c r="J522" i="5"/>
  <c r="R520"/>
  <c r="F524" l="1"/>
  <c r="G523"/>
  <c r="H523" s="1"/>
  <c r="L520"/>
  <c r="K521"/>
  <c r="M520"/>
  <c r="Q521" s="1"/>
  <c r="O520"/>
  <c r="P519"/>
  <c r="N335" i="4"/>
  <c r="I335"/>
  <c r="R521" i="5"/>
  <c r="J523"/>
  <c r="L521" l="1"/>
  <c r="K522"/>
  <c r="M521"/>
  <c r="O521"/>
  <c r="P520"/>
  <c r="F525"/>
  <c r="G524"/>
  <c r="H524" s="1"/>
  <c r="Q522"/>
  <c r="N334" i="4"/>
  <c r="I334"/>
  <c r="J524" i="5"/>
  <c r="R522"/>
  <c r="F526" l="1"/>
  <c r="G525"/>
  <c r="H525" s="1"/>
  <c r="L522"/>
  <c r="K523"/>
  <c r="M522"/>
  <c r="Q523" s="1"/>
  <c r="O522"/>
  <c r="P521"/>
  <c r="N333" i="4"/>
  <c r="I333"/>
  <c r="J525" i="5"/>
  <c r="R523"/>
  <c r="F527" l="1"/>
  <c r="G526"/>
  <c r="H526" s="1"/>
  <c r="L523"/>
  <c r="K524"/>
  <c r="M523"/>
  <c r="Q524" s="1"/>
  <c r="O523"/>
  <c r="P522"/>
  <c r="N332" i="4"/>
  <c r="I332"/>
  <c r="J526" i="5"/>
  <c r="R524"/>
  <c r="F528" l="1"/>
  <c r="G527"/>
  <c r="H527" s="1"/>
  <c r="O524"/>
  <c r="P524" s="1"/>
  <c r="P523"/>
  <c r="L524"/>
  <c r="K525"/>
  <c r="N331" i="4"/>
  <c r="I331"/>
  <c r="J527" i="5"/>
  <c r="L525" l="1"/>
  <c r="K526"/>
  <c r="M525"/>
  <c r="F529"/>
  <c r="G528"/>
  <c r="H528" s="1"/>
  <c r="M524"/>
  <c r="N330" i="4"/>
  <c r="I330"/>
  <c r="J528" i="5"/>
  <c r="R525"/>
  <c r="R526"/>
  <c r="O525" l="1"/>
  <c r="O526" s="1"/>
  <c r="Q525"/>
  <c r="Q526" s="1"/>
  <c r="F530"/>
  <c r="G529"/>
  <c r="H529" s="1"/>
  <c r="L526"/>
  <c r="M526" s="1"/>
  <c r="K527"/>
  <c r="N329" i="4"/>
  <c r="I329"/>
  <c r="J529" i="5"/>
  <c r="R527"/>
  <c r="Q527" l="1"/>
  <c r="P525"/>
  <c r="F531"/>
  <c r="G530"/>
  <c r="H530" s="1"/>
  <c r="O527"/>
  <c r="P526"/>
  <c r="L527"/>
  <c r="K528"/>
  <c r="M527"/>
  <c r="Q528" s="1"/>
  <c r="N328" i="4"/>
  <c r="I328"/>
  <c r="R528" i="5"/>
  <c r="J530"/>
  <c r="O528" l="1"/>
  <c r="P527"/>
  <c r="L528"/>
  <c r="K529"/>
  <c r="M528"/>
  <c r="Q529" s="1"/>
  <c r="F532"/>
  <c r="G531"/>
  <c r="H531" s="1"/>
  <c r="N327" i="4"/>
  <c r="I327"/>
  <c r="J531" i="5"/>
  <c r="R529"/>
  <c r="F533" l="1"/>
  <c r="G532"/>
  <c r="H532" s="1"/>
  <c r="L529"/>
  <c r="M529" s="1"/>
  <c r="Q530" s="1"/>
  <c r="K530"/>
  <c r="O529"/>
  <c r="P528"/>
  <c r="N326" i="4"/>
  <c r="I326"/>
  <c r="J532" i="5"/>
  <c r="R530"/>
  <c r="F534" l="1"/>
  <c r="G533"/>
  <c r="H533" s="1"/>
  <c r="L530"/>
  <c r="K531"/>
  <c r="M530"/>
  <c r="Q531" s="1"/>
  <c r="O530"/>
  <c r="P529"/>
  <c r="N325" i="4"/>
  <c r="I325"/>
  <c r="J533" i="5"/>
  <c r="R531"/>
  <c r="L531" l="1"/>
  <c r="K532"/>
  <c r="M531"/>
  <c r="F535"/>
  <c r="G534"/>
  <c r="H534" s="1"/>
  <c r="O531"/>
  <c r="Q532"/>
  <c r="P530"/>
  <c r="N324" i="4"/>
  <c r="I324"/>
  <c r="J534" i="5"/>
  <c r="R532"/>
  <c r="F536" l="1"/>
  <c r="G535"/>
  <c r="H535" s="1"/>
  <c r="L532"/>
  <c r="K533"/>
  <c r="M532"/>
  <c r="O532"/>
  <c r="P531"/>
  <c r="Q533"/>
  <c r="N323" i="4"/>
  <c r="I323"/>
  <c r="R533" i="5"/>
  <c r="J535"/>
  <c r="L533" l="1"/>
  <c r="K534"/>
  <c r="M533"/>
  <c r="O533"/>
  <c r="P532"/>
  <c r="F537"/>
  <c r="G536"/>
  <c r="H536" s="1"/>
  <c r="Q534"/>
  <c r="N322" i="4"/>
  <c r="I322"/>
  <c r="J536" i="5"/>
  <c r="R534"/>
  <c r="F538" l="1"/>
  <c r="G537"/>
  <c r="H537" s="1"/>
  <c r="L534"/>
  <c r="K535"/>
  <c r="M534"/>
  <c r="Q535" s="1"/>
  <c r="O534"/>
  <c r="P533"/>
  <c r="N321" i="4"/>
  <c r="I321"/>
  <c r="J537" i="5"/>
  <c r="R535"/>
  <c r="F539" l="1"/>
  <c r="G538"/>
  <c r="H538" s="1"/>
  <c r="L535"/>
  <c r="K536"/>
  <c r="M535"/>
  <c r="Q536" s="1"/>
  <c r="O535"/>
  <c r="P534"/>
  <c r="N320" i="4"/>
  <c r="I320"/>
  <c r="J538" i="5"/>
  <c r="R536"/>
  <c r="F540" l="1"/>
  <c r="G539"/>
  <c r="H539" s="1"/>
  <c r="O536"/>
  <c r="P536" s="1"/>
  <c r="P535"/>
  <c r="L536"/>
  <c r="K537"/>
  <c r="N319" i="4"/>
  <c r="I319"/>
  <c r="J539" i="5"/>
  <c r="L537" l="1"/>
  <c r="K538"/>
  <c r="M537"/>
  <c r="F541"/>
  <c r="G540"/>
  <c r="H540" s="1"/>
  <c r="M536"/>
  <c r="N318" i="4"/>
  <c r="I318"/>
  <c r="J540" i="5"/>
  <c r="R537"/>
  <c r="R538"/>
  <c r="O537" l="1"/>
  <c r="O538" s="1"/>
  <c r="Q537"/>
  <c r="Q538" s="1"/>
  <c r="F542"/>
  <c r="G541"/>
  <c r="H541" s="1"/>
  <c r="L538"/>
  <c r="M538" s="1"/>
  <c r="K539"/>
  <c r="N317" i="4"/>
  <c r="I317"/>
  <c r="J541" i="5"/>
  <c r="R539"/>
  <c r="Q539" l="1"/>
  <c r="P537"/>
  <c r="F543"/>
  <c r="G542"/>
  <c r="H542" s="1"/>
  <c r="O539"/>
  <c r="P538"/>
  <c r="L539"/>
  <c r="M539" s="1"/>
  <c r="Q540" s="1"/>
  <c r="K540"/>
  <c r="N316" i="4"/>
  <c r="I316"/>
  <c r="R540" i="5"/>
  <c r="J542"/>
  <c r="O540" l="1"/>
  <c r="P539"/>
  <c r="L540"/>
  <c r="M540" s="1"/>
  <c r="Q541" s="1"/>
  <c r="K541"/>
  <c r="F544"/>
  <c r="G543"/>
  <c r="H543" s="1"/>
  <c r="N315" i="4"/>
  <c r="I315"/>
  <c r="J543" i="5"/>
  <c r="R541"/>
  <c r="F545" l="1"/>
  <c r="G544"/>
  <c r="H544" s="1"/>
  <c r="L541"/>
  <c r="K542"/>
  <c r="M541"/>
  <c r="Q542" s="1"/>
  <c r="O541"/>
  <c r="P540"/>
  <c r="N314" i="4"/>
  <c r="I314"/>
  <c r="J544" i="5"/>
  <c r="R542"/>
  <c r="F546" l="1"/>
  <c r="G545"/>
  <c r="H545" s="1"/>
  <c r="L542"/>
  <c r="K543"/>
  <c r="M542"/>
  <c r="Q543" s="1"/>
  <c r="O542"/>
  <c r="P541"/>
  <c r="N313" i="4"/>
  <c r="I313"/>
  <c r="J545" i="5"/>
  <c r="R543"/>
  <c r="F547" l="1"/>
  <c r="G546"/>
  <c r="H546" s="1"/>
  <c r="O543"/>
  <c r="P542"/>
  <c r="L543"/>
  <c r="M543" s="1"/>
  <c r="Q544" s="1"/>
  <c r="K544"/>
  <c r="N312" i="4"/>
  <c r="I312"/>
  <c r="J546" i="5"/>
  <c r="R544"/>
  <c r="L544" l="1"/>
  <c r="K545"/>
  <c r="M544"/>
  <c r="Q545" s="1"/>
  <c r="F548"/>
  <c r="G547"/>
  <c r="H547" s="1"/>
  <c r="O544"/>
  <c r="P543"/>
  <c r="N311" i="4"/>
  <c r="I311"/>
  <c r="J547" i="5"/>
  <c r="R545"/>
  <c r="F549" l="1"/>
  <c r="G548"/>
  <c r="H548" s="1"/>
  <c r="L545"/>
  <c r="K546"/>
  <c r="M545"/>
  <c r="O545"/>
  <c r="Q546"/>
  <c r="P544"/>
  <c r="N310" i="4"/>
  <c r="I310"/>
  <c r="R546" i="5"/>
  <c r="J548"/>
  <c r="L546" l="1"/>
  <c r="K547"/>
  <c r="M546"/>
  <c r="O546"/>
  <c r="P545"/>
  <c r="F550"/>
  <c r="G549"/>
  <c r="H549" s="1"/>
  <c r="Q547"/>
  <c r="N309" i="4"/>
  <c r="I309"/>
  <c r="J549" i="5"/>
  <c r="R547"/>
  <c r="F551" l="1"/>
  <c r="G550"/>
  <c r="H550" s="1"/>
  <c r="L547"/>
  <c r="K548"/>
  <c r="M547"/>
  <c r="Q548" s="1"/>
  <c r="O547"/>
  <c r="P546"/>
  <c r="N308" i="4"/>
  <c r="I308"/>
  <c r="J550" i="5"/>
  <c r="R548"/>
  <c r="F552" l="1"/>
  <c r="G551"/>
  <c r="H551" s="1"/>
  <c r="L548"/>
  <c r="K549"/>
  <c r="M548"/>
  <c r="Q549" s="1"/>
  <c r="O548"/>
  <c r="P547"/>
  <c r="N307" i="4"/>
  <c r="I307"/>
  <c r="J551" i="5"/>
  <c r="R549"/>
  <c r="F553" l="1"/>
  <c r="G552"/>
  <c r="H552" s="1"/>
  <c r="O549"/>
  <c r="P549" s="1"/>
  <c r="P548"/>
  <c r="L549"/>
  <c r="M549" s="1"/>
  <c r="Q550" s="1"/>
  <c r="K550"/>
  <c r="N306" i="4"/>
  <c r="I306"/>
  <c r="J552" i="5"/>
  <c r="R550"/>
  <c r="L550" l="1"/>
  <c r="K551"/>
  <c r="M550"/>
  <c r="Q551" s="1"/>
  <c r="F554"/>
  <c r="G553"/>
  <c r="H553" s="1"/>
  <c r="O550"/>
  <c r="N305" i="4"/>
  <c r="I305"/>
  <c r="J553" i="5"/>
  <c r="R551"/>
  <c r="L551" l="1"/>
  <c r="K552"/>
  <c r="M551"/>
  <c r="O551"/>
  <c r="Q552"/>
  <c r="P550"/>
  <c r="F555"/>
  <c r="G554"/>
  <c r="H554" s="1"/>
  <c r="N304" i="4"/>
  <c r="I304"/>
  <c r="R552" i="5"/>
  <c r="J554"/>
  <c r="L552" l="1"/>
  <c r="K553"/>
  <c r="M552"/>
  <c r="O552"/>
  <c r="P551"/>
  <c r="F556"/>
  <c r="G555"/>
  <c r="H555" s="1"/>
  <c r="Q553"/>
  <c r="N303" i="4"/>
  <c r="I303"/>
  <c r="J555" i="5"/>
  <c r="R553"/>
  <c r="F557" l="1"/>
  <c r="G556"/>
  <c r="H556" s="1"/>
  <c r="L553"/>
  <c r="K554"/>
  <c r="M553"/>
  <c r="Q554" s="1"/>
  <c r="O553"/>
  <c r="P552"/>
  <c r="N302" i="4"/>
  <c r="I302"/>
  <c r="J556" i="5"/>
  <c r="R554"/>
  <c r="F558" l="1"/>
  <c r="G557"/>
  <c r="H557" s="1"/>
  <c r="L554"/>
  <c r="K555"/>
  <c r="M554"/>
  <c r="Q555" s="1"/>
  <c r="O554"/>
  <c r="P553"/>
  <c r="N301" i="4"/>
  <c r="I301"/>
  <c r="J557" i="5"/>
  <c r="R555"/>
  <c r="F559" l="1"/>
  <c r="G558"/>
  <c r="H558" s="1"/>
  <c r="O555"/>
  <c r="P555" s="1"/>
  <c r="P554"/>
  <c r="L555"/>
  <c r="M555" s="1"/>
  <c r="Q556" s="1"/>
  <c r="K556"/>
  <c r="N300" i="4"/>
  <c r="I300"/>
  <c r="J558" i="5"/>
  <c r="R556"/>
  <c r="L556" l="1"/>
  <c r="K557"/>
  <c r="M556"/>
  <c r="Q557" s="1"/>
  <c r="F560"/>
  <c r="G559"/>
  <c r="H559" s="1"/>
  <c r="O556"/>
  <c r="P556" s="1"/>
  <c r="N299" i="4"/>
  <c r="I299"/>
  <c r="J559" i="5"/>
  <c r="R557"/>
  <c r="F561" l="1"/>
  <c r="G560"/>
  <c r="H560" s="1"/>
  <c r="L557"/>
  <c r="K558"/>
  <c r="M557"/>
  <c r="Q558" s="1"/>
  <c r="O557"/>
  <c r="N298" i="4"/>
  <c r="I298"/>
  <c r="J560" i="5"/>
  <c r="R558"/>
  <c r="F562" l="1"/>
  <c r="G561"/>
  <c r="H561" s="1"/>
  <c r="L558"/>
  <c r="K559"/>
  <c r="M558"/>
  <c r="Q559" s="1"/>
  <c r="O558"/>
  <c r="P557"/>
  <c r="N297" i="4"/>
  <c r="I297"/>
  <c r="J561" i="5"/>
  <c r="R559"/>
  <c r="F563" l="1"/>
  <c r="G562"/>
  <c r="H562" s="1"/>
  <c r="O559"/>
  <c r="P558"/>
  <c r="L559"/>
  <c r="M559" s="1"/>
  <c r="Q560" s="1"/>
  <c r="K560"/>
  <c r="N296" i="4"/>
  <c r="I296"/>
  <c r="J562" i="5"/>
  <c r="R560"/>
  <c r="L560" l="1"/>
  <c r="K561"/>
  <c r="M560"/>
  <c r="Q561" s="1"/>
  <c r="F564"/>
  <c r="G563"/>
  <c r="H563" s="1"/>
  <c r="O560"/>
  <c r="P559"/>
  <c r="N295" i="4"/>
  <c r="I295"/>
  <c r="J563" i="5"/>
  <c r="R561"/>
  <c r="F565" l="1"/>
  <c r="G564"/>
  <c r="H564" s="1"/>
  <c r="O561"/>
  <c r="P561" s="1"/>
  <c r="P560"/>
  <c r="L561"/>
  <c r="K562"/>
  <c r="M561"/>
  <c r="Q562" s="1"/>
  <c r="N294" i="4"/>
  <c r="I294"/>
  <c r="J564" i="5"/>
  <c r="R562"/>
  <c r="L562" l="1"/>
  <c r="K563"/>
  <c r="M562"/>
  <c r="Q563" s="1"/>
  <c r="F566"/>
  <c r="G565"/>
  <c r="H565" s="1"/>
  <c r="O562"/>
  <c r="N293" i="4"/>
  <c r="I293"/>
  <c r="J565" i="5"/>
  <c r="R563"/>
  <c r="L563" l="1"/>
  <c r="K564"/>
  <c r="M563"/>
  <c r="O563"/>
  <c r="Q564"/>
  <c r="P562"/>
  <c r="F567"/>
  <c r="G566"/>
  <c r="H566" s="1"/>
  <c r="N292" i="4"/>
  <c r="I292"/>
  <c r="J566" i="5"/>
  <c r="R564"/>
  <c r="L564" l="1"/>
  <c r="K565"/>
  <c r="M564"/>
  <c r="Q565" s="1"/>
  <c r="O564"/>
  <c r="P563"/>
  <c r="F568"/>
  <c r="G567"/>
  <c r="H567" s="1"/>
  <c r="N291" i="4"/>
  <c r="I291"/>
  <c r="J567" i="5"/>
  <c r="R565"/>
  <c r="L565" l="1"/>
  <c r="K566"/>
  <c r="M565"/>
  <c r="Q566" s="1"/>
  <c r="O565"/>
  <c r="P564"/>
  <c r="F569"/>
  <c r="G568"/>
  <c r="H568" s="1"/>
  <c r="N290" i="4"/>
  <c r="I290"/>
  <c r="J568" i="5"/>
  <c r="R566"/>
  <c r="O566" l="1"/>
  <c r="P565"/>
  <c r="F570"/>
  <c r="G569"/>
  <c r="H569" s="1"/>
  <c r="L566"/>
  <c r="M566" s="1"/>
  <c r="Q567" s="1"/>
  <c r="K567"/>
  <c r="N289" i="4"/>
  <c r="I289"/>
  <c r="J569" i="5"/>
  <c r="R567"/>
  <c r="F571" l="1"/>
  <c r="G570"/>
  <c r="H570" s="1"/>
  <c r="O567"/>
  <c r="P566"/>
  <c r="L567"/>
  <c r="M567" s="1"/>
  <c r="Q568" s="1"/>
  <c r="K568"/>
  <c r="N288" i="4"/>
  <c r="I288"/>
  <c r="J570" i="5"/>
  <c r="R568"/>
  <c r="L568" l="1"/>
  <c r="K569"/>
  <c r="M568"/>
  <c r="Q569" s="1"/>
  <c r="F572"/>
  <c r="G571"/>
  <c r="H571" s="1"/>
  <c r="O568"/>
  <c r="P567"/>
  <c r="N287" i="4"/>
  <c r="I287"/>
  <c r="J571" i="5"/>
  <c r="R569"/>
  <c r="F573" l="1"/>
  <c r="G572"/>
  <c r="H572" s="1"/>
  <c r="L569"/>
  <c r="K570"/>
  <c r="M569"/>
  <c r="Q570" s="1"/>
  <c r="O569"/>
  <c r="P568"/>
  <c r="N286" i="4"/>
  <c r="I286"/>
  <c r="J572" i="5"/>
  <c r="R570"/>
  <c r="F574" l="1"/>
  <c r="G573"/>
  <c r="H573" s="1"/>
  <c r="O570"/>
  <c r="P569"/>
  <c r="L570"/>
  <c r="M570" s="1"/>
  <c r="Q571" s="1"/>
  <c r="K571"/>
  <c r="N285" i="4"/>
  <c r="I285"/>
  <c r="J573" i="5"/>
  <c r="R571"/>
  <c r="L571" l="1"/>
  <c r="K572"/>
  <c r="M571"/>
  <c r="Q572" s="1"/>
  <c r="F575"/>
  <c r="G574"/>
  <c r="H574" s="1"/>
  <c r="O571"/>
  <c r="P570"/>
  <c r="N284" i="4"/>
  <c r="I284"/>
  <c r="J574" i="5"/>
  <c r="R572"/>
  <c r="F576" l="1"/>
  <c r="G575"/>
  <c r="H575" s="1"/>
  <c r="O572"/>
  <c r="P572" s="1"/>
  <c r="P571"/>
  <c r="L572"/>
  <c r="M572" s="1"/>
  <c r="Q573" s="1"/>
  <c r="K573"/>
  <c r="N283" i="4"/>
  <c r="I283"/>
  <c r="J575" i="5"/>
  <c r="R573"/>
  <c r="L573" l="1"/>
  <c r="K574"/>
  <c r="M573"/>
  <c r="Q574" s="1"/>
  <c r="F577"/>
  <c r="G576"/>
  <c r="H576" s="1"/>
  <c r="O573"/>
  <c r="N282" i="4"/>
  <c r="I282"/>
  <c r="J576" i="5"/>
  <c r="R574"/>
  <c r="L574" l="1"/>
  <c r="K575"/>
  <c r="M574"/>
  <c r="O574"/>
  <c r="Q575"/>
  <c r="P573"/>
  <c r="F578"/>
  <c r="G577"/>
  <c r="H577" s="1"/>
  <c r="N281" i="4"/>
  <c r="I281"/>
  <c r="J577" i="5"/>
  <c r="R575"/>
  <c r="L575" l="1"/>
  <c r="K576"/>
  <c r="M575"/>
  <c r="Q576" s="1"/>
  <c r="O575"/>
  <c r="P575" s="1"/>
  <c r="P574"/>
  <c r="F579"/>
  <c r="G578"/>
  <c r="H578" s="1"/>
  <c r="N280" i="4"/>
  <c r="I280"/>
  <c r="J578" i="5"/>
  <c r="R576"/>
  <c r="L576" l="1"/>
  <c r="K577"/>
  <c r="M576"/>
  <c r="Q577" s="1"/>
  <c r="F580"/>
  <c r="G579"/>
  <c r="H579" s="1"/>
  <c r="O576"/>
  <c r="P576" s="1"/>
  <c r="N279" i="4"/>
  <c r="I279"/>
  <c r="R577" i="5"/>
  <c r="J579"/>
  <c r="L577" l="1"/>
  <c r="K578"/>
  <c r="M577"/>
  <c r="Q578" s="1"/>
  <c r="F581"/>
  <c r="G580"/>
  <c r="H580" s="1"/>
  <c r="O577"/>
  <c r="N278" i="4"/>
  <c r="I278"/>
  <c r="J580" i="5"/>
  <c r="R578"/>
  <c r="F582" l="1"/>
  <c r="G581"/>
  <c r="H581" s="1"/>
  <c r="L578"/>
  <c r="K579"/>
  <c r="M578"/>
  <c r="Q579" s="1"/>
  <c r="O578"/>
  <c r="P577"/>
  <c r="N277" i="4"/>
  <c r="I277"/>
  <c r="J581" i="5"/>
  <c r="R579"/>
  <c r="F583" l="1"/>
  <c r="G582"/>
  <c r="H582" s="1"/>
  <c r="O579"/>
  <c r="P579" s="1"/>
  <c r="P578"/>
  <c r="L579"/>
  <c r="K580"/>
  <c r="M579"/>
  <c r="Q580" s="1"/>
  <c r="N276" i="4"/>
  <c r="I276"/>
  <c r="J582" i="5"/>
  <c r="R580"/>
  <c r="L580" l="1"/>
  <c r="K581"/>
  <c r="M580"/>
  <c r="Q581" s="1"/>
  <c r="F584"/>
  <c r="G583"/>
  <c r="H583" s="1"/>
  <c r="O580"/>
  <c r="N275" i="4"/>
  <c r="I275"/>
  <c r="J583" i="5"/>
  <c r="R581"/>
  <c r="L581" l="1"/>
  <c r="K582"/>
  <c r="M581"/>
  <c r="O581"/>
  <c r="Q582"/>
  <c r="P580"/>
  <c r="F585"/>
  <c r="G584"/>
  <c r="H584" s="1"/>
  <c r="N274" i="4"/>
  <c r="I274"/>
  <c r="J584" i="5"/>
  <c r="R582"/>
  <c r="L582" l="1"/>
  <c r="K583"/>
  <c r="M582"/>
  <c r="Q583" s="1"/>
  <c r="O582"/>
  <c r="P581"/>
  <c r="F586"/>
  <c r="G585"/>
  <c r="H585" s="1"/>
  <c r="N273" i="4"/>
  <c r="I273"/>
  <c r="J585" i="5"/>
  <c r="R583"/>
  <c r="L583" l="1"/>
  <c r="K584"/>
  <c r="M583"/>
  <c r="Q584" s="1"/>
  <c r="O583"/>
  <c r="P582"/>
  <c r="F587"/>
  <c r="G586"/>
  <c r="H586" s="1"/>
  <c r="N272" i="4"/>
  <c r="I272"/>
  <c r="J586" i="5"/>
  <c r="R584"/>
  <c r="O584" l="1"/>
  <c r="P583"/>
  <c r="F588"/>
  <c r="G587"/>
  <c r="H587" s="1"/>
  <c r="L584"/>
  <c r="M584" s="1"/>
  <c r="Q585" s="1"/>
  <c r="K585"/>
  <c r="N271" i="4"/>
  <c r="I271"/>
  <c r="J587" i="5"/>
  <c r="R585"/>
  <c r="F589" l="1"/>
  <c r="G588"/>
  <c r="H588" s="1"/>
  <c r="O585"/>
  <c r="P584"/>
  <c r="L585"/>
  <c r="M585" s="1"/>
  <c r="Q586" s="1"/>
  <c r="K586"/>
  <c r="N270" i="4"/>
  <c r="I270"/>
  <c r="J588" i="5"/>
  <c r="R586"/>
  <c r="L586" l="1"/>
  <c r="K587"/>
  <c r="M586"/>
  <c r="Q587" s="1"/>
  <c r="F590"/>
  <c r="G589"/>
  <c r="H589" s="1"/>
  <c r="O586"/>
  <c r="P585"/>
  <c r="N269" i="4"/>
  <c r="I269"/>
  <c r="J589" i="5"/>
  <c r="R587"/>
  <c r="F591" l="1"/>
  <c r="G590"/>
  <c r="H590" s="1"/>
  <c r="L587"/>
  <c r="K588"/>
  <c r="M587"/>
  <c r="Q588" s="1"/>
  <c r="O587"/>
  <c r="P586"/>
  <c r="N268" i="4"/>
  <c r="I268"/>
  <c r="J590" i="5"/>
  <c r="R588"/>
  <c r="F592" l="1"/>
  <c r="G591"/>
  <c r="H591" s="1"/>
  <c r="O588"/>
  <c r="P588" s="1"/>
  <c r="P587"/>
  <c r="L588"/>
  <c r="K589"/>
  <c r="N267" i="4"/>
  <c r="I267"/>
  <c r="J591" i="5"/>
  <c r="L589" l="1"/>
  <c r="K590"/>
  <c r="M589"/>
  <c r="F593"/>
  <c r="G592"/>
  <c r="H592" s="1"/>
  <c r="M588"/>
  <c r="N266" i="4"/>
  <c r="I266"/>
  <c r="J592" i="5"/>
  <c r="R589"/>
  <c r="R590"/>
  <c r="O589" l="1"/>
  <c r="O590" s="1"/>
  <c r="Q589"/>
  <c r="Q590" s="1"/>
  <c r="F594"/>
  <c r="G593"/>
  <c r="H593" s="1"/>
  <c r="L590"/>
  <c r="M590" s="1"/>
  <c r="K591"/>
  <c r="N265" i="4"/>
  <c r="I265"/>
  <c r="J593" i="5"/>
  <c r="R591"/>
  <c r="Q591" l="1"/>
  <c r="P589"/>
  <c r="F595"/>
  <c r="G594"/>
  <c r="H594" s="1"/>
  <c r="O591"/>
  <c r="P590"/>
  <c r="L591"/>
  <c r="K592"/>
  <c r="M591"/>
  <c r="Q592" s="1"/>
  <c r="N264" i="4"/>
  <c r="I264"/>
  <c r="R592" i="5"/>
  <c r="J594"/>
  <c r="O592" l="1"/>
  <c r="P591"/>
  <c r="L592"/>
  <c r="M592" s="1"/>
  <c r="Q593" s="1"/>
  <c r="K593"/>
  <c r="F596"/>
  <c r="G595"/>
  <c r="H595" s="1"/>
  <c r="N263" i="4"/>
  <c r="I263"/>
  <c r="J595" i="5"/>
  <c r="R593"/>
  <c r="F597" l="1"/>
  <c r="G596"/>
  <c r="H596" s="1"/>
  <c r="L593"/>
  <c r="K594"/>
  <c r="M593"/>
  <c r="Q594" s="1"/>
  <c r="O593"/>
  <c r="P592"/>
  <c r="N262" i="4"/>
  <c r="I262"/>
  <c r="J596" i="5"/>
  <c r="R594"/>
  <c r="F598" l="1"/>
  <c r="G597"/>
  <c r="H597" s="1"/>
  <c r="L594"/>
  <c r="K595"/>
  <c r="M594"/>
  <c r="Q595" s="1"/>
  <c r="O594"/>
  <c r="P593"/>
  <c r="N261" i="4"/>
  <c r="I261"/>
  <c r="J597" i="5"/>
  <c r="R595"/>
  <c r="F599" l="1"/>
  <c r="G598"/>
  <c r="H598" s="1"/>
  <c r="O595"/>
  <c r="P594"/>
  <c r="L595"/>
  <c r="M595" s="1"/>
  <c r="Q596" s="1"/>
  <c r="K596"/>
  <c r="N260" i="4"/>
  <c r="I260"/>
  <c r="J598" i="5"/>
  <c r="R596"/>
  <c r="L596" l="1"/>
  <c r="K597"/>
  <c r="M596"/>
  <c r="Q597" s="1"/>
  <c r="F600"/>
  <c r="G599"/>
  <c r="H599" s="1"/>
  <c r="O596"/>
  <c r="P595"/>
  <c r="N259" i="4"/>
  <c r="I259"/>
  <c r="J599" i="5"/>
  <c r="R597"/>
  <c r="F601" l="1"/>
  <c r="G600"/>
  <c r="H600" s="1"/>
  <c r="O597"/>
  <c r="P597" s="1"/>
  <c r="P596"/>
  <c r="L597"/>
  <c r="K598"/>
  <c r="N258" i="4"/>
  <c r="I258"/>
  <c r="J600" i="5"/>
  <c r="L598" l="1"/>
  <c r="K599"/>
  <c r="M598"/>
  <c r="F602"/>
  <c r="G601"/>
  <c r="H601" s="1"/>
  <c r="M597"/>
  <c r="N257" i="4"/>
  <c r="I257"/>
  <c r="R598" i="5"/>
  <c r="J601"/>
  <c r="R599"/>
  <c r="O598" l="1"/>
  <c r="O599" s="1"/>
  <c r="Q598"/>
  <c r="Q599" s="1"/>
  <c r="F603"/>
  <c r="G602"/>
  <c r="H602" s="1"/>
  <c r="L599"/>
  <c r="K600"/>
  <c r="M599"/>
  <c r="N256" i="4"/>
  <c r="I256"/>
  <c r="J602" i="5"/>
  <c r="R600"/>
  <c r="F604" l="1"/>
  <c r="G603"/>
  <c r="H603" s="1"/>
  <c r="O600"/>
  <c r="P600" s="1"/>
  <c r="P599"/>
  <c r="L600"/>
  <c r="K601"/>
  <c r="M600"/>
  <c r="Q600"/>
  <c r="P598"/>
  <c r="N255" i="4"/>
  <c r="I255"/>
  <c r="R601" i="5"/>
  <c r="J603"/>
  <c r="Q601" l="1"/>
  <c r="L601"/>
  <c r="K602"/>
  <c r="M601"/>
  <c r="F605"/>
  <c r="G604"/>
  <c r="H604" s="1"/>
  <c r="O601"/>
  <c r="N254" i="4"/>
  <c r="I254"/>
  <c r="J604" i="5"/>
  <c r="R602"/>
  <c r="Q602" l="1"/>
  <c r="F606"/>
  <c r="G605"/>
  <c r="H605" s="1"/>
  <c r="L602"/>
  <c r="K603"/>
  <c r="M602"/>
  <c r="O602"/>
  <c r="P601"/>
  <c r="N253" i="4"/>
  <c r="I253"/>
  <c r="J605" i="5"/>
  <c r="R603"/>
  <c r="Q603" l="1"/>
  <c r="F607"/>
  <c r="G606"/>
  <c r="H606" s="1"/>
  <c r="O603"/>
  <c r="P603" s="1"/>
  <c r="P602"/>
  <c r="L603"/>
  <c r="M603" s="1"/>
  <c r="Q604" s="1"/>
  <c r="K604"/>
  <c r="N252" i="4"/>
  <c r="I252"/>
  <c r="J606" i="5"/>
  <c r="R604"/>
  <c r="L604" l="1"/>
  <c r="K605"/>
  <c r="M604"/>
  <c r="Q605" s="1"/>
  <c r="F608"/>
  <c r="G607"/>
  <c r="H607" s="1"/>
  <c r="O604"/>
  <c r="N251" i="4"/>
  <c r="I251"/>
  <c r="J607" i="5"/>
  <c r="R605"/>
  <c r="L605" l="1"/>
  <c r="K606"/>
  <c r="M605"/>
  <c r="O605"/>
  <c r="Q606"/>
  <c r="P604"/>
  <c r="F609"/>
  <c r="G608"/>
  <c r="H608" s="1"/>
  <c r="N250" i="4"/>
  <c r="I250"/>
  <c r="R606" i="5"/>
  <c r="J608"/>
  <c r="L606" l="1"/>
  <c r="K607"/>
  <c r="M606"/>
  <c r="Q607" s="1"/>
  <c r="O606"/>
  <c r="P605"/>
  <c r="F610"/>
  <c r="G609"/>
  <c r="H609" s="1"/>
  <c r="N249" i="4"/>
  <c r="I249"/>
  <c r="J609" i="5"/>
  <c r="R607"/>
  <c r="F611" l="1"/>
  <c r="G610"/>
  <c r="H610" s="1"/>
  <c r="L607"/>
  <c r="K608"/>
  <c r="M607"/>
  <c r="Q608" s="1"/>
  <c r="O607"/>
  <c r="P606"/>
  <c r="N248" i="4"/>
  <c r="I248"/>
  <c r="J610" i="5"/>
  <c r="R608"/>
  <c r="F612" l="1"/>
  <c r="G611"/>
  <c r="H611" s="1"/>
  <c r="L608"/>
  <c r="K609"/>
  <c r="M608"/>
  <c r="Q609" s="1"/>
  <c r="O608"/>
  <c r="P607"/>
  <c r="N247" i="4"/>
  <c r="I247"/>
  <c r="J611" i="5"/>
  <c r="R609"/>
  <c r="F613" l="1"/>
  <c r="G612"/>
  <c r="H612" s="1"/>
  <c r="O609"/>
  <c r="P609" s="1"/>
  <c r="P608"/>
  <c r="L609"/>
  <c r="M609" s="1"/>
  <c r="Q610" s="1"/>
  <c r="K610"/>
  <c r="N246" i="4"/>
  <c r="I246"/>
  <c r="J612" i="5"/>
  <c r="R610"/>
  <c r="L610" l="1"/>
  <c r="K611"/>
  <c r="M610"/>
  <c r="Q611" s="1"/>
  <c r="F614"/>
  <c r="G613"/>
  <c r="H613" s="1"/>
  <c r="O610"/>
  <c r="N245" i="4"/>
  <c r="I245"/>
  <c r="J613" i="5"/>
  <c r="R611"/>
  <c r="L611" l="1"/>
  <c r="K612"/>
  <c r="M611"/>
  <c r="O611"/>
  <c r="Q612"/>
  <c r="P610"/>
  <c r="F615"/>
  <c r="G614"/>
  <c r="H614" s="1"/>
  <c r="N244" i="4"/>
  <c r="I244"/>
  <c r="J614" i="5"/>
  <c r="R612"/>
  <c r="L612" l="1"/>
  <c r="K613"/>
  <c r="M612"/>
  <c r="Q613" s="1"/>
  <c r="O612"/>
  <c r="P611"/>
  <c r="F616"/>
  <c r="G615"/>
  <c r="H615" s="1"/>
  <c r="N243" i="4"/>
  <c r="I243"/>
  <c r="J615" i="5"/>
  <c r="R613"/>
  <c r="L613" l="1"/>
  <c r="K614"/>
  <c r="M613"/>
  <c r="Q614" s="1"/>
  <c r="O613"/>
  <c r="P613" s="1"/>
  <c r="P612"/>
  <c r="F617"/>
  <c r="G616"/>
  <c r="H616" s="1"/>
  <c r="N242" i="4"/>
  <c r="I242"/>
  <c r="J616" i="5"/>
  <c r="R614"/>
  <c r="F618" l="1"/>
  <c r="G617"/>
  <c r="H617" s="1"/>
  <c r="L614"/>
  <c r="K615"/>
  <c r="M614"/>
  <c r="Q615" s="1"/>
  <c r="O614"/>
  <c r="P614" s="1"/>
  <c r="N241" i="4"/>
  <c r="I241"/>
  <c r="J617" i="5"/>
  <c r="R615"/>
  <c r="F619" l="1"/>
  <c r="G618"/>
  <c r="H618" s="1"/>
  <c r="L615"/>
  <c r="K616"/>
  <c r="M615"/>
  <c r="Q616" s="1"/>
  <c r="O615"/>
  <c r="P615" s="1"/>
  <c r="N240" i="4"/>
  <c r="I240"/>
  <c r="J618" i="5"/>
  <c r="R616"/>
  <c r="F620" l="1"/>
  <c r="G619"/>
  <c r="H619" s="1"/>
  <c r="L616"/>
  <c r="K617"/>
  <c r="M616"/>
  <c r="Q617" s="1"/>
  <c r="O616"/>
  <c r="P616" s="1"/>
  <c r="N239" i="4"/>
  <c r="I239"/>
  <c r="J619" i="5"/>
  <c r="R617"/>
  <c r="F621" l="1"/>
  <c r="G620"/>
  <c r="H620" s="1"/>
  <c r="L617"/>
  <c r="K618"/>
  <c r="M617"/>
  <c r="Q618" s="1"/>
  <c r="O617"/>
  <c r="P617" s="1"/>
  <c r="N238" i="4"/>
  <c r="I238"/>
  <c r="J620" i="5"/>
  <c r="R618"/>
  <c r="F622" l="1"/>
  <c r="G621"/>
  <c r="H621" s="1"/>
  <c r="L618"/>
  <c r="K619"/>
  <c r="M618"/>
  <c r="Q619" s="1"/>
  <c r="O618"/>
  <c r="N237" i="4"/>
  <c r="I237"/>
  <c r="J621" i="5"/>
  <c r="R619"/>
  <c r="F623" l="1"/>
  <c r="G622"/>
  <c r="H622" s="1"/>
  <c r="O619"/>
  <c r="P618"/>
  <c r="L619"/>
  <c r="M619" s="1"/>
  <c r="Q620" s="1"/>
  <c r="K620"/>
  <c r="N236" i="4"/>
  <c r="I236"/>
  <c r="J622" i="5"/>
  <c r="R620"/>
  <c r="L620" l="1"/>
  <c r="K621"/>
  <c r="M620"/>
  <c r="Q621" s="1"/>
  <c r="F624"/>
  <c r="G623"/>
  <c r="H623" s="1"/>
  <c r="O620"/>
  <c r="P619"/>
  <c r="N235" i="4"/>
  <c r="I235"/>
  <c r="J623" i="5"/>
  <c r="R621"/>
  <c r="F625" l="1"/>
  <c r="G624"/>
  <c r="H624" s="1"/>
  <c r="O621"/>
  <c r="P621" s="1"/>
  <c r="P620"/>
  <c r="L621"/>
  <c r="K622"/>
  <c r="N234" i="4"/>
  <c r="I234"/>
  <c r="J624" i="5"/>
  <c r="L622" l="1"/>
  <c r="K623"/>
  <c r="M622"/>
  <c r="F626"/>
  <c r="G625"/>
  <c r="H625" s="1"/>
  <c r="M621"/>
  <c r="N233" i="4"/>
  <c r="I233"/>
  <c r="J625" i="5"/>
  <c r="R622"/>
  <c r="R623"/>
  <c r="O622" l="1"/>
  <c r="O623" s="1"/>
  <c r="Q622"/>
  <c r="Q623" s="1"/>
  <c r="F627"/>
  <c r="G626"/>
  <c r="H626" s="1"/>
  <c r="L623"/>
  <c r="K624"/>
  <c r="M623"/>
  <c r="N232" i="4"/>
  <c r="I232"/>
  <c r="J626" i="5"/>
  <c r="R624"/>
  <c r="Q624" l="1"/>
  <c r="P622"/>
  <c r="F628"/>
  <c r="G627"/>
  <c r="H627" s="1"/>
  <c r="O624"/>
  <c r="P623"/>
  <c r="L624"/>
  <c r="M624" s="1"/>
  <c r="Q625" s="1"/>
  <c r="K625"/>
  <c r="N231" i="4"/>
  <c r="I231"/>
  <c r="R625" i="5"/>
  <c r="J627"/>
  <c r="O625" l="1"/>
  <c r="P624"/>
  <c r="L625"/>
  <c r="M625" s="1"/>
  <c r="Q626" s="1"/>
  <c r="K626"/>
  <c r="F629"/>
  <c r="G628"/>
  <c r="H628" s="1"/>
  <c r="N230" i="4"/>
  <c r="I230"/>
  <c r="J628" i="5"/>
  <c r="R626"/>
  <c r="F630" l="1"/>
  <c r="G629"/>
  <c r="H629" s="1"/>
  <c r="L626"/>
  <c r="K627"/>
  <c r="M626"/>
  <c r="Q627" s="1"/>
  <c r="O626"/>
  <c r="P625"/>
  <c r="N229" i="4"/>
  <c r="I229"/>
  <c r="J629" i="5"/>
  <c r="R627"/>
  <c r="F631" l="1"/>
  <c r="G630"/>
  <c r="H630" s="1"/>
  <c r="L627"/>
  <c r="K628"/>
  <c r="M627"/>
  <c r="Q628" s="1"/>
  <c r="O627"/>
  <c r="P626"/>
  <c r="N228" i="4"/>
  <c r="I228"/>
  <c r="J630" i="5"/>
  <c r="R628"/>
  <c r="F632" l="1"/>
  <c r="G631"/>
  <c r="H631" s="1"/>
  <c r="O628"/>
  <c r="P628" s="1"/>
  <c r="P627"/>
  <c r="L628"/>
  <c r="K629"/>
  <c r="N227" i="4"/>
  <c r="I227"/>
  <c r="J631" i="5"/>
  <c r="L629" l="1"/>
  <c r="K630"/>
  <c r="M629"/>
  <c r="F633"/>
  <c r="G632"/>
  <c r="H632" s="1"/>
  <c r="M628"/>
  <c r="N226" i="4"/>
  <c r="I226"/>
  <c r="J632" i="5"/>
  <c r="R629"/>
  <c r="R630"/>
  <c r="O629" l="1"/>
  <c r="O630" s="1"/>
  <c r="Q629"/>
  <c r="Q630" s="1"/>
  <c r="F634"/>
  <c r="G633"/>
  <c r="H633" s="1"/>
  <c r="L630"/>
  <c r="M630" s="1"/>
  <c r="K631"/>
  <c r="N225" i="4"/>
  <c r="I225"/>
  <c r="J633" i="5"/>
  <c r="R631"/>
  <c r="Q631" l="1"/>
  <c r="P629"/>
  <c r="F635"/>
  <c r="G634"/>
  <c r="H634" s="1"/>
  <c r="O631"/>
  <c r="P630"/>
  <c r="L631"/>
  <c r="M631" s="1"/>
  <c r="Q632" s="1"/>
  <c r="K632"/>
  <c r="N224" i="4"/>
  <c r="I224"/>
  <c r="J634" i="5"/>
  <c r="R632"/>
  <c r="L632" l="1"/>
  <c r="K633"/>
  <c r="M632"/>
  <c r="Q633" s="1"/>
  <c r="F636"/>
  <c r="G635"/>
  <c r="H635" s="1"/>
  <c r="O632"/>
  <c r="P631"/>
  <c r="N223" i="4"/>
  <c r="I223"/>
  <c r="J635" i="5"/>
  <c r="R633"/>
  <c r="F637" l="1"/>
  <c r="G636"/>
  <c r="H636" s="1"/>
  <c r="L633"/>
  <c r="K634"/>
  <c r="M633"/>
  <c r="Q634" s="1"/>
  <c r="O633"/>
  <c r="P632"/>
  <c r="N222" i="4"/>
  <c r="I222"/>
  <c r="J636" i="5"/>
  <c r="R634"/>
  <c r="F638" l="1"/>
  <c r="G637"/>
  <c r="H637" s="1"/>
  <c r="O634"/>
  <c r="P634" s="1"/>
  <c r="P633"/>
  <c r="L634"/>
  <c r="M634" s="1"/>
  <c r="Q635" s="1"/>
  <c r="K635"/>
  <c r="N221" i="4"/>
  <c r="I221"/>
  <c r="J637" i="5"/>
  <c r="R635"/>
  <c r="L635" l="1"/>
  <c r="K636"/>
  <c r="M635"/>
  <c r="Q636" s="1"/>
  <c r="F639"/>
  <c r="G638"/>
  <c r="H638" s="1"/>
  <c r="O635"/>
  <c r="P635" s="1"/>
  <c r="N220" i="4"/>
  <c r="I220"/>
  <c r="J638" i="5"/>
  <c r="R636"/>
  <c r="F640" l="1"/>
  <c r="G639"/>
  <c r="H639" s="1"/>
  <c r="L636"/>
  <c r="K637"/>
  <c r="M636"/>
  <c r="Q637" s="1"/>
  <c r="O636"/>
  <c r="P636" s="1"/>
  <c r="N219" i="4"/>
  <c r="I219"/>
  <c r="J639" i="5"/>
  <c r="R637"/>
  <c r="L637" l="1"/>
  <c r="K638"/>
  <c r="M637"/>
  <c r="Q638" s="1"/>
  <c r="F641"/>
  <c r="G640"/>
  <c r="H640" s="1"/>
  <c r="O637"/>
  <c r="N218" i="4"/>
  <c r="I218"/>
  <c r="J640" i="5"/>
  <c r="R638"/>
  <c r="F642" l="1"/>
  <c r="G641"/>
  <c r="H641" s="1"/>
  <c r="L638"/>
  <c r="K639"/>
  <c r="M638"/>
  <c r="Q639" s="1"/>
  <c r="O638"/>
  <c r="P637"/>
  <c r="N217" i="4"/>
  <c r="I217"/>
  <c r="J641" i="5"/>
  <c r="R639"/>
  <c r="F643" l="1"/>
  <c r="G642"/>
  <c r="H642" s="1"/>
  <c r="O639"/>
  <c r="P639" s="1"/>
  <c r="P638"/>
  <c r="L639"/>
  <c r="K640"/>
  <c r="M639"/>
  <c r="Q640" s="1"/>
  <c r="N216" i="4"/>
  <c r="I216"/>
  <c r="J642" i="5"/>
  <c r="R640"/>
  <c r="L640" l="1"/>
  <c r="K641"/>
  <c r="M640"/>
  <c r="Q641" s="1"/>
  <c r="F644"/>
  <c r="G643"/>
  <c r="H643" s="1"/>
  <c r="O640"/>
  <c r="P640" s="1"/>
  <c r="N215" i="4"/>
  <c r="I215"/>
  <c r="J643" i="5"/>
  <c r="R641"/>
  <c r="F645" l="1"/>
  <c r="G644"/>
  <c r="H644" s="1"/>
  <c r="L641"/>
  <c r="K642"/>
  <c r="M641"/>
  <c r="Q642" s="1"/>
  <c r="O641"/>
  <c r="P641" s="1"/>
  <c r="N214" i="4"/>
  <c r="I214"/>
  <c r="J644" i="5"/>
  <c r="R642"/>
  <c r="L642" l="1"/>
  <c r="K643"/>
  <c r="M642"/>
  <c r="Q643" s="1"/>
  <c r="F646"/>
  <c r="G645"/>
  <c r="H645" s="1"/>
  <c r="O642"/>
  <c r="N213" i="4"/>
  <c r="I213"/>
  <c r="J645" i="5"/>
  <c r="R643"/>
  <c r="F647" l="1"/>
  <c r="G646"/>
  <c r="H646" s="1"/>
  <c r="L643"/>
  <c r="K644"/>
  <c r="M643"/>
  <c r="Q644" s="1"/>
  <c r="O643"/>
  <c r="P642"/>
  <c r="N212" i="4"/>
  <c r="I212"/>
  <c r="J646" i="5"/>
  <c r="R644"/>
  <c r="F648" l="1"/>
  <c r="G647"/>
  <c r="H647" s="1"/>
  <c r="O644"/>
  <c r="P644" s="1"/>
  <c r="P643"/>
  <c r="L644"/>
  <c r="K645"/>
  <c r="M644"/>
  <c r="Q645" s="1"/>
  <c r="N211" i="4"/>
  <c r="I211"/>
  <c r="J647" i="5"/>
  <c r="R645"/>
  <c r="L645" l="1"/>
  <c r="K646"/>
  <c r="M645"/>
  <c r="Q646" s="1"/>
  <c r="F649"/>
  <c r="G648"/>
  <c r="H648" s="1"/>
  <c r="O645"/>
  <c r="N210" i="4"/>
  <c r="I210"/>
  <c r="J648" i="5"/>
  <c r="R646"/>
  <c r="L646" l="1"/>
  <c r="K647"/>
  <c r="M646"/>
  <c r="O646"/>
  <c r="Q647"/>
  <c r="P645"/>
  <c r="F650"/>
  <c r="G649"/>
  <c r="H649" s="1"/>
  <c r="N209" i="4"/>
  <c r="I209"/>
  <c r="J649" i="5"/>
  <c r="R647"/>
  <c r="L647" l="1"/>
  <c r="K648"/>
  <c r="M647"/>
  <c r="Q648" s="1"/>
  <c r="O647"/>
  <c r="P647" s="1"/>
  <c r="P646"/>
  <c r="F651"/>
  <c r="G650"/>
  <c r="H650" s="1"/>
  <c r="N208" i="4"/>
  <c r="I208"/>
  <c r="J650" i="5"/>
  <c r="R648"/>
  <c r="L648" l="1"/>
  <c r="K649"/>
  <c r="M648"/>
  <c r="Q649" s="1"/>
  <c r="F652"/>
  <c r="G651"/>
  <c r="H651" s="1"/>
  <c r="O648"/>
  <c r="N207" i="4"/>
  <c r="I207"/>
  <c r="J651" i="5"/>
  <c r="R649"/>
  <c r="F653" l="1"/>
  <c r="G652"/>
  <c r="H652" s="1"/>
  <c r="L649"/>
  <c r="K650"/>
  <c r="M649"/>
  <c r="Q650" s="1"/>
  <c r="O649"/>
  <c r="P648"/>
  <c r="N206" i="4"/>
  <c r="I206"/>
  <c r="J652" i="5"/>
  <c r="R650"/>
  <c r="F654" l="1"/>
  <c r="G653"/>
  <c r="H653" s="1"/>
  <c r="O650"/>
  <c r="P650" s="1"/>
  <c r="P649"/>
  <c r="L650"/>
  <c r="K651"/>
  <c r="N205" i="4"/>
  <c r="I205"/>
  <c r="J653" i="5"/>
  <c r="L651" l="1"/>
  <c r="K652"/>
  <c r="M651"/>
  <c r="F655"/>
  <c r="G654"/>
  <c r="H654" s="1"/>
  <c r="M650"/>
  <c r="N204" i="4"/>
  <c r="I204"/>
  <c r="J654" i="5"/>
  <c r="R651"/>
  <c r="R652"/>
  <c r="O651" l="1"/>
  <c r="O652" s="1"/>
  <c r="Q651"/>
  <c r="Q652" s="1"/>
  <c r="F656"/>
  <c r="G655"/>
  <c r="H655" s="1"/>
  <c r="L652"/>
  <c r="M652" s="1"/>
  <c r="K653"/>
  <c r="N203" i="4"/>
  <c r="I203"/>
  <c r="J655" i="5"/>
  <c r="R653"/>
  <c r="Q653" l="1"/>
  <c r="P651"/>
  <c r="F657"/>
  <c r="G656"/>
  <c r="H656" s="1"/>
  <c r="O653"/>
  <c r="P652"/>
  <c r="L653"/>
  <c r="M653" s="1"/>
  <c r="Q654" s="1"/>
  <c r="K654"/>
  <c r="N202" i="4"/>
  <c r="I202"/>
  <c r="R654" i="5"/>
  <c r="J656"/>
  <c r="O654" l="1"/>
  <c r="P653"/>
  <c r="L654"/>
  <c r="M654" s="1"/>
  <c r="Q655" s="1"/>
  <c r="K655"/>
  <c r="F658"/>
  <c r="G657"/>
  <c r="H657" s="1"/>
  <c r="N201" i="4"/>
  <c r="I201"/>
  <c r="J657" i="5"/>
  <c r="R655"/>
  <c r="F659" l="1"/>
  <c r="G658"/>
  <c r="H658" s="1"/>
  <c r="L655"/>
  <c r="K656"/>
  <c r="M655"/>
  <c r="Q656" s="1"/>
  <c r="O655"/>
  <c r="P654"/>
  <c r="N200" i="4"/>
  <c r="I200"/>
  <c r="J658" i="5"/>
  <c r="R656"/>
  <c r="F660" l="1"/>
  <c r="G659"/>
  <c r="H659" s="1"/>
  <c r="L656"/>
  <c r="K657"/>
  <c r="M656"/>
  <c r="Q657" s="1"/>
  <c r="O656"/>
  <c r="P655"/>
  <c r="N199" i="4"/>
  <c r="I199"/>
  <c r="J659" i="5"/>
  <c r="R657"/>
  <c r="F661" l="1"/>
  <c r="G660"/>
  <c r="H660" s="1"/>
  <c r="O657"/>
  <c r="P657" s="1"/>
  <c r="P656"/>
  <c r="L657"/>
  <c r="M657" s="1"/>
  <c r="Q658" s="1"/>
  <c r="K658"/>
  <c r="N198" i="4"/>
  <c r="I198"/>
  <c r="J660" i="5"/>
  <c r="R658"/>
  <c r="L658" l="1"/>
  <c r="K659"/>
  <c r="M658"/>
  <c r="Q659" s="1"/>
  <c r="F662"/>
  <c r="G661"/>
  <c r="H661" s="1"/>
  <c r="O658"/>
  <c r="P658" s="1"/>
  <c r="N197" i="4"/>
  <c r="I197"/>
  <c r="J661" i="5"/>
  <c r="R659"/>
  <c r="F663" l="1"/>
  <c r="G662"/>
  <c r="H662" s="1"/>
  <c r="L659"/>
  <c r="K660"/>
  <c r="M659"/>
  <c r="Q660" s="1"/>
  <c r="O659"/>
  <c r="P659" s="1"/>
  <c r="N196" i="4"/>
  <c r="I196"/>
  <c r="J662" i="5"/>
  <c r="R660"/>
  <c r="L660" l="1"/>
  <c r="K661"/>
  <c r="M660"/>
  <c r="Q661" s="1"/>
  <c r="F664"/>
  <c r="G663"/>
  <c r="H663" s="1"/>
  <c r="O660"/>
  <c r="N195" i="4"/>
  <c r="I195"/>
  <c r="J663" i="5"/>
  <c r="R661"/>
  <c r="F665" l="1"/>
  <c r="G664"/>
  <c r="H664" s="1"/>
  <c r="L661"/>
  <c r="K662"/>
  <c r="M661"/>
  <c r="Q662" s="1"/>
  <c r="O661"/>
  <c r="P660"/>
  <c r="N194" i="4"/>
  <c r="I194"/>
  <c r="J664" i="5"/>
  <c r="R662"/>
  <c r="F666" l="1"/>
  <c r="G665"/>
  <c r="H665" s="1"/>
  <c r="O662"/>
  <c r="P661"/>
  <c r="L662"/>
  <c r="M662" s="1"/>
  <c r="Q663" s="1"/>
  <c r="K663"/>
  <c r="N193" i="4"/>
  <c r="I193"/>
  <c r="J665" i="5"/>
  <c r="R663"/>
  <c r="L663" l="1"/>
  <c r="K664"/>
  <c r="M663"/>
  <c r="Q664" s="1"/>
  <c r="F667"/>
  <c r="G666"/>
  <c r="H666" s="1"/>
  <c r="O663"/>
  <c r="P663" s="1"/>
  <c r="P662"/>
  <c r="N192" i="4"/>
  <c r="I192"/>
  <c r="J666" i="5"/>
  <c r="R664"/>
  <c r="F668" l="1"/>
  <c r="G667"/>
  <c r="H667" s="1"/>
  <c r="L664"/>
  <c r="K665"/>
  <c r="M664"/>
  <c r="Q665" s="1"/>
  <c r="O664"/>
  <c r="P664" s="1"/>
  <c r="N191" i="4"/>
  <c r="I191"/>
  <c r="J667" i="5"/>
  <c r="R665"/>
  <c r="F669" l="1"/>
  <c r="G668"/>
  <c r="H668" s="1"/>
  <c r="L665"/>
  <c r="K666"/>
  <c r="M665"/>
  <c r="Q666" s="1"/>
  <c r="O665"/>
  <c r="P665" s="1"/>
  <c r="N190" i="4"/>
  <c r="I190"/>
  <c r="J668" i="5"/>
  <c r="R666"/>
  <c r="L666" l="1"/>
  <c r="K667"/>
  <c r="M666"/>
  <c r="Q667" s="1"/>
  <c r="F670"/>
  <c r="G669"/>
  <c r="H669" s="1"/>
  <c r="O666"/>
  <c r="P666" s="1"/>
  <c r="N189" i="4"/>
  <c r="I189"/>
  <c r="J669" i="5"/>
  <c r="R667"/>
  <c r="F671" l="1"/>
  <c r="G670"/>
  <c r="H670" s="1"/>
  <c r="L667"/>
  <c r="K668"/>
  <c r="M667"/>
  <c r="Q668" s="1"/>
  <c r="O667"/>
  <c r="P667" s="1"/>
  <c r="N188" i="4"/>
  <c r="I188"/>
  <c r="J670" i="5"/>
  <c r="R668"/>
  <c r="L668" l="1"/>
  <c r="K669"/>
  <c r="M668"/>
  <c r="Q669" s="1"/>
  <c r="F672"/>
  <c r="G671"/>
  <c r="H671" s="1"/>
  <c r="O668"/>
  <c r="N187" i="4"/>
  <c r="I187"/>
  <c r="J671" i="5"/>
  <c r="R669"/>
  <c r="F673" l="1"/>
  <c r="G672"/>
  <c r="H672" s="1"/>
  <c r="L669"/>
  <c r="K670"/>
  <c r="M669"/>
  <c r="Q670" s="1"/>
  <c r="O669"/>
  <c r="P668"/>
  <c r="N186" i="4"/>
  <c r="I186"/>
  <c r="J672" i="5"/>
  <c r="R670"/>
  <c r="L670" l="1"/>
  <c r="K671"/>
  <c r="M670"/>
  <c r="F674"/>
  <c r="G673"/>
  <c r="H673" s="1"/>
  <c r="O670"/>
  <c r="Q671"/>
  <c r="P669"/>
  <c r="N185" i="4"/>
  <c r="I185"/>
  <c r="J673" i="5"/>
  <c r="R671"/>
  <c r="F675" l="1"/>
  <c r="G674"/>
  <c r="H674" s="1"/>
  <c r="L671"/>
  <c r="K672"/>
  <c r="M671"/>
  <c r="Q672" s="1"/>
  <c r="O671"/>
  <c r="P671" s="1"/>
  <c r="P670"/>
  <c r="N184" i="4"/>
  <c r="I184"/>
  <c r="R672" i="5"/>
  <c r="J674"/>
  <c r="L672" l="1"/>
  <c r="K673"/>
  <c r="M672"/>
  <c r="Q673" s="1"/>
  <c r="F676"/>
  <c r="G675"/>
  <c r="H675" s="1"/>
  <c r="O672"/>
  <c r="N183" i="4"/>
  <c r="I183"/>
  <c r="J675" i="5"/>
  <c r="R673"/>
  <c r="F677" l="1"/>
  <c r="G676"/>
  <c r="H676" s="1"/>
  <c r="L673"/>
  <c r="K674"/>
  <c r="M673"/>
  <c r="Q674" s="1"/>
  <c r="O673"/>
  <c r="P672"/>
  <c r="N182" i="4"/>
  <c r="I182"/>
  <c r="J676" i="5"/>
  <c r="R674"/>
  <c r="F678" l="1"/>
  <c r="G677"/>
  <c r="H677" s="1"/>
  <c r="O674"/>
  <c r="P674" s="1"/>
  <c r="P673"/>
  <c r="L674"/>
  <c r="K675"/>
  <c r="N181" i="4"/>
  <c r="I181"/>
  <c r="J677" i="5"/>
  <c r="L675" l="1"/>
  <c r="M675" s="1"/>
  <c r="K676"/>
  <c r="F679"/>
  <c r="G678"/>
  <c r="H678" s="1"/>
  <c r="M674"/>
  <c r="N180" i="4"/>
  <c r="I180"/>
  <c r="R675" i="5"/>
  <c r="J678"/>
  <c r="R676"/>
  <c r="O675" l="1"/>
  <c r="O676" s="1"/>
  <c r="Q675"/>
  <c r="Q676" s="1"/>
  <c r="F680"/>
  <c r="G679"/>
  <c r="H679" s="1"/>
  <c r="L676"/>
  <c r="K677"/>
  <c r="M676"/>
  <c r="N179" i="4"/>
  <c r="I179"/>
  <c r="J679" i="5"/>
  <c r="R677"/>
  <c r="F681" l="1"/>
  <c r="G680"/>
  <c r="H680" s="1"/>
  <c r="O677"/>
  <c r="P677" s="1"/>
  <c r="P676"/>
  <c r="L677"/>
  <c r="M677" s="1"/>
  <c r="K678"/>
  <c r="Q677"/>
  <c r="P675"/>
  <c r="N178" i="4"/>
  <c r="I178"/>
  <c r="J680" i="5"/>
  <c r="R678"/>
  <c r="Q678" l="1"/>
  <c r="L678"/>
  <c r="K679"/>
  <c r="M678"/>
  <c r="F682"/>
  <c r="G681"/>
  <c r="H681" s="1"/>
  <c r="O678"/>
  <c r="P678" s="1"/>
  <c r="N177" i="4"/>
  <c r="I177"/>
  <c r="R679" i="5"/>
  <c r="J681"/>
  <c r="Q679" l="1"/>
  <c r="F683"/>
  <c r="G682"/>
  <c r="H682" s="1"/>
  <c r="L679"/>
  <c r="K680"/>
  <c r="M679"/>
  <c r="O679"/>
  <c r="P679" s="1"/>
  <c r="N176" i="4"/>
  <c r="I176"/>
  <c r="J682" i="5"/>
  <c r="R680"/>
  <c r="Q680" l="1"/>
  <c r="L680"/>
  <c r="K681"/>
  <c r="M680"/>
  <c r="F684"/>
  <c r="G683"/>
  <c r="H683" s="1"/>
  <c r="O680"/>
  <c r="N175" i="4"/>
  <c r="I175"/>
  <c r="J683" i="5"/>
  <c r="R681"/>
  <c r="Q681" l="1"/>
  <c r="F685"/>
  <c r="G684"/>
  <c r="H684" s="1"/>
  <c r="L681"/>
  <c r="K682"/>
  <c r="M681"/>
  <c r="O681"/>
  <c r="P680"/>
  <c r="N174" i="4"/>
  <c r="I174"/>
  <c r="J684" i="5"/>
  <c r="R682"/>
  <c r="Q682" l="1"/>
  <c r="F686"/>
  <c r="G685"/>
  <c r="H685" s="1"/>
  <c r="O682"/>
  <c r="P681"/>
  <c r="L682"/>
  <c r="K683"/>
  <c r="M682"/>
  <c r="Q683" s="1"/>
  <c r="N173" i="4"/>
  <c r="I173"/>
  <c r="J685" i="5"/>
  <c r="R683"/>
  <c r="L683" l="1"/>
  <c r="K684"/>
  <c r="M683"/>
  <c r="Q684" s="1"/>
  <c r="F687"/>
  <c r="G686"/>
  <c r="H686" s="1"/>
  <c r="O683"/>
  <c r="P682"/>
  <c r="N172" i="4"/>
  <c r="I172"/>
  <c r="J686" i="5"/>
  <c r="R684"/>
  <c r="F688" l="1"/>
  <c r="G687"/>
  <c r="H687" s="1"/>
  <c r="O684"/>
  <c r="P684" s="1"/>
  <c r="P683"/>
  <c r="L684"/>
  <c r="K685"/>
  <c r="N171" i="4"/>
  <c r="I171"/>
  <c r="J687" i="5"/>
  <c r="L685" l="1"/>
  <c r="K686"/>
  <c r="M685"/>
  <c r="F689"/>
  <c r="G688"/>
  <c r="H688" s="1"/>
  <c r="M684"/>
  <c r="N170" i="4"/>
  <c r="I170"/>
  <c r="J688" i="5"/>
  <c r="R685"/>
  <c r="R686"/>
  <c r="O685" l="1"/>
  <c r="O686" s="1"/>
  <c r="Q685"/>
  <c r="Q686" s="1"/>
  <c r="F690"/>
  <c r="G689"/>
  <c r="H689" s="1"/>
  <c r="L686"/>
  <c r="M686" s="1"/>
  <c r="K687"/>
  <c r="N169" i="4"/>
  <c r="I169"/>
  <c r="J689" i="5"/>
  <c r="R687"/>
  <c r="Q687" l="1"/>
  <c r="P685"/>
  <c r="F691"/>
  <c r="G690"/>
  <c r="H690" s="1"/>
  <c r="O687"/>
  <c r="P686"/>
  <c r="L687"/>
  <c r="K688"/>
  <c r="M687"/>
  <c r="Q688" s="1"/>
  <c r="N168" i="4"/>
  <c r="I168"/>
  <c r="R688" i="5"/>
  <c r="J690"/>
  <c r="O688" l="1"/>
  <c r="P687"/>
  <c r="L688"/>
  <c r="M688" s="1"/>
  <c r="Q689" s="1"/>
  <c r="K689"/>
  <c r="F692"/>
  <c r="G691"/>
  <c r="H691" s="1"/>
  <c r="N167" i="4"/>
  <c r="I167"/>
  <c r="J691" i="5"/>
  <c r="R689"/>
  <c r="F693" l="1"/>
  <c r="G692"/>
  <c r="H692" s="1"/>
  <c r="L689"/>
  <c r="K690"/>
  <c r="M689"/>
  <c r="Q690" s="1"/>
  <c r="O689"/>
  <c r="P688"/>
  <c r="N166" i="4"/>
  <c r="I166"/>
  <c r="J692" i="5"/>
  <c r="R690"/>
  <c r="F694" l="1"/>
  <c r="G693"/>
  <c r="H693" s="1"/>
  <c r="L690"/>
  <c r="K691"/>
  <c r="M690"/>
  <c r="Q691" s="1"/>
  <c r="O690"/>
  <c r="P689"/>
  <c r="N165" i="4"/>
  <c r="I165"/>
  <c r="J693" i="5"/>
  <c r="R691"/>
  <c r="F695" l="1"/>
  <c r="G694"/>
  <c r="H694" s="1"/>
  <c r="O691"/>
  <c r="P690"/>
  <c r="L691"/>
  <c r="M691" s="1"/>
  <c r="Q692" s="1"/>
  <c r="K692"/>
  <c r="N164" i="4"/>
  <c r="I164"/>
  <c r="J694" i="5"/>
  <c r="R692"/>
  <c r="L692" l="1"/>
  <c r="K693"/>
  <c r="M692"/>
  <c r="Q693" s="1"/>
  <c r="F696"/>
  <c r="G695"/>
  <c r="H695" s="1"/>
  <c r="O692"/>
  <c r="P691"/>
  <c r="N163" i="4"/>
  <c r="I163"/>
  <c r="J695" i="5"/>
  <c r="R693"/>
  <c r="L693" l="1"/>
  <c r="K694"/>
  <c r="M693"/>
  <c r="O693"/>
  <c r="Q694"/>
  <c r="P692"/>
  <c r="F697"/>
  <c r="G696"/>
  <c r="H696" s="1"/>
  <c r="N162" i="4"/>
  <c r="I162"/>
  <c r="R694" i="5"/>
  <c r="J696"/>
  <c r="L694" l="1"/>
  <c r="K695"/>
  <c r="M694"/>
  <c r="Q695" s="1"/>
  <c r="O694"/>
  <c r="P693"/>
  <c r="F698"/>
  <c r="G697"/>
  <c r="H697" s="1"/>
  <c r="N161" i="4"/>
  <c r="I161"/>
  <c r="J697" i="5"/>
  <c r="R695"/>
  <c r="F699" l="1"/>
  <c r="G698"/>
  <c r="H698" s="1"/>
  <c r="L695"/>
  <c r="K696"/>
  <c r="M695"/>
  <c r="Q696" s="1"/>
  <c r="O695"/>
  <c r="P694"/>
  <c r="N160" i="4"/>
  <c r="I160"/>
  <c r="J698" i="5"/>
  <c r="R696"/>
  <c r="F700" l="1"/>
  <c r="G699"/>
  <c r="H699" s="1"/>
  <c r="O696"/>
  <c r="P695"/>
  <c r="L696"/>
  <c r="M696" s="1"/>
  <c r="Q697" s="1"/>
  <c r="K697"/>
  <c r="N159" i="4"/>
  <c r="I159"/>
  <c r="J699" i="5"/>
  <c r="R697"/>
  <c r="L697" l="1"/>
  <c r="K698"/>
  <c r="M697"/>
  <c r="Q698" s="1"/>
  <c r="F701"/>
  <c r="G700"/>
  <c r="H700" s="1"/>
  <c r="O697"/>
  <c r="P696"/>
  <c r="N158" i="4"/>
  <c r="I158"/>
  <c r="J700" i="5"/>
  <c r="R698"/>
  <c r="F702" l="1"/>
  <c r="G701"/>
  <c r="H701" s="1"/>
  <c r="O698"/>
  <c r="P698" s="1"/>
  <c r="P697"/>
  <c r="L698"/>
  <c r="K699"/>
  <c r="M698"/>
  <c r="Q699" s="1"/>
  <c r="N157" i="4"/>
  <c r="I157"/>
  <c r="J701" i="5"/>
  <c r="R699"/>
  <c r="L699" l="1"/>
  <c r="K700"/>
  <c r="M699"/>
  <c r="Q700" s="1"/>
  <c r="F703"/>
  <c r="G702"/>
  <c r="H702" s="1"/>
  <c r="O699"/>
  <c r="N156" i="4"/>
  <c r="I156"/>
  <c r="J702" i="5"/>
  <c r="R700"/>
  <c r="L700" l="1"/>
  <c r="K701"/>
  <c r="M700"/>
  <c r="O700"/>
  <c r="Q701"/>
  <c r="P699"/>
  <c r="F704"/>
  <c r="G703"/>
  <c r="H703" s="1"/>
  <c r="N155" i="4"/>
  <c r="I155"/>
  <c r="R701" i="5"/>
  <c r="J703"/>
  <c r="L701" l="1"/>
  <c r="K702"/>
  <c r="M701"/>
  <c r="O701"/>
  <c r="P700"/>
  <c r="F705"/>
  <c r="G704"/>
  <c r="H704" s="1"/>
  <c r="Q702"/>
  <c r="N154" i="4"/>
  <c r="I154"/>
  <c r="J704" i="5"/>
  <c r="R702"/>
  <c r="F706" l="1"/>
  <c r="G705"/>
  <c r="H705" s="1"/>
  <c r="L702"/>
  <c r="K703"/>
  <c r="M702"/>
  <c r="Q703" s="1"/>
  <c r="O702"/>
  <c r="P701"/>
  <c r="N153" i="4"/>
  <c r="I153"/>
  <c r="J705" i="5"/>
  <c r="R703"/>
  <c r="F707" l="1"/>
  <c r="G706"/>
  <c r="H706" s="1"/>
  <c r="L703"/>
  <c r="K704"/>
  <c r="M703"/>
  <c r="Q704" s="1"/>
  <c r="O703"/>
  <c r="P702"/>
  <c r="N152" i="4"/>
  <c r="I152"/>
  <c r="J706" i="5"/>
  <c r="R704"/>
  <c r="F708" l="1"/>
  <c r="G707"/>
  <c r="H707" s="1"/>
  <c r="O704"/>
  <c r="P704" s="1"/>
  <c r="P703"/>
  <c r="L704"/>
  <c r="M704" s="1"/>
  <c r="Q705" s="1"/>
  <c r="K705"/>
  <c r="N151" i="4"/>
  <c r="I151"/>
  <c r="J707" i="5"/>
  <c r="R705"/>
  <c r="L705" l="1"/>
  <c r="K706"/>
  <c r="M705"/>
  <c r="Q706" s="1"/>
  <c r="F709"/>
  <c r="G708"/>
  <c r="H708" s="1"/>
  <c r="O705"/>
  <c r="N150" i="4"/>
  <c r="I150"/>
  <c r="J708" i="5"/>
  <c r="R706"/>
  <c r="F710" l="1"/>
  <c r="G709"/>
  <c r="H709" s="1"/>
  <c r="O706"/>
  <c r="P706" s="1"/>
  <c r="P705"/>
  <c r="L706"/>
  <c r="K707"/>
  <c r="M706"/>
  <c r="Q707" s="1"/>
  <c r="N149" i="4"/>
  <c r="I149"/>
  <c r="J709" i="5"/>
  <c r="R707"/>
  <c r="L707" l="1"/>
  <c r="K708"/>
  <c r="M707"/>
  <c r="Q708" s="1"/>
  <c r="F711"/>
  <c r="G710"/>
  <c r="H710" s="1"/>
  <c r="O707"/>
  <c r="N148" i="4"/>
  <c r="I148"/>
  <c r="J710" i="5"/>
  <c r="R708"/>
  <c r="L708" l="1"/>
  <c r="K709"/>
  <c r="M708"/>
  <c r="O708"/>
  <c r="Q709"/>
  <c r="P707"/>
  <c r="F712"/>
  <c r="G711"/>
  <c r="H711" s="1"/>
  <c r="N147" i="4"/>
  <c r="I147"/>
  <c r="R709" i="5"/>
  <c r="J711"/>
  <c r="F713" l="1"/>
  <c r="G712"/>
  <c r="H712" s="1"/>
  <c r="L709"/>
  <c r="K710"/>
  <c r="M709"/>
  <c r="O709"/>
  <c r="P708"/>
  <c r="Q710"/>
  <c r="N146" i="4"/>
  <c r="I146"/>
  <c r="R710" i="5"/>
  <c r="J712"/>
  <c r="L710" l="1"/>
  <c r="K711"/>
  <c r="M710"/>
  <c r="Q711" s="1"/>
  <c r="O710"/>
  <c r="P709"/>
  <c r="F714"/>
  <c r="G713"/>
  <c r="H713" s="1"/>
  <c r="N145" i="4"/>
  <c r="I145"/>
  <c r="J713" i="5"/>
  <c r="R711"/>
  <c r="L711" l="1"/>
  <c r="K712"/>
  <c r="M711"/>
  <c r="Q712" s="1"/>
  <c r="O711"/>
  <c r="P710"/>
  <c r="F715"/>
  <c r="G714"/>
  <c r="H714" s="1"/>
  <c r="N144" i="4"/>
  <c r="I144"/>
  <c r="J714" i="5"/>
  <c r="R712"/>
  <c r="O712" l="1"/>
  <c r="P711"/>
  <c r="F716"/>
  <c r="G715"/>
  <c r="H715" s="1"/>
  <c r="L712"/>
  <c r="M712" s="1"/>
  <c r="Q713" s="1"/>
  <c r="K713"/>
  <c r="N143" i="4"/>
  <c r="I143"/>
  <c r="J715" i="5"/>
  <c r="R713"/>
  <c r="L713" l="1"/>
  <c r="K714"/>
  <c r="M713"/>
  <c r="Q714" s="1"/>
  <c r="F717"/>
  <c r="G716"/>
  <c r="H716" s="1"/>
  <c r="O713"/>
  <c r="P713" s="1"/>
  <c r="P712"/>
  <c r="N142" i="4"/>
  <c r="I142"/>
  <c r="J716" i="5"/>
  <c r="R714"/>
  <c r="F718" l="1"/>
  <c r="G717"/>
  <c r="H717" s="1"/>
  <c r="L714"/>
  <c r="K715"/>
  <c r="M714"/>
  <c r="Q715" s="1"/>
  <c r="O714"/>
  <c r="N141" i="4"/>
  <c r="I141"/>
  <c r="J717" i="5"/>
  <c r="R715"/>
  <c r="F719" l="1"/>
  <c r="G718"/>
  <c r="H718" s="1"/>
  <c r="O715"/>
  <c r="P715" s="1"/>
  <c r="P714"/>
  <c r="L715"/>
  <c r="M715" s="1"/>
  <c r="Q716" s="1"/>
  <c r="K716"/>
  <c r="N140" i="4"/>
  <c r="I140"/>
  <c r="J718" i="5"/>
  <c r="R716"/>
  <c r="L716" l="1"/>
  <c r="M716" s="1"/>
  <c r="Q717" s="1"/>
  <c r="K717"/>
  <c r="F720"/>
  <c r="G719"/>
  <c r="H719" s="1"/>
  <c r="O716"/>
  <c r="N139" i="4"/>
  <c r="I139"/>
  <c r="J719" i="5"/>
  <c r="R717"/>
  <c r="L717" l="1"/>
  <c r="K718"/>
  <c r="M717"/>
  <c r="O717"/>
  <c r="Q718"/>
  <c r="P716"/>
  <c r="F721"/>
  <c r="G720"/>
  <c r="H720" s="1"/>
  <c r="N138" i="4"/>
  <c r="I138"/>
  <c r="R718" i="5"/>
  <c r="J720"/>
  <c r="L718" l="1"/>
  <c r="K719"/>
  <c r="M718"/>
  <c r="O718"/>
  <c r="P717"/>
  <c r="F722"/>
  <c r="G721"/>
  <c r="H721" s="1"/>
  <c r="Q719"/>
  <c r="N137" i="4"/>
  <c r="I137"/>
  <c r="J721" i="5"/>
  <c r="R719"/>
  <c r="F723" l="1"/>
  <c r="G722"/>
  <c r="H722" s="1"/>
  <c r="L719"/>
  <c r="K720"/>
  <c r="M719"/>
  <c r="Q720" s="1"/>
  <c r="O719"/>
  <c r="P718"/>
  <c r="N136" i="4"/>
  <c r="I136"/>
  <c r="J722" i="5"/>
  <c r="R720"/>
  <c r="F724" l="1"/>
  <c r="G723"/>
  <c r="H723" s="1"/>
  <c r="L720"/>
  <c r="K721"/>
  <c r="M720"/>
  <c r="Q721" s="1"/>
  <c r="O720"/>
  <c r="P719"/>
  <c r="N135" i="4"/>
  <c r="I135"/>
  <c r="J723" i="5"/>
  <c r="R721"/>
  <c r="F725" l="1"/>
  <c r="G724"/>
  <c r="H724" s="1"/>
  <c r="O721"/>
  <c r="P721" s="1"/>
  <c r="P720"/>
  <c r="L721"/>
  <c r="M721" s="1"/>
  <c r="Q722" s="1"/>
  <c r="K722"/>
  <c r="N134" i="4"/>
  <c r="I134"/>
  <c r="J724" i="5"/>
  <c r="R722"/>
  <c r="L722" l="1"/>
  <c r="K723"/>
  <c r="M722"/>
  <c r="Q723" s="1"/>
  <c r="F726"/>
  <c r="G725"/>
  <c r="H725" s="1"/>
  <c r="O722"/>
  <c r="P722" s="1"/>
  <c r="N133" i="4"/>
  <c r="I133"/>
  <c r="J725" i="5"/>
  <c r="R723"/>
  <c r="F727" l="1"/>
  <c r="G726"/>
  <c r="H726" s="1"/>
  <c r="L723"/>
  <c r="K724"/>
  <c r="M723"/>
  <c r="Q724" s="1"/>
  <c r="O723"/>
  <c r="N132" i="4"/>
  <c r="I132"/>
  <c r="J726" i="5"/>
  <c r="R724"/>
  <c r="F728" l="1"/>
  <c r="G727"/>
  <c r="H727" s="1"/>
  <c r="L724"/>
  <c r="M724" s="1"/>
  <c r="Q725" s="1"/>
  <c r="K725"/>
  <c r="O724"/>
  <c r="P723"/>
  <c r="N131" i="4"/>
  <c r="I131"/>
  <c r="J727" i="5"/>
  <c r="R725"/>
  <c r="F729" l="1"/>
  <c r="G728"/>
  <c r="H728" s="1"/>
  <c r="O725"/>
  <c r="P725" s="1"/>
  <c r="P724"/>
  <c r="L725"/>
  <c r="M725" s="1"/>
  <c r="Q726" s="1"/>
  <c r="K726"/>
  <c r="N130" i="4"/>
  <c r="I130"/>
  <c r="J728" i="5"/>
  <c r="R726"/>
  <c r="L726" l="1"/>
  <c r="K727"/>
  <c r="M726"/>
  <c r="Q727" s="1"/>
  <c r="F730"/>
  <c r="G729"/>
  <c r="H729" s="1"/>
  <c r="O726"/>
  <c r="N129" i="4"/>
  <c r="I129"/>
  <c r="J729" i="5"/>
  <c r="R727"/>
  <c r="F731" l="1"/>
  <c r="G730"/>
  <c r="H730" s="1"/>
  <c r="O727"/>
  <c r="P726"/>
  <c r="L727"/>
  <c r="M727" s="1"/>
  <c r="Q728" s="1"/>
  <c r="K728"/>
  <c r="N128" i="4"/>
  <c r="I128"/>
  <c r="J730" i="5"/>
  <c r="R728"/>
  <c r="L728" l="1"/>
  <c r="K729"/>
  <c r="M728"/>
  <c r="Q729" s="1"/>
  <c r="F732"/>
  <c r="G731"/>
  <c r="H731" s="1"/>
  <c r="O728"/>
  <c r="P727"/>
  <c r="N127" i="4"/>
  <c r="I127"/>
  <c r="J731" i="5"/>
  <c r="R729"/>
  <c r="F733" l="1"/>
  <c r="G732"/>
  <c r="H732" s="1"/>
  <c r="O729"/>
  <c r="P729" s="1"/>
  <c r="P728"/>
  <c r="L729"/>
  <c r="K730"/>
  <c r="N126" i="4"/>
  <c r="I126"/>
  <c r="J732" i="5"/>
  <c r="L730" l="1"/>
  <c r="K731"/>
  <c r="M730"/>
  <c r="F734"/>
  <c r="G733"/>
  <c r="H733" s="1"/>
  <c r="M729"/>
  <c r="N125" i="4"/>
  <c r="I125"/>
  <c r="J733" i="5"/>
  <c r="R730"/>
  <c r="R731"/>
  <c r="O730" l="1"/>
  <c r="O731" s="1"/>
  <c r="Q730"/>
  <c r="Q731" s="1"/>
  <c r="F735"/>
  <c r="G734"/>
  <c r="H734" s="1"/>
  <c r="L731"/>
  <c r="M731" s="1"/>
  <c r="K732"/>
  <c r="N124" i="4"/>
  <c r="I124"/>
  <c r="J734" i="5"/>
  <c r="R732"/>
  <c r="Q732" l="1"/>
  <c r="P730"/>
  <c r="F736"/>
  <c r="G735"/>
  <c r="H735" s="1"/>
  <c r="O732"/>
  <c r="P731"/>
  <c r="L732"/>
  <c r="K733"/>
  <c r="M732"/>
  <c r="Q733" s="1"/>
  <c r="N123" i="4"/>
  <c r="I123"/>
  <c r="J735" i="5"/>
  <c r="R733"/>
  <c r="L733" l="1"/>
  <c r="K734"/>
  <c r="M733"/>
  <c r="Q734" s="1"/>
  <c r="F737"/>
  <c r="G736"/>
  <c r="H736" s="1"/>
  <c r="O733"/>
  <c r="P732"/>
  <c r="N122" i="4"/>
  <c r="I122"/>
  <c r="J736" i="5"/>
  <c r="R734"/>
  <c r="F738" l="1"/>
  <c r="G737"/>
  <c r="H737" s="1"/>
  <c r="L734"/>
  <c r="K735"/>
  <c r="M734"/>
  <c r="Q735" s="1"/>
  <c r="O734"/>
  <c r="P733"/>
  <c r="N121" i="4"/>
  <c r="I121"/>
  <c r="J737" i="5"/>
  <c r="R735"/>
  <c r="F739" l="1"/>
  <c r="G738"/>
  <c r="H738" s="1"/>
  <c r="O735"/>
  <c r="P735" s="1"/>
  <c r="P734"/>
  <c r="L735"/>
  <c r="K736"/>
  <c r="N120" i="4"/>
  <c r="I120"/>
  <c r="J738" i="5"/>
  <c r="L736" l="1"/>
  <c r="K737"/>
  <c r="M736"/>
  <c r="F740"/>
  <c r="G739"/>
  <c r="H739" s="1"/>
  <c r="M735"/>
  <c r="N119" i="4"/>
  <c r="I119"/>
  <c r="J739" i="5"/>
  <c r="R736"/>
  <c r="R737"/>
  <c r="O736" l="1"/>
  <c r="O737" s="1"/>
  <c r="Q736"/>
  <c r="Q737" s="1"/>
  <c r="F741"/>
  <c r="G740"/>
  <c r="H740" s="1"/>
  <c r="L737"/>
  <c r="M737" s="1"/>
  <c r="K738"/>
  <c r="N118" i="4"/>
  <c r="I118"/>
  <c r="J740" i="5"/>
  <c r="R738"/>
  <c r="Q738" l="1"/>
  <c r="P736"/>
  <c r="F742"/>
  <c r="G741"/>
  <c r="H741" s="1"/>
  <c r="O738"/>
  <c r="P737"/>
  <c r="L738"/>
  <c r="K739"/>
  <c r="M738"/>
  <c r="Q739" s="1"/>
  <c r="N117" i="4"/>
  <c r="I117"/>
  <c r="R739" i="5"/>
  <c r="J741"/>
  <c r="O739" l="1"/>
  <c r="P738"/>
  <c r="L739"/>
  <c r="M739" s="1"/>
  <c r="Q740" s="1"/>
  <c r="K740"/>
  <c r="F743"/>
  <c r="G742"/>
  <c r="H742" s="1"/>
  <c r="N116" i="4"/>
  <c r="I116"/>
  <c r="J742" i="5"/>
  <c r="R740"/>
  <c r="F744" l="1"/>
  <c r="G743"/>
  <c r="H743" s="1"/>
  <c r="L740"/>
  <c r="K741"/>
  <c r="M740"/>
  <c r="Q741" s="1"/>
  <c r="O740"/>
  <c r="P739"/>
  <c r="N115" i="4"/>
  <c r="I115"/>
  <c r="J743" i="5"/>
  <c r="R741"/>
  <c r="F745" l="1"/>
  <c r="G744"/>
  <c r="H744" s="1"/>
  <c r="L741"/>
  <c r="K742"/>
  <c r="M741"/>
  <c r="Q742" s="1"/>
  <c r="O741"/>
  <c r="P740"/>
  <c r="N114" i="4"/>
  <c r="I114"/>
  <c r="J744" i="5"/>
  <c r="R742"/>
  <c r="F746" l="1"/>
  <c r="G745"/>
  <c r="H745" s="1"/>
  <c r="O742"/>
  <c r="P741"/>
  <c r="L742"/>
  <c r="M742" s="1"/>
  <c r="Q743" s="1"/>
  <c r="K743"/>
  <c r="N113" i="4"/>
  <c r="I113"/>
  <c r="J745" i="5"/>
  <c r="R743"/>
  <c r="L743" l="1"/>
  <c r="K744"/>
  <c r="M743"/>
  <c r="Q744" s="1"/>
  <c r="F747"/>
  <c r="G746"/>
  <c r="H746" s="1"/>
  <c r="O743"/>
  <c r="P742"/>
  <c r="N112" i="4"/>
  <c r="I112"/>
  <c r="J746" i="5"/>
  <c r="R744"/>
  <c r="F748" l="1"/>
  <c r="G747"/>
  <c r="H747" s="1"/>
  <c r="O744"/>
  <c r="P744" s="1"/>
  <c r="P743"/>
  <c r="L744"/>
  <c r="M744" s="1"/>
  <c r="Q745" s="1"/>
  <c r="K745"/>
  <c r="N111" i="4"/>
  <c r="I111"/>
  <c r="J747" i="5"/>
  <c r="R745"/>
  <c r="L745" l="1"/>
  <c r="K746"/>
  <c r="M745"/>
  <c r="Q746" s="1"/>
  <c r="F749"/>
  <c r="G748"/>
  <c r="H748" s="1"/>
  <c r="O745"/>
  <c r="P745" s="1"/>
  <c r="N110" i="4"/>
  <c r="I110"/>
  <c r="J748" i="5"/>
  <c r="R746"/>
  <c r="F750" l="1"/>
  <c r="G749"/>
  <c r="H749" s="1"/>
  <c r="L746"/>
  <c r="K747"/>
  <c r="M746"/>
  <c r="Q747" s="1"/>
  <c r="O746"/>
  <c r="N109" i="4"/>
  <c r="I109"/>
  <c r="J749" i="5"/>
  <c r="R747"/>
  <c r="F751" l="1"/>
  <c r="G750"/>
  <c r="H750" s="1"/>
  <c r="L747"/>
  <c r="K748"/>
  <c r="M747"/>
  <c r="Q748" s="1"/>
  <c r="O747"/>
  <c r="P746"/>
  <c r="N108" i="4"/>
  <c r="I108"/>
  <c r="J750" i="5"/>
  <c r="R748"/>
  <c r="F752" l="1"/>
  <c r="G751"/>
  <c r="H751" s="1"/>
  <c r="O748"/>
  <c r="P748" s="1"/>
  <c r="P747"/>
  <c r="L748"/>
  <c r="M748" s="1"/>
  <c r="Q749" s="1"/>
  <c r="K749"/>
  <c r="N107" i="4"/>
  <c r="I107"/>
  <c r="J751" i="5"/>
  <c r="R749"/>
  <c r="L749" l="1"/>
  <c r="K750"/>
  <c r="M749"/>
  <c r="Q750" s="1"/>
  <c r="F753"/>
  <c r="G752"/>
  <c r="H752" s="1"/>
  <c r="O749"/>
  <c r="N106" i="4"/>
  <c r="I106"/>
  <c r="J752" i="5"/>
  <c r="R750"/>
  <c r="L750" l="1"/>
  <c r="K751"/>
  <c r="M750"/>
  <c r="O750"/>
  <c r="Q751"/>
  <c r="P749"/>
  <c r="F754"/>
  <c r="G753"/>
  <c r="H753" s="1"/>
  <c r="N105" i="4"/>
  <c r="I105"/>
  <c r="J753" i="5"/>
  <c r="R751"/>
  <c r="L751" l="1"/>
  <c r="K752"/>
  <c r="M751"/>
  <c r="Q752" s="1"/>
  <c r="O751"/>
  <c r="P751" s="1"/>
  <c r="P750"/>
  <c r="F755"/>
  <c r="G754"/>
  <c r="H754" s="1"/>
  <c r="N104" i="4"/>
  <c r="I104"/>
  <c r="R752" i="5"/>
  <c r="J754"/>
  <c r="L752" l="1"/>
  <c r="K753"/>
  <c r="M752"/>
  <c r="Q753" s="1"/>
  <c r="F756"/>
  <c r="G755"/>
  <c r="H755" s="1"/>
  <c r="O752"/>
  <c r="N103" i="4"/>
  <c r="I103"/>
  <c r="J755" i="5"/>
  <c r="R753"/>
  <c r="F757" l="1"/>
  <c r="G756"/>
  <c r="H756" s="1"/>
  <c r="L753"/>
  <c r="K754"/>
  <c r="M753"/>
  <c r="Q754" s="1"/>
  <c r="O753"/>
  <c r="P752"/>
  <c r="N102" i="4"/>
  <c r="I102"/>
  <c r="J756" i="5"/>
  <c r="R754"/>
  <c r="F758" l="1"/>
  <c r="G757"/>
  <c r="H757" s="1"/>
  <c r="O754"/>
  <c r="P754" s="1"/>
  <c r="P753"/>
  <c r="L754"/>
  <c r="M754" s="1"/>
  <c r="Q755" s="1"/>
  <c r="K755"/>
  <c r="N101" i="4"/>
  <c r="I101"/>
  <c r="J757" i="5"/>
  <c r="R755"/>
  <c r="L755" l="1"/>
  <c r="K756"/>
  <c r="M755"/>
  <c r="Q756" s="1"/>
  <c r="F759"/>
  <c r="G758"/>
  <c r="H758" s="1"/>
  <c r="O755"/>
  <c r="N100" i="4"/>
  <c r="I100"/>
  <c r="J758" i="5"/>
  <c r="R756"/>
  <c r="L756" l="1"/>
  <c r="K757"/>
  <c r="M756"/>
  <c r="O756"/>
  <c r="Q757"/>
  <c r="P755"/>
  <c r="F760"/>
  <c r="G759"/>
  <c r="H759" s="1"/>
  <c r="N99" i="4"/>
  <c r="I99"/>
  <c r="J759" i="5"/>
  <c r="R757"/>
  <c r="L757" l="1"/>
  <c r="K758"/>
  <c r="M757"/>
  <c r="Q758" s="1"/>
  <c r="O757"/>
  <c r="P756"/>
  <c r="F761"/>
  <c r="G760"/>
  <c r="H760" s="1"/>
  <c r="N98" i="4"/>
  <c r="I98"/>
  <c r="J760" i="5"/>
  <c r="R758"/>
  <c r="L758" l="1"/>
  <c r="K759"/>
  <c r="M758"/>
  <c r="Q759" s="1"/>
  <c r="O758"/>
  <c r="P757"/>
  <c r="F762"/>
  <c r="G761"/>
  <c r="H761" s="1"/>
  <c r="N97" i="4"/>
  <c r="I97"/>
  <c r="J761" i="5"/>
  <c r="R759"/>
  <c r="O759" l="1"/>
  <c r="P759" s="1"/>
  <c r="P758"/>
  <c r="F763"/>
  <c r="G762"/>
  <c r="H762" s="1"/>
  <c r="L759"/>
  <c r="M759" s="1"/>
  <c r="Q760" s="1"/>
  <c r="K760"/>
  <c r="N96" i="4"/>
  <c r="I96"/>
  <c r="J762" i="5"/>
  <c r="R760"/>
  <c r="L760" l="1"/>
  <c r="K761"/>
  <c r="M760"/>
  <c r="Q761" s="1"/>
  <c r="F764"/>
  <c r="G763"/>
  <c r="H763" s="1"/>
  <c r="O760"/>
  <c r="N95" i="4"/>
  <c r="I95"/>
  <c r="J763" i="5"/>
  <c r="R761"/>
  <c r="L761" l="1"/>
  <c r="K762"/>
  <c r="M761"/>
  <c r="O761"/>
  <c r="Q762"/>
  <c r="P760"/>
  <c r="F765"/>
  <c r="G764"/>
  <c r="H764" s="1"/>
  <c r="N94" i="4"/>
  <c r="I94"/>
  <c r="R762" i="5"/>
  <c r="J764"/>
  <c r="F766" l="1"/>
  <c r="G765"/>
  <c r="H765" s="1"/>
  <c r="L762"/>
  <c r="K763"/>
  <c r="M762"/>
  <c r="O762"/>
  <c r="P761"/>
  <c r="Q763"/>
  <c r="N93" i="4"/>
  <c r="I93"/>
  <c r="R763" i="5"/>
  <c r="J765"/>
  <c r="L763" l="1"/>
  <c r="K764"/>
  <c r="M763"/>
  <c r="Q764" s="1"/>
  <c r="O763"/>
  <c r="P762"/>
  <c r="F767"/>
  <c r="G766"/>
  <c r="H766" s="1"/>
  <c r="N92" i="4"/>
  <c r="I92"/>
  <c r="J766" i="5"/>
  <c r="R764"/>
  <c r="F768" l="1"/>
  <c r="G767"/>
  <c r="H767" s="1"/>
  <c r="L764"/>
  <c r="K765"/>
  <c r="M764"/>
  <c r="Q765" s="1"/>
  <c r="O764"/>
  <c r="P763"/>
  <c r="N91" i="4"/>
  <c r="I91"/>
  <c r="J767" i="5"/>
  <c r="R765"/>
  <c r="F769" l="1"/>
  <c r="G768"/>
  <c r="H768" s="1"/>
  <c r="L765"/>
  <c r="K766"/>
  <c r="M765"/>
  <c r="Q766" s="1"/>
  <c r="O765"/>
  <c r="P764"/>
  <c r="N90" i="4"/>
  <c r="I90"/>
  <c r="J768" i="5"/>
  <c r="R766"/>
  <c r="F770" l="1"/>
  <c r="G769"/>
  <c r="H769" s="1"/>
  <c r="O766"/>
  <c r="P766" s="1"/>
  <c r="P765"/>
  <c r="L766"/>
  <c r="K767"/>
  <c r="N89" i="4"/>
  <c r="I89"/>
  <c r="J769" i="5"/>
  <c r="L767" l="1"/>
  <c r="K768"/>
  <c r="M767"/>
  <c r="F771"/>
  <c r="G770"/>
  <c r="H770" s="1"/>
  <c r="M766"/>
  <c r="N88" i="4"/>
  <c r="I88"/>
  <c r="R767" i="5"/>
  <c r="J770"/>
  <c r="R768"/>
  <c r="O767" l="1"/>
  <c r="O768" s="1"/>
  <c r="Q767"/>
  <c r="Q768" s="1"/>
  <c r="F772"/>
  <c r="G771"/>
  <c r="H771" s="1"/>
  <c r="L768"/>
  <c r="K769"/>
  <c r="M768"/>
  <c r="N87" i="4"/>
  <c r="I87"/>
  <c r="J771" i="5"/>
  <c r="R769"/>
  <c r="Q769" l="1"/>
  <c r="P767"/>
  <c r="F773"/>
  <c r="G772"/>
  <c r="H772" s="1"/>
  <c r="O769"/>
  <c r="P768"/>
  <c r="L769"/>
  <c r="M769" s="1"/>
  <c r="Q770" s="1"/>
  <c r="K770"/>
  <c r="N86" i="4"/>
  <c r="I86"/>
  <c r="R770" i="5"/>
  <c r="J772"/>
  <c r="O770" l="1"/>
  <c r="P769"/>
  <c r="L770"/>
  <c r="M770" s="1"/>
  <c r="Q771" s="1"/>
  <c r="K771"/>
  <c r="F774"/>
  <c r="G773"/>
  <c r="H773" s="1"/>
  <c r="N85" i="4"/>
  <c r="I85"/>
  <c r="J773" i="5"/>
  <c r="R771"/>
  <c r="F775" l="1"/>
  <c r="G774"/>
  <c r="H774" s="1"/>
  <c r="L771"/>
  <c r="K772"/>
  <c r="M771"/>
  <c r="Q772" s="1"/>
  <c r="O771"/>
  <c r="P770"/>
  <c r="N84" i="4"/>
  <c r="I84"/>
  <c r="J774" i="5"/>
  <c r="R772"/>
  <c r="F776" l="1"/>
  <c r="G775"/>
  <c r="H775" s="1"/>
  <c r="L772"/>
  <c r="K773"/>
  <c r="M772"/>
  <c r="Q773" s="1"/>
  <c r="O772"/>
  <c r="P771"/>
  <c r="N83" i="4"/>
  <c r="I83"/>
  <c r="J775" i="5"/>
  <c r="R773"/>
  <c r="F777" l="1"/>
  <c r="G776"/>
  <c r="H776" s="1"/>
  <c r="O773"/>
  <c r="P773" s="1"/>
  <c r="P772"/>
  <c r="L773"/>
  <c r="K774"/>
  <c r="N82" i="4"/>
  <c r="I82"/>
  <c r="J776" i="5"/>
  <c r="L774" l="1"/>
  <c r="K775"/>
  <c r="M774"/>
  <c r="F778"/>
  <c r="G777"/>
  <c r="H777" s="1"/>
  <c r="M773"/>
  <c r="N81" i="4"/>
  <c r="I81"/>
  <c r="J777" i="5"/>
  <c r="R774"/>
  <c r="R775"/>
  <c r="O774" l="1"/>
  <c r="O775" s="1"/>
  <c r="Q774"/>
  <c r="Q775" s="1"/>
  <c r="F779"/>
  <c r="G778"/>
  <c r="H778" s="1"/>
  <c r="L775"/>
  <c r="K776"/>
  <c r="M775"/>
  <c r="N80" i="4"/>
  <c r="I80"/>
  <c r="J778" i="5"/>
  <c r="R776"/>
  <c r="Q776" l="1"/>
  <c r="P774"/>
  <c r="F780"/>
  <c r="G779"/>
  <c r="H779" s="1"/>
  <c r="O776"/>
  <c r="P775"/>
  <c r="L776"/>
  <c r="M776" s="1"/>
  <c r="Q777" s="1"/>
  <c r="K777"/>
  <c r="N79" i="4"/>
  <c r="I79"/>
  <c r="R777" i="5"/>
  <c r="J779"/>
  <c r="O777" l="1"/>
  <c r="P776"/>
  <c r="L777"/>
  <c r="M777" s="1"/>
  <c r="Q778" s="1"/>
  <c r="K778"/>
  <c r="F781"/>
  <c r="G780"/>
  <c r="H780" s="1"/>
  <c r="N78" i="4"/>
  <c r="I78"/>
  <c r="J780" i="5"/>
  <c r="R778"/>
  <c r="F782" l="1"/>
  <c r="G781"/>
  <c r="H781" s="1"/>
  <c r="L778"/>
  <c r="K779"/>
  <c r="M778"/>
  <c r="Q779" s="1"/>
  <c r="O778"/>
  <c r="P777"/>
  <c r="N77" i="4"/>
  <c r="I77"/>
  <c r="J781" i="5"/>
  <c r="R779"/>
  <c r="F783" l="1"/>
  <c r="G782"/>
  <c r="H782" s="1"/>
  <c r="L779"/>
  <c r="K780"/>
  <c r="M779"/>
  <c r="Q780" s="1"/>
  <c r="O779"/>
  <c r="P778"/>
  <c r="N76" i="4"/>
  <c r="I76"/>
  <c r="J782" i="5"/>
  <c r="R780"/>
  <c r="F784" l="1"/>
  <c r="G783"/>
  <c r="H783" s="1"/>
  <c r="O780"/>
  <c r="P780" s="1"/>
  <c r="P779"/>
  <c r="L780"/>
  <c r="M780" s="1"/>
  <c r="Q781" s="1"/>
  <c r="K781"/>
  <c r="N75" i="4"/>
  <c r="I75"/>
  <c r="J783" i="5"/>
  <c r="R781"/>
  <c r="L781" l="1"/>
  <c r="K782"/>
  <c r="M781"/>
  <c r="Q782" s="1"/>
  <c r="F785"/>
  <c r="G784"/>
  <c r="H784" s="1"/>
  <c r="O781"/>
  <c r="N74" i="4"/>
  <c r="I74"/>
  <c r="J784" i="5"/>
  <c r="R782"/>
  <c r="L782" l="1"/>
  <c r="K783"/>
  <c r="M782"/>
  <c r="O782"/>
  <c r="Q783"/>
  <c r="P781"/>
  <c r="F786"/>
  <c r="G785"/>
  <c r="H785" s="1"/>
  <c r="N73" i="4"/>
  <c r="I73"/>
  <c r="J785" i="5"/>
  <c r="R783"/>
  <c r="L783" l="1"/>
  <c r="K784"/>
  <c r="M783"/>
  <c r="Q784" s="1"/>
  <c r="O783"/>
  <c r="P782"/>
  <c r="F787"/>
  <c r="G786"/>
  <c r="H786" s="1"/>
  <c r="N72" i="4"/>
  <c r="I72"/>
  <c r="J786" i="5"/>
  <c r="R784"/>
  <c r="L784" l="1"/>
  <c r="K785"/>
  <c r="M784"/>
  <c r="Q785" s="1"/>
  <c r="O784"/>
  <c r="P783"/>
  <c r="F788"/>
  <c r="G787"/>
  <c r="H787" s="1"/>
  <c r="N71" i="4"/>
  <c r="I71"/>
  <c r="J787" i="5"/>
  <c r="R785"/>
  <c r="O785" l="1"/>
  <c r="P784"/>
  <c r="F789"/>
  <c r="G788"/>
  <c r="H788" s="1"/>
  <c r="L785"/>
  <c r="M785" s="1"/>
  <c r="Q786" s="1"/>
  <c r="K786"/>
  <c r="N70" i="4"/>
  <c r="I70"/>
  <c r="J788" i="5"/>
  <c r="R786"/>
  <c r="L786" l="1"/>
  <c r="K787"/>
  <c r="M786"/>
  <c r="Q787" s="1"/>
  <c r="F790"/>
  <c r="G789"/>
  <c r="H789" s="1"/>
  <c r="O786"/>
  <c r="P785"/>
  <c r="N69" i="4"/>
  <c r="I69"/>
  <c r="J789" i="5"/>
  <c r="R787"/>
  <c r="F791" l="1"/>
  <c r="G790"/>
  <c r="H790" s="1"/>
  <c r="O787"/>
  <c r="P787" s="1"/>
  <c r="P786"/>
  <c r="L787"/>
  <c r="M787" s="1"/>
  <c r="Q788" s="1"/>
  <c r="K788"/>
  <c r="N68" i="4"/>
  <c r="I68"/>
  <c r="J790" i="5"/>
  <c r="R788"/>
  <c r="L788" l="1"/>
  <c r="K789"/>
  <c r="M788"/>
  <c r="Q789" s="1"/>
  <c r="F792"/>
  <c r="G791"/>
  <c r="H791" s="1"/>
  <c r="O788"/>
  <c r="N67" i="4"/>
  <c r="I67"/>
  <c r="J791" i="5"/>
  <c r="R789"/>
  <c r="L789" l="1"/>
  <c r="K790"/>
  <c r="M789"/>
  <c r="O789"/>
  <c r="Q790"/>
  <c r="P788"/>
  <c r="F793"/>
  <c r="G792"/>
  <c r="H792" s="1"/>
  <c r="N66" i="4"/>
  <c r="I66"/>
  <c r="J792" i="5"/>
  <c r="R790"/>
  <c r="L790" l="1"/>
  <c r="K791"/>
  <c r="M790"/>
  <c r="Q791" s="1"/>
  <c r="O790"/>
  <c r="P790" s="1"/>
  <c r="P789"/>
  <c r="F794"/>
  <c r="G793"/>
  <c r="H793" s="1"/>
  <c r="N65" i="4"/>
  <c r="I65"/>
  <c r="J793" i="5"/>
  <c r="R791"/>
  <c r="L791" l="1"/>
  <c r="K792"/>
  <c r="M791"/>
  <c r="Q792" s="1"/>
  <c r="F795"/>
  <c r="G794"/>
  <c r="H794" s="1"/>
  <c r="O791"/>
  <c r="N64" i="4"/>
  <c r="I64"/>
  <c r="J794" i="5"/>
  <c r="R792"/>
  <c r="F796" l="1"/>
  <c r="G795"/>
  <c r="H795" s="1"/>
  <c r="L792"/>
  <c r="K793"/>
  <c r="M792"/>
  <c r="Q793" s="1"/>
  <c r="O792"/>
  <c r="P791"/>
  <c r="N63" i="4"/>
  <c r="I63"/>
  <c r="J795" i="5"/>
  <c r="R793"/>
  <c r="F797" l="1"/>
  <c r="G796"/>
  <c r="H796" s="1"/>
  <c r="O793"/>
  <c r="P793" s="1"/>
  <c r="P792"/>
  <c r="L793"/>
  <c r="M793" s="1"/>
  <c r="Q794" s="1"/>
  <c r="K794"/>
  <c r="N62" i="4"/>
  <c r="I62"/>
  <c r="J796" i="5"/>
  <c r="R794"/>
  <c r="L794" l="1"/>
  <c r="K795"/>
  <c r="M794"/>
  <c r="Q795" s="1"/>
  <c r="F798"/>
  <c r="G797"/>
  <c r="H797" s="1"/>
  <c r="O794"/>
  <c r="N61" i="4"/>
  <c r="I61"/>
  <c r="J797" i="5"/>
  <c r="R795"/>
  <c r="L795" l="1"/>
  <c r="K796"/>
  <c r="M795"/>
  <c r="O795"/>
  <c r="Q796"/>
  <c r="P794"/>
  <c r="F799"/>
  <c r="G798"/>
  <c r="H798" s="1"/>
  <c r="N60" i="4"/>
  <c r="I60"/>
  <c r="R796" i="5"/>
  <c r="J798"/>
  <c r="L796" l="1"/>
  <c r="K797"/>
  <c r="M796"/>
  <c r="Q797" s="1"/>
  <c r="O796"/>
  <c r="P795"/>
  <c r="F800"/>
  <c r="G799"/>
  <c r="H799" s="1"/>
  <c r="N59" i="4"/>
  <c r="I59"/>
  <c r="J799" i="5"/>
  <c r="R797"/>
  <c r="F801" l="1"/>
  <c r="G800"/>
  <c r="H800" s="1"/>
  <c r="L797"/>
  <c r="K798"/>
  <c r="M797"/>
  <c r="Q798" s="1"/>
  <c r="O797"/>
  <c r="P796"/>
  <c r="N58" i="4"/>
  <c r="I58"/>
  <c r="J800" i="5"/>
  <c r="R798"/>
  <c r="F802" l="1"/>
  <c r="G801"/>
  <c r="H801" s="1"/>
  <c r="L798"/>
  <c r="K799"/>
  <c r="M798"/>
  <c r="Q799" s="1"/>
  <c r="O798"/>
  <c r="P797"/>
  <c r="N57" i="4"/>
  <c r="I57"/>
  <c r="J801" i="5"/>
  <c r="R799"/>
  <c r="F803" l="1"/>
  <c r="G802"/>
  <c r="H802" s="1"/>
  <c r="O799"/>
  <c r="P799" s="1"/>
  <c r="P798"/>
  <c r="L799"/>
  <c r="K800"/>
  <c r="N56" i="4"/>
  <c r="I56"/>
  <c r="J802" i="5"/>
  <c r="L800" l="1"/>
  <c r="K801"/>
  <c r="M800"/>
  <c r="F804"/>
  <c r="G803"/>
  <c r="H803" s="1"/>
  <c r="M799"/>
  <c r="N55" i="4"/>
  <c r="I55"/>
  <c r="R800" i="5"/>
  <c r="J803"/>
  <c r="R801"/>
  <c r="O800" l="1"/>
  <c r="O801" s="1"/>
  <c r="Q800"/>
  <c r="Q801" s="1"/>
  <c r="F805"/>
  <c r="G804"/>
  <c r="H804" s="1"/>
  <c r="L801"/>
  <c r="M801" s="1"/>
  <c r="K802"/>
  <c r="N54" i="4"/>
  <c r="I54"/>
  <c r="J804" i="5"/>
  <c r="R802"/>
  <c r="Q802" l="1"/>
  <c r="P800"/>
  <c r="F806"/>
  <c r="G805"/>
  <c r="H805" s="1"/>
  <c r="O802"/>
  <c r="P801"/>
  <c r="L802"/>
  <c r="K803"/>
  <c r="M802"/>
  <c r="Q803" s="1"/>
  <c r="N53" i="4"/>
  <c r="I53"/>
  <c r="R803" i="5"/>
  <c r="J805"/>
  <c r="O803" l="1"/>
  <c r="P802"/>
  <c r="L803"/>
  <c r="M803" s="1"/>
  <c r="Q804" s="1"/>
  <c r="K804"/>
  <c r="F807"/>
  <c r="G806"/>
  <c r="H806" s="1"/>
  <c r="N52" i="4"/>
  <c r="I52"/>
  <c r="J806" i="5"/>
  <c r="R804"/>
  <c r="F808" l="1"/>
  <c r="G807"/>
  <c r="H807" s="1"/>
  <c r="L804"/>
  <c r="K805"/>
  <c r="M804"/>
  <c r="Q805" s="1"/>
  <c r="O804"/>
  <c r="P803"/>
  <c r="N51" i="4"/>
  <c r="I51"/>
  <c r="J807" i="5"/>
  <c r="R805"/>
  <c r="F809" l="1"/>
  <c r="G808"/>
  <c r="H808" s="1"/>
  <c r="L805"/>
  <c r="K806"/>
  <c r="M805"/>
  <c r="Q806" s="1"/>
  <c r="O805"/>
  <c r="P804"/>
  <c r="N50" i="4"/>
  <c r="I50"/>
  <c r="J808" i="5"/>
  <c r="R806"/>
  <c r="F810" l="1"/>
  <c r="G809"/>
  <c r="H809" s="1"/>
  <c r="O806"/>
  <c r="P805"/>
  <c r="L806"/>
  <c r="M806" s="1"/>
  <c r="Q807" s="1"/>
  <c r="K807"/>
  <c r="N49" i="4"/>
  <c r="I49"/>
  <c r="J809" i="5"/>
  <c r="R807"/>
  <c r="L807" l="1"/>
  <c r="K808"/>
  <c r="M807"/>
  <c r="Q808" s="1"/>
  <c r="F811"/>
  <c r="G810"/>
  <c r="H810" s="1"/>
  <c r="O807"/>
  <c r="P806"/>
  <c r="N48" i="4"/>
  <c r="I48"/>
  <c r="A48"/>
  <c r="J810" i="5"/>
  <c r="R808"/>
  <c r="F812" l="1"/>
  <c r="G811"/>
  <c r="H811" s="1"/>
  <c r="O808"/>
  <c r="P807"/>
  <c r="L808"/>
  <c r="M808" s="1"/>
  <c r="Q809" s="1"/>
  <c r="K809"/>
  <c r="N47" i="4"/>
  <c r="I47"/>
  <c r="A47"/>
  <c r="J811" i="5"/>
  <c r="R809"/>
  <c r="L809" l="1"/>
  <c r="K810"/>
  <c r="M809"/>
  <c r="Q810" s="1"/>
  <c r="F813"/>
  <c r="G812"/>
  <c r="H812" s="1"/>
  <c r="O809"/>
  <c r="P808"/>
  <c r="N46" i="4"/>
  <c r="I46"/>
  <c r="J812" i="5"/>
  <c r="R810"/>
  <c r="F814" l="1"/>
  <c r="G813"/>
  <c r="H813" s="1"/>
  <c r="O810"/>
  <c r="P810" s="1"/>
  <c r="P809"/>
  <c r="L810"/>
  <c r="K811"/>
  <c r="N45" i="4"/>
  <c r="I45"/>
  <c r="J813" i="5"/>
  <c r="L811" l="1"/>
  <c r="K812"/>
  <c r="M811"/>
  <c r="F815"/>
  <c r="G814"/>
  <c r="H814" s="1"/>
  <c r="M810"/>
  <c r="N44" i="4"/>
  <c r="I44"/>
  <c r="R811" i="5"/>
  <c r="J814"/>
  <c r="R812"/>
  <c r="O811" l="1"/>
  <c r="O812" s="1"/>
  <c r="Q811"/>
  <c r="Q812" s="1"/>
  <c r="F816"/>
  <c r="G815"/>
  <c r="H815" s="1"/>
  <c r="L812"/>
  <c r="K813"/>
  <c r="M812"/>
  <c r="N43" i="4"/>
  <c r="I43"/>
  <c r="J815" i="5"/>
  <c r="R813"/>
  <c r="Q813" l="1"/>
  <c r="P811"/>
  <c r="F817"/>
  <c r="G816"/>
  <c r="H816" s="1"/>
  <c r="O813"/>
  <c r="P812"/>
  <c r="L813"/>
  <c r="M813" s="1"/>
  <c r="Q814" s="1"/>
  <c r="K814"/>
  <c r="N42" i="4"/>
  <c r="I42"/>
  <c r="R814" i="5"/>
  <c r="J816"/>
  <c r="O814" l="1"/>
  <c r="P813"/>
  <c r="L814"/>
  <c r="M814" s="1"/>
  <c r="Q815" s="1"/>
  <c r="K815"/>
  <c r="F818"/>
  <c r="G817"/>
  <c r="H817" s="1"/>
  <c r="N41" i="4"/>
  <c r="I41"/>
  <c r="J817" i="5"/>
  <c r="R815"/>
  <c r="F819" l="1"/>
  <c r="G818"/>
  <c r="H818" s="1"/>
  <c r="L815"/>
  <c r="K816"/>
  <c r="M815"/>
  <c r="Q816" s="1"/>
  <c r="O815"/>
  <c r="P814"/>
  <c r="N40" i="4"/>
  <c r="I40"/>
  <c r="J818" i="5"/>
  <c r="R816"/>
  <c r="F820" l="1"/>
  <c r="G819"/>
  <c r="H819" s="1"/>
  <c r="L816"/>
  <c r="K817"/>
  <c r="M816"/>
  <c r="Q817" s="1"/>
  <c r="O816"/>
  <c r="P815"/>
  <c r="N39" i="4"/>
  <c r="I39"/>
  <c r="J819" i="5"/>
  <c r="R817"/>
  <c r="F821" l="1"/>
  <c r="G820"/>
  <c r="H820" s="1"/>
  <c r="O817"/>
  <c r="P817" s="1"/>
  <c r="P816"/>
  <c r="L817"/>
  <c r="M817" s="1"/>
  <c r="Q818" s="1"/>
  <c r="K818"/>
  <c r="N38" i="4"/>
  <c r="I38"/>
  <c r="J820" i="5"/>
  <c r="R818"/>
  <c r="L818" l="1"/>
  <c r="K819"/>
  <c r="M818"/>
  <c r="Q819" s="1"/>
  <c r="F822"/>
  <c r="G821"/>
  <c r="H821" s="1"/>
  <c r="O818"/>
  <c r="P818" s="1"/>
  <c r="N37" i="4"/>
  <c r="I37"/>
  <c r="J821" i="5"/>
  <c r="R819"/>
  <c r="F823" l="1"/>
  <c r="G822"/>
  <c r="H822" s="1"/>
  <c r="L819"/>
  <c r="K820"/>
  <c r="M819"/>
  <c r="Q820" s="1"/>
  <c r="O819"/>
  <c r="N36" i="4"/>
  <c r="I36"/>
  <c r="J822" i="5"/>
  <c r="R820"/>
  <c r="F824" l="1"/>
  <c r="G823"/>
  <c r="H823" s="1"/>
  <c r="L820"/>
  <c r="K821"/>
  <c r="M820"/>
  <c r="Q821" s="1"/>
  <c r="O820"/>
  <c r="P819"/>
  <c r="N35" i="4"/>
  <c r="I35"/>
  <c r="J823" i="5"/>
  <c r="R821"/>
  <c r="F825" l="1"/>
  <c r="G824"/>
  <c r="H824" s="1"/>
  <c r="O821"/>
  <c r="P821" s="1"/>
  <c r="P820"/>
  <c r="L821"/>
  <c r="M821" s="1"/>
  <c r="Q822" s="1"/>
  <c r="K822"/>
  <c r="N34" i="4"/>
  <c r="I34"/>
  <c r="J824" i="5"/>
  <c r="R822"/>
  <c r="L822" l="1"/>
  <c r="K823"/>
  <c r="M822"/>
  <c r="Q823" s="1"/>
  <c r="F826"/>
  <c r="G825"/>
  <c r="H825" s="1"/>
  <c r="O822"/>
  <c r="N33" i="4"/>
  <c r="I33"/>
  <c r="J825" i="5"/>
  <c r="R823"/>
  <c r="L823" l="1"/>
  <c r="K824"/>
  <c r="M823"/>
  <c r="O823"/>
  <c r="Q824"/>
  <c r="P822"/>
  <c r="F827"/>
  <c r="G826"/>
  <c r="H826" s="1"/>
  <c r="N32" i="4"/>
  <c r="I32"/>
  <c r="J826" i="5"/>
  <c r="R824"/>
  <c r="L824" l="1"/>
  <c r="K825"/>
  <c r="M824"/>
  <c r="Q825" s="1"/>
  <c r="O824"/>
  <c r="P823"/>
  <c r="F828"/>
  <c r="G827"/>
  <c r="H827" s="1"/>
  <c r="N31" i="4"/>
  <c r="I31"/>
  <c r="J827" i="5"/>
  <c r="R825"/>
  <c r="L825" l="1"/>
  <c r="K826"/>
  <c r="M825"/>
  <c r="Q826" s="1"/>
  <c r="O825"/>
  <c r="P824"/>
  <c r="F829"/>
  <c r="G828"/>
  <c r="H828" s="1"/>
  <c r="N30" i="4"/>
  <c r="I30"/>
  <c r="J828" i="5"/>
  <c r="R826"/>
  <c r="O826" l="1"/>
  <c r="P825"/>
  <c r="F830"/>
  <c r="G829"/>
  <c r="H829" s="1"/>
  <c r="L826"/>
  <c r="M826" s="1"/>
  <c r="Q827" s="1"/>
  <c r="K827"/>
  <c r="N29" i="4"/>
  <c r="I29"/>
  <c r="J829" i="5"/>
  <c r="R827"/>
  <c r="F831" l="1"/>
  <c r="G830"/>
  <c r="H830" s="1"/>
  <c r="O827"/>
  <c r="P826"/>
  <c r="L827"/>
  <c r="M827" s="1"/>
  <c r="Q828" s="1"/>
  <c r="K828"/>
  <c r="N28" i="4"/>
  <c r="I28"/>
  <c r="J830" i="5"/>
  <c r="R828"/>
  <c r="L828" l="1"/>
  <c r="K829"/>
  <c r="M828"/>
  <c r="Q829" s="1"/>
  <c r="F832"/>
  <c r="G831"/>
  <c r="H831" s="1"/>
  <c r="O828"/>
  <c r="P827"/>
  <c r="N27" i="4"/>
  <c r="I27"/>
  <c r="J831" i="5"/>
  <c r="R829"/>
  <c r="F833" l="1"/>
  <c r="G832"/>
  <c r="H832" s="1"/>
  <c r="L829"/>
  <c r="K830"/>
  <c r="M829"/>
  <c r="Q830" s="1"/>
  <c r="O829"/>
  <c r="P828"/>
  <c r="N26" i="4"/>
  <c r="I26"/>
  <c r="J832" i="5"/>
  <c r="R830"/>
  <c r="L830" l="1"/>
  <c r="K831"/>
  <c r="M830"/>
  <c r="F834"/>
  <c r="G833"/>
  <c r="H833" s="1"/>
  <c r="O830"/>
  <c r="Q831"/>
  <c r="P829"/>
  <c r="N25" i="4"/>
  <c r="I25"/>
  <c r="J833" i="5"/>
  <c r="R831"/>
  <c r="F835" l="1"/>
  <c r="G834"/>
  <c r="H834" s="1"/>
  <c r="L831"/>
  <c r="M831" s="1"/>
  <c r="Q832" s="1"/>
  <c r="K832"/>
  <c r="O831"/>
  <c r="P830"/>
  <c r="N24" i="4"/>
  <c r="I24"/>
  <c r="R832" i="5"/>
  <c r="J834"/>
  <c r="F836" l="1"/>
  <c r="G835"/>
  <c r="H835" s="1"/>
  <c r="L832"/>
  <c r="K833"/>
  <c r="M832"/>
  <c r="Q833" s="1"/>
  <c r="O832"/>
  <c r="P831"/>
  <c r="N23" i="4"/>
  <c r="I23"/>
  <c r="J835" i="5"/>
  <c r="R833"/>
  <c r="L833" l="1"/>
  <c r="K834"/>
  <c r="M833"/>
  <c r="F837"/>
  <c r="G836"/>
  <c r="H836" s="1"/>
  <c r="O833"/>
  <c r="Q834"/>
  <c r="P832"/>
  <c r="N22" i="4"/>
  <c r="I22"/>
  <c r="J836" i="5"/>
  <c r="R834"/>
  <c r="F838" l="1"/>
  <c r="G837"/>
  <c r="H837" s="1"/>
  <c r="L834"/>
  <c r="M834" s="1"/>
  <c r="Q835" s="1"/>
  <c r="K835"/>
  <c r="O834"/>
  <c r="P833"/>
  <c r="N21" i="4"/>
  <c r="I21"/>
  <c r="B21"/>
  <c r="R835" i="5"/>
  <c r="J837"/>
  <c r="F839" l="1"/>
  <c r="G838"/>
  <c r="H838" s="1"/>
  <c r="L835"/>
  <c r="K836"/>
  <c r="M835"/>
  <c r="Q836" s="1"/>
  <c r="O835"/>
  <c r="P834"/>
  <c r="B26" i="4"/>
  <c r="B25"/>
  <c r="N20"/>
  <c r="J838" i="5"/>
  <c r="R836"/>
  <c r="L836" l="1"/>
  <c r="K837"/>
  <c r="M836"/>
  <c r="F840"/>
  <c r="G839"/>
  <c r="H839" s="1"/>
  <c r="O836"/>
  <c r="Q837"/>
  <c r="P835"/>
  <c r="B23" i="4"/>
  <c r="B22"/>
  <c r="B24" s="1"/>
  <c r="I20"/>
  <c r="J839" i="5"/>
  <c r="R837"/>
  <c r="F841" l="1"/>
  <c r="G840"/>
  <c r="H840" s="1"/>
  <c r="L837"/>
  <c r="K838"/>
  <c r="M837"/>
  <c r="Q838" s="1"/>
  <c r="O837"/>
  <c r="P836"/>
  <c r="B27" i="4"/>
  <c r="N19"/>
  <c r="I19"/>
  <c r="J840" i="5"/>
  <c r="R838"/>
  <c r="F842" l="1"/>
  <c r="G841"/>
  <c r="H841" s="1"/>
  <c r="L838"/>
  <c r="K839"/>
  <c r="M838"/>
  <c r="Q839" s="1"/>
  <c r="O838"/>
  <c r="P837"/>
  <c r="N18" i="4"/>
  <c r="I18"/>
  <c r="J841" i="5"/>
  <c r="R839"/>
  <c r="L839" l="1"/>
  <c r="K840"/>
  <c r="M839"/>
  <c r="F843"/>
  <c r="G842"/>
  <c r="H842" s="1"/>
  <c r="O839"/>
  <c r="Q840"/>
  <c r="P838"/>
  <c r="N17" i="4"/>
  <c r="I17"/>
  <c r="J842" i="5"/>
  <c r="R840"/>
  <c r="F844" l="1"/>
  <c r="G843"/>
  <c r="H843" s="1"/>
  <c r="L840"/>
  <c r="K841"/>
  <c r="M840"/>
  <c r="Q841" s="1"/>
  <c r="O840"/>
  <c r="P839"/>
  <c r="N16" i="4"/>
  <c r="I16"/>
  <c r="R841" i="5"/>
  <c r="J843"/>
  <c r="L841" l="1"/>
  <c r="K842"/>
  <c r="M841"/>
  <c r="O841"/>
  <c r="P840"/>
  <c r="F845"/>
  <c r="G844"/>
  <c r="H844" s="1"/>
  <c r="Q842"/>
  <c r="N15" i="4"/>
  <c r="I15"/>
  <c r="D15"/>
  <c r="J844" i="5"/>
  <c r="R842"/>
  <c r="F846" l="1"/>
  <c r="G845"/>
  <c r="H845" s="1"/>
  <c r="L842"/>
  <c r="K843"/>
  <c r="M842"/>
  <c r="Q843" s="1"/>
  <c r="O842"/>
  <c r="P841"/>
  <c r="N14" i="4"/>
  <c r="I14"/>
  <c r="D14"/>
  <c r="J845" i="5"/>
  <c r="R843"/>
  <c r="F847" l="1"/>
  <c r="G846"/>
  <c r="H846" s="1"/>
  <c r="L843"/>
  <c r="K844"/>
  <c r="M843"/>
  <c r="Q844" s="1"/>
  <c r="O843"/>
  <c r="P842"/>
  <c r="N13" i="4"/>
  <c r="I13"/>
  <c r="J846" i="5"/>
  <c r="R844"/>
  <c r="L844" l="1"/>
  <c r="K845"/>
  <c r="M844"/>
  <c r="F848"/>
  <c r="G847"/>
  <c r="H847" s="1"/>
  <c r="O844"/>
  <c r="Q845"/>
  <c r="P843"/>
  <c r="N12" i="4"/>
  <c r="I12"/>
  <c r="D12"/>
  <c r="J847" i="5"/>
  <c r="R845"/>
  <c r="F849" l="1"/>
  <c r="G848"/>
  <c r="H848" s="1"/>
  <c r="L845"/>
  <c r="K846"/>
  <c r="M845"/>
  <c r="Q846" s="1"/>
  <c r="O845"/>
  <c r="P844"/>
  <c r="N11" i="4"/>
  <c r="I11"/>
  <c r="J848" i="5"/>
  <c r="R846"/>
  <c r="F850" l="1"/>
  <c r="G849"/>
  <c r="H849" s="1"/>
  <c r="L846"/>
  <c r="K847"/>
  <c r="M846"/>
  <c r="Q847" s="1"/>
  <c r="O846"/>
  <c r="P845"/>
  <c r="N10" i="4"/>
  <c r="I10"/>
  <c r="B10"/>
  <c r="J849" i="5"/>
  <c r="R847"/>
  <c r="L847" l="1"/>
  <c r="K848"/>
  <c r="M847"/>
  <c r="F851"/>
  <c r="G850"/>
  <c r="H850" s="1"/>
  <c r="O847"/>
  <c r="Q848"/>
  <c r="P846"/>
  <c r="N9" i="4"/>
  <c r="I9"/>
  <c r="B9"/>
  <c r="J850" i="5"/>
  <c r="R848"/>
  <c r="F852" l="1"/>
  <c r="G851"/>
  <c r="H851" s="1"/>
  <c r="L848"/>
  <c r="K849"/>
  <c r="M848"/>
  <c r="O848"/>
  <c r="P847"/>
  <c r="Q849"/>
  <c r="N8" i="4"/>
  <c r="I8"/>
  <c r="R849" i="5"/>
  <c r="J851"/>
  <c r="L849" l="1"/>
  <c r="K850"/>
  <c r="M849"/>
  <c r="O849"/>
  <c r="P848"/>
  <c r="F853"/>
  <c r="G852"/>
  <c r="H852" s="1"/>
  <c r="Q850"/>
  <c r="N7" i="4"/>
  <c r="I7"/>
  <c r="J852" i="5"/>
  <c r="R850"/>
  <c r="F854" l="1"/>
  <c r="G853"/>
  <c r="H853" s="1"/>
  <c r="L850"/>
  <c r="K851"/>
  <c r="M850"/>
  <c r="Q851" s="1"/>
  <c r="O850"/>
  <c r="P849"/>
  <c r="N6" i="4"/>
  <c r="I6"/>
  <c r="J853" i="5"/>
  <c r="R851"/>
  <c r="F855" l="1"/>
  <c r="G855" s="1"/>
  <c r="H855" s="1"/>
  <c r="G854"/>
  <c r="H854" s="1"/>
  <c r="L851"/>
  <c r="K852"/>
  <c r="M851"/>
  <c r="Q852" s="1"/>
  <c r="O851"/>
  <c r="P850"/>
  <c r="N5" i="4"/>
  <c r="I5"/>
  <c r="J854" i="5"/>
  <c r="J855"/>
  <c r="R852"/>
  <c r="L852" l="1"/>
  <c r="K853"/>
  <c r="M852"/>
  <c r="O852"/>
  <c r="Q853"/>
  <c r="P851"/>
  <c r="N4" i="4"/>
  <c r="I4"/>
  <c r="R853" i="5"/>
  <c r="L853" l="1"/>
  <c r="K854"/>
  <c r="M853"/>
  <c r="Q854" s="1"/>
  <c r="O853"/>
  <c r="P852"/>
  <c r="N3" i="4"/>
  <c r="I3"/>
  <c r="F3"/>
  <c r="F4" s="1"/>
  <c r="R2"/>
  <c r="Q2"/>
  <c r="N2"/>
  <c r="K2"/>
  <c r="R854" i="5"/>
  <c r="L854" l="1"/>
  <c r="K855"/>
  <c r="M854"/>
  <c r="Q855" s="1"/>
  <c r="O854"/>
  <c r="P854" s="1"/>
  <c r="P853"/>
  <c r="L2" i="4"/>
  <c r="M2" s="1"/>
  <c r="G3"/>
  <c r="H3" s="1"/>
  <c r="F5"/>
  <c r="G4"/>
  <c r="H4" s="1"/>
  <c r="I2"/>
  <c r="G2"/>
  <c r="H2" s="1"/>
  <c r="B1"/>
  <c r="B12" s="1"/>
  <c r="N855" i="3"/>
  <c r="I855"/>
  <c r="N854"/>
  <c r="I854"/>
  <c r="R855" i="5"/>
  <c r="J3" i="4"/>
  <c r="J4"/>
  <c r="J2"/>
  <c r="L855" i="5" l="1"/>
  <c r="M855" s="1"/>
  <c r="O855"/>
  <c r="P855" s="1"/>
  <c r="B19" i="4"/>
  <c r="B18"/>
  <c r="O2"/>
  <c r="F6"/>
  <c r="G5"/>
  <c r="H5" s="1"/>
  <c r="K3"/>
  <c r="N853" i="3"/>
  <c r="I853"/>
  <c r="J5" i="4"/>
  <c r="R3"/>
  <c r="Q3" l="1"/>
  <c r="O3"/>
  <c r="P2"/>
  <c r="L3"/>
  <c r="M3" s="1"/>
  <c r="K4"/>
  <c r="F7"/>
  <c r="G6"/>
  <c r="H6" s="1"/>
  <c r="N852" i="3"/>
  <c r="I852"/>
  <c r="R4" i="4"/>
  <c r="J6"/>
  <c r="Q4" l="1"/>
  <c r="L4"/>
  <c r="M4" s="1"/>
  <c r="K5"/>
  <c r="O4"/>
  <c r="P4" s="1"/>
  <c r="P3"/>
  <c r="F8"/>
  <c r="G7"/>
  <c r="H7" s="1"/>
  <c r="N851" i="3"/>
  <c r="I851"/>
  <c r="J7" i="4"/>
  <c r="R5"/>
  <c r="Q5" l="1"/>
  <c r="F9"/>
  <c r="G8"/>
  <c r="H8" s="1"/>
  <c r="L5"/>
  <c r="K6"/>
  <c r="O5"/>
  <c r="P5" s="1"/>
  <c r="N850" i="3"/>
  <c r="I850"/>
  <c r="J8" i="4"/>
  <c r="L6" l="1"/>
  <c r="K7"/>
  <c r="F10"/>
  <c r="G9"/>
  <c r="H9" s="1"/>
  <c r="M5"/>
  <c r="N849" i="3"/>
  <c r="I849"/>
  <c r="R6" i="4"/>
  <c r="J9"/>
  <c r="O6" l="1"/>
  <c r="P6" s="1"/>
  <c r="L7"/>
  <c r="M7" s="1"/>
  <c r="K8"/>
  <c r="Q6"/>
  <c r="F11"/>
  <c r="G10"/>
  <c r="H10" s="1"/>
  <c r="M6"/>
  <c r="N848" i="3"/>
  <c r="I848"/>
  <c r="J10" i="4"/>
  <c r="R7"/>
  <c r="R8"/>
  <c r="Q7" l="1"/>
  <c r="Q8" s="1"/>
  <c r="F12"/>
  <c r="G11"/>
  <c r="H11" s="1"/>
  <c r="L8"/>
  <c r="M8" s="1"/>
  <c r="K9"/>
  <c r="O7"/>
  <c r="O8" s="1"/>
  <c r="N847" i="3"/>
  <c r="I847"/>
  <c r="J11" i="4"/>
  <c r="R9"/>
  <c r="Q9" l="1"/>
  <c r="L9"/>
  <c r="M9" s="1"/>
  <c r="K10"/>
  <c r="F13"/>
  <c r="G12"/>
  <c r="H12" s="1"/>
  <c r="O9"/>
  <c r="P8"/>
  <c r="P7"/>
  <c r="N846" i="3"/>
  <c r="I846"/>
  <c r="J12" i="4"/>
  <c r="R10"/>
  <c r="Q10" l="1"/>
  <c r="F14"/>
  <c r="G13"/>
  <c r="H13" s="1"/>
  <c r="O10"/>
  <c r="P9"/>
  <c r="L10"/>
  <c r="K11"/>
  <c r="N845" i="3"/>
  <c r="I845"/>
  <c r="J13" i="4"/>
  <c r="F15" l="1"/>
  <c r="G14"/>
  <c r="H14" s="1"/>
  <c r="P10"/>
  <c r="L11"/>
  <c r="K12"/>
  <c r="M10"/>
  <c r="N844" i="3"/>
  <c r="I844"/>
  <c r="J14" i="4"/>
  <c r="R11"/>
  <c r="O11" l="1"/>
  <c r="P11" s="1"/>
  <c r="L12"/>
  <c r="M12" s="1"/>
  <c r="K13"/>
  <c r="F16"/>
  <c r="G15"/>
  <c r="H15" s="1"/>
  <c r="Q11"/>
  <c r="M11"/>
  <c r="N843" i="3"/>
  <c r="I843"/>
  <c r="J15" i="4"/>
  <c r="R12"/>
  <c r="R13"/>
  <c r="Q12" l="1"/>
  <c r="Q13" s="1"/>
  <c r="L13"/>
  <c r="M13" s="1"/>
  <c r="K14"/>
  <c r="F17"/>
  <c r="G16"/>
  <c r="H16" s="1"/>
  <c r="O12"/>
  <c r="O13" s="1"/>
  <c r="N842" i="3"/>
  <c r="I842"/>
  <c r="R14" i="4"/>
  <c r="J16"/>
  <c r="Q14" l="1"/>
  <c r="L14"/>
  <c r="K15"/>
  <c r="O14"/>
  <c r="P13"/>
  <c r="F18"/>
  <c r="G17"/>
  <c r="H17" s="1"/>
  <c r="P12"/>
  <c r="N841" i="3"/>
  <c r="I841"/>
  <c r="J17" i="4"/>
  <c r="F19" l="1"/>
  <c r="G18"/>
  <c r="H18" s="1"/>
  <c r="P14"/>
  <c r="L15"/>
  <c r="M15" s="1"/>
  <c r="K16"/>
  <c r="M14"/>
  <c r="N840" i="3"/>
  <c r="I840"/>
  <c r="J18" i="4"/>
  <c r="R15"/>
  <c r="R16"/>
  <c r="O15" l="1"/>
  <c r="O16" s="1"/>
  <c r="Q15"/>
  <c r="Q16" s="1"/>
  <c r="L16"/>
  <c r="K17"/>
  <c r="F20"/>
  <c r="G19"/>
  <c r="H19" s="1"/>
  <c r="N839" i="3"/>
  <c r="I839"/>
  <c r="J19" i="4"/>
  <c r="L17" l="1"/>
  <c r="K18"/>
  <c r="P16"/>
  <c r="F21"/>
  <c r="G20"/>
  <c r="H20" s="1"/>
  <c r="M16"/>
  <c r="Q17" s="1"/>
  <c r="P15"/>
  <c r="N838" i="3"/>
  <c r="I838"/>
  <c r="R17" i="4"/>
  <c r="J20"/>
  <c r="O17" l="1"/>
  <c r="P17" s="1"/>
  <c r="L18"/>
  <c r="M18" s="1"/>
  <c r="K19"/>
  <c r="F22"/>
  <c r="G21"/>
  <c r="H21" s="1"/>
  <c r="M17"/>
  <c r="Q18" s="1"/>
  <c r="Q19" s="1"/>
  <c r="N837" i="3"/>
  <c r="I837"/>
  <c r="J21" i="4"/>
  <c r="R18"/>
  <c r="R19"/>
  <c r="F23" l="1"/>
  <c r="G22"/>
  <c r="H22" s="1"/>
  <c r="L19"/>
  <c r="M19" s="1"/>
  <c r="Q20" s="1"/>
  <c r="K20"/>
  <c r="O18"/>
  <c r="O19" s="1"/>
  <c r="N836" i="3"/>
  <c r="I836"/>
  <c r="J22" i="4"/>
  <c r="R20"/>
  <c r="L20" l="1"/>
  <c r="M20" s="1"/>
  <c r="Q21" s="1"/>
  <c r="K21"/>
  <c r="F24"/>
  <c r="G23"/>
  <c r="H23" s="1"/>
  <c r="O20"/>
  <c r="P20" s="1"/>
  <c r="P19"/>
  <c r="P18"/>
  <c r="N835" i="3"/>
  <c r="I835"/>
  <c r="J23" i="4"/>
  <c r="R21"/>
  <c r="F25" l="1"/>
  <c r="G24"/>
  <c r="H24" s="1"/>
  <c r="L21"/>
  <c r="K22"/>
  <c r="M21"/>
  <c r="Q22" s="1"/>
  <c r="O21"/>
  <c r="P21" s="1"/>
  <c r="N834" i="3"/>
  <c r="I834"/>
  <c r="J24" i="4"/>
  <c r="R22"/>
  <c r="F26" l="1"/>
  <c r="G25"/>
  <c r="H25" s="1"/>
  <c r="L22"/>
  <c r="K23"/>
  <c r="M22"/>
  <c r="Q23" s="1"/>
  <c r="O22"/>
  <c r="N833" i="3"/>
  <c r="I833"/>
  <c r="J25" i="4"/>
  <c r="R23"/>
  <c r="L23" l="1"/>
  <c r="K24"/>
  <c r="M23"/>
  <c r="F27"/>
  <c r="G26"/>
  <c r="H26" s="1"/>
  <c r="O23"/>
  <c r="Q24"/>
  <c r="P22"/>
  <c r="N832" i="3"/>
  <c r="I832"/>
  <c r="J26" i="4"/>
  <c r="R24"/>
  <c r="F28" l="1"/>
  <c r="G27"/>
  <c r="H27" s="1"/>
  <c r="L24"/>
  <c r="K25"/>
  <c r="M24"/>
  <c r="Q25" s="1"/>
  <c r="O24"/>
  <c r="P23"/>
  <c r="N831" i="3"/>
  <c r="I831"/>
  <c r="R25" i="4"/>
  <c r="J27"/>
  <c r="L25" l="1"/>
  <c r="K26"/>
  <c r="M25"/>
  <c r="Q26" s="1"/>
  <c r="O25"/>
  <c r="P24"/>
  <c r="F29"/>
  <c r="G28"/>
  <c r="H28" s="1"/>
  <c r="N830" i="3"/>
  <c r="I830"/>
  <c r="J28" i="4"/>
  <c r="R26"/>
  <c r="F30" l="1"/>
  <c r="G29"/>
  <c r="H29" s="1"/>
  <c r="L26"/>
  <c r="K27"/>
  <c r="M26"/>
  <c r="Q27" s="1"/>
  <c r="O26"/>
  <c r="P26" s="1"/>
  <c r="P25"/>
  <c r="N829" i="3"/>
  <c r="I829"/>
  <c r="R27" i="4"/>
  <c r="J29"/>
  <c r="L27" l="1"/>
  <c r="K28"/>
  <c r="M27"/>
  <c r="Q28" s="1"/>
  <c r="F31"/>
  <c r="G30"/>
  <c r="H30" s="1"/>
  <c r="O27"/>
  <c r="P27" s="1"/>
  <c r="N828" i="3"/>
  <c r="I828"/>
  <c r="R28" i="4"/>
  <c r="J30"/>
  <c r="L28" l="1"/>
  <c r="K29"/>
  <c r="M28"/>
  <c r="Q29" s="1"/>
  <c r="F32"/>
  <c r="G31"/>
  <c r="H31" s="1"/>
  <c r="O28"/>
  <c r="P28" s="1"/>
  <c r="N827" i="3"/>
  <c r="I827"/>
  <c r="J31" i="4"/>
  <c r="R29"/>
  <c r="F33" l="1"/>
  <c r="G32"/>
  <c r="H32" s="1"/>
  <c r="L29"/>
  <c r="K30"/>
  <c r="M29"/>
  <c r="Q30" s="1"/>
  <c r="O29"/>
  <c r="P29" s="1"/>
  <c r="N826" i="3"/>
  <c r="I826"/>
  <c r="J32" i="4"/>
  <c r="R30"/>
  <c r="F34" l="1"/>
  <c r="G33"/>
  <c r="H33" s="1"/>
  <c r="L30"/>
  <c r="K31"/>
  <c r="M30"/>
  <c r="Q31" s="1"/>
  <c r="O30"/>
  <c r="P30" s="1"/>
  <c r="N825" i="3"/>
  <c r="I825"/>
  <c r="J33" i="4"/>
  <c r="R31"/>
  <c r="F35" l="1"/>
  <c r="G34"/>
  <c r="H34" s="1"/>
  <c r="L31"/>
  <c r="K32"/>
  <c r="M31"/>
  <c r="Q32" s="1"/>
  <c r="O31"/>
  <c r="P31" s="1"/>
  <c r="N824" i="3"/>
  <c r="I824"/>
  <c r="J34" i="4"/>
  <c r="R32"/>
  <c r="F36" l="1"/>
  <c r="G35"/>
  <c r="H35" s="1"/>
  <c r="L32"/>
  <c r="K33"/>
  <c r="M32"/>
  <c r="Q33" s="1"/>
  <c r="O32"/>
  <c r="P32" s="1"/>
  <c r="N823" i="3"/>
  <c r="I823"/>
  <c r="J35" i="4"/>
  <c r="R33"/>
  <c r="F37" l="1"/>
  <c r="G36"/>
  <c r="H36" s="1"/>
  <c r="L33"/>
  <c r="K34"/>
  <c r="M33"/>
  <c r="Q34" s="1"/>
  <c r="O33"/>
  <c r="P33" s="1"/>
  <c r="N822" i="3"/>
  <c r="I822"/>
  <c r="J36" i="4"/>
  <c r="R34"/>
  <c r="F38" l="1"/>
  <c r="G37"/>
  <c r="H37" s="1"/>
  <c r="L34"/>
  <c r="K35"/>
  <c r="M34"/>
  <c r="Q35" s="1"/>
  <c r="O34"/>
  <c r="P34" s="1"/>
  <c r="N821" i="3"/>
  <c r="I821"/>
  <c r="J37" i="4"/>
  <c r="R35"/>
  <c r="F39" l="1"/>
  <c r="G38"/>
  <c r="H38" s="1"/>
  <c r="L35"/>
  <c r="K36"/>
  <c r="M35"/>
  <c r="Q36" s="1"/>
  <c r="O35"/>
  <c r="P35" s="1"/>
  <c r="N820" i="3"/>
  <c r="I820"/>
  <c r="J38" i="4"/>
  <c r="R36"/>
  <c r="F40" l="1"/>
  <c r="G39"/>
  <c r="H39" s="1"/>
  <c r="L36"/>
  <c r="K37"/>
  <c r="M36"/>
  <c r="Q37" s="1"/>
  <c r="O36"/>
  <c r="P36" s="1"/>
  <c r="N819" i="3"/>
  <c r="I819"/>
  <c r="J39" i="4"/>
  <c r="R37"/>
  <c r="L37" l="1"/>
  <c r="K38"/>
  <c r="M37"/>
  <c r="Q38" s="1"/>
  <c r="F41"/>
  <c r="G40"/>
  <c r="H40" s="1"/>
  <c r="O37"/>
  <c r="P37" s="1"/>
  <c r="N818" i="3"/>
  <c r="I818"/>
  <c r="J40" i="4"/>
  <c r="R38"/>
  <c r="F42" l="1"/>
  <c r="G41"/>
  <c r="H41" s="1"/>
  <c r="L38"/>
  <c r="K39"/>
  <c r="M38"/>
  <c r="Q39" s="1"/>
  <c r="O38"/>
  <c r="P38" s="1"/>
  <c r="N817" i="3"/>
  <c r="I817"/>
  <c r="J41" i="4"/>
  <c r="R39"/>
  <c r="F43" l="1"/>
  <c r="G42"/>
  <c r="H42" s="1"/>
  <c r="L39"/>
  <c r="K40"/>
  <c r="M39"/>
  <c r="Q40" s="1"/>
  <c r="O39"/>
  <c r="P39" s="1"/>
  <c r="N816" i="3"/>
  <c r="I816"/>
  <c r="J42" i="4"/>
  <c r="R40"/>
  <c r="F44" l="1"/>
  <c r="G43"/>
  <c r="H43" s="1"/>
  <c r="L40"/>
  <c r="K41"/>
  <c r="M40"/>
  <c r="Q41" s="1"/>
  <c r="O40"/>
  <c r="P40" s="1"/>
  <c r="N815" i="3"/>
  <c r="I815"/>
  <c r="J43" i="4"/>
  <c r="R41"/>
  <c r="F45" l="1"/>
  <c r="G44"/>
  <c r="H44" s="1"/>
  <c r="L41"/>
  <c r="K42"/>
  <c r="M41"/>
  <c r="Q42" s="1"/>
  <c r="O41"/>
  <c r="N814" i="3"/>
  <c r="I814"/>
  <c r="J44" i="4"/>
  <c r="R42"/>
  <c r="F46" l="1"/>
  <c r="G45"/>
  <c r="H45" s="1"/>
  <c r="O42"/>
  <c r="P41"/>
  <c r="L42"/>
  <c r="M42" s="1"/>
  <c r="Q43" s="1"/>
  <c r="K43"/>
  <c r="N813" i="3"/>
  <c r="I813"/>
  <c r="J45" i="4"/>
  <c r="R43"/>
  <c r="F47" l="1"/>
  <c r="G46"/>
  <c r="H46" s="1"/>
  <c r="O43"/>
  <c r="P42"/>
  <c r="L43"/>
  <c r="K44"/>
  <c r="N812" i="3"/>
  <c r="I812"/>
  <c r="J46" i="4"/>
  <c r="F48" l="1"/>
  <c r="G47"/>
  <c r="H47" s="1"/>
  <c r="P43"/>
  <c r="L44"/>
  <c r="K45"/>
  <c r="M44"/>
  <c r="M43"/>
  <c r="N811" i="3"/>
  <c r="I811"/>
  <c r="J47" i="4"/>
  <c r="R44"/>
  <c r="R45"/>
  <c r="O44" l="1"/>
  <c r="O45" s="1"/>
  <c r="F49"/>
  <c r="G48"/>
  <c r="H48" s="1"/>
  <c r="Q44"/>
  <c r="Q45" s="1"/>
  <c r="L45"/>
  <c r="M45" s="1"/>
  <c r="K46"/>
  <c r="N810" i="3"/>
  <c r="I810"/>
  <c r="J48" i="4"/>
  <c r="R46"/>
  <c r="O46" l="1"/>
  <c r="P46" s="1"/>
  <c r="P45"/>
  <c r="L46"/>
  <c r="K47"/>
  <c r="M46"/>
  <c r="F50"/>
  <c r="G49"/>
  <c r="H49" s="1"/>
  <c r="Q46"/>
  <c r="P44"/>
  <c r="N809" i="3"/>
  <c r="I809"/>
  <c r="J49" i="4"/>
  <c r="R47"/>
  <c r="Q47" l="1"/>
  <c r="F51"/>
  <c r="G50"/>
  <c r="H50" s="1"/>
  <c r="L47"/>
  <c r="K48"/>
  <c r="M47"/>
  <c r="O47"/>
  <c r="P47" s="1"/>
  <c r="N808" i="3"/>
  <c r="I808"/>
  <c r="R48" i="4"/>
  <c r="J50"/>
  <c r="Q48" l="1"/>
  <c r="L48"/>
  <c r="K49"/>
  <c r="M48"/>
  <c r="F52"/>
  <c r="G51"/>
  <c r="H51" s="1"/>
  <c r="O48"/>
  <c r="P48" s="1"/>
  <c r="N807" i="3"/>
  <c r="I807"/>
  <c r="J51" i="4"/>
  <c r="R49"/>
  <c r="Q49" l="1"/>
  <c r="L49"/>
  <c r="K50"/>
  <c r="M49"/>
  <c r="Q50" s="1"/>
  <c r="F53"/>
  <c r="G52"/>
  <c r="H52" s="1"/>
  <c r="O49"/>
  <c r="P49" s="1"/>
  <c r="N806" i="3"/>
  <c r="I806"/>
  <c r="R50" i="4"/>
  <c r="J52"/>
  <c r="L50" l="1"/>
  <c r="K51"/>
  <c r="M50"/>
  <c r="Q51" s="1"/>
  <c r="F54"/>
  <c r="G53"/>
  <c r="H53" s="1"/>
  <c r="O50"/>
  <c r="P50" s="1"/>
  <c r="N805" i="3"/>
  <c r="I805"/>
  <c r="R51" i="4"/>
  <c r="J53"/>
  <c r="L51" l="1"/>
  <c r="K52"/>
  <c r="M51"/>
  <c r="Q52" s="1"/>
  <c r="F55"/>
  <c r="G54"/>
  <c r="H54" s="1"/>
  <c r="O51"/>
  <c r="P51" s="1"/>
  <c r="N804" i="3"/>
  <c r="I804"/>
  <c r="J54" i="4"/>
  <c r="R52"/>
  <c r="F56" l="1"/>
  <c r="G55"/>
  <c r="H55" s="1"/>
  <c r="L52"/>
  <c r="K53"/>
  <c r="M52"/>
  <c r="Q53" s="1"/>
  <c r="O52"/>
  <c r="P52" s="1"/>
  <c r="N803" i="3"/>
  <c r="I803"/>
  <c r="J55" i="4"/>
  <c r="R53"/>
  <c r="F57" l="1"/>
  <c r="G56"/>
  <c r="H56" s="1"/>
  <c r="L53"/>
  <c r="K54"/>
  <c r="M53"/>
  <c r="Q54" s="1"/>
  <c r="O53"/>
  <c r="P53" s="1"/>
  <c r="N802" i="3"/>
  <c r="I802"/>
  <c r="J56" i="4"/>
  <c r="R54"/>
  <c r="F58" l="1"/>
  <c r="G57"/>
  <c r="H57" s="1"/>
  <c r="L54"/>
  <c r="K55"/>
  <c r="M54"/>
  <c r="Q55" s="1"/>
  <c r="O54"/>
  <c r="P54" s="1"/>
  <c r="N801" i="3"/>
  <c r="I801"/>
  <c r="J57" i="4"/>
  <c r="R55"/>
  <c r="F59" l="1"/>
  <c r="G58"/>
  <c r="H58" s="1"/>
  <c r="L55"/>
  <c r="K56"/>
  <c r="M55"/>
  <c r="Q56" s="1"/>
  <c r="O55"/>
  <c r="P55" s="1"/>
  <c r="N800" i="3"/>
  <c r="I800"/>
  <c r="J58" i="4"/>
  <c r="R56"/>
  <c r="F60" l="1"/>
  <c r="G59"/>
  <c r="H59" s="1"/>
  <c r="L56"/>
  <c r="K57"/>
  <c r="M56"/>
  <c r="Q57" s="1"/>
  <c r="O56"/>
  <c r="P56" s="1"/>
  <c r="N799" i="3"/>
  <c r="I799"/>
  <c r="J59" i="4"/>
  <c r="R57"/>
  <c r="F61" l="1"/>
  <c r="G60"/>
  <c r="H60" s="1"/>
  <c r="L57"/>
  <c r="K58"/>
  <c r="M57"/>
  <c r="Q58" s="1"/>
  <c r="O57"/>
  <c r="P57" s="1"/>
  <c r="N798" i="3"/>
  <c r="I798"/>
  <c r="J60" i="4"/>
  <c r="R58"/>
  <c r="F62" l="1"/>
  <c r="G61"/>
  <c r="H61" s="1"/>
  <c r="L58"/>
  <c r="K59"/>
  <c r="M58"/>
  <c r="Q59" s="1"/>
  <c r="O58"/>
  <c r="N797" i="3"/>
  <c r="I797"/>
  <c r="J61" i="4"/>
  <c r="R59"/>
  <c r="F63" l="1"/>
  <c r="G62"/>
  <c r="H62" s="1"/>
  <c r="O59"/>
  <c r="P58"/>
  <c r="L59"/>
  <c r="K60"/>
  <c r="N796" i="3"/>
  <c r="I796"/>
  <c r="J62" i="4"/>
  <c r="F64" l="1"/>
  <c r="G63"/>
  <c r="H63" s="1"/>
  <c r="P59"/>
  <c r="L60"/>
  <c r="K61"/>
  <c r="M60"/>
  <c r="M59"/>
  <c r="N795" i="3"/>
  <c r="I795"/>
  <c r="J63" i="4"/>
  <c r="R60"/>
  <c r="R61"/>
  <c r="O60" l="1"/>
  <c r="O61" s="1"/>
  <c r="F65"/>
  <c r="G64"/>
  <c r="H64" s="1"/>
  <c r="Q60"/>
  <c r="Q61" s="1"/>
  <c r="L61"/>
  <c r="K62"/>
  <c r="M61"/>
  <c r="N794" i="3"/>
  <c r="I794"/>
  <c r="J64" i="4"/>
  <c r="R62"/>
  <c r="O62" l="1"/>
  <c r="P62" s="1"/>
  <c r="P61"/>
  <c r="L62"/>
  <c r="K63"/>
  <c r="M62"/>
  <c r="F66"/>
  <c r="G65"/>
  <c r="H65" s="1"/>
  <c r="Q62"/>
  <c r="Q63" s="1"/>
  <c r="P60"/>
  <c r="N793" i="3"/>
  <c r="I793"/>
  <c r="J65" i="4"/>
  <c r="R63"/>
  <c r="F67" l="1"/>
  <c r="G66"/>
  <c r="H66" s="1"/>
  <c r="L63"/>
  <c r="K64"/>
  <c r="M63"/>
  <c r="Q64" s="1"/>
  <c r="O63"/>
  <c r="P63" s="1"/>
  <c r="N792" i="3"/>
  <c r="I792"/>
  <c r="R64" i="4"/>
  <c r="J66"/>
  <c r="L64" l="1"/>
  <c r="K65"/>
  <c r="M64"/>
  <c r="Q65" s="1"/>
  <c r="F68"/>
  <c r="G67"/>
  <c r="H67" s="1"/>
  <c r="O64"/>
  <c r="P64" s="1"/>
  <c r="N791" i="3"/>
  <c r="I791"/>
  <c r="R65" i="4"/>
  <c r="J67"/>
  <c r="L65" l="1"/>
  <c r="K66"/>
  <c r="M65"/>
  <c r="Q66" s="1"/>
  <c r="F69"/>
  <c r="G68"/>
  <c r="H68" s="1"/>
  <c r="O65"/>
  <c r="P65" s="1"/>
  <c r="N790" i="3"/>
  <c r="I790"/>
  <c r="J68" i="4"/>
  <c r="R66"/>
  <c r="F70" l="1"/>
  <c r="G69"/>
  <c r="H69" s="1"/>
  <c r="L66"/>
  <c r="K67"/>
  <c r="M66"/>
  <c r="Q67" s="1"/>
  <c r="O66"/>
  <c r="P66" s="1"/>
  <c r="N789" i="3"/>
  <c r="I789"/>
  <c r="J69" i="4"/>
  <c r="R67"/>
  <c r="F71" l="1"/>
  <c r="G70"/>
  <c r="H70" s="1"/>
  <c r="L67"/>
  <c r="K68"/>
  <c r="M67"/>
  <c r="Q68" s="1"/>
  <c r="O67"/>
  <c r="P67" s="1"/>
  <c r="N788" i="3"/>
  <c r="I788"/>
  <c r="J70" i="4"/>
  <c r="R68"/>
  <c r="F72" l="1"/>
  <c r="G71"/>
  <c r="H71" s="1"/>
  <c r="L68"/>
  <c r="K69"/>
  <c r="M68"/>
  <c r="Q69" s="1"/>
  <c r="O68"/>
  <c r="P68" s="1"/>
  <c r="N787" i="3"/>
  <c r="I787"/>
  <c r="J71" i="4"/>
  <c r="R69"/>
  <c r="F73" l="1"/>
  <c r="G72"/>
  <c r="H72" s="1"/>
  <c r="L69"/>
  <c r="K70"/>
  <c r="M69"/>
  <c r="Q70" s="1"/>
  <c r="O69"/>
  <c r="P69" s="1"/>
  <c r="N786" i="3"/>
  <c r="I786"/>
  <c r="J72" i="4"/>
  <c r="R70"/>
  <c r="F74" l="1"/>
  <c r="G73"/>
  <c r="H73" s="1"/>
  <c r="L70"/>
  <c r="K71"/>
  <c r="M70"/>
  <c r="Q71" s="1"/>
  <c r="O70"/>
  <c r="P70" s="1"/>
  <c r="N785" i="3"/>
  <c r="I785"/>
  <c r="J73" i="4"/>
  <c r="R71"/>
  <c r="F75" l="1"/>
  <c r="G74"/>
  <c r="H74" s="1"/>
  <c r="L71"/>
  <c r="K72"/>
  <c r="M71"/>
  <c r="Q72" s="1"/>
  <c r="O71"/>
  <c r="P71" s="1"/>
  <c r="N784" i="3"/>
  <c r="I784"/>
  <c r="J74" i="4"/>
  <c r="R72"/>
  <c r="F76" l="1"/>
  <c r="G75"/>
  <c r="H75" s="1"/>
  <c r="L72"/>
  <c r="K73"/>
  <c r="M72"/>
  <c r="Q73" s="1"/>
  <c r="O72"/>
  <c r="P72" s="1"/>
  <c r="N783" i="3"/>
  <c r="I783"/>
  <c r="J75" i="4"/>
  <c r="R73"/>
  <c r="F77" l="1"/>
  <c r="G76"/>
  <c r="H76" s="1"/>
  <c r="L73"/>
  <c r="K74"/>
  <c r="M73"/>
  <c r="Q74" s="1"/>
  <c r="O73"/>
  <c r="P73" s="1"/>
  <c r="N782" i="3"/>
  <c r="I782"/>
  <c r="J76" i="4"/>
  <c r="R74"/>
  <c r="F78" l="1"/>
  <c r="G77"/>
  <c r="H77" s="1"/>
  <c r="L74"/>
  <c r="M74" s="1"/>
  <c r="Q75" s="1"/>
  <c r="K75"/>
  <c r="O74"/>
  <c r="P74" s="1"/>
  <c r="N781" i="3"/>
  <c r="I781"/>
  <c r="J77" i="4"/>
  <c r="R75"/>
  <c r="F79" l="1"/>
  <c r="G78"/>
  <c r="H78" s="1"/>
  <c r="L75"/>
  <c r="K76"/>
  <c r="M75"/>
  <c r="Q76" s="1"/>
  <c r="O75"/>
  <c r="N780" i="3"/>
  <c r="I780"/>
  <c r="J78" i="4"/>
  <c r="R76"/>
  <c r="F80" l="1"/>
  <c r="G79"/>
  <c r="H79" s="1"/>
  <c r="O76"/>
  <c r="P75"/>
  <c r="L76"/>
  <c r="K77"/>
  <c r="N779" i="3"/>
  <c r="I779"/>
  <c r="J79" i="4"/>
  <c r="F81" l="1"/>
  <c r="G80"/>
  <c r="H80" s="1"/>
  <c r="P76"/>
  <c r="L77"/>
  <c r="K78"/>
  <c r="M77"/>
  <c r="M76"/>
  <c r="N778" i="3"/>
  <c r="I778"/>
  <c r="J80" i="4"/>
  <c r="R77"/>
  <c r="R78"/>
  <c r="O77" l="1"/>
  <c r="O78" s="1"/>
  <c r="F82"/>
  <c r="G81"/>
  <c r="H81" s="1"/>
  <c r="Q77"/>
  <c r="Q78" s="1"/>
  <c r="L78"/>
  <c r="K79"/>
  <c r="M78"/>
  <c r="N777" i="3"/>
  <c r="I777"/>
  <c r="J81" i="4"/>
  <c r="R79"/>
  <c r="O79" l="1"/>
  <c r="P79" s="1"/>
  <c r="P78"/>
  <c r="L79"/>
  <c r="K80"/>
  <c r="M79"/>
  <c r="F83"/>
  <c r="G82"/>
  <c r="H82" s="1"/>
  <c r="Q79"/>
  <c r="P77"/>
  <c r="N776" i="3"/>
  <c r="I776"/>
  <c r="J82" i="4"/>
  <c r="R80"/>
  <c r="Q80" l="1"/>
  <c r="F84"/>
  <c r="G83"/>
  <c r="H83" s="1"/>
  <c r="L80"/>
  <c r="K81"/>
  <c r="M80"/>
  <c r="O80"/>
  <c r="P80" s="1"/>
  <c r="N775" i="3"/>
  <c r="I775"/>
  <c r="R81" i="4"/>
  <c r="J83"/>
  <c r="Q81" l="1"/>
  <c r="L81"/>
  <c r="K82"/>
  <c r="M81"/>
  <c r="F85"/>
  <c r="G84"/>
  <c r="H84" s="1"/>
  <c r="O81"/>
  <c r="P81" s="1"/>
  <c r="N774" i="3"/>
  <c r="I774"/>
  <c r="J84" i="4"/>
  <c r="R82"/>
  <c r="Q82" l="1"/>
  <c r="F86"/>
  <c r="G85"/>
  <c r="H85" s="1"/>
  <c r="L82"/>
  <c r="K83"/>
  <c r="M82"/>
  <c r="O82"/>
  <c r="P82" s="1"/>
  <c r="N773" i="3"/>
  <c r="I773"/>
  <c r="J85" i="4"/>
  <c r="R83"/>
  <c r="Q83" l="1"/>
  <c r="F87"/>
  <c r="G86"/>
  <c r="H86" s="1"/>
  <c r="L83"/>
  <c r="K84"/>
  <c r="M83"/>
  <c r="O83"/>
  <c r="P83" s="1"/>
  <c r="N772" i="3"/>
  <c r="I772"/>
  <c r="J86" i="4"/>
  <c r="R84"/>
  <c r="Q84" l="1"/>
  <c r="F88"/>
  <c r="G87"/>
  <c r="H87" s="1"/>
  <c r="L84"/>
  <c r="K85"/>
  <c r="M84"/>
  <c r="O84"/>
  <c r="P84" s="1"/>
  <c r="N771" i="3"/>
  <c r="I771"/>
  <c r="J87" i="4"/>
  <c r="R85"/>
  <c r="Q85" l="1"/>
  <c r="F89"/>
  <c r="G88"/>
  <c r="H88" s="1"/>
  <c r="L85"/>
  <c r="K86"/>
  <c r="M85"/>
  <c r="O85"/>
  <c r="P85" s="1"/>
  <c r="N770" i="3"/>
  <c r="I770"/>
  <c r="J88" i="4"/>
  <c r="R86"/>
  <c r="Q86" l="1"/>
  <c r="F90"/>
  <c r="G89"/>
  <c r="H89" s="1"/>
  <c r="L86"/>
  <c r="K87"/>
  <c r="M86"/>
  <c r="O86"/>
  <c r="P86" s="1"/>
  <c r="N769" i="3"/>
  <c r="I769"/>
  <c r="J89" i="4"/>
  <c r="R87"/>
  <c r="Q87" l="1"/>
  <c r="F91"/>
  <c r="G90"/>
  <c r="H90" s="1"/>
  <c r="L87"/>
  <c r="K88"/>
  <c r="M87"/>
  <c r="O87"/>
  <c r="P87" s="1"/>
  <c r="N768" i="3"/>
  <c r="I768"/>
  <c r="J90" i="4"/>
  <c r="R88"/>
  <c r="Q88" l="1"/>
  <c r="F92"/>
  <c r="G91"/>
  <c r="H91" s="1"/>
  <c r="L88"/>
  <c r="M88" s="1"/>
  <c r="K89"/>
  <c r="O88"/>
  <c r="P88" s="1"/>
  <c r="N767" i="3"/>
  <c r="I767"/>
  <c r="J91" i="4"/>
  <c r="R89"/>
  <c r="Q89" l="1"/>
  <c r="F93"/>
  <c r="G92"/>
  <c r="H92" s="1"/>
  <c r="L89"/>
  <c r="M89" s="1"/>
  <c r="K90"/>
  <c r="O89"/>
  <c r="P89" s="1"/>
  <c r="N766" i="3"/>
  <c r="I766"/>
  <c r="J92" i="4"/>
  <c r="R90"/>
  <c r="Q90" l="1"/>
  <c r="F94"/>
  <c r="G93"/>
  <c r="H93" s="1"/>
  <c r="L90"/>
  <c r="K91"/>
  <c r="M90"/>
  <c r="O90"/>
  <c r="P90" s="1"/>
  <c r="N765" i="3"/>
  <c r="I765"/>
  <c r="J93" i="4"/>
  <c r="R91"/>
  <c r="Q91" l="1"/>
  <c r="F95"/>
  <c r="G94"/>
  <c r="H94" s="1"/>
  <c r="L91"/>
  <c r="M91" s="1"/>
  <c r="K92"/>
  <c r="O91"/>
  <c r="P91" s="1"/>
  <c r="N764" i="3"/>
  <c r="I764"/>
  <c r="J94" i="4"/>
  <c r="R92"/>
  <c r="Q92" l="1"/>
  <c r="F96"/>
  <c r="G95"/>
  <c r="H95" s="1"/>
  <c r="L92"/>
  <c r="K93"/>
  <c r="M92"/>
  <c r="O92"/>
  <c r="P92" s="1"/>
  <c r="N763" i="3"/>
  <c r="I763"/>
  <c r="J95" i="4"/>
  <c r="R93"/>
  <c r="Q93" l="1"/>
  <c r="F97"/>
  <c r="G96"/>
  <c r="H96" s="1"/>
  <c r="L93"/>
  <c r="K94"/>
  <c r="M93"/>
  <c r="O93"/>
  <c r="P93" s="1"/>
  <c r="N762" i="3"/>
  <c r="I762"/>
  <c r="J96" i="4"/>
  <c r="R94"/>
  <c r="Q94" l="1"/>
  <c r="F98"/>
  <c r="G97"/>
  <c r="H97" s="1"/>
  <c r="L94"/>
  <c r="K95"/>
  <c r="M94"/>
  <c r="O94"/>
  <c r="P94" s="1"/>
  <c r="N761" i="3"/>
  <c r="I761"/>
  <c r="J97" i="4"/>
  <c r="R95"/>
  <c r="Q95" l="1"/>
  <c r="F99"/>
  <c r="G98"/>
  <c r="H98" s="1"/>
  <c r="L95"/>
  <c r="K96"/>
  <c r="M95"/>
  <c r="O95"/>
  <c r="P95" s="1"/>
  <c r="N760" i="3"/>
  <c r="I760"/>
  <c r="J98" i="4"/>
  <c r="R96"/>
  <c r="Q96" l="1"/>
  <c r="F100"/>
  <c r="G99"/>
  <c r="H99" s="1"/>
  <c r="L96"/>
  <c r="K97"/>
  <c r="M96"/>
  <c r="O96"/>
  <c r="P96" s="1"/>
  <c r="N759" i="3"/>
  <c r="I759"/>
  <c r="J99" i="4"/>
  <c r="R97"/>
  <c r="Q97" l="1"/>
  <c r="F101"/>
  <c r="G100"/>
  <c r="H100" s="1"/>
  <c r="L97"/>
  <c r="K98"/>
  <c r="M97"/>
  <c r="O97"/>
  <c r="P97" s="1"/>
  <c r="N758" i="3"/>
  <c r="I758"/>
  <c r="J100" i="4"/>
  <c r="R98"/>
  <c r="Q98" l="1"/>
  <c r="F102"/>
  <c r="G101"/>
  <c r="H101" s="1"/>
  <c r="L98"/>
  <c r="K99"/>
  <c r="M98"/>
  <c r="O98"/>
  <c r="P98" s="1"/>
  <c r="N757" i="3"/>
  <c r="I757"/>
  <c r="J101" i="4"/>
  <c r="R99"/>
  <c r="Q99" l="1"/>
  <c r="F103"/>
  <c r="G102"/>
  <c r="H102" s="1"/>
  <c r="L99"/>
  <c r="K100"/>
  <c r="M99"/>
  <c r="O99"/>
  <c r="P99" s="1"/>
  <c r="N756" i="3"/>
  <c r="I756"/>
  <c r="J102" i="4"/>
  <c r="R100"/>
  <c r="Q100" l="1"/>
  <c r="F104"/>
  <c r="G103"/>
  <c r="H103" s="1"/>
  <c r="L100"/>
  <c r="M100" s="1"/>
  <c r="K101"/>
  <c r="O100"/>
  <c r="P100" s="1"/>
  <c r="N755" i="3"/>
  <c r="I755"/>
  <c r="J103" i="4"/>
  <c r="R101"/>
  <c r="Q101" l="1"/>
  <c r="F105"/>
  <c r="G104"/>
  <c r="H104" s="1"/>
  <c r="L101"/>
  <c r="K102"/>
  <c r="M101"/>
  <c r="O101"/>
  <c r="P101" s="1"/>
  <c r="N754" i="3"/>
  <c r="I754"/>
  <c r="J104" i="4"/>
  <c r="R102"/>
  <c r="Q102" l="1"/>
  <c r="F106"/>
  <c r="G105"/>
  <c r="H105" s="1"/>
  <c r="L102"/>
  <c r="K103"/>
  <c r="M102"/>
  <c r="O102"/>
  <c r="P102" s="1"/>
  <c r="N753" i="3"/>
  <c r="I753"/>
  <c r="J105" i="4"/>
  <c r="R103"/>
  <c r="Q103" l="1"/>
  <c r="L103"/>
  <c r="K104"/>
  <c r="M103"/>
  <c r="F107"/>
  <c r="G106"/>
  <c r="H106" s="1"/>
  <c r="O103"/>
  <c r="P103" s="1"/>
  <c r="N752" i="3"/>
  <c r="I752"/>
  <c r="J106" i="4"/>
  <c r="R104"/>
  <c r="Q104" l="1"/>
  <c r="F108"/>
  <c r="G107"/>
  <c r="H107" s="1"/>
  <c r="L104"/>
  <c r="K105"/>
  <c r="M104"/>
  <c r="O104"/>
  <c r="P104" s="1"/>
  <c r="N751" i="3"/>
  <c r="I751"/>
  <c r="J107" i="4"/>
  <c r="R105"/>
  <c r="Q105" l="1"/>
  <c r="F109"/>
  <c r="G108"/>
  <c r="H108" s="1"/>
  <c r="L105"/>
  <c r="K106"/>
  <c r="M105"/>
  <c r="O105"/>
  <c r="P105" s="1"/>
  <c r="N750" i="3"/>
  <c r="I750"/>
  <c r="J108" i="4"/>
  <c r="R106"/>
  <c r="Q106" l="1"/>
  <c r="F110"/>
  <c r="G109"/>
  <c r="H109" s="1"/>
  <c r="L106"/>
  <c r="K107"/>
  <c r="M106"/>
  <c r="O106"/>
  <c r="P106" s="1"/>
  <c r="N749" i="3"/>
  <c r="I749"/>
  <c r="J109" i="4"/>
  <c r="R107"/>
  <c r="Q107" l="1"/>
  <c r="F111"/>
  <c r="G110"/>
  <c r="H110" s="1"/>
  <c r="L107"/>
  <c r="K108"/>
  <c r="M107"/>
  <c r="O107"/>
  <c r="P107" s="1"/>
  <c r="N748" i="3"/>
  <c r="I748"/>
  <c r="J110" i="4"/>
  <c r="R108"/>
  <c r="Q108" l="1"/>
  <c r="F112"/>
  <c r="G111"/>
  <c r="H111" s="1"/>
  <c r="L108"/>
  <c r="K109"/>
  <c r="M108"/>
  <c r="O108"/>
  <c r="P108" s="1"/>
  <c r="N747" i="3"/>
  <c r="I747"/>
  <c r="J111" i="4"/>
  <c r="R109"/>
  <c r="Q109" l="1"/>
  <c r="F113"/>
  <c r="G112"/>
  <c r="H112" s="1"/>
  <c r="L109"/>
  <c r="K110"/>
  <c r="M109"/>
  <c r="O109"/>
  <c r="P109" s="1"/>
  <c r="N746" i="3"/>
  <c r="I746"/>
  <c r="J112" i="4"/>
  <c r="R110"/>
  <c r="Q110" l="1"/>
  <c r="F114"/>
  <c r="G113"/>
  <c r="H113" s="1"/>
  <c r="L110"/>
  <c r="K111"/>
  <c r="M110"/>
  <c r="O110"/>
  <c r="P110" s="1"/>
  <c r="N745" i="3"/>
  <c r="I745"/>
  <c r="J113" i="4"/>
  <c r="R111"/>
  <c r="Q111" l="1"/>
  <c r="F115"/>
  <c r="G114"/>
  <c r="H114" s="1"/>
  <c r="L111"/>
  <c r="K112"/>
  <c r="M111"/>
  <c r="O111"/>
  <c r="P111" s="1"/>
  <c r="N744" i="3"/>
  <c r="I744"/>
  <c r="J114" i="4"/>
  <c r="R112"/>
  <c r="Q112" l="1"/>
  <c r="F116"/>
  <c r="G115"/>
  <c r="H115" s="1"/>
  <c r="L112"/>
  <c r="K113"/>
  <c r="M112"/>
  <c r="O112"/>
  <c r="N743" i="3"/>
  <c r="I743"/>
  <c r="J115" i="4"/>
  <c r="R113"/>
  <c r="Q113" l="1"/>
  <c r="L113"/>
  <c r="K114"/>
  <c r="M113"/>
  <c r="F117"/>
  <c r="G116"/>
  <c r="H116" s="1"/>
  <c r="O113"/>
  <c r="P112"/>
  <c r="N742" i="3"/>
  <c r="I742"/>
  <c r="J116" i="4"/>
  <c r="R114"/>
  <c r="Q114" l="1"/>
  <c r="F118"/>
  <c r="G117"/>
  <c r="H117" s="1"/>
  <c r="L114"/>
  <c r="M114" s="1"/>
  <c r="Q115" s="1"/>
  <c r="K115"/>
  <c r="O114"/>
  <c r="P113"/>
  <c r="N741" i="3"/>
  <c r="I741"/>
  <c r="R115" i="4"/>
  <c r="J117"/>
  <c r="L115" l="1"/>
  <c r="K116"/>
  <c r="M115"/>
  <c r="Q116" s="1"/>
  <c r="O115"/>
  <c r="P114"/>
  <c r="F119"/>
  <c r="G118"/>
  <c r="H118" s="1"/>
  <c r="N740" i="3"/>
  <c r="I740"/>
  <c r="J118" i="4"/>
  <c r="R116"/>
  <c r="F120" l="1"/>
  <c r="G119"/>
  <c r="H119" s="1"/>
  <c r="L116"/>
  <c r="K117"/>
  <c r="M116"/>
  <c r="Q117" s="1"/>
  <c r="O116"/>
  <c r="P116" s="1"/>
  <c r="P115"/>
  <c r="N739" i="3"/>
  <c r="I739"/>
  <c r="R117" i="4"/>
  <c r="J119"/>
  <c r="L117" l="1"/>
  <c r="K118"/>
  <c r="M117"/>
  <c r="Q118" s="1"/>
  <c r="F121"/>
  <c r="G120"/>
  <c r="H120" s="1"/>
  <c r="O117"/>
  <c r="P117" s="1"/>
  <c r="N738" i="3"/>
  <c r="I738"/>
  <c r="R118" i="4"/>
  <c r="J120"/>
  <c r="L118" l="1"/>
  <c r="K119"/>
  <c r="M118"/>
  <c r="Q119" s="1"/>
  <c r="F122"/>
  <c r="G121"/>
  <c r="H121" s="1"/>
  <c r="O118"/>
  <c r="P118" s="1"/>
  <c r="N737" i="3"/>
  <c r="I737"/>
  <c r="R119" i="4"/>
  <c r="J121"/>
  <c r="L119" l="1"/>
  <c r="K120"/>
  <c r="M119"/>
  <c r="Q120" s="1"/>
  <c r="F123"/>
  <c r="G122"/>
  <c r="H122" s="1"/>
  <c r="O119"/>
  <c r="P119" s="1"/>
  <c r="N736" i="3"/>
  <c r="I736"/>
  <c r="R120" i="4"/>
  <c r="J122"/>
  <c r="L120" l="1"/>
  <c r="K121"/>
  <c r="M120"/>
  <c r="Q121" s="1"/>
  <c r="F124"/>
  <c r="G123"/>
  <c r="H123" s="1"/>
  <c r="O120"/>
  <c r="P120" s="1"/>
  <c r="N735" i="3"/>
  <c r="I735"/>
  <c r="R121" i="4"/>
  <c r="J123"/>
  <c r="L121" l="1"/>
  <c r="K122"/>
  <c r="M121"/>
  <c r="Q122" s="1"/>
  <c r="F125"/>
  <c r="G124"/>
  <c r="H124" s="1"/>
  <c r="O121"/>
  <c r="P121" s="1"/>
  <c r="N734" i="3"/>
  <c r="I734"/>
  <c r="R122" i="4"/>
  <c r="J124"/>
  <c r="L122" l="1"/>
  <c r="K123"/>
  <c r="M122"/>
  <c r="Q123" s="1"/>
  <c r="F126"/>
  <c r="G125"/>
  <c r="H125" s="1"/>
  <c r="O122"/>
  <c r="P122" s="1"/>
  <c r="N733" i="3"/>
  <c r="I733"/>
  <c r="J125" i="4"/>
  <c r="R123"/>
  <c r="F127" l="1"/>
  <c r="G126"/>
  <c r="H126" s="1"/>
  <c r="L123"/>
  <c r="K124"/>
  <c r="M123"/>
  <c r="Q124" s="1"/>
  <c r="O123"/>
  <c r="P123" s="1"/>
  <c r="N732" i="3"/>
  <c r="I732"/>
  <c r="J126" i="4"/>
  <c r="R124"/>
  <c r="F128" l="1"/>
  <c r="G127"/>
  <c r="H127" s="1"/>
  <c r="L124"/>
  <c r="K125"/>
  <c r="M124"/>
  <c r="Q125" s="1"/>
  <c r="O124"/>
  <c r="P124" s="1"/>
  <c r="N731" i="3"/>
  <c r="I731"/>
  <c r="J127" i="4"/>
  <c r="R125"/>
  <c r="F129" l="1"/>
  <c r="G128"/>
  <c r="H128" s="1"/>
  <c r="L125"/>
  <c r="K126"/>
  <c r="M125"/>
  <c r="Q126" s="1"/>
  <c r="O125"/>
  <c r="P125" s="1"/>
  <c r="N730" i="3"/>
  <c r="I730"/>
  <c r="J128" i="4"/>
  <c r="R126"/>
  <c r="L126" l="1"/>
  <c r="K127"/>
  <c r="M126"/>
  <c r="Q127" s="1"/>
  <c r="F130"/>
  <c r="G129"/>
  <c r="H129" s="1"/>
  <c r="O126"/>
  <c r="P126" s="1"/>
  <c r="N729" i="3"/>
  <c r="I729"/>
  <c r="J129" i="4"/>
  <c r="R127"/>
  <c r="F131" l="1"/>
  <c r="G130"/>
  <c r="H130" s="1"/>
  <c r="L127"/>
  <c r="K128"/>
  <c r="M127"/>
  <c r="Q128" s="1"/>
  <c r="O127"/>
  <c r="P127" s="1"/>
  <c r="N728" i="3"/>
  <c r="I728"/>
  <c r="J130" i="4"/>
  <c r="R128"/>
  <c r="F132" l="1"/>
  <c r="G131"/>
  <c r="H131" s="1"/>
  <c r="L128"/>
  <c r="K129"/>
  <c r="M128"/>
  <c r="Q129" s="1"/>
  <c r="O128"/>
  <c r="N727" i="3"/>
  <c r="I727"/>
  <c r="J131" i="4"/>
  <c r="R129"/>
  <c r="L129" l="1"/>
  <c r="K130"/>
  <c r="M129"/>
  <c r="F133"/>
  <c r="G132"/>
  <c r="H132" s="1"/>
  <c r="O129"/>
  <c r="Q130"/>
  <c r="P128"/>
  <c r="N726" i="3"/>
  <c r="I726"/>
  <c r="J132" i="4"/>
  <c r="R130"/>
  <c r="F134" l="1"/>
  <c r="G133"/>
  <c r="H133" s="1"/>
  <c r="L130"/>
  <c r="K131"/>
  <c r="M130"/>
  <c r="Q131" s="1"/>
  <c r="O130"/>
  <c r="P129"/>
  <c r="N725" i="3"/>
  <c r="I725"/>
  <c r="R131" i="4"/>
  <c r="J133"/>
  <c r="L131" l="1"/>
  <c r="K132"/>
  <c r="M131"/>
  <c r="Q132" s="1"/>
  <c r="O131"/>
  <c r="P131" s="1"/>
  <c r="P130"/>
  <c r="F135"/>
  <c r="G134"/>
  <c r="H134" s="1"/>
  <c r="N724" i="3"/>
  <c r="I724"/>
  <c r="J134" i="4"/>
  <c r="R132"/>
  <c r="L132" l="1"/>
  <c r="K133"/>
  <c r="M132"/>
  <c r="Q133" s="1"/>
  <c r="F136"/>
  <c r="G135"/>
  <c r="H135" s="1"/>
  <c r="O132"/>
  <c r="P132" s="1"/>
  <c r="N723" i="3"/>
  <c r="I723"/>
  <c r="R133" i="4"/>
  <c r="J135"/>
  <c r="L133" l="1"/>
  <c r="K134"/>
  <c r="M133"/>
  <c r="Q134" s="1"/>
  <c r="F137"/>
  <c r="G136"/>
  <c r="H136" s="1"/>
  <c r="O133"/>
  <c r="P133" s="1"/>
  <c r="N722" i="3"/>
  <c r="I722"/>
  <c r="R134" i="4"/>
  <c r="J136"/>
  <c r="L134" l="1"/>
  <c r="K135"/>
  <c r="M134"/>
  <c r="Q135" s="1"/>
  <c r="F138"/>
  <c r="G137"/>
  <c r="H137" s="1"/>
  <c r="O134"/>
  <c r="P134" s="1"/>
  <c r="N721" i="3"/>
  <c r="I721"/>
  <c r="R135" i="4"/>
  <c r="J137"/>
  <c r="L135" l="1"/>
  <c r="K136"/>
  <c r="M135"/>
  <c r="Q136" s="1"/>
  <c r="F139"/>
  <c r="G138"/>
  <c r="H138" s="1"/>
  <c r="O135"/>
  <c r="P135" s="1"/>
  <c r="N720" i="3"/>
  <c r="I720"/>
  <c r="J138" i="4"/>
  <c r="R136"/>
  <c r="F140" l="1"/>
  <c r="G139"/>
  <c r="H139" s="1"/>
  <c r="L136"/>
  <c r="K137"/>
  <c r="M136"/>
  <c r="Q137" s="1"/>
  <c r="O136"/>
  <c r="P136" s="1"/>
  <c r="N719" i="3"/>
  <c r="I719"/>
  <c r="J139" i="4"/>
  <c r="R137"/>
  <c r="F141" l="1"/>
  <c r="G140"/>
  <c r="H140" s="1"/>
  <c r="L137"/>
  <c r="K138"/>
  <c r="M137"/>
  <c r="Q138" s="1"/>
  <c r="O137"/>
  <c r="P137" s="1"/>
  <c r="N718" i="3"/>
  <c r="I718"/>
  <c r="J140" i="4"/>
  <c r="R138"/>
  <c r="F142" l="1"/>
  <c r="G141"/>
  <c r="H141" s="1"/>
  <c r="L138"/>
  <c r="K139"/>
  <c r="M138"/>
  <c r="Q139" s="1"/>
  <c r="O138"/>
  <c r="P138" s="1"/>
  <c r="N717" i="3"/>
  <c r="I717"/>
  <c r="J141" i="4"/>
  <c r="R139"/>
  <c r="F143" l="1"/>
  <c r="G142"/>
  <c r="H142" s="1"/>
  <c r="L139"/>
  <c r="K140"/>
  <c r="M139"/>
  <c r="Q140" s="1"/>
  <c r="O139"/>
  <c r="P139" s="1"/>
  <c r="N716" i="3"/>
  <c r="I716"/>
  <c r="J142" i="4"/>
  <c r="R140"/>
  <c r="F144" l="1"/>
  <c r="G143"/>
  <c r="H143" s="1"/>
  <c r="L140"/>
  <c r="K141"/>
  <c r="M140"/>
  <c r="Q141" s="1"/>
  <c r="O140"/>
  <c r="P140" s="1"/>
  <c r="N715" i="3"/>
  <c r="I715"/>
  <c r="J143" i="4"/>
  <c r="R141"/>
  <c r="F145" l="1"/>
  <c r="G144"/>
  <c r="H144" s="1"/>
  <c r="L141"/>
  <c r="K142"/>
  <c r="M141"/>
  <c r="Q142" s="1"/>
  <c r="O141"/>
  <c r="P141" s="1"/>
  <c r="N714" i="3"/>
  <c r="I714"/>
  <c r="J144" i="4"/>
  <c r="R142"/>
  <c r="F146" l="1"/>
  <c r="G145"/>
  <c r="H145" s="1"/>
  <c r="L142"/>
  <c r="K143"/>
  <c r="M142"/>
  <c r="Q143" s="1"/>
  <c r="O142"/>
  <c r="P142" s="1"/>
  <c r="N713" i="3"/>
  <c r="I713"/>
  <c r="J145" i="4"/>
  <c r="R143"/>
  <c r="F147" l="1"/>
  <c r="G146"/>
  <c r="H146" s="1"/>
  <c r="L143"/>
  <c r="K144"/>
  <c r="M143"/>
  <c r="Q144" s="1"/>
  <c r="O143"/>
  <c r="P143" s="1"/>
  <c r="N712" i="3"/>
  <c r="I712"/>
  <c r="J146" i="4"/>
  <c r="R144"/>
  <c r="F148" l="1"/>
  <c r="G147"/>
  <c r="H147" s="1"/>
  <c r="L144"/>
  <c r="K145"/>
  <c r="M144"/>
  <c r="Q145" s="1"/>
  <c r="O144"/>
  <c r="P144" s="1"/>
  <c r="N711" i="3"/>
  <c r="I711"/>
  <c r="J147" i="4"/>
  <c r="R145"/>
  <c r="F149" l="1"/>
  <c r="G148"/>
  <c r="H148" s="1"/>
  <c r="L145"/>
  <c r="K146"/>
  <c r="M145"/>
  <c r="Q146" s="1"/>
  <c r="O145"/>
  <c r="P145" s="1"/>
  <c r="N710" i="3"/>
  <c r="I710"/>
  <c r="J148" i="4"/>
  <c r="R146"/>
  <c r="F150" l="1"/>
  <c r="G149"/>
  <c r="H149" s="1"/>
  <c r="L146"/>
  <c r="K147"/>
  <c r="M146"/>
  <c r="Q147" s="1"/>
  <c r="O146"/>
  <c r="P146" s="1"/>
  <c r="N709" i="3"/>
  <c r="I709"/>
  <c r="J149" i="4"/>
  <c r="R147"/>
  <c r="F151" l="1"/>
  <c r="G150"/>
  <c r="H150" s="1"/>
  <c r="L147"/>
  <c r="K148"/>
  <c r="M147"/>
  <c r="Q148" s="1"/>
  <c r="O147"/>
  <c r="P147" s="1"/>
  <c r="N708" i="3"/>
  <c r="I708"/>
  <c r="J150" i="4"/>
  <c r="R148"/>
  <c r="F152" l="1"/>
  <c r="G151"/>
  <c r="H151" s="1"/>
  <c r="L148"/>
  <c r="K149"/>
  <c r="M148"/>
  <c r="Q149" s="1"/>
  <c r="O148"/>
  <c r="P148" s="1"/>
  <c r="N707" i="3"/>
  <c r="I707"/>
  <c r="J151" i="4"/>
  <c r="R149"/>
  <c r="F153" l="1"/>
  <c r="G152"/>
  <c r="H152" s="1"/>
  <c r="L149"/>
  <c r="K150"/>
  <c r="M149"/>
  <c r="Q150" s="1"/>
  <c r="O149"/>
  <c r="P149" s="1"/>
  <c r="N706" i="3"/>
  <c r="I706"/>
  <c r="J152" i="4"/>
  <c r="R150"/>
  <c r="F154" l="1"/>
  <c r="G153"/>
  <c r="H153" s="1"/>
  <c r="L150"/>
  <c r="K151"/>
  <c r="M150"/>
  <c r="Q151" s="1"/>
  <c r="O150"/>
  <c r="P150" s="1"/>
  <c r="N705" i="3"/>
  <c r="I705"/>
  <c r="J153" i="4"/>
  <c r="R151"/>
  <c r="F155" l="1"/>
  <c r="G154"/>
  <c r="H154" s="1"/>
  <c r="L151"/>
  <c r="K152"/>
  <c r="M151"/>
  <c r="Q152" s="1"/>
  <c r="O151"/>
  <c r="P151" s="1"/>
  <c r="N704" i="3"/>
  <c r="I704"/>
  <c r="J154" i="4"/>
  <c r="R152"/>
  <c r="F156" l="1"/>
  <c r="G155"/>
  <c r="H155" s="1"/>
  <c r="L152"/>
  <c r="K153"/>
  <c r="M152"/>
  <c r="Q153" s="1"/>
  <c r="O152"/>
  <c r="P152" s="1"/>
  <c r="N703" i="3"/>
  <c r="I703"/>
  <c r="J155" i="4"/>
  <c r="R153"/>
  <c r="F157" l="1"/>
  <c r="G156"/>
  <c r="H156" s="1"/>
  <c r="L153"/>
  <c r="K154"/>
  <c r="M153"/>
  <c r="Q154" s="1"/>
  <c r="O153"/>
  <c r="P153" s="1"/>
  <c r="N702" i="3"/>
  <c r="I702"/>
  <c r="J156" i="4"/>
  <c r="R154"/>
  <c r="F158" l="1"/>
  <c r="G157"/>
  <c r="H157" s="1"/>
  <c r="L154"/>
  <c r="K155"/>
  <c r="M154"/>
  <c r="Q155" s="1"/>
  <c r="O154"/>
  <c r="P154" s="1"/>
  <c r="N701" i="3"/>
  <c r="I701"/>
  <c r="J157" i="4"/>
  <c r="R155"/>
  <c r="F159" l="1"/>
  <c r="G158"/>
  <c r="H158" s="1"/>
  <c r="L155"/>
  <c r="K156"/>
  <c r="M155"/>
  <c r="Q156" s="1"/>
  <c r="O155"/>
  <c r="P155" s="1"/>
  <c r="N700" i="3"/>
  <c r="I700"/>
  <c r="J158" i="4"/>
  <c r="R156"/>
  <c r="F160" l="1"/>
  <c r="G159"/>
  <c r="H159" s="1"/>
  <c r="L156"/>
  <c r="K157"/>
  <c r="M156"/>
  <c r="Q157" s="1"/>
  <c r="O156"/>
  <c r="P156" s="1"/>
  <c r="N699" i="3"/>
  <c r="I699"/>
  <c r="J159" i="4"/>
  <c r="R157"/>
  <c r="F161" l="1"/>
  <c r="G160"/>
  <c r="H160" s="1"/>
  <c r="L157"/>
  <c r="K158"/>
  <c r="M157"/>
  <c r="Q158" s="1"/>
  <c r="O157"/>
  <c r="P157" s="1"/>
  <c r="N698" i="3"/>
  <c r="I698"/>
  <c r="J160" i="4"/>
  <c r="R158"/>
  <c r="F162" l="1"/>
  <c r="G161"/>
  <c r="H161" s="1"/>
  <c r="L158"/>
  <c r="K159"/>
  <c r="M158"/>
  <c r="Q159" s="1"/>
  <c r="O158"/>
  <c r="P158" s="1"/>
  <c r="N697" i="3"/>
  <c r="I697"/>
  <c r="J161" i="4"/>
  <c r="R159"/>
  <c r="F163" l="1"/>
  <c r="G162"/>
  <c r="H162" s="1"/>
  <c r="L159"/>
  <c r="K160"/>
  <c r="M159"/>
  <c r="Q160" s="1"/>
  <c r="O159"/>
  <c r="P159" s="1"/>
  <c r="N696" i="3"/>
  <c r="I696"/>
  <c r="J162" i="4"/>
  <c r="R160"/>
  <c r="F164" l="1"/>
  <c r="G163"/>
  <c r="H163" s="1"/>
  <c r="L160"/>
  <c r="K161"/>
  <c r="M160"/>
  <c r="Q161" s="1"/>
  <c r="O160"/>
  <c r="P160" s="1"/>
  <c r="N695" i="3"/>
  <c r="I695"/>
  <c r="J163" i="4"/>
  <c r="R161"/>
  <c r="F165" l="1"/>
  <c r="G164"/>
  <c r="H164" s="1"/>
  <c r="L161"/>
  <c r="K162"/>
  <c r="M161"/>
  <c r="Q162" s="1"/>
  <c r="O161"/>
  <c r="P161" s="1"/>
  <c r="N694" i="3"/>
  <c r="I694"/>
  <c r="J164" i="4"/>
  <c r="R162"/>
  <c r="F166" l="1"/>
  <c r="G165"/>
  <c r="H165" s="1"/>
  <c r="L162"/>
  <c r="K163"/>
  <c r="M162"/>
  <c r="Q163" s="1"/>
  <c r="O162"/>
  <c r="P162" s="1"/>
  <c r="N693" i="3"/>
  <c r="I693"/>
  <c r="J165" i="4"/>
  <c r="R163"/>
  <c r="F167" l="1"/>
  <c r="G166"/>
  <c r="H166" s="1"/>
  <c r="L163"/>
  <c r="K164"/>
  <c r="M163"/>
  <c r="Q164" s="1"/>
  <c r="O163"/>
  <c r="P163" s="1"/>
  <c r="N692" i="3"/>
  <c r="I692"/>
  <c r="J166" i="4"/>
  <c r="R164"/>
  <c r="F168" l="1"/>
  <c r="G167"/>
  <c r="H167" s="1"/>
  <c r="L164"/>
  <c r="K165"/>
  <c r="M164"/>
  <c r="Q165" s="1"/>
  <c r="O164"/>
  <c r="P164" s="1"/>
  <c r="N691" i="3"/>
  <c r="I691"/>
  <c r="J167" i="4"/>
  <c r="R165"/>
  <c r="F169" l="1"/>
  <c r="G168"/>
  <c r="H168" s="1"/>
  <c r="L165"/>
  <c r="K166"/>
  <c r="M165"/>
  <c r="Q166" s="1"/>
  <c r="O165"/>
  <c r="P165" s="1"/>
  <c r="N690" i="3"/>
  <c r="I690"/>
  <c r="J168" i="4"/>
  <c r="R166"/>
  <c r="F170" l="1"/>
  <c r="G169"/>
  <c r="H169" s="1"/>
  <c r="L166"/>
  <c r="K167"/>
  <c r="M166"/>
  <c r="Q167" s="1"/>
  <c r="O166"/>
  <c r="P166" s="1"/>
  <c r="N689" i="3"/>
  <c r="I689"/>
  <c r="J169" i="4"/>
  <c r="R167"/>
  <c r="L167" l="1"/>
  <c r="K168"/>
  <c r="M167"/>
  <c r="Q168" s="1"/>
  <c r="F171"/>
  <c r="G170"/>
  <c r="H170" s="1"/>
  <c r="O167"/>
  <c r="P167" s="1"/>
  <c r="N688" i="3"/>
  <c r="I688"/>
  <c r="J170" i="4"/>
  <c r="R168"/>
  <c r="F172" l="1"/>
  <c r="G171"/>
  <c r="H171" s="1"/>
  <c r="L168"/>
  <c r="K169"/>
  <c r="M168"/>
  <c r="Q169" s="1"/>
  <c r="O168"/>
  <c r="P168" s="1"/>
  <c r="N687" i="3"/>
  <c r="I687"/>
  <c r="J171" i="4"/>
  <c r="R169"/>
  <c r="F173" l="1"/>
  <c r="G172"/>
  <c r="H172" s="1"/>
  <c r="L169"/>
  <c r="K170"/>
  <c r="M169"/>
  <c r="Q170" s="1"/>
  <c r="O169"/>
  <c r="P169" s="1"/>
  <c r="N686" i="3"/>
  <c r="I686"/>
  <c r="J172" i="4"/>
  <c r="R170"/>
  <c r="F174" l="1"/>
  <c r="G173"/>
  <c r="H173" s="1"/>
  <c r="L170"/>
  <c r="K171"/>
  <c r="M170"/>
  <c r="Q171" s="1"/>
  <c r="O170"/>
  <c r="P170" s="1"/>
  <c r="N685" i="3"/>
  <c r="I685"/>
  <c r="J173" i="4"/>
  <c r="R171"/>
  <c r="L171" l="1"/>
  <c r="K172"/>
  <c r="M171"/>
  <c r="Q172" s="1"/>
  <c r="F175"/>
  <c r="G174"/>
  <c r="H174" s="1"/>
  <c r="O171"/>
  <c r="P171" s="1"/>
  <c r="N684" i="3"/>
  <c r="I684"/>
  <c r="J174" i="4"/>
  <c r="R172"/>
  <c r="F176" l="1"/>
  <c r="G175"/>
  <c r="H175" s="1"/>
  <c r="L172"/>
  <c r="K173"/>
  <c r="M172"/>
  <c r="Q173" s="1"/>
  <c r="O172"/>
  <c r="P172" s="1"/>
  <c r="N683" i="3"/>
  <c r="I683"/>
  <c r="J175" i="4"/>
  <c r="R173"/>
  <c r="F177" l="1"/>
  <c r="G176"/>
  <c r="H176" s="1"/>
  <c r="L173"/>
  <c r="K174"/>
  <c r="M173"/>
  <c r="Q174" s="1"/>
  <c r="O173"/>
  <c r="P173" s="1"/>
  <c r="N682" i="3"/>
  <c r="I682"/>
  <c r="J176" i="4"/>
  <c r="R174"/>
  <c r="F178" l="1"/>
  <c r="G177"/>
  <c r="H177" s="1"/>
  <c r="L174"/>
  <c r="K175"/>
  <c r="M174"/>
  <c r="Q175" s="1"/>
  <c r="O174"/>
  <c r="P174" s="1"/>
  <c r="N681" i="3"/>
  <c r="I681"/>
  <c r="J177" i="4"/>
  <c r="R175"/>
  <c r="F179" l="1"/>
  <c r="G178"/>
  <c r="H178" s="1"/>
  <c r="L175"/>
  <c r="K176"/>
  <c r="M175"/>
  <c r="Q176" s="1"/>
  <c r="O175"/>
  <c r="P175" s="1"/>
  <c r="N680" i="3"/>
  <c r="I680"/>
  <c r="J178" i="4"/>
  <c r="R176"/>
  <c r="F180" l="1"/>
  <c r="G179"/>
  <c r="H179" s="1"/>
  <c r="L176"/>
  <c r="K177"/>
  <c r="M176"/>
  <c r="Q177" s="1"/>
  <c r="O176"/>
  <c r="P176" s="1"/>
  <c r="N679" i="3"/>
  <c r="I679"/>
  <c r="J179" i="4"/>
  <c r="R177"/>
  <c r="F181" l="1"/>
  <c r="G180"/>
  <c r="H180" s="1"/>
  <c r="L177"/>
  <c r="K178"/>
  <c r="M177"/>
  <c r="Q178" s="1"/>
  <c r="O177"/>
  <c r="P177" s="1"/>
  <c r="N678" i="3"/>
  <c r="I678"/>
  <c r="J180" i="4"/>
  <c r="R178"/>
  <c r="F182" l="1"/>
  <c r="G181"/>
  <c r="H181" s="1"/>
  <c r="L178"/>
  <c r="K179"/>
  <c r="M178"/>
  <c r="Q179" s="1"/>
  <c r="O178"/>
  <c r="P178" s="1"/>
  <c r="N677" i="3"/>
  <c r="I677"/>
  <c r="J181" i="4"/>
  <c r="R179"/>
  <c r="F183" l="1"/>
  <c r="G182"/>
  <c r="H182" s="1"/>
  <c r="L179"/>
  <c r="K180"/>
  <c r="M179"/>
  <c r="Q180" s="1"/>
  <c r="O179"/>
  <c r="P179" s="1"/>
  <c r="N676" i="3"/>
  <c r="I676"/>
  <c r="J182" i="4"/>
  <c r="R180"/>
  <c r="F184" l="1"/>
  <c r="G183"/>
  <c r="H183" s="1"/>
  <c r="L180"/>
  <c r="K181"/>
  <c r="M180"/>
  <c r="Q181" s="1"/>
  <c r="O180"/>
  <c r="P180" s="1"/>
  <c r="N675" i="3"/>
  <c r="I675"/>
  <c r="J183" i="4"/>
  <c r="R181"/>
  <c r="F185" l="1"/>
  <c r="G184"/>
  <c r="H184" s="1"/>
  <c r="L181"/>
  <c r="K182"/>
  <c r="M181"/>
  <c r="Q182" s="1"/>
  <c r="O181"/>
  <c r="P181" s="1"/>
  <c r="N674" i="3"/>
  <c r="I674"/>
  <c r="J184" i="4"/>
  <c r="R182"/>
  <c r="F186" l="1"/>
  <c r="G185"/>
  <c r="H185" s="1"/>
  <c r="L182"/>
  <c r="K183"/>
  <c r="M182"/>
  <c r="Q183" s="1"/>
  <c r="O182"/>
  <c r="P182" s="1"/>
  <c r="N673" i="3"/>
  <c r="I673"/>
  <c r="J185" i="4"/>
  <c r="R183"/>
  <c r="F187" l="1"/>
  <c r="G186"/>
  <c r="H186" s="1"/>
  <c r="L183"/>
  <c r="K184"/>
  <c r="M183"/>
  <c r="Q184" s="1"/>
  <c r="O183"/>
  <c r="P183" s="1"/>
  <c r="N672" i="3"/>
  <c r="I672"/>
  <c r="J186" i="4"/>
  <c r="R184"/>
  <c r="F188" l="1"/>
  <c r="G187"/>
  <c r="H187" s="1"/>
  <c r="L184"/>
  <c r="K185"/>
  <c r="M184"/>
  <c r="Q185" s="1"/>
  <c r="O184"/>
  <c r="P184" s="1"/>
  <c r="N671" i="3"/>
  <c r="I671"/>
  <c r="J187" i="4"/>
  <c r="R185"/>
  <c r="F189" l="1"/>
  <c r="G188"/>
  <c r="H188" s="1"/>
  <c r="L185"/>
  <c r="K186"/>
  <c r="M185"/>
  <c r="Q186" s="1"/>
  <c r="O185"/>
  <c r="P185" s="1"/>
  <c r="N670" i="3"/>
  <c r="I670"/>
  <c r="J188" i="4"/>
  <c r="R186"/>
  <c r="F190" l="1"/>
  <c r="G189"/>
  <c r="H189" s="1"/>
  <c r="L186"/>
  <c r="K187"/>
  <c r="M186"/>
  <c r="Q187" s="1"/>
  <c r="O186"/>
  <c r="P186" s="1"/>
  <c r="N669" i="3"/>
  <c r="I669"/>
  <c r="J189" i="4"/>
  <c r="R187"/>
  <c r="F191" l="1"/>
  <c r="G190"/>
  <c r="H190" s="1"/>
  <c r="L187"/>
  <c r="K188"/>
  <c r="M187"/>
  <c r="Q188" s="1"/>
  <c r="O187"/>
  <c r="P187" s="1"/>
  <c r="N668" i="3"/>
  <c r="I668"/>
  <c r="J190" i="4"/>
  <c r="R188"/>
  <c r="F192" l="1"/>
  <c r="G191"/>
  <c r="H191" s="1"/>
  <c r="L188"/>
  <c r="K189"/>
  <c r="M188"/>
  <c r="Q189" s="1"/>
  <c r="O188"/>
  <c r="P188" s="1"/>
  <c r="N667" i="3"/>
  <c r="I667"/>
  <c r="J191" i="4"/>
  <c r="R189"/>
  <c r="F193" l="1"/>
  <c r="G192"/>
  <c r="H192" s="1"/>
  <c r="L189"/>
  <c r="K190"/>
  <c r="M189"/>
  <c r="Q190" s="1"/>
  <c r="O189"/>
  <c r="P189" s="1"/>
  <c r="N666" i="3"/>
  <c r="I666"/>
  <c r="J192" i="4"/>
  <c r="R190"/>
  <c r="F194" l="1"/>
  <c r="G193"/>
  <c r="H193" s="1"/>
  <c r="L190"/>
  <c r="K191"/>
  <c r="M190"/>
  <c r="Q191" s="1"/>
  <c r="O190"/>
  <c r="P190" s="1"/>
  <c r="N665" i="3"/>
  <c r="I665"/>
  <c r="J193" i="4"/>
  <c r="R191"/>
  <c r="F195" l="1"/>
  <c r="G194"/>
  <c r="H194" s="1"/>
  <c r="L191"/>
  <c r="K192"/>
  <c r="M191"/>
  <c r="Q192" s="1"/>
  <c r="O191"/>
  <c r="N664" i="3"/>
  <c r="I664"/>
  <c r="J194" i="4"/>
  <c r="R192"/>
  <c r="F196" l="1"/>
  <c r="G195"/>
  <c r="H195" s="1"/>
  <c r="O192"/>
  <c r="P191"/>
  <c r="L192"/>
  <c r="K193"/>
  <c r="N663" i="3"/>
  <c r="I663"/>
  <c r="J195" i="4"/>
  <c r="F197" l="1"/>
  <c r="G196"/>
  <c r="H196" s="1"/>
  <c r="P192"/>
  <c r="L193"/>
  <c r="K194"/>
  <c r="M193"/>
  <c r="M192"/>
  <c r="N662" i="3"/>
  <c r="I662"/>
  <c r="J196" i="4"/>
  <c r="R193"/>
  <c r="R194"/>
  <c r="O193" l="1"/>
  <c r="O194" s="1"/>
  <c r="F198"/>
  <c r="G197"/>
  <c r="H197" s="1"/>
  <c r="Q193"/>
  <c r="Q194" s="1"/>
  <c r="L194"/>
  <c r="M194" s="1"/>
  <c r="K195"/>
  <c r="N661" i="3"/>
  <c r="I661"/>
  <c r="J197" i="4"/>
  <c r="R195"/>
  <c r="O195" l="1"/>
  <c r="P195" s="1"/>
  <c r="P194"/>
  <c r="L195"/>
  <c r="M195" s="1"/>
  <c r="K196"/>
  <c r="F199"/>
  <c r="G198"/>
  <c r="H198" s="1"/>
  <c r="Q195"/>
  <c r="P193"/>
  <c r="N660" i="3"/>
  <c r="I660"/>
  <c r="J198" i="4"/>
  <c r="R196"/>
  <c r="Q196" l="1"/>
  <c r="F200"/>
  <c r="G199"/>
  <c r="H199" s="1"/>
  <c r="L196"/>
  <c r="K197"/>
  <c r="M196"/>
  <c r="O196"/>
  <c r="P196" s="1"/>
  <c r="N659" i="3"/>
  <c r="I659"/>
  <c r="R197" i="4"/>
  <c r="J199"/>
  <c r="Q197" l="1"/>
  <c r="L197"/>
  <c r="K198"/>
  <c r="M197"/>
  <c r="F201"/>
  <c r="G200"/>
  <c r="H200" s="1"/>
  <c r="O197"/>
  <c r="P197" s="1"/>
  <c r="N658" i="3"/>
  <c r="I658"/>
  <c r="R198" i="4"/>
  <c r="J200"/>
  <c r="Q198" l="1"/>
  <c r="L198"/>
  <c r="M198" s="1"/>
  <c r="K199"/>
  <c r="F202"/>
  <c r="G201"/>
  <c r="H201" s="1"/>
  <c r="O198"/>
  <c r="P198" s="1"/>
  <c r="N657" i="3"/>
  <c r="I657"/>
  <c r="R199" i="4"/>
  <c r="J201"/>
  <c r="Q199" l="1"/>
  <c r="L199"/>
  <c r="K200"/>
  <c r="M199"/>
  <c r="F203"/>
  <c r="G202"/>
  <c r="H202" s="1"/>
  <c r="O199"/>
  <c r="P199" s="1"/>
  <c r="N656" i="3"/>
  <c r="I656"/>
  <c r="R200" i="4"/>
  <c r="J202"/>
  <c r="Q200" l="1"/>
  <c r="L200"/>
  <c r="K201"/>
  <c r="M200"/>
  <c r="F204"/>
  <c r="G203"/>
  <c r="H203" s="1"/>
  <c r="O200"/>
  <c r="P200" s="1"/>
  <c r="N655" i="3"/>
  <c r="I655"/>
  <c r="J203" i="4"/>
  <c r="R201"/>
  <c r="Q201" l="1"/>
  <c r="F205"/>
  <c r="G204"/>
  <c r="H204" s="1"/>
  <c r="L201"/>
  <c r="K202"/>
  <c r="M201"/>
  <c r="O201"/>
  <c r="P201" s="1"/>
  <c r="N654" i="3"/>
  <c r="I654"/>
  <c r="J204" i="4"/>
  <c r="R202"/>
  <c r="Q202" l="1"/>
  <c r="F206"/>
  <c r="G205"/>
  <c r="H205" s="1"/>
  <c r="L202"/>
  <c r="K203"/>
  <c r="M202"/>
  <c r="O202"/>
  <c r="P202" s="1"/>
  <c r="N653" i="3"/>
  <c r="I653"/>
  <c r="J205" i="4"/>
  <c r="R203"/>
  <c r="Q203" l="1"/>
  <c r="F207"/>
  <c r="G206"/>
  <c r="H206" s="1"/>
  <c r="L203"/>
  <c r="K204"/>
  <c r="M203"/>
  <c r="O203"/>
  <c r="P203" s="1"/>
  <c r="N652" i="3"/>
  <c r="I652"/>
  <c r="J206" i="4"/>
  <c r="R204"/>
  <c r="Q204" l="1"/>
  <c r="F208"/>
  <c r="G207"/>
  <c r="H207" s="1"/>
  <c r="L204"/>
  <c r="K205"/>
  <c r="M204"/>
  <c r="O204"/>
  <c r="P204" s="1"/>
  <c r="N651" i="3"/>
  <c r="I651"/>
  <c r="J207" i="4"/>
  <c r="R205"/>
  <c r="Q205" l="1"/>
  <c r="F209"/>
  <c r="G208"/>
  <c r="H208" s="1"/>
  <c r="L205"/>
  <c r="K206"/>
  <c r="M205"/>
  <c r="O205"/>
  <c r="P205" s="1"/>
  <c r="N650" i="3"/>
  <c r="I650"/>
  <c r="J208" i="4"/>
  <c r="R206"/>
  <c r="Q206" l="1"/>
  <c r="F210"/>
  <c r="G209"/>
  <c r="H209" s="1"/>
  <c r="L206"/>
  <c r="K207"/>
  <c r="M206"/>
  <c r="O206"/>
  <c r="P206" s="1"/>
  <c r="N649" i="3"/>
  <c r="I649"/>
  <c r="J209" i="4"/>
  <c r="R207"/>
  <c r="Q207" l="1"/>
  <c r="F211"/>
  <c r="G210"/>
  <c r="H210" s="1"/>
  <c r="L207"/>
  <c r="K208"/>
  <c r="M207"/>
  <c r="O207"/>
  <c r="P207" s="1"/>
  <c r="N648" i="3"/>
  <c r="I648"/>
  <c r="J210" i="4"/>
  <c r="R208"/>
  <c r="Q208" l="1"/>
  <c r="F212"/>
  <c r="G211"/>
  <c r="H211" s="1"/>
  <c r="L208"/>
  <c r="K209"/>
  <c r="M208"/>
  <c r="O208"/>
  <c r="P208" s="1"/>
  <c r="N647" i="3"/>
  <c r="I647"/>
  <c r="J211" i="4"/>
  <c r="R209"/>
  <c r="Q209" l="1"/>
  <c r="F213"/>
  <c r="G212"/>
  <c r="H212" s="1"/>
  <c r="L209"/>
  <c r="K210"/>
  <c r="M209"/>
  <c r="O209"/>
  <c r="P209" s="1"/>
  <c r="N646" i="3"/>
  <c r="I646"/>
  <c r="J212" i="4"/>
  <c r="R210"/>
  <c r="Q210" l="1"/>
  <c r="F214"/>
  <c r="G213"/>
  <c r="H213" s="1"/>
  <c r="L210"/>
  <c r="K211"/>
  <c r="M210"/>
  <c r="O210"/>
  <c r="P210" s="1"/>
  <c r="N645" i="3"/>
  <c r="I645"/>
  <c r="J213" i="4"/>
  <c r="R211"/>
  <c r="Q211" l="1"/>
  <c r="F215"/>
  <c r="G214"/>
  <c r="H214" s="1"/>
  <c r="L211"/>
  <c r="K212"/>
  <c r="M211"/>
  <c r="O211"/>
  <c r="P211" s="1"/>
  <c r="N644" i="3"/>
  <c r="I644"/>
  <c r="J214" i="4"/>
  <c r="R212"/>
  <c r="Q212" l="1"/>
  <c r="F216"/>
  <c r="G215"/>
  <c r="H215" s="1"/>
  <c r="L212"/>
  <c r="K213"/>
  <c r="M212"/>
  <c r="O212"/>
  <c r="P212" s="1"/>
  <c r="N643" i="3"/>
  <c r="I643"/>
  <c r="J215" i="4"/>
  <c r="R213"/>
  <c r="Q213" l="1"/>
  <c r="F217"/>
  <c r="G216"/>
  <c r="H216" s="1"/>
  <c r="L213"/>
  <c r="K214"/>
  <c r="M213"/>
  <c r="O213"/>
  <c r="P213" s="1"/>
  <c r="N642" i="3"/>
  <c r="I642"/>
  <c r="J216" i="4"/>
  <c r="R214"/>
  <c r="Q214" l="1"/>
  <c r="F218"/>
  <c r="G217"/>
  <c r="H217" s="1"/>
  <c r="L214"/>
  <c r="K215"/>
  <c r="M214"/>
  <c r="O214"/>
  <c r="P214" s="1"/>
  <c r="N641" i="3"/>
  <c r="I641"/>
  <c r="J217" i="4"/>
  <c r="R215"/>
  <c r="Q215" l="1"/>
  <c r="F219"/>
  <c r="G218"/>
  <c r="H218" s="1"/>
  <c r="L215"/>
  <c r="K216"/>
  <c r="M215"/>
  <c r="O215"/>
  <c r="P215" s="1"/>
  <c r="N640" i="3"/>
  <c r="I640"/>
  <c r="J218" i="4"/>
  <c r="R216"/>
  <c r="Q216" l="1"/>
  <c r="F220"/>
  <c r="G219"/>
  <c r="H219" s="1"/>
  <c r="L216"/>
  <c r="K217"/>
  <c r="M216"/>
  <c r="O216"/>
  <c r="P216" s="1"/>
  <c r="N639" i="3"/>
  <c r="I639"/>
  <c r="J219" i="4"/>
  <c r="R217"/>
  <c r="Q217" l="1"/>
  <c r="F221"/>
  <c r="G220"/>
  <c r="H220" s="1"/>
  <c r="L217"/>
  <c r="K218"/>
  <c r="M217"/>
  <c r="O217"/>
  <c r="P217" s="1"/>
  <c r="N638" i="3"/>
  <c r="I638"/>
  <c r="J220" i="4"/>
  <c r="R218"/>
  <c r="Q218" l="1"/>
  <c r="F222"/>
  <c r="G221"/>
  <c r="H221" s="1"/>
  <c r="L218"/>
  <c r="K219"/>
  <c r="M218"/>
  <c r="O218"/>
  <c r="P218" s="1"/>
  <c r="N637" i="3"/>
  <c r="I637"/>
  <c r="J221" i="4"/>
  <c r="R219"/>
  <c r="Q219" l="1"/>
  <c r="F223"/>
  <c r="G222"/>
  <c r="H222" s="1"/>
  <c r="L219"/>
  <c r="K220"/>
  <c r="M219"/>
  <c r="O219"/>
  <c r="P219" s="1"/>
  <c r="N636" i="3"/>
  <c r="I636"/>
  <c r="J222" i="4"/>
  <c r="R220"/>
  <c r="Q220" l="1"/>
  <c r="F224"/>
  <c r="G223"/>
  <c r="H223" s="1"/>
  <c r="L220"/>
  <c r="K221"/>
  <c r="M220"/>
  <c r="O220"/>
  <c r="P220" s="1"/>
  <c r="N635" i="3"/>
  <c r="I635"/>
  <c r="J223" i="4"/>
  <c r="R221"/>
  <c r="Q221" l="1"/>
  <c r="F225"/>
  <c r="G224"/>
  <c r="H224" s="1"/>
  <c r="L221"/>
  <c r="K222"/>
  <c r="M221"/>
  <c r="O221"/>
  <c r="P221" s="1"/>
  <c r="N634" i="3"/>
  <c r="I634"/>
  <c r="J224" i="4"/>
  <c r="R222"/>
  <c r="Q222" l="1"/>
  <c r="F226"/>
  <c r="G225"/>
  <c r="H225" s="1"/>
  <c r="L222"/>
  <c r="K223"/>
  <c r="M222"/>
  <c r="O222"/>
  <c r="P222" s="1"/>
  <c r="N633" i="3"/>
  <c r="I633"/>
  <c r="J225" i="4"/>
  <c r="R223"/>
  <c r="Q223" l="1"/>
  <c r="F227"/>
  <c r="G226"/>
  <c r="H226" s="1"/>
  <c r="L223"/>
  <c r="K224"/>
  <c r="M223"/>
  <c r="O223"/>
  <c r="P223" s="1"/>
  <c r="N632" i="3"/>
  <c r="I632"/>
  <c r="J226" i="4"/>
  <c r="R224"/>
  <c r="Q224" l="1"/>
  <c r="F228"/>
  <c r="G227"/>
  <c r="H227" s="1"/>
  <c r="L224"/>
  <c r="K225"/>
  <c r="M224"/>
  <c r="O224"/>
  <c r="N631" i="3"/>
  <c r="I631"/>
  <c r="J227" i="4"/>
  <c r="R225"/>
  <c r="Q225" l="1"/>
  <c r="F229"/>
  <c r="G228"/>
  <c r="H228" s="1"/>
  <c r="O225"/>
  <c r="P224"/>
  <c r="L225"/>
  <c r="M225" s="1"/>
  <c r="Q226" s="1"/>
  <c r="K226"/>
  <c r="N630" i="3"/>
  <c r="I630"/>
  <c r="J228" i="4"/>
  <c r="R226"/>
  <c r="F230" l="1"/>
  <c r="G229"/>
  <c r="H229" s="1"/>
  <c r="O226"/>
  <c r="P225"/>
  <c r="L226"/>
  <c r="M226" s="1"/>
  <c r="Q227" s="1"/>
  <c r="K227"/>
  <c r="N629" i="3"/>
  <c r="I629"/>
  <c r="J229" i="4"/>
  <c r="R227"/>
  <c r="F231" l="1"/>
  <c r="G230"/>
  <c r="H230" s="1"/>
  <c r="O227"/>
  <c r="P226"/>
  <c r="L227"/>
  <c r="M227" s="1"/>
  <c r="Q228" s="1"/>
  <c r="K228"/>
  <c r="N628" i="3"/>
  <c r="I628"/>
  <c r="J230" i="4"/>
  <c r="R228"/>
  <c r="F232" l="1"/>
  <c r="G231"/>
  <c r="H231" s="1"/>
  <c r="O228"/>
  <c r="P227"/>
  <c r="L228"/>
  <c r="K229"/>
  <c r="N627" i="3"/>
  <c r="I627"/>
  <c r="J231" i="4"/>
  <c r="F233" l="1"/>
  <c r="G232"/>
  <c r="H232" s="1"/>
  <c r="P228"/>
  <c r="L229"/>
  <c r="K230"/>
  <c r="M229"/>
  <c r="M228"/>
  <c r="N626" i="3"/>
  <c r="I626"/>
  <c r="J232" i="4"/>
  <c r="R229"/>
  <c r="R230"/>
  <c r="O229" l="1"/>
  <c r="O230" s="1"/>
  <c r="F234"/>
  <c r="G233"/>
  <c r="H233" s="1"/>
  <c r="Q229"/>
  <c r="Q230" s="1"/>
  <c r="L230"/>
  <c r="K231"/>
  <c r="M230"/>
  <c r="N625" i="3"/>
  <c r="I625"/>
  <c r="J233" i="4"/>
  <c r="R231"/>
  <c r="O231" l="1"/>
  <c r="P231" s="1"/>
  <c r="P230"/>
  <c r="L231"/>
  <c r="K232"/>
  <c r="M231"/>
  <c r="F235"/>
  <c r="G234"/>
  <c r="H234" s="1"/>
  <c r="Q231"/>
  <c r="P229"/>
  <c r="N624" i="3"/>
  <c r="I624"/>
  <c r="J234" i="4"/>
  <c r="R232"/>
  <c r="Q232" l="1"/>
  <c r="F236"/>
  <c r="G235"/>
  <c r="H235" s="1"/>
  <c r="L232"/>
  <c r="K233"/>
  <c r="M232"/>
  <c r="O232"/>
  <c r="P232" s="1"/>
  <c r="N623" i="3"/>
  <c r="I623"/>
  <c r="R233" i="4"/>
  <c r="J235"/>
  <c r="Q233" l="1"/>
  <c r="L233"/>
  <c r="K234"/>
  <c r="M233"/>
  <c r="F237"/>
  <c r="G236"/>
  <c r="H236" s="1"/>
  <c r="O233"/>
  <c r="P233" s="1"/>
  <c r="N622" i="3"/>
  <c r="I622"/>
  <c r="R234" i="4"/>
  <c r="J236"/>
  <c r="Q234" l="1"/>
  <c r="L234"/>
  <c r="K235"/>
  <c r="M234"/>
  <c r="F238"/>
  <c r="G237"/>
  <c r="H237" s="1"/>
  <c r="O234"/>
  <c r="P234" s="1"/>
  <c r="N621" i="3"/>
  <c r="I621"/>
  <c r="J237" i="4"/>
  <c r="R235"/>
  <c r="Q235" l="1"/>
  <c r="F239"/>
  <c r="G238"/>
  <c r="H238" s="1"/>
  <c r="L235"/>
  <c r="K236"/>
  <c r="M235"/>
  <c r="O235"/>
  <c r="P235" s="1"/>
  <c r="N620" i="3"/>
  <c r="I620"/>
  <c r="J238" i="4"/>
  <c r="R236"/>
  <c r="Q236" l="1"/>
  <c r="F240"/>
  <c r="G239"/>
  <c r="H239" s="1"/>
  <c r="L236"/>
  <c r="K237"/>
  <c r="M236"/>
  <c r="O236"/>
  <c r="P236" s="1"/>
  <c r="N619" i="3"/>
  <c r="I619"/>
  <c r="J239" i="4"/>
  <c r="R237"/>
  <c r="Q237" l="1"/>
  <c r="F241"/>
  <c r="G240"/>
  <c r="H240" s="1"/>
  <c r="L237"/>
  <c r="K238"/>
  <c r="M237"/>
  <c r="O237"/>
  <c r="P237" s="1"/>
  <c r="N618" i="3"/>
  <c r="I618"/>
  <c r="J240" i="4"/>
  <c r="R238"/>
  <c r="Q238" l="1"/>
  <c r="F242"/>
  <c r="G241"/>
  <c r="H241" s="1"/>
  <c r="L238"/>
  <c r="K239"/>
  <c r="M238"/>
  <c r="O238"/>
  <c r="P238" s="1"/>
  <c r="N617" i="3"/>
  <c r="I617"/>
  <c r="J241" i="4"/>
  <c r="R239"/>
  <c r="Q239" l="1"/>
  <c r="F243"/>
  <c r="G242"/>
  <c r="H242" s="1"/>
  <c r="L239"/>
  <c r="K240"/>
  <c r="M239"/>
  <c r="O239"/>
  <c r="P239" s="1"/>
  <c r="N616" i="3"/>
  <c r="I616"/>
  <c r="J242" i="4"/>
  <c r="R240"/>
  <c r="Q240" l="1"/>
  <c r="F244"/>
  <c r="G243"/>
  <c r="H243" s="1"/>
  <c r="L240"/>
  <c r="K241"/>
  <c r="M240"/>
  <c r="O240"/>
  <c r="P240" s="1"/>
  <c r="N615" i="3"/>
  <c r="I615"/>
  <c r="J243" i="4"/>
  <c r="R241"/>
  <c r="Q241" l="1"/>
  <c r="F245"/>
  <c r="G244"/>
  <c r="H244" s="1"/>
  <c r="L241"/>
  <c r="K242"/>
  <c r="M241"/>
  <c r="O241"/>
  <c r="P241" s="1"/>
  <c r="N614" i="3"/>
  <c r="I614"/>
  <c r="J244" i="4"/>
  <c r="R242"/>
  <c r="Q242" l="1"/>
  <c r="F246"/>
  <c r="G245"/>
  <c r="H245" s="1"/>
  <c r="L242"/>
  <c r="K243"/>
  <c r="M242"/>
  <c r="O242"/>
  <c r="P242" s="1"/>
  <c r="N613" i="3"/>
  <c r="I613"/>
  <c r="J245" i="4"/>
  <c r="R243"/>
  <c r="Q243" l="1"/>
  <c r="F247"/>
  <c r="G246"/>
  <c r="H246" s="1"/>
  <c r="L243"/>
  <c r="K244"/>
  <c r="M243"/>
  <c r="O243"/>
  <c r="P243" s="1"/>
  <c r="N612" i="3"/>
  <c r="I612"/>
  <c r="J246" i="4"/>
  <c r="R244"/>
  <c r="Q244" l="1"/>
  <c r="F248"/>
  <c r="G247"/>
  <c r="H247" s="1"/>
  <c r="L244"/>
  <c r="K245"/>
  <c r="M244"/>
  <c r="O244"/>
  <c r="P244" s="1"/>
  <c r="N611" i="3"/>
  <c r="I611"/>
  <c r="J247" i="4"/>
  <c r="R245"/>
  <c r="Q245" l="1"/>
  <c r="F249"/>
  <c r="G248"/>
  <c r="H248" s="1"/>
  <c r="L245"/>
  <c r="K246"/>
  <c r="M245"/>
  <c r="O245"/>
  <c r="P245" s="1"/>
  <c r="N610" i="3"/>
  <c r="I610"/>
  <c r="J248" i="4"/>
  <c r="R246"/>
  <c r="Q246" l="1"/>
  <c r="F250"/>
  <c r="G249"/>
  <c r="H249" s="1"/>
  <c r="L246"/>
  <c r="K247"/>
  <c r="M246"/>
  <c r="Q247" s="1"/>
  <c r="O246"/>
  <c r="P246" s="1"/>
  <c r="N609" i="3"/>
  <c r="I609"/>
  <c r="J249" i="4"/>
  <c r="R247"/>
  <c r="F251" l="1"/>
  <c r="G250"/>
  <c r="H250" s="1"/>
  <c r="L247"/>
  <c r="K248"/>
  <c r="M247"/>
  <c r="Q248" s="1"/>
  <c r="O247"/>
  <c r="P247" s="1"/>
  <c r="N608" i="3"/>
  <c r="I608"/>
  <c r="J250" i="4"/>
  <c r="R248"/>
  <c r="F252" l="1"/>
  <c r="G251"/>
  <c r="H251" s="1"/>
  <c r="L248"/>
  <c r="K249"/>
  <c r="M248"/>
  <c r="Q249" s="1"/>
  <c r="O248"/>
  <c r="P248" s="1"/>
  <c r="N607" i="3"/>
  <c r="I607"/>
  <c r="J251" i="4"/>
  <c r="R249"/>
  <c r="F253" l="1"/>
  <c r="G252"/>
  <c r="H252" s="1"/>
  <c r="L249"/>
  <c r="K250"/>
  <c r="M249"/>
  <c r="Q250" s="1"/>
  <c r="O249"/>
  <c r="P249" s="1"/>
  <c r="N606" i="3"/>
  <c r="I606"/>
  <c r="J252" i="4"/>
  <c r="R250"/>
  <c r="F254" l="1"/>
  <c r="G253"/>
  <c r="H253" s="1"/>
  <c r="L250"/>
  <c r="K251"/>
  <c r="M250"/>
  <c r="Q251" s="1"/>
  <c r="O250"/>
  <c r="P250" s="1"/>
  <c r="N605" i="3"/>
  <c r="I605"/>
  <c r="J253" i="4"/>
  <c r="R251"/>
  <c r="F255" l="1"/>
  <c r="G254"/>
  <c r="H254" s="1"/>
  <c r="L251"/>
  <c r="K252"/>
  <c r="M251"/>
  <c r="Q252" s="1"/>
  <c r="O251"/>
  <c r="P251" s="1"/>
  <c r="N604" i="3"/>
  <c r="I604"/>
  <c r="J254" i="4"/>
  <c r="R252"/>
  <c r="F256" l="1"/>
  <c r="G255"/>
  <c r="H255" s="1"/>
  <c r="L252"/>
  <c r="K253"/>
  <c r="M252"/>
  <c r="Q253" s="1"/>
  <c r="O252"/>
  <c r="P252" s="1"/>
  <c r="N603" i="3"/>
  <c r="I603"/>
  <c r="J255" i="4"/>
  <c r="R253"/>
  <c r="F257" l="1"/>
  <c r="G256"/>
  <c r="H256" s="1"/>
  <c r="L253"/>
  <c r="K254"/>
  <c r="M253"/>
  <c r="Q254" s="1"/>
  <c r="O253"/>
  <c r="P253" s="1"/>
  <c r="N602" i="3"/>
  <c r="I602"/>
  <c r="J256" i="4"/>
  <c r="R254"/>
  <c r="F258" l="1"/>
  <c r="G257"/>
  <c r="H257" s="1"/>
  <c r="L254"/>
  <c r="K255"/>
  <c r="M254"/>
  <c r="Q255" s="1"/>
  <c r="O254"/>
  <c r="P254" s="1"/>
  <c r="N601" i="3"/>
  <c r="I601"/>
  <c r="J257" i="4"/>
  <c r="R255"/>
  <c r="F259" l="1"/>
  <c r="G258"/>
  <c r="H258" s="1"/>
  <c r="L255"/>
  <c r="K256"/>
  <c r="M255"/>
  <c r="Q256" s="1"/>
  <c r="O255"/>
  <c r="P255" s="1"/>
  <c r="N600" i="3"/>
  <c r="I600"/>
  <c r="J258" i="4"/>
  <c r="R256"/>
  <c r="F260" l="1"/>
  <c r="G259"/>
  <c r="H259" s="1"/>
  <c r="L256"/>
  <c r="K257"/>
  <c r="M256"/>
  <c r="Q257" s="1"/>
  <c r="O256"/>
  <c r="P256" s="1"/>
  <c r="N599" i="3"/>
  <c r="I599"/>
  <c r="J259" i="4"/>
  <c r="R257"/>
  <c r="F261" l="1"/>
  <c r="G260"/>
  <c r="H260" s="1"/>
  <c r="L257"/>
  <c r="K258"/>
  <c r="M257"/>
  <c r="Q258" s="1"/>
  <c r="O257"/>
  <c r="P257" s="1"/>
  <c r="N598" i="3"/>
  <c r="I598"/>
  <c r="J260" i="4"/>
  <c r="R258"/>
  <c r="F262" l="1"/>
  <c r="G261"/>
  <c r="H261" s="1"/>
  <c r="L258"/>
  <c r="K259"/>
  <c r="M258"/>
  <c r="Q259" s="1"/>
  <c r="O258"/>
  <c r="P258" s="1"/>
  <c r="N597" i="3"/>
  <c r="I597"/>
  <c r="J261" i="4"/>
  <c r="R259"/>
  <c r="F263" l="1"/>
  <c r="G262"/>
  <c r="H262" s="1"/>
  <c r="L259"/>
  <c r="K260"/>
  <c r="M259"/>
  <c r="Q260" s="1"/>
  <c r="O259"/>
  <c r="P259" s="1"/>
  <c r="N596" i="3"/>
  <c r="I596"/>
  <c r="J262" i="4"/>
  <c r="R260"/>
  <c r="F264" l="1"/>
  <c r="G263"/>
  <c r="H263" s="1"/>
  <c r="L260"/>
  <c r="K261"/>
  <c r="M260"/>
  <c r="Q261" s="1"/>
  <c r="O260"/>
  <c r="P260" s="1"/>
  <c r="N595" i="3"/>
  <c r="I595"/>
  <c r="J263" i="4"/>
  <c r="R261"/>
  <c r="F265" l="1"/>
  <c r="G264"/>
  <c r="H264" s="1"/>
  <c r="L261"/>
  <c r="K262"/>
  <c r="M261"/>
  <c r="Q262" s="1"/>
  <c r="O261"/>
  <c r="P261" s="1"/>
  <c r="N594" i="3"/>
  <c r="I594"/>
  <c r="J264" i="4"/>
  <c r="R262"/>
  <c r="F266" l="1"/>
  <c r="G265"/>
  <c r="H265" s="1"/>
  <c r="L262"/>
  <c r="K263"/>
  <c r="M262"/>
  <c r="Q263" s="1"/>
  <c r="O262"/>
  <c r="P262" s="1"/>
  <c r="N593" i="3"/>
  <c r="I593"/>
  <c r="J265" i="4"/>
  <c r="R263"/>
  <c r="F267" l="1"/>
  <c r="G266"/>
  <c r="H266" s="1"/>
  <c r="L263"/>
  <c r="K264"/>
  <c r="M263"/>
  <c r="Q264" s="1"/>
  <c r="O263"/>
  <c r="P263" s="1"/>
  <c r="N592" i="3"/>
  <c r="I592"/>
  <c r="J266" i="4"/>
  <c r="R264"/>
  <c r="F268" l="1"/>
  <c r="G267"/>
  <c r="H267" s="1"/>
  <c r="L264"/>
  <c r="K265"/>
  <c r="M264"/>
  <c r="Q265" s="1"/>
  <c r="O264"/>
  <c r="P264" s="1"/>
  <c r="N591" i="3"/>
  <c r="I591"/>
  <c r="J267" i="4"/>
  <c r="R265"/>
  <c r="F269" l="1"/>
  <c r="G268"/>
  <c r="H268" s="1"/>
  <c r="L265"/>
  <c r="K266"/>
  <c r="M265"/>
  <c r="Q266" s="1"/>
  <c r="O265"/>
  <c r="P265" s="1"/>
  <c r="N590" i="3"/>
  <c r="I590"/>
  <c r="J268" i="4"/>
  <c r="R266"/>
  <c r="F270" l="1"/>
  <c r="G269"/>
  <c r="H269" s="1"/>
  <c r="L266"/>
  <c r="K267"/>
  <c r="M266"/>
  <c r="Q267" s="1"/>
  <c r="O266"/>
  <c r="P266" s="1"/>
  <c r="N589" i="3"/>
  <c r="I589"/>
  <c r="J269" i="4"/>
  <c r="R267"/>
  <c r="F271" l="1"/>
  <c r="G270"/>
  <c r="H270" s="1"/>
  <c r="L267"/>
  <c r="K268"/>
  <c r="M267"/>
  <c r="Q268" s="1"/>
  <c r="O267"/>
  <c r="P267" s="1"/>
  <c r="N588" i="3"/>
  <c r="I588"/>
  <c r="J270" i="4"/>
  <c r="R268"/>
  <c r="F272" l="1"/>
  <c r="G271"/>
  <c r="H271" s="1"/>
  <c r="L268"/>
  <c r="K269"/>
  <c r="M268"/>
  <c r="Q269" s="1"/>
  <c r="O268"/>
  <c r="P268" s="1"/>
  <c r="N587" i="3"/>
  <c r="I587"/>
  <c r="J271" i="4"/>
  <c r="R269"/>
  <c r="F273" l="1"/>
  <c r="G272"/>
  <c r="H272" s="1"/>
  <c r="L269"/>
  <c r="K270"/>
  <c r="M269"/>
  <c r="Q270" s="1"/>
  <c r="O269"/>
  <c r="P269" s="1"/>
  <c r="N586" i="3"/>
  <c r="I586"/>
  <c r="J272" i="4"/>
  <c r="R270"/>
  <c r="F274" l="1"/>
  <c r="G273"/>
  <c r="H273" s="1"/>
  <c r="L270"/>
  <c r="K271"/>
  <c r="M270"/>
  <c r="Q271" s="1"/>
  <c r="O270"/>
  <c r="P270" s="1"/>
  <c r="N585" i="3"/>
  <c r="I585"/>
  <c r="J273" i="4"/>
  <c r="R271"/>
  <c r="F275" l="1"/>
  <c r="G274"/>
  <c r="H274" s="1"/>
  <c r="L271"/>
  <c r="K272"/>
  <c r="M271"/>
  <c r="Q272" s="1"/>
  <c r="O271"/>
  <c r="P271" s="1"/>
  <c r="N584" i="3"/>
  <c r="I584"/>
  <c r="J274" i="4"/>
  <c r="R272"/>
  <c r="F276" l="1"/>
  <c r="G275"/>
  <c r="H275" s="1"/>
  <c r="L272"/>
  <c r="K273"/>
  <c r="M272"/>
  <c r="Q273" s="1"/>
  <c r="O272"/>
  <c r="P272" s="1"/>
  <c r="N583" i="3"/>
  <c r="I583"/>
  <c r="J275" i="4"/>
  <c r="R273"/>
  <c r="F277" l="1"/>
  <c r="G276"/>
  <c r="H276" s="1"/>
  <c r="L273"/>
  <c r="K274"/>
  <c r="M273"/>
  <c r="Q274" s="1"/>
  <c r="O273"/>
  <c r="P273" s="1"/>
  <c r="N582" i="3"/>
  <c r="I582"/>
  <c r="J276" i="4"/>
  <c r="R274"/>
  <c r="F278" l="1"/>
  <c r="G277"/>
  <c r="H277" s="1"/>
  <c r="L274"/>
  <c r="K275"/>
  <c r="M274"/>
  <c r="Q275" s="1"/>
  <c r="O274"/>
  <c r="P274" s="1"/>
  <c r="N581" i="3"/>
  <c r="I581"/>
  <c r="J277" i="4"/>
  <c r="R275"/>
  <c r="F279" l="1"/>
  <c r="G278"/>
  <c r="H278" s="1"/>
  <c r="L275"/>
  <c r="K276"/>
  <c r="M275"/>
  <c r="Q276" s="1"/>
  <c r="O275"/>
  <c r="P275" s="1"/>
  <c r="N580" i="3"/>
  <c r="I580"/>
  <c r="J278" i="4"/>
  <c r="R276"/>
  <c r="F280" l="1"/>
  <c r="G279"/>
  <c r="H279" s="1"/>
  <c r="L276"/>
  <c r="K277"/>
  <c r="M276"/>
  <c r="Q277" s="1"/>
  <c r="O276"/>
  <c r="P276" s="1"/>
  <c r="N579" i="3"/>
  <c r="I579"/>
  <c r="J279" i="4"/>
  <c r="R277"/>
  <c r="F281" l="1"/>
  <c r="G280"/>
  <c r="H280" s="1"/>
  <c r="L277"/>
  <c r="K278"/>
  <c r="M277"/>
  <c r="Q278" s="1"/>
  <c r="O277"/>
  <c r="P277" s="1"/>
  <c r="N578" i="3"/>
  <c r="I578"/>
  <c r="J280" i="4"/>
  <c r="R278"/>
  <c r="F282" l="1"/>
  <c r="G281"/>
  <c r="H281" s="1"/>
  <c r="L278"/>
  <c r="K279"/>
  <c r="M278"/>
  <c r="Q279" s="1"/>
  <c r="O278"/>
  <c r="P278" s="1"/>
  <c r="N577" i="3"/>
  <c r="I577"/>
  <c r="J281" i="4"/>
  <c r="R279"/>
  <c r="F283" l="1"/>
  <c r="G282"/>
  <c r="H282" s="1"/>
  <c r="L279"/>
  <c r="K280"/>
  <c r="M279"/>
  <c r="Q280" s="1"/>
  <c r="O279"/>
  <c r="P279" s="1"/>
  <c r="N576" i="3"/>
  <c r="I576"/>
  <c r="J282" i="4"/>
  <c r="R280"/>
  <c r="F284" l="1"/>
  <c r="G283"/>
  <c r="H283" s="1"/>
  <c r="L280"/>
  <c r="K281"/>
  <c r="M280"/>
  <c r="Q281" s="1"/>
  <c r="O280"/>
  <c r="P280" s="1"/>
  <c r="N575" i="3"/>
  <c r="I575"/>
  <c r="J283" i="4"/>
  <c r="R281"/>
  <c r="F285" l="1"/>
  <c r="G284"/>
  <c r="H284" s="1"/>
  <c r="L281"/>
  <c r="K282"/>
  <c r="M281"/>
  <c r="Q282" s="1"/>
  <c r="O281"/>
  <c r="P281" s="1"/>
  <c r="N574" i="3"/>
  <c r="I574"/>
  <c r="J284" i="4"/>
  <c r="R282"/>
  <c r="F286" l="1"/>
  <c r="G285"/>
  <c r="H285" s="1"/>
  <c r="L282"/>
  <c r="K283"/>
  <c r="M282"/>
  <c r="Q283" s="1"/>
  <c r="O282"/>
  <c r="P282" s="1"/>
  <c r="N573" i="3"/>
  <c r="I573"/>
  <c r="J285" i="4"/>
  <c r="R283"/>
  <c r="F287" l="1"/>
  <c r="G286"/>
  <c r="H286" s="1"/>
  <c r="L283"/>
  <c r="K284"/>
  <c r="M283"/>
  <c r="Q284" s="1"/>
  <c r="O283"/>
  <c r="P283" s="1"/>
  <c r="N572" i="3"/>
  <c r="I572"/>
  <c r="J286" i="4"/>
  <c r="R284"/>
  <c r="F288" l="1"/>
  <c r="G287"/>
  <c r="H287" s="1"/>
  <c r="L284"/>
  <c r="K285"/>
  <c r="M284"/>
  <c r="Q285" s="1"/>
  <c r="O284"/>
  <c r="P284" s="1"/>
  <c r="N571" i="3"/>
  <c r="I571"/>
  <c r="J287" i="4"/>
  <c r="R285"/>
  <c r="F289" l="1"/>
  <c r="G288"/>
  <c r="H288" s="1"/>
  <c r="L285"/>
  <c r="K286"/>
  <c r="M285"/>
  <c r="Q286" s="1"/>
  <c r="O285"/>
  <c r="P285" s="1"/>
  <c r="N570" i="3"/>
  <c r="I570"/>
  <c r="J288" i="4"/>
  <c r="R286"/>
  <c r="F290" l="1"/>
  <c r="G289"/>
  <c r="H289" s="1"/>
  <c r="L286"/>
  <c r="K287"/>
  <c r="M286"/>
  <c r="Q287" s="1"/>
  <c r="O286"/>
  <c r="P286" s="1"/>
  <c r="N569" i="3"/>
  <c r="I569"/>
  <c r="J289" i="4"/>
  <c r="R287"/>
  <c r="F291" l="1"/>
  <c r="G290"/>
  <c r="H290" s="1"/>
  <c r="L287"/>
  <c r="K288"/>
  <c r="M287"/>
  <c r="Q288" s="1"/>
  <c r="O287"/>
  <c r="P287" s="1"/>
  <c r="N568" i="3"/>
  <c r="I568"/>
  <c r="J290" i="4"/>
  <c r="R288"/>
  <c r="F292" l="1"/>
  <c r="G291"/>
  <c r="H291" s="1"/>
  <c r="L288"/>
  <c r="K289"/>
  <c r="M288"/>
  <c r="Q289" s="1"/>
  <c r="O288"/>
  <c r="P288" s="1"/>
  <c r="N567" i="3"/>
  <c r="I567"/>
  <c r="J291" i="4"/>
  <c r="R289"/>
  <c r="F293" l="1"/>
  <c r="G292"/>
  <c r="H292" s="1"/>
  <c r="L289"/>
  <c r="K290"/>
  <c r="M289"/>
  <c r="Q290" s="1"/>
  <c r="O289"/>
  <c r="P289" s="1"/>
  <c r="N566" i="3"/>
  <c r="I566"/>
  <c r="J292" i="4"/>
  <c r="R290"/>
  <c r="F294" l="1"/>
  <c r="G293"/>
  <c r="H293" s="1"/>
  <c r="L290"/>
  <c r="K291"/>
  <c r="M290"/>
  <c r="Q291" s="1"/>
  <c r="O290"/>
  <c r="P290" s="1"/>
  <c r="N565" i="3"/>
  <c r="I565"/>
  <c r="J293" i="4"/>
  <c r="R291"/>
  <c r="F295" l="1"/>
  <c r="G294"/>
  <c r="H294" s="1"/>
  <c r="L291"/>
  <c r="K292"/>
  <c r="M291"/>
  <c r="Q292" s="1"/>
  <c r="O291"/>
  <c r="P291" s="1"/>
  <c r="N564" i="3"/>
  <c r="I564"/>
  <c r="J294" i="4"/>
  <c r="R292"/>
  <c r="F296" l="1"/>
  <c r="G295"/>
  <c r="H295" s="1"/>
  <c r="L292"/>
  <c r="K293"/>
  <c r="M292"/>
  <c r="Q293" s="1"/>
  <c r="O292"/>
  <c r="P292" s="1"/>
  <c r="N563" i="3"/>
  <c r="I563"/>
  <c r="J295" i="4"/>
  <c r="R293"/>
  <c r="F297" l="1"/>
  <c r="G296"/>
  <c r="H296" s="1"/>
  <c r="L293"/>
  <c r="K294"/>
  <c r="M293"/>
  <c r="Q294" s="1"/>
  <c r="O293"/>
  <c r="P293" s="1"/>
  <c r="N562" i="3"/>
  <c r="I562"/>
  <c r="J296" i="4"/>
  <c r="R294"/>
  <c r="F298" l="1"/>
  <c r="G297"/>
  <c r="H297" s="1"/>
  <c r="L294"/>
  <c r="K295"/>
  <c r="M294"/>
  <c r="Q295" s="1"/>
  <c r="O294"/>
  <c r="P294" s="1"/>
  <c r="N561" i="3"/>
  <c r="I561"/>
  <c r="J297" i="4"/>
  <c r="R295"/>
  <c r="F299" l="1"/>
  <c r="G298"/>
  <c r="H298" s="1"/>
  <c r="L295"/>
  <c r="K296"/>
  <c r="M295"/>
  <c r="Q296" s="1"/>
  <c r="O295"/>
  <c r="P295" s="1"/>
  <c r="N560" i="3"/>
  <c r="I560"/>
  <c r="J298" i="4"/>
  <c r="R296"/>
  <c r="F300" l="1"/>
  <c r="G299"/>
  <c r="H299" s="1"/>
  <c r="L296"/>
  <c r="K297"/>
  <c r="M296"/>
  <c r="Q297" s="1"/>
  <c r="O296"/>
  <c r="P296" s="1"/>
  <c r="N559" i="3"/>
  <c r="I559"/>
  <c r="J299" i="4"/>
  <c r="R297"/>
  <c r="F301" l="1"/>
  <c r="G300"/>
  <c r="H300" s="1"/>
  <c r="L297"/>
  <c r="K298"/>
  <c r="M297"/>
  <c r="Q298" s="1"/>
  <c r="O297"/>
  <c r="P297" s="1"/>
  <c r="N558" i="3"/>
  <c r="I558"/>
  <c r="J300" i="4"/>
  <c r="R298"/>
  <c r="F302" l="1"/>
  <c r="G301"/>
  <c r="H301" s="1"/>
  <c r="L298"/>
  <c r="K299"/>
  <c r="M298"/>
  <c r="Q299" s="1"/>
  <c r="O298"/>
  <c r="P298" s="1"/>
  <c r="N557" i="3"/>
  <c r="I557"/>
  <c r="J301" i="4"/>
  <c r="R299"/>
  <c r="F303" l="1"/>
  <c r="G302"/>
  <c r="H302" s="1"/>
  <c r="L299"/>
  <c r="K300"/>
  <c r="M299"/>
  <c r="Q300" s="1"/>
  <c r="O299"/>
  <c r="P299" s="1"/>
  <c r="N556" i="3"/>
  <c r="I556"/>
  <c r="J302" i="4"/>
  <c r="R300"/>
  <c r="F304" l="1"/>
  <c r="G303"/>
  <c r="H303" s="1"/>
  <c r="L300"/>
  <c r="K301"/>
  <c r="M300"/>
  <c r="Q301" s="1"/>
  <c r="O300"/>
  <c r="P300" s="1"/>
  <c r="N555" i="3"/>
  <c r="I555"/>
  <c r="J303" i="4"/>
  <c r="R301"/>
  <c r="F305" l="1"/>
  <c r="G304"/>
  <c r="H304" s="1"/>
  <c r="L301"/>
  <c r="K302"/>
  <c r="M301"/>
  <c r="Q302" s="1"/>
  <c r="O301"/>
  <c r="P301" s="1"/>
  <c r="N554" i="3"/>
  <c r="I554"/>
  <c r="J304" i="4"/>
  <c r="R302"/>
  <c r="F306" l="1"/>
  <c r="G305"/>
  <c r="H305" s="1"/>
  <c r="L302"/>
  <c r="K303"/>
  <c r="M302"/>
  <c r="Q303" s="1"/>
  <c r="O302"/>
  <c r="P302" s="1"/>
  <c r="N553" i="3"/>
  <c r="I553"/>
  <c r="J305" i="4"/>
  <c r="R303"/>
  <c r="F307" l="1"/>
  <c r="G306"/>
  <c r="H306" s="1"/>
  <c r="L303"/>
  <c r="K304"/>
  <c r="M303"/>
  <c r="Q304" s="1"/>
  <c r="O303"/>
  <c r="P303" s="1"/>
  <c r="N552" i="3"/>
  <c r="I552"/>
  <c r="J306" i="4"/>
  <c r="R304"/>
  <c r="F308" l="1"/>
  <c r="G307"/>
  <c r="H307" s="1"/>
  <c r="L304"/>
  <c r="K305"/>
  <c r="M304"/>
  <c r="Q305" s="1"/>
  <c r="O304"/>
  <c r="P304" s="1"/>
  <c r="N551" i="3"/>
  <c r="I551"/>
  <c r="J307" i="4"/>
  <c r="R305"/>
  <c r="F309" l="1"/>
  <c r="G308"/>
  <c r="H308" s="1"/>
  <c r="L305"/>
  <c r="K306"/>
  <c r="M305"/>
  <c r="Q306" s="1"/>
  <c r="O305"/>
  <c r="P305" s="1"/>
  <c r="N550" i="3"/>
  <c r="I550"/>
  <c r="J308" i="4"/>
  <c r="R306"/>
  <c r="F310" l="1"/>
  <c r="G309"/>
  <c r="H309" s="1"/>
  <c r="L306"/>
  <c r="K307"/>
  <c r="M306"/>
  <c r="Q307" s="1"/>
  <c r="O306"/>
  <c r="P306" s="1"/>
  <c r="N549" i="3"/>
  <c r="I549"/>
  <c r="J309" i="4"/>
  <c r="R307"/>
  <c r="F311" l="1"/>
  <c r="G310"/>
  <c r="H310" s="1"/>
  <c r="L307"/>
  <c r="K308"/>
  <c r="M307"/>
  <c r="Q308" s="1"/>
  <c r="O307"/>
  <c r="P307" s="1"/>
  <c r="N548" i="3"/>
  <c r="I548"/>
  <c r="J310" i="4"/>
  <c r="R308"/>
  <c r="F312" l="1"/>
  <c r="G311"/>
  <c r="H311" s="1"/>
  <c r="L308"/>
  <c r="K309"/>
  <c r="M308"/>
  <c r="Q309" s="1"/>
  <c r="O308"/>
  <c r="P308" s="1"/>
  <c r="N547" i="3"/>
  <c r="I547"/>
  <c r="J311" i="4"/>
  <c r="R309"/>
  <c r="F313" l="1"/>
  <c r="G312"/>
  <c r="H312" s="1"/>
  <c r="L309"/>
  <c r="K310"/>
  <c r="M309"/>
  <c r="Q310" s="1"/>
  <c r="O309"/>
  <c r="P309" s="1"/>
  <c r="N546" i="3"/>
  <c r="I546"/>
  <c r="J312" i="4"/>
  <c r="R310"/>
  <c r="F314" l="1"/>
  <c r="G313"/>
  <c r="H313" s="1"/>
  <c r="L310"/>
  <c r="K311"/>
  <c r="M310"/>
  <c r="Q311" s="1"/>
  <c r="O310"/>
  <c r="P310" s="1"/>
  <c r="N545" i="3"/>
  <c r="I545"/>
  <c r="J313" i="4"/>
  <c r="R311"/>
  <c r="F315" l="1"/>
  <c r="G314"/>
  <c r="H314" s="1"/>
  <c r="L311"/>
  <c r="K312"/>
  <c r="M311"/>
  <c r="Q312" s="1"/>
  <c r="O311"/>
  <c r="P311" s="1"/>
  <c r="N544" i="3"/>
  <c r="I544"/>
  <c r="J314" i="4"/>
  <c r="R312"/>
  <c r="F316" l="1"/>
  <c r="G315"/>
  <c r="H315" s="1"/>
  <c r="L312"/>
  <c r="K313"/>
  <c r="M312"/>
  <c r="Q313" s="1"/>
  <c r="O312"/>
  <c r="P312" s="1"/>
  <c r="N543" i="3"/>
  <c r="I543"/>
  <c r="J315" i="4"/>
  <c r="R313"/>
  <c r="F317" l="1"/>
  <c r="G316"/>
  <c r="H316" s="1"/>
  <c r="L313"/>
  <c r="K314"/>
  <c r="M313"/>
  <c r="Q314" s="1"/>
  <c r="O313"/>
  <c r="P313" s="1"/>
  <c r="N542" i="3"/>
  <c r="I542"/>
  <c r="J316" i="4"/>
  <c r="R314"/>
  <c r="F318" l="1"/>
  <c r="G317"/>
  <c r="H317" s="1"/>
  <c r="L314"/>
  <c r="K315"/>
  <c r="M314"/>
  <c r="Q315" s="1"/>
  <c r="O314"/>
  <c r="P314" s="1"/>
  <c r="N541" i="3"/>
  <c r="I541"/>
  <c r="J317" i="4"/>
  <c r="R315"/>
  <c r="F319" l="1"/>
  <c r="G318"/>
  <c r="H318" s="1"/>
  <c r="L315"/>
  <c r="K316"/>
  <c r="M315"/>
  <c r="Q316" s="1"/>
  <c r="O315"/>
  <c r="P315" s="1"/>
  <c r="N540" i="3"/>
  <c r="I540"/>
  <c r="J318" i="4"/>
  <c r="R316"/>
  <c r="F320" l="1"/>
  <c r="G319"/>
  <c r="H319" s="1"/>
  <c r="L316"/>
  <c r="K317"/>
  <c r="M316"/>
  <c r="Q317" s="1"/>
  <c r="O316"/>
  <c r="P316" s="1"/>
  <c r="N539" i="3"/>
  <c r="I539"/>
  <c r="J319" i="4"/>
  <c r="R317"/>
  <c r="F321" l="1"/>
  <c r="G320"/>
  <c r="H320" s="1"/>
  <c r="L317"/>
  <c r="K318"/>
  <c r="M317"/>
  <c r="Q318" s="1"/>
  <c r="O317"/>
  <c r="P317" s="1"/>
  <c r="N538" i="3"/>
  <c r="I538"/>
  <c r="J320" i="4"/>
  <c r="R318"/>
  <c r="F322" l="1"/>
  <c r="G321"/>
  <c r="H321" s="1"/>
  <c r="L318"/>
  <c r="K319"/>
  <c r="M318"/>
  <c r="Q319" s="1"/>
  <c r="O318"/>
  <c r="P318" s="1"/>
  <c r="N537" i="3"/>
  <c r="I537"/>
  <c r="J321" i="4"/>
  <c r="R319"/>
  <c r="F323" l="1"/>
  <c r="G322"/>
  <c r="H322" s="1"/>
  <c r="L319"/>
  <c r="K320"/>
  <c r="M319"/>
  <c r="Q320" s="1"/>
  <c r="O319"/>
  <c r="P319" s="1"/>
  <c r="N536" i="3"/>
  <c r="I536"/>
  <c r="J322" i="4"/>
  <c r="R320"/>
  <c r="F324" l="1"/>
  <c r="G323"/>
  <c r="H323" s="1"/>
  <c r="L320"/>
  <c r="K321"/>
  <c r="M320"/>
  <c r="Q321" s="1"/>
  <c r="O320"/>
  <c r="P320" s="1"/>
  <c r="N535" i="3"/>
  <c r="I535"/>
  <c r="J323" i="4"/>
  <c r="R321"/>
  <c r="F325" l="1"/>
  <c r="G324"/>
  <c r="H324" s="1"/>
  <c r="L321"/>
  <c r="K322"/>
  <c r="M321"/>
  <c r="Q322" s="1"/>
  <c r="O321"/>
  <c r="P321" s="1"/>
  <c r="N534" i="3"/>
  <c r="I534"/>
  <c r="J324" i="4"/>
  <c r="R322"/>
  <c r="F326" l="1"/>
  <c r="G325"/>
  <c r="H325" s="1"/>
  <c r="L322"/>
  <c r="K323"/>
  <c r="M322"/>
  <c r="Q323" s="1"/>
  <c r="O322"/>
  <c r="P322" s="1"/>
  <c r="N533" i="3"/>
  <c r="I533"/>
  <c r="J325" i="4"/>
  <c r="R323"/>
  <c r="F327" l="1"/>
  <c r="G326"/>
  <c r="H326" s="1"/>
  <c r="L323"/>
  <c r="K324"/>
  <c r="M323"/>
  <c r="Q324" s="1"/>
  <c r="O323"/>
  <c r="P323" s="1"/>
  <c r="N532" i="3"/>
  <c r="I532"/>
  <c r="J326" i="4"/>
  <c r="R324"/>
  <c r="F328" l="1"/>
  <c r="G327"/>
  <c r="H327" s="1"/>
  <c r="L324"/>
  <c r="K325"/>
  <c r="M324"/>
  <c r="Q325" s="1"/>
  <c r="O324"/>
  <c r="P324" s="1"/>
  <c r="N531" i="3"/>
  <c r="I531"/>
  <c r="J327" i="4"/>
  <c r="R325"/>
  <c r="F329" l="1"/>
  <c r="G328"/>
  <c r="H328" s="1"/>
  <c r="L325"/>
  <c r="K326"/>
  <c r="M325"/>
  <c r="Q326" s="1"/>
  <c r="O325"/>
  <c r="P325" s="1"/>
  <c r="N530" i="3"/>
  <c r="I530"/>
  <c r="J328" i="4"/>
  <c r="R326"/>
  <c r="F330" l="1"/>
  <c r="G329"/>
  <c r="H329" s="1"/>
  <c r="L326"/>
  <c r="K327"/>
  <c r="M326"/>
  <c r="Q327" s="1"/>
  <c r="O326"/>
  <c r="P326" s="1"/>
  <c r="N529" i="3"/>
  <c r="I529"/>
  <c r="J329" i="4"/>
  <c r="R327"/>
  <c r="F331" l="1"/>
  <c r="G330"/>
  <c r="H330" s="1"/>
  <c r="L327"/>
  <c r="K328"/>
  <c r="M327"/>
  <c r="Q328" s="1"/>
  <c r="O327"/>
  <c r="P327" s="1"/>
  <c r="N528" i="3"/>
  <c r="I528"/>
  <c r="J330" i="4"/>
  <c r="R328"/>
  <c r="F332" l="1"/>
  <c r="G331"/>
  <c r="H331" s="1"/>
  <c r="L328"/>
  <c r="K329"/>
  <c r="M328"/>
  <c r="Q329" s="1"/>
  <c r="O328"/>
  <c r="P328" s="1"/>
  <c r="N527" i="3"/>
  <c r="I527"/>
  <c r="J331" i="4"/>
  <c r="R329"/>
  <c r="F333" l="1"/>
  <c r="G332"/>
  <c r="H332" s="1"/>
  <c r="L329"/>
  <c r="K330"/>
  <c r="M329"/>
  <c r="Q330" s="1"/>
  <c r="O329"/>
  <c r="P329" s="1"/>
  <c r="N526" i="3"/>
  <c r="I526"/>
  <c r="J332" i="4"/>
  <c r="R330"/>
  <c r="F334" l="1"/>
  <c r="G333"/>
  <c r="H333" s="1"/>
  <c r="L330"/>
  <c r="K331"/>
  <c r="M330"/>
  <c r="Q331" s="1"/>
  <c r="O330"/>
  <c r="P330" s="1"/>
  <c r="N525" i="3"/>
  <c r="I525"/>
  <c r="J333" i="4"/>
  <c r="R331"/>
  <c r="F335" l="1"/>
  <c r="G334"/>
  <c r="H334" s="1"/>
  <c r="L331"/>
  <c r="K332"/>
  <c r="M331"/>
  <c r="Q332" s="1"/>
  <c r="O331"/>
  <c r="P331" s="1"/>
  <c r="N524" i="3"/>
  <c r="I524"/>
  <c r="J334" i="4"/>
  <c r="R332"/>
  <c r="F336" l="1"/>
  <c r="G335"/>
  <c r="H335" s="1"/>
  <c r="L332"/>
  <c r="K333"/>
  <c r="M332"/>
  <c r="Q333" s="1"/>
  <c r="O332"/>
  <c r="P332" s="1"/>
  <c r="N523" i="3"/>
  <c r="I523"/>
  <c r="J335" i="4"/>
  <c r="R333"/>
  <c r="F337" l="1"/>
  <c r="G336"/>
  <c r="H336" s="1"/>
  <c r="L333"/>
  <c r="K334"/>
  <c r="M333"/>
  <c r="Q334" s="1"/>
  <c r="O333"/>
  <c r="P333" s="1"/>
  <c r="N522" i="3"/>
  <c r="I522"/>
  <c r="J336" i="4"/>
  <c r="R334"/>
  <c r="F338" l="1"/>
  <c r="G337"/>
  <c r="H337" s="1"/>
  <c r="L334"/>
  <c r="K335"/>
  <c r="M334"/>
  <c r="Q335" s="1"/>
  <c r="O334"/>
  <c r="P334" s="1"/>
  <c r="N521" i="3"/>
  <c r="I521"/>
  <c r="J337" i="4"/>
  <c r="R335"/>
  <c r="F339" l="1"/>
  <c r="G338"/>
  <c r="H338" s="1"/>
  <c r="L335"/>
  <c r="K336"/>
  <c r="M335"/>
  <c r="Q336" s="1"/>
  <c r="O335"/>
  <c r="P335" s="1"/>
  <c r="N520" i="3"/>
  <c r="I520"/>
  <c r="J338" i="4"/>
  <c r="R336"/>
  <c r="F340" l="1"/>
  <c r="G339"/>
  <c r="H339" s="1"/>
  <c r="L336"/>
  <c r="K337"/>
  <c r="M336"/>
  <c r="Q337" s="1"/>
  <c r="O336"/>
  <c r="P336" s="1"/>
  <c r="N519" i="3"/>
  <c r="I519"/>
  <c r="J339" i="4"/>
  <c r="R337"/>
  <c r="F341" l="1"/>
  <c r="G340"/>
  <c r="H340" s="1"/>
  <c r="L337"/>
  <c r="K338"/>
  <c r="M337"/>
  <c r="Q338" s="1"/>
  <c r="O337"/>
  <c r="P337" s="1"/>
  <c r="N518" i="3"/>
  <c r="I518"/>
  <c r="J340" i="4"/>
  <c r="R338"/>
  <c r="F342" l="1"/>
  <c r="G341"/>
  <c r="H341" s="1"/>
  <c r="L338"/>
  <c r="K339"/>
  <c r="M338"/>
  <c r="Q339" s="1"/>
  <c r="O338"/>
  <c r="P338" s="1"/>
  <c r="N517" i="3"/>
  <c r="I517"/>
  <c r="J341" i="4"/>
  <c r="R339"/>
  <c r="F343" l="1"/>
  <c r="G342"/>
  <c r="H342" s="1"/>
  <c r="L339"/>
  <c r="K340"/>
  <c r="M339"/>
  <c r="Q340" s="1"/>
  <c r="O339"/>
  <c r="P339" s="1"/>
  <c r="N516" i="3"/>
  <c r="I516"/>
  <c r="J342" i="4"/>
  <c r="R340"/>
  <c r="F344" l="1"/>
  <c r="G343"/>
  <c r="H343" s="1"/>
  <c r="L340"/>
  <c r="K341"/>
  <c r="M340"/>
  <c r="Q341" s="1"/>
  <c r="O340"/>
  <c r="P340" s="1"/>
  <c r="N515" i="3"/>
  <c r="I515"/>
  <c r="J343" i="4"/>
  <c r="R341"/>
  <c r="F345" l="1"/>
  <c r="G344"/>
  <c r="H344" s="1"/>
  <c r="L341"/>
  <c r="K342"/>
  <c r="M341"/>
  <c r="Q342" s="1"/>
  <c r="O341"/>
  <c r="P341" s="1"/>
  <c r="N514" i="3"/>
  <c r="I514"/>
  <c r="J344" i="4"/>
  <c r="R342"/>
  <c r="F346" l="1"/>
  <c r="G345"/>
  <c r="H345" s="1"/>
  <c r="L342"/>
  <c r="K343"/>
  <c r="M342"/>
  <c r="Q343" s="1"/>
  <c r="O342"/>
  <c r="P342" s="1"/>
  <c r="N513" i="3"/>
  <c r="I513"/>
  <c r="J345" i="4"/>
  <c r="R343"/>
  <c r="F347" l="1"/>
  <c r="G346"/>
  <c r="H346" s="1"/>
  <c r="L343"/>
  <c r="K344"/>
  <c r="M343"/>
  <c r="Q344" s="1"/>
  <c r="O343"/>
  <c r="P343" s="1"/>
  <c r="N512" i="3"/>
  <c r="I512"/>
  <c r="J346" i="4"/>
  <c r="R344"/>
  <c r="F348" l="1"/>
  <c r="G347"/>
  <c r="H347" s="1"/>
  <c r="L344"/>
  <c r="K345"/>
  <c r="M344"/>
  <c r="Q345" s="1"/>
  <c r="O344"/>
  <c r="N511" i="3"/>
  <c r="I511"/>
  <c r="J347" i="4"/>
  <c r="R345"/>
  <c r="L345" l="1"/>
  <c r="K346"/>
  <c r="M345"/>
  <c r="F349"/>
  <c r="G348"/>
  <c r="H348" s="1"/>
  <c r="O345"/>
  <c r="Q346"/>
  <c r="P344"/>
  <c r="N510" i="3"/>
  <c r="I510"/>
  <c r="J348" i="4"/>
  <c r="R346"/>
  <c r="F350" l="1"/>
  <c r="G349"/>
  <c r="H349" s="1"/>
  <c r="L346"/>
  <c r="K347"/>
  <c r="M346"/>
  <c r="O346"/>
  <c r="P345"/>
  <c r="Q347"/>
  <c r="N509" i="3"/>
  <c r="I509"/>
  <c r="R347" i="4"/>
  <c r="J349"/>
  <c r="L347" l="1"/>
  <c r="K348"/>
  <c r="M347"/>
  <c r="O347"/>
  <c r="P346"/>
  <c r="F351"/>
  <c r="G350"/>
  <c r="H350" s="1"/>
  <c r="Q348"/>
  <c r="N508" i="3"/>
  <c r="I508"/>
  <c r="J350" i="4"/>
  <c r="R348"/>
  <c r="F352" l="1"/>
  <c r="G351"/>
  <c r="H351" s="1"/>
  <c r="L348"/>
  <c r="K349"/>
  <c r="M348"/>
  <c r="Q349" s="1"/>
  <c r="O348"/>
  <c r="P348" s="1"/>
  <c r="P347"/>
  <c r="N507" i="3"/>
  <c r="I507"/>
  <c r="R349" i="4"/>
  <c r="J351"/>
  <c r="L349" l="1"/>
  <c r="K350"/>
  <c r="M349"/>
  <c r="Q350" s="1"/>
  <c r="F353"/>
  <c r="G352"/>
  <c r="H352" s="1"/>
  <c r="O349"/>
  <c r="N506" i="3"/>
  <c r="I506"/>
  <c r="R350" i="4"/>
  <c r="J352"/>
  <c r="L350" l="1"/>
  <c r="K351"/>
  <c r="M350"/>
  <c r="Q351" s="1"/>
  <c r="O350"/>
  <c r="P350" s="1"/>
  <c r="P349"/>
  <c r="F354"/>
  <c r="G353"/>
  <c r="H353" s="1"/>
  <c r="N505" i="3"/>
  <c r="I505"/>
  <c r="J353" i="4"/>
  <c r="R351"/>
  <c r="F355" l="1"/>
  <c r="G354"/>
  <c r="H354" s="1"/>
  <c r="L351"/>
  <c r="K352"/>
  <c r="M351"/>
  <c r="Q352" s="1"/>
  <c r="O351"/>
  <c r="P351" s="1"/>
  <c r="N504" i="3"/>
  <c r="I504"/>
  <c r="J354" i="4"/>
  <c r="R352"/>
  <c r="F356" l="1"/>
  <c r="G355"/>
  <c r="H355" s="1"/>
  <c r="L352"/>
  <c r="K353"/>
  <c r="M352"/>
  <c r="Q353" s="1"/>
  <c r="O352"/>
  <c r="N503" i="3"/>
  <c r="I503"/>
  <c r="J355" i="4"/>
  <c r="R353"/>
  <c r="L353" l="1"/>
  <c r="K354"/>
  <c r="M353"/>
  <c r="F357"/>
  <c r="G356"/>
  <c r="H356" s="1"/>
  <c r="O353"/>
  <c r="P352"/>
  <c r="Q354"/>
  <c r="N502" i="3"/>
  <c r="I502"/>
  <c r="J356" i="4"/>
  <c r="R354"/>
  <c r="F358" l="1"/>
  <c r="G357"/>
  <c r="H357" s="1"/>
  <c r="L354"/>
  <c r="K355"/>
  <c r="M354"/>
  <c r="Q355"/>
  <c r="O354"/>
  <c r="P354" s="1"/>
  <c r="P353"/>
  <c r="N501" i="3"/>
  <c r="I501"/>
  <c r="R355" i="4"/>
  <c r="J357"/>
  <c r="L355" l="1"/>
  <c r="K356"/>
  <c r="M355"/>
  <c r="Q356" s="1"/>
  <c r="F359"/>
  <c r="G358"/>
  <c r="H358" s="1"/>
  <c r="O355"/>
  <c r="P355" s="1"/>
  <c r="N500" i="3"/>
  <c r="I500"/>
  <c r="J358" i="4"/>
  <c r="R356"/>
  <c r="L356" l="1"/>
  <c r="K357"/>
  <c r="M356"/>
  <c r="Q357" s="1"/>
  <c r="F360"/>
  <c r="G359"/>
  <c r="H359" s="1"/>
  <c r="O356"/>
  <c r="P356" s="1"/>
  <c r="N499" i="3"/>
  <c r="I499"/>
  <c r="R357" i="4"/>
  <c r="J359"/>
  <c r="L357" l="1"/>
  <c r="K358"/>
  <c r="M357"/>
  <c r="Q358" s="1"/>
  <c r="F361"/>
  <c r="G360"/>
  <c r="H360" s="1"/>
  <c r="O357"/>
  <c r="P357" s="1"/>
  <c r="N498" i="3"/>
  <c r="I498"/>
  <c r="R358" i="4"/>
  <c r="J360"/>
  <c r="L358" l="1"/>
  <c r="K359"/>
  <c r="M358"/>
  <c r="Q359" s="1"/>
  <c r="F362"/>
  <c r="G361"/>
  <c r="H361" s="1"/>
  <c r="O358"/>
  <c r="P358" s="1"/>
  <c r="N497" i="3"/>
  <c r="I497"/>
  <c r="R359" i="4"/>
  <c r="J361"/>
  <c r="L359" l="1"/>
  <c r="K360"/>
  <c r="M359"/>
  <c r="Q360" s="1"/>
  <c r="F363"/>
  <c r="G362"/>
  <c r="H362" s="1"/>
  <c r="O359"/>
  <c r="P359" s="1"/>
  <c r="N496" i="3"/>
  <c r="I496"/>
  <c r="J362" i="4"/>
  <c r="R360"/>
  <c r="L360" l="1"/>
  <c r="K361"/>
  <c r="M360"/>
  <c r="Q361" s="1"/>
  <c r="F364"/>
  <c r="G363"/>
  <c r="H363" s="1"/>
  <c r="O360"/>
  <c r="P360" s="1"/>
  <c r="N495" i="3"/>
  <c r="I495"/>
  <c r="R361" i="4"/>
  <c r="J363"/>
  <c r="L361" l="1"/>
  <c r="K362"/>
  <c r="M361"/>
  <c r="Q362" s="1"/>
  <c r="F365"/>
  <c r="G364"/>
  <c r="H364" s="1"/>
  <c r="O361"/>
  <c r="P361" s="1"/>
  <c r="N494" i="3"/>
  <c r="I494"/>
  <c r="R362" i="4"/>
  <c r="J364"/>
  <c r="L362" l="1"/>
  <c r="K363"/>
  <c r="M362"/>
  <c r="Q363" s="1"/>
  <c r="F366"/>
  <c r="G365"/>
  <c r="H365" s="1"/>
  <c r="O362"/>
  <c r="P362" s="1"/>
  <c r="N493" i="3"/>
  <c r="I493"/>
  <c r="J365" i="4"/>
  <c r="R363"/>
  <c r="L363" l="1"/>
  <c r="K364"/>
  <c r="M363"/>
  <c r="Q364" s="1"/>
  <c r="F367"/>
  <c r="G366"/>
  <c r="H366" s="1"/>
  <c r="O363"/>
  <c r="P363" s="1"/>
  <c r="N492" i="3"/>
  <c r="I492"/>
  <c r="R364" i="4"/>
  <c r="J366"/>
  <c r="L364" l="1"/>
  <c r="K365"/>
  <c r="M364"/>
  <c r="Q365" s="1"/>
  <c r="F368"/>
  <c r="G367"/>
  <c r="H367" s="1"/>
  <c r="O364"/>
  <c r="P364" s="1"/>
  <c r="N491" i="3"/>
  <c r="I491"/>
  <c r="R365" i="4"/>
  <c r="J367"/>
  <c r="L365" l="1"/>
  <c r="K366"/>
  <c r="M365"/>
  <c r="Q366" s="1"/>
  <c r="F369"/>
  <c r="G368"/>
  <c r="H368" s="1"/>
  <c r="O365"/>
  <c r="P365" s="1"/>
  <c r="N490" i="3"/>
  <c r="I490"/>
  <c r="R366" i="4"/>
  <c r="J368"/>
  <c r="L366" l="1"/>
  <c r="K367"/>
  <c r="M366"/>
  <c r="Q367" s="1"/>
  <c r="F370"/>
  <c r="G369"/>
  <c r="H369" s="1"/>
  <c r="O366"/>
  <c r="P366" s="1"/>
  <c r="N489" i="3"/>
  <c r="I489"/>
  <c r="J369" i="4"/>
  <c r="R367"/>
  <c r="F371" l="1"/>
  <c r="G370"/>
  <c r="H370" s="1"/>
  <c r="L367"/>
  <c r="K368"/>
  <c r="M367"/>
  <c r="Q368" s="1"/>
  <c r="O367"/>
  <c r="P367" s="1"/>
  <c r="N488" i="3"/>
  <c r="I488"/>
  <c r="J370" i="4"/>
  <c r="R368"/>
  <c r="F372" l="1"/>
  <c r="G371"/>
  <c r="H371" s="1"/>
  <c r="L368"/>
  <c r="K369"/>
  <c r="M368"/>
  <c r="Q369" s="1"/>
  <c r="O368"/>
  <c r="P368" s="1"/>
  <c r="N487" i="3"/>
  <c r="I487"/>
  <c r="J371" i="4"/>
  <c r="R369"/>
  <c r="F373" l="1"/>
  <c r="G372"/>
  <c r="H372" s="1"/>
  <c r="L369"/>
  <c r="K370"/>
  <c r="M369"/>
  <c r="Q370" s="1"/>
  <c r="O369"/>
  <c r="P369" s="1"/>
  <c r="N486" i="3"/>
  <c r="I486"/>
  <c r="J372" i="4"/>
  <c r="R370"/>
  <c r="F374" l="1"/>
  <c r="G373"/>
  <c r="H373" s="1"/>
  <c r="L370"/>
  <c r="K371"/>
  <c r="M370"/>
  <c r="Q371" s="1"/>
  <c r="O370"/>
  <c r="P370" s="1"/>
  <c r="N485" i="3"/>
  <c r="I485"/>
  <c r="J373" i="4"/>
  <c r="R371"/>
  <c r="F375" l="1"/>
  <c r="G374"/>
  <c r="H374" s="1"/>
  <c r="L371"/>
  <c r="K372"/>
  <c r="M371"/>
  <c r="Q372" s="1"/>
  <c r="O371"/>
  <c r="P371" s="1"/>
  <c r="N484" i="3"/>
  <c r="I484"/>
  <c r="J374" i="4"/>
  <c r="R372"/>
  <c r="F376" l="1"/>
  <c r="G375"/>
  <c r="H375" s="1"/>
  <c r="L372"/>
  <c r="K373"/>
  <c r="M372"/>
  <c r="Q373" s="1"/>
  <c r="O372"/>
  <c r="P372" s="1"/>
  <c r="N483" i="3"/>
  <c r="I483"/>
  <c r="J375" i="4"/>
  <c r="R373"/>
  <c r="F377" l="1"/>
  <c r="G376"/>
  <c r="H376" s="1"/>
  <c r="L373"/>
  <c r="K374"/>
  <c r="M373"/>
  <c r="Q374" s="1"/>
  <c r="O373"/>
  <c r="P373" s="1"/>
  <c r="N482" i="3"/>
  <c r="I482"/>
  <c r="J376" i="4"/>
  <c r="R374"/>
  <c r="F378" l="1"/>
  <c r="G377"/>
  <c r="H377" s="1"/>
  <c r="L374"/>
  <c r="K375"/>
  <c r="M374"/>
  <c r="Q375" s="1"/>
  <c r="O374"/>
  <c r="P374" s="1"/>
  <c r="N481" i="3"/>
  <c r="I481"/>
  <c r="J377" i="4"/>
  <c r="R375"/>
  <c r="F379" l="1"/>
  <c r="G378"/>
  <c r="H378" s="1"/>
  <c r="L375"/>
  <c r="K376"/>
  <c r="M375"/>
  <c r="Q376" s="1"/>
  <c r="O375"/>
  <c r="P375" s="1"/>
  <c r="N480" i="3"/>
  <c r="I480"/>
  <c r="J378" i="4"/>
  <c r="R376"/>
  <c r="F380" l="1"/>
  <c r="G379"/>
  <c r="H379" s="1"/>
  <c r="L376"/>
  <c r="K377"/>
  <c r="M376"/>
  <c r="Q377" s="1"/>
  <c r="O376"/>
  <c r="P376" s="1"/>
  <c r="N479" i="3"/>
  <c r="I479"/>
  <c r="J379" i="4"/>
  <c r="R377"/>
  <c r="F381" l="1"/>
  <c r="G380"/>
  <c r="H380" s="1"/>
  <c r="L377"/>
  <c r="K378"/>
  <c r="M377"/>
  <c r="Q378" s="1"/>
  <c r="O377"/>
  <c r="P377" s="1"/>
  <c r="N478" i="3"/>
  <c r="I478"/>
  <c r="J380" i="4"/>
  <c r="R378"/>
  <c r="F382" l="1"/>
  <c r="G381"/>
  <c r="H381" s="1"/>
  <c r="L378"/>
  <c r="K379"/>
  <c r="M378"/>
  <c r="Q379" s="1"/>
  <c r="O378"/>
  <c r="P378" s="1"/>
  <c r="N477" i="3"/>
  <c r="I477"/>
  <c r="J381" i="4"/>
  <c r="R379"/>
  <c r="F383" l="1"/>
  <c r="G382"/>
  <c r="H382" s="1"/>
  <c r="L379"/>
  <c r="K380"/>
  <c r="M379"/>
  <c r="Q380" s="1"/>
  <c r="O379"/>
  <c r="P379" s="1"/>
  <c r="N476" i="3"/>
  <c r="I476"/>
  <c r="J382" i="4"/>
  <c r="R380"/>
  <c r="F384" l="1"/>
  <c r="G383"/>
  <c r="H383" s="1"/>
  <c r="L380"/>
  <c r="K381"/>
  <c r="M380"/>
  <c r="Q381" s="1"/>
  <c r="O380"/>
  <c r="P380" s="1"/>
  <c r="N475" i="3"/>
  <c r="I475"/>
  <c r="J383" i="4"/>
  <c r="R381"/>
  <c r="F385" l="1"/>
  <c r="G384"/>
  <c r="H384" s="1"/>
  <c r="L381"/>
  <c r="K382"/>
  <c r="M381"/>
  <c r="Q382" s="1"/>
  <c r="O381"/>
  <c r="P381" s="1"/>
  <c r="N474" i="3"/>
  <c r="I474"/>
  <c r="J384" i="4"/>
  <c r="R382"/>
  <c r="F386" l="1"/>
  <c r="G385"/>
  <c r="H385" s="1"/>
  <c r="L382"/>
  <c r="K383"/>
  <c r="M382"/>
  <c r="Q383" s="1"/>
  <c r="O382"/>
  <c r="P382" s="1"/>
  <c r="N473" i="3"/>
  <c r="I473"/>
  <c r="J385" i="4"/>
  <c r="R383"/>
  <c r="L383" l="1"/>
  <c r="K384"/>
  <c r="M383"/>
  <c r="Q384" s="1"/>
  <c r="F387"/>
  <c r="G386"/>
  <c r="H386" s="1"/>
  <c r="O383"/>
  <c r="P383" s="1"/>
  <c r="N472" i="3"/>
  <c r="I472"/>
  <c r="J386" i="4"/>
  <c r="R384"/>
  <c r="F388" l="1"/>
  <c r="G387"/>
  <c r="H387" s="1"/>
  <c r="L384"/>
  <c r="K385"/>
  <c r="M384"/>
  <c r="Q385" s="1"/>
  <c r="O384"/>
  <c r="P384" s="1"/>
  <c r="N471" i="3"/>
  <c r="I471"/>
  <c r="J387" i="4"/>
  <c r="R385"/>
  <c r="F389" l="1"/>
  <c r="G388"/>
  <c r="H388" s="1"/>
  <c r="L385"/>
  <c r="K386"/>
  <c r="M385"/>
  <c r="Q386" s="1"/>
  <c r="O385"/>
  <c r="P385" s="1"/>
  <c r="N470" i="3"/>
  <c r="I470"/>
  <c r="J388" i="4"/>
  <c r="R386"/>
  <c r="F390" l="1"/>
  <c r="G389"/>
  <c r="H389" s="1"/>
  <c r="L386"/>
  <c r="K387"/>
  <c r="M386"/>
  <c r="Q387" s="1"/>
  <c r="O386"/>
  <c r="N469" i="3"/>
  <c r="I469"/>
  <c r="J389" i="4"/>
  <c r="R387"/>
  <c r="F391" l="1"/>
  <c r="G390"/>
  <c r="H390" s="1"/>
  <c r="O387"/>
  <c r="P386"/>
  <c r="L387"/>
  <c r="K388"/>
  <c r="N468" i="3"/>
  <c r="I468"/>
  <c r="J390" i="4"/>
  <c r="F392" l="1"/>
  <c r="G391"/>
  <c r="H391" s="1"/>
  <c r="P387"/>
  <c r="L388"/>
  <c r="K389"/>
  <c r="M388"/>
  <c r="M387"/>
  <c r="N467" i="3"/>
  <c r="I467"/>
  <c r="J391" i="4"/>
  <c r="R388"/>
  <c r="R389"/>
  <c r="O388" l="1"/>
  <c r="O389" s="1"/>
  <c r="F393"/>
  <c r="G392"/>
  <c r="H392" s="1"/>
  <c r="Q388"/>
  <c r="Q389" s="1"/>
  <c r="L389"/>
  <c r="M389" s="1"/>
  <c r="K390"/>
  <c r="N466" i="3"/>
  <c r="I466"/>
  <c r="J392" i="4"/>
  <c r="R390"/>
  <c r="O390" l="1"/>
  <c r="P390" s="1"/>
  <c r="P389"/>
  <c r="L390"/>
  <c r="K391"/>
  <c r="M390"/>
  <c r="F394"/>
  <c r="G393"/>
  <c r="H393" s="1"/>
  <c r="Q390"/>
  <c r="P388"/>
  <c r="N465" i="3"/>
  <c r="I465"/>
  <c r="J393" i="4"/>
  <c r="R391"/>
  <c r="Q391" l="1"/>
  <c r="F395"/>
  <c r="G394"/>
  <c r="H394" s="1"/>
  <c r="L391"/>
  <c r="K392"/>
  <c r="M391"/>
  <c r="O391"/>
  <c r="P391" s="1"/>
  <c r="N464" i="3"/>
  <c r="I464"/>
  <c r="R392" i="4"/>
  <c r="J394"/>
  <c r="Q392" l="1"/>
  <c r="L392"/>
  <c r="K393"/>
  <c r="M392"/>
  <c r="F396"/>
  <c r="G395"/>
  <c r="H395" s="1"/>
  <c r="O392"/>
  <c r="P392" s="1"/>
  <c r="N463" i="3"/>
  <c r="I463"/>
  <c r="R393" i="4"/>
  <c r="J395"/>
  <c r="Q393" l="1"/>
  <c r="L393"/>
  <c r="K394"/>
  <c r="M393"/>
  <c r="F397"/>
  <c r="G396"/>
  <c r="H396" s="1"/>
  <c r="O393"/>
  <c r="P393" s="1"/>
  <c r="N462" i="3"/>
  <c r="I462"/>
  <c r="J396" i="4"/>
  <c r="R394"/>
  <c r="Q394" l="1"/>
  <c r="F398"/>
  <c r="G397"/>
  <c r="H397" s="1"/>
  <c r="L394"/>
  <c r="K395"/>
  <c r="M394"/>
  <c r="O394"/>
  <c r="P394" s="1"/>
  <c r="N461" i="3"/>
  <c r="I461"/>
  <c r="J397" i="4"/>
  <c r="R395"/>
  <c r="Q395" l="1"/>
  <c r="F399"/>
  <c r="G398"/>
  <c r="H398" s="1"/>
  <c r="L395"/>
  <c r="K396"/>
  <c r="M395"/>
  <c r="O395"/>
  <c r="P395" s="1"/>
  <c r="N460" i="3"/>
  <c r="I460"/>
  <c r="J398" i="4"/>
  <c r="R396"/>
  <c r="Q396" l="1"/>
  <c r="L396"/>
  <c r="K397"/>
  <c r="M396"/>
  <c r="F400"/>
  <c r="G399"/>
  <c r="H399" s="1"/>
  <c r="O396"/>
  <c r="P396" s="1"/>
  <c r="N459" i="3"/>
  <c r="I459"/>
  <c r="J399" i="4"/>
  <c r="R397"/>
  <c r="Q397" l="1"/>
  <c r="F401"/>
  <c r="G400"/>
  <c r="H400" s="1"/>
  <c r="L397"/>
  <c r="K398"/>
  <c r="M397"/>
  <c r="O397"/>
  <c r="P397" s="1"/>
  <c r="N458" i="3"/>
  <c r="I458"/>
  <c r="J400" i="4"/>
  <c r="R398"/>
  <c r="Q398" l="1"/>
  <c r="F402"/>
  <c r="G401"/>
  <c r="H401" s="1"/>
  <c r="L398"/>
  <c r="K399"/>
  <c r="M398"/>
  <c r="O398"/>
  <c r="P398" s="1"/>
  <c r="N457" i="3"/>
  <c r="I457"/>
  <c r="J401" i="4"/>
  <c r="R399"/>
  <c r="Q399" l="1"/>
  <c r="F403"/>
  <c r="G402"/>
  <c r="H402" s="1"/>
  <c r="L399"/>
  <c r="K400"/>
  <c r="M399"/>
  <c r="O399"/>
  <c r="P399" s="1"/>
  <c r="N456" i="3"/>
  <c r="I456"/>
  <c r="J402" i="4"/>
  <c r="R400"/>
  <c r="Q400" l="1"/>
  <c r="F404"/>
  <c r="G403"/>
  <c r="H403" s="1"/>
  <c r="L400"/>
  <c r="K401"/>
  <c r="M400"/>
  <c r="O400"/>
  <c r="P400" s="1"/>
  <c r="N455" i="3"/>
  <c r="I455"/>
  <c r="J403" i="4"/>
  <c r="R401"/>
  <c r="Q401" l="1"/>
  <c r="F405"/>
  <c r="G404"/>
  <c r="H404" s="1"/>
  <c r="L401"/>
  <c r="K402"/>
  <c r="M401"/>
  <c r="O401"/>
  <c r="P401" s="1"/>
  <c r="N454" i="3"/>
  <c r="I454"/>
  <c r="J404" i="4"/>
  <c r="R402"/>
  <c r="Q402" l="1"/>
  <c r="F406"/>
  <c r="G405"/>
  <c r="H405" s="1"/>
  <c r="L402"/>
  <c r="K403"/>
  <c r="M402"/>
  <c r="O402"/>
  <c r="P402" s="1"/>
  <c r="N453" i="3"/>
  <c r="I453"/>
  <c r="J405" i="4"/>
  <c r="R403"/>
  <c r="Q403" l="1"/>
  <c r="F407"/>
  <c r="G406"/>
  <c r="H406" s="1"/>
  <c r="L403"/>
  <c r="K404"/>
  <c r="M403"/>
  <c r="O403"/>
  <c r="P403" s="1"/>
  <c r="N452" i="3"/>
  <c r="I452"/>
  <c r="J406" i="4"/>
  <c r="R404"/>
  <c r="Q404" l="1"/>
  <c r="F408"/>
  <c r="G407"/>
  <c r="H407" s="1"/>
  <c r="L404"/>
  <c r="K405"/>
  <c r="M404"/>
  <c r="O404"/>
  <c r="P404" s="1"/>
  <c r="N451" i="3"/>
  <c r="I451"/>
  <c r="J407" i="4"/>
  <c r="R405"/>
  <c r="Q405" l="1"/>
  <c r="F409"/>
  <c r="G408"/>
  <c r="H408" s="1"/>
  <c r="L405"/>
  <c r="K406"/>
  <c r="M405"/>
  <c r="O405"/>
  <c r="P405" s="1"/>
  <c r="N450" i="3"/>
  <c r="I450"/>
  <c r="J408" i="4"/>
  <c r="R406"/>
  <c r="Q406" l="1"/>
  <c r="F410"/>
  <c r="G409"/>
  <c r="H409" s="1"/>
  <c r="L406"/>
  <c r="K407"/>
  <c r="M406"/>
  <c r="Q407" s="1"/>
  <c r="O406"/>
  <c r="P406" s="1"/>
  <c r="N449" i="3"/>
  <c r="I449"/>
  <c r="J409" i="4"/>
  <c r="R407"/>
  <c r="F411" l="1"/>
  <c r="G410"/>
  <c r="H410" s="1"/>
  <c r="L407"/>
  <c r="K408"/>
  <c r="M407"/>
  <c r="Q408" s="1"/>
  <c r="O407"/>
  <c r="P407" s="1"/>
  <c r="N448" i="3"/>
  <c r="I448"/>
  <c r="J410" i="4"/>
  <c r="R408"/>
  <c r="F412" l="1"/>
  <c r="G411"/>
  <c r="H411" s="1"/>
  <c r="L408"/>
  <c r="K409"/>
  <c r="M408"/>
  <c r="Q409" s="1"/>
  <c r="O408"/>
  <c r="N447" i="3"/>
  <c r="I447"/>
  <c r="J411" i="4"/>
  <c r="R409"/>
  <c r="F413" l="1"/>
  <c r="G412"/>
  <c r="H412" s="1"/>
  <c r="O409"/>
  <c r="P408"/>
  <c r="L409"/>
  <c r="K410"/>
  <c r="N446" i="3"/>
  <c r="I446"/>
  <c r="J412" i="4"/>
  <c r="F414" l="1"/>
  <c r="G413"/>
  <c r="H413" s="1"/>
  <c r="P409"/>
  <c r="L410"/>
  <c r="K411"/>
  <c r="M410"/>
  <c r="M409"/>
  <c r="N445" i="3"/>
  <c r="I445"/>
  <c r="J413" i="4"/>
  <c r="R410"/>
  <c r="R411"/>
  <c r="O410" l="1"/>
  <c r="O411" s="1"/>
  <c r="F415"/>
  <c r="G414"/>
  <c r="H414" s="1"/>
  <c r="Q410"/>
  <c r="Q411" s="1"/>
  <c r="L411"/>
  <c r="M411" s="1"/>
  <c r="K412"/>
  <c r="N444" i="3"/>
  <c r="I444"/>
  <c r="J414" i="4"/>
  <c r="R412"/>
  <c r="O412" l="1"/>
  <c r="P412" s="1"/>
  <c r="P411"/>
  <c r="L412"/>
  <c r="K413"/>
  <c r="M412"/>
  <c r="F416"/>
  <c r="G415"/>
  <c r="H415" s="1"/>
  <c r="Q412"/>
  <c r="P410"/>
  <c r="N443" i="3"/>
  <c r="I443"/>
  <c r="J415" i="4"/>
  <c r="R413"/>
  <c r="Q413" l="1"/>
  <c r="F417"/>
  <c r="G416"/>
  <c r="H416" s="1"/>
  <c r="L413"/>
  <c r="M413" s="1"/>
  <c r="K414"/>
  <c r="O413"/>
  <c r="P413" s="1"/>
  <c r="N442" i="3"/>
  <c r="I442"/>
  <c r="R414" i="4"/>
  <c r="J416"/>
  <c r="Q414" l="1"/>
  <c r="L414"/>
  <c r="K415"/>
  <c r="M414"/>
  <c r="F418"/>
  <c r="G417"/>
  <c r="H417" s="1"/>
  <c r="O414"/>
  <c r="P414" s="1"/>
  <c r="N441" i="3"/>
  <c r="I441"/>
  <c r="R415" i="4"/>
  <c r="J417"/>
  <c r="Q415" l="1"/>
  <c r="L415"/>
  <c r="K416"/>
  <c r="M415"/>
  <c r="F419"/>
  <c r="G418"/>
  <c r="H418" s="1"/>
  <c r="O415"/>
  <c r="P415" s="1"/>
  <c r="N440" i="3"/>
  <c r="I440"/>
  <c r="R416" i="4"/>
  <c r="J418"/>
  <c r="Q416" l="1"/>
  <c r="L416"/>
  <c r="K417"/>
  <c r="M416"/>
  <c r="F420"/>
  <c r="G419"/>
  <c r="H419" s="1"/>
  <c r="O416"/>
  <c r="P416" s="1"/>
  <c r="N439" i="3"/>
  <c r="I439"/>
  <c r="J419" i="4"/>
  <c r="R417"/>
  <c r="Q417" l="1"/>
  <c r="F421"/>
  <c r="G420"/>
  <c r="H420" s="1"/>
  <c r="L417"/>
  <c r="K418"/>
  <c r="M417"/>
  <c r="O417"/>
  <c r="P417" s="1"/>
  <c r="N438" i="3"/>
  <c r="I438"/>
  <c r="J420" i="4"/>
  <c r="R418"/>
  <c r="Q418" l="1"/>
  <c r="F422"/>
  <c r="G421"/>
  <c r="H421" s="1"/>
  <c r="L418"/>
  <c r="K419"/>
  <c r="M418"/>
  <c r="O418"/>
  <c r="P418" s="1"/>
  <c r="N437" i="3"/>
  <c r="I437"/>
  <c r="J421" i="4"/>
  <c r="R419"/>
  <c r="Q419" l="1"/>
  <c r="F423"/>
  <c r="G422"/>
  <c r="H422" s="1"/>
  <c r="L419"/>
  <c r="K420"/>
  <c r="M419"/>
  <c r="O419"/>
  <c r="P419" s="1"/>
  <c r="N436" i="3"/>
  <c r="I436"/>
  <c r="J422" i="4"/>
  <c r="R420"/>
  <c r="Q420" l="1"/>
  <c r="F424"/>
  <c r="G423"/>
  <c r="H423" s="1"/>
  <c r="L420"/>
  <c r="K421"/>
  <c r="M420"/>
  <c r="Q421" s="1"/>
  <c r="O420"/>
  <c r="P420" s="1"/>
  <c r="N435" i="3"/>
  <c r="I435"/>
  <c r="J423" i="4"/>
  <c r="R421"/>
  <c r="F425" l="1"/>
  <c r="G424"/>
  <c r="H424" s="1"/>
  <c r="L421"/>
  <c r="K422"/>
  <c r="M421"/>
  <c r="Q422" s="1"/>
  <c r="O421"/>
  <c r="P421" s="1"/>
  <c r="N434" i="3"/>
  <c r="I434"/>
  <c r="J424" i="4"/>
  <c r="R422"/>
  <c r="F426" l="1"/>
  <c r="G425"/>
  <c r="H425" s="1"/>
  <c r="L422"/>
  <c r="M422" s="1"/>
  <c r="Q423" s="1"/>
  <c r="K423"/>
  <c r="O422"/>
  <c r="P422" s="1"/>
  <c r="N433" i="3"/>
  <c r="I433"/>
  <c r="J425" i="4"/>
  <c r="R423"/>
  <c r="F427" l="1"/>
  <c r="G426"/>
  <c r="H426" s="1"/>
  <c r="L423"/>
  <c r="K424"/>
  <c r="M423"/>
  <c r="Q424" s="1"/>
  <c r="O423"/>
  <c r="P423" s="1"/>
  <c r="N432" i="3"/>
  <c r="I432"/>
  <c r="J426" i="4"/>
  <c r="R424"/>
  <c r="F428" l="1"/>
  <c r="G427"/>
  <c r="H427" s="1"/>
  <c r="L424"/>
  <c r="K425"/>
  <c r="M424"/>
  <c r="Q425" s="1"/>
  <c r="O424"/>
  <c r="P424" s="1"/>
  <c r="N431" i="3"/>
  <c r="I431"/>
  <c r="J427" i="4"/>
  <c r="R425"/>
  <c r="F429" l="1"/>
  <c r="G428"/>
  <c r="H428" s="1"/>
  <c r="L425"/>
  <c r="K426"/>
  <c r="M425"/>
  <c r="Q426" s="1"/>
  <c r="O425"/>
  <c r="P425" s="1"/>
  <c r="N430" i="3"/>
  <c r="I430"/>
  <c r="J428" i="4"/>
  <c r="R426"/>
  <c r="F430" l="1"/>
  <c r="G429"/>
  <c r="H429" s="1"/>
  <c r="L426"/>
  <c r="K427"/>
  <c r="M426"/>
  <c r="Q427" s="1"/>
  <c r="O426"/>
  <c r="P426" s="1"/>
  <c r="N429" i="3"/>
  <c r="I429"/>
  <c r="J429" i="4"/>
  <c r="R427"/>
  <c r="F431" l="1"/>
  <c r="G430"/>
  <c r="H430" s="1"/>
  <c r="L427"/>
  <c r="K428"/>
  <c r="M427"/>
  <c r="Q428" s="1"/>
  <c r="O427"/>
  <c r="P427" s="1"/>
  <c r="N428" i="3"/>
  <c r="I428"/>
  <c r="J430" i="4"/>
  <c r="R428"/>
  <c r="F432" l="1"/>
  <c r="G431"/>
  <c r="H431" s="1"/>
  <c r="L428"/>
  <c r="K429"/>
  <c r="M428"/>
  <c r="Q429" s="1"/>
  <c r="O428"/>
  <c r="P428" s="1"/>
  <c r="N427" i="3"/>
  <c r="I427"/>
  <c r="J431" i="4"/>
  <c r="R429"/>
  <c r="F433" l="1"/>
  <c r="G432"/>
  <c r="H432" s="1"/>
  <c r="L429"/>
  <c r="K430"/>
  <c r="M429"/>
  <c r="Q430" s="1"/>
  <c r="O429"/>
  <c r="P429" s="1"/>
  <c r="N426" i="3"/>
  <c r="I426"/>
  <c r="J432" i="4"/>
  <c r="R430"/>
  <c r="F434" l="1"/>
  <c r="G433"/>
  <c r="H433" s="1"/>
  <c r="L430"/>
  <c r="K431"/>
  <c r="M430"/>
  <c r="Q431" s="1"/>
  <c r="O430"/>
  <c r="P430" s="1"/>
  <c r="N425" i="3"/>
  <c r="I425"/>
  <c r="J433" i="4"/>
  <c r="R431"/>
  <c r="F435" l="1"/>
  <c r="G434"/>
  <c r="H434" s="1"/>
  <c r="L431"/>
  <c r="K432"/>
  <c r="M431"/>
  <c r="Q432" s="1"/>
  <c r="O431"/>
  <c r="P431" s="1"/>
  <c r="N424" i="3"/>
  <c r="I424"/>
  <c r="J434" i="4"/>
  <c r="R432"/>
  <c r="F436" l="1"/>
  <c r="G435"/>
  <c r="H435" s="1"/>
  <c r="L432"/>
  <c r="K433"/>
  <c r="M432"/>
  <c r="Q433" s="1"/>
  <c r="O432"/>
  <c r="P432" s="1"/>
  <c r="N423" i="3"/>
  <c r="I423"/>
  <c r="J435" i="4"/>
  <c r="R433"/>
  <c r="F437" l="1"/>
  <c r="G436"/>
  <c r="H436" s="1"/>
  <c r="L433"/>
  <c r="K434"/>
  <c r="M433"/>
  <c r="Q434" s="1"/>
  <c r="O433"/>
  <c r="P433" s="1"/>
  <c r="N422" i="3"/>
  <c r="I422"/>
  <c r="J436" i="4"/>
  <c r="R434"/>
  <c r="F438" l="1"/>
  <c r="G437"/>
  <c r="H437" s="1"/>
  <c r="L434"/>
  <c r="K435"/>
  <c r="M434"/>
  <c r="Q435" s="1"/>
  <c r="O434"/>
  <c r="P434" s="1"/>
  <c r="N421" i="3"/>
  <c r="I421"/>
  <c r="J437" i="4"/>
  <c r="R435"/>
  <c r="F439" l="1"/>
  <c r="G438"/>
  <c r="H438" s="1"/>
  <c r="L435"/>
  <c r="K436"/>
  <c r="M435"/>
  <c r="Q436" s="1"/>
  <c r="O435"/>
  <c r="P435" s="1"/>
  <c r="N420" i="3"/>
  <c r="I420"/>
  <c r="J438" i="4"/>
  <c r="R436"/>
  <c r="F440" l="1"/>
  <c r="G439"/>
  <c r="H439" s="1"/>
  <c r="L436"/>
  <c r="K437"/>
  <c r="M436"/>
  <c r="Q437" s="1"/>
  <c r="O436"/>
  <c r="P436" s="1"/>
  <c r="N419" i="3"/>
  <c r="I419"/>
  <c r="J439" i="4"/>
  <c r="R437"/>
  <c r="F441" l="1"/>
  <c r="G440"/>
  <c r="H440" s="1"/>
  <c r="L437"/>
  <c r="K438"/>
  <c r="M437"/>
  <c r="Q438" s="1"/>
  <c r="O437"/>
  <c r="P437" s="1"/>
  <c r="N418" i="3"/>
  <c r="I418"/>
  <c r="J440" i="4"/>
  <c r="R438"/>
  <c r="F442" l="1"/>
  <c r="G441"/>
  <c r="H441" s="1"/>
  <c r="L438"/>
  <c r="K439"/>
  <c r="M438"/>
  <c r="Q439" s="1"/>
  <c r="O438"/>
  <c r="P438" s="1"/>
  <c r="N417" i="3"/>
  <c r="I417"/>
  <c r="J441" i="4"/>
  <c r="R439"/>
  <c r="F443" l="1"/>
  <c r="G442"/>
  <c r="H442" s="1"/>
  <c r="L439"/>
  <c r="K440"/>
  <c r="M439"/>
  <c r="Q440" s="1"/>
  <c r="O439"/>
  <c r="P439" s="1"/>
  <c r="N416" i="3"/>
  <c r="I416"/>
  <c r="J442" i="4"/>
  <c r="R440"/>
  <c r="F444" l="1"/>
  <c r="G443"/>
  <c r="H443" s="1"/>
  <c r="L440"/>
  <c r="K441"/>
  <c r="M440"/>
  <c r="Q441" s="1"/>
  <c r="O440"/>
  <c r="N415" i="3"/>
  <c r="I415"/>
  <c r="J443" i="4"/>
  <c r="R441"/>
  <c r="F445" l="1"/>
  <c r="G444"/>
  <c r="H444" s="1"/>
  <c r="O441"/>
  <c r="P440"/>
  <c r="L441"/>
  <c r="K442"/>
  <c r="N414" i="3"/>
  <c r="I414"/>
  <c r="J444" i="4"/>
  <c r="F446" l="1"/>
  <c r="G445"/>
  <c r="H445" s="1"/>
  <c r="P441"/>
  <c r="L442"/>
  <c r="K443"/>
  <c r="M442"/>
  <c r="M441"/>
  <c r="N413" i="3"/>
  <c r="I413"/>
  <c r="J445" i="4"/>
  <c r="R442"/>
  <c r="R443"/>
  <c r="O442" l="1"/>
  <c r="O443" s="1"/>
  <c r="F447"/>
  <c r="G446"/>
  <c r="H446" s="1"/>
  <c r="Q442"/>
  <c r="Q443" s="1"/>
  <c r="L443"/>
  <c r="K444"/>
  <c r="M443"/>
  <c r="N412" i="3"/>
  <c r="I412"/>
  <c r="J446" i="4"/>
  <c r="R444"/>
  <c r="O444" l="1"/>
  <c r="P444" s="1"/>
  <c r="P443"/>
  <c r="L444"/>
  <c r="K445"/>
  <c r="M444"/>
  <c r="F448"/>
  <c r="G447"/>
  <c r="H447" s="1"/>
  <c r="Q444"/>
  <c r="P442"/>
  <c r="N411" i="3"/>
  <c r="I411"/>
  <c r="J447" i="4"/>
  <c r="R445"/>
  <c r="Q445" l="1"/>
  <c r="F449"/>
  <c r="G448"/>
  <c r="H448" s="1"/>
  <c r="L445"/>
  <c r="K446"/>
  <c r="M445"/>
  <c r="O445"/>
  <c r="P445" s="1"/>
  <c r="N410" i="3"/>
  <c r="I410"/>
  <c r="R446" i="4"/>
  <c r="J448"/>
  <c r="Q446" l="1"/>
  <c r="L446"/>
  <c r="K447"/>
  <c r="M446"/>
  <c r="F450"/>
  <c r="G449"/>
  <c r="H449" s="1"/>
  <c r="O446"/>
  <c r="P446" s="1"/>
  <c r="N409" i="3"/>
  <c r="I409"/>
  <c r="R447" i="4"/>
  <c r="J449"/>
  <c r="Q447" l="1"/>
  <c r="L447"/>
  <c r="K448"/>
  <c r="M447"/>
  <c r="F451"/>
  <c r="G450"/>
  <c r="H450" s="1"/>
  <c r="O447"/>
  <c r="P447" s="1"/>
  <c r="N408" i="3"/>
  <c r="I408"/>
  <c r="J450" i="4"/>
  <c r="R448"/>
  <c r="Q448" l="1"/>
  <c r="F452"/>
  <c r="G451"/>
  <c r="H451" s="1"/>
  <c r="L448"/>
  <c r="K449"/>
  <c r="M448"/>
  <c r="O448"/>
  <c r="P448" s="1"/>
  <c r="N407" i="3"/>
  <c r="I407"/>
  <c r="J451" i="4"/>
  <c r="R449"/>
  <c r="Q449" l="1"/>
  <c r="F453"/>
  <c r="G452"/>
  <c r="H452" s="1"/>
  <c r="L449"/>
  <c r="K450"/>
  <c r="M449"/>
  <c r="O449"/>
  <c r="P449" s="1"/>
  <c r="N406" i="3"/>
  <c r="I406"/>
  <c r="J452" i="4"/>
  <c r="R450"/>
  <c r="Q450" l="1"/>
  <c r="F454"/>
  <c r="G453"/>
  <c r="H453" s="1"/>
  <c r="L450"/>
  <c r="K451"/>
  <c r="M450"/>
  <c r="O450"/>
  <c r="P450" s="1"/>
  <c r="N405" i="3"/>
  <c r="I405"/>
  <c r="J453" i="4"/>
  <c r="R451"/>
  <c r="Q451" l="1"/>
  <c r="F455"/>
  <c r="G454"/>
  <c r="H454" s="1"/>
  <c r="L451"/>
  <c r="K452"/>
  <c r="M451"/>
  <c r="O451"/>
  <c r="P451" s="1"/>
  <c r="N404" i="3"/>
  <c r="I404"/>
  <c r="J454" i="4"/>
  <c r="R452"/>
  <c r="Q452" l="1"/>
  <c r="F456"/>
  <c r="G455"/>
  <c r="H455" s="1"/>
  <c r="L452"/>
  <c r="K453"/>
  <c r="M452"/>
  <c r="O452"/>
  <c r="P452" s="1"/>
  <c r="N403" i="3"/>
  <c r="I403"/>
  <c r="J455" i="4"/>
  <c r="R453"/>
  <c r="Q453" l="1"/>
  <c r="F457"/>
  <c r="G456"/>
  <c r="H456" s="1"/>
  <c r="L453"/>
  <c r="K454"/>
  <c r="M453"/>
  <c r="O453"/>
  <c r="N402" i="3"/>
  <c r="I402"/>
  <c r="J456" i="4"/>
  <c r="R454"/>
  <c r="Q454" l="1"/>
  <c r="L454"/>
  <c r="K455"/>
  <c r="M454"/>
  <c r="F458"/>
  <c r="G457"/>
  <c r="H457" s="1"/>
  <c r="O454"/>
  <c r="P453"/>
  <c r="N401" i="3"/>
  <c r="I401"/>
  <c r="J457" i="4"/>
  <c r="R455"/>
  <c r="Q455" l="1"/>
  <c r="F459"/>
  <c r="G458"/>
  <c r="H458" s="1"/>
  <c r="L455"/>
  <c r="K456"/>
  <c r="M455"/>
  <c r="O455"/>
  <c r="P454"/>
  <c r="N400" i="3"/>
  <c r="I400"/>
  <c r="R456" i="4"/>
  <c r="J458"/>
  <c r="Q456" l="1"/>
  <c r="L456"/>
  <c r="K457"/>
  <c r="M456"/>
  <c r="Q457" s="1"/>
  <c r="O456"/>
  <c r="P455"/>
  <c r="F460"/>
  <c r="G459"/>
  <c r="H459" s="1"/>
  <c r="N399" i="3"/>
  <c r="I399"/>
  <c r="J459" i="4"/>
  <c r="R457"/>
  <c r="F461" l="1"/>
  <c r="G460"/>
  <c r="H460" s="1"/>
  <c r="L457"/>
  <c r="K458"/>
  <c r="M457"/>
  <c r="Q458" s="1"/>
  <c r="O457"/>
  <c r="P457" s="1"/>
  <c r="P456"/>
  <c r="N398" i="3"/>
  <c r="I398"/>
  <c r="R458" i="4"/>
  <c r="J460"/>
  <c r="L458" l="1"/>
  <c r="K459"/>
  <c r="M458"/>
  <c r="Q459" s="1"/>
  <c r="F462"/>
  <c r="G461"/>
  <c r="H461" s="1"/>
  <c r="O458"/>
  <c r="P458" s="1"/>
  <c r="N397" i="3"/>
  <c r="I397"/>
  <c r="R459" i="4"/>
  <c r="J461"/>
  <c r="L459" l="1"/>
  <c r="K460"/>
  <c r="M459"/>
  <c r="Q460" s="1"/>
  <c r="F463"/>
  <c r="G462"/>
  <c r="H462" s="1"/>
  <c r="O459"/>
  <c r="P459" s="1"/>
  <c r="N396" i="3"/>
  <c r="I396"/>
  <c r="J462" i="4"/>
  <c r="R460"/>
  <c r="F464" l="1"/>
  <c r="G463"/>
  <c r="H463" s="1"/>
  <c r="L460"/>
  <c r="K461"/>
  <c r="M460"/>
  <c r="Q461" s="1"/>
  <c r="O460"/>
  <c r="P460" s="1"/>
  <c r="N395" i="3"/>
  <c r="I395"/>
  <c r="J463" i="4"/>
  <c r="R461"/>
  <c r="F465" l="1"/>
  <c r="G464"/>
  <c r="H464" s="1"/>
  <c r="L461"/>
  <c r="K462"/>
  <c r="M461"/>
  <c r="Q462" s="1"/>
  <c r="O461"/>
  <c r="P461" s="1"/>
  <c r="N394" i="3"/>
  <c r="I394"/>
  <c r="J464" i="4"/>
  <c r="R462"/>
  <c r="F466" l="1"/>
  <c r="G465"/>
  <c r="H465" s="1"/>
  <c r="L462"/>
  <c r="K463"/>
  <c r="M462"/>
  <c r="Q463" s="1"/>
  <c r="O462"/>
  <c r="P462" s="1"/>
  <c r="N393" i="3"/>
  <c r="I393"/>
  <c r="J465" i="4"/>
  <c r="R463"/>
  <c r="F467" l="1"/>
  <c r="G466"/>
  <c r="H466" s="1"/>
  <c r="L463"/>
  <c r="K464"/>
  <c r="M463"/>
  <c r="Q464" s="1"/>
  <c r="O463"/>
  <c r="P463" s="1"/>
  <c r="N392" i="3"/>
  <c r="I392"/>
  <c r="J466" i="4"/>
  <c r="R464"/>
  <c r="L464" l="1"/>
  <c r="K465"/>
  <c r="M464"/>
  <c r="Q465" s="1"/>
  <c r="F468"/>
  <c r="G467"/>
  <c r="H467" s="1"/>
  <c r="O464"/>
  <c r="P464" s="1"/>
  <c r="N391" i="3"/>
  <c r="I391"/>
  <c r="J467" i="4"/>
  <c r="R465"/>
  <c r="F469" l="1"/>
  <c r="G468"/>
  <c r="H468" s="1"/>
  <c r="L465"/>
  <c r="K466"/>
  <c r="M465"/>
  <c r="Q466" s="1"/>
  <c r="O465"/>
  <c r="P465" s="1"/>
  <c r="N390" i="3"/>
  <c r="I390"/>
  <c r="J468" i="4"/>
  <c r="R466"/>
  <c r="F470" l="1"/>
  <c r="G469"/>
  <c r="H469" s="1"/>
  <c r="L466"/>
  <c r="K467"/>
  <c r="M466"/>
  <c r="Q467" s="1"/>
  <c r="O466"/>
  <c r="P466" s="1"/>
  <c r="N389" i="3"/>
  <c r="I389"/>
  <c r="J469" i="4"/>
  <c r="R467"/>
  <c r="F471" l="1"/>
  <c r="G470"/>
  <c r="H470" s="1"/>
  <c r="L467"/>
  <c r="K468"/>
  <c r="M467"/>
  <c r="Q468" s="1"/>
  <c r="O467"/>
  <c r="P467" s="1"/>
  <c r="N388" i="3"/>
  <c r="I388"/>
  <c r="J470" i="4"/>
  <c r="R468"/>
  <c r="F472" l="1"/>
  <c r="G471"/>
  <c r="H471" s="1"/>
  <c r="L468"/>
  <c r="K469"/>
  <c r="M468"/>
  <c r="Q469" s="1"/>
  <c r="O468"/>
  <c r="P468" s="1"/>
  <c r="N387" i="3"/>
  <c r="I387"/>
  <c r="J471" i="4"/>
  <c r="R469"/>
  <c r="F473" l="1"/>
  <c r="G472"/>
  <c r="H472" s="1"/>
  <c r="L469"/>
  <c r="K470"/>
  <c r="M469"/>
  <c r="Q470" s="1"/>
  <c r="O469"/>
  <c r="P469" s="1"/>
  <c r="N386" i="3"/>
  <c r="I386"/>
  <c r="J472" i="4"/>
  <c r="R470"/>
  <c r="F474" l="1"/>
  <c r="G473"/>
  <c r="H473" s="1"/>
  <c r="L470"/>
  <c r="K471"/>
  <c r="M470"/>
  <c r="Q471" s="1"/>
  <c r="O470"/>
  <c r="P470" s="1"/>
  <c r="N385" i="3"/>
  <c r="I385"/>
  <c r="J473" i="4"/>
  <c r="R471"/>
  <c r="F475" l="1"/>
  <c r="G474"/>
  <c r="H474" s="1"/>
  <c r="L471"/>
  <c r="K472"/>
  <c r="M471"/>
  <c r="Q472" s="1"/>
  <c r="O471"/>
  <c r="P471" s="1"/>
  <c r="N384" i="3"/>
  <c r="I384"/>
  <c r="J474" i="4"/>
  <c r="R472"/>
  <c r="F476" l="1"/>
  <c r="G475"/>
  <c r="H475" s="1"/>
  <c r="L472"/>
  <c r="K473"/>
  <c r="M472"/>
  <c r="Q473" s="1"/>
  <c r="O472"/>
  <c r="P472" s="1"/>
  <c r="N383" i="3"/>
  <c r="I383"/>
  <c r="J475" i="4"/>
  <c r="R473"/>
  <c r="F477" l="1"/>
  <c r="G476"/>
  <c r="H476" s="1"/>
  <c r="L473"/>
  <c r="K474"/>
  <c r="M473"/>
  <c r="Q474" s="1"/>
  <c r="O473"/>
  <c r="P473" s="1"/>
  <c r="N382" i="3"/>
  <c r="I382"/>
  <c r="J476" i="4"/>
  <c r="R474"/>
  <c r="F478" l="1"/>
  <c r="G477"/>
  <c r="H477" s="1"/>
  <c r="L474"/>
  <c r="K475"/>
  <c r="M474"/>
  <c r="Q475" s="1"/>
  <c r="O474"/>
  <c r="P474" s="1"/>
  <c r="N381" i="3"/>
  <c r="I381"/>
  <c r="J477" i="4"/>
  <c r="R475"/>
  <c r="F479" l="1"/>
  <c r="G478"/>
  <c r="H478" s="1"/>
  <c r="L475"/>
  <c r="K476"/>
  <c r="M475"/>
  <c r="Q476" s="1"/>
  <c r="O475"/>
  <c r="P475" s="1"/>
  <c r="N380" i="3"/>
  <c r="I380"/>
  <c r="J478" i="4"/>
  <c r="R476"/>
  <c r="F480" l="1"/>
  <c r="G479"/>
  <c r="H479" s="1"/>
  <c r="L476"/>
  <c r="K477"/>
  <c r="M476"/>
  <c r="Q477" s="1"/>
  <c r="O476"/>
  <c r="N379" i="3"/>
  <c r="I379"/>
  <c r="J479" i="4"/>
  <c r="R477"/>
  <c r="F481" l="1"/>
  <c r="G480"/>
  <c r="H480" s="1"/>
  <c r="O477"/>
  <c r="P476"/>
  <c r="L477"/>
  <c r="K478"/>
  <c r="N378" i="3"/>
  <c r="I378"/>
  <c r="J480" i="4"/>
  <c r="F482" l="1"/>
  <c r="G481"/>
  <c r="H481" s="1"/>
  <c r="P477"/>
  <c r="L478"/>
  <c r="K479"/>
  <c r="M478"/>
  <c r="M477"/>
  <c r="N377" i="3"/>
  <c r="I377"/>
  <c r="J481" i="4"/>
  <c r="R478"/>
  <c r="R479"/>
  <c r="O478" l="1"/>
  <c r="O479" s="1"/>
  <c r="F483"/>
  <c r="G482"/>
  <c r="H482" s="1"/>
  <c r="Q478"/>
  <c r="Q479" s="1"/>
  <c r="L479"/>
  <c r="K480"/>
  <c r="M479"/>
  <c r="N376" i="3"/>
  <c r="I376"/>
  <c r="J482" i="4"/>
  <c r="R480"/>
  <c r="O480" l="1"/>
  <c r="P480" s="1"/>
  <c r="P479"/>
  <c r="L480"/>
  <c r="K481"/>
  <c r="M480"/>
  <c r="F484"/>
  <c r="G483"/>
  <c r="H483" s="1"/>
  <c r="Q480"/>
  <c r="P478"/>
  <c r="N375" i="3"/>
  <c r="I375"/>
  <c r="J483" i="4"/>
  <c r="R481"/>
  <c r="Q481" l="1"/>
  <c r="F485"/>
  <c r="G484"/>
  <c r="H484" s="1"/>
  <c r="L481"/>
  <c r="K482"/>
  <c r="M481"/>
  <c r="O481"/>
  <c r="P481" s="1"/>
  <c r="N374" i="3"/>
  <c r="I374"/>
  <c r="R482" i="4"/>
  <c r="J484"/>
  <c r="Q482" l="1"/>
  <c r="L482"/>
  <c r="K483"/>
  <c r="M482"/>
  <c r="F486"/>
  <c r="G485"/>
  <c r="H485" s="1"/>
  <c r="O482"/>
  <c r="P482" s="1"/>
  <c r="N373" i="3"/>
  <c r="I373"/>
  <c r="J485" i="4"/>
  <c r="R483"/>
  <c r="Q483" l="1"/>
  <c r="L483"/>
  <c r="K484"/>
  <c r="M483"/>
  <c r="F487"/>
  <c r="G486"/>
  <c r="H486" s="1"/>
  <c r="O483"/>
  <c r="P483" s="1"/>
  <c r="N372" i="3"/>
  <c r="I372"/>
  <c r="R484" i="4"/>
  <c r="J486"/>
  <c r="Q484" l="1"/>
  <c r="L484"/>
  <c r="K485"/>
  <c r="M484"/>
  <c r="Q485" s="1"/>
  <c r="F488"/>
  <c r="G487"/>
  <c r="H487" s="1"/>
  <c r="O484"/>
  <c r="P484" s="1"/>
  <c r="N371" i="3"/>
  <c r="I371"/>
  <c r="R485" i="4"/>
  <c r="J487"/>
  <c r="L485" l="1"/>
  <c r="K486"/>
  <c r="M485"/>
  <c r="Q486" s="1"/>
  <c r="F489"/>
  <c r="G488"/>
  <c r="H488" s="1"/>
  <c r="O485"/>
  <c r="P485" s="1"/>
  <c r="N370" i="3"/>
  <c r="I370"/>
  <c r="R486" i="4"/>
  <c r="J488"/>
  <c r="L486" l="1"/>
  <c r="K487"/>
  <c r="M486"/>
  <c r="Q487" s="1"/>
  <c r="F490"/>
  <c r="G489"/>
  <c r="H489" s="1"/>
  <c r="O486"/>
  <c r="N369" i="3"/>
  <c r="I369"/>
  <c r="R487" i="4"/>
  <c r="J489"/>
  <c r="L487" l="1"/>
  <c r="K488"/>
  <c r="M487"/>
  <c r="Q488" s="1"/>
  <c r="O487"/>
  <c r="P487" s="1"/>
  <c r="P486"/>
  <c r="F491"/>
  <c r="G490"/>
  <c r="H490" s="1"/>
  <c r="N368" i="3"/>
  <c r="I368"/>
  <c r="J490" i="4"/>
  <c r="R488"/>
  <c r="F492" l="1"/>
  <c r="G491"/>
  <c r="H491" s="1"/>
  <c r="L488"/>
  <c r="K489"/>
  <c r="M488"/>
  <c r="Q489" s="1"/>
  <c r="O488"/>
  <c r="P488" s="1"/>
  <c r="N367" i="3"/>
  <c r="I367"/>
  <c r="J491" i="4"/>
  <c r="R489"/>
  <c r="F493" l="1"/>
  <c r="G492"/>
  <c r="H492" s="1"/>
  <c r="L489"/>
  <c r="K490"/>
  <c r="M489"/>
  <c r="Q490" s="1"/>
  <c r="O489"/>
  <c r="P489" s="1"/>
  <c r="N366" i="3"/>
  <c r="I366"/>
  <c r="J492" i="4"/>
  <c r="R490"/>
  <c r="F494" l="1"/>
  <c r="G493"/>
  <c r="H493" s="1"/>
  <c r="L490"/>
  <c r="K491"/>
  <c r="M490"/>
  <c r="Q491" s="1"/>
  <c r="O490"/>
  <c r="N365" i="3"/>
  <c r="I365"/>
  <c r="J493" i="4"/>
  <c r="R491"/>
  <c r="F495" l="1"/>
  <c r="G494"/>
  <c r="H494" s="1"/>
  <c r="O491"/>
  <c r="P490"/>
  <c r="L491"/>
  <c r="K492"/>
  <c r="N364" i="3"/>
  <c r="I364"/>
  <c r="J494" i="4"/>
  <c r="F496" l="1"/>
  <c r="G495"/>
  <c r="H495" s="1"/>
  <c r="P491"/>
  <c r="L492"/>
  <c r="K493"/>
  <c r="M492"/>
  <c r="M491"/>
  <c r="N363" i="3"/>
  <c r="I363"/>
  <c r="J495" i="4"/>
  <c r="R492"/>
  <c r="R493"/>
  <c r="O492" l="1"/>
  <c r="O493" s="1"/>
  <c r="F497"/>
  <c r="G496"/>
  <c r="H496" s="1"/>
  <c r="Q492"/>
  <c r="Q493" s="1"/>
  <c r="L493"/>
  <c r="M493" s="1"/>
  <c r="K494"/>
  <c r="N362" i="3"/>
  <c r="I362"/>
  <c r="J496" i="4"/>
  <c r="R494"/>
  <c r="O494" l="1"/>
  <c r="P494" s="1"/>
  <c r="P493"/>
  <c r="L494"/>
  <c r="K495"/>
  <c r="M494"/>
  <c r="F498"/>
  <c r="G497"/>
  <c r="H497" s="1"/>
  <c r="Q494"/>
  <c r="Q495" s="1"/>
  <c r="P492"/>
  <c r="N361" i="3"/>
  <c r="I361"/>
  <c r="J497" i="4"/>
  <c r="R495"/>
  <c r="F499" l="1"/>
  <c r="G498"/>
  <c r="H498" s="1"/>
  <c r="L495"/>
  <c r="K496"/>
  <c r="M495"/>
  <c r="Q496" s="1"/>
  <c r="O495"/>
  <c r="P495" s="1"/>
  <c r="N360" i="3"/>
  <c r="I360"/>
  <c r="R496" i="4"/>
  <c r="J498"/>
  <c r="L496" l="1"/>
  <c r="K497"/>
  <c r="M496"/>
  <c r="Q497"/>
  <c r="F500"/>
  <c r="G499"/>
  <c r="H499" s="1"/>
  <c r="O496"/>
  <c r="P496" s="1"/>
  <c r="N359" i="3"/>
  <c r="I359"/>
  <c r="R497" i="4"/>
  <c r="J499"/>
  <c r="L497" l="1"/>
  <c r="K498"/>
  <c r="M497"/>
  <c r="Q498" s="1"/>
  <c r="F501"/>
  <c r="G500"/>
  <c r="H500" s="1"/>
  <c r="O497"/>
  <c r="P497" s="1"/>
  <c r="N358" i="3"/>
  <c r="I358"/>
  <c r="R498" i="4"/>
  <c r="J500"/>
  <c r="L498" l="1"/>
  <c r="K499"/>
  <c r="M498"/>
  <c r="Q499" s="1"/>
  <c r="F502"/>
  <c r="G501"/>
  <c r="H501" s="1"/>
  <c r="O498"/>
  <c r="P498" s="1"/>
  <c r="N357" i="3"/>
  <c r="I357"/>
  <c r="J501" i="4"/>
  <c r="R499"/>
  <c r="F503" l="1"/>
  <c r="G502"/>
  <c r="H502" s="1"/>
  <c r="L499"/>
  <c r="K500"/>
  <c r="M499"/>
  <c r="Q500" s="1"/>
  <c r="O499"/>
  <c r="P499" s="1"/>
  <c r="N356" i="3"/>
  <c r="I356"/>
  <c r="J502" i="4"/>
  <c r="R500"/>
  <c r="F504" l="1"/>
  <c r="G503"/>
  <c r="H503" s="1"/>
  <c r="L500"/>
  <c r="K501"/>
  <c r="M500"/>
  <c r="Q501" s="1"/>
  <c r="O500"/>
  <c r="P500" s="1"/>
  <c r="N355" i="3"/>
  <c r="I355"/>
  <c r="J503" i="4"/>
  <c r="R501"/>
  <c r="F505" l="1"/>
  <c r="G504"/>
  <c r="H504" s="1"/>
  <c r="L501"/>
  <c r="K502"/>
  <c r="M501"/>
  <c r="Q502" s="1"/>
  <c r="O501"/>
  <c r="P501" s="1"/>
  <c r="N354" i="3"/>
  <c r="I354"/>
  <c r="J504" i="4"/>
  <c r="R502"/>
  <c r="F506" l="1"/>
  <c r="G505"/>
  <c r="H505" s="1"/>
  <c r="L502"/>
  <c r="K503"/>
  <c r="M502"/>
  <c r="Q503" s="1"/>
  <c r="O502"/>
  <c r="P502" s="1"/>
  <c r="N353" i="3"/>
  <c r="I353"/>
  <c r="J505" i="4"/>
  <c r="R503"/>
  <c r="F507" l="1"/>
  <c r="G506"/>
  <c r="H506" s="1"/>
  <c r="L503"/>
  <c r="K504"/>
  <c r="M503"/>
  <c r="Q504" s="1"/>
  <c r="O503"/>
  <c r="P503" s="1"/>
  <c r="N352" i="3"/>
  <c r="I352"/>
  <c r="J506" i="4"/>
  <c r="R504"/>
  <c r="F508" l="1"/>
  <c r="G507"/>
  <c r="H507" s="1"/>
  <c r="L504"/>
  <c r="K505"/>
  <c r="M504"/>
  <c r="Q505" s="1"/>
  <c r="O504"/>
  <c r="P504" s="1"/>
  <c r="N351" i="3"/>
  <c r="I351"/>
  <c r="J507" i="4"/>
  <c r="R505"/>
  <c r="F509" l="1"/>
  <c r="G508"/>
  <c r="H508" s="1"/>
  <c r="L505"/>
  <c r="K506"/>
  <c r="M505"/>
  <c r="Q506" s="1"/>
  <c r="O505"/>
  <c r="P505" s="1"/>
  <c r="N350" i="3"/>
  <c r="I350"/>
  <c r="J508" i="4"/>
  <c r="R506"/>
  <c r="F510" l="1"/>
  <c r="G509"/>
  <c r="H509" s="1"/>
  <c r="L506"/>
  <c r="K507"/>
  <c r="M506"/>
  <c r="Q507" s="1"/>
  <c r="O506"/>
  <c r="P506" s="1"/>
  <c r="N349" i="3"/>
  <c r="I349"/>
  <c r="J509" i="4"/>
  <c r="R507"/>
  <c r="F511" l="1"/>
  <c r="G510"/>
  <c r="H510" s="1"/>
  <c r="L507"/>
  <c r="K508"/>
  <c r="M507"/>
  <c r="Q508" s="1"/>
  <c r="O507"/>
  <c r="P507" s="1"/>
  <c r="N348" i="3"/>
  <c r="I348"/>
  <c r="J510" i="4"/>
  <c r="R508"/>
  <c r="F512" l="1"/>
  <c r="G511"/>
  <c r="H511" s="1"/>
  <c r="L508"/>
  <c r="K509"/>
  <c r="M508"/>
  <c r="Q509" s="1"/>
  <c r="O508"/>
  <c r="P508" s="1"/>
  <c r="N347" i="3"/>
  <c r="I347"/>
  <c r="J511" i="4"/>
  <c r="R509"/>
  <c r="F513" l="1"/>
  <c r="G512"/>
  <c r="H512" s="1"/>
  <c r="L509"/>
  <c r="K510"/>
  <c r="M509"/>
  <c r="Q510" s="1"/>
  <c r="O509"/>
  <c r="P509" s="1"/>
  <c r="N346" i="3"/>
  <c r="I346"/>
  <c r="J512" i="4"/>
  <c r="R510"/>
  <c r="F514" l="1"/>
  <c r="G513"/>
  <c r="H513" s="1"/>
  <c r="L510"/>
  <c r="K511"/>
  <c r="M510"/>
  <c r="Q511" s="1"/>
  <c r="O510"/>
  <c r="N345" i="3"/>
  <c r="I345"/>
  <c r="J513" i="4"/>
  <c r="R511"/>
  <c r="L511" l="1"/>
  <c r="K512"/>
  <c r="M511"/>
  <c r="F515"/>
  <c r="G514"/>
  <c r="H514" s="1"/>
  <c r="O511"/>
  <c r="P510"/>
  <c r="Q512"/>
  <c r="N344" i="3"/>
  <c r="I344"/>
  <c r="J514" i="4"/>
  <c r="R512"/>
  <c r="F516" l="1"/>
  <c r="G515"/>
  <c r="H515" s="1"/>
  <c r="L512"/>
  <c r="K513"/>
  <c r="M512"/>
  <c r="O512"/>
  <c r="P511"/>
  <c r="Q513"/>
  <c r="N343" i="3"/>
  <c r="I343"/>
  <c r="R513" i="4"/>
  <c r="J515"/>
  <c r="L513" l="1"/>
  <c r="K514"/>
  <c r="M513"/>
  <c r="O513"/>
  <c r="P512"/>
  <c r="F517"/>
  <c r="G516"/>
  <c r="H516" s="1"/>
  <c r="Q514"/>
  <c r="N342" i="3"/>
  <c r="I342"/>
  <c r="J516" i="4"/>
  <c r="R514"/>
  <c r="F518" l="1"/>
  <c r="G517"/>
  <c r="H517" s="1"/>
  <c r="L514"/>
  <c r="K515"/>
  <c r="M514"/>
  <c r="Q515" s="1"/>
  <c r="O514"/>
  <c r="P514" s="1"/>
  <c r="P513"/>
  <c r="N341" i="3"/>
  <c r="I341"/>
  <c r="R515" i="4"/>
  <c r="J517"/>
  <c r="L515" l="1"/>
  <c r="K516"/>
  <c r="M515"/>
  <c r="Q516" s="1"/>
  <c r="F519"/>
  <c r="G518"/>
  <c r="H518" s="1"/>
  <c r="O515"/>
  <c r="P515" s="1"/>
  <c r="N340" i="3"/>
  <c r="I340"/>
  <c r="R516" i="4"/>
  <c r="J518"/>
  <c r="L516" l="1"/>
  <c r="K517"/>
  <c r="M516"/>
  <c r="Q517" s="1"/>
  <c r="F520"/>
  <c r="G519"/>
  <c r="H519" s="1"/>
  <c r="O516"/>
  <c r="P516" s="1"/>
  <c r="N339" i="3"/>
  <c r="I339"/>
  <c r="R517" i="4"/>
  <c r="J519"/>
  <c r="L517" l="1"/>
  <c r="K518"/>
  <c r="M517"/>
  <c r="Q518" s="1"/>
  <c r="F521"/>
  <c r="G520"/>
  <c r="H520" s="1"/>
  <c r="O517"/>
  <c r="P517" s="1"/>
  <c r="N338" i="3"/>
  <c r="I338"/>
  <c r="J520" i="4"/>
  <c r="R518"/>
  <c r="F522" l="1"/>
  <c r="G521"/>
  <c r="H521" s="1"/>
  <c r="L518"/>
  <c r="K519"/>
  <c r="M518"/>
  <c r="Q519" s="1"/>
  <c r="O518"/>
  <c r="P518" s="1"/>
  <c r="N337" i="3"/>
  <c r="I337"/>
  <c r="J521" i="4"/>
  <c r="R519"/>
  <c r="F523" l="1"/>
  <c r="G522"/>
  <c r="H522" s="1"/>
  <c r="L519"/>
  <c r="K520"/>
  <c r="M519"/>
  <c r="Q520" s="1"/>
  <c r="O519"/>
  <c r="P519" s="1"/>
  <c r="N336" i="3"/>
  <c r="I336"/>
  <c r="J522" i="4"/>
  <c r="R520"/>
  <c r="F524" l="1"/>
  <c r="G523"/>
  <c r="H523" s="1"/>
  <c r="L520"/>
  <c r="K521"/>
  <c r="M520"/>
  <c r="Q521" s="1"/>
  <c r="O520"/>
  <c r="P520" s="1"/>
  <c r="N335" i="3"/>
  <c r="I335"/>
  <c r="J523" i="4"/>
  <c r="R521"/>
  <c r="F525" l="1"/>
  <c r="G524"/>
  <c r="H524" s="1"/>
  <c r="L521"/>
  <c r="K522"/>
  <c r="M521"/>
  <c r="Q522" s="1"/>
  <c r="O521"/>
  <c r="P521" s="1"/>
  <c r="N334" i="3"/>
  <c r="I334"/>
  <c r="J524" i="4"/>
  <c r="R522"/>
  <c r="F526" l="1"/>
  <c r="G525"/>
  <c r="H525" s="1"/>
  <c r="L522"/>
  <c r="K523"/>
  <c r="M522"/>
  <c r="Q523" s="1"/>
  <c r="O522"/>
  <c r="P522" s="1"/>
  <c r="N333" i="3"/>
  <c r="I333"/>
  <c r="J525" i="4"/>
  <c r="R523"/>
  <c r="F527" l="1"/>
  <c r="G526"/>
  <c r="H526" s="1"/>
  <c r="L523"/>
  <c r="K524"/>
  <c r="M523"/>
  <c r="Q524" s="1"/>
  <c r="O523"/>
  <c r="P523" s="1"/>
  <c r="N332" i="3"/>
  <c r="I332"/>
  <c r="J526" i="4"/>
  <c r="R524"/>
  <c r="F528" l="1"/>
  <c r="G527"/>
  <c r="H527" s="1"/>
  <c r="L524"/>
  <c r="K525"/>
  <c r="M524"/>
  <c r="Q525" s="1"/>
  <c r="O524"/>
  <c r="P524" s="1"/>
  <c r="N331" i="3"/>
  <c r="I331"/>
  <c r="J527" i="4"/>
  <c r="R525"/>
  <c r="F529" l="1"/>
  <c r="G528"/>
  <c r="H528" s="1"/>
  <c r="L525"/>
  <c r="K526"/>
  <c r="M525"/>
  <c r="Q526" s="1"/>
  <c r="O525"/>
  <c r="N330" i="3"/>
  <c r="I330"/>
  <c r="J528" i="4"/>
  <c r="R526"/>
  <c r="L526" l="1"/>
  <c r="K527"/>
  <c r="M526"/>
  <c r="F530"/>
  <c r="G529"/>
  <c r="H529" s="1"/>
  <c r="O526"/>
  <c r="Q527"/>
  <c r="P525"/>
  <c r="N329" i="3"/>
  <c r="I329"/>
  <c r="J529" i="4"/>
  <c r="R527"/>
  <c r="F531" l="1"/>
  <c r="G530"/>
  <c r="H530" s="1"/>
  <c r="L527"/>
  <c r="K528"/>
  <c r="M527"/>
  <c r="Q528" s="1"/>
  <c r="O527"/>
  <c r="P526"/>
  <c r="N328" i="3"/>
  <c r="I328"/>
  <c r="R528" i="4"/>
  <c r="J530"/>
  <c r="L528" l="1"/>
  <c r="K529"/>
  <c r="M528"/>
  <c r="O528"/>
  <c r="P527"/>
  <c r="F532"/>
  <c r="G531"/>
  <c r="H531" s="1"/>
  <c r="Q529"/>
  <c r="N327" i="3"/>
  <c r="I327"/>
  <c r="J531" i="4"/>
  <c r="R529"/>
  <c r="F533" l="1"/>
  <c r="G532"/>
  <c r="H532" s="1"/>
  <c r="L529"/>
  <c r="K530"/>
  <c r="M529"/>
  <c r="Q530" s="1"/>
  <c r="O529"/>
  <c r="P529" s="1"/>
  <c r="P528"/>
  <c r="N326" i="3"/>
  <c r="I326"/>
  <c r="R530" i="4"/>
  <c r="J532"/>
  <c r="L530" l="1"/>
  <c r="K531"/>
  <c r="M530"/>
  <c r="Q531" s="1"/>
  <c r="F534"/>
  <c r="G533"/>
  <c r="H533" s="1"/>
  <c r="O530"/>
  <c r="N325" i="3"/>
  <c r="I325"/>
  <c r="R531" i="4"/>
  <c r="J533"/>
  <c r="L531" l="1"/>
  <c r="K532"/>
  <c r="M531"/>
  <c r="Q532" s="1"/>
  <c r="O531"/>
  <c r="P531" s="1"/>
  <c r="P530"/>
  <c r="F535"/>
  <c r="G534"/>
  <c r="H534" s="1"/>
  <c r="N324" i="3"/>
  <c r="I324"/>
  <c r="J534" i="4"/>
  <c r="R532"/>
  <c r="F536" l="1"/>
  <c r="G535"/>
  <c r="H535" s="1"/>
  <c r="L532"/>
  <c r="K533"/>
  <c r="M532"/>
  <c r="Q533" s="1"/>
  <c r="O532"/>
  <c r="P532" s="1"/>
  <c r="N323" i="3"/>
  <c r="I323"/>
  <c r="J535" i="4"/>
  <c r="R533"/>
  <c r="F537" l="1"/>
  <c r="G536"/>
  <c r="H536" s="1"/>
  <c r="L533"/>
  <c r="K534"/>
  <c r="M533"/>
  <c r="Q534" s="1"/>
  <c r="O533"/>
  <c r="P533" s="1"/>
  <c r="N322" i="3"/>
  <c r="I322"/>
  <c r="J536" i="4"/>
  <c r="R534"/>
  <c r="F538" l="1"/>
  <c r="G537"/>
  <c r="H537" s="1"/>
  <c r="L534"/>
  <c r="K535"/>
  <c r="M534"/>
  <c r="Q535" s="1"/>
  <c r="O534"/>
  <c r="P534" s="1"/>
  <c r="N321" i="3"/>
  <c r="I321"/>
  <c r="J537" i="4"/>
  <c r="R535"/>
  <c r="F539" l="1"/>
  <c r="G538"/>
  <c r="H538" s="1"/>
  <c r="L535"/>
  <c r="K536"/>
  <c r="M535"/>
  <c r="Q536" s="1"/>
  <c r="O535"/>
  <c r="P535" s="1"/>
  <c r="N320" i="3"/>
  <c r="I320"/>
  <c r="J538" i="4"/>
  <c r="R536"/>
  <c r="F540" l="1"/>
  <c r="G539"/>
  <c r="H539" s="1"/>
  <c r="L536"/>
  <c r="K537"/>
  <c r="M536"/>
  <c r="Q537" s="1"/>
  <c r="O536"/>
  <c r="P536" s="1"/>
  <c r="N319" i="3"/>
  <c r="I319"/>
  <c r="J539" i="4"/>
  <c r="R537"/>
  <c r="F541" l="1"/>
  <c r="G540"/>
  <c r="H540" s="1"/>
  <c r="L537"/>
  <c r="K538"/>
  <c r="M537"/>
  <c r="Q538" s="1"/>
  <c r="O537"/>
  <c r="P537" s="1"/>
  <c r="N318" i="3"/>
  <c r="I318"/>
  <c r="J540" i="4"/>
  <c r="R538"/>
  <c r="F542" l="1"/>
  <c r="G541"/>
  <c r="H541" s="1"/>
  <c r="L538"/>
  <c r="K539"/>
  <c r="M538"/>
  <c r="Q539" s="1"/>
  <c r="O538"/>
  <c r="P538" s="1"/>
  <c r="N317" i="3"/>
  <c r="I317"/>
  <c r="J541" i="4"/>
  <c r="R539"/>
  <c r="F543" l="1"/>
  <c r="G542"/>
  <c r="H542" s="1"/>
  <c r="L539"/>
  <c r="K540"/>
  <c r="M539"/>
  <c r="Q540" s="1"/>
  <c r="O539"/>
  <c r="P539" s="1"/>
  <c r="N316" i="3"/>
  <c r="I316"/>
  <c r="J542" i="4"/>
  <c r="R540"/>
  <c r="F544" l="1"/>
  <c r="G543"/>
  <c r="H543" s="1"/>
  <c r="L540"/>
  <c r="K541"/>
  <c r="M540"/>
  <c r="Q541" s="1"/>
  <c r="O540"/>
  <c r="P540" s="1"/>
  <c r="N315" i="3"/>
  <c r="I315"/>
  <c r="J543" i="4"/>
  <c r="R541"/>
  <c r="F545" l="1"/>
  <c r="G544"/>
  <c r="H544" s="1"/>
  <c r="L541"/>
  <c r="K542"/>
  <c r="M541"/>
  <c r="Q542" s="1"/>
  <c r="O541"/>
  <c r="P541" s="1"/>
  <c r="N314" i="3"/>
  <c r="I314"/>
  <c r="J544" i="4"/>
  <c r="R542"/>
  <c r="F546" l="1"/>
  <c r="G545"/>
  <c r="H545" s="1"/>
  <c r="L542"/>
  <c r="K543"/>
  <c r="M542"/>
  <c r="Q543" s="1"/>
  <c r="O542"/>
  <c r="P542" s="1"/>
  <c r="N313" i="3"/>
  <c r="I313"/>
  <c r="J545" i="4"/>
  <c r="R543"/>
  <c r="F547" l="1"/>
  <c r="G546"/>
  <c r="H546" s="1"/>
  <c r="L543"/>
  <c r="K544"/>
  <c r="M543"/>
  <c r="Q544" s="1"/>
  <c r="O543"/>
  <c r="P543" s="1"/>
  <c r="N312" i="3"/>
  <c r="I312"/>
  <c r="J546" i="4"/>
  <c r="R544"/>
  <c r="F548" l="1"/>
  <c r="G547"/>
  <c r="H547" s="1"/>
  <c r="L544"/>
  <c r="K545"/>
  <c r="M544"/>
  <c r="Q545" s="1"/>
  <c r="O544"/>
  <c r="P544" s="1"/>
  <c r="N311" i="3"/>
  <c r="I311"/>
  <c r="J547" i="4"/>
  <c r="R545"/>
  <c r="F549" l="1"/>
  <c r="G548"/>
  <c r="H548" s="1"/>
  <c r="L545"/>
  <c r="K546"/>
  <c r="M545"/>
  <c r="Q546" s="1"/>
  <c r="O545"/>
  <c r="P545" s="1"/>
  <c r="N310" i="3"/>
  <c r="I310"/>
  <c r="J548" i="4"/>
  <c r="R546"/>
  <c r="F550" l="1"/>
  <c r="G549"/>
  <c r="H549" s="1"/>
  <c r="L546"/>
  <c r="K547"/>
  <c r="M546"/>
  <c r="Q547" s="1"/>
  <c r="O546"/>
  <c r="P546" s="1"/>
  <c r="N309" i="3"/>
  <c r="I309"/>
  <c r="J549" i="4"/>
  <c r="R547"/>
  <c r="F551" l="1"/>
  <c r="G550"/>
  <c r="H550" s="1"/>
  <c r="L547"/>
  <c r="K548"/>
  <c r="M547"/>
  <c r="Q548" s="1"/>
  <c r="O547"/>
  <c r="P547" s="1"/>
  <c r="N308" i="3"/>
  <c r="I308"/>
  <c r="J550" i="4"/>
  <c r="R548"/>
  <c r="F552" l="1"/>
  <c r="G551"/>
  <c r="H551" s="1"/>
  <c r="L548"/>
  <c r="K549"/>
  <c r="M548"/>
  <c r="Q549" s="1"/>
  <c r="O548"/>
  <c r="P548" s="1"/>
  <c r="N307" i="3"/>
  <c r="I307"/>
  <c r="J551" i="4"/>
  <c r="R549"/>
  <c r="F553" l="1"/>
  <c r="G552"/>
  <c r="H552" s="1"/>
  <c r="L549"/>
  <c r="K550"/>
  <c r="M549"/>
  <c r="Q550" s="1"/>
  <c r="O549"/>
  <c r="P549" s="1"/>
  <c r="N306" i="3"/>
  <c r="I306"/>
  <c r="J552" i="4"/>
  <c r="R550"/>
  <c r="F554" l="1"/>
  <c r="G553"/>
  <c r="H553" s="1"/>
  <c r="L550"/>
  <c r="K551"/>
  <c r="M550"/>
  <c r="Q551" s="1"/>
  <c r="O550"/>
  <c r="P550" s="1"/>
  <c r="N305" i="3"/>
  <c r="I305"/>
  <c r="J553" i="4"/>
  <c r="R551"/>
  <c r="F555" l="1"/>
  <c r="G554"/>
  <c r="H554" s="1"/>
  <c r="L551"/>
  <c r="K552"/>
  <c r="M551"/>
  <c r="Q552" s="1"/>
  <c r="O551"/>
  <c r="P551" s="1"/>
  <c r="N304" i="3"/>
  <c r="I304"/>
  <c r="J554" i="4"/>
  <c r="R552"/>
  <c r="F556" l="1"/>
  <c r="G555"/>
  <c r="H555" s="1"/>
  <c r="L552"/>
  <c r="K553"/>
  <c r="M552"/>
  <c r="Q553" s="1"/>
  <c r="O552"/>
  <c r="P552" s="1"/>
  <c r="N303" i="3"/>
  <c r="I303"/>
  <c r="J555" i="4"/>
  <c r="R553"/>
  <c r="F557" l="1"/>
  <c r="G556"/>
  <c r="H556" s="1"/>
  <c r="L553"/>
  <c r="M553" s="1"/>
  <c r="Q554" s="1"/>
  <c r="K554"/>
  <c r="O553"/>
  <c r="P553" s="1"/>
  <c r="N302" i="3"/>
  <c r="I302"/>
  <c r="J556" i="4"/>
  <c r="R554"/>
  <c r="L554" l="1"/>
  <c r="K555"/>
  <c r="M554"/>
  <c r="Q555" s="1"/>
  <c r="F558"/>
  <c r="G557"/>
  <c r="H557" s="1"/>
  <c r="O554"/>
  <c r="P554" s="1"/>
  <c r="N301" i="3"/>
  <c r="I301"/>
  <c r="J557" i="4"/>
  <c r="R555"/>
  <c r="F559" l="1"/>
  <c r="G558"/>
  <c r="H558" s="1"/>
  <c r="L555"/>
  <c r="K556"/>
  <c r="M555"/>
  <c r="Q556" s="1"/>
  <c r="O555"/>
  <c r="P555" s="1"/>
  <c r="N300" i="3"/>
  <c r="I300"/>
  <c r="J558" i="4"/>
  <c r="R556"/>
  <c r="F560" l="1"/>
  <c r="G559"/>
  <c r="H559" s="1"/>
  <c r="L556"/>
  <c r="K557"/>
  <c r="M556"/>
  <c r="Q557" s="1"/>
  <c r="O556"/>
  <c r="P556" s="1"/>
  <c r="N299" i="3"/>
  <c r="I299"/>
  <c r="J559" i="4"/>
  <c r="R557"/>
  <c r="F561" l="1"/>
  <c r="G560"/>
  <c r="H560" s="1"/>
  <c r="L557"/>
  <c r="K558"/>
  <c r="M557"/>
  <c r="Q558" s="1"/>
  <c r="O557"/>
  <c r="P557" s="1"/>
  <c r="N298" i="3"/>
  <c r="I298"/>
  <c r="J560" i="4"/>
  <c r="R558"/>
  <c r="F562" l="1"/>
  <c r="G561"/>
  <c r="H561" s="1"/>
  <c r="L558"/>
  <c r="K559"/>
  <c r="M558"/>
  <c r="Q559" s="1"/>
  <c r="O558"/>
  <c r="P558" s="1"/>
  <c r="N297" i="3"/>
  <c r="I297"/>
  <c r="J561" i="4"/>
  <c r="R559"/>
  <c r="F563" l="1"/>
  <c r="G562"/>
  <c r="H562" s="1"/>
  <c r="L559"/>
  <c r="K560"/>
  <c r="M559"/>
  <c r="Q560" s="1"/>
  <c r="O559"/>
  <c r="P559" s="1"/>
  <c r="N296" i="3"/>
  <c r="I296"/>
  <c r="J562" i="4"/>
  <c r="R560"/>
  <c r="F564" l="1"/>
  <c r="G563"/>
  <c r="H563" s="1"/>
  <c r="L560"/>
  <c r="K561"/>
  <c r="M560"/>
  <c r="Q561" s="1"/>
  <c r="O560"/>
  <c r="P560" s="1"/>
  <c r="N295" i="3"/>
  <c r="I295"/>
  <c r="J563" i="4"/>
  <c r="R561"/>
  <c r="F565" l="1"/>
  <c r="G564"/>
  <c r="H564" s="1"/>
  <c r="L561"/>
  <c r="K562"/>
  <c r="M561"/>
  <c r="Q562" s="1"/>
  <c r="O561"/>
  <c r="P561" s="1"/>
  <c r="N294" i="3"/>
  <c r="I294"/>
  <c r="J564" i="4"/>
  <c r="R562"/>
  <c r="F566" l="1"/>
  <c r="G565"/>
  <c r="H565" s="1"/>
  <c r="L562"/>
  <c r="K563"/>
  <c r="M562"/>
  <c r="Q563" s="1"/>
  <c r="O562"/>
  <c r="P562" s="1"/>
  <c r="N293" i="3"/>
  <c r="I293"/>
  <c r="J565" i="4"/>
  <c r="R563"/>
  <c r="F567" l="1"/>
  <c r="G566"/>
  <c r="H566" s="1"/>
  <c r="L563"/>
  <c r="K564"/>
  <c r="M563"/>
  <c r="Q564" s="1"/>
  <c r="O563"/>
  <c r="P563" s="1"/>
  <c r="N292" i="3"/>
  <c r="I292"/>
  <c r="J566" i="4"/>
  <c r="R564"/>
  <c r="F568" l="1"/>
  <c r="G567"/>
  <c r="H567" s="1"/>
  <c r="L564"/>
  <c r="K565"/>
  <c r="M564"/>
  <c r="Q565" s="1"/>
  <c r="O564"/>
  <c r="P564" s="1"/>
  <c r="N291" i="3"/>
  <c r="I291"/>
  <c r="J567" i="4"/>
  <c r="R565"/>
  <c r="F569" l="1"/>
  <c r="G568"/>
  <c r="H568" s="1"/>
  <c r="L565"/>
  <c r="K566"/>
  <c r="M565"/>
  <c r="Q566" s="1"/>
  <c r="O565"/>
  <c r="P565" s="1"/>
  <c r="N290" i="3"/>
  <c r="I290"/>
  <c r="J568" i="4"/>
  <c r="R566"/>
  <c r="F570" l="1"/>
  <c r="G569"/>
  <c r="H569" s="1"/>
  <c r="L566"/>
  <c r="K567"/>
  <c r="M566"/>
  <c r="Q567" s="1"/>
  <c r="O566"/>
  <c r="P566" s="1"/>
  <c r="N289" i="3"/>
  <c r="I289"/>
  <c r="J569" i="4"/>
  <c r="R567"/>
  <c r="F571" l="1"/>
  <c r="G570"/>
  <c r="H570" s="1"/>
  <c r="L567"/>
  <c r="K568"/>
  <c r="M567"/>
  <c r="Q568" s="1"/>
  <c r="O567"/>
  <c r="P567" s="1"/>
  <c r="N288" i="3"/>
  <c r="I288"/>
  <c r="J570" i="4"/>
  <c r="R568"/>
  <c r="F572" l="1"/>
  <c r="G571"/>
  <c r="H571" s="1"/>
  <c r="L568"/>
  <c r="K569"/>
  <c r="M568"/>
  <c r="Q569" s="1"/>
  <c r="O568"/>
  <c r="P568" s="1"/>
  <c r="N287" i="3"/>
  <c r="I287"/>
  <c r="J571" i="4"/>
  <c r="R569"/>
  <c r="F573" l="1"/>
  <c r="G572"/>
  <c r="H572" s="1"/>
  <c r="L569"/>
  <c r="K570"/>
  <c r="M569"/>
  <c r="Q570" s="1"/>
  <c r="O569"/>
  <c r="P569" s="1"/>
  <c r="N286" i="3"/>
  <c r="I286"/>
  <c r="J572" i="4"/>
  <c r="R570"/>
  <c r="F574" l="1"/>
  <c r="G573"/>
  <c r="H573" s="1"/>
  <c r="L570"/>
  <c r="K571"/>
  <c r="M570"/>
  <c r="Q571" s="1"/>
  <c r="O570"/>
  <c r="P570" s="1"/>
  <c r="N285" i="3"/>
  <c r="I285"/>
  <c r="J573" i="4"/>
  <c r="R571"/>
  <c r="F575" l="1"/>
  <c r="G574"/>
  <c r="H574" s="1"/>
  <c r="L571"/>
  <c r="K572"/>
  <c r="M571"/>
  <c r="Q572" s="1"/>
  <c r="O571"/>
  <c r="P571" s="1"/>
  <c r="N284" i="3"/>
  <c r="I284"/>
  <c r="J574" i="4"/>
  <c r="R572"/>
  <c r="F576" l="1"/>
  <c r="G575"/>
  <c r="H575" s="1"/>
  <c r="L572"/>
  <c r="K573"/>
  <c r="M572"/>
  <c r="Q573" s="1"/>
  <c r="O572"/>
  <c r="P572" s="1"/>
  <c r="N283" i="3"/>
  <c r="I283"/>
  <c r="J575" i="4"/>
  <c r="R573"/>
  <c r="F577" l="1"/>
  <c r="G576"/>
  <c r="H576" s="1"/>
  <c r="L573"/>
  <c r="K574"/>
  <c r="M573"/>
  <c r="Q574" s="1"/>
  <c r="O573"/>
  <c r="P573" s="1"/>
  <c r="N282" i="3"/>
  <c r="I282"/>
  <c r="J576" i="4"/>
  <c r="R574"/>
  <c r="F578" l="1"/>
  <c r="G577"/>
  <c r="H577" s="1"/>
  <c r="L574"/>
  <c r="K575"/>
  <c r="M574"/>
  <c r="Q575" s="1"/>
  <c r="O574"/>
  <c r="P574" s="1"/>
  <c r="N281" i="3"/>
  <c r="I281"/>
  <c r="J577" i="4"/>
  <c r="R575"/>
  <c r="F579" l="1"/>
  <c r="G578"/>
  <c r="H578" s="1"/>
  <c r="L575"/>
  <c r="K576"/>
  <c r="M575"/>
  <c r="Q576" s="1"/>
  <c r="O575"/>
  <c r="P575" s="1"/>
  <c r="N280" i="3"/>
  <c r="I280"/>
  <c r="J578" i="4"/>
  <c r="R576"/>
  <c r="F580" l="1"/>
  <c r="G579"/>
  <c r="H579" s="1"/>
  <c r="L576"/>
  <c r="K577"/>
  <c r="M576"/>
  <c r="Q577" s="1"/>
  <c r="O576"/>
  <c r="P576" s="1"/>
  <c r="N279" i="3"/>
  <c r="I279"/>
  <c r="J579" i="4"/>
  <c r="R577"/>
  <c r="F581" l="1"/>
  <c r="G580"/>
  <c r="H580" s="1"/>
  <c r="L577"/>
  <c r="K578"/>
  <c r="M577"/>
  <c r="Q578" s="1"/>
  <c r="O577"/>
  <c r="P577" s="1"/>
  <c r="N278" i="3"/>
  <c r="I278"/>
  <c r="J580" i="4"/>
  <c r="R578"/>
  <c r="F582" l="1"/>
  <c r="G581"/>
  <c r="H581" s="1"/>
  <c r="L578"/>
  <c r="K579"/>
  <c r="M578"/>
  <c r="Q579" s="1"/>
  <c r="O578"/>
  <c r="P578" s="1"/>
  <c r="N277" i="3"/>
  <c r="I277"/>
  <c r="J581" i="4"/>
  <c r="R579"/>
  <c r="F583" l="1"/>
  <c r="G582"/>
  <c r="H582" s="1"/>
  <c r="L579"/>
  <c r="K580"/>
  <c r="M579"/>
  <c r="Q580" s="1"/>
  <c r="O579"/>
  <c r="P579" s="1"/>
  <c r="N276" i="3"/>
  <c r="I276"/>
  <c r="J582" i="4"/>
  <c r="R580"/>
  <c r="F584" l="1"/>
  <c r="G583"/>
  <c r="H583" s="1"/>
  <c r="L580"/>
  <c r="K581"/>
  <c r="M580"/>
  <c r="Q581" s="1"/>
  <c r="O580"/>
  <c r="P580" s="1"/>
  <c r="N275" i="3"/>
  <c r="I275"/>
  <c r="J583" i="4"/>
  <c r="R581"/>
  <c r="F585" l="1"/>
  <c r="G584"/>
  <c r="H584" s="1"/>
  <c r="L581"/>
  <c r="K582"/>
  <c r="M581"/>
  <c r="Q582" s="1"/>
  <c r="O581"/>
  <c r="P581" s="1"/>
  <c r="N274" i="3"/>
  <c r="I274"/>
  <c r="J584" i="4"/>
  <c r="R582"/>
  <c r="F586" l="1"/>
  <c r="G585"/>
  <c r="H585" s="1"/>
  <c r="L582"/>
  <c r="K583"/>
  <c r="M582"/>
  <c r="Q583" s="1"/>
  <c r="O582"/>
  <c r="P582" s="1"/>
  <c r="N273" i="3"/>
  <c r="I273"/>
  <c r="J585" i="4"/>
  <c r="R583"/>
  <c r="F587" l="1"/>
  <c r="G586"/>
  <c r="H586" s="1"/>
  <c r="L583"/>
  <c r="K584"/>
  <c r="M583"/>
  <c r="Q584" s="1"/>
  <c r="O583"/>
  <c r="P583" s="1"/>
  <c r="N272" i="3"/>
  <c r="I272"/>
  <c r="J586" i="4"/>
  <c r="R584"/>
  <c r="F588" l="1"/>
  <c r="G587"/>
  <c r="H587" s="1"/>
  <c r="L584"/>
  <c r="K585"/>
  <c r="M584"/>
  <c r="Q585" s="1"/>
  <c r="O584"/>
  <c r="P584" s="1"/>
  <c r="N271" i="3"/>
  <c r="I271"/>
  <c r="J587" i="4"/>
  <c r="R585"/>
  <c r="F589" l="1"/>
  <c r="G588"/>
  <c r="H588" s="1"/>
  <c r="L585"/>
  <c r="K586"/>
  <c r="M585"/>
  <c r="Q586" s="1"/>
  <c r="O585"/>
  <c r="P585" s="1"/>
  <c r="N270" i="3"/>
  <c r="I270"/>
  <c r="J588" i="4"/>
  <c r="R586"/>
  <c r="F590" l="1"/>
  <c r="G589"/>
  <c r="H589" s="1"/>
  <c r="L586"/>
  <c r="K587"/>
  <c r="M586"/>
  <c r="Q587" s="1"/>
  <c r="O586"/>
  <c r="P586" s="1"/>
  <c r="N269" i="3"/>
  <c r="I269"/>
  <c r="J589" i="4"/>
  <c r="R587"/>
  <c r="F591" l="1"/>
  <c r="G590"/>
  <c r="H590" s="1"/>
  <c r="L587"/>
  <c r="K588"/>
  <c r="M587"/>
  <c r="Q588" s="1"/>
  <c r="O587"/>
  <c r="P587" s="1"/>
  <c r="N268" i="3"/>
  <c r="I268"/>
  <c r="J590" i="4"/>
  <c r="R588"/>
  <c r="F592" l="1"/>
  <c r="G591"/>
  <c r="H591" s="1"/>
  <c r="L588"/>
  <c r="K589"/>
  <c r="M588"/>
  <c r="Q589" s="1"/>
  <c r="O588"/>
  <c r="P588" s="1"/>
  <c r="N267" i="3"/>
  <c r="I267"/>
  <c r="J591" i="4"/>
  <c r="R589"/>
  <c r="F593" l="1"/>
  <c r="G592"/>
  <c r="H592" s="1"/>
  <c r="L589"/>
  <c r="K590"/>
  <c r="M589"/>
  <c r="Q590" s="1"/>
  <c r="O589"/>
  <c r="P589" s="1"/>
  <c r="N266" i="3"/>
  <c r="I266"/>
  <c r="J592" i="4"/>
  <c r="R590"/>
  <c r="F594" l="1"/>
  <c r="G593"/>
  <c r="H593" s="1"/>
  <c r="L590"/>
  <c r="K591"/>
  <c r="M590"/>
  <c r="Q591" s="1"/>
  <c r="O590"/>
  <c r="P590" s="1"/>
  <c r="N265" i="3"/>
  <c r="I265"/>
  <c r="J593" i="4"/>
  <c r="R591"/>
  <c r="F595" l="1"/>
  <c r="G594"/>
  <c r="H594" s="1"/>
  <c r="L591"/>
  <c r="K592"/>
  <c r="M591"/>
  <c r="Q592" s="1"/>
  <c r="O591"/>
  <c r="P591" s="1"/>
  <c r="N264" i="3"/>
  <c r="I264"/>
  <c r="J594" i="4"/>
  <c r="R592"/>
  <c r="F596" l="1"/>
  <c r="G595"/>
  <c r="H595" s="1"/>
  <c r="L592"/>
  <c r="K593"/>
  <c r="M592"/>
  <c r="Q593" s="1"/>
  <c r="O592"/>
  <c r="P592" s="1"/>
  <c r="N263" i="3"/>
  <c r="I263"/>
  <c r="J595" i="4"/>
  <c r="R593"/>
  <c r="F597" l="1"/>
  <c r="G596"/>
  <c r="H596" s="1"/>
  <c r="L593"/>
  <c r="K594"/>
  <c r="M593"/>
  <c r="Q594" s="1"/>
  <c r="O593"/>
  <c r="P593" s="1"/>
  <c r="N262" i="3"/>
  <c r="I262"/>
  <c r="J596" i="4"/>
  <c r="R594"/>
  <c r="F598" l="1"/>
  <c r="G597"/>
  <c r="H597" s="1"/>
  <c r="L594"/>
  <c r="K595"/>
  <c r="M594"/>
  <c r="Q595" s="1"/>
  <c r="O594"/>
  <c r="P594" s="1"/>
  <c r="N261" i="3"/>
  <c r="I261"/>
  <c r="J597" i="4"/>
  <c r="R595"/>
  <c r="F599" l="1"/>
  <c r="G598"/>
  <c r="H598" s="1"/>
  <c r="L595"/>
  <c r="K596"/>
  <c r="M595"/>
  <c r="Q596" s="1"/>
  <c r="O595"/>
  <c r="P595" s="1"/>
  <c r="N260" i="3"/>
  <c r="I260"/>
  <c r="J598" i="4"/>
  <c r="R596"/>
  <c r="F600" l="1"/>
  <c r="G599"/>
  <c r="H599" s="1"/>
  <c r="L596"/>
  <c r="K597"/>
  <c r="M596"/>
  <c r="Q597" s="1"/>
  <c r="O596"/>
  <c r="P596" s="1"/>
  <c r="N259" i="3"/>
  <c r="I259"/>
  <c r="J599" i="4"/>
  <c r="R597"/>
  <c r="F601" l="1"/>
  <c r="G600"/>
  <c r="H600" s="1"/>
  <c r="L597"/>
  <c r="K598"/>
  <c r="M597"/>
  <c r="Q598" s="1"/>
  <c r="O597"/>
  <c r="P597" s="1"/>
  <c r="N258" i="3"/>
  <c r="I258"/>
  <c r="J600" i="4"/>
  <c r="R598"/>
  <c r="F602" l="1"/>
  <c r="G601"/>
  <c r="H601" s="1"/>
  <c r="L598"/>
  <c r="K599"/>
  <c r="M598"/>
  <c r="Q599" s="1"/>
  <c r="O598"/>
  <c r="N257" i="3"/>
  <c r="I257"/>
  <c r="J601" i="4"/>
  <c r="R599"/>
  <c r="L599" l="1"/>
  <c r="K600"/>
  <c r="M599"/>
  <c r="Q600" s="1"/>
  <c r="F603"/>
  <c r="G602"/>
  <c r="H602" s="1"/>
  <c r="O599"/>
  <c r="P598"/>
  <c r="N256" i="3"/>
  <c r="I256"/>
  <c r="J602" i="4"/>
  <c r="R600"/>
  <c r="F604" l="1"/>
  <c r="G603"/>
  <c r="H603" s="1"/>
  <c r="L600"/>
  <c r="K601"/>
  <c r="M600"/>
  <c r="Q601" s="1"/>
  <c r="O600"/>
  <c r="P599"/>
  <c r="N255" i="3"/>
  <c r="I255"/>
  <c r="R601" i="4"/>
  <c r="J603"/>
  <c r="L601" l="1"/>
  <c r="K602"/>
  <c r="M601"/>
  <c r="Q602" s="1"/>
  <c r="O601"/>
  <c r="P600"/>
  <c r="F605"/>
  <c r="G604"/>
  <c r="H604" s="1"/>
  <c r="N254" i="3"/>
  <c r="I254"/>
  <c r="J604" i="4"/>
  <c r="R602"/>
  <c r="F606" l="1"/>
  <c r="G605"/>
  <c r="H605" s="1"/>
  <c r="L602"/>
  <c r="K603"/>
  <c r="M602"/>
  <c r="Q603" s="1"/>
  <c r="O602"/>
  <c r="P602" s="1"/>
  <c r="P601"/>
  <c r="N253" i="3"/>
  <c r="I253"/>
  <c r="R603" i="4"/>
  <c r="J605"/>
  <c r="L603" l="1"/>
  <c r="K604"/>
  <c r="M603"/>
  <c r="Q604" s="1"/>
  <c r="F607"/>
  <c r="G606"/>
  <c r="H606" s="1"/>
  <c r="O603"/>
  <c r="P603" s="1"/>
  <c r="N252" i="3"/>
  <c r="I252"/>
  <c r="R604" i="4"/>
  <c r="J606"/>
  <c r="L604" l="1"/>
  <c r="K605"/>
  <c r="M604"/>
  <c r="Q605" s="1"/>
  <c r="F608"/>
  <c r="G607"/>
  <c r="H607" s="1"/>
  <c r="O604"/>
  <c r="P604" s="1"/>
  <c r="N251" i="3"/>
  <c r="I251"/>
  <c r="R605" i="4"/>
  <c r="J607"/>
  <c r="L605" l="1"/>
  <c r="K606"/>
  <c r="M605"/>
  <c r="Q606" s="1"/>
  <c r="F609"/>
  <c r="G608"/>
  <c r="H608" s="1"/>
  <c r="O605"/>
  <c r="P605" s="1"/>
  <c r="N250" i="3"/>
  <c r="I250"/>
  <c r="J608" i="4"/>
  <c r="R606"/>
  <c r="L606" l="1"/>
  <c r="K607"/>
  <c r="M606"/>
  <c r="Q607" s="1"/>
  <c r="F610"/>
  <c r="G609"/>
  <c r="H609" s="1"/>
  <c r="O606"/>
  <c r="P606" s="1"/>
  <c r="N249" i="3"/>
  <c r="I249"/>
  <c r="R607" i="4"/>
  <c r="J609"/>
  <c r="L607" l="1"/>
  <c r="K608"/>
  <c r="M607"/>
  <c r="Q608" s="1"/>
  <c r="F611"/>
  <c r="G610"/>
  <c r="H610" s="1"/>
  <c r="O607"/>
  <c r="P607" s="1"/>
  <c r="N248" i="3"/>
  <c r="I248"/>
  <c r="R608" i="4"/>
  <c r="J610"/>
  <c r="L608" l="1"/>
  <c r="K609"/>
  <c r="M608"/>
  <c r="Q609" s="1"/>
  <c r="F612"/>
  <c r="G611"/>
  <c r="H611" s="1"/>
  <c r="O608"/>
  <c r="P608" s="1"/>
  <c r="N247" i="3"/>
  <c r="I247"/>
  <c r="R609" i="4"/>
  <c r="J611"/>
  <c r="L609" l="1"/>
  <c r="K610"/>
  <c r="M609"/>
  <c r="Q610" s="1"/>
  <c r="F613"/>
  <c r="G612"/>
  <c r="H612" s="1"/>
  <c r="O609"/>
  <c r="P609" s="1"/>
  <c r="N246" i="3"/>
  <c r="I246"/>
  <c r="J612" i="4"/>
  <c r="R610"/>
  <c r="L610" l="1"/>
  <c r="K611"/>
  <c r="M610"/>
  <c r="Q611" s="1"/>
  <c r="F614"/>
  <c r="G613"/>
  <c r="H613" s="1"/>
  <c r="O610"/>
  <c r="P610" s="1"/>
  <c r="N245" i="3"/>
  <c r="I245"/>
  <c r="J613" i="4"/>
  <c r="R611"/>
  <c r="L611" l="1"/>
  <c r="K612"/>
  <c r="M611"/>
  <c r="Q612" s="1"/>
  <c r="F615"/>
  <c r="G614"/>
  <c r="H614" s="1"/>
  <c r="O611"/>
  <c r="P611" s="1"/>
  <c r="N244" i="3"/>
  <c r="I244"/>
  <c r="J614" i="4"/>
  <c r="R612"/>
  <c r="L612" l="1"/>
  <c r="K613"/>
  <c r="M612"/>
  <c r="Q613" s="1"/>
  <c r="F616"/>
  <c r="G615"/>
  <c r="H615" s="1"/>
  <c r="O612"/>
  <c r="P612" s="1"/>
  <c r="N243" i="3"/>
  <c r="I243"/>
  <c r="R613" i="4"/>
  <c r="J615"/>
  <c r="L613" l="1"/>
  <c r="K614"/>
  <c r="M613"/>
  <c r="Q614" s="1"/>
  <c r="F617"/>
  <c r="G616"/>
  <c r="H616" s="1"/>
  <c r="O613"/>
  <c r="P613" s="1"/>
  <c r="N242" i="3"/>
  <c r="I242"/>
  <c r="R614" i="4"/>
  <c r="J616"/>
  <c r="L614" l="1"/>
  <c r="K615"/>
  <c r="M614"/>
  <c r="Q615" s="1"/>
  <c r="F618"/>
  <c r="G617"/>
  <c r="H617" s="1"/>
  <c r="O614"/>
  <c r="P614" s="1"/>
  <c r="N241" i="3"/>
  <c r="I241"/>
  <c r="R615" i="4"/>
  <c r="J617"/>
  <c r="L615" l="1"/>
  <c r="K616"/>
  <c r="M615"/>
  <c r="Q616" s="1"/>
  <c r="F619"/>
  <c r="G618"/>
  <c r="H618" s="1"/>
  <c r="O615"/>
  <c r="P615" s="1"/>
  <c r="N240" i="3"/>
  <c r="I240"/>
  <c r="R616" i="4"/>
  <c r="J618"/>
  <c r="L616" l="1"/>
  <c r="K617"/>
  <c r="M616"/>
  <c r="Q617" s="1"/>
  <c r="F620"/>
  <c r="G619"/>
  <c r="H619" s="1"/>
  <c r="O616"/>
  <c r="P616" s="1"/>
  <c r="N239" i="3"/>
  <c r="I239"/>
  <c r="R617" i="4"/>
  <c r="J619"/>
  <c r="L617" l="1"/>
  <c r="K618"/>
  <c r="M617"/>
  <c r="Q618" s="1"/>
  <c r="F621"/>
  <c r="G620"/>
  <c r="H620" s="1"/>
  <c r="O617"/>
  <c r="P617" s="1"/>
  <c r="N238" i="3"/>
  <c r="I238"/>
  <c r="R618" i="4"/>
  <c r="J620"/>
  <c r="L618" l="1"/>
  <c r="K619"/>
  <c r="M618"/>
  <c r="Q619" s="1"/>
  <c r="F622"/>
  <c r="G621"/>
  <c r="H621" s="1"/>
  <c r="O618"/>
  <c r="P618" s="1"/>
  <c r="N237" i="3"/>
  <c r="I237"/>
  <c r="R619" i="4"/>
  <c r="J621"/>
  <c r="L619" l="1"/>
  <c r="K620"/>
  <c r="M619"/>
  <c r="Q620" s="1"/>
  <c r="F623"/>
  <c r="G622"/>
  <c r="H622" s="1"/>
  <c r="O619"/>
  <c r="P619" s="1"/>
  <c r="N236" i="3"/>
  <c r="I236"/>
  <c r="J622" i="4"/>
  <c r="R620"/>
  <c r="F624" l="1"/>
  <c r="G623"/>
  <c r="H623" s="1"/>
  <c r="L620"/>
  <c r="K621"/>
  <c r="M620"/>
  <c r="Q621" s="1"/>
  <c r="O620"/>
  <c r="P620" s="1"/>
  <c r="N235" i="3"/>
  <c r="I235"/>
  <c r="J623" i="4"/>
  <c r="R621"/>
  <c r="F625" l="1"/>
  <c r="G624"/>
  <c r="H624" s="1"/>
  <c r="L621"/>
  <c r="K622"/>
  <c r="M621"/>
  <c r="Q622" s="1"/>
  <c r="O621"/>
  <c r="P621" s="1"/>
  <c r="N234" i="3"/>
  <c r="I234"/>
  <c r="J624" i="4"/>
  <c r="R622"/>
  <c r="L622" l="1"/>
  <c r="K623"/>
  <c r="M622"/>
  <c r="Q623" s="1"/>
  <c r="F626"/>
  <c r="G625"/>
  <c r="H625" s="1"/>
  <c r="O622"/>
  <c r="P622" s="1"/>
  <c r="N233" i="3"/>
  <c r="I233"/>
  <c r="J625" i="4"/>
  <c r="R623"/>
  <c r="F627" l="1"/>
  <c r="G626"/>
  <c r="H626" s="1"/>
  <c r="L623"/>
  <c r="K624"/>
  <c r="M623"/>
  <c r="Q624" s="1"/>
  <c r="O623"/>
  <c r="P623" s="1"/>
  <c r="N232" i="3"/>
  <c r="I232"/>
  <c r="J626" i="4"/>
  <c r="R624"/>
  <c r="F628" l="1"/>
  <c r="G627"/>
  <c r="H627" s="1"/>
  <c r="L624"/>
  <c r="K625"/>
  <c r="M624"/>
  <c r="Q625" s="1"/>
  <c r="O624"/>
  <c r="P624" s="1"/>
  <c r="N231" i="3"/>
  <c r="I231"/>
  <c r="J627" i="4"/>
  <c r="R625"/>
  <c r="F629" l="1"/>
  <c r="G628"/>
  <c r="H628" s="1"/>
  <c r="L625"/>
  <c r="K626"/>
  <c r="M625"/>
  <c r="Q626" s="1"/>
  <c r="O625"/>
  <c r="P625" s="1"/>
  <c r="N230" i="3"/>
  <c r="I230"/>
  <c r="J628" i="4"/>
  <c r="R626"/>
  <c r="F630" l="1"/>
  <c r="G629"/>
  <c r="H629" s="1"/>
  <c r="L626"/>
  <c r="K627"/>
  <c r="M626"/>
  <c r="Q627" s="1"/>
  <c r="O626"/>
  <c r="P626" s="1"/>
  <c r="N229" i="3"/>
  <c r="I229"/>
  <c r="J629" i="4"/>
  <c r="R627"/>
  <c r="F631" l="1"/>
  <c r="G630"/>
  <c r="H630" s="1"/>
  <c r="L627"/>
  <c r="K628"/>
  <c r="M627"/>
  <c r="Q628" s="1"/>
  <c r="O627"/>
  <c r="P627" s="1"/>
  <c r="N228" i="3"/>
  <c r="I228"/>
  <c r="J630" i="4"/>
  <c r="R628"/>
  <c r="F632" l="1"/>
  <c r="G631"/>
  <c r="H631" s="1"/>
  <c r="L628"/>
  <c r="K629"/>
  <c r="M628"/>
  <c r="Q629" s="1"/>
  <c r="O628"/>
  <c r="P628" s="1"/>
  <c r="N227" i="3"/>
  <c r="I227"/>
  <c r="J631" i="4"/>
  <c r="R629"/>
  <c r="F633" l="1"/>
  <c r="G632"/>
  <c r="H632" s="1"/>
  <c r="L629"/>
  <c r="K630"/>
  <c r="M629"/>
  <c r="Q630" s="1"/>
  <c r="O629"/>
  <c r="P629" s="1"/>
  <c r="N226" i="3"/>
  <c r="I226"/>
  <c r="J632" i="4"/>
  <c r="R630"/>
  <c r="F634" l="1"/>
  <c r="G633"/>
  <c r="H633" s="1"/>
  <c r="L630"/>
  <c r="K631"/>
  <c r="M630"/>
  <c r="Q631" s="1"/>
  <c r="O630"/>
  <c r="P630" s="1"/>
  <c r="N225" i="3"/>
  <c r="I225"/>
  <c r="J633" i="4"/>
  <c r="R631"/>
  <c r="F635" l="1"/>
  <c r="G634"/>
  <c r="H634" s="1"/>
  <c r="L631"/>
  <c r="K632"/>
  <c r="M631"/>
  <c r="Q632" s="1"/>
  <c r="O631"/>
  <c r="P631" s="1"/>
  <c r="N224" i="3"/>
  <c r="I224"/>
  <c r="J634" i="4"/>
  <c r="R632"/>
  <c r="F636" l="1"/>
  <c r="G635"/>
  <c r="H635" s="1"/>
  <c r="L632"/>
  <c r="K633"/>
  <c r="M632"/>
  <c r="Q633" s="1"/>
  <c r="O632"/>
  <c r="P632" s="1"/>
  <c r="N223" i="3"/>
  <c r="I223"/>
  <c r="J635" i="4"/>
  <c r="R633"/>
  <c r="F637" l="1"/>
  <c r="G636"/>
  <c r="H636" s="1"/>
  <c r="L633"/>
  <c r="K634"/>
  <c r="M633"/>
  <c r="Q634" s="1"/>
  <c r="O633"/>
  <c r="P633" s="1"/>
  <c r="N222" i="3"/>
  <c r="I222"/>
  <c r="J636" i="4"/>
  <c r="R634"/>
  <c r="F638" l="1"/>
  <c r="G637"/>
  <c r="H637" s="1"/>
  <c r="L634"/>
  <c r="K635"/>
  <c r="M634"/>
  <c r="Q635" s="1"/>
  <c r="O634"/>
  <c r="P634" s="1"/>
  <c r="N221" i="3"/>
  <c r="I221"/>
  <c r="J637" i="4"/>
  <c r="R635"/>
  <c r="F639" l="1"/>
  <c r="G638"/>
  <c r="H638" s="1"/>
  <c r="L635"/>
  <c r="K636"/>
  <c r="M635"/>
  <c r="Q636" s="1"/>
  <c r="O635"/>
  <c r="P635" s="1"/>
  <c r="N220" i="3"/>
  <c r="I220"/>
  <c r="J638" i="4"/>
  <c r="R636"/>
  <c r="F640" l="1"/>
  <c r="G639"/>
  <c r="H639" s="1"/>
  <c r="L636"/>
  <c r="K637"/>
  <c r="M636"/>
  <c r="Q637" s="1"/>
  <c r="O636"/>
  <c r="P636" s="1"/>
  <c r="N219" i="3"/>
  <c r="I219"/>
  <c r="J639" i="4"/>
  <c r="R637"/>
  <c r="F641" l="1"/>
  <c r="G640"/>
  <c r="H640" s="1"/>
  <c r="L637"/>
  <c r="K638"/>
  <c r="M637"/>
  <c r="Q638" s="1"/>
  <c r="O637"/>
  <c r="P637" s="1"/>
  <c r="N218" i="3"/>
  <c r="I218"/>
  <c r="J640" i="4"/>
  <c r="R638"/>
  <c r="F642" l="1"/>
  <c r="G641"/>
  <c r="H641" s="1"/>
  <c r="L638"/>
  <c r="K639"/>
  <c r="M638"/>
  <c r="Q639" s="1"/>
  <c r="O638"/>
  <c r="P638" s="1"/>
  <c r="N217" i="3"/>
  <c r="I217"/>
  <c r="J641" i="4"/>
  <c r="R639"/>
  <c r="F643" l="1"/>
  <c r="G642"/>
  <c r="H642" s="1"/>
  <c r="L639"/>
  <c r="K640"/>
  <c r="M639"/>
  <c r="Q640" s="1"/>
  <c r="O639"/>
  <c r="P639" s="1"/>
  <c r="N216" i="3"/>
  <c r="I216"/>
  <c r="J642" i="4"/>
  <c r="R640"/>
  <c r="L640" l="1"/>
  <c r="K641"/>
  <c r="M640"/>
  <c r="Q641" s="1"/>
  <c r="F644"/>
  <c r="G643"/>
  <c r="H643" s="1"/>
  <c r="O640"/>
  <c r="P640" s="1"/>
  <c r="N215" i="3"/>
  <c r="I215"/>
  <c r="J643" i="4"/>
  <c r="R641"/>
  <c r="F645" l="1"/>
  <c r="G644"/>
  <c r="H644" s="1"/>
  <c r="L641"/>
  <c r="K642"/>
  <c r="M641"/>
  <c r="Q642" s="1"/>
  <c r="O641"/>
  <c r="P641" s="1"/>
  <c r="N214" i="3"/>
  <c r="I214"/>
  <c r="J644" i="4"/>
  <c r="R642"/>
  <c r="F646" l="1"/>
  <c r="G645"/>
  <c r="H645" s="1"/>
  <c r="L642"/>
  <c r="K643"/>
  <c r="M642"/>
  <c r="Q643" s="1"/>
  <c r="O642"/>
  <c r="P642" s="1"/>
  <c r="N213" i="3"/>
  <c r="I213"/>
  <c r="J645" i="4"/>
  <c r="R643"/>
  <c r="F647" l="1"/>
  <c r="G646"/>
  <c r="H646" s="1"/>
  <c r="L643"/>
  <c r="K644"/>
  <c r="M643"/>
  <c r="Q644" s="1"/>
  <c r="O643"/>
  <c r="P643" s="1"/>
  <c r="N212" i="3"/>
  <c r="I212"/>
  <c r="J646" i="4"/>
  <c r="R644"/>
  <c r="F648" l="1"/>
  <c r="G647"/>
  <c r="H647" s="1"/>
  <c r="L644"/>
  <c r="K645"/>
  <c r="M644"/>
  <c r="Q645" s="1"/>
  <c r="O644"/>
  <c r="P644" s="1"/>
  <c r="N211" i="3"/>
  <c r="I211"/>
  <c r="J647" i="4"/>
  <c r="R645"/>
  <c r="F649" l="1"/>
  <c r="G648"/>
  <c r="H648" s="1"/>
  <c r="L645"/>
  <c r="K646"/>
  <c r="M645"/>
  <c r="Q646" s="1"/>
  <c r="O645"/>
  <c r="P645" s="1"/>
  <c r="N210" i="3"/>
  <c r="I210"/>
  <c r="J648" i="4"/>
  <c r="R646"/>
  <c r="F650" l="1"/>
  <c r="G649"/>
  <c r="H649" s="1"/>
  <c r="L646"/>
  <c r="K647"/>
  <c r="M646"/>
  <c r="Q647" s="1"/>
  <c r="O646"/>
  <c r="P646" s="1"/>
  <c r="N209" i="3"/>
  <c r="I209"/>
  <c r="J649" i="4"/>
  <c r="R647"/>
  <c r="F651" l="1"/>
  <c r="G650"/>
  <c r="H650" s="1"/>
  <c r="L647"/>
  <c r="K648"/>
  <c r="M647"/>
  <c r="Q648" s="1"/>
  <c r="O647"/>
  <c r="P647" s="1"/>
  <c r="N208" i="3"/>
  <c r="I208"/>
  <c r="J650" i="4"/>
  <c r="R648"/>
  <c r="F652" l="1"/>
  <c r="G651"/>
  <c r="H651" s="1"/>
  <c r="L648"/>
  <c r="K649"/>
  <c r="M648"/>
  <c r="Q649" s="1"/>
  <c r="O648"/>
  <c r="P648" s="1"/>
  <c r="N207" i="3"/>
  <c r="I207"/>
  <c r="J651" i="4"/>
  <c r="R649"/>
  <c r="F653" l="1"/>
  <c r="G652"/>
  <c r="H652" s="1"/>
  <c r="L649"/>
  <c r="K650"/>
  <c r="M649"/>
  <c r="Q650" s="1"/>
  <c r="O649"/>
  <c r="P649" s="1"/>
  <c r="N206" i="3"/>
  <c r="I206"/>
  <c r="J652" i="4"/>
  <c r="R650"/>
  <c r="F654" l="1"/>
  <c r="G653"/>
  <c r="H653" s="1"/>
  <c r="L650"/>
  <c r="K651"/>
  <c r="M650"/>
  <c r="Q651" s="1"/>
  <c r="O650"/>
  <c r="P650" s="1"/>
  <c r="N205" i="3"/>
  <c r="I205"/>
  <c r="J653" i="4"/>
  <c r="R651"/>
  <c r="F655" l="1"/>
  <c r="G654"/>
  <c r="H654" s="1"/>
  <c r="L651"/>
  <c r="K652"/>
  <c r="M651"/>
  <c r="Q652" s="1"/>
  <c r="O651"/>
  <c r="P651" s="1"/>
  <c r="N204" i="3"/>
  <c r="I204"/>
  <c r="J654" i="4"/>
  <c r="R652"/>
  <c r="F656" l="1"/>
  <c r="G655"/>
  <c r="H655" s="1"/>
  <c r="L652"/>
  <c r="K653"/>
  <c r="M652"/>
  <c r="Q653" s="1"/>
  <c r="O652"/>
  <c r="P652" s="1"/>
  <c r="N203" i="3"/>
  <c r="I203"/>
  <c r="J655" i="4"/>
  <c r="R653"/>
  <c r="F657" l="1"/>
  <c r="G656"/>
  <c r="H656" s="1"/>
  <c r="L653"/>
  <c r="K654"/>
  <c r="M653"/>
  <c r="Q654" s="1"/>
  <c r="O653"/>
  <c r="P653" s="1"/>
  <c r="N202" i="3"/>
  <c r="I202"/>
  <c r="J656" i="4"/>
  <c r="R654"/>
  <c r="F658" l="1"/>
  <c r="G657"/>
  <c r="H657" s="1"/>
  <c r="L654"/>
  <c r="K655"/>
  <c r="M654"/>
  <c r="Q655" s="1"/>
  <c r="O654"/>
  <c r="P654" s="1"/>
  <c r="N201" i="3"/>
  <c r="I201"/>
  <c r="J657" i="4"/>
  <c r="R655"/>
  <c r="F659" l="1"/>
  <c r="G658"/>
  <c r="H658" s="1"/>
  <c r="L655"/>
  <c r="K656"/>
  <c r="M655"/>
  <c r="Q656" s="1"/>
  <c r="O655"/>
  <c r="P655" s="1"/>
  <c r="N200" i="3"/>
  <c r="I200"/>
  <c r="J658" i="4"/>
  <c r="R656"/>
  <c r="F660" l="1"/>
  <c r="G659"/>
  <c r="H659" s="1"/>
  <c r="L656"/>
  <c r="K657"/>
  <c r="M656"/>
  <c r="Q657" s="1"/>
  <c r="O656"/>
  <c r="P656" s="1"/>
  <c r="N199" i="3"/>
  <c r="I199"/>
  <c r="J659" i="4"/>
  <c r="R657"/>
  <c r="F661" l="1"/>
  <c r="G660"/>
  <c r="H660" s="1"/>
  <c r="L657"/>
  <c r="K658"/>
  <c r="M657"/>
  <c r="Q658" s="1"/>
  <c r="O657"/>
  <c r="P657" s="1"/>
  <c r="N198" i="3"/>
  <c r="I198"/>
  <c r="J660" i="4"/>
  <c r="R658"/>
  <c r="F662" l="1"/>
  <c r="G661"/>
  <c r="H661" s="1"/>
  <c r="L658"/>
  <c r="K659"/>
  <c r="M658"/>
  <c r="Q659" s="1"/>
  <c r="O658"/>
  <c r="P658" s="1"/>
  <c r="N197" i="3"/>
  <c r="I197"/>
  <c r="J661" i="4"/>
  <c r="R659"/>
  <c r="F663" l="1"/>
  <c r="G662"/>
  <c r="H662" s="1"/>
  <c r="L659"/>
  <c r="K660"/>
  <c r="M659"/>
  <c r="Q660" s="1"/>
  <c r="O659"/>
  <c r="P659" s="1"/>
  <c r="N196" i="3"/>
  <c r="I196"/>
  <c r="J662" i="4"/>
  <c r="R660"/>
  <c r="F664" l="1"/>
  <c r="G663"/>
  <c r="H663" s="1"/>
  <c r="L660"/>
  <c r="K661"/>
  <c r="M660"/>
  <c r="Q661" s="1"/>
  <c r="O660"/>
  <c r="P660" s="1"/>
  <c r="N195" i="3"/>
  <c r="I195"/>
  <c r="J663" i="4"/>
  <c r="R661"/>
  <c r="F665" l="1"/>
  <c r="G664"/>
  <c r="H664" s="1"/>
  <c r="L661"/>
  <c r="K662"/>
  <c r="M661"/>
  <c r="Q662" s="1"/>
  <c r="O661"/>
  <c r="P661" s="1"/>
  <c r="N194" i="3"/>
  <c r="I194"/>
  <c r="J664" i="4"/>
  <c r="R662"/>
  <c r="F666" l="1"/>
  <c r="G665"/>
  <c r="H665" s="1"/>
  <c r="L662"/>
  <c r="K663"/>
  <c r="M662"/>
  <c r="Q663" s="1"/>
  <c r="O662"/>
  <c r="P662" s="1"/>
  <c r="N193" i="3"/>
  <c r="I193"/>
  <c r="J665" i="4"/>
  <c r="R663"/>
  <c r="F667" l="1"/>
  <c r="G666"/>
  <c r="H666" s="1"/>
  <c r="L663"/>
  <c r="K664"/>
  <c r="M663"/>
  <c r="Q664" s="1"/>
  <c r="O663"/>
  <c r="P663" s="1"/>
  <c r="N192" i="3"/>
  <c r="I192"/>
  <c r="J666" i="4"/>
  <c r="R664"/>
  <c r="F668" l="1"/>
  <c r="G667"/>
  <c r="H667" s="1"/>
  <c r="L664"/>
  <c r="K665"/>
  <c r="M664"/>
  <c r="Q665" s="1"/>
  <c r="O664"/>
  <c r="P664" s="1"/>
  <c r="N191" i="3"/>
  <c r="I191"/>
  <c r="J667" i="4"/>
  <c r="R665"/>
  <c r="F669" l="1"/>
  <c r="G668"/>
  <c r="H668" s="1"/>
  <c r="L665"/>
  <c r="K666"/>
  <c r="M665"/>
  <c r="Q666" s="1"/>
  <c r="O665"/>
  <c r="P665" s="1"/>
  <c r="N190" i="3"/>
  <c r="I190"/>
  <c r="J668" i="4"/>
  <c r="R666"/>
  <c r="F670" l="1"/>
  <c r="G669"/>
  <c r="H669" s="1"/>
  <c r="L666"/>
  <c r="K667"/>
  <c r="M666"/>
  <c r="Q667" s="1"/>
  <c r="O666"/>
  <c r="P666" s="1"/>
  <c r="N189" i="3"/>
  <c r="I189"/>
  <c r="J669" i="4"/>
  <c r="R667"/>
  <c r="L667" l="1"/>
  <c r="K668"/>
  <c r="M667"/>
  <c r="Q668" s="1"/>
  <c r="F671"/>
  <c r="G670"/>
  <c r="H670" s="1"/>
  <c r="O667"/>
  <c r="P667" s="1"/>
  <c r="N188" i="3"/>
  <c r="I188"/>
  <c r="J670" i="4"/>
  <c r="R668"/>
  <c r="F672" l="1"/>
  <c r="G671"/>
  <c r="H671" s="1"/>
  <c r="L668"/>
  <c r="K669"/>
  <c r="M668"/>
  <c r="Q669" s="1"/>
  <c r="O668"/>
  <c r="P668" s="1"/>
  <c r="N187" i="3"/>
  <c r="I187"/>
  <c r="J671" i="4"/>
  <c r="R669"/>
  <c r="F673" l="1"/>
  <c r="G672"/>
  <c r="H672" s="1"/>
  <c r="L669"/>
  <c r="K670"/>
  <c r="M669"/>
  <c r="Q670" s="1"/>
  <c r="O669"/>
  <c r="P669" s="1"/>
  <c r="N186" i="3"/>
  <c r="I186"/>
  <c r="J672" i="4"/>
  <c r="R670"/>
  <c r="F674" l="1"/>
  <c r="G673"/>
  <c r="H673" s="1"/>
  <c r="L670"/>
  <c r="K671"/>
  <c r="M670"/>
  <c r="Q671" s="1"/>
  <c r="O670"/>
  <c r="N185" i="3"/>
  <c r="I185"/>
  <c r="J673" i="4"/>
  <c r="R671"/>
  <c r="L671" l="1"/>
  <c r="M671" s="1"/>
  <c r="Q672" s="1"/>
  <c r="K672"/>
  <c r="F675"/>
  <c r="G674"/>
  <c r="H674" s="1"/>
  <c r="O671"/>
  <c r="P670"/>
  <c r="N184" i="3"/>
  <c r="I184"/>
  <c r="J674" i="4"/>
  <c r="R672"/>
  <c r="F676" l="1"/>
  <c r="G675"/>
  <c r="H675" s="1"/>
  <c r="L672"/>
  <c r="K673"/>
  <c r="M672"/>
  <c r="O672"/>
  <c r="P671"/>
  <c r="Q673"/>
  <c r="N183" i="3"/>
  <c r="I183"/>
  <c r="R673" i="4"/>
  <c r="J675"/>
  <c r="L673" l="1"/>
  <c r="M673" s="1"/>
  <c r="Q674" s="1"/>
  <c r="K674"/>
  <c r="O673"/>
  <c r="P672"/>
  <c r="F677"/>
  <c r="G676"/>
  <c r="H676" s="1"/>
  <c r="N182" i="3"/>
  <c r="I182"/>
  <c r="J676" i="4"/>
  <c r="R674"/>
  <c r="F678" l="1"/>
  <c r="G677"/>
  <c r="H677" s="1"/>
  <c r="L674"/>
  <c r="K675"/>
  <c r="M674"/>
  <c r="Q675"/>
  <c r="O674"/>
  <c r="P674" s="1"/>
  <c r="P673"/>
  <c r="N181" i="3"/>
  <c r="I181"/>
  <c r="R675" i="4"/>
  <c r="J677"/>
  <c r="L675" l="1"/>
  <c r="K676"/>
  <c r="M675"/>
  <c r="Q676" s="1"/>
  <c r="F679"/>
  <c r="G678"/>
  <c r="H678" s="1"/>
  <c r="O675"/>
  <c r="P675" s="1"/>
  <c r="N180" i="3"/>
  <c r="I180"/>
  <c r="R676" i="4"/>
  <c r="J678"/>
  <c r="L676" l="1"/>
  <c r="K677"/>
  <c r="M676"/>
  <c r="Q677" s="1"/>
  <c r="F680"/>
  <c r="G679"/>
  <c r="H679" s="1"/>
  <c r="O676"/>
  <c r="P676" s="1"/>
  <c r="N179" i="3"/>
  <c r="I179"/>
  <c r="J679" i="4"/>
  <c r="R677"/>
  <c r="L677" l="1"/>
  <c r="K678"/>
  <c r="M677"/>
  <c r="Q678" s="1"/>
  <c r="F681"/>
  <c r="G680"/>
  <c r="H680" s="1"/>
  <c r="O677"/>
  <c r="P677" s="1"/>
  <c r="N178" i="3"/>
  <c r="I178"/>
  <c r="J680" i="4"/>
  <c r="R678"/>
  <c r="L678" l="1"/>
  <c r="K679"/>
  <c r="M678"/>
  <c r="Q679" s="1"/>
  <c r="F682"/>
  <c r="G681"/>
  <c r="H681" s="1"/>
  <c r="O678"/>
  <c r="P678" s="1"/>
  <c r="N177" i="3"/>
  <c r="I177"/>
  <c r="R679" i="4"/>
  <c r="J681"/>
  <c r="L679" l="1"/>
  <c r="K680"/>
  <c r="M679"/>
  <c r="Q680" s="1"/>
  <c r="F683"/>
  <c r="G682"/>
  <c r="H682" s="1"/>
  <c r="O679"/>
  <c r="P679" s="1"/>
  <c r="N176" i="3"/>
  <c r="I176"/>
  <c r="R680" i="4"/>
  <c r="J682"/>
  <c r="L680" l="1"/>
  <c r="K681"/>
  <c r="M680"/>
  <c r="Q681" s="1"/>
  <c r="F684"/>
  <c r="G683"/>
  <c r="H683" s="1"/>
  <c r="O680"/>
  <c r="P680" s="1"/>
  <c r="N175" i="3"/>
  <c r="I175"/>
  <c r="R681" i="4"/>
  <c r="J683"/>
  <c r="L681" l="1"/>
  <c r="K682"/>
  <c r="M681"/>
  <c r="Q682" s="1"/>
  <c r="F685"/>
  <c r="G684"/>
  <c r="H684" s="1"/>
  <c r="O681"/>
  <c r="P681" s="1"/>
  <c r="N174" i="3"/>
  <c r="I174"/>
  <c r="J684" i="4"/>
  <c r="R682"/>
  <c r="F686" l="1"/>
  <c r="G685"/>
  <c r="H685" s="1"/>
  <c r="L682"/>
  <c r="K683"/>
  <c r="M682"/>
  <c r="Q683" s="1"/>
  <c r="O682"/>
  <c r="P682" s="1"/>
  <c r="N173" i="3"/>
  <c r="I173"/>
  <c r="J685" i="4"/>
  <c r="R683"/>
  <c r="F687" l="1"/>
  <c r="G686"/>
  <c r="H686" s="1"/>
  <c r="L683"/>
  <c r="K684"/>
  <c r="M683"/>
  <c r="Q684" s="1"/>
  <c r="O683"/>
  <c r="P683" s="1"/>
  <c r="N172" i="3"/>
  <c r="I172"/>
  <c r="J686" i="4"/>
  <c r="R684"/>
  <c r="F688" l="1"/>
  <c r="G687"/>
  <c r="H687" s="1"/>
  <c r="L684"/>
  <c r="K685"/>
  <c r="M684"/>
  <c r="Q685" s="1"/>
  <c r="O684"/>
  <c r="P684" s="1"/>
  <c r="N171" i="3"/>
  <c r="I171"/>
  <c r="J687" i="4"/>
  <c r="R685"/>
  <c r="F689" l="1"/>
  <c r="G688"/>
  <c r="H688" s="1"/>
  <c r="L685"/>
  <c r="K686"/>
  <c r="M685"/>
  <c r="Q686" s="1"/>
  <c r="O685"/>
  <c r="P685" s="1"/>
  <c r="N170" i="3"/>
  <c r="I170"/>
  <c r="J688" i="4"/>
  <c r="R686"/>
  <c r="F690" l="1"/>
  <c r="G689"/>
  <c r="H689" s="1"/>
  <c r="L686"/>
  <c r="K687"/>
  <c r="M686"/>
  <c r="Q687" s="1"/>
  <c r="O686"/>
  <c r="P686" s="1"/>
  <c r="N169" i="3"/>
  <c r="I169"/>
  <c r="J689" i="4"/>
  <c r="R687"/>
  <c r="F691" l="1"/>
  <c r="G690"/>
  <c r="H690" s="1"/>
  <c r="L687"/>
  <c r="K688"/>
  <c r="M687"/>
  <c r="Q688" s="1"/>
  <c r="O687"/>
  <c r="P687" s="1"/>
  <c r="N168" i="3"/>
  <c r="I168"/>
  <c r="J690" i="4"/>
  <c r="R688"/>
  <c r="F692" l="1"/>
  <c r="G691"/>
  <c r="H691" s="1"/>
  <c r="L688"/>
  <c r="K689"/>
  <c r="M688"/>
  <c r="Q689" s="1"/>
  <c r="O688"/>
  <c r="P688" s="1"/>
  <c r="N167" i="3"/>
  <c r="I167"/>
  <c r="J691" i="4"/>
  <c r="R689"/>
  <c r="F693" l="1"/>
  <c r="G692"/>
  <c r="H692" s="1"/>
  <c r="L689"/>
  <c r="K690"/>
  <c r="M689"/>
  <c r="Q690" s="1"/>
  <c r="O689"/>
  <c r="P689" s="1"/>
  <c r="N166" i="3"/>
  <c r="I166"/>
  <c r="J692" i="4"/>
  <c r="R690"/>
  <c r="L690" l="1"/>
  <c r="K691"/>
  <c r="M690"/>
  <c r="Q691" s="1"/>
  <c r="F694"/>
  <c r="G693"/>
  <c r="H693" s="1"/>
  <c r="O690"/>
  <c r="P690" s="1"/>
  <c r="N165" i="3"/>
  <c r="I165"/>
  <c r="J693" i="4"/>
  <c r="R691"/>
  <c r="F695" l="1"/>
  <c r="G694"/>
  <c r="H694" s="1"/>
  <c r="L691"/>
  <c r="K692"/>
  <c r="M691"/>
  <c r="Q692" s="1"/>
  <c r="O691"/>
  <c r="P691" s="1"/>
  <c r="N164" i="3"/>
  <c r="I164"/>
  <c r="J694" i="4"/>
  <c r="R692"/>
  <c r="F696" l="1"/>
  <c r="G695"/>
  <c r="H695" s="1"/>
  <c r="L692"/>
  <c r="K693"/>
  <c r="M692"/>
  <c r="Q693" s="1"/>
  <c r="O692"/>
  <c r="P692" s="1"/>
  <c r="N163" i="3"/>
  <c r="I163"/>
  <c r="J695" i="4"/>
  <c r="R693"/>
  <c r="F697" l="1"/>
  <c r="G696"/>
  <c r="H696" s="1"/>
  <c r="L693"/>
  <c r="K694"/>
  <c r="M693"/>
  <c r="Q694" s="1"/>
  <c r="O693"/>
  <c r="P693" s="1"/>
  <c r="N162" i="3"/>
  <c r="I162"/>
  <c r="J696" i="4"/>
  <c r="R694"/>
  <c r="F698" l="1"/>
  <c r="G697"/>
  <c r="H697" s="1"/>
  <c r="L694"/>
  <c r="K695"/>
  <c r="M694"/>
  <c r="Q695" s="1"/>
  <c r="O694"/>
  <c r="P694" s="1"/>
  <c r="N161" i="3"/>
  <c r="I161"/>
  <c r="J697" i="4"/>
  <c r="R695"/>
  <c r="F699" l="1"/>
  <c r="G698"/>
  <c r="H698" s="1"/>
  <c r="L695"/>
  <c r="K696"/>
  <c r="M695"/>
  <c r="Q696" s="1"/>
  <c r="O695"/>
  <c r="P695" s="1"/>
  <c r="N160" i="3"/>
  <c r="I160"/>
  <c r="J698" i="4"/>
  <c r="R696"/>
  <c r="F700" l="1"/>
  <c r="G699"/>
  <c r="H699" s="1"/>
  <c r="L696"/>
  <c r="K697"/>
  <c r="M696"/>
  <c r="Q697" s="1"/>
  <c r="O696"/>
  <c r="P696" s="1"/>
  <c r="N159" i="3"/>
  <c r="I159"/>
  <c r="J699" i="4"/>
  <c r="R697"/>
  <c r="F701" l="1"/>
  <c r="G700"/>
  <c r="H700" s="1"/>
  <c r="L697"/>
  <c r="K698"/>
  <c r="M697"/>
  <c r="Q698" s="1"/>
  <c r="O697"/>
  <c r="P697" s="1"/>
  <c r="N158" i="3"/>
  <c r="I158"/>
  <c r="J700" i="4"/>
  <c r="R698"/>
  <c r="F702" l="1"/>
  <c r="G701"/>
  <c r="H701" s="1"/>
  <c r="L698"/>
  <c r="K699"/>
  <c r="M698"/>
  <c r="Q699" s="1"/>
  <c r="O698"/>
  <c r="P698" s="1"/>
  <c r="N157" i="3"/>
  <c r="I157"/>
  <c r="J701" i="4"/>
  <c r="R699"/>
  <c r="F703" l="1"/>
  <c r="G702"/>
  <c r="H702" s="1"/>
  <c r="L699"/>
  <c r="K700"/>
  <c r="M699"/>
  <c r="Q700" s="1"/>
  <c r="O699"/>
  <c r="P699" s="1"/>
  <c r="N156" i="3"/>
  <c r="I156"/>
  <c r="J702" i="4"/>
  <c r="R700"/>
  <c r="F704" l="1"/>
  <c r="G703"/>
  <c r="H703" s="1"/>
  <c r="L700"/>
  <c r="K701"/>
  <c r="M700"/>
  <c r="Q701" s="1"/>
  <c r="O700"/>
  <c r="P700" s="1"/>
  <c r="N155" i="3"/>
  <c r="I155"/>
  <c r="J703" i="4"/>
  <c r="R701"/>
  <c r="F705" l="1"/>
  <c r="G704"/>
  <c r="H704" s="1"/>
  <c r="L701"/>
  <c r="K702"/>
  <c r="M701"/>
  <c r="Q702" s="1"/>
  <c r="O701"/>
  <c r="P701" s="1"/>
  <c r="N154" i="3"/>
  <c r="I154"/>
  <c r="J704" i="4"/>
  <c r="R702"/>
  <c r="F706" l="1"/>
  <c r="G705"/>
  <c r="H705" s="1"/>
  <c r="L702"/>
  <c r="K703"/>
  <c r="M702"/>
  <c r="Q703" s="1"/>
  <c r="O702"/>
  <c r="P702" s="1"/>
  <c r="N153" i="3"/>
  <c r="I153"/>
  <c r="J705" i="4"/>
  <c r="R703"/>
  <c r="F707" l="1"/>
  <c r="G706"/>
  <c r="H706" s="1"/>
  <c r="L703"/>
  <c r="K704"/>
  <c r="M703"/>
  <c r="Q704" s="1"/>
  <c r="O703"/>
  <c r="P703" s="1"/>
  <c r="N152" i="3"/>
  <c r="I152"/>
  <c r="J706" i="4"/>
  <c r="R704"/>
  <c r="F708" l="1"/>
  <c r="G707"/>
  <c r="H707" s="1"/>
  <c r="L704"/>
  <c r="K705"/>
  <c r="M704"/>
  <c r="Q705" s="1"/>
  <c r="O704"/>
  <c r="P704" s="1"/>
  <c r="N151" i="3"/>
  <c r="I151"/>
  <c r="J707" i="4"/>
  <c r="R705"/>
  <c r="F709" l="1"/>
  <c r="G708"/>
  <c r="H708" s="1"/>
  <c r="L705"/>
  <c r="K706"/>
  <c r="M705"/>
  <c r="Q706" s="1"/>
  <c r="O705"/>
  <c r="P705" s="1"/>
  <c r="N150" i="3"/>
  <c r="I150"/>
  <c r="J708" i="4"/>
  <c r="R706"/>
  <c r="F710" l="1"/>
  <c r="G709"/>
  <c r="H709" s="1"/>
  <c r="L706"/>
  <c r="K707"/>
  <c r="M706"/>
  <c r="Q707" s="1"/>
  <c r="O706"/>
  <c r="P706" s="1"/>
  <c r="N149" i="3"/>
  <c r="I149"/>
  <c r="J709" i="4"/>
  <c r="R707"/>
  <c r="F711" l="1"/>
  <c r="G710"/>
  <c r="H710" s="1"/>
  <c r="L707"/>
  <c r="K708"/>
  <c r="M707"/>
  <c r="Q708" s="1"/>
  <c r="O707"/>
  <c r="P707" s="1"/>
  <c r="N148" i="3"/>
  <c r="I148"/>
  <c r="J710" i="4"/>
  <c r="R708"/>
  <c r="F712" l="1"/>
  <c r="G711"/>
  <c r="H711" s="1"/>
  <c r="L708"/>
  <c r="K709"/>
  <c r="M708"/>
  <c r="Q709" s="1"/>
  <c r="O708"/>
  <c r="P708" s="1"/>
  <c r="N147" i="3"/>
  <c r="I147"/>
  <c r="J711" i="4"/>
  <c r="R709"/>
  <c r="F713" l="1"/>
  <c r="G712"/>
  <c r="H712" s="1"/>
  <c r="L709"/>
  <c r="K710"/>
  <c r="M709"/>
  <c r="Q710" s="1"/>
  <c r="O709"/>
  <c r="P709" s="1"/>
  <c r="N146" i="3"/>
  <c r="I146"/>
  <c r="J712" i="4"/>
  <c r="R710"/>
  <c r="F714" l="1"/>
  <c r="G713"/>
  <c r="H713" s="1"/>
  <c r="L710"/>
  <c r="K711"/>
  <c r="M710"/>
  <c r="Q711" s="1"/>
  <c r="O710"/>
  <c r="P710" s="1"/>
  <c r="N145" i="3"/>
  <c r="I145"/>
  <c r="J713" i="4"/>
  <c r="R711"/>
  <c r="F715" l="1"/>
  <c r="G714"/>
  <c r="H714" s="1"/>
  <c r="L711"/>
  <c r="K712"/>
  <c r="M711"/>
  <c r="Q712" s="1"/>
  <c r="O711"/>
  <c r="P711" s="1"/>
  <c r="N144" i="3"/>
  <c r="I144"/>
  <c r="J714" i="4"/>
  <c r="R712"/>
  <c r="F716" l="1"/>
  <c r="G715"/>
  <c r="H715" s="1"/>
  <c r="L712"/>
  <c r="K713"/>
  <c r="M712"/>
  <c r="Q713" s="1"/>
  <c r="O712"/>
  <c r="N143" i="3"/>
  <c r="I143"/>
  <c r="J715" i="4"/>
  <c r="R713"/>
  <c r="F717" l="1"/>
  <c r="G716"/>
  <c r="H716" s="1"/>
  <c r="O713"/>
  <c r="P712"/>
  <c r="L713"/>
  <c r="K714"/>
  <c r="N142" i="3"/>
  <c r="I142"/>
  <c r="J716" i="4"/>
  <c r="F718" l="1"/>
  <c r="G717"/>
  <c r="H717" s="1"/>
  <c r="P713"/>
  <c r="L714"/>
  <c r="K715"/>
  <c r="M714"/>
  <c r="M713"/>
  <c r="N141" i="3"/>
  <c r="I141"/>
  <c r="J717" i="4"/>
  <c r="R714"/>
  <c r="R715"/>
  <c r="O714" l="1"/>
  <c r="O715" s="1"/>
  <c r="F719"/>
  <c r="G718"/>
  <c r="H718" s="1"/>
  <c r="Q714"/>
  <c r="Q715" s="1"/>
  <c r="L715"/>
  <c r="M715" s="1"/>
  <c r="K716"/>
  <c r="N140" i="3"/>
  <c r="I140"/>
  <c r="J718" i="4"/>
  <c r="R716"/>
  <c r="O716" l="1"/>
  <c r="P716" s="1"/>
  <c r="P715"/>
  <c r="L716"/>
  <c r="K717"/>
  <c r="M716"/>
  <c r="F720"/>
  <c r="G719"/>
  <c r="H719" s="1"/>
  <c r="Q716"/>
  <c r="P714"/>
  <c r="N139" i="3"/>
  <c r="I139"/>
  <c r="J719" i="4"/>
  <c r="R717"/>
  <c r="F721" l="1"/>
  <c r="G720"/>
  <c r="H720" s="1"/>
  <c r="L717"/>
  <c r="K718"/>
  <c r="M717"/>
  <c r="Q717"/>
  <c r="Q718" s="1"/>
  <c r="O717"/>
  <c r="P717" s="1"/>
  <c r="N138" i="3"/>
  <c r="I138"/>
  <c r="R718" i="4"/>
  <c r="J720"/>
  <c r="L718" l="1"/>
  <c r="K719"/>
  <c r="M718"/>
  <c r="Q719" s="1"/>
  <c r="F722"/>
  <c r="G721"/>
  <c r="H721" s="1"/>
  <c r="O718"/>
  <c r="P718" s="1"/>
  <c r="N137" i="3"/>
  <c r="I137"/>
  <c r="R719" i="4"/>
  <c r="J721"/>
  <c r="L719" l="1"/>
  <c r="K720"/>
  <c r="M719"/>
  <c r="Q720" s="1"/>
  <c r="F723"/>
  <c r="G722"/>
  <c r="H722" s="1"/>
  <c r="O719"/>
  <c r="P719" s="1"/>
  <c r="N136" i="3"/>
  <c r="I136"/>
  <c r="R720" i="4"/>
  <c r="J722"/>
  <c r="L720" l="1"/>
  <c r="K721"/>
  <c r="M720"/>
  <c r="Q721" s="1"/>
  <c r="F724"/>
  <c r="G723"/>
  <c r="H723" s="1"/>
  <c r="O720"/>
  <c r="P720" s="1"/>
  <c r="N135" i="3"/>
  <c r="I135"/>
  <c r="J723" i="4"/>
  <c r="R721"/>
  <c r="F725" l="1"/>
  <c r="G724"/>
  <c r="H724" s="1"/>
  <c r="L721"/>
  <c r="K722"/>
  <c r="M721"/>
  <c r="Q722" s="1"/>
  <c r="O721"/>
  <c r="P721" s="1"/>
  <c r="N134" i="3"/>
  <c r="I134"/>
  <c r="J724" i="4"/>
  <c r="R722"/>
  <c r="F726" l="1"/>
  <c r="G725"/>
  <c r="H725" s="1"/>
  <c r="L722"/>
  <c r="K723"/>
  <c r="M722"/>
  <c r="Q723" s="1"/>
  <c r="O722"/>
  <c r="P722" s="1"/>
  <c r="N133" i="3"/>
  <c r="I133"/>
  <c r="J725" i="4"/>
  <c r="R723"/>
  <c r="F727" l="1"/>
  <c r="G726"/>
  <c r="H726" s="1"/>
  <c r="L723"/>
  <c r="K724"/>
  <c r="M723"/>
  <c r="Q724" s="1"/>
  <c r="O723"/>
  <c r="P723" s="1"/>
  <c r="N132" i="3"/>
  <c r="I132"/>
  <c r="J726" i="4"/>
  <c r="R724"/>
  <c r="F728" l="1"/>
  <c r="G727"/>
  <c r="H727" s="1"/>
  <c r="L724"/>
  <c r="K725"/>
  <c r="M724"/>
  <c r="Q725" s="1"/>
  <c r="O724"/>
  <c r="P724" s="1"/>
  <c r="N131" i="3"/>
  <c r="I131"/>
  <c r="J727" i="4"/>
  <c r="R725"/>
  <c r="F729" l="1"/>
  <c r="G728"/>
  <c r="H728" s="1"/>
  <c r="L725"/>
  <c r="K726"/>
  <c r="M725"/>
  <c r="Q726" s="1"/>
  <c r="O725"/>
  <c r="P725" s="1"/>
  <c r="N130" i="3"/>
  <c r="I130"/>
  <c r="J728" i="4"/>
  <c r="R726"/>
  <c r="F730" l="1"/>
  <c r="G729"/>
  <c r="H729" s="1"/>
  <c r="L726"/>
  <c r="K727"/>
  <c r="M726"/>
  <c r="Q727" s="1"/>
  <c r="O726"/>
  <c r="P726" s="1"/>
  <c r="N129" i="3"/>
  <c r="I129"/>
  <c r="J729" i="4"/>
  <c r="R727"/>
  <c r="F731" l="1"/>
  <c r="G730"/>
  <c r="H730" s="1"/>
  <c r="L727"/>
  <c r="K728"/>
  <c r="M727"/>
  <c r="Q728" s="1"/>
  <c r="O727"/>
  <c r="P727" s="1"/>
  <c r="N128" i="3"/>
  <c r="I128"/>
  <c r="J730" i="4"/>
  <c r="R728"/>
  <c r="F732" l="1"/>
  <c r="G731"/>
  <c r="H731" s="1"/>
  <c r="L728"/>
  <c r="K729"/>
  <c r="M728"/>
  <c r="Q729" s="1"/>
  <c r="O728"/>
  <c r="P728" s="1"/>
  <c r="N127" i="3"/>
  <c r="I127"/>
  <c r="J731" i="4"/>
  <c r="R729"/>
  <c r="F733" l="1"/>
  <c r="G732"/>
  <c r="H732" s="1"/>
  <c r="L729"/>
  <c r="K730"/>
  <c r="M729"/>
  <c r="Q730" s="1"/>
  <c r="O729"/>
  <c r="P729" s="1"/>
  <c r="N126" i="3"/>
  <c r="I126"/>
  <c r="J732" i="4"/>
  <c r="R730"/>
  <c r="F734" l="1"/>
  <c r="G733"/>
  <c r="H733" s="1"/>
  <c r="L730"/>
  <c r="K731"/>
  <c r="M730"/>
  <c r="Q731" s="1"/>
  <c r="O730"/>
  <c r="P730" s="1"/>
  <c r="N125" i="3"/>
  <c r="I125"/>
  <c r="J733" i="4"/>
  <c r="R731"/>
  <c r="F735" l="1"/>
  <c r="G734"/>
  <c r="H734" s="1"/>
  <c r="L731"/>
  <c r="K732"/>
  <c r="M731"/>
  <c r="Q732" s="1"/>
  <c r="O731"/>
  <c r="P731" s="1"/>
  <c r="N124" i="3"/>
  <c r="I124"/>
  <c r="J734" i="4"/>
  <c r="R732"/>
  <c r="F736" l="1"/>
  <c r="G735"/>
  <c r="H735" s="1"/>
  <c r="L732"/>
  <c r="K733"/>
  <c r="M732"/>
  <c r="Q733" s="1"/>
  <c r="O732"/>
  <c r="P732" s="1"/>
  <c r="N123" i="3"/>
  <c r="I123"/>
  <c r="J735" i="4"/>
  <c r="R733"/>
  <c r="F737" l="1"/>
  <c r="G736"/>
  <c r="H736" s="1"/>
  <c r="L733"/>
  <c r="K734"/>
  <c r="M733"/>
  <c r="Q734" s="1"/>
  <c r="O733"/>
  <c r="P733" s="1"/>
  <c r="N122" i="3"/>
  <c r="I122"/>
  <c r="J736" i="4"/>
  <c r="R734"/>
  <c r="F738" l="1"/>
  <c r="G737"/>
  <c r="H737" s="1"/>
  <c r="L734"/>
  <c r="K735"/>
  <c r="M734"/>
  <c r="Q735" s="1"/>
  <c r="O734"/>
  <c r="P734" s="1"/>
  <c r="N121" i="3"/>
  <c r="I121"/>
  <c r="J737" i="4"/>
  <c r="R735"/>
  <c r="F739" l="1"/>
  <c r="G738"/>
  <c r="H738" s="1"/>
  <c r="L735"/>
  <c r="K736"/>
  <c r="M735"/>
  <c r="Q736" s="1"/>
  <c r="O735"/>
  <c r="P735" s="1"/>
  <c r="N120" i="3"/>
  <c r="I120"/>
  <c r="J738" i="4"/>
  <c r="R736"/>
  <c r="F740" l="1"/>
  <c r="G739"/>
  <c r="H739" s="1"/>
  <c r="L736"/>
  <c r="K737"/>
  <c r="M736"/>
  <c r="Q737" s="1"/>
  <c r="O736"/>
  <c r="P736" s="1"/>
  <c r="N119" i="3"/>
  <c r="I119"/>
  <c r="J739" i="4"/>
  <c r="R737"/>
  <c r="F741" l="1"/>
  <c r="G740"/>
  <c r="H740" s="1"/>
  <c r="L737"/>
  <c r="K738"/>
  <c r="M737"/>
  <c r="Q738" s="1"/>
  <c r="O737"/>
  <c r="P737" s="1"/>
  <c r="N118" i="3"/>
  <c r="I118"/>
  <c r="J740" i="4"/>
  <c r="R738"/>
  <c r="F742" l="1"/>
  <c r="G741"/>
  <c r="H741" s="1"/>
  <c r="L738"/>
  <c r="K739"/>
  <c r="M738"/>
  <c r="Q739" s="1"/>
  <c r="O738"/>
  <c r="P738" s="1"/>
  <c r="N117" i="3"/>
  <c r="I117"/>
  <c r="J741" i="4"/>
  <c r="R739"/>
  <c r="F743" l="1"/>
  <c r="G742"/>
  <c r="H742" s="1"/>
  <c r="L739"/>
  <c r="K740"/>
  <c r="M739"/>
  <c r="Q740" s="1"/>
  <c r="O739"/>
  <c r="P739" s="1"/>
  <c r="N116" i="3"/>
  <c r="I116"/>
  <c r="J742" i="4"/>
  <c r="R740"/>
  <c r="F744" l="1"/>
  <c r="G743"/>
  <c r="H743" s="1"/>
  <c r="L740"/>
  <c r="K741"/>
  <c r="M740"/>
  <c r="Q741" s="1"/>
  <c r="O740"/>
  <c r="P740" s="1"/>
  <c r="N115" i="3"/>
  <c r="I115"/>
  <c r="J743" i="4"/>
  <c r="R741"/>
  <c r="F745" l="1"/>
  <c r="G744"/>
  <c r="H744" s="1"/>
  <c r="L741"/>
  <c r="K742"/>
  <c r="M741"/>
  <c r="Q742" s="1"/>
  <c r="O741"/>
  <c r="P741" s="1"/>
  <c r="N114" i="3"/>
  <c r="I114"/>
  <c r="J744" i="4"/>
  <c r="R742"/>
  <c r="F746" l="1"/>
  <c r="G745"/>
  <c r="H745" s="1"/>
  <c r="L742"/>
  <c r="K743"/>
  <c r="M742"/>
  <c r="Q743" s="1"/>
  <c r="O742"/>
  <c r="P742" s="1"/>
  <c r="N113" i="3"/>
  <c r="I113"/>
  <c r="J745" i="4"/>
  <c r="R743"/>
  <c r="F747" l="1"/>
  <c r="G746"/>
  <c r="H746" s="1"/>
  <c r="L743"/>
  <c r="K744"/>
  <c r="M743"/>
  <c r="Q744" s="1"/>
  <c r="O743"/>
  <c r="P743" s="1"/>
  <c r="N112" i="3"/>
  <c r="I112"/>
  <c r="J746" i="4"/>
  <c r="R744"/>
  <c r="F748" l="1"/>
  <c r="G747"/>
  <c r="H747" s="1"/>
  <c r="L744"/>
  <c r="K745"/>
  <c r="M744"/>
  <c r="Q745" s="1"/>
  <c r="O744"/>
  <c r="P744" s="1"/>
  <c r="N111" i="3"/>
  <c r="I111"/>
  <c r="J747" i="4"/>
  <c r="R745"/>
  <c r="F749" l="1"/>
  <c r="G748"/>
  <c r="H748" s="1"/>
  <c r="L745"/>
  <c r="K746"/>
  <c r="M745"/>
  <c r="Q746" s="1"/>
  <c r="O745"/>
  <c r="P745" s="1"/>
  <c r="N110" i="3"/>
  <c r="I110"/>
  <c r="J748" i="4"/>
  <c r="R746"/>
  <c r="F750" l="1"/>
  <c r="G749"/>
  <c r="H749" s="1"/>
  <c r="L746"/>
  <c r="K747"/>
  <c r="M746"/>
  <c r="Q747" s="1"/>
  <c r="O746"/>
  <c r="P746" s="1"/>
  <c r="N109" i="3"/>
  <c r="I109"/>
  <c r="J749" i="4"/>
  <c r="R747"/>
  <c r="F751" l="1"/>
  <c r="G750"/>
  <c r="H750" s="1"/>
  <c r="L747"/>
  <c r="K748"/>
  <c r="M747"/>
  <c r="Q748" s="1"/>
  <c r="O747"/>
  <c r="P747" s="1"/>
  <c r="N108" i="3"/>
  <c r="I108"/>
  <c r="J750" i="4"/>
  <c r="R748"/>
  <c r="F752" l="1"/>
  <c r="G751"/>
  <c r="H751" s="1"/>
  <c r="L748"/>
  <c r="K749"/>
  <c r="M748"/>
  <c r="Q749" s="1"/>
  <c r="O748"/>
  <c r="P748" s="1"/>
  <c r="N107" i="3"/>
  <c r="I107"/>
  <c r="J751" i="4"/>
  <c r="R749"/>
  <c r="F753" l="1"/>
  <c r="G752"/>
  <c r="H752" s="1"/>
  <c r="L749"/>
  <c r="K750"/>
  <c r="M749"/>
  <c r="Q750" s="1"/>
  <c r="O749"/>
  <c r="P749" s="1"/>
  <c r="N106" i="3"/>
  <c r="I106"/>
  <c r="J752" i="4"/>
  <c r="R750"/>
  <c r="F754" l="1"/>
  <c r="G753"/>
  <c r="H753" s="1"/>
  <c r="L750"/>
  <c r="K751"/>
  <c r="M750"/>
  <c r="Q751" s="1"/>
  <c r="O750"/>
  <c r="P750" s="1"/>
  <c r="N105" i="3"/>
  <c r="I105"/>
  <c r="J753" i="4"/>
  <c r="R751"/>
  <c r="F755" l="1"/>
  <c r="G754"/>
  <c r="H754" s="1"/>
  <c r="L751"/>
  <c r="K752"/>
  <c r="M751"/>
  <c r="Q752" s="1"/>
  <c r="O751"/>
  <c r="P751" s="1"/>
  <c r="N104" i="3"/>
  <c r="I104"/>
  <c r="J754" i="4"/>
  <c r="R752"/>
  <c r="F756" l="1"/>
  <c r="G755"/>
  <c r="H755" s="1"/>
  <c r="L752"/>
  <c r="K753"/>
  <c r="M752"/>
  <c r="Q753" s="1"/>
  <c r="O752"/>
  <c r="P752" s="1"/>
  <c r="N103" i="3"/>
  <c r="I103"/>
  <c r="J755" i="4"/>
  <c r="R753"/>
  <c r="F757" l="1"/>
  <c r="G756"/>
  <c r="H756" s="1"/>
  <c r="L753"/>
  <c r="K754"/>
  <c r="M753"/>
  <c r="Q754" s="1"/>
  <c r="O753"/>
  <c r="P753" s="1"/>
  <c r="N102" i="3"/>
  <c r="I102"/>
  <c r="J756" i="4"/>
  <c r="R754"/>
  <c r="F758" l="1"/>
  <c r="G757"/>
  <c r="H757" s="1"/>
  <c r="L754"/>
  <c r="K755"/>
  <c r="M754"/>
  <c r="Q755" s="1"/>
  <c r="O754"/>
  <c r="P754" s="1"/>
  <c r="N101" i="3"/>
  <c r="I101"/>
  <c r="J757" i="4"/>
  <c r="R755"/>
  <c r="F759" l="1"/>
  <c r="G758"/>
  <c r="H758" s="1"/>
  <c r="L755"/>
  <c r="K756"/>
  <c r="M755"/>
  <c r="Q756" s="1"/>
  <c r="O755"/>
  <c r="P755" s="1"/>
  <c r="N100" i="3"/>
  <c r="I100"/>
  <c r="J758" i="4"/>
  <c r="R756"/>
  <c r="F760" l="1"/>
  <c r="G759"/>
  <c r="H759" s="1"/>
  <c r="L756"/>
  <c r="K757"/>
  <c r="M756"/>
  <c r="Q757" s="1"/>
  <c r="O756"/>
  <c r="P756" s="1"/>
  <c r="N99" i="3"/>
  <c r="I99"/>
  <c r="J759" i="4"/>
  <c r="R757"/>
  <c r="F761" l="1"/>
  <c r="G760"/>
  <c r="H760" s="1"/>
  <c r="L757"/>
  <c r="K758"/>
  <c r="M757"/>
  <c r="Q758" s="1"/>
  <c r="O757"/>
  <c r="P757" s="1"/>
  <c r="N98" i="3"/>
  <c r="I98"/>
  <c r="J760" i="4"/>
  <c r="R758"/>
  <c r="F762" l="1"/>
  <c r="G761"/>
  <c r="H761" s="1"/>
  <c r="L758"/>
  <c r="K759"/>
  <c r="M758"/>
  <c r="Q759" s="1"/>
  <c r="O758"/>
  <c r="P758" s="1"/>
  <c r="N97" i="3"/>
  <c r="I97"/>
  <c r="J761" i="4"/>
  <c r="R759"/>
  <c r="F763" l="1"/>
  <c r="G762"/>
  <c r="H762" s="1"/>
  <c r="L759"/>
  <c r="K760"/>
  <c r="M759"/>
  <c r="Q760" s="1"/>
  <c r="O759"/>
  <c r="P759" s="1"/>
  <c r="N96" i="3"/>
  <c r="I96"/>
  <c r="J762" i="4"/>
  <c r="R760"/>
  <c r="F764" l="1"/>
  <c r="G763"/>
  <c r="H763" s="1"/>
  <c r="L760"/>
  <c r="K761"/>
  <c r="M760"/>
  <c r="Q761" s="1"/>
  <c r="O760"/>
  <c r="P760" s="1"/>
  <c r="N95" i="3"/>
  <c r="I95"/>
  <c r="J763" i="4"/>
  <c r="R761"/>
  <c r="F765" l="1"/>
  <c r="G764"/>
  <c r="H764" s="1"/>
  <c r="L761"/>
  <c r="K762"/>
  <c r="M761"/>
  <c r="Q762" s="1"/>
  <c r="O761"/>
  <c r="P761" s="1"/>
  <c r="N94" i="3"/>
  <c r="I94"/>
  <c r="J764" i="4"/>
  <c r="R762"/>
  <c r="F766" l="1"/>
  <c r="G765"/>
  <c r="H765" s="1"/>
  <c r="L762"/>
  <c r="K763"/>
  <c r="M762"/>
  <c r="Q763" s="1"/>
  <c r="O762"/>
  <c r="P762" s="1"/>
  <c r="N93" i="3"/>
  <c r="I93"/>
  <c r="J765" i="4"/>
  <c r="R763"/>
  <c r="F767" l="1"/>
  <c r="G766"/>
  <c r="H766" s="1"/>
  <c r="L763"/>
  <c r="K764"/>
  <c r="M763"/>
  <c r="Q764" s="1"/>
  <c r="O763"/>
  <c r="P763" s="1"/>
  <c r="N92" i="3"/>
  <c r="I92"/>
  <c r="J766" i="4"/>
  <c r="R764"/>
  <c r="F768" l="1"/>
  <c r="G767"/>
  <c r="H767" s="1"/>
  <c r="L764"/>
  <c r="K765"/>
  <c r="M764"/>
  <c r="Q765" s="1"/>
  <c r="O764"/>
  <c r="P764" s="1"/>
  <c r="N91" i="3"/>
  <c r="I91"/>
  <c r="J767" i="4"/>
  <c r="R765"/>
  <c r="F769" l="1"/>
  <c r="G768"/>
  <c r="H768" s="1"/>
  <c r="L765"/>
  <c r="K766"/>
  <c r="M765"/>
  <c r="Q766" s="1"/>
  <c r="O765"/>
  <c r="P765" s="1"/>
  <c r="N90" i="3"/>
  <c r="I90"/>
  <c r="J768" i="4"/>
  <c r="R766"/>
  <c r="F770" l="1"/>
  <c r="G769"/>
  <c r="H769" s="1"/>
  <c r="L766"/>
  <c r="K767"/>
  <c r="M766"/>
  <c r="Q767" s="1"/>
  <c r="O766"/>
  <c r="P766" s="1"/>
  <c r="N89" i="3"/>
  <c r="I89"/>
  <c r="J769" i="4"/>
  <c r="R767"/>
  <c r="F771" l="1"/>
  <c r="G770"/>
  <c r="H770" s="1"/>
  <c r="L767"/>
  <c r="K768"/>
  <c r="M767"/>
  <c r="Q768" s="1"/>
  <c r="O767"/>
  <c r="P767" s="1"/>
  <c r="N88" i="3"/>
  <c r="I88"/>
  <c r="J770" i="4"/>
  <c r="R768"/>
  <c r="F772" l="1"/>
  <c r="G771"/>
  <c r="H771" s="1"/>
  <c r="L768"/>
  <c r="K769"/>
  <c r="M768"/>
  <c r="Q769" s="1"/>
  <c r="O768"/>
  <c r="P768" s="1"/>
  <c r="N87" i="3"/>
  <c r="I87"/>
  <c r="J771" i="4"/>
  <c r="R769"/>
  <c r="F773" l="1"/>
  <c r="G772"/>
  <c r="H772" s="1"/>
  <c r="L769"/>
  <c r="K770"/>
  <c r="M769"/>
  <c r="Q770" s="1"/>
  <c r="O769"/>
  <c r="P769" s="1"/>
  <c r="N86" i="3"/>
  <c r="I86"/>
  <c r="J772" i="4"/>
  <c r="R770"/>
  <c r="F774" l="1"/>
  <c r="G773"/>
  <c r="H773" s="1"/>
  <c r="L770"/>
  <c r="K771"/>
  <c r="M770"/>
  <c r="Q771" s="1"/>
  <c r="O770"/>
  <c r="P770" s="1"/>
  <c r="N85" i="3"/>
  <c r="I85"/>
  <c r="J773" i="4"/>
  <c r="R771"/>
  <c r="F775" l="1"/>
  <c r="G774"/>
  <c r="H774" s="1"/>
  <c r="L771"/>
  <c r="K772"/>
  <c r="M771"/>
  <c r="Q772" s="1"/>
  <c r="O771"/>
  <c r="P771" s="1"/>
  <c r="N84" i="3"/>
  <c r="I84"/>
  <c r="J774" i="4"/>
  <c r="R772"/>
  <c r="F776" l="1"/>
  <c r="G775"/>
  <c r="H775" s="1"/>
  <c r="L772"/>
  <c r="K773"/>
  <c r="M772"/>
  <c r="Q773" s="1"/>
  <c r="O772"/>
  <c r="P772" s="1"/>
  <c r="N83" i="3"/>
  <c r="I83"/>
  <c r="J775" i="4"/>
  <c r="R773"/>
  <c r="F777" l="1"/>
  <c r="G776"/>
  <c r="H776" s="1"/>
  <c r="L773"/>
  <c r="K774"/>
  <c r="M773"/>
  <c r="Q774" s="1"/>
  <c r="O773"/>
  <c r="P773" s="1"/>
  <c r="N82" i="3"/>
  <c r="I82"/>
  <c r="J776" i="4"/>
  <c r="R774"/>
  <c r="F778" l="1"/>
  <c r="G777"/>
  <c r="H777" s="1"/>
  <c r="L774"/>
  <c r="K775"/>
  <c r="M774"/>
  <c r="Q775" s="1"/>
  <c r="O774"/>
  <c r="P774" s="1"/>
  <c r="N81" i="3"/>
  <c r="I81"/>
  <c r="J777" i="4"/>
  <c r="R775"/>
  <c r="F779" l="1"/>
  <c r="G778"/>
  <c r="H778" s="1"/>
  <c r="L775"/>
  <c r="K776"/>
  <c r="M775"/>
  <c r="Q776" s="1"/>
  <c r="O775"/>
  <c r="P775" s="1"/>
  <c r="N80" i="3"/>
  <c r="I80"/>
  <c r="J778" i="4"/>
  <c r="R776"/>
  <c r="F780" l="1"/>
  <c r="G779"/>
  <c r="H779" s="1"/>
  <c r="L776"/>
  <c r="K777"/>
  <c r="M776"/>
  <c r="Q777" s="1"/>
  <c r="O776"/>
  <c r="P776" s="1"/>
  <c r="N79" i="3"/>
  <c r="I79"/>
  <c r="J779" i="4"/>
  <c r="R777"/>
  <c r="F781" l="1"/>
  <c r="G780"/>
  <c r="H780" s="1"/>
  <c r="L777"/>
  <c r="K778"/>
  <c r="M777"/>
  <c r="Q778" s="1"/>
  <c r="O777"/>
  <c r="P777" s="1"/>
  <c r="N78" i="3"/>
  <c r="I78"/>
  <c r="J780" i="4"/>
  <c r="R778"/>
  <c r="F782" l="1"/>
  <c r="G781"/>
  <c r="H781" s="1"/>
  <c r="L778"/>
  <c r="K779"/>
  <c r="M778"/>
  <c r="Q779" s="1"/>
  <c r="O778"/>
  <c r="P778" s="1"/>
  <c r="N77" i="3"/>
  <c r="I77"/>
  <c r="J781" i="4"/>
  <c r="R779"/>
  <c r="F783" l="1"/>
  <c r="G782"/>
  <c r="H782" s="1"/>
  <c r="L779"/>
  <c r="K780"/>
  <c r="M779"/>
  <c r="Q780" s="1"/>
  <c r="O779"/>
  <c r="P779" s="1"/>
  <c r="N76" i="3"/>
  <c r="I76"/>
  <c r="J782" i="4"/>
  <c r="R780"/>
  <c r="F784" l="1"/>
  <c r="G783"/>
  <c r="H783" s="1"/>
  <c r="L780"/>
  <c r="K781"/>
  <c r="M780"/>
  <c r="Q781" s="1"/>
  <c r="O780"/>
  <c r="P780" s="1"/>
  <c r="N75" i="3"/>
  <c r="I75"/>
  <c r="J783" i="4"/>
  <c r="R781"/>
  <c r="F785" l="1"/>
  <c r="G784"/>
  <c r="H784" s="1"/>
  <c r="L781"/>
  <c r="K782"/>
  <c r="M781"/>
  <c r="Q782" s="1"/>
  <c r="O781"/>
  <c r="P781" s="1"/>
  <c r="N74" i="3"/>
  <c r="I74"/>
  <c r="J784" i="4"/>
  <c r="R782"/>
  <c r="F786" l="1"/>
  <c r="G785"/>
  <c r="H785" s="1"/>
  <c r="L782"/>
  <c r="K783"/>
  <c r="M782"/>
  <c r="Q783" s="1"/>
  <c r="O782"/>
  <c r="P782" s="1"/>
  <c r="N73" i="3"/>
  <c r="I73"/>
  <c r="J785" i="4"/>
  <c r="R783"/>
  <c r="F787" l="1"/>
  <c r="G786"/>
  <c r="H786" s="1"/>
  <c r="L783"/>
  <c r="K784"/>
  <c r="M783"/>
  <c r="Q784" s="1"/>
  <c r="O783"/>
  <c r="N72" i="3"/>
  <c r="I72"/>
  <c r="J786" i="4"/>
  <c r="R784"/>
  <c r="F788" l="1"/>
  <c r="G787"/>
  <c r="H787" s="1"/>
  <c r="O784"/>
  <c r="P783"/>
  <c r="L784"/>
  <c r="K785"/>
  <c r="N71" i="3"/>
  <c r="I71"/>
  <c r="J787" i="4"/>
  <c r="F789" l="1"/>
  <c r="G788"/>
  <c r="H788" s="1"/>
  <c r="P784"/>
  <c r="L785"/>
  <c r="K786"/>
  <c r="M785"/>
  <c r="M784"/>
  <c r="N70" i="3"/>
  <c r="I70"/>
  <c r="J788" i="4"/>
  <c r="R785"/>
  <c r="R786"/>
  <c r="O785" l="1"/>
  <c r="O786" s="1"/>
  <c r="F790"/>
  <c r="G789"/>
  <c r="H789" s="1"/>
  <c r="Q785"/>
  <c r="Q786" s="1"/>
  <c r="L786"/>
  <c r="M786" s="1"/>
  <c r="K787"/>
  <c r="N69" i="3"/>
  <c r="I69"/>
  <c r="J789" i="4"/>
  <c r="R787"/>
  <c r="O787" l="1"/>
  <c r="P787" s="1"/>
  <c r="P786"/>
  <c r="L787"/>
  <c r="K788"/>
  <c r="M787"/>
  <c r="F791"/>
  <c r="G790"/>
  <c r="H790" s="1"/>
  <c r="Q787"/>
  <c r="P785"/>
  <c r="N68" i="3"/>
  <c r="I68"/>
  <c r="J790" i="4"/>
  <c r="R788"/>
  <c r="Q788" l="1"/>
  <c r="F792"/>
  <c r="G791"/>
  <c r="H791" s="1"/>
  <c r="L788"/>
  <c r="K789"/>
  <c r="M788"/>
  <c r="O788"/>
  <c r="P788" s="1"/>
  <c r="N67" i="3"/>
  <c r="I67"/>
  <c r="R789" i="4"/>
  <c r="J791"/>
  <c r="Q789" l="1"/>
  <c r="L789"/>
  <c r="K790"/>
  <c r="M789"/>
  <c r="F793"/>
  <c r="G792"/>
  <c r="H792" s="1"/>
  <c r="O789"/>
  <c r="P789" s="1"/>
  <c r="N66" i="3"/>
  <c r="I66"/>
  <c r="R790" i="4"/>
  <c r="J792"/>
  <c r="Q790" l="1"/>
  <c r="L790"/>
  <c r="K791"/>
  <c r="M790"/>
  <c r="Q791" s="1"/>
  <c r="F794"/>
  <c r="G793"/>
  <c r="H793" s="1"/>
  <c r="O790"/>
  <c r="P790" s="1"/>
  <c r="N65" i="3"/>
  <c r="I65"/>
  <c r="J793" i="4"/>
  <c r="R791"/>
  <c r="L791" l="1"/>
  <c r="K792"/>
  <c r="M791"/>
  <c r="Q792" s="1"/>
  <c r="F795"/>
  <c r="G794"/>
  <c r="H794" s="1"/>
  <c r="O791"/>
  <c r="P791" s="1"/>
  <c r="N64" i="3"/>
  <c r="I64"/>
  <c r="J794" i="4"/>
  <c r="R792"/>
  <c r="L792" l="1"/>
  <c r="K793"/>
  <c r="M792"/>
  <c r="Q793" s="1"/>
  <c r="F796"/>
  <c r="G795"/>
  <c r="H795" s="1"/>
  <c r="O792"/>
  <c r="P792" s="1"/>
  <c r="N63" i="3"/>
  <c r="I63"/>
  <c r="J795" i="4"/>
  <c r="R793"/>
  <c r="L793" l="1"/>
  <c r="K794"/>
  <c r="M793"/>
  <c r="Q794" s="1"/>
  <c r="F797"/>
  <c r="G796"/>
  <c r="H796" s="1"/>
  <c r="O793"/>
  <c r="P793" s="1"/>
  <c r="N62" i="3"/>
  <c r="I62"/>
  <c r="J796" i="4"/>
  <c r="R794"/>
  <c r="F798" l="1"/>
  <c r="G797"/>
  <c r="H797" s="1"/>
  <c r="L794"/>
  <c r="K795"/>
  <c r="M794"/>
  <c r="Q795" s="1"/>
  <c r="O794"/>
  <c r="P794" s="1"/>
  <c r="N61" i="3"/>
  <c r="I61"/>
  <c r="J797" i="4"/>
  <c r="R795"/>
  <c r="L795" l="1"/>
  <c r="K796"/>
  <c r="M795"/>
  <c r="Q796" s="1"/>
  <c r="F799"/>
  <c r="G798"/>
  <c r="H798" s="1"/>
  <c r="O795"/>
  <c r="P795" s="1"/>
  <c r="N60" i="3"/>
  <c r="I60"/>
  <c r="J798" i="4"/>
  <c r="R796"/>
  <c r="F800" l="1"/>
  <c r="G799"/>
  <c r="H799" s="1"/>
  <c r="L796"/>
  <c r="K797"/>
  <c r="M796"/>
  <c r="Q797" s="1"/>
  <c r="O796"/>
  <c r="P796" s="1"/>
  <c r="N59" i="3"/>
  <c r="I59"/>
  <c r="R797" i="4"/>
  <c r="J799"/>
  <c r="L797" l="1"/>
  <c r="K798"/>
  <c r="M797"/>
  <c r="Q798" s="1"/>
  <c r="F801"/>
  <c r="G800"/>
  <c r="H800" s="1"/>
  <c r="O797"/>
  <c r="P797" s="1"/>
  <c r="N58" i="3"/>
  <c r="I58"/>
  <c r="R798" i="4"/>
  <c r="J800"/>
  <c r="L798" l="1"/>
  <c r="K799"/>
  <c r="M798"/>
  <c r="Q799" s="1"/>
  <c r="F802"/>
  <c r="G801"/>
  <c r="H801" s="1"/>
  <c r="O798"/>
  <c r="P798" s="1"/>
  <c r="N57" i="3"/>
  <c r="I57"/>
  <c r="R799" i="4"/>
  <c r="J801"/>
  <c r="L799" l="1"/>
  <c r="K800"/>
  <c r="M799"/>
  <c r="Q800" s="1"/>
  <c r="F803"/>
  <c r="G802"/>
  <c r="H802" s="1"/>
  <c r="O799"/>
  <c r="P799" s="1"/>
  <c r="N56" i="3"/>
  <c r="I56"/>
  <c r="R800" i="4"/>
  <c r="J802"/>
  <c r="L800" l="1"/>
  <c r="K801"/>
  <c r="M800"/>
  <c r="Q801" s="1"/>
  <c r="F804"/>
  <c r="G803"/>
  <c r="H803" s="1"/>
  <c r="O800"/>
  <c r="P800" s="1"/>
  <c r="N55" i="3"/>
  <c r="I55"/>
  <c r="J803" i="4"/>
  <c r="R801"/>
  <c r="F805" l="1"/>
  <c r="G804"/>
  <c r="H804" s="1"/>
  <c r="L801"/>
  <c r="K802"/>
  <c r="M801"/>
  <c r="Q802" s="1"/>
  <c r="O801"/>
  <c r="P801" s="1"/>
  <c r="N54" i="3"/>
  <c r="I54"/>
  <c r="J804" i="4"/>
  <c r="R802"/>
  <c r="F806" l="1"/>
  <c r="G805"/>
  <c r="H805" s="1"/>
  <c r="L802"/>
  <c r="K803"/>
  <c r="M802"/>
  <c r="Q803" s="1"/>
  <c r="O802"/>
  <c r="P802" s="1"/>
  <c r="N53" i="3"/>
  <c r="I53"/>
  <c r="J805" i="4"/>
  <c r="R803"/>
  <c r="F807" l="1"/>
  <c r="G806"/>
  <c r="H806" s="1"/>
  <c r="L803"/>
  <c r="K804"/>
  <c r="M803"/>
  <c r="Q804" s="1"/>
  <c r="O803"/>
  <c r="P803" s="1"/>
  <c r="N52" i="3"/>
  <c r="I52"/>
  <c r="J806" i="4"/>
  <c r="R804"/>
  <c r="F808" l="1"/>
  <c r="G807"/>
  <c r="H807" s="1"/>
  <c r="L804"/>
  <c r="K805"/>
  <c r="M804"/>
  <c r="Q805" s="1"/>
  <c r="O804"/>
  <c r="P804" s="1"/>
  <c r="N51" i="3"/>
  <c r="I51"/>
  <c r="J807" i="4"/>
  <c r="R805"/>
  <c r="F809" l="1"/>
  <c r="G808"/>
  <c r="H808" s="1"/>
  <c r="L805"/>
  <c r="K806"/>
  <c r="M805"/>
  <c r="Q806" s="1"/>
  <c r="O805"/>
  <c r="P805" s="1"/>
  <c r="N50" i="3"/>
  <c r="I50"/>
  <c r="J808" i="4"/>
  <c r="R806"/>
  <c r="F810" l="1"/>
  <c r="G809"/>
  <c r="H809" s="1"/>
  <c r="L806"/>
  <c r="K807"/>
  <c r="M806"/>
  <c r="Q807" s="1"/>
  <c r="O806"/>
  <c r="N49" i="3"/>
  <c r="I49"/>
  <c r="J809" i="4"/>
  <c r="R807"/>
  <c r="F811" l="1"/>
  <c r="G810"/>
  <c r="H810" s="1"/>
  <c r="O807"/>
  <c r="P806"/>
  <c r="L807"/>
  <c r="M807" s="1"/>
  <c r="Q808" s="1"/>
  <c r="K808"/>
  <c r="N48" i="3"/>
  <c r="I48"/>
  <c r="A48"/>
  <c r="J810" i="4"/>
  <c r="R808"/>
  <c r="F812" l="1"/>
  <c r="G811"/>
  <c r="H811" s="1"/>
  <c r="O808"/>
  <c r="P807"/>
  <c r="L808"/>
  <c r="M808" s="1"/>
  <c r="Q809" s="1"/>
  <c r="K809"/>
  <c r="N47" i="3"/>
  <c r="I47"/>
  <c r="A47"/>
  <c r="J811" i="4"/>
  <c r="R809"/>
  <c r="F813" l="1"/>
  <c r="G812"/>
  <c r="H812" s="1"/>
  <c r="O809"/>
  <c r="P808"/>
  <c r="L809"/>
  <c r="K810"/>
  <c r="N46" i="3"/>
  <c r="I46"/>
  <c r="J812" i="4"/>
  <c r="F814" l="1"/>
  <c r="G813"/>
  <c r="H813" s="1"/>
  <c r="P809"/>
  <c r="L810"/>
  <c r="K811"/>
  <c r="M810"/>
  <c r="M809"/>
  <c r="N45" i="3"/>
  <c r="I45"/>
  <c r="J813" i="4"/>
  <c r="R810"/>
  <c r="R811"/>
  <c r="O810" l="1"/>
  <c r="O811" s="1"/>
  <c r="F815"/>
  <c r="G814"/>
  <c r="H814" s="1"/>
  <c r="Q810"/>
  <c r="Q811" s="1"/>
  <c r="L811"/>
  <c r="K812"/>
  <c r="M811"/>
  <c r="N44" i="3"/>
  <c r="I44"/>
  <c r="J814" i="4"/>
  <c r="R812"/>
  <c r="O812" l="1"/>
  <c r="P812" s="1"/>
  <c r="P811"/>
  <c r="L812"/>
  <c r="K813"/>
  <c r="M812"/>
  <c r="F816"/>
  <c r="G815"/>
  <c r="H815" s="1"/>
  <c r="Q812"/>
  <c r="P810"/>
  <c r="N43" i="3"/>
  <c r="I43"/>
  <c r="J815" i="4"/>
  <c r="R813"/>
  <c r="Q813" l="1"/>
  <c r="F817"/>
  <c r="G816"/>
  <c r="H816" s="1"/>
  <c r="L813"/>
  <c r="K814"/>
  <c r="M813"/>
  <c r="O813"/>
  <c r="P813" s="1"/>
  <c r="N42" i="3"/>
  <c r="I42"/>
  <c r="J816" i="4"/>
  <c r="R814"/>
  <c r="Q814" l="1"/>
  <c r="L814"/>
  <c r="K815"/>
  <c r="M814"/>
  <c r="F818"/>
  <c r="G817"/>
  <c r="H817" s="1"/>
  <c r="O814"/>
  <c r="N41" i="3"/>
  <c r="I41"/>
  <c r="J817" i="4"/>
  <c r="R815"/>
  <c r="Q815" l="1"/>
  <c r="F819"/>
  <c r="G818"/>
  <c r="H818" s="1"/>
  <c r="L815"/>
  <c r="K816"/>
  <c r="M815"/>
  <c r="O815"/>
  <c r="P815" s="1"/>
  <c r="P814"/>
  <c r="N40" i="3"/>
  <c r="I40"/>
  <c r="J818" i="4"/>
  <c r="R816"/>
  <c r="Q816" l="1"/>
  <c r="F820"/>
  <c r="G819"/>
  <c r="H819" s="1"/>
  <c r="L816"/>
  <c r="K817"/>
  <c r="M816"/>
  <c r="O816"/>
  <c r="P816" s="1"/>
  <c r="N39" i="3"/>
  <c r="I39"/>
  <c r="J819" i="4"/>
  <c r="R817"/>
  <c r="Q817" l="1"/>
  <c r="F821"/>
  <c r="G820"/>
  <c r="H820" s="1"/>
  <c r="L817"/>
  <c r="K818"/>
  <c r="M817"/>
  <c r="O817"/>
  <c r="P817" s="1"/>
  <c r="N38" i="3"/>
  <c r="I38"/>
  <c r="J820" i="4"/>
  <c r="R818"/>
  <c r="Q818" l="1"/>
  <c r="F822"/>
  <c r="G821"/>
  <c r="H821" s="1"/>
  <c r="L818"/>
  <c r="K819"/>
  <c r="M818"/>
  <c r="O818"/>
  <c r="P818" s="1"/>
  <c r="N37" i="3"/>
  <c r="I37"/>
  <c r="J821" i="4"/>
  <c r="R819"/>
  <c r="Q819" l="1"/>
  <c r="F823"/>
  <c r="G822"/>
  <c r="H822" s="1"/>
  <c r="L819"/>
  <c r="K820"/>
  <c r="M819"/>
  <c r="O819"/>
  <c r="P819" s="1"/>
  <c r="N36" i="3"/>
  <c r="I36"/>
  <c r="J822" i="4"/>
  <c r="R820"/>
  <c r="Q820" l="1"/>
  <c r="F824"/>
  <c r="G823"/>
  <c r="H823" s="1"/>
  <c r="L820"/>
  <c r="K821"/>
  <c r="M820"/>
  <c r="O820"/>
  <c r="P820" s="1"/>
  <c r="N35" i="3"/>
  <c r="I35"/>
  <c r="J823" i="4"/>
  <c r="R821"/>
  <c r="Q821" l="1"/>
  <c r="F825"/>
  <c r="G824"/>
  <c r="H824" s="1"/>
  <c r="L821"/>
  <c r="K822"/>
  <c r="M821"/>
  <c r="O821"/>
  <c r="P821" s="1"/>
  <c r="N34" i="3"/>
  <c r="I34"/>
  <c r="J824" i="4"/>
  <c r="R822"/>
  <c r="Q822" l="1"/>
  <c r="F826"/>
  <c r="G825"/>
  <c r="H825" s="1"/>
  <c r="L822"/>
  <c r="K823"/>
  <c r="M822"/>
  <c r="O822"/>
  <c r="P822" s="1"/>
  <c r="N33" i="3"/>
  <c r="I33"/>
  <c r="J825" i="4"/>
  <c r="R823"/>
  <c r="Q823" l="1"/>
  <c r="F827"/>
  <c r="G826"/>
  <c r="H826" s="1"/>
  <c r="L823"/>
  <c r="K824"/>
  <c r="M823"/>
  <c r="O823"/>
  <c r="P823" s="1"/>
  <c r="N32" i="3"/>
  <c r="I32"/>
  <c r="J826" i="4"/>
  <c r="R824"/>
  <c r="Q824" l="1"/>
  <c r="F828"/>
  <c r="G827"/>
  <c r="H827" s="1"/>
  <c r="L824"/>
  <c r="K825"/>
  <c r="M824"/>
  <c r="O824"/>
  <c r="P824" s="1"/>
  <c r="N31" i="3"/>
  <c r="I31"/>
  <c r="J827" i="4"/>
  <c r="R825"/>
  <c r="Q825" l="1"/>
  <c r="F829"/>
  <c r="G828"/>
  <c r="H828" s="1"/>
  <c r="L825"/>
  <c r="K826"/>
  <c r="M825"/>
  <c r="O825"/>
  <c r="P825" s="1"/>
  <c r="N30" i="3"/>
  <c r="I30"/>
  <c r="J828" i="4"/>
  <c r="R826"/>
  <c r="Q826" l="1"/>
  <c r="F830"/>
  <c r="G829"/>
  <c r="H829" s="1"/>
  <c r="L826"/>
  <c r="K827"/>
  <c r="M826"/>
  <c r="Q827" s="1"/>
  <c r="O826"/>
  <c r="P826" s="1"/>
  <c r="N29" i="3"/>
  <c r="I29"/>
  <c r="J829" i="4"/>
  <c r="R827"/>
  <c r="L827" l="1"/>
  <c r="K828"/>
  <c r="M827"/>
  <c r="Q828" s="1"/>
  <c r="F831"/>
  <c r="G830"/>
  <c r="H830" s="1"/>
  <c r="O827"/>
  <c r="P827" s="1"/>
  <c r="N28" i="3"/>
  <c r="I28"/>
  <c r="J830" i="4"/>
  <c r="R828"/>
  <c r="F832" l="1"/>
  <c r="G831"/>
  <c r="H831" s="1"/>
  <c r="L828"/>
  <c r="K829"/>
  <c r="M828"/>
  <c r="Q829" s="1"/>
  <c r="O828"/>
  <c r="P828" s="1"/>
  <c r="N27" i="3"/>
  <c r="I27"/>
  <c r="J831" i="4"/>
  <c r="R829"/>
  <c r="F833" l="1"/>
  <c r="G832"/>
  <c r="H832" s="1"/>
  <c r="L829"/>
  <c r="K830"/>
  <c r="M829"/>
  <c r="Q830" s="1"/>
  <c r="O829"/>
  <c r="P829" s="1"/>
  <c r="N26" i="3"/>
  <c r="I26"/>
  <c r="J832" i="4"/>
  <c r="R830"/>
  <c r="F834" l="1"/>
  <c r="G833"/>
  <c r="H833" s="1"/>
  <c r="L830"/>
  <c r="K831"/>
  <c r="M830"/>
  <c r="Q831" s="1"/>
  <c r="O830"/>
  <c r="P830" s="1"/>
  <c r="N25" i="3"/>
  <c r="I25"/>
  <c r="J833" i="4"/>
  <c r="R831"/>
  <c r="F835" l="1"/>
  <c r="G834"/>
  <c r="H834" s="1"/>
  <c r="L831"/>
  <c r="K832"/>
  <c r="M831"/>
  <c r="Q832" s="1"/>
  <c r="O831"/>
  <c r="P831" s="1"/>
  <c r="N24" i="3"/>
  <c r="I24"/>
  <c r="J834" i="4"/>
  <c r="R832"/>
  <c r="F836" l="1"/>
  <c r="G835"/>
  <c r="H835" s="1"/>
  <c r="L832"/>
  <c r="K833"/>
  <c r="M832"/>
  <c r="Q833" s="1"/>
  <c r="O832"/>
  <c r="P832" s="1"/>
  <c r="N23" i="3"/>
  <c r="I23"/>
  <c r="J835" i="4"/>
  <c r="R833"/>
  <c r="F837" l="1"/>
  <c r="G836"/>
  <c r="H836" s="1"/>
  <c r="L833"/>
  <c r="K834"/>
  <c r="M833"/>
  <c r="Q834" s="1"/>
  <c r="O833"/>
  <c r="P833" s="1"/>
  <c r="N22" i="3"/>
  <c r="I22"/>
  <c r="J836" i="4"/>
  <c r="R834"/>
  <c r="F838" l="1"/>
  <c r="G837"/>
  <c r="H837" s="1"/>
  <c r="L834"/>
  <c r="K835"/>
  <c r="M834"/>
  <c r="Q835" s="1"/>
  <c r="O834"/>
  <c r="P834" s="1"/>
  <c r="N21" i="3"/>
  <c r="I21"/>
  <c r="B21"/>
  <c r="J837" i="4"/>
  <c r="R835"/>
  <c r="F839" l="1"/>
  <c r="G838"/>
  <c r="H838" s="1"/>
  <c r="L835"/>
  <c r="K836"/>
  <c r="M835"/>
  <c r="Q836" s="1"/>
  <c r="O835"/>
  <c r="P835" s="1"/>
  <c r="B26" i="3"/>
  <c r="B25"/>
  <c r="N20"/>
  <c r="J838" i="4"/>
  <c r="R836"/>
  <c r="F840" l="1"/>
  <c r="G839"/>
  <c r="H839" s="1"/>
  <c r="L836"/>
  <c r="K837"/>
  <c r="M836"/>
  <c r="Q837" s="1"/>
  <c r="O836"/>
  <c r="P836" s="1"/>
  <c r="B23" i="3"/>
  <c r="B22"/>
  <c r="B24" s="1"/>
  <c r="I20"/>
  <c r="J839" i="4"/>
  <c r="R837"/>
  <c r="F841" l="1"/>
  <c r="G840"/>
  <c r="H840" s="1"/>
  <c r="L837"/>
  <c r="K838"/>
  <c r="M837"/>
  <c r="Q838" s="1"/>
  <c r="O837"/>
  <c r="P837" s="1"/>
  <c r="B27" i="3"/>
  <c r="N19"/>
  <c r="I19"/>
  <c r="J840" i="4"/>
  <c r="R838"/>
  <c r="F842" l="1"/>
  <c r="G841"/>
  <c r="H841" s="1"/>
  <c r="L838"/>
  <c r="K839"/>
  <c r="M838"/>
  <c r="Q839" s="1"/>
  <c r="O838"/>
  <c r="P838" s="1"/>
  <c r="N18" i="3"/>
  <c r="I18"/>
  <c r="J841" i="4"/>
  <c r="R839"/>
  <c r="F843" l="1"/>
  <c r="G842"/>
  <c r="H842" s="1"/>
  <c r="L839"/>
  <c r="K840"/>
  <c r="M839"/>
  <c r="Q840" s="1"/>
  <c r="O839"/>
  <c r="P839" s="1"/>
  <c r="N17" i="3"/>
  <c r="I17"/>
  <c r="J842" i="4"/>
  <c r="R840"/>
  <c r="F844" l="1"/>
  <c r="G843"/>
  <c r="H843" s="1"/>
  <c r="L840"/>
  <c r="K841"/>
  <c r="M840"/>
  <c r="Q841" s="1"/>
  <c r="O840"/>
  <c r="P840" s="1"/>
  <c r="N16" i="3"/>
  <c r="I16"/>
  <c r="J843" i="4"/>
  <c r="R841"/>
  <c r="F845" l="1"/>
  <c r="G844"/>
  <c r="H844" s="1"/>
  <c r="L841"/>
  <c r="K842"/>
  <c r="M841"/>
  <c r="Q842" s="1"/>
  <c r="O841"/>
  <c r="P841" s="1"/>
  <c r="N15" i="3"/>
  <c r="I15"/>
  <c r="D15"/>
  <c r="J844" i="4"/>
  <c r="R842"/>
  <c r="F846" l="1"/>
  <c r="G845"/>
  <c r="H845" s="1"/>
  <c r="L842"/>
  <c r="K843"/>
  <c r="M842"/>
  <c r="Q843" s="1"/>
  <c r="O842"/>
  <c r="P842" s="1"/>
  <c r="N14" i="3"/>
  <c r="I14"/>
  <c r="D14"/>
  <c r="J845" i="4"/>
  <c r="R843"/>
  <c r="F847" l="1"/>
  <c r="G846"/>
  <c r="H846" s="1"/>
  <c r="L843"/>
  <c r="K844"/>
  <c r="M843"/>
  <c r="Q844" s="1"/>
  <c r="O843"/>
  <c r="P843" s="1"/>
  <c r="N13" i="3"/>
  <c r="I13"/>
  <c r="J846" i="4"/>
  <c r="R844"/>
  <c r="F848" l="1"/>
  <c r="G847"/>
  <c r="H847" s="1"/>
  <c r="L844"/>
  <c r="K845"/>
  <c r="M844"/>
  <c r="Q845" s="1"/>
  <c r="O844"/>
  <c r="P844" s="1"/>
  <c r="N12" i="3"/>
  <c r="I12"/>
  <c r="D12"/>
  <c r="J847" i="4"/>
  <c r="R845"/>
  <c r="F849" l="1"/>
  <c r="G848"/>
  <c r="H848" s="1"/>
  <c r="L845"/>
  <c r="K846"/>
  <c r="M845"/>
  <c r="Q846" s="1"/>
  <c r="O845"/>
  <c r="P845" s="1"/>
  <c r="N11" i="3"/>
  <c r="I11"/>
  <c r="J848" i="4"/>
  <c r="R846"/>
  <c r="F850" l="1"/>
  <c r="G849"/>
  <c r="H849" s="1"/>
  <c r="L846"/>
  <c r="K847"/>
  <c r="M846"/>
  <c r="Q847" s="1"/>
  <c r="O846"/>
  <c r="P846" s="1"/>
  <c r="N10" i="3"/>
  <c r="I10"/>
  <c r="B10"/>
  <c r="J849" i="4"/>
  <c r="R847"/>
  <c r="F851" l="1"/>
  <c r="G850"/>
  <c r="H850" s="1"/>
  <c r="L847"/>
  <c r="K848"/>
  <c r="M847"/>
  <c r="Q848" s="1"/>
  <c r="O847"/>
  <c r="P847" s="1"/>
  <c r="N9" i="3"/>
  <c r="I9"/>
  <c r="B9"/>
  <c r="J850" i="4"/>
  <c r="R848"/>
  <c r="F852" l="1"/>
  <c r="G851"/>
  <c r="H851" s="1"/>
  <c r="L848"/>
  <c r="K849"/>
  <c r="M848"/>
  <c r="Q849" s="1"/>
  <c r="O848"/>
  <c r="P848" s="1"/>
  <c r="N8" i="3"/>
  <c r="I8"/>
  <c r="J851" i="4"/>
  <c r="R849"/>
  <c r="F853" l="1"/>
  <c r="G852"/>
  <c r="H852" s="1"/>
  <c r="L849"/>
  <c r="K850"/>
  <c r="M849"/>
  <c r="Q850" s="1"/>
  <c r="O849"/>
  <c r="P849" s="1"/>
  <c r="N7" i="3"/>
  <c r="I7"/>
  <c r="J852" i="4"/>
  <c r="R850"/>
  <c r="F854" l="1"/>
  <c r="G853"/>
  <c r="H853" s="1"/>
  <c r="L850"/>
  <c r="K851"/>
  <c r="M850"/>
  <c r="Q851" s="1"/>
  <c r="O850"/>
  <c r="P850" s="1"/>
  <c r="N6" i="3"/>
  <c r="I6"/>
  <c r="J853" i="4"/>
  <c r="R851"/>
  <c r="F855" l="1"/>
  <c r="G855" s="1"/>
  <c r="H855" s="1"/>
  <c r="G854"/>
  <c r="H854" s="1"/>
  <c r="L851"/>
  <c r="K852"/>
  <c r="M851"/>
  <c r="Q852" s="1"/>
  <c r="O851"/>
  <c r="P851" s="1"/>
  <c r="N5" i="3"/>
  <c r="I5"/>
  <c r="J854" i="4"/>
  <c r="J855"/>
  <c r="R852"/>
  <c r="L852" l="1"/>
  <c r="K853"/>
  <c r="M852"/>
  <c r="Q853" s="1"/>
  <c r="O852"/>
  <c r="P852" s="1"/>
  <c r="N4" i="3"/>
  <c r="I4"/>
  <c r="R853" i="4"/>
  <c r="L853" l="1"/>
  <c r="K854"/>
  <c r="M853"/>
  <c r="Q854" s="1"/>
  <c r="O853"/>
  <c r="P853" s="1"/>
  <c r="N3" i="3"/>
  <c r="I3"/>
  <c r="F3"/>
  <c r="F4" s="1"/>
  <c r="R2"/>
  <c r="Q2"/>
  <c r="N2"/>
  <c r="K2"/>
  <c r="L2" s="1"/>
  <c r="M2" s="1"/>
  <c r="R854" i="4"/>
  <c r="L854" l="1"/>
  <c r="K855"/>
  <c r="M854"/>
  <c r="Q855" s="1"/>
  <c r="O854"/>
  <c r="P854" s="1"/>
  <c r="G3" i="3"/>
  <c r="H3" s="1"/>
  <c r="F5"/>
  <c r="G4"/>
  <c r="H4" s="1"/>
  <c r="I2"/>
  <c r="G2"/>
  <c r="H2" s="1"/>
  <c r="B1"/>
  <c r="B12" s="1"/>
  <c r="R2" i="2"/>
  <c r="Q2"/>
  <c r="R2" i="1"/>
  <c r="Q2"/>
  <c r="B10" i="2"/>
  <c r="B10" i="1"/>
  <c r="N855" i="2"/>
  <c r="I855"/>
  <c r="N854"/>
  <c r="I854"/>
  <c r="N853"/>
  <c r="I853"/>
  <c r="N852"/>
  <c r="I852"/>
  <c r="N851"/>
  <c r="I851"/>
  <c r="N850"/>
  <c r="I850"/>
  <c r="N849"/>
  <c r="I849"/>
  <c r="N848"/>
  <c r="I848"/>
  <c r="N847"/>
  <c r="I847"/>
  <c r="N846"/>
  <c r="I846"/>
  <c r="N845"/>
  <c r="I845"/>
  <c r="N844"/>
  <c r="I844"/>
  <c r="N843"/>
  <c r="I843"/>
  <c r="N842"/>
  <c r="I842"/>
  <c r="N841"/>
  <c r="I841"/>
  <c r="N840"/>
  <c r="I840"/>
  <c r="N839"/>
  <c r="I839"/>
  <c r="N838"/>
  <c r="I838"/>
  <c r="N837"/>
  <c r="I837"/>
  <c r="N836"/>
  <c r="I836"/>
  <c r="N835"/>
  <c r="I835"/>
  <c r="N834"/>
  <c r="I834"/>
  <c r="N833"/>
  <c r="I833"/>
  <c r="N832"/>
  <c r="I832"/>
  <c r="N831"/>
  <c r="I831"/>
  <c r="N830"/>
  <c r="I830"/>
  <c r="N829"/>
  <c r="I829"/>
  <c r="N828"/>
  <c r="I828"/>
  <c r="N827"/>
  <c r="I827"/>
  <c r="N826"/>
  <c r="I826"/>
  <c r="N825"/>
  <c r="I825"/>
  <c r="N824"/>
  <c r="I824"/>
  <c r="N823"/>
  <c r="I823"/>
  <c r="N822"/>
  <c r="I822"/>
  <c r="N821"/>
  <c r="I821"/>
  <c r="N820"/>
  <c r="I820"/>
  <c r="N819"/>
  <c r="I819"/>
  <c r="N818"/>
  <c r="I818"/>
  <c r="N817"/>
  <c r="I817"/>
  <c r="N816"/>
  <c r="I816"/>
  <c r="N815"/>
  <c r="I815"/>
  <c r="N814"/>
  <c r="I814"/>
  <c r="N813"/>
  <c r="I813"/>
  <c r="N812"/>
  <c r="I812"/>
  <c r="N811"/>
  <c r="I811"/>
  <c r="N810"/>
  <c r="I810"/>
  <c r="N809"/>
  <c r="I809"/>
  <c r="N808"/>
  <c r="I808"/>
  <c r="N807"/>
  <c r="I807"/>
  <c r="N806"/>
  <c r="I806"/>
  <c r="N805"/>
  <c r="I805"/>
  <c r="N804"/>
  <c r="I804"/>
  <c r="N803"/>
  <c r="I803"/>
  <c r="N802"/>
  <c r="I802"/>
  <c r="N801"/>
  <c r="I801"/>
  <c r="N800"/>
  <c r="I800"/>
  <c r="N799"/>
  <c r="I799"/>
  <c r="N798"/>
  <c r="I798"/>
  <c r="N797"/>
  <c r="I797"/>
  <c r="N796"/>
  <c r="I796"/>
  <c r="N795"/>
  <c r="I795"/>
  <c r="N794"/>
  <c r="I794"/>
  <c r="N793"/>
  <c r="I793"/>
  <c r="N792"/>
  <c r="I792"/>
  <c r="N791"/>
  <c r="I791"/>
  <c r="N790"/>
  <c r="I790"/>
  <c r="N789"/>
  <c r="I789"/>
  <c r="N788"/>
  <c r="I788"/>
  <c r="N787"/>
  <c r="I787"/>
  <c r="N786"/>
  <c r="I786"/>
  <c r="N785"/>
  <c r="I785"/>
  <c r="N784"/>
  <c r="I784"/>
  <c r="N783"/>
  <c r="I783"/>
  <c r="N782"/>
  <c r="I782"/>
  <c r="N781"/>
  <c r="I781"/>
  <c r="N780"/>
  <c r="I780"/>
  <c r="N779"/>
  <c r="I779"/>
  <c r="N778"/>
  <c r="I778"/>
  <c r="N777"/>
  <c r="I777"/>
  <c r="N776"/>
  <c r="I776"/>
  <c r="N775"/>
  <c r="I775"/>
  <c r="N774"/>
  <c r="I774"/>
  <c r="N773"/>
  <c r="I773"/>
  <c r="N772"/>
  <c r="I772"/>
  <c r="N771"/>
  <c r="I771"/>
  <c r="N770"/>
  <c r="I770"/>
  <c r="N769"/>
  <c r="I769"/>
  <c r="N768"/>
  <c r="I768"/>
  <c r="N767"/>
  <c r="I767"/>
  <c r="N766"/>
  <c r="I766"/>
  <c r="N765"/>
  <c r="I765"/>
  <c r="N764"/>
  <c r="I764"/>
  <c r="N763"/>
  <c r="I763"/>
  <c r="N762"/>
  <c r="I762"/>
  <c r="N761"/>
  <c r="I761"/>
  <c r="N760"/>
  <c r="I760"/>
  <c r="N759"/>
  <c r="I759"/>
  <c r="N758"/>
  <c r="I758"/>
  <c r="N757"/>
  <c r="I757"/>
  <c r="N756"/>
  <c r="I756"/>
  <c r="N755"/>
  <c r="I755"/>
  <c r="N754"/>
  <c r="I754"/>
  <c r="N753"/>
  <c r="I753"/>
  <c r="N752"/>
  <c r="I752"/>
  <c r="N751"/>
  <c r="I751"/>
  <c r="N750"/>
  <c r="I750"/>
  <c r="N749"/>
  <c r="I749"/>
  <c r="N748"/>
  <c r="I748"/>
  <c r="N747"/>
  <c r="I747"/>
  <c r="N746"/>
  <c r="I746"/>
  <c r="N745"/>
  <c r="I745"/>
  <c r="N744"/>
  <c r="I744"/>
  <c r="N743"/>
  <c r="I743"/>
  <c r="N742"/>
  <c r="I742"/>
  <c r="N741"/>
  <c r="I741"/>
  <c r="N740"/>
  <c r="I740"/>
  <c r="N739"/>
  <c r="I739"/>
  <c r="N738"/>
  <c r="I738"/>
  <c r="N737"/>
  <c r="I737"/>
  <c r="N736"/>
  <c r="I736"/>
  <c r="N735"/>
  <c r="I735"/>
  <c r="N734"/>
  <c r="I734"/>
  <c r="N733"/>
  <c r="I733"/>
  <c r="N732"/>
  <c r="I732"/>
  <c r="N731"/>
  <c r="I731"/>
  <c r="N730"/>
  <c r="I730"/>
  <c r="N729"/>
  <c r="I729"/>
  <c r="N728"/>
  <c r="I728"/>
  <c r="N727"/>
  <c r="I727"/>
  <c r="N726"/>
  <c r="I726"/>
  <c r="N725"/>
  <c r="I725"/>
  <c r="N724"/>
  <c r="I724"/>
  <c r="N723"/>
  <c r="I723"/>
  <c r="N722"/>
  <c r="I722"/>
  <c r="N721"/>
  <c r="I721"/>
  <c r="N720"/>
  <c r="I720"/>
  <c r="N719"/>
  <c r="I719"/>
  <c r="N718"/>
  <c r="I718"/>
  <c r="N717"/>
  <c r="I717"/>
  <c r="N716"/>
  <c r="I716"/>
  <c r="N715"/>
  <c r="I715"/>
  <c r="N714"/>
  <c r="I714"/>
  <c r="N713"/>
  <c r="I713"/>
  <c r="N712"/>
  <c r="I712"/>
  <c r="N711"/>
  <c r="I711"/>
  <c r="N710"/>
  <c r="I710"/>
  <c r="N709"/>
  <c r="I709"/>
  <c r="N708"/>
  <c r="I708"/>
  <c r="N707"/>
  <c r="I707"/>
  <c r="N706"/>
  <c r="I706"/>
  <c r="N705"/>
  <c r="I705"/>
  <c r="N704"/>
  <c r="I704"/>
  <c r="N703"/>
  <c r="I703"/>
  <c r="N702"/>
  <c r="I702"/>
  <c r="N701"/>
  <c r="I701"/>
  <c r="N700"/>
  <c r="I700"/>
  <c r="N699"/>
  <c r="I699"/>
  <c r="N698"/>
  <c r="I698"/>
  <c r="N697"/>
  <c r="I697"/>
  <c r="N696"/>
  <c r="I696"/>
  <c r="N695"/>
  <c r="I695"/>
  <c r="N694"/>
  <c r="I694"/>
  <c r="N693"/>
  <c r="I693"/>
  <c r="N692"/>
  <c r="I692"/>
  <c r="N691"/>
  <c r="I691"/>
  <c r="N690"/>
  <c r="I690"/>
  <c r="N689"/>
  <c r="I689"/>
  <c r="N688"/>
  <c r="I688"/>
  <c r="N687"/>
  <c r="I687"/>
  <c r="N686"/>
  <c r="I686"/>
  <c r="N685"/>
  <c r="I685"/>
  <c r="N684"/>
  <c r="I684"/>
  <c r="N683"/>
  <c r="I683"/>
  <c r="N682"/>
  <c r="I682"/>
  <c r="N681"/>
  <c r="I681"/>
  <c r="N680"/>
  <c r="I680"/>
  <c r="N679"/>
  <c r="I679"/>
  <c r="N678"/>
  <c r="I678"/>
  <c r="N677"/>
  <c r="I677"/>
  <c r="N676"/>
  <c r="I676"/>
  <c r="N675"/>
  <c r="I675"/>
  <c r="N674"/>
  <c r="I674"/>
  <c r="N673"/>
  <c r="I673"/>
  <c r="N672"/>
  <c r="I672"/>
  <c r="N671"/>
  <c r="I671"/>
  <c r="N670"/>
  <c r="I670"/>
  <c r="N669"/>
  <c r="I669"/>
  <c r="N668"/>
  <c r="I668"/>
  <c r="N667"/>
  <c r="I667"/>
  <c r="N666"/>
  <c r="I666"/>
  <c r="N665"/>
  <c r="I665"/>
  <c r="N664"/>
  <c r="I664"/>
  <c r="N663"/>
  <c r="I663"/>
  <c r="N662"/>
  <c r="I662"/>
  <c r="N661"/>
  <c r="I661"/>
  <c r="N660"/>
  <c r="I660"/>
  <c r="N659"/>
  <c r="I659"/>
  <c r="N658"/>
  <c r="I658"/>
  <c r="N657"/>
  <c r="I657"/>
  <c r="N656"/>
  <c r="I656"/>
  <c r="N655"/>
  <c r="I655"/>
  <c r="N654"/>
  <c r="I654"/>
  <c r="N653"/>
  <c r="I653"/>
  <c r="N652"/>
  <c r="I652"/>
  <c r="N651"/>
  <c r="I651"/>
  <c r="N650"/>
  <c r="I650"/>
  <c r="N649"/>
  <c r="I649"/>
  <c r="N648"/>
  <c r="I648"/>
  <c r="N647"/>
  <c r="I647"/>
  <c r="N646"/>
  <c r="I646"/>
  <c r="N645"/>
  <c r="I645"/>
  <c r="N644"/>
  <c r="I644"/>
  <c r="N643"/>
  <c r="I643"/>
  <c r="N642"/>
  <c r="I642"/>
  <c r="N641"/>
  <c r="I641"/>
  <c r="N640"/>
  <c r="I640"/>
  <c r="N639"/>
  <c r="I639"/>
  <c r="N638"/>
  <c r="I638"/>
  <c r="N637"/>
  <c r="I637"/>
  <c r="N636"/>
  <c r="I636"/>
  <c r="N635"/>
  <c r="I635"/>
  <c r="N634"/>
  <c r="I634"/>
  <c r="N633"/>
  <c r="I633"/>
  <c r="N632"/>
  <c r="I632"/>
  <c r="N631"/>
  <c r="I631"/>
  <c r="N630"/>
  <c r="I630"/>
  <c r="N629"/>
  <c r="I629"/>
  <c r="N628"/>
  <c r="I628"/>
  <c r="N627"/>
  <c r="I627"/>
  <c r="N626"/>
  <c r="I626"/>
  <c r="N625"/>
  <c r="I625"/>
  <c r="N624"/>
  <c r="I624"/>
  <c r="N623"/>
  <c r="I623"/>
  <c r="N622"/>
  <c r="I622"/>
  <c r="N621"/>
  <c r="I621"/>
  <c r="N620"/>
  <c r="I620"/>
  <c r="N619"/>
  <c r="I619"/>
  <c r="N618"/>
  <c r="I618"/>
  <c r="N617"/>
  <c r="I617"/>
  <c r="N616"/>
  <c r="I616"/>
  <c r="N615"/>
  <c r="I615"/>
  <c r="N614"/>
  <c r="I614"/>
  <c r="N613"/>
  <c r="I613"/>
  <c r="N612"/>
  <c r="I612"/>
  <c r="N611"/>
  <c r="I611"/>
  <c r="N610"/>
  <c r="I610"/>
  <c r="N609"/>
  <c r="I609"/>
  <c r="N608"/>
  <c r="I608"/>
  <c r="N607"/>
  <c r="I607"/>
  <c r="N606"/>
  <c r="I606"/>
  <c r="N605"/>
  <c r="I605"/>
  <c r="N604"/>
  <c r="I604"/>
  <c r="N603"/>
  <c r="I603"/>
  <c r="N602"/>
  <c r="I602"/>
  <c r="N601"/>
  <c r="I601"/>
  <c r="N600"/>
  <c r="I600"/>
  <c r="N599"/>
  <c r="I599"/>
  <c r="N598"/>
  <c r="I598"/>
  <c r="N597"/>
  <c r="I597"/>
  <c r="N596"/>
  <c r="I596"/>
  <c r="N595"/>
  <c r="I595"/>
  <c r="N594"/>
  <c r="I594"/>
  <c r="N593"/>
  <c r="I593"/>
  <c r="N592"/>
  <c r="I592"/>
  <c r="N591"/>
  <c r="I591"/>
  <c r="N590"/>
  <c r="I590"/>
  <c r="N589"/>
  <c r="I589"/>
  <c r="N588"/>
  <c r="I588"/>
  <c r="N587"/>
  <c r="I587"/>
  <c r="N586"/>
  <c r="I586"/>
  <c r="N585"/>
  <c r="I585"/>
  <c r="N584"/>
  <c r="I584"/>
  <c r="N583"/>
  <c r="I583"/>
  <c r="N582"/>
  <c r="I582"/>
  <c r="N581"/>
  <c r="I581"/>
  <c r="N580"/>
  <c r="I580"/>
  <c r="N579"/>
  <c r="I579"/>
  <c r="N578"/>
  <c r="I578"/>
  <c r="N577"/>
  <c r="I577"/>
  <c r="N576"/>
  <c r="I576"/>
  <c r="N575"/>
  <c r="I575"/>
  <c r="N574"/>
  <c r="I574"/>
  <c r="N573"/>
  <c r="I573"/>
  <c r="N572"/>
  <c r="I572"/>
  <c r="N571"/>
  <c r="I571"/>
  <c r="N570"/>
  <c r="I570"/>
  <c r="N569"/>
  <c r="I569"/>
  <c r="N568"/>
  <c r="I568"/>
  <c r="N567"/>
  <c r="I567"/>
  <c r="N566"/>
  <c r="I566"/>
  <c r="N565"/>
  <c r="I565"/>
  <c r="N564"/>
  <c r="I564"/>
  <c r="N563"/>
  <c r="I563"/>
  <c r="N562"/>
  <c r="I562"/>
  <c r="N561"/>
  <c r="I561"/>
  <c r="N560"/>
  <c r="I560"/>
  <c r="N559"/>
  <c r="I559"/>
  <c r="N558"/>
  <c r="I558"/>
  <c r="N557"/>
  <c r="I557"/>
  <c r="N556"/>
  <c r="I556"/>
  <c r="N555"/>
  <c r="I555"/>
  <c r="N554"/>
  <c r="I554"/>
  <c r="N553"/>
  <c r="I553"/>
  <c r="N552"/>
  <c r="I552"/>
  <c r="N551"/>
  <c r="I551"/>
  <c r="N550"/>
  <c r="I550"/>
  <c r="N549"/>
  <c r="I549"/>
  <c r="N548"/>
  <c r="I548"/>
  <c r="N547"/>
  <c r="I547"/>
  <c r="N546"/>
  <c r="I546"/>
  <c r="N545"/>
  <c r="I545"/>
  <c r="N544"/>
  <c r="I544"/>
  <c r="N543"/>
  <c r="I543"/>
  <c r="N542"/>
  <c r="I542"/>
  <c r="N541"/>
  <c r="I541"/>
  <c r="N540"/>
  <c r="I540"/>
  <c r="N539"/>
  <c r="I539"/>
  <c r="N538"/>
  <c r="I538"/>
  <c r="N537"/>
  <c r="I537"/>
  <c r="N536"/>
  <c r="I536"/>
  <c r="N535"/>
  <c r="I535"/>
  <c r="N534"/>
  <c r="I534"/>
  <c r="N533"/>
  <c r="I533"/>
  <c r="N532"/>
  <c r="I532"/>
  <c r="N531"/>
  <c r="I531"/>
  <c r="N530"/>
  <c r="I530"/>
  <c r="N529"/>
  <c r="I529"/>
  <c r="N528"/>
  <c r="I528"/>
  <c r="N527"/>
  <c r="I527"/>
  <c r="N526"/>
  <c r="I526"/>
  <c r="N525"/>
  <c r="I525"/>
  <c r="N524"/>
  <c r="I524"/>
  <c r="N523"/>
  <c r="I523"/>
  <c r="N522"/>
  <c r="I522"/>
  <c r="N521"/>
  <c r="I521"/>
  <c r="N520"/>
  <c r="I520"/>
  <c r="N519"/>
  <c r="I519"/>
  <c r="N518"/>
  <c r="I518"/>
  <c r="N517"/>
  <c r="I517"/>
  <c r="N516"/>
  <c r="I516"/>
  <c r="N515"/>
  <c r="I515"/>
  <c r="N514"/>
  <c r="I514"/>
  <c r="N513"/>
  <c r="I513"/>
  <c r="N512"/>
  <c r="I512"/>
  <c r="N511"/>
  <c r="I511"/>
  <c r="N510"/>
  <c r="I510"/>
  <c r="N509"/>
  <c r="I509"/>
  <c r="N508"/>
  <c r="I508"/>
  <c r="N507"/>
  <c r="I507"/>
  <c r="N506"/>
  <c r="I506"/>
  <c r="N505"/>
  <c r="I505"/>
  <c r="N504"/>
  <c r="I504"/>
  <c r="N503"/>
  <c r="I503"/>
  <c r="N502"/>
  <c r="I502"/>
  <c r="N501"/>
  <c r="I501"/>
  <c r="N500"/>
  <c r="I500"/>
  <c r="N499"/>
  <c r="I499"/>
  <c r="N498"/>
  <c r="I498"/>
  <c r="N497"/>
  <c r="I497"/>
  <c r="N496"/>
  <c r="I496"/>
  <c r="N495"/>
  <c r="I495"/>
  <c r="N494"/>
  <c r="I494"/>
  <c r="N493"/>
  <c r="I493"/>
  <c r="N492"/>
  <c r="I492"/>
  <c r="N491"/>
  <c r="I491"/>
  <c r="N490"/>
  <c r="I490"/>
  <c r="N489"/>
  <c r="I489"/>
  <c r="N488"/>
  <c r="I488"/>
  <c r="N487"/>
  <c r="I487"/>
  <c r="N486"/>
  <c r="I486"/>
  <c r="N485"/>
  <c r="I485"/>
  <c r="N484"/>
  <c r="I484"/>
  <c r="N483"/>
  <c r="I483"/>
  <c r="N482"/>
  <c r="I482"/>
  <c r="N481"/>
  <c r="I481"/>
  <c r="N480"/>
  <c r="I480"/>
  <c r="N479"/>
  <c r="I479"/>
  <c r="N478"/>
  <c r="I478"/>
  <c r="N477"/>
  <c r="I477"/>
  <c r="N476"/>
  <c r="I476"/>
  <c r="N475"/>
  <c r="I475"/>
  <c r="N474"/>
  <c r="I474"/>
  <c r="N473"/>
  <c r="I473"/>
  <c r="N472"/>
  <c r="I472"/>
  <c r="N471"/>
  <c r="I471"/>
  <c r="N470"/>
  <c r="I470"/>
  <c r="N469"/>
  <c r="I469"/>
  <c r="N468"/>
  <c r="I468"/>
  <c r="N467"/>
  <c r="I467"/>
  <c r="N466"/>
  <c r="I466"/>
  <c r="N465"/>
  <c r="I465"/>
  <c r="N464"/>
  <c r="I464"/>
  <c r="N463"/>
  <c r="I463"/>
  <c r="N462"/>
  <c r="I462"/>
  <c r="N461"/>
  <c r="I461"/>
  <c r="N460"/>
  <c r="I460"/>
  <c r="N459"/>
  <c r="I459"/>
  <c r="N458"/>
  <c r="I458"/>
  <c r="N457"/>
  <c r="I457"/>
  <c r="N456"/>
  <c r="I456"/>
  <c r="N455"/>
  <c r="I455"/>
  <c r="N454"/>
  <c r="I454"/>
  <c r="N453"/>
  <c r="I453"/>
  <c r="N452"/>
  <c r="I452"/>
  <c r="N451"/>
  <c r="I451"/>
  <c r="N450"/>
  <c r="I450"/>
  <c r="N449"/>
  <c r="I449"/>
  <c r="N448"/>
  <c r="I448"/>
  <c r="N447"/>
  <c r="I447"/>
  <c r="N446"/>
  <c r="I446"/>
  <c r="N445"/>
  <c r="I445"/>
  <c r="N444"/>
  <c r="I444"/>
  <c r="N443"/>
  <c r="I443"/>
  <c r="N442"/>
  <c r="I442"/>
  <c r="N441"/>
  <c r="I441"/>
  <c r="N440"/>
  <c r="I440"/>
  <c r="N439"/>
  <c r="I439"/>
  <c r="N438"/>
  <c r="I438"/>
  <c r="N437"/>
  <c r="I437"/>
  <c r="N436"/>
  <c r="I436"/>
  <c r="N435"/>
  <c r="I435"/>
  <c r="N434"/>
  <c r="I434"/>
  <c r="N433"/>
  <c r="I433"/>
  <c r="N432"/>
  <c r="I432"/>
  <c r="N431"/>
  <c r="I431"/>
  <c r="N430"/>
  <c r="I430"/>
  <c r="N429"/>
  <c r="I429"/>
  <c r="N428"/>
  <c r="I428"/>
  <c r="N427"/>
  <c r="I427"/>
  <c r="N426"/>
  <c r="I426"/>
  <c r="N425"/>
  <c r="I425"/>
  <c r="N424"/>
  <c r="I424"/>
  <c r="N423"/>
  <c r="I423"/>
  <c r="N422"/>
  <c r="I422"/>
  <c r="N421"/>
  <c r="I421"/>
  <c r="N420"/>
  <c r="I420"/>
  <c r="N419"/>
  <c r="I419"/>
  <c r="N418"/>
  <c r="I418"/>
  <c r="N417"/>
  <c r="I417"/>
  <c r="N416"/>
  <c r="I416"/>
  <c r="N415"/>
  <c r="I415"/>
  <c r="N414"/>
  <c r="I414"/>
  <c r="N413"/>
  <c r="I413"/>
  <c r="N412"/>
  <c r="I412"/>
  <c r="N411"/>
  <c r="I411"/>
  <c r="N410"/>
  <c r="I410"/>
  <c r="N409"/>
  <c r="I409"/>
  <c r="N408"/>
  <c r="I408"/>
  <c r="N407"/>
  <c r="I407"/>
  <c r="N406"/>
  <c r="I406"/>
  <c r="N405"/>
  <c r="I405"/>
  <c r="N404"/>
  <c r="I404"/>
  <c r="N403"/>
  <c r="I403"/>
  <c r="N402"/>
  <c r="I402"/>
  <c r="N401"/>
  <c r="I401"/>
  <c r="N400"/>
  <c r="I400"/>
  <c r="N399"/>
  <c r="I399"/>
  <c r="N398"/>
  <c r="I398"/>
  <c r="N397"/>
  <c r="I397"/>
  <c r="N396"/>
  <c r="I396"/>
  <c r="N395"/>
  <c r="I395"/>
  <c r="N394"/>
  <c r="I394"/>
  <c r="N393"/>
  <c r="I393"/>
  <c r="N392"/>
  <c r="I392"/>
  <c r="N391"/>
  <c r="I391"/>
  <c r="N390"/>
  <c r="I390"/>
  <c r="N389"/>
  <c r="I389"/>
  <c r="N388"/>
  <c r="I388"/>
  <c r="N387"/>
  <c r="I387"/>
  <c r="N386"/>
  <c r="I386"/>
  <c r="N385"/>
  <c r="I385"/>
  <c r="N384"/>
  <c r="I384"/>
  <c r="N383"/>
  <c r="I383"/>
  <c r="N382"/>
  <c r="I382"/>
  <c r="N381"/>
  <c r="I381"/>
  <c r="N380"/>
  <c r="I380"/>
  <c r="N379"/>
  <c r="I379"/>
  <c r="N378"/>
  <c r="I378"/>
  <c r="N377"/>
  <c r="I377"/>
  <c r="N376"/>
  <c r="I376"/>
  <c r="N375"/>
  <c r="I375"/>
  <c r="N374"/>
  <c r="I374"/>
  <c r="N373"/>
  <c r="I373"/>
  <c r="N372"/>
  <c r="I372"/>
  <c r="N371"/>
  <c r="I371"/>
  <c r="N370"/>
  <c r="I370"/>
  <c r="N369"/>
  <c r="I369"/>
  <c r="N368"/>
  <c r="I368"/>
  <c r="N367"/>
  <c r="I367"/>
  <c r="N366"/>
  <c r="I366"/>
  <c r="N365"/>
  <c r="I365"/>
  <c r="N364"/>
  <c r="I364"/>
  <c r="N363"/>
  <c r="I363"/>
  <c r="N362"/>
  <c r="I362"/>
  <c r="N361"/>
  <c r="I361"/>
  <c r="N360"/>
  <c r="I360"/>
  <c r="N359"/>
  <c r="I359"/>
  <c r="N358"/>
  <c r="I358"/>
  <c r="N357"/>
  <c r="I357"/>
  <c r="N356"/>
  <c r="I356"/>
  <c r="N355"/>
  <c r="I355"/>
  <c r="N354"/>
  <c r="I354"/>
  <c r="N353"/>
  <c r="I353"/>
  <c r="N352"/>
  <c r="I352"/>
  <c r="N351"/>
  <c r="I351"/>
  <c r="N350"/>
  <c r="I350"/>
  <c r="N349"/>
  <c r="I349"/>
  <c r="N348"/>
  <c r="I348"/>
  <c r="N347"/>
  <c r="I347"/>
  <c r="N346"/>
  <c r="I346"/>
  <c r="N345"/>
  <c r="I345"/>
  <c r="N344"/>
  <c r="I344"/>
  <c r="N343"/>
  <c r="I343"/>
  <c r="N342"/>
  <c r="I342"/>
  <c r="N341"/>
  <c r="I341"/>
  <c r="N340"/>
  <c r="I340"/>
  <c r="N339"/>
  <c r="I339"/>
  <c r="N338"/>
  <c r="I338"/>
  <c r="N337"/>
  <c r="I337"/>
  <c r="N336"/>
  <c r="I336"/>
  <c r="N335"/>
  <c r="I335"/>
  <c r="N334"/>
  <c r="I334"/>
  <c r="N333"/>
  <c r="I333"/>
  <c r="N332"/>
  <c r="I332"/>
  <c r="N331"/>
  <c r="I331"/>
  <c r="N330"/>
  <c r="I330"/>
  <c r="N329"/>
  <c r="I329"/>
  <c r="N328"/>
  <c r="I328"/>
  <c r="N327"/>
  <c r="I327"/>
  <c r="N326"/>
  <c r="I326"/>
  <c r="N325"/>
  <c r="I325"/>
  <c r="N324"/>
  <c r="I324"/>
  <c r="N323"/>
  <c r="I323"/>
  <c r="N322"/>
  <c r="I322"/>
  <c r="N321"/>
  <c r="I321"/>
  <c r="N320"/>
  <c r="I320"/>
  <c r="N319"/>
  <c r="I319"/>
  <c r="N318"/>
  <c r="I318"/>
  <c r="N317"/>
  <c r="I317"/>
  <c r="N316"/>
  <c r="I316"/>
  <c r="N315"/>
  <c r="I315"/>
  <c r="N314"/>
  <c r="I314"/>
  <c r="N313"/>
  <c r="I313"/>
  <c r="N312"/>
  <c r="I312"/>
  <c r="N311"/>
  <c r="I311"/>
  <c r="N310"/>
  <c r="I310"/>
  <c r="N309"/>
  <c r="I309"/>
  <c r="N308"/>
  <c r="I308"/>
  <c r="N307"/>
  <c r="I307"/>
  <c r="N306"/>
  <c r="I306"/>
  <c r="N305"/>
  <c r="I305"/>
  <c r="N304"/>
  <c r="I304"/>
  <c r="N303"/>
  <c r="I303"/>
  <c r="N302"/>
  <c r="I302"/>
  <c r="N301"/>
  <c r="I301"/>
  <c r="N300"/>
  <c r="I300"/>
  <c r="N299"/>
  <c r="I299"/>
  <c r="N298"/>
  <c r="I298"/>
  <c r="N297"/>
  <c r="I297"/>
  <c r="N296"/>
  <c r="I296"/>
  <c r="N295"/>
  <c r="I295"/>
  <c r="N294"/>
  <c r="I294"/>
  <c r="N293"/>
  <c r="I293"/>
  <c r="N292"/>
  <c r="I292"/>
  <c r="N291"/>
  <c r="I291"/>
  <c r="N290"/>
  <c r="I290"/>
  <c r="N289"/>
  <c r="I289"/>
  <c r="N288"/>
  <c r="I288"/>
  <c r="N287"/>
  <c r="I287"/>
  <c r="N286"/>
  <c r="I286"/>
  <c r="N285"/>
  <c r="I285"/>
  <c r="N284"/>
  <c r="I284"/>
  <c r="N283"/>
  <c r="I283"/>
  <c r="N282"/>
  <c r="I282"/>
  <c r="N281"/>
  <c r="I281"/>
  <c r="N280"/>
  <c r="I280"/>
  <c r="N279"/>
  <c r="I279"/>
  <c r="N278"/>
  <c r="I278"/>
  <c r="N277"/>
  <c r="I277"/>
  <c r="N276"/>
  <c r="I276"/>
  <c r="N275"/>
  <c r="I275"/>
  <c r="N274"/>
  <c r="I274"/>
  <c r="N273"/>
  <c r="I273"/>
  <c r="N272"/>
  <c r="I272"/>
  <c r="N271"/>
  <c r="I271"/>
  <c r="N270"/>
  <c r="I270"/>
  <c r="N269"/>
  <c r="I269"/>
  <c r="N268"/>
  <c r="I268"/>
  <c r="N267"/>
  <c r="I267"/>
  <c r="N266"/>
  <c r="I266"/>
  <c r="N265"/>
  <c r="I265"/>
  <c r="N264"/>
  <c r="I264"/>
  <c r="N263"/>
  <c r="I263"/>
  <c r="N262"/>
  <c r="I262"/>
  <c r="N261"/>
  <c r="I261"/>
  <c r="N260"/>
  <c r="I260"/>
  <c r="N259"/>
  <c r="I259"/>
  <c r="N258"/>
  <c r="I258"/>
  <c r="N257"/>
  <c r="I257"/>
  <c r="N256"/>
  <c r="I256"/>
  <c r="N255"/>
  <c r="I255"/>
  <c r="N254"/>
  <c r="I254"/>
  <c r="N253"/>
  <c r="I253"/>
  <c r="N252"/>
  <c r="I252"/>
  <c r="N251"/>
  <c r="I251"/>
  <c r="N250"/>
  <c r="I250"/>
  <c r="N249"/>
  <c r="I249"/>
  <c r="N248"/>
  <c r="I248"/>
  <c r="N247"/>
  <c r="I247"/>
  <c r="N246"/>
  <c r="I246"/>
  <c r="N245"/>
  <c r="I245"/>
  <c r="N244"/>
  <c r="I244"/>
  <c r="N243"/>
  <c r="I243"/>
  <c r="N242"/>
  <c r="I242"/>
  <c r="N241"/>
  <c r="I241"/>
  <c r="N240"/>
  <c r="I240"/>
  <c r="N239"/>
  <c r="I239"/>
  <c r="N238"/>
  <c r="I238"/>
  <c r="N237"/>
  <c r="I237"/>
  <c r="N236"/>
  <c r="I236"/>
  <c r="N235"/>
  <c r="I235"/>
  <c r="N234"/>
  <c r="I234"/>
  <c r="N233"/>
  <c r="I233"/>
  <c r="N232"/>
  <c r="I232"/>
  <c r="N231"/>
  <c r="I231"/>
  <c r="N230"/>
  <c r="I230"/>
  <c r="N229"/>
  <c r="I229"/>
  <c r="N228"/>
  <c r="I228"/>
  <c r="N227"/>
  <c r="I227"/>
  <c r="N226"/>
  <c r="I226"/>
  <c r="N225"/>
  <c r="I225"/>
  <c r="N224"/>
  <c r="I224"/>
  <c r="N223"/>
  <c r="I223"/>
  <c r="N222"/>
  <c r="I222"/>
  <c r="N221"/>
  <c r="I221"/>
  <c r="N220"/>
  <c r="I220"/>
  <c r="N219"/>
  <c r="I219"/>
  <c r="N218"/>
  <c r="I218"/>
  <c r="N217"/>
  <c r="I217"/>
  <c r="N216"/>
  <c r="I216"/>
  <c r="N215"/>
  <c r="I215"/>
  <c r="N214"/>
  <c r="I214"/>
  <c r="N213"/>
  <c r="I213"/>
  <c r="N212"/>
  <c r="I212"/>
  <c r="N211"/>
  <c r="I211"/>
  <c r="N210"/>
  <c r="I210"/>
  <c r="N209"/>
  <c r="I209"/>
  <c r="N208"/>
  <c r="I208"/>
  <c r="N207"/>
  <c r="I207"/>
  <c r="N206"/>
  <c r="I206"/>
  <c r="N205"/>
  <c r="I205"/>
  <c r="N204"/>
  <c r="I204"/>
  <c r="N203"/>
  <c r="I203"/>
  <c r="N202"/>
  <c r="I202"/>
  <c r="N201"/>
  <c r="I201"/>
  <c r="N200"/>
  <c r="I200"/>
  <c r="N199"/>
  <c r="I199"/>
  <c r="N198"/>
  <c r="I198"/>
  <c r="N197"/>
  <c r="I197"/>
  <c r="N196"/>
  <c r="I196"/>
  <c r="N195"/>
  <c r="I195"/>
  <c r="N194"/>
  <c r="I194"/>
  <c r="N193"/>
  <c r="I193"/>
  <c r="N192"/>
  <c r="I192"/>
  <c r="N191"/>
  <c r="I191"/>
  <c r="N190"/>
  <c r="I190"/>
  <c r="N189"/>
  <c r="I189"/>
  <c r="N188"/>
  <c r="I188"/>
  <c r="N187"/>
  <c r="I187"/>
  <c r="N186"/>
  <c r="I186"/>
  <c r="N185"/>
  <c r="I185"/>
  <c r="N184"/>
  <c r="I184"/>
  <c r="N183"/>
  <c r="I183"/>
  <c r="N182"/>
  <c r="I182"/>
  <c r="N181"/>
  <c r="I181"/>
  <c r="N180"/>
  <c r="I180"/>
  <c r="N179"/>
  <c r="I179"/>
  <c r="N178"/>
  <c r="I178"/>
  <c r="N177"/>
  <c r="I177"/>
  <c r="N176"/>
  <c r="I176"/>
  <c r="N175"/>
  <c r="I175"/>
  <c r="N174"/>
  <c r="I174"/>
  <c r="N173"/>
  <c r="I173"/>
  <c r="N172"/>
  <c r="I172"/>
  <c r="N171"/>
  <c r="I171"/>
  <c r="N170"/>
  <c r="I170"/>
  <c r="N169"/>
  <c r="I169"/>
  <c r="N168"/>
  <c r="I168"/>
  <c r="N167"/>
  <c r="I167"/>
  <c r="N166"/>
  <c r="I166"/>
  <c r="N165"/>
  <c r="I165"/>
  <c r="N164"/>
  <c r="I164"/>
  <c r="N163"/>
  <c r="I163"/>
  <c r="N162"/>
  <c r="I162"/>
  <c r="N161"/>
  <c r="I161"/>
  <c r="N160"/>
  <c r="I160"/>
  <c r="N159"/>
  <c r="I159"/>
  <c r="N158"/>
  <c r="I158"/>
  <c r="N157"/>
  <c r="I157"/>
  <c r="N156"/>
  <c r="I156"/>
  <c r="N155"/>
  <c r="I155"/>
  <c r="N154"/>
  <c r="I154"/>
  <c r="N153"/>
  <c r="I153"/>
  <c r="N152"/>
  <c r="I152"/>
  <c r="N151"/>
  <c r="I151"/>
  <c r="N150"/>
  <c r="I150"/>
  <c r="N149"/>
  <c r="I149"/>
  <c r="N148"/>
  <c r="I148"/>
  <c r="N147"/>
  <c r="I147"/>
  <c r="N146"/>
  <c r="I146"/>
  <c r="N145"/>
  <c r="I145"/>
  <c r="N144"/>
  <c r="I144"/>
  <c r="N143"/>
  <c r="I143"/>
  <c r="N142"/>
  <c r="I142"/>
  <c r="N141"/>
  <c r="I141"/>
  <c r="N140"/>
  <c r="I140"/>
  <c r="N139"/>
  <c r="I139"/>
  <c r="N138"/>
  <c r="I138"/>
  <c r="N137"/>
  <c r="I137"/>
  <c r="N136"/>
  <c r="I136"/>
  <c r="N135"/>
  <c r="I135"/>
  <c r="N134"/>
  <c r="I134"/>
  <c r="N133"/>
  <c r="I133"/>
  <c r="N132"/>
  <c r="I132"/>
  <c r="N131"/>
  <c r="I131"/>
  <c r="N130"/>
  <c r="I130"/>
  <c r="N129"/>
  <c r="I129"/>
  <c r="N128"/>
  <c r="I128"/>
  <c r="N127"/>
  <c r="I127"/>
  <c r="N126"/>
  <c r="I126"/>
  <c r="N125"/>
  <c r="I125"/>
  <c r="N124"/>
  <c r="I124"/>
  <c r="N123"/>
  <c r="I123"/>
  <c r="N122"/>
  <c r="I122"/>
  <c r="N121"/>
  <c r="I121"/>
  <c r="N120"/>
  <c r="I120"/>
  <c r="N119"/>
  <c r="I119"/>
  <c r="N118"/>
  <c r="I118"/>
  <c r="N117"/>
  <c r="I117"/>
  <c r="N116"/>
  <c r="I116"/>
  <c r="N115"/>
  <c r="I115"/>
  <c r="N114"/>
  <c r="I114"/>
  <c r="N113"/>
  <c r="I113"/>
  <c r="N112"/>
  <c r="I112"/>
  <c r="N111"/>
  <c r="I111"/>
  <c r="N110"/>
  <c r="I110"/>
  <c r="N109"/>
  <c r="I109"/>
  <c r="N108"/>
  <c r="I108"/>
  <c r="N107"/>
  <c r="I107"/>
  <c r="N106"/>
  <c r="I106"/>
  <c r="N105"/>
  <c r="I105"/>
  <c r="N104"/>
  <c r="I104"/>
  <c r="N103"/>
  <c r="I103"/>
  <c r="N102"/>
  <c r="I102"/>
  <c r="N101"/>
  <c r="I101"/>
  <c r="N100"/>
  <c r="I100"/>
  <c r="N99"/>
  <c r="I99"/>
  <c r="N98"/>
  <c r="I98"/>
  <c r="N97"/>
  <c r="I97"/>
  <c r="N96"/>
  <c r="I96"/>
  <c r="N95"/>
  <c r="I95"/>
  <c r="N94"/>
  <c r="I94"/>
  <c r="N93"/>
  <c r="I93"/>
  <c r="N92"/>
  <c r="I92"/>
  <c r="N91"/>
  <c r="I91"/>
  <c r="N90"/>
  <c r="I90"/>
  <c r="N89"/>
  <c r="I89"/>
  <c r="N88"/>
  <c r="I88"/>
  <c r="N87"/>
  <c r="I87"/>
  <c r="N86"/>
  <c r="I86"/>
  <c r="N85"/>
  <c r="I85"/>
  <c r="N84"/>
  <c r="I84"/>
  <c r="N83"/>
  <c r="I83"/>
  <c r="N82"/>
  <c r="I82"/>
  <c r="N81"/>
  <c r="I81"/>
  <c r="N80"/>
  <c r="I80"/>
  <c r="N79"/>
  <c r="I79"/>
  <c r="N78"/>
  <c r="I78"/>
  <c r="N77"/>
  <c r="I77"/>
  <c r="N76"/>
  <c r="I76"/>
  <c r="N75"/>
  <c r="I75"/>
  <c r="N74"/>
  <c r="I74"/>
  <c r="N73"/>
  <c r="I73"/>
  <c r="N72"/>
  <c r="I72"/>
  <c r="N71"/>
  <c r="I71"/>
  <c r="N70"/>
  <c r="I70"/>
  <c r="N69"/>
  <c r="I69"/>
  <c r="N68"/>
  <c r="I68"/>
  <c r="N67"/>
  <c r="I67"/>
  <c r="N66"/>
  <c r="I66"/>
  <c r="N65"/>
  <c r="I65"/>
  <c r="N64"/>
  <c r="I64"/>
  <c r="N63"/>
  <c r="I63"/>
  <c r="N62"/>
  <c r="I62"/>
  <c r="N61"/>
  <c r="I61"/>
  <c r="N60"/>
  <c r="I60"/>
  <c r="N59"/>
  <c r="I59"/>
  <c r="N58"/>
  <c r="I58"/>
  <c r="N57"/>
  <c r="I57"/>
  <c r="N56"/>
  <c r="I56"/>
  <c r="N55"/>
  <c r="I55"/>
  <c r="N54"/>
  <c r="I54"/>
  <c r="N53"/>
  <c r="I53"/>
  <c r="N52"/>
  <c r="I52"/>
  <c r="N51"/>
  <c r="I51"/>
  <c r="N50"/>
  <c r="I50"/>
  <c r="N49"/>
  <c r="I49"/>
  <c r="N48"/>
  <c r="I48"/>
  <c r="A48"/>
  <c r="N47"/>
  <c r="I47"/>
  <c r="A47"/>
  <c r="N46"/>
  <c r="I46"/>
  <c r="N45"/>
  <c r="I45"/>
  <c r="N44"/>
  <c r="I44"/>
  <c r="N43"/>
  <c r="I43"/>
  <c r="N42"/>
  <c r="I42"/>
  <c r="N41"/>
  <c r="I41"/>
  <c r="N40"/>
  <c r="I40"/>
  <c r="N39"/>
  <c r="I39"/>
  <c r="N38"/>
  <c r="I38"/>
  <c r="N37"/>
  <c r="I37"/>
  <c r="N36"/>
  <c r="I36"/>
  <c r="N35"/>
  <c r="I35"/>
  <c r="N34"/>
  <c r="I34"/>
  <c r="N33"/>
  <c r="I33"/>
  <c r="N32"/>
  <c r="I32"/>
  <c r="N31"/>
  <c r="I31"/>
  <c r="N30"/>
  <c r="I30"/>
  <c r="N29"/>
  <c r="I29"/>
  <c r="N28"/>
  <c r="I28"/>
  <c r="N27"/>
  <c r="I27"/>
  <c r="N26"/>
  <c r="I26"/>
  <c r="N25"/>
  <c r="I25"/>
  <c r="N24"/>
  <c r="I24"/>
  <c r="N23"/>
  <c r="I23"/>
  <c r="N22"/>
  <c r="I22"/>
  <c r="N21"/>
  <c r="I21"/>
  <c r="B21"/>
  <c r="B26" s="1"/>
  <c r="N20"/>
  <c r="I20"/>
  <c r="N19"/>
  <c r="I19"/>
  <c r="N18"/>
  <c r="I18"/>
  <c r="N17"/>
  <c r="I17"/>
  <c r="N16"/>
  <c r="I16"/>
  <c r="N15"/>
  <c r="I15"/>
  <c r="D15"/>
  <c r="N14"/>
  <c r="I14"/>
  <c r="D14"/>
  <c r="N13"/>
  <c r="I13"/>
  <c r="N12"/>
  <c r="I12"/>
  <c r="N11"/>
  <c r="I11"/>
  <c r="N10"/>
  <c r="I10"/>
  <c r="N9"/>
  <c r="I9"/>
  <c r="B9"/>
  <c r="N8"/>
  <c r="I8"/>
  <c r="N7"/>
  <c r="I7"/>
  <c r="N6"/>
  <c r="I6"/>
  <c r="N5"/>
  <c r="I5"/>
  <c r="N4"/>
  <c r="I4"/>
  <c r="N3"/>
  <c r="I3"/>
  <c r="F3"/>
  <c r="F4" s="1"/>
  <c r="F5" s="1"/>
  <c r="N2"/>
  <c r="K2"/>
  <c r="L2" s="1"/>
  <c r="I2"/>
  <c r="B1"/>
  <c r="D14" i="1"/>
  <c r="D15"/>
  <c r="D12" s="1"/>
  <c r="R855" i="4"/>
  <c r="J3" i="3"/>
  <c r="J4"/>
  <c r="J2"/>
  <c r="L855" i="4" l="1"/>
  <c r="M855" s="1"/>
  <c r="O855"/>
  <c r="P855" s="1"/>
  <c r="O2" i="3"/>
  <c r="B19"/>
  <c r="Q3" s="1"/>
  <c r="B18"/>
  <c r="F6"/>
  <c r="G5"/>
  <c r="H5" s="1"/>
  <c r="G3" i="2"/>
  <c r="H3" s="1"/>
  <c r="K3" i="3"/>
  <c r="D12" i="2"/>
  <c r="B12" s="1"/>
  <c r="G2"/>
  <c r="H2" s="1"/>
  <c r="K3"/>
  <c r="L3" s="1"/>
  <c r="F6"/>
  <c r="G5"/>
  <c r="H5" s="1"/>
  <c r="G4"/>
  <c r="H4" s="1"/>
  <c r="B25"/>
  <c r="B21" i="1"/>
  <c r="I2"/>
  <c r="I855"/>
  <c r="I854"/>
  <c r="I853"/>
  <c r="I852"/>
  <c r="I851"/>
  <c r="I850"/>
  <c r="I849"/>
  <c r="I848"/>
  <c r="I847"/>
  <c r="I846"/>
  <c r="I845"/>
  <c r="I844"/>
  <c r="I843"/>
  <c r="I842"/>
  <c r="I841"/>
  <c r="I840"/>
  <c r="I839"/>
  <c r="I838"/>
  <c r="I837"/>
  <c r="I836"/>
  <c r="I835"/>
  <c r="I834"/>
  <c r="I833"/>
  <c r="I832"/>
  <c r="I831"/>
  <c r="I830"/>
  <c r="I829"/>
  <c r="I828"/>
  <c r="I827"/>
  <c r="I826"/>
  <c r="I825"/>
  <c r="I824"/>
  <c r="I823"/>
  <c r="I822"/>
  <c r="I821"/>
  <c r="I820"/>
  <c r="I819"/>
  <c r="I818"/>
  <c r="I817"/>
  <c r="I816"/>
  <c r="I815"/>
  <c r="I814"/>
  <c r="I813"/>
  <c r="I812"/>
  <c r="I811"/>
  <c r="I810"/>
  <c r="I809"/>
  <c r="I808"/>
  <c r="I807"/>
  <c r="I806"/>
  <c r="I805"/>
  <c r="I804"/>
  <c r="I803"/>
  <c r="I802"/>
  <c r="I801"/>
  <c r="I800"/>
  <c r="I799"/>
  <c r="I798"/>
  <c r="I797"/>
  <c r="I796"/>
  <c r="I795"/>
  <c r="I794"/>
  <c r="I793"/>
  <c r="I792"/>
  <c r="I791"/>
  <c r="I790"/>
  <c r="I789"/>
  <c r="I788"/>
  <c r="I787"/>
  <c r="I786"/>
  <c r="I785"/>
  <c r="I784"/>
  <c r="I783"/>
  <c r="I782"/>
  <c r="I781"/>
  <c r="I780"/>
  <c r="I779"/>
  <c r="I778"/>
  <c r="I777"/>
  <c r="I776"/>
  <c r="I775"/>
  <c r="I774"/>
  <c r="I773"/>
  <c r="I772"/>
  <c r="I771"/>
  <c r="I770"/>
  <c r="I769"/>
  <c r="I768"/>
  <c r="I767"/>
  <c r="I766"/>
  <c r="I765"/>
  <c r="I764"/>
  <c r="I763"/>
  <c r="I762"/>
  <c r="I761"/>
  <c r="I760"/>
  <c r="I759"/>
  <c r="I758"/>
  <c r="I757"/>
  <c r="I756"/>
  <c r="I755"/>
  <c r="I754"/>
  <c r="I753"/>
  <c r="I752"/>
  <c r="I751"/>
  <c r="I750"/>
  <c r="I749"/>
  <c r="I748"/>
  <c r="I747"/>
  <c r="I746"/>
  <c r="I745"/>
  <c r="I744"/>
  <c r="I743"/>
  <c r="I742"/>
  <c r="I741"/>
  <c r="I740"/>
  <c r="I739"/>
  <c r="I738"/>
  <c r="I737"/>
  <c r="I736"/>
  <c r="I735"/>
  <c r="I734"/>
  <c r="I733"/>
  <c r="I732"/>
  <c r="I731"/>
  <c r="I730"/>
  <c r="I729"/>
  <c r="I728"/>
  <c r="I727"/>
  <c r="I726"/>
  <c r="I725"/>
  <c r="I724"/>
  <c r="I723"/>
  <c r="I722"/>
  <c r="I721"/>
  <c r="I720"/>
  <c r="I719"/>
  <c r="I718"/>
  <c r="I717"/>
  <c r="I716"/>
  <c r="I715"/>
  <c r="I714"/>
  <c r="I713"/>
  <c r="I712"/>
  <c r="I711"/>
  <c r="I710"/>
  <c r="I709"/>
  <c r="I708"/>
  <c r="I707"/>
  <c r="I706"/>
  <c r="I705"/>
  <c r="I704"/>
  <c r="I703"/>
  <c r="I702"/>
  <c r="I701"/>
  <c r="I700"/>
  <c r="I699"/>
  <c r="I698"/>
  <c r="I697"/>
  <c r="I696"/>
  <c r="I695"/>
  <c r="I694"/>
  <c r="I693"/>
  <c r="I692"/>
  <c r="I691"/>
  <c r="I690"/>
  <c r="I689"/>
  <c r="I688"/>
  <c r="I687"/>
  <c r="I686"/>
  <c r="I685"/>
  <c r="I684"/>
  <c r="I683"/>
  <c r="I682"/>
  <c r="I681"/>
  <c r="I680"/>
  <c r="I679"/>
  <c r="I678"/>
  <c r="I677"/>
  <c r="I676"/>
  <c r="I675"/>
  <c r="I674"/>
  <c r="I673"/>
  <c r="I672"/>
  <c r="I671"/>
  <c r="I670"/>
  <c r="I669"/>
  <c r="I668"/>
  <c r="I667"/>
  <c r="I666"/>
  <c r="I665"/>
  <c r="I664"/>
  <c r="I663"/>
  <c r="I662"/>
  <c r="I661"/>
  <c r="I660"/>
  <c r="I659"/>
  <c r="I658"/>
  <c r="I657"/>
  <c r="I656"/>
  <c r="I655"/>
  <c r="I654"/>
  <c r="I653"/>
  <c r="I652"/>
  <c r="I651"/>
  <c r="I650"/>
  <c r="I649"/>
  <c r="I648"/>
  <c r="I647"/>
  <c r="I646"/>
  <c r="I645"/>
  <c r="I644"/>
  <c r="I643"/>
  <c r="I642"/>
  <c r="I641"/>
  <c r="I640"/>
  <c r="I639"/>
  <c r="I638"/>
  <c r="I637"/>
  <c r="I636"/>
  <c r="I635"/>
  <c r="I634"/>
  <c r="I633"/>
  <c r="I632"/>
  <c r="I631"/>
  <c r="I630"/>
  <c r="I629"/>
  <c r="I628"/>
  <c r="I627"/>
  <c r="I626"/>
  <c r="I625"/>
  <c r="I624"/>
  <c r="I623"/>
  <c r="I622"/>
  <c r="I621"/>
  <c r="I620"/>
  <c r="I619"/>
  <c r="I618"/>
  <c r="I617"/>
  <c r="I616"/>
  <c r="I615"/>
  <c r="I614"/>
  <c r="I613"/>
  <c r="I612"/>
  <c r="I611"/>
  <c r="I610"/>
  <c r="I609"/>
  <c r="I608"/>
  <c r="I607"/>
  <c r="I606"/>
  <c r="I605"/>
  <c r="I604"/>
  <c r="I603"/>
  <c r="I602"/>
  <c r="I601"/>
  <c r="I600"/>
  <c r="I599"/>
  <c r="I598"/>
  <c r="I597"/>
  <c r="I596"/>
  <c r="I595"/>
  <c r="I594"/>
  <c r="I593"/>
  <c r="I592"/>
  <c r="I591"/>
  <c r="I590"/>
  <c r="I589"/>
  <c r="I588"/>
  <c r="I587"/>
  <c r="I586"/>
  <c r="I585"/>
  <c r="I584"/>
  <c r="I583"/>
  <c r="I582"/>
  <c r="I581"/>
  <c r="I580"/>
  <c r="I579"/>
  <c r="I578"/>
  <c r="I577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I523"/>
  <c r="I522"/>
  <c r="I521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B9"/>
  <c r="J3" i="2"/>
  <c r="J5" i="3"/>
  <c r="R3"/>
  <c r="J2" i="2"/>
  <c r="J5"/>
  <c r="J4"/>
  <c r="L3" i="3" l="1"/>
  <c r="K4"/>
  <c r="O3"/>
  <c r="P2"/>
  <c r="F7"/>
  <c r="G6"/>
  <c r="H6" s="1"/>
  <c r="K4" i="2"/>
  <c r="K5" s="1"/>
  <c r="B18"/>
  <c r="B19"/>
  <c r="O2"/>
  <c r="P2" s="1"/>
  <c r="G2" i="1"/>
  <c r="B23" i="2"/>
  <c r="B22"/>
  <c r="B24" s="1"/>
  <c r="F7"/>
  <c r="G6"/>
  <c r="H6" s="1"/>
  <c r="N855" i="1"/>
  <c r="N854"/>
  <c r="N853"/>
  <c r="J6" i="3"/>
  <c r="J6" i="2"/>
  <c r="L4" l="1"/>
  <c r="F8" i="3"/>
  <c r="G7"/>
  <c r="H7" s="1"/>
  <c r="P3"/>
  <c r="L4"/>
  <c r="K5"/>
  <c r="M3"/>
  <c r="B27" i="2"/>
  <c r="M4"/>
  <c r="M3"/>
  <c r="M2"/>
  <c r="F8"/>
  <c r="G7"/>
  <c r="H7" s="1"/>
  <c r="L5"/>
  <c r="M5" s="1"/>
  <c r="K6"/>
  <c r="N852" i="1"/>
  <c r="J7" i="3"/>
  <c r="R4"/>
  <c r="R3" i="2"/>
  <c r="J7"/>
  <c r="R4"/>
  <c r="R5"/>
  <c r="R6"/>
  <c r="O4" i="3" l="1"/>
  <c r="P4" s="1"/>
  <c r="L5"/>
  <c r="M5" s="1"/>
  <c r="K6"/>
  <c r="F9"/>
  <c r="G8"/>
  <c r="H8" s="1"/>
  <c r="Q4"/>
  <c r="M4"/>
  <c r="O3" i="2"/>
  <c r="O4" s="1"/>
  <c r="O5" s="1"/>
  <c r="O6" s="1"/>
  <c r="G8"/>
  <c r="H8" s="1"/>
  <c r="F9"/>
  <c r="K7"/>
  <c r="L6"/>
  <c r="M6" s="1"/>
  <c r="Q3"/>
  <c r="Q4" s="1"/>
  <c r="Q5" s="1"/>
  <c r="Q6" s="1"/>
  <c r="N851" i="1"/>
  <c r="J8" i="3"/>
  <c r="R5"/>
  <c r="J8" i="2"/>
  <c r="R7"/>
  <c r="R6" i="3"/>
  <c r="Q5" l="1"/>
  <c r="Q6" s="1"/>
  <c r="L6"/>
  <c r="K7"/>
  <c r="F10"/>
  <c r="G9"/>
  <c r="H9" s="1"/>
  <c r="O5"/>
  <c r="O6" s="1"/>
  <c r="L7" i="2"/>
  <c r="M7" s="1"/>
  <c r="K8"/>
  <c r="O7"/>
  <c r="P4"/>
  <c r="P6"/>
  <c r="F10"/>
  <c r="G9"/>
  <c r="H9" s="1"/>
  <c r="Q7"/>
  <c r="P3"/>
  <c r="P5"/>
  <c r="N850" i="1"/>
  <c r="J9" i="3"/>
  <c r="J9" i="2"/>
  <c r="R8"/>
  <c r="L7" i="3" l="1"/>
  <c r="M7" s="1"/>
  <c r="K8"/>
  <c r="P6"/>
  <c r="F11"/>
  <c r="G10"/>
  <c r="H10" s="1"/>
  <c r="M6"/>
  <c r="P5"/>
  <c r="F11" i="2"/>
  <c r="G10"/>
  <c r="H10" s="1"/>
  <c r="L8"/>
  <c r="K9"/>
  <c r="M8"/>
  <c r="O8"/>
  <c r="Q8"/>
  <c r="Q9" s="1"/>
  <c r="P7"/>
  <c r="N849" i="1"/>
  <c r="R7" i="3"/>
  <c r="J10"/>
  <c r="R8"/>
  <c r="R9" i="2"/>
  <c r="J10"/>
  <c r="O7" i="3" l="1"/>
  <c r="O8" s="1"/>
  <c r="L8"/>
  <c r="M8" s="1"/>
  <c r="K9"/>
  <c r="Q7"/>
  <c r="Q8" s="1"/>
  <c r="F12"/>
  <c r="G11"/>
  <c r="H11" s="1"/>
  <c r="F12" i="2"/>
  <c r="G11"/>
  <c r="H11" s="1"/>
  <c r="L9"/>
  <c r="K10"/>
  <c r="M9"/>
  <c r="Q10"/>
  <c r="O9"/>
  <c r="P8"/>
  <c r="N848" i="1"/>
  <c r="J11" i="3"/>
  <c r="R9"/>
  <c r="J11" i="2"/>
  <c r="R10"/>
  <c r="Q9" i="3" l="1"/>
  <c r="O9"/>
  <c r="P8"/>
  <c r="F13"/>
  <c r="G12"/>
  <c r="H12" s="1"/>
  <c r="L9"/>
  <c r="M9" s="1"/>
  <c r="K10"/>
  <c r="P7"/>
  <c r="K11" i="2"/>
  <c r="L10"/>
  <c r="M10" s="1"/>
  <c r="Q11" s="1"/>
  <c r="O10"/>
  <c r="P9"/>
  <c r="F13"/>
  <c r="G12"/>
  <c r="H12" s="1"/>
  <c r="N847" i="1"/>
  <c r="J12" i="3"/>
  <c r="R10"/>
  <c r="J12" i="2"/>
  <c r="R11"/>
  <c r="Q10" i="3" l="1"/>
  <c r="L10"/>
  <c r="M10" s="1"/>
  <c r="K11"/>
  <c r="F14"/>
  <c r="G13"/>
  <c r="H13" s="1"/>
  <c r="O10"/>
  <c r="P10" s="1"/>
  <c r="P9"/>
  <c r="L11" i="2"/>
  <c r="M11" s="1"/>
  <c r="Q12" s="1"/>
  <c r="K12"/>
  <c r="O11"/>
  <c r="P10"/>
  <c r="F14"/>
  <c r="G13"/>
  <c r="H13" s="1"/>
  <c r="N846" i="1"/>
  <c r="R11" i="3"/>
  <c r="J13"/>
  <c r="J13" i="2"/>
  <c r="R12"/>
  <c r="Q11" i="3" l="1"/>
  <c r="L11"/>
  <c r="M11" s="1"/>
  <c r="K12"/>
  <c r="F15"/>
  <c r="G14"/>
  <c r="H14" s="1"/>
  <c r="O11"/>
  <c r="P11" s="1"/>
  <c r="F15" i="2"/>
  <c r="G14"/>
  <c r="H14" s="1"/>
  <c r="K13"/>
  <c r="L12"/>
  <c r="M12" s="1"/>
  <c r="Q13" s="1"/>
  <c r="O12"/>
  <c r="P11"/>
  <c r="N845" i="1"/>
  <c r="J14" i="3"/>
  <c r="R12"/>
  <c r="J14" i="2"/>
  <c r="R13"/>
  <c r="Q12" i="3" l="1"/>
  <c r="L12"/>
  <c r="K13"/>
  <c r="F16"/>
  <c r="G15"/>
  <c r="H15" s="1"/>
  <c r="O12"/>
  <c r="P12" s="1"/>
  <c r="F16" i="2"/>
  <c r="G15"/>
  <c r="H15" s="1"/>
  <c r="O13"/>
  <c r="P13" s="1"/>
  <c r="P12"/>
  <c r="L13"/>
  <c r="M13" s="1"/>
  <c r="Q14" s="1"/>
  <c r="K14"/>
  <c r="N844" i="1"/>
  <c r="J15" i="3"/>
  <c r="R14" i="2"/>
  <c r="J15"/>
  <c r="L13" i="3" l="1"/>
  <c r="K14"/>
  <c r="F17"/>
  <c r="G16"/>
  <c r="H16" s="1"/>
  <c r="M12"/>
  <c r="L14" i="2"/>
  <c r="K15"/>
  <c r="M14"/>
  <c r="Q15" s="1"/>
  <c r="F17"/>
  <c r="G16"/>
  <c r="H16" s="1"/>
  <c r="O14"/>
  <c r="N843" i="1"/>
  <c r="J16" i="3"/>
  <c r="R13"/>
  <c r="J16" i="2"/>
  <c r="R15"/>
  <c r="O13" i="3" l="1"/>
  <c r="P13" s="1"/>
  <c r="Q13"/>
  <c r="L14"/>
  <c r="M14" s="1"/>
  <c r="K15"/>
  <c r="F18"/>
  <c r="G17"/>
  <c r="H17" s="1"/>
  <c r="M13"/>
  <c r="F18" i="2"/>
  <c r="G17"/>
  <c r="H17" s="1"/>
  <c r="O15"/>
  <c r="P14"/>
  <c r="L15"/>
  <c r="K16"/>
  <c r="M15"/>
  <c r="Q16" s="1"/>
  <c r="N842" i="1"/>
  <c r="J17" i="3"/>
  <c r="R14"/>
  <c r="J17" i="2"/>
  <c r="R16"/>
  <c r="R15" i="3"/>
  <c r="F19" l="1"/>
  <c r="G18"/>
  <c r="H18" s="1"/>
  <c r="Q14"/>
  <c r="Q15" s="1"/>
  <c r="L15"/>
  <c r="M15" s="1"/>
  <c r="K16"/>
  <c r="O14"/>
  <c r="O15" s="1"/>
  <c r="P15" s="1"/>
  <c r="O16" i="2"/>
  <c r="P15"/>
  <c r="K17"/>
  <c r="L16"/>
  <c r="M16" s="1"/>
  <c r="Q17" s="1"/>
  <c r="F19"/>
  <c r="G18"/>
  <c r="H18" s="1"/>
  <c r="N841" i="1"/>
  <c r="J18" i="3"/>
  <c r="R16"/>
  <c r="J18" i="2"/>
  <c r="R17"/>
  <c r="F20" i="3" l="1"/>
  <c r="G19"/>
  <c r="H19" s="1"/>
  <c r="Q16"/>
  <c r="L16"/>
  <c r="M16" s="1"/>
  <c r="K17"/>
  <c r="O16"/>
  <c r="P16" s="1"/>
  <c r="P14"/>
  <c r="F20" i="2"/>
  <c r="G19"/>
  <c r="H19" s="1"/>
  <c r="O17"/>
  <c r="P16"/>
  <c r="L17"/>
  <c r="M17" s="1"/>
  <c r="Q18" s="1"/>
  <c r="K18"/>
  <c r="N840" i="1"/>
  <c r="J19" i="3"/>
  <c r="R17"/>
  <c r="J19" i="2"/>
  <c r="R18"/>
  <c r="L17" i="3" l="1"/>
  <c r="M17" s="1"/>
  <c r="K18"/>
  <c r="F21"/>
  <c r="G20"/>
  <c r="H20" s="1"/>
  <c r="O17"/>
  <c r="Q17"/>
  <c r="L18" i="2"/>
  <c r="K19"/>
  <c r="M18"/>
  <c r="Q19" s="1"/>
  <c r="F21"/>
  <c r="G20"/>
  <c r="H20" s="1"/>
  <c r="O18"/>
  <c r="P17"/>
  <c r="N839" i="1"/>
  <c r="J20" i="3"/>
  <c r="R18"/>
  <c r="J20" i="2"/>
  <c r="R19"/>
  <c r="F22" i="3" l="1"/>
  <c r="G21"/>
  <c r="H21" s="1"/>
  <c r="O18"/>
  <c r="P18" s="1"/>
  <c r="P17"/>
  <c r="L18"/>
  <c r="M18" s="1"/>
  <c r="K19"/>
  <c r="Q18"/>
  <c r="F22" i="2"/>
  <c r="G21"/>
  <c r="H21" s="1"/>
  <c r="L19"/>
  <c r="M19" s="1"/>
  <c r="Q20" s="1"/>
  <c r="K20"/>
  <c r="O19"/>
  <c r="P18"/>
  <c r="N838" i="1"/>
  <c r="R19" i="3"/>
  <c r="J21"/>
  <c r="J21" i="2"/>
  <c r="R20"/>
  <c r="Q19" i="3" l="1"/>
  <c r="L19"/>
  <c r="M19" s="1"/>
  <c r="K20"/>
  <c r="F23"/>
  <c r="G22"/>
  <c r="H22" s="1"/>
  <c r="O19"/>
  <c r="P19" s="1"/>
  <c r="L20" i="2"/>
  <c r="K21"/>
  <c r="M20"/>
  <c r="Q21" s="1"/>
  <c r="O20"/>
  <c r="P19"/>
  <c r="F23"/>
  <c r="G22"/>
  <c r="H22" s="1"/>
  <c r="N837" i="1"/>
  <c r="J22" i="3"/>
  <c r="R20"/>
  <c r="J22" i="2"/>
  <c r="R21"/>
  <c r="L20" i="3" l="1"/>
  <c r="K21"/>
  <c r="M20"/>
  <c r="F24"/>
  <c r="G23"/>
  <c r="H23" s="1"/>
  <c r="O20"/>
  <c r="Q20"/>
  <c r="Q21" s="1"/>
  <c r="F24" i="2"/>
  <c r="G23"/>
  <c r="H23" s="1"/>
  <c r="O21"/>
  <c r="P20"/>
  <c r="L21"/>
  <c r="K22"/>
  <c r="M21"/>
  <c r="Q22" s="1"/>
  <c r="N836" i="1"/>
  <c r="J23" i="3"/>
  <c r="R21"/>
  <c r="J23" i="2"/>
  <c r="R22"/>
  <c r="F25" i="3" l="1"/>
  <c r="G24"/>
  <c r="H24" s="1"/>
  <c r="L21"/>
  <c r="K22"/>
  <c r="M21"/>
  <c r="O21"/>
  <c r="P20"/>
  <c r="Q22"/>
  <c r="F25" i="2"/>
  <c r="G24"/>
  <c r="H24" s="1"/>
  <c r="L22"/>
  <c r="K23"/>
  <c r="M22"/>
  <c r="Q23" s="1"/>
  <c r="O22"/>
  <c r="P21"/>
  <c r="N835" i="1"/>
  <c r="R22" i="3"/>
  <c r="J24"/>
  <c r="J24" i="2"/>
  <c r="R23"/>
  <c r="L22" i="3" l="1"/>
  <c r="K23"/>
  <c r="M22"/>
  <c r="Q23" s="1"/>
  <c r="O22"/>
  <c r="P22" s="1"/>
  <c r="P21"/>
  <c r="F26"/>
  <c r="G25"/>
  <c r="H25" s="1"/>
  <c r="L23" i="2"/>
  <c r="M23" s="1"/>
  <c r="Q24" s="1"/>
  <c r="K24"/>
  <c r="F26"/>
  <c r="G25"/>
  <c r="H25" s="1"/>
  <c r="O23"/>
  <c r="P23" s="1"/>
  <c r="P22"/>
  <c r="N834" i="1"/>
  <c r="R23" i="3"/>
  <c r="J25"/>
  <c r="J25" i="2"/>
  <c r="R24"/>
  <c r="L23" i="3" l="1"/>
  <c r="K24"/>
  <c r="M23"/>
  <c r="Q24" s="1"/>
  <c r="F27"/>
  <c r="G26"/>
  <c r="H26" s="1"/>
  <c r="O23"/>
  <c r="P23" s="1"/>
  <c r="F27" i="2"/>
  <c r="G26"/>
  <c r="H26" s="1"/>
  <c r="L24"/>
  <c r="M24" s="1"/>
  <c r="Q25" s="1"/>
  <c r="K25"/>
  <c r="O24"/>
  <c r="N833" i="1"/>
  <c r="J26" i="3"/>
  <c r="R24"/>
  <c r="J26" i="2"/>
  <c r="R25"/>
  <c r="F28" i="3" l="1"/>
  <c r="G27"/>
  <c r="H27" s="1"/>
  <c r="L24"/>
  <c r="K25"/>
  <c r="M24"/>
  <c r="Q25" s="1"/>
  <c r="O24"/>
  <c r="P24" s="1"/>
  <c r="F28" i="2"/>
  <c r="G27"/>
  <c r="H27" s="1"/>
  <c r="L25"/>
  <c r="M25" s="1"/>
  <c r="Q26" s="1"/>
  <c r="K26"/>
  <c r="O25"/>
  <c r="P24"/>
  <c r="N832" i="1"/>
  <c r="J27" i="3"/>
  <c r="R25"/>
  <c r="J27" i="2"/>
  <c r="R26"/>
  <c r="F29" i="3" l="1"/>
  <c r="G28"/>
  <c r="H28" s="1"/>
  <c r="L25"/>
  <c r="K26"/>
  <c r="M25"/>
  <c r="Q26" s="1"/>
  <c r="O25"/>
  <c r="P25" s="1"/>
  <c r="L26" i="2"/>
  <c r="K27"/>
  <c r="M26"/>
  <c r="Q27" s="1"/>
  <c r="F29"/>
  <c r="G28"/>
  <c r="H28" s="1"/>
  <c r="O26"/>
  <c r="P26" s="1"/>
  <c r="P25"/>
  <c r="N831" i="1"/>
  <c r="J28" i="3"/>
  <c r="R26"/>
  <c r="J28" i="2"/>
  <c r="R27"/>
  <c r="F30" i="3" l="1"/>
  <c r="G29"/>
  <c r="H29" s="1"/>
  <c r="L26"/>
  <c r="K27"/>
  <c r="M26"/>
  <c r="Q27" s="1"/>
  <c r="O26"/>
  <c r="P26" s="1"/>
  <c r="F30" i="2"/>
  <c r="G29"/>
  <c r="H29" s="1"/>
  <c r="K28"/>
  <c r="L27"/>
  <c r="M27" s="1"/>
  <c r="Q28" s="1"/>
  <c r="O27"/>
  <c r="N830" i="1"/>
  <c r="J29" i="3"/>
  <c r="R27"/>
  <c r="R28" i="2"/>
  <c r="J29"/>
  <c r="F31" i="3" l="1"/>
  <c r="G30"/>
  <c r="H30" s="1"/>
  <c r="L27"/>
  <c r="K28"/>
  <c r="M27"/>
  <c r="Q28" s="1"/>
  <c r="O27"/>
  <c r="P27" s="1"/>
  <c r="L28" i="2"/>
  <c r="K29"/>
  <c r="M28"/>
  <c r="Q29" s="1"/>
  <c r="F31"/>
  <c r="G30"/>
  <c r="H30" s="1"/>
  <c r="O28"/>
  <c r="P27"/>
  <c r="N829" i="1"/>
  <c r="J30" i="3"/>
  <c r="R28"/>
  <c r="J30" i="2"/>
  <c r="R29"/>
  <c r="F32" i="3" l="1"/>
  <c r="G31"/>
  <c r="H31" s="1"/>
  <c r="L28"/>
  <c r="K29"/>
  <c r="M28"/>
  <c r="Q29" s="1"/>
  <c r="O28"/>
  <c r="P28" s="1"/>
  <c r="F32" i="2"/>
  <c r="G31"/>
  <c r="H31" s="1"/>
  <c r="O29"/>
  <c r="P29" s="1"/>
  <c r="P28"/>
  <c r="K30"/>
  <c r="L29"/>
  <c r="M29" s="1"/>
  <c r="Q30" s="1"/>
  <c r="N828" i="1"/>
  <c r="J31" i="3"/>
  <c r="R29"/>
  <c r="R30" i="2"/>
  <c r="J31"/>
  <c r="F33" i="3" l="1"/>
  <c r="G32"/>
  <c r="H32" s="1"/>
  <c r="L29"/>
  <c r="K30"/>
  <c r="M29"/>
  <c r="Q30" s="1"/>
  <c r="O29"/>
  <c r="P29" s="1"/>
  <c r="L30" i="2"/>
  <c r="K31"/>
  <c r="M30"/>
  <c r="Q31" s="1"/>
  <c r="F33"/>
  <c r="G32"/>
  <c r="H32" s="1"/>
  <c r="O30"/>
  <c r="N827" i="1"/>
  <c r="J32" i="3"/>
  <c r="R30"/>
  <c r="J32" i="2"/>
  <c r="R31"/>
  <c r="F34" i="3" l="1"/>
  <c r="G33"/>
  <c r="H33" s="1"/>
  <c r="L30"/>
  <c r="K31"/>
  <c r="M30"/>
  <c r="Q31" s="1"/>
  <c r="O30"/>
  <c r="P30" s="1"/>
  <c r="F34" i="2"/>
  <c r="G33"/>
  <c r="H33" s="1"/>
  <c r="K32"/>
  <c r="L31"/>
  <c r="M31" s="1"/>
  <c r="Q32" s="1"/>
  <c r="O31"/>
  <c r="P30"/>
  <c r="N826" i="1"/>
  <c r="J33" i="3"/>
  <c r="R31"/>
  <c r="J33" i="2"/>
  <c r="R32"/>
  <c r="F35" i="3" l="1"/>
  <c r="G34"/>
  <c r="H34" s="1"/>
  <c r="L31"/>
  <c r="K32"/>
  <c r="M31"/>
  <c r="Q32" s="1"/>
  <c r="O31"/>
  <c r="P31" s="1"/>
  <c r="L32" i="2"/>
  <c r="K33"/>
  <c r="M32"/>
  <c r="Q33" s="1"/>
  <c r="O32"/>
  <c r="P31"/>
  <c r="F35"/>
  <c r="G34"/>
  <c r="H34" s="1"/>
  <c r="N825" i="1"/>
  <c r="J34" i="3"/>
  <c r="R32"/>
  <c r="J34" i="2"/>
  <c r="R33"/>
  <c r="F36" i="3" l="1"/>
  <c r="G35"/>
  <c r="H35" s="1"/>
  <c r="L32"/>
  <c r="K33"/>
  <c r="M32"/>
  <c r="Q33" s="1"/>
  <c r="O32"/>
  <c r="P32" s="1"/>
  <c r="F36" i="2"/>
  <c r="G35"/>
  <c r="H35" s="1"/>
  <c r="O33"/>
  <c r="P32"/>
  <c r="K34"/>
  <c r="L33"/>
  <c r="M33" s="1"/>
  <c r="Q34" s="1"/>
  <c r="N824" i="1"/>
  <c r="J35" i="3"/>
  <c r="R33"/>
  <c r="J35" i="2"/>
  <c r="R34"/>
  <c r="F37" i="3" l="1"/>
  <c r="G36"/>
  <c r="H36" s="1"/>
  <c r="L33"/>
  <c r="K34"/>
  <c r="M33"/>
  <c r="Q34" s="1"/>
  <c r="O33"/>
  <c r="P33" s="1"/>
  <c r="L34" i="2"/>
  <c r="K35"/>
  <c r="M34"/>
  <c r="Q35" s="1"/>
  <c r="F37"/>
  <c r="G36"/>
  <c r="H36" s="1"/>
  <c r="O34"/>
  <c r="P33"/>
  <c r="N823" i="1"/>
  <c r="J36" i="3"/>
  <c r="R34"/>
  <c r="J36" i="2"/>
  <c r="R35"/>
  <c r="F38" i="3" l="1"/>
  <c r="G37"/>
  <c r="H37" s="1"/>
  <c r="L34"/>
  <c r="K35"/>
  <c r="M34"/>
  <c r="Q35" s="1"/>
  <c r="O34"/>
  <c r="P34" s="1"/>
  <c r="F38" i="2"/>
  <c r="G37"/>
  <c r="H37" s="1"/>
  <c r="O35"/>
  <c r="P35" s="1"/>
  <c r="P34"/>
  <c r="K36"/>
  <c r="L35"/>
  <c r="M35" s="1"/>
  <c r="Q36" s="1"/>
  <c r="N822" i="1"/>
  <c r="J37" i="3"/>
  <c r="R35"/>
  <c r="R36" i="2"/>
  <c r="J37"/>
  <c r="F39" i="3" l="1"/>
  <c r="G38"/>
  <c r="H38" s="1"/>
  <c r="L35"/>
  <c r="K36"/>
  <c r="M35"/>
  <c r="Q36" s="1"/>
  <c r="O35"/>
  <c r="P35" s="1"/>
  <c r="L36" i="2"/>
  <c r="K37"/>
  <c r="M36"/>
  <c r="Q37" s="1"/>
  <c r="F39"/>
  <c r="G38"/>
  <c r="H38" s="1"/>
  <c r="O36"/>
  <c r="N821" i="1"/>
  <c r="J38" i="3"/>
  <c r="R36"/>
  <c r="J38" i="2"/>
  <c r="R37"/>
  <c r="F40" i="3" l="1"/>
  <c r="G39"/>
  <c r="H39" s="1"/>
  <c r="L36"/>
  <c r="K37"/>
  <c r="M36"/>
  <c r="Q37" s="1"/>
  <c r="O36"/>
  <c r="P36" s="1"/>
  <c r="F40" i="2"/>
  <c r="G39"/>
  <c r="H39" s="1"/>
  <c r="K38"/>
  <c r="L37"/>
  <c r="M37" s="1"/>
  <c r="Q38" s="1"/>
  <c r="O37"/>
  <c r="P36"/>
  <c r="N820" i="1"/>
  <c r="J39" i="3"/>
  <c r="R37"/>
  <c r="R38" i="2"/>
  <c r="J39"/>
  <c r="F41" i="3" l="1"/>
  <c r="G40"/>
  <c r="H40" s="1"/>
  <c r="L37"/>
  <c r="K38"/>
  <c r="M37"/>
  <c r="Q38" s="1"/>
  <c r="O37"/>
  <c r="P37" s="1"/>
  <c r="L38" i="2"/>
  <c r="K39"/>
  <c r="M38"/>
  <c r="Q39" s="1"/>
  <c r="F41"/>
  <c r="G40"/>
  <c r="H40" s="1"/>
  <c r="O38"/>
  <c r="P37"/>
  <c r="N819" i="1"/>
  <c r="J40" i="3"/>
  <c r="R38"/>
  <c r="J40" i="2"/>
  <c r="R39"/>
  <c r="F42" i="3" l="1"/>
  <c r="G41"/>
  <c r="H41" s="1"/>
  <c r="L38"/>
  <c r="K39"/>
  <c r="M38"/>
  <c r="Q39" s="1"/>
  <c r="O38"/>
  <c r="P38" s="1"/>
  <c r="F42" i="2"/>
  <c r="G41"/>
  <c r="H41" s="1"/>
  <c r="K40"/>
  <c r="L39"/>
  <c r="M39" s="1"/>
  <c r="Q40" s="1"/>
  <c r="O39"/>
  <c r="P38"/>
  <c r="N818" i="1"/>
  <c r="J41" i="3"/>
  <c r="R39"/>
  <c r="J41" i="2"/>
  <c r="R40"/>
  <c r="F43" i="3" l="1"/>
  <c r="G42"/>
  <c r="H42" s="1"/>
  <c r="L39"/>
  <c r="K40"/>
  <c r="M39"/>
  <c r="Q40" s="1"/>
  <c r="O39"/>
  <c r="P39" s="1"/>
  <c r="L40" i="2"/>
  <c r="K41"/>
  <c r="M40"/>
  <c r="Q41" s="1"/>
  <c r="O40"/>
  <c r="P39"/>
  <c r="F43"/>
  <c r="G42"/>
  <c r="H42" s="1"/>
  <c r="N817" i="1"/>
  <c r="J42" i="3"/>
  <c r="R40"/>
  <c r="J42" i="2"/>
  <c r="R41"/>
  <c r="F44" i="3" l="1"/>
  <c r="G43"/>
  <c r="H43" s="1"/>
  <c r="L40"/>
  <c r="K41"/>
  <c r="M40"/>
  <c r="Q41" s="1"/>
  <c r="O40"/>
  <c r="P40" s="1"/>
  <c r="F44" i="2"/>
  <c r="G43"/>
  <c r="H43" s="1"/>
  <c r="O41"/>
  <c r="P40"/>
  <c r="K42"/>
  <c r="L41"/>
  <c r="M41" s="1"/>
  <c r="Q42" s="1"/>
  <c r="N816" i="1"/>
  <c r="J43" i="3"/>
  <c r="R41"/>
  <c r="R42" i="2"/>
  <c r="J43"/>
  <c r="F45" i="3" l="1"/>
  <c r="G44"/>
  <c r="H44" s="1"/>
  <c r="L41"/>
  <c r="K42"/>
  <c r="M41"/>
  <c r="Q42" s="1"/>
  <c r="O41"/>
  <c r="O42" i="2"/>
  <c r="P41"/>
  <c r="L42"/>
  <c r="M42" s="1"/>
  <c r="Q43" s="1"/>
  <c r="K43"/>
  <c r="F45"/>
  <c r="G44"/>
  <c r="H44" s="1"/>
  <c r="N815" i="1"/>
  <c r="J44" i="3"/>
  <c r="R42"/>
  <c r="J44" i="2"/>
  <c r="R43"/>
  <c r="L42" i="3" l="1"/>
  <c r="K43"/>
  <c r="M42"/>
  <c r="F46"/>
  <c r="G45"/>
  <c r="H45" s="1"/>
  <c r="O42"/>
  <c r="Q43"/>
  <c r="P41"/>
  <c r="F46" i="2"/>
  <c r="G45"/>
  <c r="H45" s="1"/>
  <c r="K44"/>
  <c r="L43"/>
  <c r="M43" s="1"/>
  <c r="Q44" s="1"/>
  <c r="O43"/>
  <c r="P42"/>
  <c r="N814" i="1"/>
  <c r="J45" i="3"/>
  <c r="R43"/>
  <c r="J45" i="2"/>
  <c r="R44"/>
  <c r="F47" i="3" l="1"/>
  <c r="G46"/>
  <c r="H46" s="1"/>
  <c r="L43"/>
  <c r="K44"/>
  <c r="M43"/>
  <c r="Q44" s="1"/>
  <c r="O43"/>
  <c r="P43" s="1"/>
  <c r="P42"/>
  <c r="L44" i="2"/>
  <c r="M44" s="1"/>
  <c r="Q45" s="1"/>
  <c r="K45"/>
  <c r="O44"/>
  <c r="P43"/>
  <c r="F47"/>
  <c r="G46"/>
  <c r="H46" s="1"/>
  <c r="N813" i="1"/>
  <c r="R44" i="3"/>
  <c r="J46"/>
  <c r="J46" i="2"/>
  <c r="R45"/>
  <c r="L44" i="3" l="1"/>
  <c r="K45"/>
  <c r="M44"/>
  <c r="Q45" s="1"/>
  <c r="F48"/>
  <c r="G47"/>
  <c r="H47" s="1"/>
  <c r="O44"/>
  <c r="P44" s="1"/>
  <c r="F48" i="2"/>
  <c r="G47"/>
  <c r="H47" s="1"/>
  <c r="O45"/>
  <c r="P44"/>
  <c r="K46"/>
  <c r="L45"/>
  <c r="M45" s="1"/>
  <c r="Q46" s="1"/>
  <c r="N812" i="1"/>
  <c r="J47" i="3"/>
  <c r="R45"/>
  <c r="J47" i="2"/>
  <c r="R46"/>
  <c r="F49" i="3" l="1"/>
  <c r="G48"/>
  <c r="H48" s="1"/>
  <c r="L45"/>
  <c r="K46"/>
  <c r="M45"/>
  <c r="Q46" s="1"/>
  <c r="O45"/>
  <c r="P45" s="1"/>
  <c r="L46" i="2"/>
  <c r="K47"/>
  <c r="M46"/>
  <c r="Q47" s="1"/>
  <c r="F49"/>
  <c r="G48"/>
  <c r="H48" s="1"/>
  <c r="O46"/>
  <c r="P45"/>
  <c r="N811" i="1"/>
  <c r="J48" i="3"/>
  <c r="R46"/>
  <c r="R47" i="2"/>
  <c r="J48"/>
  <c r="F50" i="3" l="1"/>
  <c r="G49"/>
  <c r="H49" s="1"/>
  <c r="L46"/>
  <c r="K47"/>
  <c r="M46"/>
  <c r="Q47" s="1"/>
  <c r="O46"/>
  <c r="P46" s="1"/>
  <c r="F50" i="2"/>
  <c r="G49"/>
  <c r="H49" s="1"/>
  <c r="O47"/>
  <c r="P46"/>
  <c r="L47"/>
  <c r="K48"/>
  <c r="M47"/>
  <c r="Q48" s="1"/>
  <c r="N810" i="1"/>
  <c r="J49" i="3"/>
  <c r="R47"/>
  <c r="R48" i="2"/>
  <c r="J49"/>
  <c r="F51" i="3" l="1"/>
  <c r="G50"/>
  <c r="H50" s="1"/>
  <c r="L47"/>
  <c r="K48"/>
  <c r="M47"/>
  <c r="Q48" s="1"/>
  <c r="O47"/>
  <c r="P47" s="1"/>
  <c r="F51" i="2"/>
  <c r="G50"/>
  <c r="H50" s="1"/>
  <c r="K49"/>
  <c r="L48"/>
  <c r="M48" s="1"/>
  <c r="Q49" s="1"/>
  <c r="O48"/>
  <c r="P47"/>
  <c r="N809" i="1"/>
  <c r="J50" i="3"/>
  <c r="R48"/>
  <c r="R49" i="2"/>
  <c r="J50"/>
  <c r="F52" i="3" l="1"/>
  <c r="G51"/>
  <c r="H51" s="1"/>
  <c r="L48"/>
  <c r="K49"/>
  <c r="M48"/>
  <c r="Q49" s="1"/>
  <c r="O48"/>
  <c r="P48" s="1"/>
  <c r="L49" i="2"/>
  <c r="M49" s="1"/>
  <c r="Q50" s="1"/>
  <c r="K50"/>
  <c r="F52"/>
  <c r="G51"/>
  <c r="H51" s="1"/>
  <c r="O49"/>
  <c r="P48"/>
  <c r="N808" i="1"/>
  <c r="J51" i="3"/>
  <c r="R49"/>
  <c r="J51" i="2"/>
  <c r="R50"/>
  <c r="F53" i="3" l="1"/>
  <c r="G52"/>
  <c r="H52" s="1"/>
  <c r="L49"/>
  <c r="K50"/>
  <c r="M49"/>
  <c r="Q50" s="1"/>
  <c r="O49"/>
  <c r="P49" s="1"/>
  <c r="F53" i="2"/>
  <c r="G52"/>
  <c r="H52" s="1"/>
  <c r="K51"/>
  <c r="L50"/>
  <c r="M50" s="1"/>
  <c r="Q51" s="1"/>
  <c r="O50"/>
  <c r="P49"/>
  <c r="N807" i="1"/>
  <c r="J52" i="3"/>
  <c r="R50"/>
  <c r="J52" i="2"/>
  <c r="R51"/>
  <c r="F54" i="3" l="1"/>
  <c r="G53"/>
  <c r="H53" s="1"/>
  <c r="L50"/>
  <c r="K51"/>
  <c r="M50"/>
  <c r="Q51" s="1"/>
  <c r="O50"/>
  <c r="P50" s="1"/>
  <c r="L51" i="2"/>
  <c r="K52"/>
  <c r="M51"/>
  <c r="Q52" s="1"/>
  <c r="O51"/>
  <c r="P50"/>
  <c r="F54"/>
  <c r="G53"/>
  <c r="H53" s="1"/>
  <c r="N806" i="1"/>
  <c r="J53" i="3"/>
  <c r="R51"/>
  <c r="J53" i="2"/>
  <c r="R52"/>
  <c r="F55" i="3" l="1"/>
  <c r="G54"/>
  <c r="H54" s="1"/>
  <c r="L51"/>
  <c r="K52"/>
  <c r="M51"/>
  <c r="Q52" s="1"/>
  <c r="O51"/>
  <c r="P51" s="1"/>
  <c r="F55" i="2"/>
  <c r="G54"/>
  <c r="H54" s="1"/>
  <c r="O52"/>
  <c r="P51"/>
  <c r="K53"/>
  <c r="L52"/>
  <c r="M52" s="1"/>
  <c r="Q53" s="1"/>
  <c r="N805" i="1"/>
  <c r="J54" i="3"/>
  <c r="R52"/>
  <c r="R53" i="2"/>
  <c r="J54"/>
  <c r="F56" i="3" l="1"/>
  <c r="G55"/>
  <c r="H55" s="1"/>
  <c r="L52"/>
  <c r="K53"/>
  <c r="M52"/>
  <c r="Q53" s="1"/>
  <c r="O52"/>
  <c r="P52" s="1"/>
  <c r="O53" i="2"/>
  <c r="P52"/>
  <c r="L53"/>
  <c r="M53" s="1"/>
  <c r="Q54" s="1"/>
  <c r="K54"/>
  <c r="F56"/>
  <c r="G55"/>
  <c r="H55" s="1"/>
  <c r="N804" i="1"/>
  <c r="J55" i="3"/>
  <c r="R53"/>
  <c r="J55" i="2"/>
  <c r="R54"/>
  <c r="F57" i="3" l="1"/>
  <c r="G56"/>
  <c r="H56" s="1"/>
  <c r="L53"/>
  <c r="K54"/>
  <c r="M53"/>
  <c r="Q54" s="1"/>
  <c r="O53"/>
  <c r="P53" s="1"/>
  <c r="F57" i="2"/>
  <c r="G56"/>
  <c r="H56" s="1"/>
  <c r="K55"/>
  <c r="L54"/>
  <c r="M54" s="1"/>
  <c r="Q55" s="1"/>
  <c r="O54"/>
  <c r="P53"/>
  <c r="N803" i="1"/>
  <c r="J56" i="3"/>
  <c r="R54"/>
  <c r="J56" i="2"/>
  <c r="R55"/>
  <c r="F58" i="3" l="1"/>
  <c r="G57"/>
  <c r="H57" s="1"/>
  <c r="L54"/>
  <c r="K55"/>
  <c r="M54"/>
  <c r="Q55" s="1"/>
  <c r="O54"/>
  <c r="P54" s="1"/>
  <c r="L55" i="2"/>
  <c r="K56"/>
  <c r="M55"/>
  <c r="Q56" s="1"/>
  <c r="O55"/>
  <c r="P54"/>
  <c r="F58"/>
  <c r="G57"/>
  <c r="H57" s="1"/>
  <c r="N802" i="1"/>
  <c r="J57" i="3"/>
  <c r="R55"/>
  <c r="J57" i="2"/>
  <c r="R56"/>
  <c r="F59" i="3" l="1"/>
  <c r="G58"/>
  <c r="H58" s="1"/>
  <c r="L55"/>
  <c r="K56"/>
  <c r="M55"/>
  <c r="Q56" s="1"/>
  <c r="O55"/>
  <c r="P55" s="1"/>
  <c r="F59" i="2"/>
  <c r="G58"/>
  <c r="H58" s="1"/>
  <c r="O56"/>
  <c r="P55"/>
  <c r="K57"/>
  <c r="L56"/>
  <c r="M56" s="1"/>
  <c r="Q57" s="1"/>
  <c r="N801" i="1"/>
  <c r="J58" i="3"/>
  <c r="R56"/>
  <c r="J58" i="2"/>
  <c r="R57"/>
  <c r="F60" i="3" l="1"/>
  <c r="G59"/>
  <c r="H59" s="1"/>
  <c r="L56"/>
  <c r="K57"/>
  <c r="M56"/>
  <c r="Q57" s="1"/>
  <c r="O56"/>
  <c r="P56" s="1"/>
  <c r="O57" i="2"/>
  <c r="P57" s="1"/>
  <c r="P56"/>
  <c r="L57"/>
  <c r="M57" s="1"/>
  <c r="Q58" s="1"/>
  <c r="K58"/>
  <c r="F60"/>
  <c r="G59"/>
  <c r="H59" s="1"/>
  <c r="N800" i="1"/>
  <c r="J59" i="3"/>
  <c r="R57"/>
  <c r="J59" i="2"/>
  <c r="R58"/>
  <c r="F61" i="3" l="1"/>
  <c r="G60"/>
  <c r="H60" s="1"/>
  <c r="L57"/>
  <c r="K58"/>
  <c r="M57"/>
  <c r="Q58" s="1"/>
  <c r="O57"/>
  <c r="P57" s="1"/>
  <c r="F61" i="2"/>
  <c r="G60"/>
  <c r="H60" s="1"/>
  <c r="K59"/>
  <c r="L58"/>
  <c r="M58" s="1"/>
  <c r="Q59" s="1"/>
  <c r="O58"/>
  <c r="N799" i="1"/>
  <c r="J60" i="3"/>
  <c r="R58"/>
  <c r="J60" i="2"/>
  <c r="R59"/>
  <c r="F62" i="3" l="1"/>
  <c r="G61"/>
  <c r="H61" s="1"/>
  <c r="L58"/>
  <c r="K59"/>
  <c r="M58"/>
  <c r="Q59" s="1"/>
  <c r="O58"/>
  <c r="P58" s="1"/>
  <c r="L59" i="2"/>
  <c r="K60"/>
  <c r="M59"/>
  <c r="Q60" s="1"/>
  <c r="F62"/>
  <c r="G61"/>
  <c r="H61" s="1"/>
  <c r="O59"/>
  <c r="P58"/>
  <c r="N798" i="1"/>
  <c r="J61" i="3"/>
  <c r="R59"/>
  <c r="R60" i="2"/>
  <c r="J61"/>
  <c r="F63" i="3" l="1"/>
  <c r="G62"/>
  <c r="H62" s="1"/>
  <c r="L59"/>
  <c r="K60"/>
  <c r="M59"/>
  <c r="Q60" s="1"/>
  <c r="O59"/>
  <c r="P59" s="1"/>
  <c r="K61" i="2"/>
  <c r="L60"/>
  <c r="M60" s="1"/>
  <c r="Q61" s="1"/>
  <c r="O60"/>
  <c r="P59"/>
  <c r="F63"/>
  <c r="G62"/>
  <c r="H62" s="1"/>
  <c r="N797" i="1"/>
  <c r="J62" i="3"/>
  <c r="R60"/>
  <c r="J62" i="2"/>
  <c r="R61"/>
  <c r="F64" i="3" l="1"/>
  <c r="G63"/>
  <c r="H63" s="1"/>
  <c r="L60"/>
  <c r="K61"/>
  <c r="M60"/>
  <c r="Q61" s="1"/>
  <c r="O60"/>
  <c r="P60" s="1"/>
  <c r="L61" i="2"/>
  <c r="K62"/>
  <c r="M61"/>
  <c r="Q62" s="1"/>
  <c r="F64"/>
  <c r="G63"/>
  <c r="H63" s="1"/>
  <c r="O61"/>
  <c r="P60"/>
  <c r="N796" i="1"/>
  <c r="J63" i="3"/>
  <c r="R61"/>
  <c r="J63" i="2"/>
  <c r="R62"/>
  <c r="F65" i="3" l="1"/>
  <c r="G64"/>
  <c r="H64" s="1"/>
  <c r="L61"/>
  <c r="K62"/>
  <c r="M61"/>
  <c r="Q62" s="1"/>
  <c r="O61"/>
  <c r="P61" s="1"/>
  <c r="F65" i="2"/>
  <c r="G64"/>
  <c r="H64" s="1"/>
  <c r="K63"/>
  <c r="L62"/>
  <c r="M62" s="1"/>
  <c r="Q63" s="1"/>
  <c r="O62"/>
  <c r="P61"/>
  <c r="N795" i="1"/>
  <c r="J64" i="3"/>
  <c r="R62"/>
  <c r="J64" i="2"/>
  <c r="R63"/>
  <c r="F66" i="3" l="1"/>
  <c r="G65"/>
  <c r="H65" s="1"/>
  <c r="L62"/>
  <c r="K63"/>
  <c r="M62"/>
  <c r="Q63" s="1"/>
  <c r="O62"/>
  <c r="P62" s="1"/>
  <c r="L63" i="2"/>
  <c r="K64"/>
  <c r="M63"/>
  <c r="Q64" s="1"/>
  <c r="O63"/>
  <c r="P62"/>
  <c r="F66"/>
  <c r="G65"/>
  <c r="H65" s="1"/>
  <c r="N794" i="1"/>
  <c r="J65" i="3"/>
  <c r="R63"/>
  <c r="J65" i="2"/>
  <c r="R64"/>
  <c r="F67" i="3" l="1"/>
  <c r="G66"/>
  <c r="H66" s="1"/>
  <c r="L63"/>
  <c r="K64"/>
  <c r="M63"/>
  <c r="Q64" s="1"/>
  <c r="O63"/>
  <c r="P63" s="1"/>
  <c r="F67" i="2"/>
  <c r="G66"/>
  <c r="H66" s="1"/>
  <c r="O64"/>
  <c r="P63"/>
  <c r="K65"/>
  <c r="L64"/>
  <c r="M64" s="1"/>
  <c r="Q65" s="1"/>
  <c r="N793" i="1"/>
  <c r="J66" i="3"/>
  <c r="R64"/>
  <c r="J66" i="2"/>
  <c r="R65"/>
  <c r="F68" i="3" l="1"/>
  <c r="G67"/>
  <c r="H67" s="1"/>
  <c r="L64"/>
  <c r="K65"/>
  <c r="M64"/>
  <c r="Q65" s="1"/>
  <c r="O64"/>
  <c r="P64" s="1"/>
  <c r="O65" i="2"/>
  <c r="P64"/>
  <c r="L65"/>
  <c r="M65" s="1"/>
  <c r="Q66" s="1"/>
  <c r="K66"/>
  <c r="F68"/>
  <c r="G67"/>
  <c r="H67" s="1"/>
  <c r="N792" i="1"/>
  <c r="J67" i="3"/>
  <c r="R65"/>
  <c r="J67" i="2"/>
  <c r="R66"/>
  <c r="F69" i="3" l="1"/>
  <c r="G68"/>
  <c r="H68" s="1"/>
  <c r="L65"/>
  <c r="K66"/>
  <c r="M65"/>
  <c r="Q66" s="1"/>
  <c r="O65"/>
  <c r="P65" s="1"/>
  <c r="F69" i="2"/>
  <c r="G68"/>
  <c r="H68" s="1"/>
  <c r="K67"/>
  <c r="L66"/>
  <c r="M66" s="1"/>
  <c r="Q67" s="1"/>
  <c r="O66"/>
  <c r="P65"/>
  <c r="N791" i="1"/>
  <c r="J68" i="3"/>
  <c r="R66"/>
  <c r="J68" i="2"/>
  <c r="R67"/>
  <c r="F70" i="3" l="1"/>
  <c r="G69"/>
  <c r="H69" s="1"/>
  <c r="L66"/>
  <c r="K67"/>
  <c r="M66"/>
  <c r="Q67" s="1"/>
  <c r="O66"/>
  <c r="P66" s="1"/>
  <c r="L67" i="2"/>
  <c r="K68"/>
  <c r="M67"/>
  <c r="Q68" s="1"/>
  <c r="O67"/>
  <c r="P66"/>
  <c r="F70"/>
  <c r="G69"/>
  <c r="H69" s="1"/>
  <c r="N790" i="1"/>
  <c r="J69" i="3"/>
  <c r="R67"/>
  <c r="J69" i="2"/>
  <c r="R68"/>
  <c r="F71" i="3" l="1"/>
  <c r="G70"/>
  <c r="H70" s="1"/>
  <c r="L67"/>
  <c r="K68"/>
  <c r="M67"/>
  <c r="Q68" s="1"/>
  <c r="O67"/>
  <c r="P67" s="1"/>
  <c r="F71" i="2"/>
  <c r="G70"/>
  <c r="H70" s="1"/>
  <c r="O68"/>
  <c r="P67"/>
  <c r="K69"/>
  <c r="L68"/>
  <c r="M68" s="1"/>
  <c r="Q69" s="1"/>
  <c r="N789" i="1"/>
  <c r="J70" i="3"/>
  <c r="R68"/>
  <c r="J70" i="2"/>
  <c r="R69"/>
  <c r="F72" i="3" l="1"/>
  <c r="G71"/>
  <c r="H71" s="1"/>
  <c r="L68"/>
  <c r="K69"/>
  <c r="M68"/>
  <c r="Q69" s="1"/>
  <c r="O68"/>
  <c r="P68" s="1"/>
  <c r="O69" i="2"/>
  <c r="P68"/>
  <c r="L69"/>
  <c r="M69" s="1"/>
  <c r="Q70" s="1"/>
  <c r="K70"/>
  <c r="F72"/>
  <c r="G71"/>
  <c r="H71" s="1"/>
  <c r="N788" i="1"/>
  <c r="J71" i="3"/>
  <c r="R69"/>
  <c r="J71" i="2"/>
  <c r="R70"/>
  <c r="F73" i="3" l="1"/>
  <c r="G72"/>
  <c r="H72" s="1"/>
  <c r="L69"/>
  <c r="K70"/>
  <c r="M69"/>
  <c r="Q70" s="1"/>
  <c r="O69"/>
  <c r="P69" s="1"/>
  <c r="F73" i="2"/>
  <c r="G72"/>
  <c r="H72" s="1"/>
  <c r="K71"/>
  <c r="L70"/>
  <c r="M70" s="1"/>
  <c r="Q71" s="1"/>
  <c r="O70"/>
  <c r="P69"/>
  <c r="N787" i="1"/>
  <c r="J72" i="3"/>
  <c r="R70"/>
  <c r="J72" i="2"/>
  <c r="R71"/>
  <c r="F74" i="3" l="1"/>
  <c r="G73"/>
  <c r="H73" s="1"/>
  <c r="L70"/>
  <c r="K71"/>
  <c r="M70"/>
  <c r="Q71" s="1"/>
  <c r="O70"/>
  <c r="P70" s="1"/>
  <c r="L71" i="2"/>
  <c r="K72"/>
  <c r="M71"/>
  <c r="Q72" s="1"/>
  <c r="O71"/>
  <c r="P70"/>
  <c r="F74"/>
  <c r="G73"/>
  <c r="H73" s="1"/>
  <c r="N786" i="1"/>
  <c r="J73" i="3"/>
  <c r="R71"/>
  <c r="J73" i="2"/>
  <c r="R72"/>
  <c r="F75" i="3" l="1"/>
  <c r="G74"/>
  <c r="H74" s="1"/>
  <c r="L71"/>
  <c r="K72"/>
  <c r="M71"/>
  <c r="Q72" s="1"/>
  <c r="O71"/>
  <c r="P71" s="1"/>
  <c r="F75" i="2"/>
  <c r="G74"/>
  <c r="H74" s="1"/>
  <c r="O72"/>
  <c r="P71"/>
  <c r="K73"/>
  <c r="L72"/>
  <c r="M72" s="1"/>
  <c r="Q73" s="1"/>
  <c r="N785" i="1"/>
  <c r="J74" i="3"/>
  <c r="R72"/>
  <c r="J74" i="2"/>
  <c r="R73"/>
  <c r="F76" i="3" l="1"/>
  <c r="G75"/>
  <c r="H75" s="1"/>
  <c r="L72"/>
  <c r="K73"/>
  <c r="M72"/>
  <c r="Q73" s="1"/>
  <c r="O72"/>
  <c r="P72" s="1"/>
  <c r="O73" i="2"/>
  <c r="P72"/>
  <c r="L73"/>
  <c r="M73" s="1"/>
  <c r="Q74" s="1"/>
  <c r="K74"/>
  <c r="F76"/>
  <c r="G75"/>
  <c r="H75" s="1"/>
  <c r="N784" i="1"/>
  <c r="J75" i="3"/>
  <c r="R73"/>
  <c r="J75" i="2"/>
  <c r="R74"/>
  <c r="F77" i="3" l="1"/>
  <c r="G76"/>
  <c r="H76" s="1"/>
  <c r="L73"/>
  <c r="K74"/>
  <c r="M73"/>
  <c r="Q74" s="1"/>
  <c r="O73"/>
  <c r="P73" s="1"/>
  <c r="F77" i="2"/>
  <c r="G76"/>
  <c r="H76" s="1"/>
  <c r="K75"/>
  <c r="L74"/>
  <c r="M74" s="1"/>
  <c r="Q75" s="1"/>
  <c r="O74"/>
  <c r="P73"/>
  <c r="N783" i="1"/>
  <c r="J76" i="3"/>
  <c r="R74"/>
  <c r="J76" i="2"/>
  <c r="R75"/>
  <c r="F78" i="3" l="1"/>
  <c r="G77"/>
  <c r="H77" s="1"/>
  <c r="L74"/>
  <c r="K75"/>
  <c r="M74"/>
  <c r="Q75" s="1"/>
  <c r="O74"/>
  <c r="P74" s="1"/>
  <c r="L75" i="2"/>
  <c r="K76"/>
  <c r="M75"/>
  <c r="Q76" s="1"/>
  <c r="O75"/>
  <c r="P74"/>
  <c r="F78"/>
  <c r="G77"/>
  <c r="H77" s="1"/>
  <c r="N782" i="1"/>
  <c r="J77" i="3"/>
  <c r="R75"/>
  <c r="J77" i="2"/>
  <c r="R76"/>
  <c r="F79" i="3" l="1"/>
  <c r="G78"/>
  <c r="H78" s="1"/>
  <c r="L75"/>
  <c r="K76"/>
  <c r="M75"/>
  <c r="Q76" s="1"/>
  <c r="O75"/>
  <c r="P75" s="1"/>
  <c r="F79" i="2"/>
  <c r="G78"/>
  <c r="H78" s="1"/>
  <c r="O76"/>
  <c r="P75"/>
  <c r="K77"/>
  <c r="L76"/>
  <c r="M76" s="1"/>
  <c r="Q77" s="1"/>
  <c r="N781" i="1"/>
  <c r="J78" i="3"/>
  <c r="R76"/>
  <c r="J78" i="2"/>
  <c r="R77"/>
  <c r="F80" i="3" l="1"/>
  <c r="G79"/>
  <c r="H79" s="1"/>
  <c r="L76"/>
  <c r="M76" s="1"/>
  <c r="Q77" s="1"/>
  <c r="K77"/>
  <c r="O76"/>
  <c r="P76" s="1"/>
  <c r="O77" i="2"/>
  <c r="P76"/>
  <c r="L77"/>
  <c r="M77" s="1"/>
  <c r="Q78" s="1"/>
  <c r="K78"/>
  <c r="F80"/>
  <c r="G79"/>
  <c r="H79" s="1"/>
  <c r="N780" i="1"/>
  <c r="J79" i="3"/>
  <c r="R77"/>
  <c r="J79" i="2"/>
  <c r="R78"/>
  <c r="F81" i="3" l="1"/>
  <c r="G80"/>
  <c r="H80" s="1"/>
  <c r="L77"/>
  <c r="K78"/>
  <c r="M77"/>
  <c r="Q78" s="1"/>
  <c r="O77"/>
  <c r="P77" s="1"/>
  <c r="F81" i="2"/>
  <c r="G80"/>
  <c r="H80" s="1"/>
  <c r="K79"/>
  <c r="L78"/>
  <c r="M78" s="1"/>
  <c r="Q79" s="1"/>
  <c r="O78"/>
  <c r="P77"/>
  <c r="N779" i="1"/>
  <c r="J80" i="3"/>
  <c r="R78"/>
  <c r="J80" i="2"/>
  <c r="R79"/>
  <c r="F82" i="3" l="1"/>
  <c r="G81"/>
  <c r="H81" s="1"/>
  <c r="L78"/>
  <c r="K79"/>
  <c r="M78"/>
  <c r="Q79" s="1"/>
  <c r="O78"/>
  <c r="P78" s="1"/>
  <c r="L79" i="2"/>
  <c r="K80"/>
  <c r="M79"/>
  <c r="Q80" s="1"/>
  <c r="O79"/>
  <c r="P78"/>
  <c r="F82"/>
  <c r="G81"/>
  <c r="H81" s="1"/>
  <c r="N778" i="1"/>
  <c r="J81" i="3"/>
  <c r="R79"/>
  <c r="J81" i="2"/>
  <c r="R80"/>
  <c r="F83" i="3" l="1"/>
  <c r="G82"/>
  <c r="H82" s="1"/>
  <c r="L79"/>
  <c r="K80"/>
  <c r="M79"/>
  <c r="Q80" s="1"/>
  <c r="O79"/>
  <c r="P79" s="1"/>
  <c r="F83" i="2"/>
  <c r="G82"/>
  <c r="H82" s="1"/>
  <c r="O80"/>
  <c r="P79"/>
  <c r="K81"/>
  <c r="L80"/>
  <c r="M80" s="1"/>
  <c r="Q81" s="1"/>
  <c r="N777" i="1"/>
  <c r="J82" i="3"/>
  <c r="R80"/>
  <c r="J82" i="2"/>
  <c r="R81"/>
  <c r="F84" i="3" l="1"/>
  <c r="G83"/>
  <c r="H83" s="1"/>
  <c r="L80"/>
  <c r="K81"/>
  <c r="M80"/>
  <c r="Q81" s="1"/>
  <c r="O80"/>
  <c r="P80" s="1"/>
  <c r="O81" i="2"/>
  <c r="P80"/>
  <c r="L81"/>
  <c r="M81" s="1"/>
  <c r="Q82" s="1"/>
  <c r="K82"/>
  <c r="F84"/>
  <c r="G83"/>
  <c r="H83" s="1"/>
  <c r="N776" i="1"/>
  <c r="J83" i="3"/>
  <c r="R81"/>
  <c r="J83" i="2"/>
  <c r="R82"/>
  <c r="F85" i="3" l="1"/>
  <c r="G84"/>
  <c r="H84" s="1"/>
  <c r="L81"/>
  <c r="K82"/>
  <c r="M81"/>
  <c r="Q82" s="1"/>
  <c r="O81"/>
  <c r="P81" s="1"/>
  <c r="F85" i="2"/>
  <c r="G84"/>
  <c r="H84" s="1"/>
  <c r="K83"/>
  <c r="L82"/>
  <c r="M82" s="1"/>
  <c r="Q83" s="1"/>
  <c r="O82"/>
  <c r="P81"/>
  <c r="N775" i="1"/>
  <c r="J84" i="3"/>
  <c r="R82"/>
  <c r="J84" i="2"/>
  <c r="R83"/>
  <c r="F86" i="3" l="1"/>
  <c r="G85"/>
  <c r="H85" s="1"/>
  <c r="L82"/>
  <c r="K83"/>
  <c r="M82"/>
  <c r="Q83" s="1"/>
  <c r="O82"/>
  <c r="P82" s="1"/>
  <c r="L83" i="2"/>
  <c r="K84"/>
  <c r="M83"/>
  <c r="Q84" s="1"/>
  <c r="O83"/>
  <c r="P82"/>
  <c r="F86"/>
  <c r="G85"/>
  <c r="H85" s="1"/>
  <c r="N774" i="1"/>
  <c r="J85" i="3"/>
  <c r="R83"/>
  <c r="J85" i="2"/>
  <c r="R84"/>
  <c r="F87" i="3" l="1"/>
  <c r="G86"/>
  <c r="H86" s="1"/>
  <c r="L83"/>
  <c r="K84"/>
  <c r="M83"/>
  <c r="Q84" s="1"/>
  <c r="O83"/>
  <c r="P83" s="1"/>
  <c r="F87" i="2"/>
  <c r="G86"/>
  <c r="H86" s="1"/>
  <c r="O84"/>
  <c r="P83"/>
  <c r="K85"/>
  <c r="L84"/>
  <c r="M84" s="1"/>
  <c r="Q85" s="1"/>
  <c r="N773" i="1"/>
  <c r="J86" i="3"/>
  <c r="R84"/>
  <c r="J86" i="2"/>
  <c r="R85"/>
  <c r="F88" i="3" l="1"/>
  <c r="G87"/>
  <c r="H87" s="1"/>
  <c r="L84"/>
  <c r="K85"/>
  <c r="M84"/>
  <c r="Q85" s="1"/>
  <c r="O84"/>
  <c r="P84" s="1"/>
  <c r="O85" i="2"/>
  <c r="P84"/>
  <c r="L85"/>
  <c r="M85" s="1"/>
  <c r="Q86" s="1"/>
  <c r="K86"/>
  <c r="F88"/>
  <c r="G87"/>
  <c r="H87" s="1"/>
  <c r="N772" i="1"/>
  <c r="J87" i="3"/>
  <c r="R85"/>
  <c r="J87" i="2"/>
  <c r="R86"/>
  <c r="F89" i="3" l="1"/>
  <c r="G88"/>
  <c r="H88" s="1"/>
  <c r="L85"/>
  <c r="K86"/>
  <c r="M85"/>
  <c r="Q86" s="1"/>
  <c r="O85"/>
  <c r="P85" s="1"/>
  <c r="F89" i="2"/>
  <c r="G88"/>
  <c r="H88" s="1"/>
  <c r="K87"/>
  <c r="L86"/>
  <c r="M86" s="1"/>
  <c r="Q87" s="1"/>
  <c r="O86"/>
  <c r="P85"/>
  <c r="N771" i="1"/>
  <c r="J88" i="3"/>
  <c r="R86"/>
  <c r="J88" i="2"/>
  <c r="R87"/>
  <c r="F90" i="3" l="1"/>
  <c r="G89"/>
  <c r="H89" s="1"/>
  <c r="L86"/>
  <c r="K87"/>
  <c r="M86"/>
  <c r="Q87" s="1"/>
  <c r="O86"/>
  <c r="P86" s="1"/>
  <c r="L87" i="2"/>
  <c r="K88"/>
  <c r="M87"/>
  <c r="Q88" s="1"/>
  <c r="O87"/>
  <c r="P86"/>
  <c r="F90"/>
  <c r="G89"/>
  <c r="H89" s="1"/>
  <c r="N770" i="1"/>
  <c r="J89" i="3"/>
  <c r="R87"/>
  <c r="J89" i="2"/>
  <c r="R88"/>
  <c r="F91" i="3" l="1"/>
  <c r="G90"/>
  <c r="H90" s="1"/>
  <c r="L87"/>
  <c r="K88"/>
  <c r="M87"/>
  <c r="Q88" s="1"/>
  <c r="O87"/>
  <c r="P87" s="1"/>
  <c r="F91" i="2"/>
  <c r="G90"/>
  <c r="H90" s="1"/>
  <c r="O88"/>
  <c r="P87"/>
  <c r="K89"/>
  <c r="L88"/>
  <c r="M88" s="1"/>
  <c r="Q89" s="1"/>
  <c r="N769" i="1"/>
  <c r="J90" i="3"/>
  <c r="R88"/>
  <c r="J90" i="2"/>
  <c r="R89"/>
  <c r="F92" i="3" l="1"/>
  <c r="G91"/>
  <c r="H91" s="1"/>
  <c r="L88"/>
  <c r="K89"/>
  <c r="M88"/>
  <c r="Q89" s="1"/>
  <c r="O88"/>
  <c r="P88" s="1"/>
  <c r="L89" i="2"/>
  <c r="K90"/>
  <c r="M89"/>
  <c r="Q90" s="1"/>
  <c r="F92"/>
  <c r="G91"/>
  <c r="H91" s="1"/>
  <c r="O89"/>
  <c r="P88"/>
  <c r="N768" i="1"/>
  <c r="J91" i="3"/>
  <c r="R89"/>
  <c r="R90" i="2"/>
  <c r="J91"/>
  <c r="F93" i="3" l="1"/>
  <c r="G92"/>
  <c r="H92" s="1"/>
  <c r="L89"/>
  <c r="K90"/>
  <c r="M89"/>
  <c r="Q90" s="1"/>
  <c r="O89"/>
  <c r="P89" s="1"/>
  <c r="F93" i="2"/>
  <c r="G92"/>
  <c r="H92" s="1"/>
  <c r="O90"/>
  <c r="P90" s="1"/>
  <c r="P89"/>
  <c r="K91"/>
  <c r="L90"/>
  <c r="M90" s="1"/>
  <c r="Q91" s="1"/>
  <c r="N767" i="1"/>
  <c r="J92" i="3"/>
  <c r="R90"/>
  <c r="J92" i="2"/>
  <c r="R91"/>
  <c r="F94" i="3" l="1"/>
  <c r="G93"/>
  <c r="H93" s="1"/>
  <c r="L90"/>
  <c r="K91"/>
  <c r="M90"/>
  <c r="Q91" s="1"/>
  <c r="O90"/>
  <c r="P90" s="1"/>
  <c r="L91" i="2"/>
  <c r="K92"/>
  <c r="M91"/>
  <c r="Q92" s="1"/>
  <c r="F94"/>
  <c r="G93"/>
  <c r="H93" s="1"/>
  <c r="O91"/>
  <c r="N766" i="1"/>
  <c r="J93" i="3"/>
  <c r="R91"/>
  <c r="J93" i="2"/>
  <c r="R92"/>
  <c r="F95" i="3" l="1"/>
  <c r="G94"/>
  <c r="H94" s="1"/>
  <c r="L91"/>
  <c r="K92"/>
  <c r="M91"/>
  <c r="Q92" s="1"/>
  <c r="O91"/>
  <c r="P91" s="1"/>
  <c r="F95" i="2"/>
  <c r="G94"/>
  <c r="H94" s="1"/>
  <c r="O92"/>
  <c r="P92" s="1"/>
  <c r="P91"/>
  <c r="K93"/>
  <c r="L92"/>
  <c r="M92" s="1"/>
  <c r="Q93" s="1"/>
  <c r="N765" i="1"/>
  <c r="J94" i="3"/>
  <c r="R92"/>
  <c r="R93" i="2"/>
  <c r="J94"/>
  <c r="F96" i="3" l="1"/>
  <c r="G95"/>
  <c r="H95" s="1"/>
  <c r="L92"/>
  <c r="K93"/>
  <c r="M92"/>
  <c r="Q93" s="1"/>
  <c r="O92"/>
  <c r="P92" s="1"/>
  <c r="L93" i="2"/>
  <c r="K94"/>
  <c r="M93"/>
  <c r="Q94" s="1"/>
  <c r="F96"/>
  <c r="G95"/>
  <c r="H95" s="1"/>
  <c r="O93"/>
  <c r="N764" i="1"/>
  <c r="J95" i="3"/>
  <c r="R93"/>
  <c r="J95" i="2"/>
  <c r="R94"/>
  <c r="F97" i="3" l="1"/>
  <c r="G96"/>
  <c r="H96" s="1"/>
  <c r="L93"/>
  <c r="K94"/>
  <c r="M93"/>
  <c r="Q94" s="1"/>
  <c r="O93"/>
  <c r="P93" s="1"/>
  <c r="F97" i="2"/>
  <c r="G96"/>
  <c r="H96" s="1"/>
  <c r="K95"/>
  <c r="L94"/>
  <c r="M94" s="1"/>
  <c r="Q95" s="1"/>
  <c r="O94"/>
  <c r="P93"/>
  <c r="N763" i="1"/>
  <c r="J96" i="3"/>
  <c r="R94"/>
  <c r="J96" i="2"/>
  <c r="R95"/>
  <c r="F98" i="3" l="1"/>
  <c r="G97"/>
  <c r="H97" s="1"/>
  <c r="L94"/>
  <c r="K95"/>
  <c r="M94"/>
  <c r="Q95" s="1"/>
  <c r="O94"/>
  <c r="P94" s="1"/>
  <c r="L95" i="2"/>
  <c r="K96"/>
  <c r="M95"/>
  <c r="Q96" s="1"/>
  <c r="O95"/>
  <c r="P94"/>
  <c r="F98"/>
  <c r="G97"/>
  <c r="H97" s="1"/>
  <c r="N762" i="1"/>
  <c r="J97" i="3"/>
  <c r="R95"/>
  <c r="J97" i="2"/>
  <c r="R96"/>
  <c r="F99" i="3" l="1"/>
  <c r="G98"/>
  <c r="H98" s="1"/>
  <c r="L95"/>
  <c r="K96"/>
  <c r="M95"/>
  <c r="Q96" s="1"/>
  <c r="O95"/>
  <c r="P95" s="1"/>
  <c r="F99" i="2"/>
  <c r="G98"/>
  <c r="H98" s="1"/>
  <c r="O96"/>
  <c r="P95"/>
  <c r="K97"/>
  <c r="L96"/>
  <c r="M96" s="1"/>
  <c r="Q97" s="1"/>
  <c r="N761" i="1"/>
  <c r="J98" i="3"/>
  <c r="R96"/>
  <c r="J98" i="2"/>
  <c r="R97"/>
  <c r="F100" i="3" l="1"/>
  <c r="G99"/>
  <c r="H99" s="1"/>
  <c r="L96"/>
  <c r="K97"/>
  <c r="M96"/>
  <c r="Q97" s="1"/>
  <c r="O96"/>
  <c r="P96" s="1"/>
  <c r="L97" i="2"/>
  <c r="K98"/>
  <c r="M97"/>
  <c r="Q98" s="1"/>
  <c r="F100"/>
  <c r="G99"/>
  <c r="H99" s="1"/>
  <c r="O97"/>
  <c r="P96"/>
  <c r="N760" i="1"/>
  <c r="J99" i="3"/>
  <c r="R97"/>
  <c r="R98" i="2"/>
  <c r="J99"/>
  <c r="F101" i="3" l="1"/>
  <c r="G100"/>
  <c r="H100" s="1"/>
  <c r="L97"/>
  <c r="K98"/>
  <c r="M97"/>
  <c r="Q98" s="1"/>
  <c r="O97"/>
  <c r="P97" s="1"/>
  <c r="F101" i="2"/>
  <c r="G100"/>
  <c r="H100" s="1"/>
  <c r="O98"/>
  <c r="P97"/>
  <c r="K99"/>
  <c r="L98"/>
  <c r="M98" s="1"/>
  <c r="Q99" s="1"/>
  <c r="N759" i="1"/>
  <c r="J100" i="3"/>
  <c r="R98"/>
  <c r="J100" i="2"/>
  <c r="R99"/>
  <c r="L98" i="3" l="1"/>
  <c r="K99"/>
  <c r="M98"/>
  <c r="F102"/>
  <c r="G101"/>
  <c r="H101" s="1"/>
  <c r="O98"/>
  <c r="Q99"/>
  <c r="F102" i="2"/>
  <c r="G101"/>
  <c r="H101" s="1"/>
  <c r="O99"/>
  <c r="P98"/>
  <c r="L99"/>
  <c r="M99" s="1"/>
  <c r="Q100" s="1"/>
  <c r="K100"/>
  <c r="N758" i="1"/>
  <c r="J101" i="3"/>
  <c r="R99"/>
  <c r="J101" i="2"/>
  <c r="R100"/>
  <c r="F103" i="3" l="1"/>
  <c r="G102"/>
  <c r="H102" s="1"/>
  <c r="L99"/>
  <c r="K100"/>
  <c r="M99"/>
  <c r="O99"/>
  <c r="P98"/>
  <c r="Q100"/>
  <c r="K101" i="2"/>
  <c r="L100"/>
  <c r="M100" s="1"/>
  <c r="Q101" s="1"/>
  <c r="F103"/>
  <c r="G102"/>
  <c r="H102" s="1"/>
  <c r="O100"/>
  <c r="P99"/>
  <c r="N757" i="1"/>
  <c r="R100" i="3"/>
  <c r="J102"/>
  <c r="J102" i="2"/>
  <c r="R101"/>
  <c r="L100" i="3" l="1"/>
  <c r="K101"/>
  <c r="M100"/>
  <c r="Q101" s="1"/>
  <c r="O100"/>
  <c r="P100" s="1"/>
  <c r="P99"/>
  <c r="F104"/>
  <c r="G103"/>
  <c r="H103" s="1"/>
  <c r="F104" i="2"/>
  <c r="G103"/>
  <c r="H103" s="1"/>
  <c r="O101"/>
  <c r="P100"/>
  <c r="L101"/>
  <c r="M101" s="1"/>
  <c r="Q102" s="1"/>
  <c r="K102"/>
  <c r="N756" i="1"/>
  <c r="R101" i="3"/>
  <c r="J103"/>
  <c r="J103" i="2"/>
  <c r="R102"/>
  <c r="L101" i="3" l="1"/>
  <c r="K102"/>
  <c r="M101"/>
  <c r="Q102" s="1"/>
  <c r="F105"/>
  <c r="G104"/>
  <c r="H104" s="1"/>
  <c r="O101"/>
  <c r="P101" s="1"/>
  <c r="F105" i="2"/>
  <c r="G104"/>
  <c r="H104" s="1"/>
  <c r="K103"/>
  <c r="L102"/>
  <c r="M102" s="1"/>
  <c r="Q103" s="1"/>
  <c r="O102"/>
  <c r="P101"/>
  <c r="N755" i="1"/>
  <c r="J104" i="3"/>
  <c r="R102"/>
  <c r="R103" i="2"/>
  <c r="J104"/>
  <c r="F106" i="3" l="1"/>
  <c r="G105"/>
  <c r="H105" s="1"/>
  <c r="L102"/>
  <c r="K103"/>
  <c r="M102"/>
  <c r="Q103" s="1"/>
  <c r="O102"/>
  <c r="P102" s="1"/>
  <c r="L103" i="2"/>
  <c r="M103" s="1"/>
  <c r="Q104" s="1"/>
  <c r="K104"/>
  <c r="F106"/>
  <c r="G105"/>
  <c r="H105" s="1"/>
  <c r="O103"/>
  <c r="P102"/>
  <c r="N754" i="1"/>
  <c r="J105" i="3"/>
  <c r="R103"/>
  <c r="J105" i="2"/>
  <c r="R104"/>
  <c r="F107" i="3" l="1"/>
  <c r="G106"/>
  <c r="H106" s="1"/>
  <c r="L103"/>
  <c r="K104"/>
  <c r="M103"/>
  <c r="Q104" s="1"/>
  <c r="O103"/>
  <c r="P103" s="1"/>
  <c r="F107" i="2"/>
  <c r="G106"/>
  <c r="H106" s="1"/>
  <c r="K105"/>
  <c r="L104"/>
  <c r="M104" s="1"/>
  <c r="Q105" s="1"/>
  <c r="O104"/>
  <c r="P103"/>
  <c r="N753" i="1"/>
  <c r="J106" i="3"/>
  <c r="R104"/>
  <c r="J106" i="2"/>
  <c r="R105"/>
  <c r="F108" i="3" l="1"/>
  <c r="G107"/>
  <c r="H107" s="1"/>
  <c r="L104"/>
  <c r="K105"/>
  <c r="M104"/>
  <c r="Q105" s="1"/>
  <c r="O104"/>
  <c r="P104" s="1"/>
  <c r="L105" i="2"/>
  <c r="K106"/>
  <c r="M105"/>
  <c r="Q106" s="1"/>
  <c r="O105"/>
  <c r="P104"/>
  <c r="F108"/>
  <c r="G107"/>
  <c r="H107" s="1"/>
  <c r="N752" i="1"/>
  <c r="J107" i="3"/>
  <c r="R105"/>
  <c r="J107" i="2"/>
  <c r="R106"/>
  <c r="F109" i="3" l="1"/>
  <c r="G108"/>
  <c r="H108" s="1"/>
  <c r="L105"/>
  <c r="K106"/>
  <c r="M105"/>
  <c r="Q106" s="1"/>
  <c r="O105"/>
  <c r="P105" s="1"/>
  <c r="F109" i="2"/>
  <c r="G108"/>
  <c r="H108" s="1"/>
  <c r="O106"/>
  <c r="P105"/>
  <c r="K107"/>
  <c r="L106"/>
  <c r="M106" s="1"/>
  <c r="Q107" s="1"/>
  <c r="N751" i="1"/>
  <c r="J108" i="3"/>
  <c r="R106"/>
  <c r="J108" i="2"/>
  <c r="R107"/>
  <c r="F110" i="3" l="1"/>
  <c r="G109"/>
  <c r="H109" s="1"/>
  <c r="L106"/>
  <c r="K107"/>
  <c r="M106"/>
  <c r="Q107" s="1"/>
  <c r="O106"/>
  <c r="P106" s="1"/>
  <c r="O107" i="2"/>
  <c r="P106"/>
  <c r="L107"/>
  <c r="M107" s="1"/>
  <c r="Q108" s="1"/>
  <c r="K108"/>
  <c r="F110"/>
  <c r="G109"/>
  <c r="H109" s="1"/>
  <c r="N750" i="1"/>
  <c r="J109" i="3"/>
  <c r="R107"/>
  <c r="J109" i="2"/>
  <c r="R108"/>
  <c r="F111" i="3" l="1"/>
  <c r="G110"/>
  <c r="H110" s="1"/>
  <c r="L107"/>
  <c r="K108"/>
  <c r="M107"/>
  <c r="Q108" s="1"/>
  <c r="O107"/>
  <c r="P107" s="1"/>
  <c r="F111" i="2"/>
  <c r="G110"/>
  <c r="H110" s="1"/>
  <c r="K109"/>
  <c r="L108"/>
  <c r="M108" s="1"/>
  <c r="Q109" s="1"/>
  <c r="O108"/>
  <c r="P107"/>
  <c r="N749" i="1"/>
  <c r="J110" i="3"/>
  <c r="R108"/>
  <c r="J110" i="2"/>
  <c r="R109"/>
  <c r="F112" i="3" l="1"/>
  <c r="G111"/>
  <c r="H111" s="1"/>
  <c r="L108"/>
  <c r="K109"/>
  <c r="M108"/>
  <c r="Q109" s="1"/>
  <c r="O108"/>
  <c r="P108" s="1"/>
  <c r="L109" i="2"/>
  <c r="K110"/>
  <c r="M109"/>
  <c r="Q110" s="1"/>
  <c r="O109"/>
  <c r="P108"/>
  <c r="F112"/>
  <c r="G111"/>
  <c r="H111" s="1"/>
  <c r="N748" i="1"/>
  <c r="J111" i="3"/>
  <c r="R109"/>
  <c r="J111" i="2"/>
  <c r="R110"/>
  <c r="F113" i="3" l="1"/>
  <c r="G112"/>
  <c r="H112" s="1"/>
  <c r="L109"/>
  <c r="K110"/>
  <c r="M109"/>
  <c r="Q110" s="1"/>
  <c r="O109"/>
  <c r="P109" s="1"/>
  <c r="F113" i="2"/>
  <c r="G112"/>
  <c r="H112" s="1"/>
  <c r="O110"/>
  <c r="P109"/>
  <c r="K111"/>
  <c r="L110"/>
  <c r="M110" s="1"/>
  <c r="Q111" s="1"/>
  <c r="N747" i="1"/>
  <c r="J112" i="3"/>
  <c r="R110"/>
  <c r="J112" i="2"/>
  <c r="R111"/>
  <c r="F114" i="3" l="1"/>
  <c r="G113"/>
  <c r="H113" s="1"/>
  <c r="L110"/>
  <c r="K111"/>
  <c r="M110"/>
  <c r="Q111" s="1"/>
  <c r="O110"/>
  <c r="P110" s="1"/>
  <c r="L111" i="2"/>
  <c r="K112"/>
  <c r="M111"/>
  <c r="Q112" s="1"/>
  <c r="F114"/>
  <c r="G113"/>
  <c r="H113" s="1"/>
  <c r="O111"/>
  <c r="P110"/>
  <c r="N746" i="1"/>
  <c r="J113" i="3"/>
  <c r="R111"/>
  <c r="J113" i="2"/>
  <c r="R112"/>
  <c r="F115" i="3" l="1"/>
  <c r="G114"/>
  <c r="H114" s="1"/>
  <c r="L111"/>
  <c r="K112"/>
  <c r="M111"/>
  <c r="Q112" s="1"/>
  <c r="O111"/>
  <c r="P111" s="1"/>
  <c r="O112" i="2"/>
  <c r="P112" s="1"/>
  <c r="P111"/>
  <c r="F115"/>
  <c r="G114"/>
  <c r="H114" s="1"/>
  <c r="K113"/>
  <c r="L112"/>
  <c r="M112" s="1"/>
  <c r="Q113" s="1"/>
  <c r="N745" i="1"/>
  <c r="J114" i="3"/>
  <c r="R112"/>
  <c r="R113" i="2"/>
  <c r="J114"/>
  <c r="F116" i="3" l="1"/>
  <c r="G115"/>
  <c r="H115" s="1"/>
  <c r="L112"/>
  <c r="K113"/>
  <c r="M112"/>
  <c r="Q113" s="1"/>
  <c r="O112"/>
  <c r="P112" s="1"/>
  <c r="L113" i="2"/>
  <c r="K114"/>
  <c r="M113"/>
  <c r="Q114" s="1"/>
  <c r="F116"/>
  <c r="G115"/>
  <c r="H115" s="1"/>
  <c r="O113"/>
  <c r="N744" i="1"/>
  <c r="J115" i="3"/>
  <c r="R113"/>
  <c r="J115" i="2"/>
  <c r="R114"/>
  <c r="F117" i="3" l="1"/>
  <c r="G116"/>
  <c r="H116" s="1"/>
  <c r="L113"/>
  <c r="K114"/>
  <c r="M113"/>
  <c r="Q114" s="1"/>
  <c r="O113"/>
  <c r="P113" s="1"/>
  <c r="F117" i="2"/>
  <c r="G116"/>
  <c r="H116" s="1"/>
  <c r="K115"/>
  <c r="L114"/>
  <c r="M114" s="1"/>
  <c r="Q115" s="1"/>
  <c r="O114"/>
  <c r="P113"/>
  <c r="N743" i="1"/>
  <c r="J116" i="3"/>
  <c r="R114"/>
  <c r="J116" i="2"/>
  <c r="R115"/>
  <c r="F118" i="3" l="1"/>
  <c r="G117"/>
  <c r="H117" s="1"/>
  <c r="L114"/>
  <c r="K115"/>
  <c r="M114"/>
  <c r="Q115" s="1"/>
  <c r="O114"/>
  <c r="P114" s="1"/>
  <c r="L115" i="2"/>
  <c r="K116"/>
  <c r="M115"/>
  <c r="Q116" s="1"/>
  <c r="O115"/>
  <c r="P114"/>
  <c r="F118"/>
  <c r="G117"/>
  <c r="H117" s="1"/>
  <c r="N742" i="1"/>
  <c r="J117" i="3"/>
  <c r="R115"/>
  <c r="J117" i="2"/>
  <c r="R116"/>
  <c r="F119" i="3" l="1"/>
  <c r="G118"/>
  <c r="H118" s="1"/>
  <c r="L115"/>
  <c r="K116"/>
  <c r="M115"/>
  <c r="Q116" s="1"/>
  <c r="O115"/>
  <c r="P115" s="1"/>
  <c r="F119" i="2"/>
  <c r="G118"/>
  <c r="H118" s="1"/>
  <c r="O116"/>
  <c r="P115"/>
  <c r="K117"/>
  <c r="L116"/>
  <c r="M116" s="1"/>
  <c r="Q117" s="1"/>
  <c r="N741" i="1"/>
  <c r="J118" i="3"/>
  <c r="R116"/>
  <c r="J118" i="2"/>
  <c r="R117"/>
  <c r="F120" i="3" l="1"/>
  <c r="G119"/>
  <c r="H119" s="1"/>
  <c r="L116"/>
  <c r="K117"/>
  <c r="M116"/>
  <c r="Q117" s="1"/>
  <c r="O116"/>
  <c r="P116" s="1"/>
  <c r="O117" i="2"/>
  <c r="P116"/>
  <c r="L117"/>
  <c r="M117" s="1"/>
  <c r="Q118" s="1"/>
  <c r="K118"/>
  <c r="F120"/>
  <c r="G119"/>
  <c r="H119" s="1"/>
  <c r="N740" i="1"/>
  <c r="J119" i="3"/>
  <c r="R117"/>
  <c r="J119" i="2"/>
  <c r="R118"/>
  <c r="F121" i="3" l="1"/>
  <c r="G120"/>
  <c r="H120" s="1"/>
  <c r="L117"/>
  <c r="K118"/>
  <c r="M117"/>
  <c r="Q118" s="1"/>
  <c r="O117"/>
  <c r="P117" s="1"/>
  <c r="F121" i="2"/>
  <c r="G120"/>
  <c r="H120" s="1"/>
  <c r="K119"/>
  <c r="L118"/>
  <c r="M118" s="1"/>
  <c r="Q119" s="1"/>
  <c r="O118"/>
  <c r="P117"/>
  <c r="N739" i="1"/>
  <c r="J120" i="3"/>
  <c r="R118"/>
  <c r="J120" i="2"/>
  <c r="R119"/>
  <c r="F122" i="3" l="1"/>
  <c r="G121"/>
  <c r="H121" s="1"/>
  <c r="L118"/>
  <c r="K119"/>
  <c r="M118"/>
  <c r="Q119" s="1"/>
  <c r="O118"/>
  <c r="P118" s="1"/>
  <c r="L119" i="2"/>
  <c r="K120"/>
  <c r="M119"/>
  <c r="Q120" s="1"/>
  <c r="O119"/>
  <c r="P118"/>
  <c r="F122"/>
  <c r="G121"/>
  <c r="H121" s="1"/>
  <c r="N738" i="1"/>
  <c r="J121" i="3"/>
  <c r="R119"/>
  <c r="J121" i="2"/>
  <c r="R120"/>
  <c r="F123" i="3" l="1"/>
  <c r="G122"/>
  <c r="H122" s="1"/>
  <c r="L119"/>
  <c r="K120"/>
  <c r="M119"/>
  <c r="Q120" s="1"/>
  <c r="O119"/>
  <c r="F123" i="2"/>
  <c r="G122"/>
  <c r="H122" s="1"/>
  <c r="O120"/>
  <c r="P119"/>
  <c r="K121"/>
  <c r="L120"/>
  <c r="M120" s="1"/>
  <c r="Q121" s="1"/>
  <c r="N737" i="1"/>
  <c r="J122" i="3"/>
  <c r="R120"/>
  <c r="J122" i="2"/>
  <c r="R121"/>
  <c r="L120" i="3" l="1"/>
  <c r="K121"/>
  <c r="M120"/>
  <c r="F124"/>
  <c r="G123"/>
  <c r="H123" s="1"/>
  <c r="O120"/>
  <c r="Q121"/>
  <c r="P119"/>
  <c r="O121" i="2"/>
  <c r="P120"/>
  <c r="L121"/>
  <c r="M121" s="1"/>
  <c r="Q122" s="1"/>
  <c r="K122"/>
  <c r="F124"/>
  <c r="G123"/>
  <c r="H123" s="1"/>
  <c r="N736" i="1"/>
  <c r="J123" i="3"/>
  <c r="R121"/>
  <c r="J123" i="2"/>
  <c r="R122"/>
  <c r="F125" i="3" l="1"/>
  <c r="G124"/>
  <c r="H124" s="1"/>
  <c r="L121"/>
  <c r="K122"/>
  <c r="M121"/>
  <c r="O121"/>
  <c r="P120"/>
  <c r="Q122"/>
  <c r="F125" i="2"/>
  <c r="G124"/>
  <c r="H124" s="1"/>
  <c r="K123"/>
  <c r="L122"/>
  <c r="M122" s="1"/>
  <c r="Q123" s="1"/>
  <c r="O122"/>
  <c r="P121"/>
  <c r="N735" i="1"/>
  <c r="R122" i="3"/>
  <c r="J124"/>
  <c r="J124" i="2"/>
  <c r="R123"/>
  <c r="L122" i="3" l="1"/>
  <c r="K123"/>
  <c r="M122"/>
  <c r="Q123" s="1"/>
  <c r="O122"/>
  <c r="P122" s="1"/>
  <c r="P121"/>
  <c r="F126"/>
  <c r="G125"/>
  <c r="H125" s="1"/>
  <c r="L123" i="2"/>
  <c r="K124"/>
  <c r="M123"/>
  <c r="F126"/>
  <c r="G125"/>
  <c r="H125" s="1"/>
  <c r="O123"/>
  <c r="P122"/>
  <c r="Q124"/>
  <c r="N734" i="1"/>
  <c r="R123" i="3"/>
  <c r="J125"/>
  <c r="J125" i="2"/>
  <c r="R124"/>
  <c r="L123" i="3" l="1"/>
  <c r="K124"/>
  <c r="M123"/>
  <c r="Q124" s="1"/>
  <c r="F127"/>
  <c r="G126"/>
  <c r="H126" s="1"/>
  <c r="O123"/>
  <c r="P123" s="1"/>
  <c r="F127" i="2"/>
  <c r="G126"/>
  <c r="H126" s="1"/>
  <c r="K125"/>
  <c r="L124"/>
  <c r="M124" s="1"/>
  <c r="Q125" s="1"/>
  <c r="O124"/>
  <c r="P123"/>
  <c r="N733" i="1"/>
  <c r="R124" i="3"/>
  <c r="J126"/>
  <c r="J126" i="2"/>
  <c r="R125"/>
  <c r="L124" i="3" l="1"/>
  <c r="K125"/>
  <c r="M124"/>
  <c r="Q125" s="1"/>
  <c r="F128"/>
  <c r="G127"/>
  <c r="H127" s="1"/>
  <c r="O124"/>
  <c r="P124" s="1"/>
  <c r="L125" i="2"/>
  <c r="K126"/>
  <c r="M125"/>
  <c r="Q126" s="1"/>
  <c r="F128"/>
  <c r="G127"/>
  <c r="H127" s="1"/>
  <c r="O125"/>
  <c r="P124"/>
  <c r="N732" i="1"/>
  <c r="R125" i="3"/>
  <c r="J127"/>
  <c r="J127" i="2"/>
  <c r="R126"/>
  <c r="L125" i="3" l="1"/>
  <c r="K126"/>
  <c r="M125"/>
  <c r="Q126" s="1"/>
  <c r="F129"/>
  <c r="G128"/>
  <c r="H128" s="1"/>
  <c r="O125"/>
  <c r="P125" s="1"/>
  <c r="F129" i="2"/>
  <c r="G128"/>
  <c r="H128" s="1"/>
  <c r="K127"/>
  <c r="L126"/>
  <c r="M126" s="1"/>
  <c r="Q127" s="1"/>
  <c r="O126"/>
  <c r="P125"/>
  <c r="N731" i="1"/>
  <c r="R126" i="3"/>
  <c r="J128"/>
  <c r="J128" i="2"/>
  <c r="R127"/>
  <c r="L126" i="3" l="1"/>
  <c r="K127"/>
  <c r="M126"/>
  <c r="Q127" s="1"/>
  <c r="F130"/>
  <c r="G129"/>
  <c r="H129" s="1"/>
  <c r="O126"/>
  <c r="P126" s="1"/>
  <c r="L127" i="2"/>
  <c r="K128"/>
  <c r="M127"/>
  <c r="Q128" s="1"/>
  <c r="O127"/>
  <c r="P126"/>
  <c r="F130"/>
  <c r="G129"/>
  <c r="H129" s="1"/>
  <c r="N730" i="1"/>
  <c r="R127" i="3"/>
  <c r="J129"/>
  <c r="J129" i="2"/>
  <c r="R128"/>
  <c r="L127" i="3" l="1"/>
  <c r="K128"/>
  <c r="M127"/>
  <c r="Q128" s="1"/>
  <c r="F131"/>
  <c r="G130"/>
  <c r="H130" s="1"/>
  <c r="O127"/>
  <c r="P127" s="1"/>
  <c r="F131" i="2"/>
  <c r="G130"/>
  <c r="H130" s="1"/>
  <c r="O128"/>
  <c r="P127"/>
  <c r="K129"/>
  <c r="L128"/>
  <c r="M128" s="1"/>
  <c r="Q129" s="1"/>
  <c r="N729" i="1"/>
  <c r="J130" i="3"/>
  <c r="R128"/>
  <c r="J130" i="2"/>
  <c r="R129"/>
  <c r="F132" i="3" l="1"/>
  <c r="G131"/>
  <c r="H131" s="1"/>
  <c r="L128"/>
  <c r="K129"/>
  <c r="M128"/>
  <c r="Q129" s="1"/>
  <c r="O128"/>
  <c r="P128" s="1"/>
  <c r="O129" i="2"/>
  <c r="P128"/>
  <c r="L129"/>
  <c r="M129" s="1"/>
  <c r="Q130" s="1"/>
  <c r="K130"/>
  <c r="F132"/>
  <c r="G131"/>
  <c r="H131" s="1"/>
  <c r="N728" i="1"/>
  <c r="J131" i="3"/>
  <c r="R129"/>
  <c r="J131" i="2"/>
  <c r="R130"/>
  <c r="F133" i="3" l="1"/>
  <c r="G132"/>
  <c r="H132" s="1"/>
  <c r="L129"/>
  <c r="K130"/>
  <c r="M129"/>
  <c r="Q130" s="1"/>
  <c r="O129"/>
  <c r="P129" s="1"/>
  <c r="F133" i="2"/>
  <c r="G132"/>
  <c r="H132" s="1"/>
  <c r="K131"/>
  <c r="L130"/>
  <c r="M130" s="1"/>
  <c r="Q131" s="1"/>
  <c r="O130"/>
  <c r="P129"/>
  <c r="N727" i="1"/>
  <c r="J132" i="3"/>
  <c r="R130"/>
  <c r="J132" i="2"/>
  <c r="R131"/>
  <c r="F134" i="3" l="1"/>
  <c r="G133"/>
  <c r="H133" s="1"/>
  <c r="L130"/>
  <c r="K131"/>
  <c r="M130"/>
  <c r="Q131" s="1"/>
  <c r="O130"/>
  <c r="P130" s="1"/>
  <c r="L131" i="2"/>
  <c r="K132"/>
  <c r="M131"/>
  <c r="Q132" s="1"/>
  <c r="O131"/>
  <c r="P130"/>
  <c r="F134"/>
  <c r="G133"/>
  <c r="H133" s="1"/>
  <c r="N726" i="1"/>
  <c r="J133" i="3"/>
  <c r="R131"/>
  <c r="J133" i="2"/>
  <c r="R132"/>
  <c r="F135" i="3" l="1"/>
  <c r="G134"/>
  <c r="H134" s="1"/>
  <c r="L131"/>
  <c r="K132"/>
  <c r="M131"/>
  <c r="Q132" s="1"/>
  <c r="O131"/>
  <c r="P131" s="1"/>
  <c r="F135" i="2"/>
  <c r="G134"/>
  <c r="H134" s="1"/>
  <c r="O132"/>
  <c r="P131"/>
  <c r="K133"/>
  <c r="L132"/>
  <c r="M132" s="1"/>
  <c r="Q133" s="1"/>
  <c r="N725" i="1"/>
  <c r="J134" i="3"/>
  <c r="R132"/>
  <c r="J134" i="2"/>
  <c r="R133"/>
  <c r="F136" i="3" l="1"/>
  <c r="G135"/>
  <c r="H135" s="1"/>
  <c r="L132"/>
  <c r="K133"/>
  <c r="M132"/>
  <c r="Q133" s="1"/>
  <c r="O132"/>
  <c r="P132" s="1"/>
  <c r="O133" i="2"/>
  <c r="P132"/>
  <c r="L133"/>
  <c r="M133" s="1"/>
  <c r="Q134" s="1"/>
  <c r="K134"/>
  <c r="F136"/>
  <c r="G135"/>
  <c r="H135" s="1"/>
  <c r="N724" i="1"/>
  <c r="J135" i="3"/>
  <c r="R133"/>
  <c r="J135" i="2"/>
  <c r="R134"/>
  <c r="F137" i="3" l="1"/>
  <c r="G136"/>
  <c r="H136" s="1"/>
  <c r="L133"/>
  <c r="K134"/>
  <c r="M133"/>
  <c r="Q134" s="1"/>
  <c r="O133"/>
  <c r="P133" s="1"/>
  <c r="F137" i="2"/>
  <c r="G136"/>
  <c r="H136" s="1"/>
  <c r="K135"/>
  <c r="L134"/>
  <c r="M134" s="1"/>
  <c r="Q135" s="1"/>
  <c r="O134"/>
  <c r="P133"/>
  <c r="N723" i="1"/>
  <c r="J136" i="3"/>
  <c r="R134"/>
  <c r="J136" i="2"/>
  <c r="R135"/>
  <c r="F138" i="3" l="1"/>
  <c r="G137"/>
  <c r="H137" s="1"/>
  <c r="L134"/>
  <c r="K135"/>
  <c r="M134"/>
  <c r="Q135" s="1"/>
  <c r="O134"/>
  <c r="P134" s="1"/>
  <c r="L135" i="2"/>
  <c r="K136"/>
  <c r="M135"/>
  <c r="Q136" s="1"/>
  <c r="O135"/>
  <c r="P134"/>
  <c r="F138"/>
  <c r="G137"/>
  <c r="H137" s="1"/>
  <c r="N722" i="1"/>
  <c r="J137" i="3"/>
  <c r="R135"/>
  <c r="J137" i="2"/>
  <c r="R136"/>
  <c r="F139" i="3" l="1"/>
  <c r="G138"/>
  <c r="H138" s="1"/>
  <c r="L135"/>
  <c r="K136"/>
  <c r="M135"/>
  <c r="Q136" s="1"/>
  <c r="O135"/>
  <c r="P135" s="1"/>
  <c r="F139" i="2"/>
  <c r="G138"/>
  <c r="H138" s="1"/>
  <c r="O136"/>
  <c r="P135"/>
  <c r="K137"/>
  <c r="L136"/>
  <c r="M136" s="1"/>
  <c r="Q137" s="1"/>
  <c r="N721" i="1"/>
  <c r="J138" i="3"/>
  <c r="R136"/>
  <c r="J138" i="2"/>
  <c r="R137"/>
  <c r="F140" i="3" l="1"/>
  <c r="G139"/>
  <c r="H139" s="1"/>
  <c r="L136"/>
  <c r="K137"/>
  <c r="M136"/>
  <c r="Q137" s="1"/>
  <c r="O136"/>
  <c r="P136" s="1"/>
  <c r="O137" i="2"/>
  <c r="P136"/>
  <c r="L137"/>
  <c r="M137" s="1"/>
  <c r="Q138" s="1"/>
  <c r="K138"/>
  <c r="F140"/>
  <c r="G139"/>
  <c r="H139" s="1"/>
  <c r="N720" i="1"/>
  <c r="J139" i="3"/>
  <c r="R137"/>
  <c r="J139" i="2"/>
  <c r="R138"/>
  <c r="F141" i="3" l="1"/>
  <c r="G140"/>
  <c r="H140" s="1"/>
  <c r="L137"/>
  <c r="K138"/>
  <c r="M137"/>
  <c r="Q138" s="1"/>
  <c r="O137"/>
  <c r="P137" s="1"/>
  <c r="F141" i="2"/>
  <c r="G140"/>
  <c r="H140" s="1"/>
  <c r="K139"/>
  <c r="L138"/>
  <c r="M138" s="1"/>
  <c r="Q139" s="1"/>
  <c r="O138"/>
  <c r="P137"/>
  <c r="N719" i="1"/>
  <c r="J140" i="3"/>
  <c r="R138"/>
  <c r="J140" i="2"/>
  <c r="R139"/>
  <c r="F142" i="3" l="1"/>
  <c r="G141"/>
  <c r="H141" s="1"/>
  <c r="L138"/>
  <c r="K139"/>
  <c r="M138"/>
  <c r="Q139" s="1"/>
  <c r="O138"/>
  <c r="P138" s="1"/>
  <c r="L139" i="2"/>
  <c r="K140"/>
  <c r="M139"/>
  <c r="Q140" s="1"/>
  <c r="O139"/>
  <c r="P138"/>
  <c r="F142"/>
  <c r="G141"/>
  <c r="H141" s="1"/>
  <c r="N718" i="1"/>
  <c r="J141" i="3"/>
  <c r="R139"/>
  <c r="J141" i="2"/>
  <c r="R140"/>
  <c r="F143" i="3" l="1"/>
  <c r="G142"/>
  <c r="H142" s="1"/>
  <c r="L139"/>
  <c r="K140"/>
  <c r="M139"/>
  <c r="Q140" s="1"/>
  <c r="O139"/>
  <c r="P139" s="1"/>
  <c r="F143" i="2"/>
  <c r="G142"/>
  <c r="H142" s="1"/>
  <c r="O140"/>
  <c r="P139"/>
  <c r="K141"/>
  <c r="L140"/>
  <c r="M140" s="1"/>
  <c r="Q141" s="1"/>
  <c r="N717" i="1"/>
  <c r="J142" i="3"/>
  <c r="R140"/>
  <c r="J142" i="2"/>
  <c r="R141"/>
  <c r="F144" i="3" l="1"/>
  <c r="G143"/>
  <c r="H143" s="1"/>
  <c r="L140"/>
  <c r="K141"/>
  <c r="M140"/>
  <c r="Q141" s="1"/>
  <c r="O140"/>
  <c r="P140" s="1"/>
  <c r="L141" i="2"/>
  <c r="K142"/>
  <c r="M141"/>
  <c r="Q142" s="1"/>
  <c r="F144"/>
  <c r="G143"/>
  <c r="H143" s="1"/>
  <c r="O141"/>
  <c r="P140"/>
  <c r="N716" i="1"/>
  <c r="J143" i="3"/>
  <c r="R141"/>
  <c r="J143" i="2"/>
  <c r="R142"/>
  <c r="F145" i="3" l="1"/>
  <c r="G144"/>
  <c r="H144" s="1"/>
  <c r="L141"/>
  <c r="K142"/>
  <c r="M141"/>
  <c r="Q142" s="1"/>
  <c r="O141"/>
  <c r="P141" s="1"/>
  <c r="O142" i="2"/>
  <c r="P142" s="1"/>
  <c r="P141"/>
  <c r="F145"/>
  <c r="G144"/>
  <c r="H144" s="1"/>
  <c r="K143"/>
  <c r="L142"/>
  <c r="M142" s="1"/>
  <c r="Q143" s="1"/>
  <c r="N715" i="1"/>
  <c r="J144" i="3"/>
  <c r="R142"/>
  <c r="R143" i="2"/>
  <c r="J144"/>
  <c r="F146" i="3" l="1"/>
  <c r="G145"/>
  <c r="H145" s="1"/>
  <c r="L142"/>
  <c r="K143"/>
  <c r="M142"/>
  <c r="Q143" s="1"/>
  <c r="O142"/>
  <c r="P142" s="1"/>
  <c r="L143" i="2"/>
  <c r="K144"/>
  <c r="M143"/>
  <c r="Q144" s="1"/>
  <c r="F146"/>
  <c r="G145"/>
  <c r="H145" s="1"/>
  <c r="O143"/>
  <c r="N714" i="1"/>
  <c r="J145" i="3"/>
  <c r="R143"/>
  <c r="J145" i="2"/>
  <c r="R144"/>
  <c r="F147" i="3" l="1"/>
  <c r="G146"/>
  <c r="H146" s="1"/>
  <c r="L143"/>
  <c r="K144"/>
  <c r="M143"/>
  <c r="Q144" s="1"/>
  <c r="O143"/>
  <c r="P143" s="1"/>
  <c r="F147" i="2"/>
  <c r="G146"/>
  <c r="H146" s="1"/>
  <c r="K145"/>
  <c r="L144"/>
  <c r="M144" s="1"/>
  <c r="Q145" s="1"/>
  <c r="O144"/>
  <c r="P143"/>
  <c r="N713" i="1"/>
  <c r="J146" i="3"/>
  <c r="R144"/>
  <c r="R145" i="2"/>
  <c r="J146"/>
  <c r="F148" i="3" l="1"/>
  <c r="G147"/>
  <c r="H147" s="1"/>
  <c r="L144"/>
  <c r="K145"/>
  <c r="M144"/>
  <c r="Q145" s="1"/>
  <c r="O144"/>
  <c r="P144" s="1"/>
  <c r="L145" i="2"/>
  <c r="K146"/>
  <c r="M145"/>
  <c r="Q146" s="1"/>
  <c r="F148"/>
  <c r="G147"/>
  <c r="H147" s="1"/>
  <c r="O145"/>
  <c r="P144"/>
  <c r="N712" i="1"/>
  <c r="J147" i="3"/>
  <c r="R145"/>
  <c r="J147" i="2"/>
  <c r="R146"/>
  <c r="F149" i="3" l="1"/>
  <c r="G148"/>
  <c r="H148" s="1"/>
  <c r="L145"/>
  <c r="K146"/>
  <c r="M145"/>
  <c r="Q146" s="1"/>
  <c r="O145"/>
  <c r="P145" s="1"/>
  <c r="F149" i="2"/>
  <c r="G148"/>
  <c r="H148" s="1"/>
  <c r="K147"/>
  <c r="L146"/>
  <c r="M146" s="1"/>
  <c r="Q147" s="1"/>
  <c r="O146"/>
  <c r="P145"/>
  <c r="N711" i="1"/>
  <c r="J148" i="3"/>
  <c r="R146"/>
  <c r="J148" i="2"/>
  <c r="R147"/>
  <c r="F150" i="3" l="1"/>
  <c r="G149"/>
  <c r="H149" s="1"/>
  <c r="L146"/>
  <c r="K147"/>
  <c r="M146"/>
  <c r="Q147" s="1"/>
  <c r="O146"/>
  <c r="P146" s="1"/>
  <c r="L147" i="2"/>
  <c r="K148"/>
  <c r="M147"/>
  <c r="Q148" s="1"/>
  <c r="O147"/>
  <c r="P146"/>
  <c r="F150"/>
  <c r="G149"/>
  <c r="H149" s="1"/>
  <c r="N710" i="1"/>
  <c r="J149" i="3"/>
  <c r="R147"/>
  <c r="J149" i="2"/>
  <c r="R148"/>
  <c r="F151" i="3" l="1"/>
  <c r="G150"/>
  <c r="H150" s="1"/>
  <c r="L147"/>
  <c r="K148"/>
  <c r="M147"/>
  <c r="Q148" s="1"/>
  <c r="O147"/>
  <c r="P147" s="1"/>
  <c r="F151" i="2"/>
  <c r="G150"/>
  <c r="H150" s="1"/>
  <c r="O148"/>
  <c r="P147"/>
  <c r="K149"/>
  <c r="L148"/>
  <c r="M148" s="1"/>
  <c r="Q149" s="1"/>
  <c r="N709" i="1"/>
  <c r="J150" i="3"/>
  <c r="R148"/>
  <c r="J150" i="2"/>
  <c r="R149"/>
  <c r="F152" i="3" l="1"/>
  <c r="G151"/>
  <c r="H151" s="1"/>
  <c r="L148"/>
  <c r="K149"/>
  <c r="M148"/>
  <c r="Q149" s="1"/>
  <c r="O148"/>
  <c r="P148" s="1"/>
  <c r="L149" i="2"/>
  <c r="K150"/>
  <c r="M149"/>
  <c r="Q150" s="1"/>
  <c r="F152"/>
  <c r="G151"/>
  <c r="H151" s="1"/>
  <c r="O149"/>
  <c r="P148"/>
  <c r="N708" i="1"/>
  <c r="J151" i="3"/>
  <c r="R149"/>
  <c r="R150" i="2"/>
  <c r="J151"/>
  <c r="F153" i="3" l="1"/>
  <c r="G152"/>
  <c r="H152" s="1"/>
  <c r="L149"/>
  <c r="K150"/>
  <c r="M149"/>
  <c r="Q150" s="1"/>
  <c r="O149"/>
  <c r="P149" s="1"/>
  <c r="F153" i="2"/>
  <c r="G152"/>
  <c r="H152" s="1"/>
  <c r="O150"/>
  <c r="P150" s="1"/>
  <c r="P149"/>
  <c r="K151"/>
  <c r="L150"/>
  <c r="M150" s="1"/>
  <c r="Q151" s="1"/>
  <c r="N707" i="1"/>
  <c r="J152" i="3"/>
  <c r="R150"/>
  <c r="J152" i="2"/>
  <c r="R151"/>
  <c r="F154" i="3" l="1"/>
  <c r="G153"/>
  <c r="H153" s="1"/>
  <c r="L150"/>
  <c r="K151"/>
  <c r="M150"/>
  <c r="Q151" s="1"/>
  <c r="O150"/>
  <c r="P150" s="1"/>
  <c r="L151" i="2"/>
  <c r="K152"/>
  <c r="M151"/>
  <c r="Q152" s="1"/>
  <c r="F154"/>
  <c r="G153"/>
  <c r="H153" s="1"/>
  <c r="O151"/>
  <c r="N706" i="1"/>
  <c r="J153" i="3"/>
  <c r="R151"/>
  <c r="J153" i="2"/>
  <c r="R152"/>
  <c r="F155" i="3" l="1"/>
  <c r="G154"/>
  <c r="H154" s="1"/>
  <c r="L151"/>
  <c r="K152"/>
  <c r="M151"/>
  <c r="Q152" s="1"/>
  <c r="O151"/>
  <c r="P151" s="1"/>
  <c r="F155" i="2"/>
  <c r="G154"/>
  <c r="H154" s="1"/>
  <c r="O152"/>
  <c r="P151"/>
  <c r="K153"/>
  <c r="L152"/>
  <c r="M152" s="1"/>
  <c r="Q153" s="1"/>
  <c r="N705" i="1"/>
  <c r="J154" i="3"/>
  <c r="R152"/>
  <c r="J154" i="2"/>
  <c r="R153"/>
  <c r="F156" i="3" l="1"/>
  <c r="G155"/>
  <c r="H155" s="1"/>
  <c r="L152"/>
  <c r="K153"/>
  <c r="M152"/>
  <c r="Q153" s="1"/>
  <c r="O152"/>
  <c r="P152" s="1"/>
  <c r="L153" i="2"/>
  <c r="K154"/>
  <c r="M153"/>
  <c r="Q154" s="1"/>
  <c r="F156"/>
  <c r="G155"/>
  <c r="H155" s="1"/>
  <c r="O153"/>
  <c r="P152"/>
  <c r="N704" i="1"/>
  <c r="J155" i="3"/>
  <c r="R153"/>
  <c r="R154" i="2"/>
  <c r="J155"/>
  <c r="F157" i="3" l="1"/>
  <c r="G156"/>
  <c r="H156" s="1"/>
  <c r="L153"/>
  <c r="K154"/>
  <c r="M153"/>
  <c r="Q154" s="1"/>
  <c r="O153"/>
  <c r="P153" s="1"/>
  <c r="O154" i="2"/>
  <c r="P154" s="1"/>
  <c r="P153"/>
  <c r="F157"/>
  <c r="G156"/>
  <c r="H156" s="1"/>
  <c r="K155"/>
  <c r="L154"/>
  <c r="M154" s="1"/>
  <c r="Q155" s="1"/>
  <c r="N703" i="1"/>
  <c r="J156" i="3"/>
  <c r="R154"/>
  <c r="J156" i="2"/>
  <c r="R155"/>
  <c r="F158" i="3" l="1"/>
  <c r="G157"/>
  <c r="H157" s="1"/>
  <c r="L154"/>
  <c r="K155"/>
  <c r="M154"/>
  <c r="Q155" s="1"/>
  <c r="O154"/>
  <c r="P154" s="1"/>
  <c r="L155" i="2"/>
  <c r="K156"/>
  <c r="M155"/>
  <c r="Q156" s="1"/>
  <c r="F158"/>
  <c r="G157"/>
  <c r="H157" s="1"/>
  <c r="O155"/>
  <c r="N702" i="1"/>
  <c r="J157" i="3"/>
  <c r="R155"/>
  <c r="J157" i="2"/>
  <c r="R156"/>
  <c r="F159" i="3" l="1"/>
  <c r="G158"/>
  <c r="H158" s="1"/>
  <c r="L155"/>
  <c r="K156"/>
  <c r="M155"/>
  <c r="Q156" s="1"/>
  <c r="O155"/>
  <c r="P155" s="1"/>
  <c r="F159" i="2"/>
  <c r="G158"/>
  <c r="H158" s="1"/>
  <c r="O156"/>
  <c r="P156" s="1"/>
  <c r="P155"/>
  <c r="K157"/>
  <c r="L156"/>
  <c r="M156" s="1"/>
  <c r="Q157" s="1"/>
  <c r="N701" i="1"/>
  <c r="J158" i="3"/>
  <c r="R156"/>
  <c r="R157" i="2"/>
  <c r="J158"/>
  <c r="F160" i="3" l="1"/>
  <c r="G159"/>
  <c r="H159" s="1"/>
  <c r="L156"/>
  <c r="K157"/>
  <c r="M156"/>
  <c r="Q157" s="1"/>
  <c r="O156"/>
  <c r="P156" s="1"/>
  <c r="L157" i="2"/>
  <c r="K158"/>
  <c r="M157"/>
  <c r="Q158" s="1"/>
  <c r="F160"/>
  <c r="G159"/>
  <c r="H159" s="1"/>
  <c r="O157"/>
  <c r="N700" i="1"/>
  <c r="J159" i="3"/>
  <c r="R157"/>
  <c r="J159" i="2"/>
  <c r="R158"/>
  <c r="F161" i="3" l="1"/>
  <c r="G160"/>
  <c r="H160" s="1"/>
  <c r="L157"/>
  <c r="K158"/>
  <c r="M157"/>
  <c r="Q158" s="1"/>
  <c r="O157"/>
  <c r="P157" s="1"/>
  <c r="F161" i="2"/>
  <c r="G160"/>
  <c r="H160" s="1"/>
  <c r="K159"/>
  <c r="L158"/>
  <c r="M158" s="1"/>
  <c r="Q159" s="1"/>
  <c r="O158"/>
  <c r="P157"/>
  <c r="N699" i="1"/>
  <c r="J160" i="3"/>
  <c r="R158"/>
  <c r="J160" i="2"/>
  <c r="R159"/>
  <c r="F162" i="3" l="1"/>
  <c r="G161"/>
  <c r="H161" s="1"/>
  <c r="L158"/>
  <c r="K159"/>
  <c r="M158"/>
  <c r="Q159" s="1"/>
  <c r="O158"/>
  <c r="P158" s="1"/>
  <c r="L159" i="2"/>
  <c r="K160"/>
  <c r="M159"/>
  <c r="Q160" s="1"/>
  <c r="O159"/>
  <c r="P158"/>
  <c r="F162"/>
  <c r="G161"/>
  <c r="H161" s="1"/>
  <c r="N698" i="1"/>
  <c r="J161" i="3"/>
  <c r="R159"/>
  <c r="J161" i="2"/>
  <c r="R160"/>
  <c r="F163" i="3" l="1"/>
  <c r="G162"/>
  <c r="H162" s="1"/>
  <c r="L159"/>
  <c r="K160"/>
  <c r="M159"/>
  <c r="Q160" s="1"/>
  <c r="O159"/>
  <c r="P159" s="1"/>
  <c r="F163" i="2"/>
  <c r="G162"/>
  <c r="H162" s="1"/>
  <c r="O160"/>
  <c r="P159"/>
  <c r="K161"/>
  <c r="L160"/>
  <c r="M160" s="1"/>
  <c r="Q161" s="1"/>
  <c r="N697" i="1"/>
  <c r="J162" i="3"/>
  <c r="R160"/>
  <c r="J162" i="2"/>
  <c r="R161"/>
  <c r="F164" i="3" l="1"/>
  <c r="G163"/>
  <c r="H163" s="1"/>
  <c r="L160"/>
  <c r="K161"/>
  <c r="M160"/>
  <c r="Q161" s="1"/>
  <c r="O160"/>
  <c r="P160" s="1"/>
  <c r="O161" i="2"/>
  <c r="P160"/>
  <c r="L161"/>
  <c r="M161" s="1"/>
  <c r="Q162" s="1"/>
  <c r="K162"/>
  <c r="F164"/>
  <c r="G163"/>
  <c r="H163" s="1"/>
  <c r="N696" i="1"/>
  <c r="J163" i="3"/>
  <c r="R161"/>
  <c r="J163" i="2"/>
  <c r="R162"/>
  <c r="F165" i="3" l="1"/>
  <c r="G164"/>
  <c r="H164" s="1"/>
  <c r="L161"/>
  <c r="K162"/>
  <c r="M161"/>
  <c r="Q162" s="1"/>
  <c r="O161"/>
  <c r="P161" s="1"/>
  <c r="F165" i="2"/>
  <c r="G164"/>
  <c r="H164" s="1"/>
  <c r="K163"/>
  <c r="L162"/>
  <c r="M162" s="1"/>
  <c r="Q163" s="1"/>
  <c r="O162"/>
  <c r="P161"/>
  <c r="N695" i="1"/>
  <c r="J164" i="3"/>
  <c r="R162"/>
  <c r="J164" i="2"/>
  <c r="R163"/>
  <c r="F166" i="3" l="1"/>
  <c r="G165"/>
  <c r="H165" s="1"/>
  <c r="L162"/>
  <c r="K163"/>
  <c r="M162"/>
  <c r="Q163" s="1"/>
  <c r="O162"/>
  <c r="P162" s="1"/>
  <c r="L163" i="2"/>
  <c r="K164"/>
  <c r="M163"/>
  <c r="Q164" s="1"/>
  <c r="O163"/>
  <c r="P162"/>
  <c r="F166"/>
  <c r="G165"/>
  <c r="H165" s="1"/>
  <c r="N694" i="1"/>
  <c r="J165" i="3"/>
  <c r="R163"/>
  <c r="J165" i="2"/>
  <c r="R164"/>
  <c r="F167" i="3" l="1"/>
  <c r="G166"/>
  <c r="H166" s="1"/>
  <c r="L163"/>
  <c r="K164"/>
  <c r="M163"/>
  <c r="Q164" s="1"/>
  <c r="O163"/>
  <c r="P163" s="1"/>
  <c r="F167" i="2"/>
  <c r="G166"/>
  <c r="H166" s="1"/>
  <c r="O164"/>
  <c r="P163"/>
  <c r="K165"/>
  <c r="L164"/>
  <c r="M164" s="1"/>
  <c r="Q165" s="1"/>
  <c r="N693" i="1"/>
  <c r="J166" i="3"/>
  <c r="R164"/>
  <c r="J166" i="2"/>
  <c r="R165"/>
  <c r="F168" i="3" l="1"/>
  <c r="G167"/>
  <c r="H167" s="1"/>
  <c r="L164"/>
  <c r="K165"/>
  <c r="M164"/>
  <c r="Q165" s="1"/>
  <c r="O164"/>
  <c r="P164" s="1"/>
  <c r="L165" i="2"/>
  <c r="K166"/>
  <c r="M165"/>
  <c r="F168"/>
  <c r="G167"/>
  <c r="H167" s="1"/>
  <c r="O165"/>
  <c r="P164"/>
  <c r="Q166"/>
  <c r="N692" i="1"/>
  <c r="J167" i="3"/>
  <c r="R165"/>
  <c r="J167" i="2"/>
  <c r="R166"/>
  <c r="F169" i="3" l="1"/>
  <c r="G168"/>
  <c r="H168" s="1"/>
  <c r="L165"/>
  <c r="K166"/>
  <c r="M165"/>
  <c r="Q166" s="1"/>
  <c r="O165"/>
  <c r="P165" s="1"/>
  <c r="F169" i="2"/>
  <c r="G168"/>
  <c r="H168" s="1"/>
  <c r="K167"/>
  <c r="L166"/>
  <c r="M166" s="1"/>
  <c r="Q167" s="1"/>
  <c r="O166"/>
  <c r="P165"/>
  <c r="N691" i="1"/>
  <c r="J168" i="3"/>
  <c r="R166"/>
  <c r="J168" i="2"/>
  <c r="R167"/>
  <c r="F170" i="3" l="1"/>
  <c r="G169"/>
  <c r="H169" s="1"/>
  <c r="L166"/>
  <c r="K167"/>
  <c r="M166"/>
  <c r="Q167" s="1"/>
  <c r="O166"/>
  <c r="P166" s="1"/>
  <c r="L167" i="2"/>
  <c r="K168"/>
  <c r="M167"/>
  <c r="Q168" s="1"/>
  <c r="F170"/>
  <c r="G169"/>
  <c r="H169" s="1"/>
  <c r="O167"/>
  <c r="P166"/>
  <c r="N690" i="1"/>
  <c r="J169" i="3"/>
  <c r="R167"/>
  <c r="J169" i="2"/>
  <c r="R168"/>
  <c r="F171" i="3" l="1"/>
  <c r="G170"/>
  <c r="H170" s="1"/>
  <c r="L167"/>
  <c r="K168"/>
  <c r="M167"/>
  <c r="Q168" s="1"/>
  <c r="O167"/>
  <c r="P167" s="1"/>
  <c r="F171" i="2"/>
  <c r="G170"/>
  <c r="H170" s="1"/>
  <c r="K169"/>
  <c r="L168"/>
  <c r="M168" s="1"/>
  <c r="Q169" s="1"/>
  <c r="O168"/>
  <c r="P167"/>
  <c r="N689" i="1"/>
  <c r="J170" i="3"/>
  <c r="R168"/>
  <c r="J170" i="2"/>
  <c r="R169"/>
  <c r="F172" i="3" l="1"/>
  <c r="G171"/>
  <c r="H171" s="1"/>
  <c r="L168"/>
  <c r="K169"/>
  <c r="M168"/>
  <c r="Q169" s="1"/>
  <c r="O168"/>
  <c r="P168" s="1"/>
  <c r="L169" i="2"/>
  <c r="K170"/>
  <c r="M169"/>
  <c r="Q170" s="1"/>
  <c r="O169"/>
  <c r="P168"/>
  <c r="F172"/>
  <c r="G171"/>
  <c r="H171" s="1"/>
  <c r="N688" i="1"/>
  <c r="J171" i="3"/>
  <c r="R169"/>
  <c r="J171" i="2"/>
  <c r="R170"/>
  <c r="F173" i="3" l="1"/>
  <c r="G172"/>
  <c r="H172" s="1"/>
  <c r="L169"/>
  <c r="K170"/>
  <c r="M169"/>
  <c r="Q170" s="1"/>
  <c r="O169"/>
  <c r="P169" s="1"/>
  <c r="F173" i="2"/>
  <c r="G172"/>
  <c r="H172" s="1"/>
  <c r="O170"/>
  <c r="P169"/>
  <c r="L170"/>
  <c r="K171"/>
  <c r="M170"/>
  <c r="Q171" s="1"/>
  <c r="N687" i="1"/>
  <c r="J172" i="3"/>
  <c r="R170"/>
  <c r="J172" i="2"/>
  <c r="R171"/>
  <c r="F174" i="3" l="1"/>
  <c r="G173"/>
  <c r="H173" s="1"/>
  <c r="L170"/>
  <c r="K171"/>
  <c r="M170"/>
  <c r="Q171" s="1"/>
  <c r="O170"/>
  <c r="P170" s="1"/>
  <c r="F174" i="2"/>
  <c r="G173"/>
  <c r="H173" s="1"/>
  <c r="K172"/>
  <c r="L171"/>
  <c r="M171" s="1"/>
  <c r="Q172" s="1"/>
  <c r="O171"/>
  <c r="P171" s="1"/>
  <c r="P170"/>
  <c r="N686" i="1"/>
  <c r="J173" i="3"/>
  <c r="R171"/>
  <c r="J173" i="2"/>
  <c r="R172"/>
  <c r="F175" i="3" l="1"/>
  <c r="G174"/>
  <c r="H174" s="1"/>
  <c r="L171"/>
  <c r="K172"/>
  <c r="M171"/>
  <c r="Q172" s="1"/>
  <c r="O171"/>
  <c r="P171" s="1"/>
  <c r="L172" i="2"/>
  <c r="K173"/>
  <c r="M172"/>
  <c r="Q173" s="1"/>
  <c r="F175"/>
  <c r="G174"/>
  <c r="H174" s="1"/>
  <c r="O172"/>
  <c r="N685" i="1"/>
  <c r="J174" i="3"/>
  <c r="R172"/>
  <c r="J174" i="2"/>
  <c r="R173"/>
  <c r="F176" i="3" l="1"/>
  <c r="G175"/>
  <c r="H175" s="1"/>
  <c r="L172"/>
  <c r="K173"/>
  <c r="M172"/>
  <c r="Q173" s="1"/>
  <c r="O172"/>
  <c r="P172" s="1"/>
  <c r="F176" i="2"/>
  <c r="G175"/>
  <c r="H175" s="1"/>
  <c r="K174"/>
  <c r="L173"/>
  <c r="M173" s="1"/>
  <c r="Q174" s="1"/>
  <c r="O173"/>
  <c r="P172"/>
  <c r="N684" i="1"/>
  <c r="J175" i="3"/>
  <c r="R173"/>
  <c r="J175" i="2"/>
  <c r="R174"/>
  <c r="F177" i="3" l="1"/>
  <c r="G176"/>
  <c r="H176" s="1"/>
  <c r="L173"/>
  <c r="K174"/>
  <c r="M173"/>
  <c r="Q174" s="1"/>
  <c r="O173"/>
  <c r="P173" s="1"/>
  <c r="L174" i="2"/>
  <c r="K175"/>
  <c r="M174"/>
  <c r="Q175" s="1"/>
  <c r="F177"/>
  <c r="G176"/>
  <c r="H176" s="1"/>
  <c r="O174"/>
  <c r="P173"/>
  <c r="N683" i="1"/>
  <c r="J176" i="3"/>
  <c r="R174"/>
  <c r="J176" i="2"/>
  <c r="R175"/>
  <c r="F178" i="3" l="1"/>
  <c r="G177"/>
  <c r="H177" s="1"/>
  <c r="L174"/>
  <c r="K175"/>
  <c r="M174"/>
  <c r="Q175" s="1"/>
  <c r="O174"/>
  <c r="P174" s="1"/>
  <c r="F178" i="2"/>
  <c r="G177"/>
  <c r="H177" s="1"/>
  <c r="K176"/>
  <c r="L175"/>
  <c r="M175" s="1"/>
  <c r="Q176" s="1"/>
  <c r="O175"/>
  <c r="P174"/>
  <c r="N682" i="1"/>
  <c r="J177" i="3"/>
  <c r="R175"/>
  <c r="J177" i="2"/>
  <c r="R176"/>
  <c r="F179" i="3" l="1"/>
  <c r="G178"/>
  <c r="H178" s="1"/>
  <c r="L175"/>
  <c r="K176"/>
  <c r="M175"/>
  <c r="Q176" s="1"/>
  <c r="O175"/>
  <c r="P175" s="1"/>
  <c r="L176" i="2"/>
  <c r="K177"/>
  <c r="M176"/>
  <c r="Q177" s="1"/>
  <c r="F179"/>
  <c r="G178"/>
  <c r="H178" s="1"/>
  <c r="O176"/>
  <c r="P175"/>
  <c r="N681" i="1"/>
  <c r="J178" i="3"/>
  <c r="R176"/>
  <c r="J178" i="2"/>
  <c r="R177"/>
  <c r="F180" i="3" l="1"/>
  <c r="G179"/>
  <c r="H179" s="1"/>
  <c r="L176"/>
  <c r="K177"/>
  <c r="M176"/>
  <c r="Q177" s="1"/>
  <c r="O176"/>
  <c r="P176" s="1"/>
  <c r="F180" i="2"/>
  <c r="G179"/>
  <c r="H179" s="1"/>
  <c r="K178"/>
  <c r="L177"/>
  <c r="M177" s="1"/>
  <c r="Q178" s="1"/>
  <c r="O177"/>
  <c r="P176"/>
  <c r="N680" i="1"/>
  <c r="J179" i="3"/>
  <c r="R177"/>
  <c r="R178" i="2"/>
  <c r="J179"/>
  <c r="F181" i="3" l="1"/>
  <c r="G180"/>
  <c r="H180" s="1"/>
  <c r="L177"/>
  <c r="K178"/>
  <c r="M177"/>
  <c r="Q178" s="1"/>
  <c r="O177"/>
  <c r="P177" s="1"/>
  <c r="L178" i="2"/>
  <c r="M178" s="1"/>
  <c r="Q179" s="1"/>
  <c r="K179"/>
  <c r="F181"/>
  <c r="G180"/>
  <c r="H180" s="1"/>
  <c r="O178"/>
  <c r="P177"/>
  <c r="N679" i="1"/>
  <c r="J180" i="3"/>
  <c r="R178"/>
  <c r="J180" i="2"/>
  <c r="R179"/>
  <c r="F182" i="3" l="1"/>
  <c r="G181"/>
  <c r="H181" s="1"/>
  <c r="L178"/>
  <c r="K179"/>
  <c r="M178"/>
  <c r="Q179" s="1"/>
  <c r="O178"/>
  <c r="P178" s="1"/>
  <c r="F182" i="2"/>
  <c r="G181"/>
  <c r="H181" s="1"/>
  <c r="K180"/>
  <c r="L179"/>
  <c r="M179" s="1"/>
  <c r="Q180" s="1"/>
  <c r="O179"/>
  <c r="P178"/>
  <c r="N678" i="1"/>
  <c r="J181" i="3"/>
  <c r="R179"/>
  <c r="J181" i="2"/>
  <c r="R180"/>
  <c r="F183" i="3" l="1"/>
  <c r="G182"/>
  <c r="H182" s="1"/>
  <c r="L179"/>
  <c r="K180"/>
  <c r="M179"/>
  <c r="Q180" s="1"/>
  <c r="O179"/>
  <c r="P179" s="1"/>
  <c r="L180" i="2"/>
  <c r="K181"/>
  <c r="M180"/>
  <c r="F183"/>
  <c r="G182"/>
  <c r="H182" s="1"/>
  <c r="O180"/>
  <c r="P179"/>
  <c r="Q181"/>
  <c r="N677" i="1"/>
  <c r="J182" i="3"/>
  <c r="R180"/>
  <c r="J182" i="2"/>
  <c r="R181"/>
  <c r="F184" i="3" l="1"/>
  <c r="G183"/>
  <c r="H183" s="1"/>
  <c r="L180"/>
  <c r="K181"/>
  <c r="M180"/>
  <c r="Q181" s="1"/>
  <c r="O180"/>
  <c r="P180" s="1"/>
  <c r="F184" i="2"/>
  <c r="G183"/>
  <c r="H183" s="1"/>
  <c r="K182"/>
  <c r="L181"/>
  <c r="M181" s="1"/>
  <c r="Q182" s="1"/>
  <c r="O181"/>
  <c r="P181" s="1"/>
  <c r="P180"/>
  <c r="N676" i="1"/>
  <c r="J183" i="3"/>
  <c r="R181"/>
  <c r="J183" i="2"/>
  <c r="R182"/>
  <c r="F185" i="3" l="1"/>
  <c r="G184"/>
  <c r="H184" s="1"/>
  <c r="L181"/>
  <c r="K182"/>
  <c r="M181"/>
  <c r="Q182" s="1"/>
  <c r="O181"/>
  <c r="P181" s="1"/>
  <c r="L182" i="2"/>
  <c r="K183"/>
  <c r="M182"/>
  <c r="Q183" s="1"/>
  <c r="F185"/>
  <c r="G184"/>
  <c r="H184" s="1"/>
  <c r="O182"/>
  <c r="N675" i="1"/>
  <c r="J184" i="3"/>
  <c r="R182"/>
  <c r="J184" i="2"/>
  <c r="R183"/>
  <c r="F186" i="3" l="1"/>
  <c r="G185"/>
  <c r="H185" s="1"/>
  <c r="L182"/>
  <c r="K183"/>
  <c r="M182"/>
  <c r="Q183" s="1"/>
  <c r="O182"/>
  <c r="P182" s="1"/>
  <c r="F186" i="2"/>
  <c r="G185"/>
  <c r="H185" s="1"/>
  <c r="K184"/>
  <c r="L183"/>
  <c r="M183" s="1"/>
  <c r="Q184" s="1"/>
  <c r="O183"/>
  <c r="P182"/>
  <c r="N674" i="1"/>
  <c r="J185" i="3"/>
  <c r="R183"/>
  <c r="J185" i="2"/>
  <c r="R184"/>
  <c r="F187" i="3" l="1"/>
  <c r="G186"/>
  <c r="H186" s="1"/>
  <c r="L183"/>
  <c r="K184"/>
  <c r="M183"/>
  <c r="Q184" s="1"/>
  <c r="O183"/>
  <c r="P183" s="1"/>
  <c r="L184" i="2"/>
  <c r="K185"/>
  <c r="M184"/>
  <c r="Q185" s="1"/>
  <c r="O184"/>
  <c r="P183"/>
  <c r="F187"/>
  <c r="G186"/>
  <c r="H186" s="1"/>
  <c r="N673" i="1"/>
  <c r="J186" i="3"/>
  <c r="R184"/>
  <c r="J186" i="2"/>
  <c r="R185"/>
  <c r="F188" i="3" l="1"/>
  <c r="G187"/>
  <c r="H187" s="1"/>
  <c r="L184"/>
  <c r="K185"/>
  <c r="M184"/>
  <c r="Q185" s="1"/>
  <c r="O184"/>
  <c r="P184" s="1"/>
  <c r="F188" i="2"/>
  <c r="G187"/>
  <c r="H187" s="1"/>
  <c r="O185"/>
  <c r="P184"/>
  <c r="K186"/>
  <c r="L185"/>
  <c r="M185" s="1"/>
  <c r="Q186" s="1"/>
  <c r="N672" i="1"/>
  <c r="J187" i="3"/>
  <c r="R185"/>
  <c r="J187" i="2"/>
  <c r="R186"/>
  <c r="F189" i="3" l="1"/>
  <c r="G188"/>
  <c r="H188" s="1"/>
  <c r="L185"/>
  <c r="K186"/>
  <c r="M185"/>
  <c r="Q186" s="1"/>
  <c r="O185"/>
  <c r="P185" s="1"/>
  <c r="O186" i="2"/>
  <c r="P185"/>
  <c r="L186"/>
  <c r="M186" s="1"/>
  <c r="Q187" s="1"/>
  <c r="K187"/>
  <c r="F189"/>
  <c r="G188"/>
  <c r="H188" s="1"/>
  <c r="N671" i="1"/>
  <c r="J188" i="3"/>
  <c r="R186"/>
  <c r="J188" i="2"/>
  <c r="R187"/>
  <c r="F190" i="3" l="1"/>
  <c r="G189"/>
  <c r="H189" s="1"/>
  <c r="L186"/>
  <c r="K187"/>
  <c r="M186"/>
  <c r="Q187" s="1"/>
  <c r="O186"/>
  <c r="P186" s="1"/>
  <c r="F190" i="2"/>
  <c r="G189"/>
  <c r="H189" s="1"/>
  <c r="K188"/>
  <c r="L187"/>
  <c r="M187" s="1"/>
  <c r="Q188" s="1"/>
  <c r="O187"/>
  <c r="P186"/>
  <c r="N670" i="1"/>
  <c r="J189" i="3"/>
  <c r="R187"/>
  <c r="J189" i="2"/>
  <c r="R188"/>
  <c r="F191" i="3" l="1"/>
  <c r="G190"/>
  <c r="H190" s="1"/>
  <c r="L187"/>
  <c r="K188"/>
  <c r="M187"/>
  <c r="Q188" s="1"/>
  <c r="O187"/>
  <c r="P187" s="1"/>
  <c r="L188" i="2"/>
  <c r="K189"/>
  <c r="M188"/>
  <c r="Q189" s="1"/>
  <c r="O188"/>
  <c r="P187"/>
  <c r="F191"/>
  <c r="G190"/>
  <c r="H190" s="1"/>
  <c r="N669" i="1"/>
  <c r="J190" i="3"/>
  <c r="R188"/>
  <c r="J190" i="2"/>
  <c r="R189"/>
  <c r="F192" i="3" l="1"/>
  <c r="G191"/>
  <c r="H191" s="1"/>
  <c r="L188"/>
  <c r="K189"/>
  <c r="M188"/>
  <c r="Q189" s="1"/>
  <c r="O188"/>
  <c r="P188" s="1"/>
  <c r="F192" i="2"/>
  <c r="G191"/>
  <c r="H191" s="1"/>
  <c r="O189"/>
  <c r="P188"/>
  <c r="K190"/>
  <c r="L189"/>
  <c r="M189" s="1"/>
  <c r="Q190" s="1"/>
  <c r="N668" i="1"/>
  <c r="J191" i="3"/>
  <c r="R189"/>
  <c r="J191" i="2"/>
  <c r="R190"/>
  <c r="F193" i="3" l="1"/>
  <c r="G192"/>
  <c r="H192" s="1"/>
  <c r="L189"/>
  <c r="K190"/>
  <c r="M189"/>
  <c r="Q190" s="1"/>
  <c r="O189"/>
  <c r="P189" s="1"/>
  <c r="O190" i="2"/>
  <c r="P189"/>
  <c r="L190"/>
  <c r="M190" s="1"/>
  <c r="Q191" s="1"/>
  <c r="K191"/>
  <c r="F193"/>
  <c r="G192"/>
  <c r="H192" s="1"/>
  <c r="N667" i="1"/>
  <c r="J192" i="3"/>
  <c r="R190"/>
  <c r="J192" i="2"/>
  <c r="R191"/>
  <c r="F194" i="3" l="1"/>
  <c r="G193"/>
  <c r="H193" s="1"/>
  <c r="L190"/>
  <c r="K191"/>
  <c r="M190"/>
  <c r="Q191" s="1"/>
  <c r="O190"/>
  <c r="P190" s="1"/>
  <c r="F194" i="2"/>
  <c r="G193"/>
  <c r="H193" s="1"/>
  <c r="K192"/>
  <c r="L191"/>
  <c r="M191" s="1"/>
  <c r="Q192" s="1"/>
  <c r="O191"/>
  <c r="P190"/>
  <c r="N666" i="1"/>
  <c r="J193" i="3"/>
  <c r="R191"/>
  <c r="J193" i="2"/>
  <c r="R192"/>
  <c r="F195" i="3" l="1"/>
  <c r="G194"/>
  <c r="H194" s="1"/>
  <c r="L191"/>
  <c r="K192"/>
  <c r="M191"/>
  <c r="Q192" s="1"/>
  <c r="O191"/>
  <c r="P191" s="1"/>
  <c r="L192" i="2"/>
  <c r="K193"/>
  <c r="M192"/>
  <c r="F195"/>
  <c r="G194"/>
  <c r="H194" s="1"/>
  <c r="O192"/>
  <c r="P191"/>
  <c r="Q193"/>
  <c r="N665" i="1"/>
  <c r="J194" i="3"/>
  <c r="R192"/>
  <c r="J194" i="2"/>
  <c r="R193"/>
  <c r="F196" i="3" l="1"/>
  <c r="G195"/>
  <c r="H195" s="1"/>
  <c r="L192"/>
  <c r="K193"/>
  <c r="M192"/>
  <c r="Q193" s="1"/>
  <c r="O192"/>
  <c r="P192" s="1"/>
  <c r="F196" i="2"/>
  <c r="G195"/>
  <c r="H195" s="1"/>
  <c r="K194"/>
  <c r="L193"/>
  <c r="M193" s="1"/>
  <c r="Q194" s="1"/>
  <c r="O193"/>
  <c r="P192"/>
  <c r="N664" i="1"/>
  <c r="J195" i="3"/>
  <c r="R193"/>
  <c r="J195" i="2"/>
  <c r="R194"/>
  <c r="F197" i="3" l="1"/>
  <c r="G196"/>
  <c r="H196" s="1"/>
  <c r="L193"/>
  <c r="K194"/>
  <c r="M193"/>
  <c r="Q194" s="1"/>
  <c r="O193"/>
  <c r="P193" s="1"/>
  <c r="L194" i="2"/>
  <c r="K195"/>
  <c r="M194"/>
  <c r="Q195" s="1"/>
  <c r="F197"/>
  <c r="G196"/>
  <c r="H196" s="1"/>
  <c r="O194"/>
  <c r="P193"/>
  <c r="N663" i="1"/>
  <c r="J196" i="3"/>
  <c r="R194"/>
  <c r="J196" i="2"/>
  <c r="R195"/>
  <c r="F198" i="3" l="1"/>
  <c r="G197"/>
  <c r="H197" s="1"/>
  <c r="L194"/>
  <c r="K195"/>
  <c r="M194"/>
  <c r="Q195" s="1"/>
  <c r="O194"/>
  <c r="P194" s="1"/>
  <c r="F198" i="2"/>
  <c r="G197"/>
  <c r="H197" s="1"/>
  <c r="K196"/>
  <c r="L195"/>
  <c r="M195" s="1"/>
  <c r="Q196" s="1"/>
  <c r="O195"/>
  <c r="P194"/>
  <c r="N662" i="1"/>
  <c r="J197" i="3"/>
  <c r="R195"/>
  <c r="J197" i="2"/>
  <c r="R196"/>
  <c r="F199" i="3" l="1"/>
  <c r="G198"/>
  <c r="H198" s="1"/>
  <c r="L195"/>
  <c r="K196"/>
  <c r="M195"/>
  <c r="Q196" s="1"/>
  <c r="O195"/>
  <c r="P195" s="1"/>
  <c r="L196" i="2"/>
  <c r="M196" s="1"/>
  <c r="Q197" s="1"/>
  <c r="K197"/>
  <c r="O196"/>
  <c r="P195"/>
  <c r="F199"/>
  <c r="G198"/>
  <c r="H198" s="1"/>
  <c r="N661" i="1"/>
  <c r="J198" i="3"/>
  <c r="R196"/>
  <c r="J198" i="2"/>
  <c r="R197"/>
  <c r="F200" i="3" l="1"/>
  <c r="G199"/>
  <c r="H199" s="1"/>
  <c r="L196"/>
  <c r="K197"/>
  <c r="M196"/>
  <c r="Q197" s="1"/>
  <c r="O196"/>
  <c r="P196" s="1"/>
  <c r="F200" i="2"/>
  <c r="G199"/>
  <c r="H199" s="1"/>
  <c r="O197"/>
  <c r="P196"/>
  <c r="K198"/>
  <c r="L197"/>
  <c r="M197" s="1"/>
  <c r="Q198" s="1"/>
  <c r="N660" i="1"/>
  <c r="J199" i="3"/>
  <c r="R197"/>
  <c r="J199" i="2"/>
  <c r="R198"/>
  <c r="F201" i="3" l="1"/>
  <c r="G200"/>
  <c r="H200" s="1"/>
  <c r="L197"/>
  <c r="K198"/>
  <c r="M197"/>
  <c r="Q198" s="1"/>
  <c r="O197"/>
  <c r="P197" s="1"/>
  <c r="O198" i="2"/>
  <c r="P197"/>
  <c r="L198"/>
  <c r="M198" s="1"/>
  <c r="Q199" s="1"/>
  <c r="K199"/>
  <c r="F201"/>
  <c r="G200"/>
  <c r="H200" s="1"/>
  <c r="N659" i="1"/>
  <c r="J200" i="3"/>
  <c r="R198"/>
  <c r="J200" i="2"/>
  <c r="R199"/>
  <c r="F202" i="3" l="1"/>
  <c r="G201"/>
  <c r="H201" s="1"/>
  <c r="L198"/>
  <c r="K199"/>
  <c r="M198"/>
  <c r="Q199" s="1"/>
  <c r="O198"/>
  <c r="P198" s="1"/>
  <c r="F202" i="2"/>
  <c r="G201"/>
  <c r="H201" s="1"/>
  <c r="K200"/>
  <c r="L199"/>
  <c r="M199" s="1"/>
  <c r="Q200" s="1"/>
  <c r="O199"/>
  <c r="P198"/>
  <c r="N658" i="1"/>
  <c r="J201" i="3"/>
  <c r="R199"/>
  <c r="J201" i="2"/>
  <c r="R200"/>
  <c r="F203" i="3" l="1"/>
  <c r="G202"/>
  <c r="H202" s="1"/>
  <c r="L199"/>
  <c r="K200"/>
  <c r="M199"/>
  <c r="Q200" s="1"/>
  <c r="O199"/>
  <c r="P199" s="1"/>
  <c r="L200" i="2"/>
  <c r="K201"/>
  <c r="M200"/>
  <c r="Q201" s="1"/>
  <c r="O200"/>
  <c r="P199"/>
  <c r="F203"/>
  <c r="G202"/>
  <c r="H202" s="1"/>
  <c r="N657" i="1"/>
  <c r="J202" i="3"/>
  <c r="R200"/>
  <c r="J202" i="2"/>
  <c r="R201"/>
  <c r="F204" i="3" l="1"/>
  <c r="G203"/>
  <c r="H203" s="1"/>
  <c r="L200"/>
  <c r="K201"/>
  <c r="M200"/>
  <c r="Q201" s="1"/>
  <c r="O200"/>
  <c r="P200" s="1"/>
  <c r="F204" i="2"/>
  <c r="G203"/>
  <c r="H203" s="1"/>
  <c r="O201"/>
  <c r="P200"/>
  <c r="K202"/>
  <c r="L201"/>
  <c r="M201" s="1"/>
  <c r="Q202" s="1"/>
  <c r="N656" i="1"/>
  <c r="J203" i="3"/>
  <c r="R201"/>
  <c r="J203" i="2"/>
  <c r="R202"/>
  <c r="F205" i="3" l="1"/>
  <c r="G204"/>
  <c r="H204" s="1"/>
  <c r="L201"/>
  <c r="K202"/>
  <c r="M201"/>
  <c r="Q202" s="1"/>
  <c r="O201"/>
  <c r="P201" s="1"/>
  <c r="O202" i="2"/>
  <c r="P201"/>
  <c r="L202"/>
  <c r="M202" s="1"/>
  <c r="Q203" s="1"/>
  <c r="K203"/>
  <c r="F205"/>
  <c r="G204"/>
  <c r="H204" s="1"/>
  <c r="N655" i="1"/>
  <c r="J204" i="3"/>
  <c r="R202"/>
  <c r="J204" i="2"/>
  <c r="R203"/>
  <c r="F206" i="3" l="1"/>
  <c r="G205"/>
  <c r="H205" s="1"/>
  <c r="L202"/>
  <c r="K203"/>
  <c r="M202"/>
  <c r="Q203" s="1"/>
  <c r="O202"/>
  <c r="P202" s="1"/>
  <c r="F206" i="2"/>
  <c r="G205"/>
  <c r="H205" s="1"/>
  <c r="K204"/>
  <c r="L203"/>
  <c r="M203" s="1"/>
  <c r="Q204" s="1"/>
  <c r="O203"/>
  <c r="P202"/>
  <c r="N654" i="1"/>
  <c r="J205" i="3"/>
  <c r="R203"/>
  <c r="J205" i="2"/>
  <c r="R204"/>
  <c r="F207" i="3" l="1"/>
  <c r="G206"/>
  <c r="H206" s="1"/>
  <c r="L203"/>
  <c r="K204"/>
  <c r="M203"/>
  <c r="Q204" s="1"/>
  <c r="O203"/>
  <c r="P203" s="1"/>
  <c r="L204" i="2"/>
  <c r="K205"/>
  <c r="M204"/>
  <c r="Q205" s="1"/>
  <c r="O204"/>
  <c r="P203"/>
  <c r="F207"/>
  <c r="G206"/>
  <c r="H206" s="1"/>
  <c r="N653" i="1"/>
  <c r="J206" i="3"/>
  <c r="R204"/>
  <c r="J206" i="2"/>
  <c r="R205"/>
  <c r="F208" i="3" l="1"/>
  <c r="G207"/>
  <c r="H207" s="1"/>
  <c r="L204"/>
  <c r="K205"/>
  <c r="M204"/>
  <c r="Q205" s="1"/>
  <c r="O204"/>
  <c r="P204" s="1"/>
  <c r="F208" i="2"/>
  <c r="G207"/>
  <c r="H207" s="1"/>
  <c r="O205"/>
  <c r="P204"/>
  <c r="K206"/>
  <c r="L205"/>
  <c r="M205" s="1"/>
  <c r="Q206" s="1"/>
  <c r="N652" i="1"/>
  <c r="J207" i="3"/>
  <c r="R205"/>
  <c r="J207" i="2"/>
  <c r="R206"/>
  <c r="F209" i="3" l="1"/>
  <c r="G208"/>
  <c r="H208" s="1"/>
  <c r="L205"/>
  <c r="K206"/>
  <c r="M205"/>
  <c r="Q206" s="1"/>
  <c r="O205"/>
  <c r="P205" s="1"/>
  <c r="L206" i="2"/>
  <c r="K207"/>
  <c r="M206"/>
  <c r="Q207" s="1"/>
  <c r="F209"/>
  <c r="G208"/>
  <c r="H208" s="1"/>
  <c r="O206"/>
  <c r="P205"/>
  <c r="N651" i="1"/>
  <c r="J208" i="3"/>
  <c r="R206"/>
  <c r="J208" i="2"/>
  <c r="R207"/>
  <c r="F210" i="3" l="1"/>
  <c r="G209"/>
  <c r="H209" s="1"/>
  <c r="L206"/>
  <c r="K207"/>
  <c r="M206"/>
  <c r="Q207" s="1"/>
  <c r="O206"/>
  <c r="P206" s="1"/>
  <c r="O207" i="2"/>
  <c r="P207" s="1"/>
  <c r="P206"/>
  <c r="F210"/>
  <c r="G209"/>
  <c r="H209" s="1"/>
  <c r="K208"/>
  <c r="L207"/>
  <c r="M207" s="1"/>
  <c r="Q208" s="1"/>
  <c r="N650" i="1"/>
  <c r="J209" i="3"/>
  <c r="R207"/>
  <c r="R208" i="2"/>
  <c r="J209"/>
  <c r="F211" i="3" l="1"/>
  <c r="G210"/>
  <c r="H210" s="1"/>
  <c r="L207"/>
  <c r="K208"/>
  <c r="M207"/>
  <c r="Q208" s="1"/>
  <c r="O207"/>
  <c r="P207" s="1"/>
  <c r="L208" i="2"/>
  <c r="K209"/>
  <c r="M208"/>
  <c r="Q209" s="1"/>
  <c r="F211"/>
  <c r="G210"/>
  <c r="H210" s="1"/>
  <c r="O208"/>
  <c r="N649" i="1"/>
  <c r="J210" i="3"/>
  <c r="R208"/>
  <c r="J210" i="2"/>
  <c r="R209"/>
  <c r="F212" i="3" l="1"/>
  <c r="G211"/>
  <c r="H211" s="1"/>
  <c r="L208"/>
  <c r="K209"/>
  <c r="M208"/>
  <c r="Q209" s="1"/>
  <c r="O208"/>
  <c r="P208" s="1"/>
  <c r="F212" i="2"/>
  <c r="G211"/>
  <c r="H211" s="1"/>
  <c r="K210"/>
  <c r="L209"/>
  <c r="M209" s="1"/>
  <c r="Q210" s="1"/>
  <c r="O209"/>
  <c r="P208"/>
  <c r="N648" i="1"/>
  <c r="J211" i="3"/>
  <c r="R209"/>
  <c r="J211" i="2"/>
  <c r="R210"/>
  <c r="F213" i="3" l="1"/>
  <c r="G212"/>
  <c r="H212" s="1"/>
  <c r="L209"/>
  <c r="K210"/>
  <c r="M209"/>
  <c r="Q210" s="1"/>
  <c r="O209"/>
  <c r="P209" s="1"/>
  <c r="L210" i="2"/>
  <c r="K211"/>
  <c r="M210"/>
  <c r="Q211" s="1"/>
  <c r="O210"/>
  <c r="P209"/>
  <c r="F213"/>
  <c r="G212"/>
  <c r="H212" s="1"/>
  <c r="N647" i="1"/>
  <c r="J212" i="3"/>
  <c r="R210"/>
  <c r="J212" i="2"/>
  <c r="R211"/>
  <c r="F214" i="3" l="1"/>
  <c r="G213"/>
  <c r="H213" s="1"/>
  <c r="L210"/>
  <c r="K211"/>
  <c r="M210"/>
  <c r="Q211" s="1"/>
  <c r="O210"/>
  <c r="P210" s="1"/>
  <c r="F214" i="2"/>
  <c r="G213"/>
  <c r="H213" s="1"/>
  <c r="O211"/>
  <c r="P210"/>
  <c r="K212"/>
  <c r="L211"/>
  <c r="M211" s="1"/>
  <c r="Q212" s="1"/>
  <c r="N646" i="1"/>
  <c r="J213" i="3"/>
  <c r="R211"/>
  <c r="J213" i="2"/>
  <c r="R212"/>
  <c r="F215" i="3" l="1"/>
  <c r="G214"/>
  <c r="H214" s="1"/>
  <c r="L211"/>
  <c r="K212"/>
  <c r="M211"/>
  <c r="Q212" s="1"/>
  <c r="O211"/>
  <c r="P211" s="1"/>
  <c r="O212" i="2"/>
  <c r="P211"/>
  <c r="L212"/>
  <c r="M212" s="1"/>
  <c r="Q213" s="1"/>
  <c r="K213"/>
  <c r="F215"/>
  <c r="G214"/>
  <c r="H214" s="1"/>
  <c r="N645" i="1"/>
  <c r="J214" i="3"/>
  <c r="R212"/>
  <c r="J214" i="2"/>
  <c r="R213"/>
  <c r="F216" i="3" l="1"/>
  <c r="G215"/>
  <c r="H215" s="1"/>
  <c r="L212"/>
  <c r="K213"/>
  <c r="M212"/>
  <c r="Q213" s="1"/>
  <c r="O212"/>
  <c r="P212" s="1"/>
  <c r="F216" i="2"/>
  <c r="G215"/>
  <c r="H215" s="1"/>
  <c r="K214"/>
  <c r="L213"/>
  <c r="M213" s="1"/>
  <c r="Q214" s="1"/>
  <c r="O213"/>
  <c r="P212"/>
  <c r="N644" i="1"/>
  <c r="J215" i="3"/>
  <c r="R213"/>
  <c r="J215" i="2"/>
  <c r="R214"/>
  <c r="F217" i="3" l="1"/>
  <c r="G216"/>
  <c r="H216" s="1"/>
  <c r="L213"/>
  <c r="K214"/>
  <c r="M213"/>
  <c r="Q214" s="1"/>
  <c r="O213"/>
  <c r="P213" s="1"/>
  <c r="L214" i="2"/>
  <c r="K215"/>
  <c r="M214"/>
  <c r="Q215" s="1"/>
  <c r="O214"/>
  <c r="P213"/>
  <c r="F217"/>
  <c r="G216"/>
  <c r="H216" s="1"/>
  <c r="N643" i="1"/>
  <c r="J216" i="3"/>
  <c r="R214"/>
  <c r="J216" i="2"/>
  <c r="R215"/>
  <c r="F218" i="3" l="1"/>
  <c r="G217"/>
  <c r="H217" s="1"/>
  <c r="L214"/>
  <c r="K215"/>
  <c r="M214"/>
  <c r="Q215" s="1"/>
  <c r="O214"/>
  <c r="P214" s="1"/>
  <c r="F218" i="2"/>
  <c r="G217"/>
  <c r="H217" s="1"/>
  <c r="O215"/>
  <c r="P214"/>
  <c r="K216"/>
  <c r="L215"/>
  <c r="M215" s="1"/>
  <c r="Q216" s="1"/>
  <c r="N642" i="1"/>
  <c r="J217" i="3"/>
  <c r="R215"/>
  <c r="J217" i="2"/>
  <c r="R216"/>
  <c r="F219" i="3" l="1"/>
  <c r="G218"/>
  <c r="H218" s="1"/>
  <c r="L215"/>
  <c r="K216"/>
  <c r="M215"/>
  <c r="Q216" s="1"/>
  <c r="O215"/>
  <c r="P215" s="1"/>
  <c r="O216" i="2"/>
  <c r="P215"/>
  <c r="L216"/>
  <c r="M216" s="1"/>
  <c r="Q217" s="1"/>
  <c r="K217"/>
  <c r="F219"/>
  <c r="G218"/>
  <c r="H218" s="1"/>
  <c r="N641" i="1"/>
  <c r="J218" i="3"/>
  <c r="R216"/>
  <c r="J218" i="2"/>
  <c r="R217"/>
  <c r="F220" i="3" l="1"/>
  <c r="G219"/>
  <c r="H219" s="1"/>
  <c r="L216"/>
  <c r="M216" s="1"/>
  <c r="Q217" s="1"/>
  <c r="K217"/>
  <c r="O216"/>
  <c r="P216" s="1"/>
  <c r="F220" i="2"/>
  <c r="G219"/>
  <c r="H219" s="1"/>
  <c r="K218"/>
  <c r="L217"/>
  <c r="M217" s="1"/>
  <c r="Q218" s="1"/>
  <c r="O217"/>
  <c r="P216"/>
  <c r="N640" i="1"/>
  <c r="J219" i="3"/>
  <c r="R217"/>
  <c r="J219" i="2"/>
  <c r="R218"/>
  <c r="F221" i="3" l="1"/>
  <c r="G220"/>
  <c r="H220" s="1"/>
  <c r="L217"/>
  <c r="K218"/>
  <c r="M217"/>
  <c r="Q218" s="1"/>
  <c r="O217"/>
  <c r="P217" s="1"/>
  <c r="L218" i="2"/>
  <c r="K219"/>
  <c r="M218"/>
  <c r="Q219" s="1"/>
  <c r="O218"/>
  <c r="P217"/>
  <c r="F221"/>
  <c r="G220"/>
  <c r="H220" s="1"/>
  <c r="N639" i="1"/>
  <c r="J220" i="3"/>
  <c r="R218"/>
  <c r="J220" i="2"/>
  <c r="R219"/>
  <c r="F222" i="3" l="1"/>
  <c r="G221"/>
  <c r="H221" s="1"/>
  <c r="L218"/>
  <c r="K219"/>
  <c r="M218"/>
  <c r="Q219" s="1"/>
  <c r="O218"/>
  <c r="P218" s="1"/>
  <c r="F222" i="2"/>
  <c r="G221"/>
  <c r="H221" s="1"/>
  <c r="O219"/>
  <c r="P218"/>
  <c r="K220"/>
  <c r="L219"/>
  <c r="M219" s="1"/>
  <c r="Q220" s="1"/>
  <c r="N638" i="1"/>
  <c r="J221" i="3"/>
  <c r="R219"/>
  <c r="J221" i="2"/>
  <c r="R220"/>
  <c r="F223" i="3" l="1"/>
  <c r="G222"/>
  <c r="H222" s="1"/>
  <c r="L219"/>
  <c r="K220"/>
  <c r="M219"/>
  <c r="Q220" s="1"/>
  <c r="O219"/>
  <c r="P219" s="1"/>
  <c r="O220" i="2"/>
  <c r="P219"/>
  <c r="L220"/>
  <c r="M220" s="1"/>
  <c r="Q221" s="1"/>
  <c r="K221"/>
  <c r="F223"/>
  <c r="G222"/>
  <c r="H222" s="1"/>
  <c r="N637" i="1"/>
  <c r="J222" i="3"/>
  <c r="R220"/>
  <c r="J222" i="2"/>
  <c r="R221"/>
  <c r="F224" i="3" l="1"/>
  <c r="G223"/>
  <c r="H223" s="1"/>
  <c r="L220"/>
  <c r="K221"/>
  <c r="M220"/>
  <c r="Q221" s="1"/>
  <c r="O220"/>
  <c r="P220" s="1"/>
  <c r="F224" i="2"/>
  <c r="G223"/>
  <c r="H223" s="1"/>
  <c r="K222"/>
  <c r="L221"/>
  <c r="M221" s="1"/>
  <c r="Q222" s="1"/>
  <c r="O221"/>
  <c r="P220"/>
  <c r="N636" i="1"/>
  <c r="J223" i="3"/>
  <c r="R221"/>
  <c r="J223" i="2"/>
  <c r="R222"/>
  <c r="F225" i="3" l="1"/>
  <c r="G224"/>
  <c r="H224" s="1"/>
  <c r="L221"/>
  <c r="K222"/>
  <c r="M221"/>
  <c r="Q222" s="1"/>
  <c r="O221"/>
  <c r="P221" s="1"/>
  <c r="L222" i="2"/>
  <c r="K223"/>
  <c r="M222"/>
  <c r="Q223" s="1"/>
  <c r="O222"/>
  <c r="P221"/>
  <c r="F225"/>
  <c r="G224"/>
  <c r="H224" s="1"/>
  <c r="N635" i="1"/>
  <c r="N634"/>
  <c r="N633"/>
  <c r="J224" i="3"/>
  <c r="R222"/>
  <c r="R223" i="2"/>
  <c r="J224"/>
  <c r="F226" i="3" l="1"/>
  <c r="G225"/>
  <c r="H225" s="1"/>
  <c r="L222"/>
  <c r="K223"/>
  <c r="M222"/>
  <c r="Q223" s="1"/>
  <c r="O222"/>
  <c r="P222" s="1"/>
  <c r="F226" i="2"/>
  <c r="G225"/>
  <c r="H225" s="1"/>
  <c r="O223"/>
  <c r="P223" s="1"/>
  <c r="P222"/>
  <c r="K224"/>
  <c r="L223"/>
  <c r="M223" s="1"/>
  <c r="Q224" s="1"/>
  <c r="N632" i="1"/>
  <c r="J225" i="3"/>
  <c r="R223"/>
  <c r="J225" i="2"/>
  <c r="R224"/>
  <c r="F227" i="3" l="1"/>
  <c r="G226"/>
  <c r="H226" s="1"/>
  <c r="L223"/>
  <c r="K224"/>
  <c r="M223"/>
  <c r="Q224" s="1"/>
  <c r="O223"/>
  <c r="P223" s="1"/>
  <c r="L224" i="2"/>
  <c r="K225"/>
  <c r="M224"/>
  <c r="Q225" s="1"/>
  <c r="F227"/>
  <c r="G226"/>
  <c r="H226" s="1"/>
  <c r="O224"/>
  <c r="N631" i="1"/>
  <c r="J226" i="3"/>
  <c r="R224"/>
  <c r="J226" i="2"/>
  <c r="R225"/>
  <c r="F228" i="3" l="1"/>
  <c r="G227"/>
  <c r="H227" s="1"/>
  <c r="L224"/>
  <c r="K225"/>
  <c r="M224"/>
  <c r="Q225" s="1"/>
  <c r="O224"/>
  <c r="P224" s="1"/>
  <c r="F228" i="2"/>
  <c r="G227"/>
  <c r="H227" s="1"/>
  <c r="O225"/>
  <c r="P224"/>
  <c r="K226"/>
  <c r="L225"/>
  <c r="M225" s="1"/>
  <c r="Q226" s="1"/>
  <c r="N630" i="1"/>
  <c r="J227" i="3"/>
  <c r="R225"/>
  <c r="J227" i="2"/>
  <c r="R226"/>
  <c r="F229" i="3" l="1"/>
  <c r="G228"/>
  <c r="H228" s="1"/>
  <c r="L225"/>
  <c r="K226"/>
  <c r="M225"/>
  <c r="Q226" s="1"/>
  <c r="O225"/>
  <c r="P225" s="1"/>
  <c r="O226" i="2"/>
  <c r="P225"/>
  <c r="L226"/>
  <c r="M226" s="1"/>
  <c r="Q227" s="1"/>
  <c r="K227"/>
  <c r="F229"/>
  <c r="G228"/>
  <c r="H228" s="1"/>
  <c r="N629" i="1"/>
  <c r="J228" i="3"/>
  <c r="R226"/>
  <c r="J228" i="2"/>
  <c r="R227"/>
  <c r="F230" i="3" l="1"/>
  <c r="G229"/>
  <c r="H229" s="1"/>
  <c r="L226"/>
  <c r="K227"/>
  <c r="M226"/>
  <c r="Q227" s="1"/>
  <c r="O226"/>
  <c r="P226" s="1"/>
  <c r="F230" i="2"/>
  <c r="G229"/>
  <c r="H229" s="1"/>
  <c r="K228"/>
  <c r="L227"/>
  <c r="M227" s="1"/>
  <c r="Q228" s="1"/>
  <c r="O227"/>
  <c r="P226"/>
  <c r="N628" i="1"/>
  <c r="J229" i="3"/>
  <c r="R227"/>
  <c r="J229" i="2"/>
  <c r="R228"/>
  <c r="F231" i="3" l="1"/>
  <c r="G230"/>
  <c r="H230" s="1"/>
  <c r="L227"/>
  <c r="K228"/>
  <c r="M227"/>
  <c r="Q228" s="1"/>
  <c r="O227"/>
  <c r="P227" s="1"/>
  <c r="L228" i="2"/>
  <c r="K229"/>
  <c r="M228"/>
  <c r="F231"/>
  <c r="G230"/>
  <c r="H230" s="1"/>
  <c r="O228"/>
  <c r="P227"/>
  <c r="Q229"/>
  <c r="N627" i="1"/>
  <c r="J230" i="3"/>
  <c r="R228"/>
  <c r="J230" i="2"/>
  <c r="R229"/>
  <c r="F232" i="3" l="1"/>
  <c r="G231"/>
  <c r="H231" s="1"/>
  <c r="L228"/>
  <c r="K229"/>
  <c r="M228"/>
  <c r="Q229" s="1"/>
  <c r="O228"/>
  <c r="P228" s="1"/>
  <c r="F232" i="2"/>
  <c r="G231"/>
  <c r="H231" s="1"/>
  <c r="K230"/>
  <c r="L229"/>
  <c r="M229" s="1"/>
  <c r="Q230" s="1"/>
  <c r="O229"/>
  <c r="P228"/>
  <c r="N626" i="1"/>
  <c r="J231" i="3"/>
  <c r="R229"/>
  <c r="J231" i="2"/>
  <c r="R230"/>
  <c r="F233" i="3" l="1"/>
  <c r="G232"/>
  <c r="H232" s="1"/>
  <c r="L229"/>
  <c r="K230"/>
  <c r="M229"/>
  <c r="Q230" s="1"/>
  <c r="O229"/>
  <c r="P229" s="1"/>
  <c r="L230" i="2"/>
  <c r="M230" s="1"/>
  <c r="Q231" s="1"/>
  <c r="K231"/>
  <c r="F233"/>
  <c r="G232"/>
  <c r="H232" s="1"/>
  <c r="O230"/>
  <c r="P229"/>
  <c r="N625" i="1"/>
  <c r="J232" i="3"/>
  <c r="R230"/>
  <c r="J232" i="2"/>
  <c r="R231"/>
  <c r="F234" i="3" l="1"/>
  <c r="G233"/>
  <c r="H233" s="1"/>
  <c r="L230"/>
  <c r="K231"/>
  <c r="M230"/>
  <c r="Q231" s="1"/>
  <c r="O230"/>
  <c r="P230" s="1"/>
  <c r="F234" i="2"/>
  <c r="G233"/>
  <c r="H233" s="1"/>
  <c r="K232"/>
  <c r="L231"/>
  <c r="M231" s="1"/>
  <c r="Q232" s="1"/>
  <c r="O231"/>
  <c r="P230"/>
  <c r="N624" i="1"/>
  <c r="J233" i="3"/>
  <c r="R231"/>
  <c r="J233" i="2"/>
  <c r="R232"/>
  <c r="F235" i="3" l="1"/>
  <c r="G234"/>
  <c r="H234" s="1"/>
  <c r="L231"/>
  <c r="K232"/>
  <c r="M231"/>
  <c r="Q232" s="1"/>
  <c r="O231"/>
  <c r="P231" s="1"/>
  <c r="L232" i="2"/>
  <c r="K233"/>
  <c r="M232"/>
  <c r="Q233" s="1"/>
  <c r="O232"/>
  <c r="P231"/>
  <c r="F235"/>
  <c r="G234"/>
  <c r="H234" s="1"/>
  <c r="N623" i="1"/>
  <c r="J234" i="3"/>
  <c r="R232"/>
  <c r="J234" i="2"/>
  <c r="R233"/>
  <c r="F236" i="3" l="1"/>
  <c r="G235"/>
  <c r="H235" s="1"/>
  <c r="L232"/>
  <c r="K233"/>
  <c r="M232"/>
  <c r="Q233" s="1"/>
  <c r="O232"/>
  <c r="P232" s="1"/>
  <c r="F236" i="2"/>
  <c r="G235"/>
  <c r="H235" s="1"/>
  <c r="O233"/>
  <c r="P232"/>
  <c r="K234"/>
  <c r="L233"/>
  <c r="M233" s="1"/>
  <c r="Q234" s="1"/>
  <c r="N622" i="1"/>
  <c r="J235" i="3"/>
  <c r="R233"/>
  <c r="J235" i="2"/>
  <c r="R234"/>
  <c r="F237" i="3" l="1"/>
  <c r="G236"/>
  <c r="H236" s="1"/>
  <c r="L233"/>
  <c r="K234"/>
  <c r="M233"/>
  <c r="Q234" s="1"/>
  <c r="O233"/>
  <c r="P233" s="1"/>
  <c r="O234" i="2"/>
  <c r="P233"/>
  <c r="L234"/>
  <c r="M234" s="1"/>
  <c r="Q235" s="1"/>
  <c r="K235"/>
  <c r="F237"/>
  <c r="G236"/>
  <c r="H236" s="1"/>
  <c r="N621" i="1"/>
  <c r="J236" i="3"/>
  <c r="R234"/>
  <c r="J236" i="2"/>
  <c r="R235"/>
  <c r="F238" i="3" l="1"/>
  <c r="G237"/>
  <c r="H237" s="1"/>
  <c r="L234"/>
  <c r="K235"/>
  <c r="M234"/>
  <c r="Q235" s="1"/>
  <c r="O234"/>
  <c r="P234" s="1"/>
  <c r="F238" i="2"/>
  <c r="G237"/>
  <c r="H237" s="1"/>
  <c r="K236"/>
  <c r="L235"/>
  <c r="M235" s="1"/>
  <c r="Q236" s="1"/>
  <c r="O235"/>
  <c r="P234"/>
  <c r="N620" i="1"/>
  <c r="J237" i="3"/>
  <c r="R235"/>
  <c r="J237" i="2"/>
  <c r="R236"/>
  <c r="F239" i="3" l="1"/>
  <c r="G238"/>
  <c r="H238" s="1"/>
  <c r="L235"/>
  <c r="K236"/>
  <c r="M235"/>
  <c r="Q236" s="1"/>
  <c r="O235"/>
  <c r="P235" s="1"/>
  <c r="L236" i="2"/>
  <c r="K237"/>
  <c r="M236"/>
  <c r="Q237" s="1"/>
  <c r="O236"/>
  <c r="P235"/>
  <c r="F239"/>
  <c r="G238"/>
  <c r="H238" s="1"/>
  <c r="N619" i="1"/>
  <c r="J238" i="3"/>
  <c r="R236"/>
  <c r="J238" i="2"/>
  <c r="R237"/>
  <c r="F240" i="3" l="1"/>
  <c r="G239"/>
  <c r="H239" s="1"/>
  <c r="L236"/>
  <c r="K237"/>
  <c r="M236"/>
  <c r="Q237" s="1"/>
  <c r="O236"/>
  <c r="P236" s="1"/>
  <c r="F240" i="2"/>
  <c r="G239"/>
  <c r="H239" s="1"/>
  <c r="O237"/>
  <c r="P236"/>
  <c r="K238"/>
  <c r="L237"/>
  <c r="M237" s="1"/>
  <c r="Q238" s="1"/>
  <c r="N618" i="1"/>
  <c r="J239" i="3"/>
  <c r="R237"/>
  <c r="J239" i="2"/>
  <c r="R238"/>
  <c r="F241" i="3" l="1"/>
  <c r="G240"/>
  <c r="H240" s="1"/>
  <c r="L237"/>
  <c r="K238"/>
  <c r="M237"/>
  <c r="Q238" s="1"/>
  <c r="O237"/>
  <c r="P237" s="1"/>
  <c r="O238" i="2"/>
  <c r="P237"/>
  <c r="L238"/>
  <c r="M238" s="1"/>
  <c r="Q239" s="1"/>
  <c r="K239"/>
  <c r="F241"/>
  <c r="G240"/>
  <c r="H240" s="1"/>
  <c r="N617" i="1"/>
  <c r="J240" i="3"/>
  <c r="R238"/>
  <c r="J240" i="2"/>
  <c r="R239"/>
  <c r="F242" i="3" l="1"/>
  <c r="G241"/>
  <c r="H241" s="1"/>
  <c r="L238"/>
  <c r="K239"/>
  <c r="M238"/>
  <c r="Q239" s="1"/>
  <c r="O238"/>
  <c r="P238" s="1"/>
  <c r="F242" i="2"/>
  <c r="G241"/>
  <c r="H241" s="1"/>
  <c r="K240"/>
  <c r="L239"/>
  <c r="M239" s="1"/>
  <c r="Q240" s="1"/>
  <c r="O239"/>
  <c r="P238"/>
  <c r="N616" i="1"/>
  <c r="J241" i="3"/>
  <c r="R239"/>
  <c r="J241" i="2"/>
  <c r="R240"/>
  <c r="F243" i="3" l="1"/>
  <c r="G242"/>
  <c r="H242" s="1"/>
  <c r="L239"/>
  <c r="K240"/>
  <c r="M239"/>
  <c r="Q240" s="1"/>
  <c r="O239"/>
  <c r="P239" s="1"/>
  <c r="L240" i="2"/>
  <c r="K241"/>
  <c r="M240"/>
  <c r="Q241" s="1"/>
  <c r="O240"/>
  <c r="P239"/>
  <c r="F243"/>
  <c r="G242"/>
  <c r="H242" s="1"/>
  <c r="N615" i="1"/>
  <c r="J242" i="3"/>
  <c r="R240"/>
  <c r="J242" i="2"/>
  <c r="R241"/>
  <c r="F244" i="3" l="1"/>
  <c r="G243"/>
  <c r="H243" s="1"/>
  <c r="L240"/>
  <c r="K241"/>
  <c r="M240"/>
  <c r="Q241" s="1"/>
  <c r="O240"/>
  <c r="P240" s="1"/>
  <c r="F244" i="2"/>
  <c r="G243"/>
  <c r="H243" s="1"/>
  <c r="O241"/>
  <c r="P240"/>
  <c r="K242"/>
  <c r="L241"/>
  <c r="M241" s="1"/>
  <c r="Q242" s="1"/>
  <c r="N614" i="1"/>
  <c r="J243" i="3"/>
  <c r="R241"/>
  <c r="J243" i="2"/>
  <c r="R242"/>
  <c r="F245" i="3" l="1"/>
  <c r="G244"/>
  <c r="H244" s="1"/>
  <c r="L241"/>
  <c r="K242"/>
  <c r="M241"/>
  <c r="Q242" s="1"/>
  <c r="O241"/>
  <c r="P241" s="1"/>
  <c r="O242" i="2"/>
  <c r="P241"/>
  <c r="L242"/>
  <c r="M242" s="1"/>
  <c r="Q243" s="1"/>
  <c r="K243"/>
  <c r="F245"/>
  <c r="G244"/>
  <c r="H244" s="1"/>
  <c r="N613" i="1"/>
  <c r="J244" i="3"/>
  <c r="R242"/>
  <c r="J244" i="2"/>
  <c r="R243"/>
  <c r="F246" i="3" l="1"/>
  <c r="G245"/>
  <c r="H245" s="1"/>
  <c r="L242"/>
  <c r="K243"/>
  <c r="M242"/>
  <c r="Q243" s="1"/>
  <c r="O242"/>
  <c r="P242" s="1"/>
  <c r="F246" i="2"/>
  <c r="G245"/>
  <c r="H245" s="1"/>
  <c r="K244"/>
  <c r="L243"/>
  <c r="M243" s="1"/>
  <c r="Q244" s="1"/>
  <c r="O243"/>
  <c r="P242"/>
  <c r="N612" i="1"/>
  <c r="J245" i="3"/>
  <c r="R243"/>
  <c r="J245" i="2"/>
  <c r="R244"/>
  <c r="F247" i="3" l="1"/>
  <c r="G246"/>
  <c r="H246" s="1"/>
  <c r="L243"/>
  <c r="K244"/>
  <c r="M243"/>
  <c r="Q244" s="1"/>
  <c r="O243"/>
  <c r="P243" s="1"/>
  <c r="L244" i="2"/>
  <c r="K245"/>
  <c r="M244"/>
  <c r="Q245" s="1"/>
  <c r="O244"/>
  <c r="P243"/>
  <c r="F247"/>
  <c r="G246"/>
  <c r="H246" s="1"/>
  <c r="N611" i="1"/>
  <c r="J246" i="3"/>
  <c r="R244"/>
  <c r="J246" i="2"/>
  <c r="R245"/>
  <c r="F248" i="3" l="1"/>
  <c r="G247"/>
  <c r="H247" s="1"/>
  <c r="L244"/>
  <c r="K245"/>
  <c r="M244"/>
  <c r="Q245" s="1"/>
  <c r="O244"/>
  <c r="P244" s="1"/>
  <c r="F248" i="2"/>
  <c r="G247"/>
  <c r="H247" s="1"/>
  <c r="O245"/>
  <c r="P244"/>
  <c r="K246"/>
  <c r="L245"/>
  <c r="M245" s="1"/>
  <c r="Q246" s="1"/>
  <c r="N610" i="1"/>
  <c r="J247" i="3"/>
  <c r="R245"/>
  <c r="J247" i="2"/>
  <c r="R246"/>
  <c r="F249" i="3" l="1"/>
  <c r="G248"/>
  <c r="H248" s="1"/>
  <c r="L245"/>
  <c r="K246"/>
  <c r="M245"/>
  <c r="Q246" s="1"/>
  <c r="O245"/>
  <c r="P245" s="1"/>
  <c r="O246" i="2"/>
  <c r="P245"/>
  <c r="L246"/>
  <c r="M246" s="1"/>
  <c r="Q247" s="1"/>
  <c r="K247"/>
  <c r="F249"/>
  <c r="G248"/>
  <c r="H248" s="1"/>
  <c r="N609" i="1"/>
  <c r="J248" i="3"/>
  <c r="R246"/>
  <c r="J248" i="2"/>
  <c r="R247"/>
  <c r="F250" i="3" l="1"/>
  <c r="G249"/>
  <c r="H249" s="1"/>
  <c r="L246"/>
  <c r="K247"/>
  <c r="M246"/>
  <c r="Q247" s="1"/>
  <c r="O246"/>
  <c r="P246" s="1"/>
  <c r="F250" i="2"/>
  <c r="G249"/>
  <c r="H249" s="1"/>
  <c r="K248"/>
  <c r="L247"/>
  <c r="M247" s="1"/>
  <c r="Q248" s="1"/>
  <c r="O247"/>
  <c r="P246"/>
  <c r="N608" i="1"/>
  <c r="J249" i="3"/>
  <c r="R247"/>
  <c r="J249" i="2"/>
  <c r="R248"/>
  <c r="F251" i="3" l="1"/>
  <c r="G250"/>
  <c r="H250" s="1"/>
  <c r="L247"/>
  <c r="K248"/>
  <c r="M247"/>
  <c r="Q248" s="1"/>
  <c r="O247"/>
  <c r="P247" s="1"/>
  <c r="L248" i="2"/>
  <c r="K249"/>
  <c r="M248"/>
  <c r="Q249" s="1"/>
  <c r="O248"/>
  <c r="P247"/>
  <c r="F251"/>
  <c r="G250"/>
  <c r="H250" s="1"/>
  <c r="N607" i="1"/>
  <c r="J250" i="3"/>
  <c r="R248"/>
  <c r="J250" i="2"/>
  <c r="R249"/>
  <c r="F252" i="3" l="1"/>
  <c r="G251"/>
  <c r="H251" s="1"/>
  <c r="L248"/>
  <c r="K249"/>
  <c r="M248"/>
  <c r="Q249" s="1"/>
  <c r="O248"/>
  <c r="P248" s="1"/>
  <c r="F252" i="2"/>
  <c r="G251"/>
  <c r="H251" s="1"/>
  <c r="O249"/>
  <c r="P248"/>
  <c r="K250"/>
  <c r="L249"/>
  <c r="M249" s="1"/>
  <c r="Q250" s="1"/>
  <c r="N606" i="1"/>
  <c r="J251" i="3"/>
  <c r="R249"/>
  <c r="J251" i="2"/>
  <c r="R250"/>
  <c r="F253" i="3" l="1"/>
  <c r="G252"/>
  <c r="H252" s="1"/>
  <c r="L249"/>
  <c r="K250"/>
  <c r="M249"/>
  <c r="Q250" s="1"/>
  <c r="O249"/>
  <c r="P249" s="1"/>
  <c r="L250" i="2"/>
  <c r="K251"/>
  <c r="M250"/>
  <c r="Q251" s="1"/>
  <c r="F253"/>
  <c r="G252"/>
  <c r="H252" s="1"/>
  <c r="O250"/>
  <c r="P249"/>
  <c r="N605" i="1"/>
  <c r="J252" i="3"/>
  <c r="R250"/>
  <c r="R251" i="2"/>
  <c r="J252"/>
  <c r="F254" i="3" l="1"/>
  <c r="G253"/>
  <c r="H253" s="1"/>
  <c r="L250"/>
  <c r="K251"/>
  <c r="M250"/>
  <c r="Q251" s="1"/>
  <c r="O250"/>
  <c r="P250" s="1"/>
  <c r="F254" i="2"/>
  <c r="G253"/>
  <c r="H253" s="1"/>
  <c r="O251"/>
  <c r="P250"/>
  <c r="K252"/>
  <c r="L251"/>
  <c r="M251" s="1"/>
  <c r="Q252" s="1"/>
  <c r="N604" i="1"/>
  <c r="J253" i="3"/>
  <c r="R251"/>
  <c r="J253" i="2"/>
  <c r="R252"/>
  <c r="F255" i="3" l="1"/>
  <c r="G254"/>
  <c r="H254" s="1"/>
  <c r="L251"/>
  <c r="K252"/>
  <c r="M251"/>
  <c r="Q252" s="1"/>
  <c r="O251"/>
  <c r="P251" s="1"/>
  <c r="F255" i="2"/>
  <c r="G254"/>
  <c r="H254" s="1"/>
  <c r="O252"/>
  <c r="P251"/>
  <c r="L252"/>
  <c r="M252" s="1"/>
  <c r="Q253" s="1"/>
  <c r="K253"/>
  <c r="N603" i="1"/>
  <c r="J254" i="3"/>
  <c r="R252"/>
  <c r="J254" i="2"/>
  <c r="R253"/>
  <c r="F256" i="3" l="1"/>
  <c r="G255"/>
  <c r="H255" s="1"/>
  <c r="L252"/>
  <c r="K253"/>
  <c r="M252"/>
  <c r="Q253" s="1"/>
  <c r="O252"/>
  <c r="P252" s="1"/>
  <c r="K254" i="2"/>
  <c r="L253"/>
  <c r="M253" s="1"/>
  <c r="Q254" s="1"/>
  <c r="F256"/>
  <c r="G255"/>
  <c r="H255" s="1"/>
  <c r="O253"/>
  <c r="P252"/>
  <c r="N602" i="1"/>
  <c r="J255" i="3"/>
  <c r="R253"/>
  <c r="J255" i="2"/>
  <c r="R254"/>
  <c r="F257" i="3" l="1"/>
  <c r="G256"/>
  <c r="H256" s="1"/>
  <c r="L253"/>
  <c r="K254"/>
  <c r="M253"/>
  <c r="Q254" s="1"/>
  <c r="O253"/>
  <c r="P253" s="1"/>
  <c r="F257" i="2"/>
  <c r="G256"/>
  <c r="H256" s="1"/>
  <c r="O254"/>
  <c r="P253"/>
  <c r="L254"/>
  <c r="M254" s="1"/>
  <c r="Q255" s="1"/>
  <c r="K255"/>
  <c r="N601" i="1"/>
  <c r="J256" i="3"/>
  <c r="R254"/>
  <c r="J256" i="2"/>
  <c r="R255"/>
  <c r="F258" i="3" l="1"/>
  <c r="G257"/>
  <c r="H257" s="1"/>
  <c r="L254"/>
  <c r="K255"/>
  <c r="M254"/>
  <c r="Q255" s="1"/>
  <c r="O254"/>
  <c r="P254" s="1"/>
  <c r="F258" i="2"/>
  <c r="G257"/>
  <c r="H257" s="1"/>
  <c r="K256"/>
  <c r="L255"/>
  <c r="M255" s="1"/>
  <c r="Q256" s="1"/>
  <c r="O255"/>
  <c r="P254"/>
  <c r="N600" i="1"/>
  <c r="J257" i="3"/>
  <c r="R255"/>
  <c r="R256" i="2"/>
  <c r="J257"/>
  <c r="F259" i="3" l="1"/>
  <c r="G258"/>
  <c r="H258" s="1"/>
  <c r="L255"/>
  <c r="K256"/>
  <c r="M255"/>
  <c r="Q256" s="1"/>
  <c r="O255"/>
  <c r="P255" s="1"/>
  <c r="L256" i="2"/>
  <c r="M256" s="1"/>
  <c r="Q257" s="1"/>
  <c r="K257"/>
  <c r="F259"/>
  <c r="G258"/>
  <c r="H258" s="1"/>
  <c r="O256"/>
  <c r="P255"/>
  <c r="N599" i="1"/>
  <c r="J258" i="3"/>
  <c r="R256"/>
  <c r="J258" i="2"/>
  <c r="R257"/>
  <c r="F260" i="3" l="1"/>
  <c r="G259"/>
  <c r="H259" s="1"/>
  <c r="L256"/>
  <c r="K257"/>
  <c r="M256"/>
  <c r="Q257" s="1"/>
  <c r="O256"/>
  <c r="P256" s="1"/>
  <c r="F260" i="2"/>
  <c r="G259"/>
  <c r="H259" s="1"/>
  <c r="K258"/>
  <c r="L257"/>
  <c r="M257" s="1"/>
  <c r="Q258" s="1"/>
  <c r="O257"/>
  <c r="P256"/>
  <c r="N598" i="1"/>
  <c r="J259" i="3"/>
  <c r="R257"/>
  <c r="J259" i="2"/>
  <c r="R258"/>
  <c r="F261" i="3" l="1"/>
  <c r="G260"/>
  <c r="H260" s="1"/>
  <c r="L257"/>
  <c r="K258"/>
  <c r="M257"/>
  <c r="Q258" s="1"/>
  <c r="O257"/>
  <c r="P257" s="1"/>
  <c r="L258" i="2"/>
  <c r="K259"/>
  <c r="M258"/>
  <c r="Q259" s="1"/>
  <c r="O258"/>
  <c r="P257"/>
  <c r="F261"/>
  <c r="G260"/>
  <c r="H260" s="1"/>
  <c r="N597" i="1"/>
  <c r="J260" i="3"/>
  <c r="R258"/>
  <c r="J260" i="2"/>
  <c r="R259"/>
  <c r="F262" i="3" l="1"/>
  <c r="G261"/>
  <c r="H261" s="1"/>
  <c r="L258"/>
  <c r="K259"/>
  <c r="M258"/>
  <c r="Q259" s="1"/>
  <c r="O258"/>
  <c r="P258" s="1"/>
  <c r="F262" i="2"/>
  <c r="G261"/>
  <c r="H261" s="1"/>
  <c r="O259"/>
  <c r="P258"/>
  <c r="K260"/>
  <c r="L259"/>
  <c r="M259" s="1"/>
  <c r="Q260" s="1"/>
  <c r="N596" i="1"/>
  <c r="J261" i="3"/>
  <c r="R259"/>
  <c r="J261" i="2"/>
  <c r="R260"/>
  <c r="F263" i="3" l="1"/>
  <c r="G262"/>
  <c r="H262" s="1"/>
  <c r="L259"/>
  <c r="K260"/>
  <c r="M259"/>
  <c r="Q260" s="1"/>
  <c r="O259"/>
  <c r="P259" s="1"/>
  <c r="O260" i="2"/>
  <c r="P260" s="1"/>
  <c r="P259"/>
  <c r="L260"/>
  <c r="K261"/>
  <c r="M260"/>
  <c r="Q261" s="1"/>
  <c r="F263"/>
  <c r="G262"/>
  <c r="H262" s="1"/>
  <c r="N595" i="1"/>
  <c r="J262" i="3"/>
  <c r="R260"/>
  <c r="J262" i="2"/>
  <c r="R261"/>
  <c r="F264" i="3" l="1"/>
  <c r="G263"/>
  <c r="H263" s="1"/>
  <c r="L260"/>
  <c r="K261"/>
  <c r="M260"/>
  <c r="Q261" s="1"/>
  <c r="O260"/>
  <c r="P260" s="1"/>
  <c r="F264" i="2"/>
  <c r="G263"/>
  <c r="H263" s="1"/>
  <c r="K262"/>
  <c r="L261"/>
  <c r="M261" s="1"/>
  <c r="Q262" s="1"/>
  <c r="O261"/>
  <c r="N594" i="1"/>
  <c r="J263" i="3"/>
  <c r="R261"/>
  <c r="R262" i="2"/>
  <c r="J263"/>
  <c r="F265" i="3" l="1"/>
  <c r="G264"/>
  <c r="H264" s="1"/>
  <c r="L261"/>
  <c r="K262"/>
  <c r="M261"/>
  <c r="Q262" s="1"/>
  <c r="O261"/>
  <c r="P261" s="1"/>
  <c r="L262" i="2"/>
  <c r="M262" s="1"/>
  <c r="Q263" s="1"/>
  <c r="K263"/>
  <c r="F265"/>
  <c r="G264"/>
  <c r="H264" s="1"/>
  <c r="O262"/>
  <c r="P261"/>
  <c r="N593" i="1"/>
  <c r="J264" i="3"/>
  <c r="R262"/>
  <c r="J264" i="2"/>
  <c r="R263"/>
  <c r="F266" i="3" l="1"/>
  <c r="G265"/>
  <c r="H265" s="1"/>
  <c r="L262"/>
  <c r="K263"/>
  <c r="M262"/>
  <c r="Q263" s="1"/>
  <c r="O262"/>
  <c r="P262" s="1"/>
  <c r="F266" i="2"/>
  <c r="G265"/>
  <c r="H265" s="1"/>
  <c r="K264"/>
  <c r="L263"/>
  <c r="M263" s="1"/>
  <c r="Q264" s="1"/>
  <c r="O263"/>
  <c r="P262"/>
  <c r="N592" i="1"/>
  <c r="J265" i="3"/>
  <c r="R263"/>
  <c r="J265" i="2"/>
  <c r="R264"/>
  <c r="F267" i="3" l="1"/>
  <c r="G266"/>
  <c r="H266" s="1"/>
  <c r="L263"/>
  <c r="K264"/>
  <c r="M263"/>
  <c r="Q264" s="1"/>
  <c r="O263"/>
  <c r="P263" s="1"/>
  <c r="L264" i="2"/>
  <c r="K265"/>
  <c r="M264"/>
  <c r="Q265" s="1"/>
  <c r="O264"/>
  <c r="P263"/>
  <c r="F267"/>
  <c r="G266"/>
  <c r="H266" s="1"/>
  <c r="N591" i="1"/>
  <c r="J266" i="3"/>
  <c r="R264"/>
  <c r="J266" i="2"/>
  <c r="R265"/>
  <c r="F268" i="3" l="1"/>
  <c r="G267"/>
  <c r="H267" s="1"/>
  <c r="L264"/>
  <c r="K265"/>
  <c r="M264"/>
  <c r="Q265" s="1"/>
  <c r="O264"/>
  <c r="P264" s="1"/>
  <c r="F268" i="2"/>
  <c r="G267"/>
  <c r="H267" s="1"/>
  <c r="O265"/>
  <c r="P264"/>
  <c r="K266"/>
  <c r="L265"/>
  <c r="M265" s="1"/>
  <c r="Q266" s="1"/>
  <c r="N590" i="1"/>
  <c r="J267" i="3"/>
  <c r="R265"/>
  <c r="J267" i="2"/>
  <c r="R266"/>
  <c r="F269" i="3" l="1"/>
  <c r="G268"/>
  <c r="H268" s="1"/>
  <c r="L265"/>
  <c r="K266"/>
  <c r="M265"/>
  <c r="Q266" s="1"/>
  <c r="O265"/>
  <c r="P265" s="1"/>
  <c r="L266" i="2"/>
  <c r="K267"/>
  <c r="M266"/>
  <c r="Q267" s="1"/>
  <c r="F269"/>
  <c r="G268"/>
  <c r="H268" s="1"/>
  <c r="O266"/>
  <c r="P265"/>
  <c r="N589" i="1"/>
  <c r="J268" i="3"/>
  <c r="R266"/>
  <c r="R267" i="2"/>
  <c r="J268"/>
  <c r="F270" i="3" l="1"/>
  <c r="G269"/>
  <c r="H269" s="1"/>
  <c r="L266"/>
  <c r="K267"/>
  <c r="M266"/>
  <c r="Q267" s="1"/>
  <c r="O266"/>
  <c r="P266" s="1"/>
  <c r="F270" i="2"/>
  <c r="G269"/>
  <c r="H269" s="1"/>
  <c r="O267"/>
  <c r="P266"/>
  <c r="K268"/>
  <c r="L267"/>
  <c r="M267" s="1"/>
  <c r="Q268" s="1"/>
  <c r="N588" i="1"/>
  <c r="J269" i="3"/>
  <c r="R267"/>
  <c r="J269" i="2"/>
  <c r="R268"/>
  <c r="F271" i="3" l="1"/>
  <c r="G270"/>
  <c r="H270" s="1"/>
  <c r="L267"/>
  <c r="K268"/>
  <c r="M267"/>
  <c r="Q268" s="1"/>
  <c r="O267"/>
  <c r="P267" s="1"/>
  <c r="F271" i="2"/>
  <c r="G270"/>
  <c r="H270" s="1"/>
  <c r="O268"/>
  <c r="P267"/>
  <c r="L268"/>
  <c r="M268" s="1"/>
  <c r="Q269" s="1"/>
  <c r="K269"/>
  <c r="N587" i="1"/>
  <c r="N586"/>
  <c r="N585"/>
  <c r="J270" i="3"/>
  <c r="R268"/>
  <c r="J270" i="2"/>
  <c r="R269"/>
  <c r="F272" i="3" l="1"/>
  <c r="G271"/>
  <c r="H271" s="1"/>
  <c r="L268"/>
  <c r="K269"/>
  <c r="M268"/>
  <c r="Q269" s="1"/>
  <c r="O268"/>
  <c r="P268" s="1"/>
  <c r="K270" i="2"/>
  <c r="L269"/>
  <c r="M269" s="1"/>
  <c r="Q270" s="1"/>
  <c r="F272"/>
  <c r="G271"/>
  <c r="H271" s="1"/>
  <c r="O269"/>
  <c r="P268"/>
  <c r="N584" i="1"/>
  <c r="J271" i="3"/>
  <c r="R269"/>
  <c r="J271" i="2"/>
  <c r="R270"/>
  <c r="F273" i="3" l="1"/>
  <c r="G272"/>
  <c r="H272" s="1"/>
  <c r="L269"/>
  <c r="K270"/>
  <c r="M269"/>
  <c r="Q270" s="1"/>
  <c r="O269"/>
  <c r="P269" s="1"/>
  <c r="F273" i="2"/>
  <c r="G272"/>
  <c r="H272" s="1"/>
  <c r="O270"/>
  <c r="P269"/>
  <c r="L270"/>
  <c r="M270" s="1"/>
  <c r="Q271" s="1"/>
  <c r="K271"/>
  <c r="N583" i="1"/>
  <c r="J272" i="3"/>
  <c r="R270"/>
  <c r="J272" i="2"/>
  <c r="R271"/>
  <c r="F274" i="3" l="1"/>
  <c r="G273"/>
  <c r="H273" s="1"/>
  <c r="L270"/>
  <c r="K271"/>
  <c r="M270"/>
  <c r="Q271" s="1"/>
  <c r="O270"/>
  <c r="P270" s="1"/>
  <c r="F274" i="2"/>
  <c r="G273"/>
  <c r="H273" s="1"/>
  <c r="K272"/>
  <c r="L271"/>
  <c r="M271" s="1"/>
  <c r="Q272" s="1"/>
  <c r="O271"/>
  <c r="P270"/>
  <c r="N582" i="1"/>
  <c r="J273" i="3"/>
  <c r="R271"/>
  <c r="R272" i="2"/>
  <c r="J273"/>
  <c r="F275" i="3" l="1"/>
  <c r="G274"/>
  <c r="H274" s="1"/>
  <c r="L271"/>
  <c r="M271" s="1"/>
  <c r="Q272" s="1"/>
  <c r="K272"/>
  <c r="O271"/>
  <c r="P271" s="1"/>
  <c r="L272" i="2"/>
  <c r="K273"/>
  <c r="M272"/>
  <c r="Q273" s="1"/>
  <c r="F275"/>
  <c r="G274"/>
  <c r="H274" s="1"/>
  <c r="O272"/>
  <c r="P271"/>
  <c r="N581" i="1"/>
  <c r="J274" i="3"/>
  <c r="R272"/>
  <c r="J274" i="2"/>
  <c r="R273"/>
  <c r="F276" i="3" l="1"/>
  <c r="G275"/>
  <c r="H275" s="1"/>
  <c r="L272"/>
  <c r="K273"/>
  <c r="M272"/>
  <c r="Q273" s="1"/>
  <c r="O272"/>
  <c r="P272" s="1"/>
  <c r="F276" i="2"/>
  <c r="G275"/>
  <c r="H275" s="1"/>
  <c r="K274"/>
  <c r="L273"/>
  <c r="M273" s="1"/>
  <c r="Q274" s="1"/>
  <c r="O273"/>
  <c r="P272"/>
  <c r="N580" i="1"/>
  <c r="J275" i="3"/>
  <c r="R273"/>
  <c r="J275" i="2"/>
  <c r="R274"/>
  <c r="F277" i="3" l="1"/>
  <c r="G276"/>
  <c r="H276" s="1"/>
  <c r="L273"/>
  <c r="K274"/>
  <c r="M273"/>
  <c r="Q274" s="1"/>
  <c r="O273"/>
  <c r="P273" s="1"/>
  <c r="L274" i="2"/>
  <c r="K275"/>
  <c r="M274"/>
  <c r="Q275" s="1"/>
  <c r="O274"/>
  <c r="P273"/>
  <c r="F277"/>
  <c r="G276"/>
  <c r="H276" s="1"/>
  <c r="N579" i="1"/>
  <c r="J276" i="3"/>
  <c r="R274"/>
  <c r="J276" i="2"/>
  <c r="R275"/>
  <c r="F278" i="3" l="1"/>
  <c r="G277"/>
  <c r="H277" s="1"/>
  <c r="L274"/>
  <c r="K275"/>
  <c r="M274"/>
  <c r="Q275" s="1"/>
  <c r="O274"/>
  <c r="P274" s="1"/>
  <c r="F278" i="2"/>
  <c r="G277"/>
  <c r="H277" s="1"/>
  <c r="O275"/>
  <c r="P274"/>
  <c r="K276"/>
  <c r="L275"/>
  <c r="M275" s="1"/>
  <c r="Q276" s="1"/>
  <c r="N578" i="1"/>
  <c r="J277" i="3"/>
  <c r="R275"/>
  <c r="J277" i="2"/>
  <c r="R276"/>
  <c r="F279" i="3" l="1"/>
  <c r="G278"/>
  <c r="H278" s="1"/>
  <c r="L275"/>
  <c r="K276"/>
  <c r="M275"/>
  <c r="Q276" s="1"/>
  <c r="O275"/>
  <c r="P275" s="1"/>
  <c r="O276" i="2"/>
  <c r="P275"/>
  <c r="L276"/>
  <c r="M276" s="1"/>
  <c r="Q277" s="1"/>
  <c r="K277"/>
  <c r="F279"/>
  <c r="G278"/>
  <c r="H278" s="1"/>
  <c r="N577" i="1"/>
  <c r="J278" i="3"/>
  <c r="R276"/>
  <c r="J278" i="2"/>
  <c r="R277"/>
  <c r="F280" i="3" l="1"/>
  <c r="G279"/>
  <c r="H279" s="1"/>
  <c r="L276"/>
  <c r="K277"/>
  <c r="M276"/>
  <c r="Q277" s="1"/>
  <c r="O276"/>
  <c r="P276" s="1"/>
  <c r="F280" i="2"/>
  <c r="G279"/>
  <c r="H279" s="1"/>
  <c r="K278"/>
  <c r="L277"/>
  <c r="M277" s="1"/>
  <c r="Q278" s="1"/>
  <c r="O277"/>
  <c r="P276"/>
  <c r="N576" i="1"/>
  <c r="J279" i="3"/>
  <c r="R277"/>
  <c r="J279" i="2"/>
  <c r="R278"/>
  <c r="F281" i="3" l="1"/>
  <c r="G280"/>
  <c r="H280" s="1"/>
  <c r="L277"/>
  <c r="K278"/>
  <c r="M277"/>
  <c r="Q278" s="1"/>
  <c r="O277"/>
  <c r="P277" s="1"/>
  <c r="L278" i="2"/>
  <c r="K279"/>
  <c r="M278"/>
  <c r="Q279" s="1"/>
  <c r="O278"/>
  <c r="P277"/>
  <c r="F281"/>
  <c r="G280"/>
  <c r="H280" s="1"/>
  <c r="N575" i="1"/>
  <c r="J280" i="3"/>
  <c r="R278"/>
  <c r="J280" i="2"/>
  <c r="R279"/>
  <c r="F282" i="3" l="1"/>
  <c r="G281"/>
  <c r="H281" s="1"/>
  <c r="L278"/>
  <c r="K279"/>
  <c r="M278"/>
  <c r="Q279" s="1"/>
  <c r="O278"/>
  <c r="P278" s="1"/>
  <c r="F282" i="2"/>
  <c r="G281"/>
  <c r="H281" s="1"/>
  <c r="O279"/>
  <c r="P278"/>
  <c r="K280"/>
  <c r="L279"/>
  <c r="M279" s="1"/>
  <c r="Q280" s="1"/>
  <c r="N574" i="1"/>
  <c r="J281" i="3"/>
  <c r="R279"/>
  <c r="J281" i="2"/>
  <c r="R280"/>
  <c r="F283" i="3" l="1"/>
  <c r="G282"/>
  <c r="H282" s="1"/>
  <c r="L279"/>
  <c r="K280"/>
  <c r="M279"/>
  <c r="Q280" s="1"/>
  <c r="O279"/>
  <c r="P279" s="1"/>
  <c r="O280" i="2"/>
  <c r="P279"/>
  <c r="L280"/>
  <c r="M280" s="1"/>
  <c r="Q281" s="1"/>
  <c r="K281"/>
  <c r="F283"/>
  <c r="G282"/>
  <c r="H282" s="1"/>
  <c r="N573" i="1"/>
  <c r="J282" i="3"/>
  <c r="R280"/>
  <c r="J282" i="2"/>
  <c r="R281"/>
  <c r="F284" i="3" l="1"/>
  <c r="G283"/>
  <c r="H283" s="1"/>
  <c r="L280"/>
  <c r="K281"/>
  <c r="M280"/>
  <c r="Q281" s="1"/>
  <c r="O280"/>
  <c r="P280" s="1"/>
  <c r="F284" i="2"/>
  <c r="G283"/>
  <c r="H283" s="1"/>
  <c r="K282"/>
  <c r="L281"/>
  <c r="M281" s="1"/>
  <c r="Q282" s="1"/>
  <c r="O281"/>
  <c r="P280"/>
  <c r="N572" i="1"/>
  <c r="J283" i="3"/>
  <c r="R281"/>
  <c r="J283" i="2"/>
  <c r="R282"/>
  <c r="F285" i="3" l="1"/>
  <c r="G284"/>
  <c r="H284" s="1"/>
  <c r="L281"/>
  <c r="K282"/>
  <c r="M281"/>
  <c r="Q282" s="1"/>
  <c r="O281"/>
  <c r="P281" s="1"/>
  <c r="L282" i="2"/>
  <c r="K283"/>
  <c r="M282"/>
  <c r="Q283" s="1"/>
  <c r="O282"/>
  <c r="P281"/>
  <c r="F285"/>
  <c r="G284"/>
  <c r="H284" s="1"/>
  <c r="N571" i="1"/>
  <c r="J284" i="3"/>
  <c r="R282"/>
  <c r="J284" i="2"/>
  <c r="R283"/>
  <c r="F286" i="3" l="1"/>
  <c r="G285"/>
  <c r="H285" s="1"/>
  <c r="L282"/>
  <c r="K283"/>
  <c r="M282"/>
  <c r="Q283" s="1"/>
  <c r="O282"/>
  <c r="P282" s="1"/>
  <c r="F286" i="2"/>
  <c r="G285"/>
  <c r="H285" s="1"/>
  <c r="O283"/>
  <c r="P282"/>
  <c r="K284"/>
  <c r="L283"/>
  <c r="M283" s="1"/>
  <c r="Q284" s="1"/>
  <c r="N570" i="1"/>
  <c r="J285" i="3"/>
  <c r="R283"/>
  <c r="J285" i="2"/>
  <c r="R284"/>
  <c r="F287" i="3" l="1"/>
  <c r="G286"/>
  <c r="H286" s="1"/>
  <c r="L283"/>
  <c r="K284"/>
  <c r="M283"/>
  <c r="Q284" s="1"/>
  <c r="O283"/>
  <c r="P283" s="1"/>
  <c r="O284" i="2"/>
  <c r="P283"/>
  <c r="L284"/>
  <c r="M284" s="1"/>
  <c r="Q285" s="1"/>
  <c r="K285"/>
  <c r="F287"/>
  <c r="G286"/>
  <c r="H286" s="1"/>
  <c r="N569" i="1"/>
  <c r="J286" i="3"/>
  <c r="R284"/>
  <c r="J286" i="2"/>
  <c r="R285"/>
  <c r="F288" i="3" l="1"/>
  <c r="G287"/>
  <c r="H287" s="1"/>
  <c r="L284"/>
  <c r="K285"/>
  <c r="M284"/>
  <c r="Q285" s="1"/>
  <c r="O284"/>
  <c r="P284" s="1"/>
  <c r="F288" i="2"/>
  <c r="G287"/>
  <c r="H287" s="1"/>
  <c r="K286"/>
  <c r="L285"/>
  <c r="M285" s="1"/>
  <c r="Q286" s="1"/>
  <c r="O285"/>
  <c r="P284"/>
  <c r="N568" i="1"/>
  <c r="J287" i="3"/>
  <c r="R285"/>
  <c r="J287" i="2"/>
  <c r="R286"/>
  <c r="F289" i="3" l="1"/>
  <c r="G288"/>
  <c r="H288" s="1"/>
  <c r="L285"/>
  <c r="K286"/>
  <c r="M285"/>
  <c r="Q286" s="1"/>
  <c r="O285"/>
  <c r="P285" s="1"/>
  <c r="L286" i="2"/>
  <c r="K287"/>
  <c r="M286"/>
  <c r="F289"/>
  <c r="G288"/>
  <c r="H288" s="1"/>
  <c r="O286"/>
  <c r="P285"/>
  <c r="Q287"/>
  <c r="N567" i="1"/>
  <c r="J288" i="3"/>
  <c r="R286"/>
  <c r="J288" i="2"/>
  <c r="R287"/>
  <c r="F290" i="3" l="1"/>
  <c r="G289"/>
  <c r="H289" s="1"/>
  <c r="L286"/>
  <c r="K287"/>
  <c r="M286"/>
  <c r="Q287" s="1"/>
  <c r="O286"/>
  <c r="P286" s="1"/>
  <c r="F290" i="2"/>
  <c r="G289"/>
  <c r="H289" s="1"/>
  <c r="K288"/>
  <c r="L287"/>
  <c r="M287" s="1"/>
  <c r="Q288" s="1"/>
  <c r="O287"/>
  <c r="P287" s="1"/>
  <c r="P286"/>
  <c r="N566" i="1"/>
  <c r="J289" i="3"/>
  <c r="R287"/>
  <c r="J289" i="2"/>
  <c r="R288"/>
  <c r="F291" i="3" l="1"/>
  <c r="G290"/>
  <c r="H290" s="1"/>
  <c r="L287"/>
  <c r="K288"/>
  <c r="M287"/>
  <c r="Q288" s="1"/>
  <c r="O287"/>
  <c r="P287" s="1"/>
  <c r="L288" i="2"/>
  <c r="K289"/>
  <c r="M288"/>
  <c r="Q289" s="1"/>
  <c r="F291"/>
  <c r="G290"/>
  <c r="H290" s="1"/>
  <c r="O288"/>
  <c r="N565" i="1"/>
  <c r="J290" i="3"/>
  <c r="R288"/>
  <c r="J290" i="2"/>
  <c r="R289"/>
  <c r="F292" i="3" l="1"/>
  <c r="G291"/>
  <c r="H291" s="1"/>
  <c r="L288"/>
  <c r="K289"/>
  <c r="M288"/>
  <c r="Q289" s="1"/>
  <c r="O288"/>
  <c r="P288" s="1"/>
  <c r="F292" i="2"/>
  <c r="G291"/>
  <c r="H291" s="1"/>
  <c r="O289"/>
  <c r="P289" s="1"/>
  <c r="P288"/>
  <c r="K290"/>
  <c r="L289"/>
  <c r="M289" s="1"/>
  <c r="Q290" s="1"/>
  <c r="N564" i="1"/>
  <c r="J291" i="3"/>
  <c r="R289"/>
  <c r="R290" i="2"/>
  <c r="J291"/>
  <c r="F293" i="3" l="1"/>
  <c r="G292"/>
  <c r="H292" s="1"/>
  <c r="L289"/>
  <c r="K290"/>
  <c r="O289"/>
  <c r="P289" s="1"/>
  <c r="L290" i="2"/>
  <c r="K291"/>
  <c r="M290"/>
  <c r="Q291" s="1"/>
  <c r="F293"/>
  <c r="G292"/>
  <c r="H292" s="1"/>
  <c r="O290"/>
  <c r="N563" i="1"/>
  <c r="J292" i="3"/>
  <c r="J292" i="2"/>
  <c r="R291"/>
  <c r="F294" i="3" l="1"/>
  <c r="G293"/>
  <c r="H293" s="1"/>
  <c r="L290"/>
  <c r="K291"/>
  <c r="M290"/>
  <c r="M289"/>
  <c r="F294" i="2"/>
  <c r="G293"/>
  <c r="H293" s="1"/>
  <c r="K292"/>
  <c r="L291"/>
  <c r="M291" s="1"/>
  <c r="Q292" s="1"/>
  <c r="O291"/>
  <c r="P290"/>
  <c r="N562" i="1"/>
  <c r="J293" i="3"/>
  <c r="R290"/>
  <c r="R291"/>
  <c r="J293" i="2"/>
  <c r="R292"/>
  <c r="O290" i="3" l="1"/>
  <c r="O291" s="1"/>
  <c r="F295"/>
  <c r="G294"/>
  <c r="H294" s="1"/>
  <c r="Q290"/>
  <c r="Q291" s="1"/>
  <c r="L291"/>
  <c r="K292"/>
  <c r="M291"/>
  <c r="L292" i="2"/>
  <c r="K293"/>
  <c r="M292"/>
  <c r="Q293" s="1"/>
  <c r="O292"/>
  <c r="P291"/>
  <c r="F295"/>
  <c r="G294"/>
  <c r="H294" s="1"/>
  <c r="N561" i="1"/>
  <c r="J294" i="3"/>
  <c r="R292"/>
  <c r="J294" i="2"/>
  <c r="R293"/>
  <c r="O292" i="3" l="1"/>
  <c r="P292" s="1"/>
  <c r="P291"/>
  <c r="L292"/>
  <c r="K293"/>
  <c r="M292"/>
  <c r="F296"/>
  <c r="G295"/>
  <c r="H295" s="1"/>
  <c r="Q292"/>
  <c r="P290"/>
  <c r="F296" i="2"/>
  <c r="G295"/>
  <c r="H295" s="1"/>
  <c r="O293"/>
  <c r="P292"/>
  <c r="K294"/>
  <c r="L293"/>
  <c r="M293" s="1"/>
  <c r="Q294" s="1"/>
  <c r="N560" i="1"/>
  <c r="J295" i="3"/>
  <c r="R293"/>
  <c r="J295" i="2"/>
  <c r="R294"/>
  <c r="Q293" i="3" l="1"/>
  <c r="F297"/>
  <c r="G296"/>
  <c r="H296" s="1"/>
  <c r="L293"/>
  <c r="K294"/>
  <c r="M293"/>
  <c r="O293"/>
  <c r="P293" s="1"/>
  <c r="O294" i="2"/>
  <c r="P293"/>
  <c r="L294"/>
  <c r="M294" s="1"/>
  <c r="Q295" s="1"/>
  <c r="K295"/>
  <c r="F297"/>
  <c r="G296"/>
  <c r="H296" s="1"/>
  <c r="N559" i="1"/>
  <c r="R294" i="3"/>
  <c r="J296"/>
  <c r="J296" i="2"/>
  <c r="R295"/>
  <c r="Q294" i="3" l="1"/>
  <c r="L294"/>
  <c r="K295"/>
  <c r="M294"/>
  <c r="F298"/>
  <c r="G297"/>
  <c r="H297" s="1"/>
  <c r="O294"/>
  <c r="F298" i="2"/>
  <c r="G297"/>
  <c r="H297" s="1"/>
  <c r="K296"/>
  <c r="L295"/>
  <c r="M295" s="1"/>
  <c r="Q296" s="1"/>
  <c r="O295"/>
  <c r="P294"/>
  <c r="N558" i="1"/>
  <c r="J297" i="3"/>
  <c r="R295"/>
  <c r="J297" i="2"/>
  <c r="R296"/>
  <c r="Q295" i="3" l="1"/>
  <c r="F299"/>
  <c r="G298"/>
  <c r="H298" s="1"/>
  <c r="L295"/>
  <c r="K296"/>
  <c r="M295"/>
  <c r="Q296" s="1"/>
  <c r="O295"/>
  <c r="P295" s="1"/>
  <c r="P294"/>
  <c r="L296" i="2"/>
  <c r="M296" s="1"/>
  <c r="Q297" s="1"/>
  <c r="K297"/>
  <c r="O296"/>
  <c r="P295"/>
  <c r="F299"/>
  <c r="G298"/>
  <c r="H298" s="1"/>
  <c r="N557" i="1"/>
  <c r="J298" i="3"/>
  <c r="R296"/>
  <c r="J298" i="2"/>
  <c r="R297"/>
  <c r="F300" i="3" l="1"/>
  <c r="G299"/>
  <c r="H299" s="1"/>
  <c r="L296"/>
  <c r="K297"/>
  <c r="M296"/>
  <c r="Q297" s="1"/>
  <c r="O296"/>
  <c r="P296" s="1"/>
  <c r="F300" i="2"/>
  <c r="G299"/>
  <c r="H299" s="1"/>
  <c r="O297"/>
  <c r="P296"/>
  <c r="K298"/>
  <c r="L297"/>
  <c r="M297" s="1"/>
  <c r="Q298" s="1"/>
  <c r="N556" i="1"/>
  <c r="J299" i="3"/>
  <c r="R297"/>
  <c r="J299" i="2"/>
  <c r="R298"/>
  <c r="F301" i="3" l="1"/>
  <c r="G300"/>
  <c r="H300" s="1"/>
  <c r="L297"/>
  <c r="K298"/>
  <c r="M297"/>
  <c r="Q298" s="1"/>
  <c r="O297"/>
  <c r="P297" s="1"/>
  <c r="O298" i="2"/>
  <c r="P297"/>
  <c r="L298"/>
  <c r="M298" s="1"/>
  <c r="Q299" s="1"/>
  <c r="K299"/>
  <c r="F301"/>
  <c r="G300"/>
  <c r="H300" s="1"/>
  <c r="N555" i="1"/>
  <c r="J300" i="3"/>
  <c r="R298"/>
  <c r="J300" i="2"/>
  <c r="R299"/>
  <c r="F302" i="3" l="1"/>
  <c r="G301"/>
  <c r="H301" s="1"/>
  <c r="L298"/>
  <c r="K299"/>
  <c r="M298"/>
  <c r="Q299" s="1"/>
  <c r="O298"/>
  <c r="P298" s="1"/>
  <c r="F302" i="2"/>
  <c r="G301"/>
  <c r="H301" s="1"/>
  <c r="K300"/>
  <c r="L299"/>
  <c r="M299" s="1"/>
  <c r="Q300" s="1"/>
  <c r="O299"/>
  <c r="P298"/>
  <c r="N554" i="1"/>
  <c r="J301" i="3"/>
  <c r="R299"/>
  <c r="J301" i="2"/>
  <c r="R300"/>
  <c r="F303" i="3" l="1"/>
  <c r="G302"/>
  <c r="H302" s="1"/>
  <c r="L299"/>
  <c r="M299" s="1"/>
  <c r="Q300" s="1"/>
  <c r="K300"/>
  <c r="O299"/>
  <c r="P299" s="1"/>
  <c r="L300" i="2"/>
  <c r="M300" s="1"/>
  <c r="Q301" s="1"/>
  <c r="K301"/>
  <c r="O300"/>
  <c r="P299"/>
  <c r="F303"/>
  <c r="G302"/>
  <c r="H302" s="1"/>
  <c r="N553" i="1"/>
  <c r="J302" i="3"/>
  <c r="R300"/>
  <c r="J302" i="2"/>
  <c r="R301"/>
  <c r="F304" i="3" l="1"/>
  <c r="G303"/>
  <c r="H303" s="1"/>
  <c r="L300"/>
  <c r="K301"/>
  <c r="M300"/>
  <c r="Q301" s="1"/>
  <c r="O300"/>
  <c r="P300" s="1"/>
  <c r="F304" i="2"/>
  <c r="G303"/>
  <c r="H303" s="1"/>
  <c r="O301"/>
  <c r="P300"/>
  <c r="K302"/>
  <c r="L301"/>
  <c r="M301" s="1"/>
  <c r="Q302" s="1"/>
  <c r="N552" i="1"/>
  <c r="J303" i="3"/>
  <c r="R301"/>
  <c r="J303" i="2"/>
  <c r="R302"/>
  <c r="F305" i="3" l="1"/>
  <c r="G304"/>
  <c r="H304" s="1"/>
  <c r="L301"/>
  <c r="K302"/>
  <c r="M301"/>
  <c r="Q302" s="1"/>
  <c r="O301"/>
  <c r="P301" s="1"/>
  <c r="L302" i="2"/>
  <c r="M302" s="1"/>
  <c r="Q303" s="1"/>
  <c r="K303"/>
  <c r="F305"/>
  <c r="G304"/>
  <c r="H304" s="1"/>
  <c r="O302"/>
  <c r="P301"/>
  <c r="N551" i="1"/>
  <c r="J304" i="3"/>
  <c r="R302"/>
  <c r="R303" i="2"/>
  <c r="J304"/>
  <c r="F306" i="3" l="1"/>
  <c r="G305"/>
  <c r="H305" s="1"/>
  <c r="L302"/>
  <c r="K303"/>
  <c r="M302"/>
  <c r="Q303" s="1"/>
  <c r="O302"/>
  <c r="P302" s="1"/>
  <c r="F306" i="2"/>
  <c r="G305"/>
  <c r="H305" s="1"/>
  <c r="O303"/>
  <c r="P302"/>
  <c r="K304"/>
  <c r="L303"/>
  <c r="M303" s="1"/>
  <c r="Q304" s="1"/>
  <c r="N550" i="1"/>
  <c r="J305" i="3"/>
  <c r="R303"/>
  <c r="J305" i="2"/>
  <c r="R304"/>
  <c r="F307" i="3" l="1"/>
  <c r="G306"/>
  <c r="H306" s="1"/>
  <c r="L303"/>
  <c r="K304"/>
  <c r="M303"/>
  <c r="Q304" s="1"/>
  <c r="O303"/>
  <c r="P303" s="1"/>
  <c r="F307" i="2"/>
  <c r="G306"/>
  <c r="H306" s="1"/>
  <c r="O304"/>
  <c r="P303"/>
  <c r="L304"/>
  <c r="M304" s="1"/>
  <c r="Q305" s="1"/>
  <c r="K305"/>
  <c r="N549" i="1"/>
  <c r="J306" i="3"/>
  <c r="R304"/>
  <c r="J306" i="2"/>
  <c r="R305"/>
  <c r="F308" i="3" l="1"/>
  <c r="G307"/>
  <c r="H307" s="1"/>
  <c r="L304"/>
  <c r="K305"/>
  <c r="M304"/>
  <c r="Q305" s="1"/>
  <c r="O304"/>
  <c r="P304" s="1"/>
  <c r="K306" i="2"/>
  <c r="L305"/>
  <c r="M305" s="1"/>
  <c r="Q306" s="1"/>
  <c r="F308"/>
  <c r="G307"/>
  <c r="H307" s="1"/>
  <c r="O305"/>
  <c r="P304"/>
  <c r="N548" i="1"/>
  <c r="J307" i="3"/>
  <c r="R305"/>
  <c r="J307" i="2"/>
  <c r="R306"/>
  <c r="F309" i="3" l="1"/>
  <c r="G308"/>
  <c r="H308" s="1"/>
  <c r="L305"/>
  <c r="K306"/>
  <c r="M305"/>
  <c r="Q306" s="1"/>
  <c r="O305"/>
  <c r="P305" s="1"/>
  <c r="F309" i="2"/>
  <c r="G308"/>
  <c r="H308" s="1"/>
  <c r="O306"/>
  <c r="P305"/>
  <c r="L306"/>
  <c r="M306" s="1"/>
  <c r="Q307" s="1"/>
  <c r="K307"/>
  <c r="N547" i="1"/>
  <c r="J308" i="3"/>
  <c r="R306"/>
  <c r="J308" i="2"/>
  <c r="R307"/>
  <c r="F310" i="3" l="1"/>
  <c r="G309"/>
  <c r="H309" s="1"/>
  <c r="L306"/>
  <c r="K307"/>
  <c r="M306"/>
  <c r="Q307" s="1"/>
  <c r="O306"/>
  <c r="P306" s="1"/>
  <c r="F310" i="2"/>
  <c r="G309"/>
  <c r="H309" s="1"/>
  <c r="K308"/>
  <c r="L307"/>
  <c r="M307" s="1"/>
  <c r="Q308" s="1"/>
  <c r="O307"/>
  <c r="P306"/>
  <c r="N546" i="1"/>
  <c r="J309" i="3"/>
  <c r="R307"/>
  <c r="R308" i="2"/>
  <c r="J309"/>
  <c r="F311" i="3" l="1"/>
  <c r="G310"/>
  <c r="H310" s="1"/>
  <c r="L307"/>
  <c r="K308"/>
  <c r="M307"/>
  <c r="Q308" s="1"/>
  <c r="O307"/>
  <c r="P307" s="1"/>
  <c r="L308" i="2"/>
  <c r="M308" s="1"/>
  <c r="Q309" s="1"/>
  <c r="K309"/>
  <c r="F311"/>
  <c r="G310"/>
  <c r="H310" s="1"/>
  <c r="O308"/>
  <c r="P307"/>
  <c r="N545" i="1"/>
  <c r="J310" i="3"/>
  <c r="R308"/>
  <c r="J310" i="2"/>
  <c r="R309"/>
  <c r="F312" i="3" l="1"/>
  <c r="G311"/>
  <c r="H311" s="1"/>
  <c r="L308"/>
  <c r="K309"/>
  <c r="M308"/>
  <c r="Q309" s="1"/>
  <c r="O308"/>
  <c r="P308" s="1"/>
  <c r="F312" i="2"/>
  <c r="G311"/>
  <c r="H311" s="1"/>
  <c r="K310"/>
  <c r="L309"/>
  <c r="M309" s="1"/>
  <c r="Q310" s="1"/>
  <c r="O309"/>
  <c r="P308"/>
  <c r="N544" i="1"/>
  <c r="J311" i="3"/>
  <c r="R309"/>
  <c r="J311" i="2"/>
  <c r="R310"/>
  <c r="F313" i="3" l="1"/>
  <c r="G312"/>
  <c r="H312" s="1"/>
  <c r="L309"/>
  <c r="K310"/>
  <c r="M309"/>
  <c r="Q310" s="1"/>
  <c r="O309"/>
  <c r="P309" s="1"/>
  <c r="L310" i="2"/>
  <c r="K311"/>
  <c r="M310"/>
  <c r="Q311" s="1"/>
  <c r="O310"/>
  <c r="P309"/>
  <c r="F313"/>
  <c r="G312"/>
  <c r="H312" s="1"/>
  <c r="N543" i="1"/>
  <c r="J312" i="3"/>
  <c r="R310"/>
  <c r="J312" i="2"/>
  <c r="R311"/>
  <c r="F314" i="3" l="1"/>
  <c r="G313"/>
  <c r="H313" s="1"/>
  <c r="L310"/>
  <c r="K311"/>
  <c r="M310"/>
  <c r="Q311" s="1"/>
  <c r="O310"/>
  <c r="P310" s="1"/>
  <c r="F314" i="2"/>
  <c r="G313"/>
  <c r="H313" s="1"/>
  <c r="O311"/>
  <c r="P310"/>
  <c r="K312"/>
  <c r="L311"/>
  <c r="M311" s="1"/>
  <c r="Q312" s="1"/>
  <c r="N542" i="1"/>
  <c r="J313" i="3"/>
  <c r="R311"/>
  <c r="J313" i="2"/>
  <c r="R312"/>
  <c r="F315" i="3" l="1"/>
  <c r="G314"/>
  <c r="H314" s="1"/>
  <c r="L311"/>
  <c r="K312"/>
  <c r="M311"/>
  <c r="Q312" s="1"/>
  <c r="O311"/>
  <c r="P311" s="1"/>
  <c r="L312" i="2"/>
  <c r="K313"/>
  <c r="M312"/>
  <c r="Q313" s="1"/>
  <c r="F315"/>
  <c r="G314"/>
  <c r="H314" s="1"/>
  <c r="O312"/>
  <c r="P311"/>
  <c r="N541" i="1"/>
  <c r="J314" i="3"/>
  <c r="R312"/>
  <c r="R313" i="2"/>
  <c r="J314"/>
  <c r="F316" i="3" l="1"/>
  <c r="G315"/>
  <c r="H315" s="1"/>
  <c r="L312"/>
  <c r="K313"/>
  <c r="M312"/>
  <c r="Q313" s="1"/>
  <c r="O312"/>
  <c r="P312" s="1"/>
  <c r="F316" i="2"/>
  <c r="G315"/>
  <c r="H315" s="1"/>
  <c r="O313"/>
  <c r="P312"/>
  <c r="K314"/>
  <c r="L313"/>
  <c r="M313" s="1"/>
  <c r="Q314" s="1"/>
  <c r="N540" i="1"/>
  <c r="J315" i="3"/>
  <c r="R313"/>
  <c r="J315" i="2"/>
  <c r="R314"/>
  <c r="F317" i="3" l="1"/>
  <c r="G316"/>
  <c r="H316" s="1"/>
  <c r="L313"/>
  <c r="K314"/>
  <c r="M313"/>
  <c r="Q314" s="1"/>
  <c r="O313"/>
  <c r="P313" s="1"/>
  <c r="F317" i="2"/>
  <c r="G316"/>
  <c r="H316" s="1"/>
  <c r="O314"/>
  <c r="P313"/>
  <c r="L314"/>
  <c r="M314" s="1"/>
  <c r="Q315" s="1"/>
  <c r="K315"/>
  <c r="N539" i="1"/>
  <c r="J316" i="3"/>
  <c r="R314"/>
  <c r="J316" i="2"/>
  <c r="R315"/>
  <c r="F318" i="3" l="1"/>
  <c r="G317"/>
  <c r="H317" s="1"/>
  <c r="L314"/>
  <c r="K315"/>
  <c r="M314"/>
  <c r="Q315" s="1"/>
  <c r="O314"/>
  <c r="P314" s="1"/>
  <c r="K316" i="2"/>
  <c r="L315"/>
  <c r="M315" s="1"/>
  <c r="Q316" s="1"/>
  <c r="F318"/>
  <c r="G317"/>
  <c r="H317" s="1"/>
  <c r="O315"/>
  <c r="P314"/>
  <c r="N538" i="1"/>
  <c r="J317" i="3"/>
  <c r="R315"/>
  <c r="J317" i="2"/>
  <c r="R316"/>
  <c r="F319" i="3" l="1"/>
  <c r="G318"/>
  <c r="H318" s="1"/>
  <c r="L315"/>
  <c r="K316"/>
  <c r="M315"/>
  <c r="Q316" s="1"/>
  <c r="O315"/>
  <c r="P315" s="1"/>
  <c r="F319" i="2"/>
  <c r="G318"/>
  <c r="H318" s="1"/>
  <c r="O316"/>
  <c r="P315"/>
  <c r="L316"/>
  <c r="M316" s="1"/>
  <c r="Q317" s="1"/>
  <c r="K317"/>
  <c r="N537" i="1"/>
  <c r="J318" i="3"/>
  <c r="R316"/>
  <c r="J318" i="2"/>
  <c r="R317"/>
  <c r="F320" i="3" l="1"/>
  <c r="G319"/>
  <c r="H319" s="1"/>
  <c r="L316"/>
  <c r="K317"/>
  <c r="M316"/>
  <c r="Q317" s="1"/>
  <c r="O316"/>
  <c r="P316" s="1"/>
  <c r="F320" i="2"/>
  <c r="G319"/>
  <c r="H319" s="1"/>
  <c r="K318"/>
  <c r="L317"/>
  <c r="M317" s="1"/>
  <c r="Q318" s="1"/>
  <c r="O317"/>
  <c r="P316"/>
  <c r="N536" i="1"/>
  <c r="J319" i="3"/>
  <c r="R317"/>
  <c r="R318" i="2"/>
  <c r="J319"/>
  <c r="F321" i="3" l="1"/>
  <c r="G320"/>
  <c r="H320" s="1"/>
  <c r="L317"/>
  <c r="K318"/>
  <c r="M317"/>
  <c r="Q318" s="1"/>
  <c r="O317"/>
  <c r="P317" s="1"/>
  <c r="L318" i="2"/>
  <c r="M318" s="1"/>
  <c r="Q319" s="1"/>
  <c r="K319"/>
  <c r="F321"/>
  <c r="G320"/>
  <c r="H320" s="1"/>
  <c r="O318"/>
  <c r="P317"/>
  <c r="N535" i="1"/>
  <c r="J320" i="3"/>
  <c r="R318"/>
  <c r="J320" i="2"/>
  <c r="R319"/>
  <c r="F322" i="3" l="1"/>
  <c r="G321"/>
  <c r="H321" s="1"/>
  <c r="L318"/>
  <c r="K319"/>
  <c r="M318"/>
  <c r="Q319" s="1"/>
  <c r="O318"/>
  <c r="P318" s="1"/>
  <c r="F322" i="2"/>
  <c r="G321"/>
  <c r="H321" s="1"/>
  <c r="K320"/>
  <c r="L319"/>
  <c r="M319" s="1"/>
  <c r="Q320" s="1"/>
  <c r="O319"/>
  <c r="P318"/>
  <c r="N534" i="1"/>
  <c r="J321" i="3"/>
  <c r="R319"/>
  <c r="J321" i="2"/>
  <c r="R320"/>
  <c r="F323" i="3" l="1"/>
  <c r="G322"/>
  <c r="H322" s="1"/>
  <c r="L319"/>
  <c r="K320"/>
  <c r="M319"/>
  <c r="Q320" s="1"/>
  <c r="O319"/>
  <c r="P319" s="1"/>
  <c r="L320" i="2"/>
  <c r="K321"/>
  <c r="M320"/>
  <c r="Q321" s="1"/>
  <c r="O320"/>
  <c r="P319"/>
  <c r="F323"/>
  <c r="G322"/>
  <c r="H322" s="1"/>
  <c r="N533" i="1"/>
  <c r="J322" i="3"/>
  <c r="R320"/>
  <c r="J322" i="2"/>
  <c r="R321"/>
  <c r="F324" i="3" l="1"/>
  <c r="G323"/>
  <c r="H323" s="1"/>
  <c r="L320"/>
  <c r="K321"/>
  <c r="M320"/>
  <c r="Q321" s="1"/>
  <c r="O320"/>
  <c r="P320" s="1"/>
  <c r="F324" i="2"/>
  <c r="G323"/>
  <c r="H323" s="1"/>
  <c r="O321"/>
  <c r="P320"/>
  <c r="K322"/>
  <c r="L321"/>
  <c r="M321" s="1"/>
  <c r="Q322" s="1"/>
  <c r="N532" i="1"/>
  <c r="J323" i="3"/>
  <c r="R321"/>
  <c r="J323" i="2"/>
  <c r="R322"/>
  <c r="F325" i="3" l="1"/>
  <c r="G324"/>
  <c r="H324" s="1"/>
  <c r="L321"/>
  <c r="K322"/>
  <c r="M321"/>
  <c r="Q322" s="1"/>
  <c r="O321"/>
  <c r="P321" s="1"/>
  <c r="L322" i="2"/>
  <c r="K323"/>
  <c r="M322"/>
  <c r="Q323" s="1"/>
  <c r="F325"/>
  <c r="G324"/>
  <c r="H324" s="1"/>
  <c r="O322"/>
  <c r="P321"/>
  <c r="N531" i="1"/>
  <c r="J324" i="3"/>
  <c r="R322"/>
  <c r="R323" i="2"/>
  <c r="J324"/>
  <c r="F326" i="3" l="1"/>
  <c r="G325"/>
  <c r="H325" s="1"/>
  <c r="L322"/>
  <c r="K323"/>
  <c r="M322"/>
  <c r="Q323" s="1"/>
  <c r="O322"/>
  <c r="P322" s="1"/>
  <c r="F326" i="2"/>
  <c r="G325"/>
  <c r="H325" s="1"/>
  <c r="O323"/>
  <c r="P322"/>
  <c r="K324"/>
  <c r="L323"/>
  <c r="M323" s="1"/>
  <c r="Q324" s="1"/>
  <c r="N530" i="1"/>
  <c r="J325" i="3"/>
  <c r="R323"/>
  <c r="J325" i="2"/>
  <c r="R324"/>
  <c r="F327" i="3" l="1"/>
  <c r="G326"/>
  <c r="H326" s="1"/>
  <c r="L323"/>
  <c r="K324"/>
  <c r="M323"/>
  <c r="Q324" s="1"/>
  <c r="O323"/>
  <c r="P323" s="1"/>
  <c r="F327" i="2"/>
  <c r="G326"/>
  <c r="H326" s="1"/>
  <c r="O324"/>
  <c r="P323"/>
  <c r="L324"/>
  <c r="M324" s="1"/>
  <c r="Q325" s="1"/>
  <c r="K325"/>
  <c r="N529" i="1"/>
  <c r="J326" i="3"/>
  <c r="R324"/>
  <c r="J326" i="2"/>
  <c r="R325"/>
  <c r="F328" i="3" l="1"/>
  <c r="G327"/>
  <c r="H327" s="1"/>
  <c r="L324"/>
  <c r="K325"/>
  <c r="M324"/>
  <c r="Q325" s="1"/>
  <c r="O324"/>
  <c r="P324" s="1"/>
  <c r="K326" i="2"/>
  <c r="L325"/>
  <c r="M325" s="1"/>
  <c r="Q326" s="1"/>
  <c r="F328"/>
  <c r="G327"/>
  <c r="H327" s="1"/>
  <c r="O325"/>
  <c r="P324"/>
  <c r="N528" i="1"/>
  <c r="J327" i="3"/>
  <c r="R325"/>
  <c r="J327" i="2"/>
  <c r="R326"/>
  <c r="F329" i="3" l="1"/>
  <c r="G328"/>
  <c r="H328" s="1"/>
  <c r="L325"/>
  <c r="K326"/>
  <c r="M325"/>
  <c r="Q326" s="1"/>
  <c r="O325"/>
  <c r="P325" s="1"/>
  <c r="F329" i="2"/>
  <c r="G328"/>
  <c r="H328" s="1"/>
  <c r="O326"/>
  <c r="P325"/>
  <c r="L326"/>
  <c r="M326" s="1"/>
  <c r="Q327" s="1"/>
  <c r="K327"/>
  <c r="N527" i="1"/>
  <c r="J328" i="3"/>
  <c r="R326"/>
  <c r="J328" i="2"/>
  <c r="R327"/>
  <c r="F330" i="3" l="1"/>
  <c r="G329"/>
  <c r="H329" s="1"/>
  <c r="L326"/>
  <c r="K327"/>
  <c r="M326"/>
  <c r="Q327" s="1"/>
  <c r="O326"/>
  <c r="P326" s="1"/>
  <c r="F330" i="2"/>
  <c r="G329"/>
  <c r="H329" s="1"/>
  <c r="K328"/>
  <c r="L327"/>
  <c r="M327" s="1"/>
  <c r="Q328" s="1"/>
  <c r="O327"/>
  <c r="P326"/>
  <c r="N526" i="1"/>
  <c r="J329" i="3"/>
  <c r="R327"/>
  <c r="R328" i="2"/>
  <c r="J329"/>
  <c r="F331" i="3" l="1"/>
  <c r="G330"/>
  <c r="H330" s="1"/>
  <c r="L327"/>
  <c r="K328"/>
  <c r="M327"/>
  <c r="Q328" s="1"/>
  <c r="O327"/>
  <c r="P327" s="1"/>
  <c r="L328" i="2"/>
  <c r="K329"/>
  <c r="M328"/>
  <c r="Q329" s="1"/>
  <c r="F331"/>
  <c r="G330"/>
  <c r="H330" s="1"/>
  <c r="O328"/>
  <c r="P327"/>
  <c r="N525" i="1"/>
  <c r="J330" i="3"/>
  <c r="R328"/>
  <c r="J330" i="2"/>
  <c r="R329"/>
  <c r="F332" i="3" l="1"/>
  <c r="G331"/>
  <c r="H331" s="1"/>
  <c r="L328"/>
  <c r="K329"/>
  <c r="M328"/>
  <c r="Q329" s="1"/>
  <c r="O328"/>
  <c r="P328" s="1"/>
  <c r="F332" i="2"/>
  <c r="G331"/>
  <c r="H331" s="1"/>
  <c r="K330"/>
  <c r="L329"/>
  <c r="M329" s="1"/>
  <c r="Q330" s="1"/>
  <c r="O329"/>
  <c r="P328"/>
  <c r="N524" i="1"/>
  <c r="J331" i="3"/>
  <c r="R329"/>
  <c r="J331" i="2"/>
  <c r="R330"/>
  <c r="F333" i="3" l="1"/>
  <c r="G332"/>
  <c r="H332" s="1"/>
  <c r="L329"/>
  <c r="K330"/>
  <c r="M329"/>
  <c r="Q330" s="1"/>
  <c r="O329"/>
  <c r="P329" s="1"/>
  <c r="L330" i="2"/>
  <c r="K331"/>
  <c r="M330"/>
  <c r="Q331" s="1"/>
  <c r="O330"/>
  <c r="P329"/>
  <c r="F333"/>
  <c r="G332"/>
  <c r="H332" s="1"/>
  <c r="N523" i="1"/>
  <c r="J332" i="3"/>
  <c r="R330"/>
  <c r="J332" i="2"/>
  <c r="R331"/>
  <c r="F334" i="3" l="1"/>
  <c r="G333"/>
  <c r="H333" s="1"/>
  <c r="L330"/>
  <c r="K331"/>
  <c r="M330"/>
  <c r="Q331" s="1"/>
  <c r="O330"/>
  <c r="P330" s="1"/>
  <c r="F334" i="2"/>
  <c r="G333"/>
  <c r="H333" s="1"/>
  <c r="O331"/>
  <c r="P330"/>
  <c r="K332"/>
  <c r="L331"/>
  <c r="M331" s="1"/>
  <c r="Q332" s="1"/>
  <c r="N522" i="1"/>
  <c r="J333" i="3"/>
  <c r="R331"/>
  <c r="J333" i="2"/>
  <c r="R332"/>
  <c r="F335" i="3" l="1"/>
  <c r="G334"/>
  <c r="H334" s="1"/>
  <c r="L331"/>
  <c r="K332"/>
  <c r="M331"/>
  <c r="Q332" s="1"/>
  <c r="O331"/>
  <c r="P331" s="1"/>
  <c r="O332" i="2"/>
  <c r="P331"/>
  <c r="L332"/>
  <c r="M332" s="1"/>
  <c r="Q333" s="1"/>
  <c r="K333"/>
  <c r="F335"/>
  <c r="G334"/>
  <c r="H334" s="1"/>
  <c r="N521" i="1"/>
  <c r="J334" i="3"/>
  <c r="R332"/>
  <c r="J334" i="2"/>
  <c r="R333"/>
  <c r="F336" i="3" l="1"/>
  <c r="G335"/>
  <c r="H335" s="1"/>
  <c r="L332"/>
  <c r="K333"/>
  <c r="M332"/>
  <c r="Q333" s="1"/>
  <c r="O332"/>
  <c r="P332" s="1"/>
  <c r="F336" i="2"/>
  <c r="G335"/>
  <c r="H335" s="1"/>
  <c r="K334"/>
  <c r="L333"/>
  <c r="M333" s="1"/>
  <c r="Q334" s="1"/>
  <c r="O333"/>
  <c r="P332"/>
  <c r="N520" i="1"/>
  <c r="J335" i="3"/>
  <c r="R333"/>
  <c r="J335" i="2"/>
  <c r="R334"/>
  <c r="F337" i="3" l="1"/>
  <c r="G336"/>
  <c r="H336" s="1"/>
  <c r="L333"/>
  <c r="K334"/>
  <c r="M333"/>
  <c r="Q334" s="1"/>
  <c r="O333"/>
  <c r="P333" s="1"/>
  <c r="L334" i="2"/>
  <c r="K335"/>
  <c r="M334"/>
  <c r="Q335" s="1"/>
  <c r="O334"/>
  <c r="P333"/>
  <c r="F337"/>
  <c r="G336"/>
  <c r="H336" s="1"/>
  <c r="N519" i="1"/>
  <c r="J336" i="3"/>
  <c r="R334"/>
  <c r="J336" i="2"/>
  <c r="R335"/>
  <c r="F338" i="3" l="1"/>
  <c r="G337"/>
  <c r="H337" s="1"/>
  <c r="L334"/>
  <c r="K335"/>
  <c r="M334"/>
  <c r="Q335" s="1"/>
  <c r="O334"/>
  <c r="P334" s="1"/>
  <c r="F338" i="2"/>
  <c r="G337"/>
  <c r="H337" s="1"/>
  <c r="O335"/>
  <c r="P334"/>
  <c r="K336"/>
  <c r="L335"/>
  <c r="M335" s="1"/>
  <c r="Q336" s="1"/>
  <c r="N518" i="1"/>
  <c r="J337" i="3"/>
  <c r="R335"/>
  <c r="J337" i="2"/>
  <c r="R336"/>
  <c r="F339" i="3" l="1"/>
  <c r="G338"/>
  <c r="H338" s="1"/>
  <c r="L335"/>
  <c r="K336"/>
  <c r="M335"/>
  <c r="Q336" s="1"/>
  <c r="O335"/>
  <c r="P335" s="1"/>
  <c r="L336" i="2"/>
  <c r="K337"/>
  <c r="M336"/>
  <c r="Q337" s="1"/>
  <c r="F339"/>
  <c r="G338"/>
  <c r="H338" s="1"/>
  <c r="O336"/>
  <c r="P335"/>
  <c r="N517" i="1"/>
  <c r="J338" i="3"/>
  <c r="R336"/>
  <c r="R337" i="2"/>
  <c r="J338"/>
  <c r="F340" i="3" l="1"/>
  <c r="G339"/>
  <c r="H339" s="1"/>
  <c r="L336"/>
  <c r="K337"/>
  <c r="M336"/>
  <c r="Q337" s="1"/>
  <c r="O336"/>
  <c r="P336" s="1"/>
  <c r="F340" i="2"/>
  <c r="G339"/>
  <c r="H339" s="1"/>
  <c r="O337"/>
  <c r="P336"/>
  <c r="K338"/>
  <c r="L337"/>
  <c r="M337" s="1"/>
  <c r="Q338" s="1"/>
  <c r="N516" i="1"/>
  <c r="J339" i="3"/>
  <c r="R337"/>
  <c r="J339" i="2"/>
  <c r="R338"/>
  <c r="F341" i="3" l="1"/>
  <c r="G340"/>
  <c r="H340" s="1"/>
  <c r="L337"/>
  <c r="K338"/>
  <c r="M337"/>
  <c r="Q338" s="1"/>
  <c r="O337"/>
  <c r="P337" s="1"/>
  <c r="F341" i="2"/>
  <c r="G340"/>
  <c r="H340" s="1"/>
  <c r="O338"/>
  <c r="P337"/>
  <c r="L338"/>
  <c r="M338" s="1"/>
  <c r="Q339" s="1"/>
  <c r="K339"/>
  <c r="N515" i="1"/>
  <c r="J340" i="3"/>
  <c r="R338"/>
  <c r="J340" i="2"/>
  <c r="R339"/>
  <c r="F342" i="3" l="1"/>
  <c r="G341"/>
  <c r="H341" s="1"/>
  <c r="L338"/>
  <c r="K339"/>
  <c r="M338"/>
  <c r="Q339" s="1"/>
  <c r="O338"/>
  <c r="P338" s="1"/>
  <c r="K340" i="2"/>
  <c r="L339"/>
  <c r="M339" s="1"/>
  <c r="Q340" s="1"/>
  <c r="F342"/>
  <c r="G341"/>
  <c r="H341" s="1"/>
  <c r="O339"/>
  <c r="P338"/>
  <c r="N514" i="1"/>
  <c r="J341" i="3"/>
  <c r="R339"/>
  <c r="J341" i="2"/>
  <c r="R340"/>
  <c r="F343" i="3" l="1"/>
  <c r="G342"/>
  <c r="H342" s="1"/>
  <c r="L339"/>
  <c r="K340"/>
  <c r="M339"/>
  <c r="Q340" s="1"/>
  <c r="O339"/>
  <c r="P339" s="1"/>
  <c r="F343" i="2"/>
  <c r="G342"/>
  <c r="H342" s="1"/>
  <c r="O340"/>
  <c r="P339"/>
  <c r="L340"/>
  <c r="M340" s="1"/>
  <c r="Q341" s="1"/>
  <c r="K341"/>
  <c r="N513" i="1"/>
  <c r="J342" i="3"/>
  <c r="R340"/>
  <c r="J342" i="2"/>
  <c r="R341"/>
  <c r="F344" i="3" l="1"/>
  <c r="G343"/>
  <c r="H343" s="1"/>
  <c r="L340"/>
  <c r="K341"/>
  <c r="M340"/>
  <c r="Q341" s="1"/>
  <c r="O340"/>
  <c r="P340" s="1"/>
  <c r="F344" i="2"/>
  <c r="G343"/>
  <c r="H343" s="1"/>
  <c r="K342"/>
  <c r="L341"/>
  <c r="M341" s="1"/>
  <c r="Q342" s="1"/>
  <c r="O341"/>
  <c r="P340"/>
  <c r="N512" i="1"/>
  <c r="J343" i="3"/>
  <c r="R341"/>
  <c r="R342" i="2"/>
  <c r="J343"/>
  <c r="F345" i="3" l="1"/>
  <c r="G344"/>
  <c r="H344" s="1"/>
  <c r="L341"/>
  <c r="K342"/>
  <c r="M341"/>
  <c r="Q342" s="1"/>
  <c r="O341"/>
  <c r="P341" s="1"/>
  <c r="L342" i="2"/>
  <c r="K343"/>
  <c r="M342"/>
  <c r="Q343" s="1"/>
  <c r="F345"/>
  <c r="G344"/>
  <c r="H344" s="1"/>
  <c r="O342"/>
  <c r="P341"/>
  <c r="N511" i="1"/>
  <c r="J344" i="3"/>
  <c r="R342"/>
  <c r="J344" i="2"/>
  <c r="R343"/>
  <c r="F346" i="3" l="1"/>
  <c r="G345"/>
  <c r="H345" s="1"/>
  <c r="L342"/>
  <c r="K343"/>
  <c r="M342"/>
  <c r="Q343" s="1"/>
  <c r="O342"/>
  <c r="P342" s="1"/>
  <c r="F346" i="2"/>
  <c r="G345"/>
  <c r="H345" s="1"/>
  <c r="K344"/>
  <c r="L343"/>
  <c r="M343" s="1"/>
  <c r="Q344" s="1"/>
  <c r="O343"/>
  <c r="P342"/>
  <c r="N510" i="1"/>
  <c r="J345" i="3"/>
  <c r="R343"/>
  <c r="J345" i="2"/>
  <c r="R344"/>
  <c r="F347" i="3" l="1"/>
  <c r="G346"/>
  <c r="H346" s="1"/>
  <c r="L343"/>
  <c r="K344"/>
  <c r="M343"/>
  <c r="Q344" s="1"/>
  <c r="O343"/>
  <c r="P343" s="1"/>
  <c r="L344" i="2"/>
  <c r="K345"/>
  <c r="M344"/>
  <c r="Q345" s="1"/>
  <c r="O344"/>
  <c r="P343"/>
  <c r="F347"/>
  <c r="G346"/>
  <c r="H346" s="1"/>
  <c r="N509" i="1"/>
  <c r="J346" i="3"/>
  <c r="R344"/>
  <c r="J346" i="2"/>
  <c r="R345"/>
  <c r="F348" i="3" l="1"/>
  <c r="G347"/>
  <c r="H347" s="1"/>
  <c r="L344"/>
  <c r="K345"/>
  <c r="M344"/>
  <c r="Q345" s="1"/>
  <c r="O344"/>
  <c r="P344" s="1"/>
  <c r="F348" i="2"/>
  <c r="G347"/>
  <c r="H347" s="1"/>
  <c r="O345"/>
  <c r="P344"/>
  <c r="K346"/>
  <c r="L345"/>
  <c r="M345" s="1"/>
  <c r="Q346" s="1"/>
  <c r="N508" i="1"/>
  <c r="J347" i="3"/>
  <c r="R345"/>
  <c r="J347" i="2"/>
  <c r="R346"/>
  <c r="F349" i="3" l="1"/>
  <c r="G348"/>
  <c r="H348" s="1"/>
  <c r="L345"/>
  <c r="K346"/>
  <c r="M345"/>
  <c r="Q346" s="1"/>
  <c r="O345"/>
  <c r="P345" s="1"/>
  <c r="O346" i="2"/>
  <c r="P345"/>
  <c r="L346"/>
  <c r="M346" s="1"/>
  <c r="Q347" s="1"/>
  <c r="K347"/>
  <c r="F349"/>
  <c r="G348"/>
  <c r="H348" s="1"/>
  <c r="N507" i="1"/>
  <c r="J348" i="3"/>
  <c r="R346"/>
  <c r="J348" i="2"/>
  <c r="R347"/>
  <c r="F350" i="3" l="1"/>
  <c r="G349"/>
  <c r="H349" s="1"/>
  <c r="L346"/>
  <c r="K347"/>
  <c r="M346"/>
  <c r="Q347" s="1"/>
  <c r="O346"/>
  <c r="P346" s="1"/>
  <c r="F350" i="2"/>
  <c r="G349"/>
  <c r="H349" s="1"/>
  <c r="K348"/>
  <c r="L347"/>
  <c r="M347" s="1"/>
  <c r="Q348" s="1"/>
  <c r="O347"/>
  <c r="P346"/>
  <c r="N506" i="1"/>
  <c r="J349" i="3"/>
  <c r="R347"/>
  <c r="J349" i="2"/>
  <c r="R348"/>
  <c r="F351" i="3" l="1"/>
  <c r="G350"/>
  <c r="H350" s="1"/>
  <c r="L347"/>
  <c r="K348"/>
  <c r="M347"/>
  <c r="Q348" s="1"/>
  <c r="O347"/>
  <c r="P347" s="1"/>
  <c r="L348" i="2"/>
  <c r="K349"/>
  <c r="M348"/>
  <c r="Q349" s="1"/>
  <c r="O348"/>
  <c r="P347"/>
  <c r="F351"/>
  <c r="G350"/>
  <c r="H350" s="1"/>
  <c r="N505" i="1"/>
  <c r="J350" i="3"/>
  <c r="R348"/>
  <c r="J350" i="2"/>
  <c r="R349"/>
  <c r="F352" i="3" l="1"/>
  <c r="G351"/>
  <c r="H351" s="1"/>
  <c r="L348"/>
  <c r="K349"/>
  <c r="M348"/>
  <c r="Q349" s="1"/>
  <c r="O348"/>
  <c r="P348" s="1"/>
  <c r="F352" i="2"/>
  <c r="G351"/>
  <c r="H351" s="1"/>
  <c r="O349"/>
  <c r="P348"/>
  <c r="K350"/>
  <c r="L349"/>
  <c r="M349" s="1"/>
  <c r="Q350" s="1"/>
  <c r="N504" i="1"/>
  <c r="J351" i="3"/>
  <c r="R349"/>
  <c r="J351" i="2"/>
  <c r="R350"/>
  <c r="F353" i="3" l="1"/>
  <c r="G352"/>
  <c r="H352" s="1"/>
  <c r="L349"/>
  <c r="K350"/>
  <c r="M349"/>
  <c r="Q350" s="1"/>
  <c r="O349"/>
  <c r="P349" s="1"/>
  <c r="O350" i="2"/>
  <c r="P349"/>
  <c r="L350"/>
  <c r="M350" s="1"/>
  <c r="Q351" s="1"/>
  <c r="K351"/>
  <c r="F353"/>
  <c r="G352"/>
  <c r="H352" s="1"/>
  <c r="N503" i="1"/>
  <c r="J352" i="3"/>
  <c r="R350"/>
  <c r="J352" i="2"/>
  <c r="R351"/>
  <c r="F354" i="3" l="1"/>
  <c r="G353"/>
  <c r="H353" s="1"/>
  <c r="L350"/>
  <c r="K351"/>
  <c r="M350"/>
  <c r="Q351" s="1"/>
  <c r="O350"/>
  <c r="P350" s="1"/>
  <c r="F354" i="2"/>
  <c r="G353"/>
  <c r="H353" s="1"/>
  <c r="K352"/>
  <c r="L351"/>
  <c r="M351" s="1"/>
  <c r="Q352" s="1"/>
  <c r="O351"/>
  <c r="P350"/>
  <c r="N502" i="1"/>
  <c r="J353" i="3"/>
  <c r="R351"/>
  <c r="J353" i="2"/>
  <c r="R352"/>
  <c r="F355" i="3" l="1"/>
  <c r="G354"/>
  <c r="H354" s="1"/>
  <c r="L351"/>
  <c r="K352"/>
  <c r="M351"/>
  <c r="Q352" s="1"/>
  <c r="O351"/>
  <c r="P351" s="1"/>
  <c r="L352" i="2"/>
  <c r="K353"/>
  <c r="M352"/>
  <c r="Q353" s="1"/>
  <c r="O352"/>
  <c r="P351"/>
  <c r="F355"/>
  <c r="G354"/>
  <c r="H354" s="1"/>
  <c r="N501" i="1"/>
  <c r="J354" i="3"/>
  <c r="R352"/>
  <c r="J354" i="2"/>
  <c r="R353"/>
  <c r="F356" i="3" l="1"/>
  <c r="G355"/>
  <c r="H355" s="1"/>
  <c r="L352"/>
  <c r="K353"/>
  <c r="M352"/>
  <c r="Q353" s="1"/>
  <c r="O352"/>
  <c r="P352" s="1"/>
  <c r="F356" i="2"/>
  <c r="G355"/>
  <c r="H355" s="1"/>
  <c r="O353"/>
  <c r="P352"/>
  <c r="K354"/>
  <c r="L353"/>
  <c r="M353" s="1"/>
  <c r="Q354" s="1"/>
  <c r="N500" i="1"/>
  <c r="J355" i="3"/>
  <c r="R353"/>
  <c r="J355" i="2"/>
  <c r="R354"/>
  <c r="F357" i="3" l="1"/>
  <c r="G356"/>
  <c r="H356" s="1"/>
  <c r="L353"/>
  <c r="K354"/>
  <c r="M353"/>
  <c r="Q354" s="1"/>
  <c r="O353"/>
  <c r="P353" s="1"/>
  <c r="L354" i="2"/>
  <c r="K355"/>
  <c r="M354"/>
  <c r="Q355" s="1"/>
  <c r="F357"/>
  <c r="G356"/>
  <c r="H356" s="1"/>
  <c r="O354"/>
  <c r="P353"/>
  <c r="N499" i="1"/>
  <c r="J356" i="3"/>
  <c r="R354"/>
  <c r="J356" i="2"/>
  <c r="R355"/>
  <c r="F358" i="3" l="1"/>
  <c r="G357"/>
  <c r="H357" s="1"/>
  <c r="L354"/>
  <c r="K355"/>
  <c r="M354"/>
  <c r="Q355" s="1"/>
  <c r="O354"/>
  <c r="P354" s="1"/>
  <c r="F358" i="2"/>
  <c r="G357"/>
  <c r="H357" s="1"/>
  <c r="K356"/>
  <c r="L355"/>
  <c r="M355" s="1"/>
  <c r="Q356" s="1"/>
  <c r="O355"/>
  <c r="P354"/>
  <c r="N498" i="1"/>
  <c r="J357" i="3"/>
  <c r="R355"/>
  <c r="J357" i="2"/>
  <c r="R356"/>
  <c r="F359" i="3" l="1"/>
  <c r="G358"/>
  <c r="H358" s="1"/>
  <c r="L355"/>
  <c r="K356"/>
  <c r="M355"/>
  <c r="Q356" s="1"/>
  <c r="O355"/>
  <c r="P355" s="1"/>
  <c r="L356" i="2"/>
  <c r="K357"/>
  <c r="M356"/>
  <c r="Q357" s="1"/>
  <c r="F359"/>
  <c r="G358"/>
  <c r="H358" s="1"/>
  <c r="O356"/>
  <c r="P355"/>
  <c r="N497" i="1"/>
  <c r="J358" i="3"/>
  <c r="R356"/>
  <c r="J358" i="2"/>
  <c r="R357"/>
  <c r="F360" i="3" l="1"/>
  <c r="G359"/>
  <c r="H359" s="1"/>
  <c r="L356"/>
  <c r="K357"/>
  <c r="M356"/>
  <c r="Q357" s="1"/>
  <c r="O356"/>
  <c r="P356" s="1"/>
  <c r="F360" i="2"/>
  <c r="G359"/>
  <c r="H359" s="1"/>
  <c r="K358"/>
  <c r="L357"/>
  <c r="M357" s="1"/>
  <c r="Q358" s="1"/>
  <c r="O357"/>
  <c r="P356"/>
  <c r="N496" i="1"/>
  <c r="J359" i="3"/>
  <c r="R357"/>
  <c r="J359" i="2"/>
  <c r="R358"/>
  <c r="F361" i="3" l="1"/>
  <c r="G360"/>
  <c r="H360" s="1"/>
  <c r="L357"/>
  <c r="K358"/>
  <c r="M357"/>
  <c r="Q358" s="1"/>
  <c r="O357"/>
  <c r="P357" s="1"/>
  <c r="L358" i="2"/>
  <c r="K359"/>
  <c r="M358"/>
  <c r="Q359" s="1"/>
  <c r="O358"/>
  <c r="P357"/>
  <c r="F361"/>
  <c r="G360"/>
  <c r="H360" s="1"/>
  <c r="N495" i="1"/>
  <c r="J360" i="3"/>
  <c r="R358"/>
  <c r="J360" i="2"/>
  <c r="R359"/>
  <c r="F362" i="3" l="1"/>
  <c r="G361"/>
  <c r="H361" s="1"/>
  <c r="L358"/>
  <c r="K359"/>
  <c r="M358"/>
  <c r="Q359" s="1"/>
  <c r="O358"/>
  <c r="P358" s="1"/>
  <c r="F362" i="2"/>
  <c r="G361"/>
  <c r="H361" s="1"/>
  <c r="O359"/>
  <c r="P358"/>
  <c r="K360"/>
  <c r="L359"/>
  <c r="M359" s="1"/>
  <c r="Q360" s="1"/>
  <c r="N494" i="1"/>
  <c r="J361" i="3"/>
  <c r="R359"/>
  <c r="J361" i="2"/>
  <c r="R360"/>
  <c r="F363" i="3" l="1"/>
  <c r="G362"/>
  <c r="H362" s="1"/>
  <c r="L359"/>
  <c r="K360"/>
  <c r="M359"/>
  <c r="Q360" s="1"/>
  <c r="O359"/>
  <c r="P359" s="1"/>
  <c r="L360" i="2"/>
  <c r="K361"/>
  <c r="M360"/>
  <c r="Q361" s="1"/>
  <c r="F363"/>
  <c r="G362"/>
  <c r="H362" s="1"/>
  <c r="O360"/>
  <c r="P359"/>
  <c r="N493" i="1"/>
  <c r="J362" i="3"/>
  <c r="R360"/>
  <c r="R361" i="2"/>
  <c r="J362"/>
  <c r="F364" i="3" l="1"/>
  <c r="G363"/>
  <c r="H363" s="1"/>
  <c r="L360"/>
  <c r="K361"/>
  <c r="M360"/>
  <c r="Q361" s="1"/>
  <c r="O360"/>
  <c r="P360" s="1"/>
  <c r="F364" i="2"/>
  <c r="G363"/>
  <c r="H363" s="1"/>
  <c r="O361"/>
  <c r="P361" s="1"/>
  <c r="P360"/>
  <c r="K362"/>
  <c r="L361"/>
  <c r="M361" s="1"/>
  <c r="Q362" s="1"/>
  <c r="N492" i="1"/>
  <c r="J363" i="3"/>
  <c r="R361"/>
  <c r="J363" i="2"/>
  <c r="R362"/>
  <c r="F365" i="3" l="1"/>
  <c r="G364"/>
  <c r="H364" s="1"/>
  <c r="L361"/>
  <c r="K362"/>
  <c r="M361"/>
  <c r="Q362" s="1"/>
  <c r="O361"/>
  <c r="P361" s="1"/>
  <c r="L362" i="2"/>
  <c r="K363"/>
  <c r="M362"/>
  <c r="Q363" s="1"/>
  <c r="F365"/>
  <c r="G364"/>
  <c r="H364" s="1"/>
  <c r="O362"/>
  <c r="N491" i="1"/>
  <c r="J364" i="3"/>
  <c r="R362"/>
  <c r="J364" i="2"/>
  <c r="R363"/>
  <c r="F366" i="3" l="1"/>
  <c r="G365"/>
  <c r="H365" s="1"/>
  <c r="L362"/>
  <c r="K363"/>
  <c r="M362"/>
  <c r="Q363" s="1"/>
  <c r="O362"/>
  <c r="P362" s="1"/>
  <c r="F366" i="2"/>
  <c r="G365"/>
  <c r="H365" s="1"/>
  <c r="O363"/>
  <c r="P363" s="1"/>
  <c r="P362"/>
  <c r="K364"/>
  <c r="L363"/>
  <c r="M363" s="1"/>
  <c r="Q364" s="1"/>
  <c r="N490" i="1"/>
  <c r="J365" i="3"/>
  <c r="R363"/>
  <c r="R364" i="2"/>
  <c r="J365"/>
  <c r="F367" i="3" l="1"/>
  <c r="G366"/>
  <c r="H366" s="1"/>
  <c r="L363"/>
  <c r="K364"/>
  <c r="M363"/>
  <c r="Q364" s="1"/>
  <c r="O363"/>
  <c r="P363" s="1"/>
  <c r="L364" i="2"/>
  <c r="K365"/>
  <c r="M364"/>
  <c r="Q365" s="1"/>
  <c r="F367"/>
  <c r="G366"/>
  <c r="H366" s="1"/>
  <c r="O364"/>
  <c r="N489" i="1"/>
  <c r="J366" i="3"/>
  <c r="R364"/>
  <c r="J366" i="2"/>
  <c r="R365"/>
  <c r="F368" i="3" l="1"/>
  <c r="G367"/>
  <c r="H367" s="1"/>
  <c r="L364"/>
  <c r="K365"/>
  <c r="M364"/>
  <c r="Q365" s="1"/>
  <c r="O364"/>
  <c r="P364" s="1"/>
  <c r="F368" i="2"/>
  <c r="G367"/>
  <c r="H367" s="1"/>
  <c r="K366"/>
  <c r="L365"/>
  <c r="M365" s="1"/>
  <c r="Q366" s="1"/>
  <c r="O365"/>
  <c r="P364"/>
  <c r="N488" i="1"/>
  <c r="J367" i="3"/>
  <c r="R365"/>
  <c r="J367" i="2"/>
  <c r="R366"/>
  <c r="F369" i="3" l="1"/>
  <c r="G368"/>
  <c r="H368" s="1"/>
  <c r="L365"/>
  <c r="K366"/>
  <c r="M365"/>
  <c r="Q366" s="1"/>
  <c r="O365"/>
  <c r="P365" s="1"/>
  <c r="L366" i="2"/>
  <c r="K367"/>
  <c r="M366"/>
  <c r="Q367" s="1"/>
  <c r="O366"/>
  <c r="P365"/>
  <c r="F369"/>
  <c r="G368"/>
  <c r="H368" s="1"/>
  <c r="N487" i="1"/>
  <c r="J368" i="3"/>
  <c r="R366"/>
  <c r="J368" i="2"/>
  <c r="R367"/>
  <c r="F370" i="3" l="1"/>
  <c r="G369"/>
  <c r="H369" s="1"/>
  <c r="L366"/>
  <c r="K367"/>
  <c r="M366"/>
  <c r="Q367" s="1"/>
  <c r="O366"/>
  <c r="P366" s="1"/>
  <c r="F370" i="2"/>
  <c r="G369"/>
  <c r="H369" s="1"/>
  <c r="O367"/>
  <c r="P366"/>
  <c r="K368"/>
  <c r="L367"/>
  <c r="M367" s="1"/>
  <c r="Q368" s="1"/>
  <c r="N486" i="1"/>
  <c r="J369" i="3"/>
  <c r="R367"/>
  <c r="J369" i="2"/>
  <c r="R368"/>
  <c r="F371" i="3" l="1"/>
  <c r="G370"/>
  <c r="H370" s="1"/>
  <c r="L367"/>
  <c r="K368"/>
  <c r="M367"/>
  <c r="Q368" s="1"/>
  <c r="O367"/>
  <c r="P367" s="1"/>
  <c r="L368" i="2"/>
  <c r="K369"/>
  <c r="M368"/>
  <c r="Q369" s="1"/>
  <c r="F371"/>
  <c r="G370"/>
  <c r="H370" s="1"/>
  <c r="O368"/>
  <c r="P367"/>
  <c r="N485" i="1"/>
  <c r="J370" i="3"/>
  <c r="R368"/>
  <c r="R369" i="2"/>
  <c r="J370"/>
  <c r="F372" i="3" l="1"/>
  <c r="G371"/>
  <c r="H371" s="1"/>
  <c r="L368"/>
  <c r="K369"/>
  <c r="M368"/>
  <c r="Q369" s="1"/>
  <c r="O368"/>
  <c r="P368" s="1"/>
  <c r="O369" i="2"/>
  <c r="P368"/>
  <c r="F372"/>
  <c r="G371"/>
  <c r="H371" s="1"/>
  <c r="K370"/>
  <c r="L369"/>
  <c r="M369" s="1"/>
  <c r="Q370" s="1"/>
  <c r="N484" i="1"/>
  <c r="J371" i="3"/>
  <c r="R369"/>
  <c r="J371" i="2"/>
  <c r="R370"/>
  <c r="F373" i="3" l="1"/>
  <c r="G372"/>
  <c r="H372" s="1"/>
  <c r="L369"/>
  <c r="K370"/>
  <c r="M369"/>
  <c r="Q370" s="1"/>
  <c r="O369"/>
  <c r="P369" s="1"/>
  <c r="L370" i="2"/>
  <c r="M370" s="1"/>
  <c r="Q371" s="1"/>
  <c r="K371"/>
  <c r="F373"/>
  <c r="G372"/>
  <c r="H372" s="1"/>
  <c r="O370"/>
  <c r="P369"/>
  <c r="N483" i="1"/>
  <c r="J372" i="3"/>
  <c r="R370"/>
  <c r="J372" i="2"/>
  <c r="R371"/>
  <c r="F374" i="3" l="1"/>
  <c r="G373"/>
  <c r="H373" s="1"/>
  <c r="L370"/>
  <c r="K371"/>
  <c r="M370"/>
  <c r="Q371" s="1"/>
  <c r="O370"/>
  <c r="P370" s="1"/>
  <c r="F374" i="2"/>
  <c r="G373"/>
  <c r="H373" s="1"/>
  <c r="K372"/>
  <c r="L371"/>
  <c r="M371" s="1"/>
  <c r="Q372" s="1"/>
  <c r="O371"/>
  <c r="P370"/>
  <c r="N482" i="1"/>
  <c r="J373" i="3"/>
  <c r="R371"/>
  <c r="J373" i="2"/>
  <c r="R372"/>
  <c r="F375" i="3" l="1"/>
  <c r="G374"/>
  <c r="H374" s="1"/>
  <c r="L371"/>
  <c r="K372"/>
  <c r="M371"/>
  <c r="Q372" s="1"/>
  <c r="O371"/>
  <c r="P371" s="1"/>
  <c r="L372" i="2"/>
  <c r="K373"/>
  <c r="M372"/>
  <c r="Q373" s="1"/>
  <c r="F375"/>
  <c r="G374"/>
  <c r="H374" s="1"/>
  <c r="O372"/>
  <c r="P371"/>
  <c r="N481" i="1"/>
  <c r="J374" i="3"/>
  <c r="R372"/>
  <c r="R373" i="2"/>
  <c r="J374"/>
  <c r="F376" i="3" l="1"/>
  <c r="G375"/>
  <c r="H375" s="1"/>
  <c r="L372"/>
  <c r="K373"/>
  <c r="M372"/>
  <c r="Q373" s="1"/>
  <c r="O372"/>
  <c r="P372" s="1"/>
  <c r="O373" i="2"/>
  <c r="P373" s="1"/>
  <c r="P372"/>
  <c r="F376"/>
  <c r="G375"/>
  <c r="H375" s="1"/>
  <c r="K374"/>
  <c r="L373"/>
  <c r="M373" s="1"/>
  <c r="Q374" s="1"/>
  <c r="N480" i="1"/>
  <c r="J375" i="3"/>
  <c r="R373"/>
  <c r="J375" i="2"/>
  <c r="R374"/>
  <c r="F377" i="3" l="1"/>
  <c r="G376"/>
  <c r="H376" s="1"/>
  <c r="L373"/>
  <c r="K374"/>
  <c r="M373"/>
  <c r="Q374" s="1"/>
  <c r="O373"/>
  <c r="P373" s="1"/>
  <c r="L374" i="2"/>
  <c r="K375"/>
  <c r="M374"/>
  <c r="Q375" s="1"/>
  <c r="F377"/>
  <c r="G376"/>
  <c r="H376" s="1"/>
  <c r="O374"/>
  <c r="P374" s="1"/>
  <c r="N479" i="1"/>
  <c r="J376" i="3"/>
  <c r="R374"/>
  <c r="J376" i="2"/>
  <c r="R375"/>
  <c r="F378" i="3" l="1"/>
  <c r="G377"/>
  <c r="H377" s="1"/>
  <c r="L374"/>
  <c r="K375"/>
  <c r="M374"/>
  <c r="Q375" s="1"/>
  <c r="O374"/>
  <c r="P374" s="1"/>
  <c r="F378" i="2"/>
  <c r="G377"/>
  <c r="H377" s="1"/>
  <c r="L375"/>
  <c r="K376"/>
  <c r="M375"/>
  <c r="Q376" s="1"/>
  <c r="O375"/>
  <c r="N478" i="1"/>
  <c r="J377" i="3"/>
  <c r="R375"/>
  <c r="J377" i="2"/>
  <c r="R376"/>
  <c r="F379" i="3" l="1"/>
  <c r="G378"/>
  <c r="H378" s="1"/>
  <c r="L375"/>
  <c r="K376"/>
  <c r="M375"/>
  <c r="Q376" s="1"/>
  <c r="O375"/>
  <c r="P375" s="1"/>
  <c r="L376" i="2"/>
  <c r="K377"/>
  <c r="M376"/>
  <c r="Q377" s="1"/>
  <c r="F379"/>
  <c r="G378"/>
  <c r="H378" s="1"/>
  <c r="O376"/>
  <c r="P375"/>
  <c r="N477" i="1"/>
  <c r="J378" i="3"/>
  <c r="R376"/>
  <c r="R377" i="2"/>
  <c r="J378"/>
  <c r="F380" i="3" l="1"/>
  <c r="G379"/>
  <c r="H379" s="1"/>
  <c r="L376"/>
  <c r="K377"/>
  <c r="M376"/>
  <c r="Q377" s="1"/>
  <c r="O376"/>
  <c r="P376" s="1"/>
  <c r="F380" i="2"/>
  <c r="G379"/>
  <c r="H379" s="1"/>
  <c r="L377"/>
  <c r="K378"/>
  <c r="M377"/>
  <c r="Q378" s="1"/>
  <c r="O377"/>
  <c r="P376"/>
  <c r="N476" i="1"/>
  <c r="J379" i="3"/>
  <c r="R377"/>
  <c r="J379" i="2"/>
  <c r="R378"/>
  <c r="F381" i="3" l="1"/>
  <c r="G380"/>
  <c r="H380" s="1"/>
  <c r="L377"/>
  <c r="K378"/>
  <c r="M377"/>
  <c r="Q378" s="1"/>
  <c r="O377"/>
  <c r="P377" s="1"/>
  <c r="L378" i="2"/>
  <c r="K379"/>
  <c r="M378"/>
  <c r="Q379" s="1"/>
  <c r="O378"/>
  <c r="P377"/>
  <c r="F381"/>
  <c r="G380"/>
  <c r="H380" s="1"/>
  <c r="N475" i="1"/>
  <c r="J380" i="3"/>
  <c r="R378"/>
  <c r="R379" i="2"/>
  <c r="J380"/>
  <c r="F382" i="3" l="1"/>
  <c r="G381"/>
  <c r="H381" s="1"/>
  <c r="L378"/>
  <c r="K379"/>
  <c r="M378"/>
  <c r="Q379" s="1"/>
  <c r="O378"/>
  <c r="P378" s="1"/>
  <c r="F382" i="2"/>
  <c r="G381"/>
  <c r="H381" s="1"/>
  <c r="O379"/>
  <c r="P379" s="1"/>
  <c r="P378"/>
  <c r="L379"/>
  <c r="K380"/>
  <c r="M379"/>
  <c r="Q380" s="1"/>
  <c r="N474" i="1"/>
  <c r="J381" i="3"/>
  <c r="R379"/>
  <c r="J381" i="2"/>
  <c r="R380"/>
  <c r="F383" i="3" l="1"/>
  <c r="G382"/>
  <c r="H382" s="1"/>
  <c r="L379"/>
  <c r="K380"/>
  <c r="M379"/>
  <c r="Q380" s="1"/>
  <c r="O379"/>
  <c r="P379" s="1"/>
  <c r="L380" i="2"/>
  <c r="K381"/>
  <c r="M380"/>
  <c r="Q381" s="1"/>
  <c r="F383"/>
  <c r="G382"/>
  <c r="H382" s="1"/>
  <c r="O380"/>
  <c r="N473" i="1"/>
  <c r="J382" i="3"/>
  <c r="R380"/>
  <c r="J382" i="2"/>
  <c r="R381"/>
  <c r="F384" i="3" l="1"/>
  <c r="G383"/>
  <c r="H383" s="1"/>
  <c r="L380"/>
  <c r="K381"/>
  <c r="M380"/>
  <c r="Q381" s="1"/>
  <c r="O380"/>
  <c r="P380" s="1"/>
  <c r="F384" i="2"/>
  <c r="G383"/>
  <c r="H383" s="1"/>
  <c r="O381"/>
  <c r="P381" s="1"/>
  <c r="P380"/>
  <c r="L381"/>
  <c r="M381" s="1"/>
  <c r="Q382" s="1"/>
  <c r="K382"/>
  <c r="N472" i="1"/>
  <c r="J383" i="3"/>
  <c r="R381"/>
  <c r="R382" i="2"/>
  <c r="J383"/>
  <c r="F385" i="3" l="1"/>
  <c r="G384"/>
  <c r="H384" s="1"/>
  <c r="L381"/>
  <c r="K382"/>
  <c r="M381"/>
  <c r="Q382" s="1"/>
  <c r="O381"/>
  <c r="P381" s="1"/>
  <c r="L382" i="2"/>
  <c r="K383"/>
  <c r="M382"/>
  <c r="Q383" s="1"/>
  <c r="F385"/>
  <c r="G384"/>
  <c r="H384" s="1"/>
  <c r="O382"/>
  <c r="N471" i="1"/>
  <c r="J384" i="3"/>
  <c r="R382"/>
  <c r="J384" i="2"/>
  <c r="R383"/>
  <c r="F386" i="3" l="1"/>
  <c r="G385"/>
  <c r="H385" s="1"/>
  <c r="L382"/>
  <c r="K383"/>
  <c r="M382"/>
  <c r="Q383" s="1"/>
  <c r="O382"/>
  <c r="P382" s="1"/>
  <c r="F386" i="2"/>
  <c r="G385"/>
  <c r="H385" s="1"/>
  <c r="L383"/>
  <c r="K384"/>
  <c r="M383"/>
  <c r="Q384" s="1"/>
  <c r="O383"/>
  <c r="P382"/>
  <c r="N470" i="1"/>
  <c r="J385" i="3"/>
  <c r="R383"/>
  <c r="J385" i="2"/>
  <c r="R384"/>
  <c r="F387" i="3" l="1"/>
  <c r="G386"/>
  <c r="H386" s="1"/>
  <c r="L383"/>
  <c r="K384"/>
  <c r="M383"/>
  <c r="Q384" s="1"/>
  <c r="O383"/>
  <c r="P383" s="1"/>
  <c r="L384" i="2"/>
  <c r="K385"/>
  <c r="M384"/>
  <c r="Q385" s="1"/>
  <c r="F387"/>
  <c r="G386"/>
  <c r="H386" s="1"/>
  <c r="O384"/>
  <c r="P383"/>
  <c r="N469" i="1"/>
  <c r="J386" i="3"/>
  <c r="R384"/>
  <c r="R385" i="2"/>
  <c r="J386"/>
  <c r="F388" i="3" l="1"/>
  <c r="G387"/>
  <c r="H387" s="1"/>
  <c r="L384"/>
  <c r="K385"/>
  <c r="M384"/>
  <c r="Q385" s="1"/>
  <c r="O384"/>
  <c r="P384" s="1"/>
  <c r="F388" i="2"/>
  <c r="G387"/>
  <c r="H387" s="1"/>
  <c r="O385"/>
  <c r="P384"/>
  <c r="L385"/>
  <c r="M385" s="1"/>
  <c r="Q386" s="1"/>
  <c r="K386"/>
  <c r="N468" i="1"/>
  <c r="J387" i="3"/>
  <c r="R385"/>
  <c r="J387" i="2"/>
  <c r="R386"/>
  <c r="F389" i="3" l="1"/>
  <c r="G388"/>
  <c r="H388" s="1"/>
  <c r="L385"/>
  <c r="K386"/>
  <c r="M385"/>
  <c r="Q386" s="1"/>
  <c r="O385"/>
  <c r="P385" s="1"/>
  <c r="F389" i="2"/>
  <c r="G388"/>
  <c r="H388" s="1"/>
  <c r="L386"/>
  <c r="K387"/>
  <c r="M386"/>
  <c r="Q387" s="1"/>
  <c r="O386"/>
  <c r="P385"/>
  <c r="N467" i="1"/>
  <c r="J388" i="3"/>
  <c r="R386"/>
  <c r="J388" i="2"/>
  <c r="R387"/>
  <c r="F390" i="3" l="1"/>
  <c r="G389"/>
  <c r="H389" s="1"/>
  <c r="L386"/>
  <c r="K387"/>
  <c r="M386"/>
  <c r="Q387" s="1"/>
  <c r="O386"/>
  <c r="P386" s="1"/>
  <c r="L387" i="2"/>
  <c r="K388"/>
  <c r="M387"/>
  <c r="Q388" s="1"/>
  <c r="F390"/>
  <c r="G389"/>
  <c r="H389" s="1"/>
  <c r="O387"/>
  <c r="P387" s="1"/>
  <c r="P386"/>
  <c r="N466" i="1"/>
  <c r="J389" i="3"/>
  <c r="R387"/>
  <c r="J389" i="2"/>
  <c r="R388"/>
  <c r="F391" i="3" l="1"/>
  <c r="G390"/>
  <c r="H390" s="1"/>
  <c r="L387"/>
  <c r="K388"/>
  <c r="M387"/>
  <c r="Q388" s="1"/>
  <c r="O387"/>
  <c r="P387" s="1"/>
  <c r="F391" i="2"/>
  <c r="G390"/>
  <c r="H390" s="1"/>
  <c r="L388"/>
  <c r="K389"/>
  <c r="M388"/>
  <c r="Q389" s="1"/>
  <c r="O388"/>
  <c r="N465" i="1"/>
  <c r="J390" i="3"/>
  <c r="R388"/>
  <c r="J390" i="2"/>
  <c r="R389"/>
  <c r="F392" i="3" l="1"/>
  <c r="G391"/>
  <c r="H391" s="1"/>
  <c r="L388"/>
  <c r="K389"/>
  <c r="M388"/>
  <c r="Q389" s="1"/>
  <c r="O388"/>
  <c r="P388" s="1"/>
  <c r="F392" i="2"/>
  <c r="G391"/>
  <c r="H391" s="1"/>
  <c r="L389"/>
  <c r="K390"/>
  <c r="M389"/>
  <c r="Q390" s="1"/>
  <c r="O389"/>
  <c r="P388"/>
  <c r="N464" i="1"/>
  <c r="J391" i="3"/>
  <c r="R389"/>
  <c r="J391" i="2"/>
  <c r="R390"/>
  <c r="F393" i="3" l="1"/>
  <c r="G392"/>
  <c r="H392" s="1"/>
  <c r="L389"/>
  <c r="K390"/>
  <c r="M389"/>
  <c r="Q390" s="1"/>
  <c r="O389"/>
  <c r="P389" s="1"/>
  <c r="L390" i="2"/>
  <c r="K391"/>
  <c r="M390"/>
  <c r="Q391" s="1"/>
  <c r="F393"/>
  <c r="G392"/>
  <c r="H392" s="1"/>
  <c r="O390"/>
  <c r="P390" s="1"/>
  <c r="P389"/>
  <c r="N463" i="1"/>
  <c r="J392" i="3"/>
  <c r="R390"/>
  <c r="J392" i="2"/>
  <c r="R391"/>
  <c r="F394" i="3" l="1"/>
  <c r="G393"/>
  <c r="H393" s="1"/>
  <c r="L390"/>
  <c r="K391"/>
  <c r="M390"/>
  <c r="Q391" s="1"/>
  <c r="O390"/>
  <c r="P390" s="1"/>
  <c r="F394" i="2"/>
  <c r="G393"/>
  <c r="H393" s="1"/>
  <c r="L391"/>
  <c r="K392"/>
  <c r="M391"/>
  <c r="Q392" s="1"/>
  <c r="O391"/>
  <c r="N462" i="1"/>
  <c r="J393" i="3"/>
  <c r="R391"/>
  <c r="J393" i="2"/>
  <c r="R392"/>
  <c r="F395" i="3" l="1"/>
  <c r="G394"/>
  <c r="H394" s="1"/>
  <c r="L391"/>
  <c r="K392"/>
  <c r="M391"/>
  <c r="Q392" s="1"/>
  <c r="O391"/>
  <c r="P391" s="1"/>
  <c r="F395" i="2"/>
  <c r="G394"/>
  <c r="H394" s="1"/>
  <c r="L392"/>
  <c r="K393"/>
  <c r="M392"/>
  <c r="Q393" s="1"/>
  <c r="O392"/>
  <c r="P391"/>
  <c r="N461" i="1"/>
  <c r="J394" i="3"/>
  <c r="R392"/>
  <c r="J394" i="2"/>
  <c r="R393"/>
  <c r="F396" i="3" l="1"/>
  <c r="G395"/>
  <c r="H395" s="1"/>
  <c r="L392"/>
  <c r="K393"/>
  <c r="M392"/>
  <c r="Q393" s="1"/>
  <c r="O392"/>
  <c r="P392" s="1"/>
  <c r="L393" i="2"/>
  <c r="K394"/>
  <c r="M393"/>
  <c r="Q394" s="1"/>
  <c r="F396"/>
  <c r="G395"/>
  <c r="H395" s="1"/>
  <c r="O393"/>
  <c r="P393" s="1"/>
  <c r="P392"/>
  <c r="N460" i="1"/>
  <c r="J395" i="3"/>
  <c r="R393"/>
  <c r="J395" i="2"/>
  <c r="R394"/>
  <c r="F397" i="3" l="1"/>
  <c r="G396"/>
  <c r="H396" s="1"/>
  <c r="L393"/>
  <c r="K394"/>
  <c r="M393"/>
  <c r="Q394" s="1"/>
  <c r="O393"/>
  <c r="P393" s="1"/>
  <c r="F397" i="2"/>
  <c r="G396"/>
  <c r="H396" s="1"/>
  <c r="L394"/>
  <c r="K395"/>
  <c r="M394"/>
  <c r="Q395" s="1"/>
  <c r="O394"/>
  <c r="N459" i="1"/>
  <c r="J396" i="3"/>
  <c r="R394"/>
  <c r="J396" i="2"/>
  <c r="R395"/>
  <c r="F398" i="3" l="1"/>
  <c r="G397"/>
  <c r="H397" s="1"/>
  <c r="L394"/>
  <c r="K395"/>
  <c r="M394"/>
  <c r="Q395" s="1"/>
  <c r="O394"/>
  <c r="P394" s="1"/>
  <c r="F398" i="2"/>
  <c r="G397"/>
  <c r="H397" s="1"/>
  <c r="L395"/>
  <c r="K396"/>
  <c r="M395"/>
  <c r="Q396" s="1"/>
  <c r="O395"/>
  <c r="P394"/>
  <c r="N458" i="1"/>
  <c r="J397" i="3"/>
  <c r="R395"/>
  <c r="J397" i="2"/>
  <c r="R396"/>
  <c r="F399" i="3" l="1"/>
  <c r="G398"/>
  <c r="H398" s="1"/>
  <c r="L395"/>
  <c r="K396"/>
  <c r="M395"/>
  <c r="Q396" s="1"/>
  <c r="O395"/>
  <c r="P395" s="1"/>
  <c r="L396" i="2"/>
  <c r="K397"/>
  <c r="M396"/>
  <c r="Q397" s="1"/>
  <c r="F399"/>
  <c r="G398"/>
  <c r="H398" s="1"/>
  <c r="O396"/>
  <c r="P396" s="1"/>
  <c r="P395"/>
  <c r="N457" i="1"/>
  <c r="J398" i="3"/>
  <c r="R396"/>
  <c r="J398" i="2"/>
  <c r="R397"/>
  <c r="F400" i="3" l="1"/>
  <c r="G399"/>
  <c r="H399" s="1"/>
  <c r="L396"/>
  <c r="K397"/>
  <c r="M396"/>
  <c r="Q397" s="1"/>
  <c r="O396"/>
  <c r="P396" s="1"/>
  <c r="F400" i="2"/>
  <c r="G399"/>
  <c r="H399" s="1"/>
  <c r="L397"/>
  <c r="K398"/>
  <c r="M397"/>
  <c r="Q398" s="1"/>
  <c r="O397"/>
  <c r="N456" i="1"/>
  <c r="J399" i="3"/>
  <c r="R397"/>
  <c r="J399" i="2"/>
  <c r="R398"/>
  <c r="F401" i="3" l="1"/>
  <c r="G400"/>
  <c r="H400" s="1"/>
  <c r="L397"/>
  <c r="K398"/>
  <c r="M397"/>
  <c r="Q398" s="1"/>
  <c r="O397"/>
  <c r="P397" s="1"/>
  <c r="F401" i="2"/>
  <c r="G400"/>
  <c r="H400" s="1"/>
  <c r="L398"/>
  <c r="K399"/>
  <c r="M398"/>
  <c r="Q399" s="1"/>
  <c r="O398"/>
  <c r="P397"/>
  <c r="N455" i="1"/>
  <c r="J400" i="3"/>
  <c r="R398"/>
  <c r="J400" i="2"/>
  <c r="R399"/>
  <c r="F402" i="3" l="1"/>
  <c r="G401"/>
  <c r="H401" s="1"/>
  <c r="L398"/>
  <c r="K399"/>
  <c r="M398"/>
  <c r="Q399" s="1"/>
  <c r="O398"/>
  <c r="P398" s="1"/>
  <c r="L399" i="2"/>
  <c r="K400"/>
  <c r="M399"/>
  <c r="Q400" s="1"/>
  <c r="F402"/>
  <c r="G401"/>
  <c r="H401" s="1"/>
  <c r="O399"/>
  <c r="P398"/>
  <c r="N454" i="1"/>
  <c r="J401" i="3"/>
  <c r="R399"/>
  <c r="R400" i="2"/>
  <c r="J401"/>
  <c r="F403" i="3" l="1"/>
  <c r="G402"/>
  <c r="H402" s="1"/>
  <c r="L399"/>
  <c r="K400"/>
  <c r="M399"/>
  <c r="Q400" s="1"/>
  <c r="O399"/>
  <c r="P399" s="1"/>
  <c r="F403" i="2"/>
  <c r="G402"/>
  <c r="H402" s="1"/>
  <c r="L400"/>
  <c r="K401"/>
  <c r="M400"/>
  <c r="Q401" s="1"/>
  <c r="O400"/>
  <c r="P399"/>
  <c r="N453" i="1"/>
  <c r="J402" i="3"/>
  <c r="R400"/>
  <c r="J402" i="2"/>
  <c r="R401"/>
  <c r="F404" i="3" l="1"/>
  <c r="G403"/>
  <c r="H403" s="1"/>
  <c r="L400"/>
  <c r="K401"/>
  <c r="M400"/>
  <c r="Q401" s="1"/>
  <c r="O400"/>
  <c r="P400" s="1"/>
  <c r="L401" i="2"/>
  <c r="K402"/>
  <c r="M401"/>
  <c r="Q402" s="1"/>
  <c r="O401"/>
  <c r="P400"/>
  <c r="F404"/>
  <c r="G403"/>
  <c r="H403" s="1"/>
  <c r="N452" i="1"/>
  <c r="J403" i="3"/>
  <c r="R401"/>
  <c r="J403" i="2"/>
  <c r="R402"/>
  <c r="F405" i="3" l="1"/>
  <c r="G404"/>
  <c r="H404" s="1"/>
  <c r="L401"/>
  <c r="K402"/>
  <c r="M401"/>
  <c r="Q402" s="1"/>
  <c r="O401"/>
  <c r="P401" s="1"/>
  <c r="F405" i="2"/>
  <c r="G404"/>
  <c r="H404" s="1"/>
  <c r="O402"/>
  <c r="P401"/>
  <c r="L402"/>
  <c r="K403"/>
  <c r="M402"/>
  <c r="Q403" s="1"/>
  <c r="N451" i="1"/>
  <c r="J404" i="3"/>
  <c r="R402"/>
  <c r="J404" i="2"/>
  <c r="R403"/>
  <c r="F406" i="3" l="1"/>
  <c r="G405"/>
  <c r="H405" s="1"/>
  <c r="L402"/>
  <c r="K403"/>
  <c r="M402"/>
  <c r="Q403" s="1"/>
  <c r="O402"/>
  <c r="P402" s="1"/>
  <c r="F406" i="2"/>
  <c r="G405"/>
  <c r="H405" s="1"/>
  <c r="L403"/>
  <c r="K404"/>
  <c r="M403"/>
  <c r="Q404" s="1"/>
  <c r="O403"/>
  <c r="P402"/>
  <c r="N450" i="1"/>
  <c r="J405" i="3"/>
  <c r="R403"/>
  <c r="J405" i="2"/>
  <c r="R404"/>
  <c r="F407" i="3" l="1"/>
  <c r="G406"/>
  <c r="H406" s="1"/>
  <c r="L403"/>
  <c r="K404"/>
  <c r="M403"/>
  <c r="Q404" s="1"/>
  <c r="O403"/>
  <c r="P403" s="1"/>
  <c r="L404" i="2"/>
  <c r="K405"/>
  <c r="M404"/>
  <c r="Q405" s="1"/>
  <c r="F407"/>
  <c r="G406"/>
  <c r="H406" s="1"/>
  <c r="O404"/>
  <c r="P404" s="1"/>
  <c r="P403"/>
  <c r="N449" i="1"/>
  <c r="J406" i="3"/>
  <c r="R404"/>
  <c r="J406" i="2"/>
  <c r="R405"/>
  <c r="F408" i="3" l="1"/>
  <c r="G407"/>
  <c r="H407" s="1"/>
  <c r="L404"/>
  <c r="K405"/>
  <c r="M404"/>
  <c r="Q405" s="1"/>
  <c r="O404"/>
  <c r="P404" s="1"/>
  <c r="F408" i="2"/>
  <c r="G407"/>
  <c r="H407" s="1"/>
  <c r="L405"/>
  <c r="M405" s="1"/>
  <c r="Q406" s="1"/>
  <c r="K406"/>
  <c r="O405"/>
  <c r="N448" i="1"/>
  <c r="J407" i="3"/>
  <c r="R405"/>
  <c r="R406" i="2"/>
  <c r="J407"/>
  <c r="F409" i="3" l="1"/>
  <c r="G408"/>
  <c r="H408" s="1"/>
  <c r="L405"/>
  <c r="K406"/>
  <c r="M405"/>
  <c r="Q406" s="1"/>
  <c r="O405"/>
  <c r="P405" s="1"/>
  <c r="F409" i="2"/>
  <c r="G408"/>
  <c r="H408" s="1"/>
  <c r="L406"/>
  <c r="K407"/>
  <c r="M406"/>
  <c r="Q407" s="1"/>
  <c r="O406"/>
  <c r="P405"/>
  <c r="N447" i="1"/>
  <c r="J408" i="3"/>
  <c r="R406"/>
  <c r="J408" i="2"/>
  <c r="R407"/>
  <c r="F410" i="3" l="1"/>
  <c r="G409"/>
  <c r="H409" s="1"/>
  <c r="L406"/>
  <c r="K407"/>
  <c r="M406"/>
  <c r="Q407" s="1"/>
  <c r="O406"/>
  <c r="P406" s="1"/>
  <c r="L407" i="2"/>
  <c r="K408"/>
  <c r="M407"/>
  <c r="Q408" s="1"/>
  <c r="F410"/>
  <c r="G409"/>
  <c r="H409" s="1"/>
  <c r="O407"/>
  <c r="P407" s="1"/>
  <c r="P406"/>
  <c r="N446" i="1"/>
  <c r="J409" i="3"/>
  <c r="R407"/>
  <c r="J409" i="2"/>
  <c r="R408"/>
  <c r="F411" i="3" l="1"/>
  <c r="G410"/>
  <c r="H410" s="1"/>
  <c r="L407"/>
  <c r="K408"/>
  <c r="M407"/>
  <c r="Q408" s="1"/>
  <c r="O407"/>
  <c r="P407" s="1"/>
  <c r="F411" i="2"/>
  <c r="G410"/>
  <c r="H410" s="1"/>
  <c r="L408"/>
  <c r="K409"/>
  <c r="M408"/>
  <c r="Q409" s="1"/>
  <c r="O408"/>
  <c r="N445" i="1"/>
  <c r="J410" i="3"/>
  <c r="R408"/>
  <c r="J410" i="2"/>
  <c r="R409"/>
  <c r="F412" i="3" l="1"/>
  <c r="G411"/>
  <c r="H411" s="1"/>
  <c r="L408"/>
  <c r="K409"/>
  <c r="M408"/>
  <c r="Q409" s="1"/>
  <c r="O408"/>
  <c r="P408" s="1"/>
  <c r="F412" i="2"/>
  <c r="G411"/>
  <c r="H411" s="1"/>
  <c r="L409"/>
  <c r="K410"/>
  <c r="M409"/>
  <c r="Q410" s="1"/>
  <c r="O409"/>
  <c r="P408"/>
  <c r="N444" i="1"/>
  <c r="J411" i="3"/>
  <c r="R409"/>
  <c r="J411" i="2"/>
  <c r="R410"/>
  <c r="F413" i="3" l="1"/>
  <c r="G412"/>
  <c r="H412" s="1"/>
  <c r="L409"/>
  <c r="K410"/>
  <c r="M409"/>
  <c r="Q410" s="1"/>
  <c r="O409"/>
  <c r="P409" s="1"/>
  <c r="L410" i="2"/>
  <c r="K411"/>
  <c r="M410"/>
  <c r="Q411" s="1"/>
  <c r="F413"/>
  <c r="G412"/>
  <c r="H412" s="1"/>
  <c r="O410"/>
  <c r="P410" s="1"/>
  <c r="P409"/>
  <c r="N443" i="1"/>
  <c r="J412" i="3"/>
  <c r="R410"/>
  <c r="J412" i="2"/>
  <c r="R411"/>
  <c r="F414" i="3" l="1"/>
  <c r="G413"/>
  <c r="H413" s="1"/>
  <c r="L410"/>
  <c r="K411"/>
  <c r="M410"/>
  <c r="Q411" s="1"/>
  <c r="O410"/>
  <c r="P410" s="1"/>
  <c r="F414" i="2"/>
  <c r="G413"/>
  <c r="H413" s="1"/>
  <c r="L411"/>
  <c r="K412"/>
  <c r="M411"/>
  <c r="Q412" s="1"/>
  <c r="O411"/>
  <c r="N442" i="1"/>
  <c r="J413" i="3"/>
  <c r="R411"/>
  <c r="J413" i="2"/>
  <c r="R412"/>
  <c r="F415" i="3" l="1"/>
  <c r="G414"/>
  <c r="H414" s="1"/>
  <c r="L411"/>
  <c r="K412"/>
  <c r="M411"/>
  <c r="Q412" s="1"/>
  <c r="O411"/>
  <c r="P411" s="1"/>
  <c r="F415" i="2"/>
  <c r="G414"/>
  <c r="H414" s="1"/>
  <c r="L412"/>
  <c r="K413"/>
  <c r="M412"/>
  <c r="Q413" s="1"/>
  <c r="O412"/>
  <c r="P411"/>
  <c r="N441" i="1"/>
  <c r="J414" i="3"/>
  <c r="R412"/>
  <c r="J414" i="2"/>
  <c r="R413"/>
  <c r="F416" i="3" l="1"/>
  <c r="G415"/>
  <c r="H415" s="1"/>
  <c r="L412"/>
  <c r="K413"/>
  <c r="M412"/>
  <c r="Q413" s="1"/>
  <c r="O412"/>
  <c r="P412" s="1"/>
  <c r="L413" i="2"/>
  <c r="K414"/>
  <c r="M413"/>
  <c r="Q414" s="1"/>
  <c r="F416"/>
  <c r="G415"/>
  <c r="H415" s="1"/>
  <c r="O413"/>
  <c r="P413" s="1"/>
  <c r="P412"/>
  <c r="N440" i="1"/>
  <c r="J415" i="3"/>
  <c r="R413"/>
  <c r="J415" i="2"/>
  <c r="R414"/>
  <c r="F417" i="3" l="1"/>
  <c r="G416"/>
  <c r="H416" s="1"/>
  <c r="L413"/>
  <c r="K414"/>
  <c r="M413"/>
  <c r="Q414" s="1"/>
  <c r="O413"/>
  <c r="P413" s="1"/>
  <c r="F417" i="2"/>
  <c r="G416"/>
  <c r="H416" s="1"/>
  <c r="L414"/>
  <c r="K415"/>
  <c r="M414"/>
  <c r="Q415" s="1"/>
  <c r="O414"/>
  <c r="N439" i="1"/>
  <c r="J416" i="3"/>
  <c r="R414"/>
  <c r="J416" i="2"/>
  <c r="R415"/>
  <c r="F418" i="3" l="1"/>
  <c r="G417"/>
  <c r="H417" s="1"/>
  <c r="L414"/>
  <c r="K415"/>
  <c r="M414"/>
  <c r="Q415" s="1"/>
  <c r="O414"/>
  <c r="P414" s="1"/>
  <c r="F418" i="2"/>
  <c r="G417"/>
  <c r="H417" s="1"/>
  <c r="L415"/>
  <c r="K416"/>
  <c r="M415"/>
  <c r="Q416" s="1"/>
  <c r="O415"/>
  <c r="P414"/>
  <c r="N438" i="1"/>
  <c r="J417" i="3"/>
  <c r="R415"/>
  <c r="J417" i="2"/>
  <c r="R416"/>
  <c r="F419" i="3" l="1"/>
  <c r="G418"/>
  <c r="H418" s="1"/>
  <c r="L415"/>
  <c r="K416"/>
  <c r="M415"/>
  <c r="Q416" s="1"/>
  <c r="O415"/>
  <c r="P415" s="1"/>
  <c r="L416" i="2"/>
  <c r="K417"/>
  <c r="M416"/>
  <c r="Q417" s="1"/>
  <c r="F419"/>
  <c r="G418"/>
  <c r="H418" s="1"/>
  <c r="O416"/>
  <c r="P416" s="1"/>
  <c r="P415"/>
  <c r="N437" i="1"/>
  <c r="J418" i="3"/>
  <c r="R416"/>
  <c r="J418" i="2"/>
  <c r="R417"/>
  <c r="F420" i="3" l="1"/>
  <c r="G419"/>
  <c r="H419" s="1"/>
  <c r="L416"/>
  <c r="K417"/>
  <c r="M416"/>
  <c r="Q417" s="1"/>
  <c r="O416"/>
  <c r="P416" s="1"/>
  <c r="F420" i="2"/>
  <c r="G419"/>
  <c r="H419" s="1"/>
  <c r="L417"/>
  <c r="K418"/>
  <c r="M417"/>
  <c r="Q418" s="1"/>
  <c r="O417"/>
  <c r="N436" i="1"/>
  <c r="J419" i="3"/>
  <c r="R417"/>
  <c r="J419" i="2"/>
  <c r="R418"/>
  <c r="F421" i="3" l="1"/>
  <c r="G420"/>
  <c r="H420" s="1"/>
  <c r="L417"/>
  <c r="K418"/>
  <c r="M417"/>
  <c r="Q418" s="1"/>
  <c r="O417"/>
  <c r="P417" s="1"/>
  <c r="F421" i="2"/>
  <c r="G420"/>
  <c r="H420" s="1"/>
  <c r="L418"/>
  <c r="K419"/>
  <c r="M418"/>
  <c r="Q419" s="1"/>
  <c r="O418"/>
  <c r="P417"/>
  <c r="N435" i="1"/>
  <c r="J420" i="3"/>
  <c r="R418"/>
  <c r="J420" i="2"/>
  <c r="R419"/>
  <c r="F422" i="3" l="1"/>
  <c r="G421"/>
  <c r="H421" s="1"/>
  <c r="L418"/>
  <c r="K419"/>
  <c r="M418"/>
  <c r="Q419" s="1"/>
  <c r="O418"/>
  <c r="P418" s="1"/>
  <c r="L419" i="2"/>
  <c r="K420"/>
  <c r="M419"/>
  <c r="Q420" s="1"/>
  <c r="F422"/>
  <c r="G421"/>
  <c r="H421" s="1"/>
  <c r="O419"/>
  <c r="P419" s="1"/>
  <c r="P418"/>
  <c r="N434" i="1"/>
  <c r="J421" i="3"/>
  <c r="R419"/>
  <c r="J421" i="2"/>
  <c r="R420"/>
  <c r="F423" i="3" l="1"/>
  <c r="G422"/>
  <c r="H422" s="1"/>
  <c r="L419"/>
  <c r="K420"/>
  <c r="M419"/>
  <c r="Q420" s="1"/>
  <c r="O419"/>
  <c r="P419" s="1"/>
  <c r="F423" i="2"/>
  <c r="G422"/>
  <c r="H422" s="1"/>
  <c r="L420"/>
  <c r="K421"/>
  <c r="M420"/>
  <c r="Q421" s="1"/>
  <c r="O420"/>
  <c r="N433" i="1"/>
  <c r="J422" i="3"/>
  <c r="R420"/>
  <c r="R421" i="2"/>
  <c r="J422"/>
  <c r="F424" i="3" l="1"/>
  <c r="G423"/>
  <c r="H423" s="1"/>
  <c r="L420"/>
  <c r="K421"/>
  <c r="M420"/>
  <c r="Q421" s="1"/>
  <c r="O420"/>
  <c r="P420" s="1"/>
  <c r="F424" i="2"/>
  <c r="G423"/>
  <c r="H423" s="1"/>
  <c r="L421"/>
  <c r="K422"/>
  <c r="M421"/>
  <c r="Q422" s="1"/>
  <c r="O421"/>
  <c r="P420"/>
  <c r="N432" i="1"/>
  <c r="J423" i="3"/>
  <c r="R421"/>
  <c r="J423" i="2"/>
  <c r="R422"/>
  <c r="F425" i="3" l="1"/>
  <c r="G424"/>
  <c r="H424" s="1"/>
  <c r="L421"/>
  <c r="K422"/>
  <c r="M421"/>
  <c r="Q422" s="1"/>
  <c r="O421"/>
  <c r="P421" s="1"/>
  <c r="L422" i="2"/>
  <c r="K423"/>
  <c r="M422"/>
  <c r="Q423" s="1"/>
  <c r="F425"/>
  <c r="G424"/>
  <c r="H424" s="1"/>
  <c r="O422"/>
  <c r="P422" s="1"/>
  <c r="P421"/>
  <c r="N431" i="1"/>
  <c r="J424" i="3"/>
  <c r="R422"/>
  <c r="J424" i="2"/>
  <c r="R423"/>
  <c r="F426" i="3" l="1"/>
  <c r="G425"/>
  <c r="H425" s="1"/>
  <c r="L422"/>
  <c r="K423"/>
  <c r="M422"/>
  <c r="Q423" s="1"/>
  <c r="O422"/>
  <c r="P422" s="1"/>
  <c r="F426" i="2"/>
  <c r="G425"/>
  <c r="H425" s="1"/>
  <c r="L423"/>
  <c r="K424"/>
  <c r="M423"/>
  <c r="Q424" s="1"/>
  <c r="O423"/>
  <c r="N430" i="1"/>
  <c r="J425" i="3"/>
  <c r="R423"/>
  <c r="J425" i="2"/>
  <c r="R424"/>
  <c r="F427" i="3" l="1"/>
  <c r="G426"/>
  <c r="H426" s="1"/>
  <c r="L423"/>
  <c r="K424"/>
  <c r="M423"/>
  <c r="Q424" s="1"/>
  <c r="O423"/>
  <c r="P423" s="1"/>
  <c r="F427" i="2"/>
  <c r="G426"/>
  <c r="H426" s="1"/>
  <c r="L424"/>
  <c r="K425"/>
  <c r="M424"/>
  <c r="Q425" s="1"/>
  <c r="O424"/>
  <c r="P423"/>
  <c r="N429" i="1"/>
  <c r="J426" i="3"/>
  <c r="R424"/>
  <c r="J426" i="2"/>
  <c r="R425"/>
  <c r="F428" i="3" l="1"/>
  <c r="G427"/>
  <c r="H427" s="1"/>
  <c r="L424"/>
  <c r="K425"/>
  <c r="M424"/>
  <c r="Q425" s="1"/>
  <c r="O424"/>
  <c r="P424" s="1"/>
  <c r="L425" i="2"/>
  <c r="K426"/>
  <c r="M425"/>
  <c r="Q426" s="1"/>
  <c r="F428"/>
  <c r="G427"/>
  <c r="H427" s="1"/>
  <c r="O425"/>
  <c r="P424"/>
  <c r="N428" i="1"/>
  <c r="J427" i="3"/>
  <c r="R425"/>
  <c r="J427" i="2"/>
  <c r="R426"/>
  <c r="F429" i="3" l="1"/>
  <c r="G428"/>
  <c r="H428" s="1"/>
  <c r="L425"/>
  <c r="K426"/>
  <c r="M425"/>
  <c r="Q426" s="1"/>
  <c r="O425"/>
  <c r="P425" s="1"/>
  <c r="L426" i="2"/>
  <c r="K427"/>
  <c r="M426"/>
  <c r="Q427" s="1"/>
  <c r="O426"/>
  <c r="P425"/>
  <c r="F429"/>
  <c r="G428"/>
  <c r="H428" s="1"/>
  <c r="N427" i="1"/>
  <c r="J428" i="3"/>
  <c r="R426"/>
  <c r="R427" i="2"/>
  <c r="J428"/>
  <c r="F430" i="3" l="1"/>
  <c r="G429"/>
  <c r="H429" s="1"/>
  <c r="L426"/>
  <c r="K427"/>
  <c r="M426"/>
  <c r="Q427" s="1"/>
  <c r="O426"/>
  <c r="P426" s="1"/>
  <c r="F430" i="2"/>
  <c r="G429"/>
  <c r="H429" s="1"/>
  <c r="O427"/>
  <c r="P426"/>
  <c r="L427"/>
  <c r="M427" s="1"/>
  <c r="Q428" s="1"/>
  <c r="K428"/>
  <c r="N426" i="1"/>
  <c r="J429" i="3"/>
  <c r="R427"/>
  <c r="J429" i="2"/>
  <c r="R428"/>
  <c r="F431" i="3" l="1"/>
  <c r="G430"/>
  <c r="H430" s="1"/>
  <c r="L427"/>
  <c r="K428"/>
  <c r="M427"/>
  <c r="Q428" s="1"/>
  <c r="O427"/>
  <c r="P427" s="1"/>
  <c r="L428" i="2"/>
  <c r="K429"/>
  <c r="M428"/>
  <c r="Q429" s="1"/>
  <c r="F431"/>
  <c r="G430"/>
  <c r="H430" s="1"/>
  <c r="O428"/>
  <c r="P427"/>
  <c r="N425" i="1"/>
  <c r="J430" i="3"/>
  <c r="R428"/>
  <c r="J430" i="2"/>
  <c r="R429"/>
  <c r="F432" i="3" l="1"/>
  <c r="G431"/>
  <c r="H431" s="1"/>
  <c r="L428"/>
  <c r="K429"/>
  <c r="M428"/>
  <c r="Q429" s="1"/>
  <c r="O428"/>
  <c r="P428" s="1"/>
  <c r="L429" i="2"/>
  <c r="K430"/>
  <c r="M429"/>
  <c r="Q430" s="1"/>
  <c r="O429"/>
  <c r="P429" s="1"/>
  <c r="P428"/>
  <c r="F432"/>
  <c r="G431"/>
  <c r="H431" s="1"/>
  <c r="N424" i="1"/>
  <c r="J431" i="3"/>
  <c r="R429"/>
  <c r="R430" i="2"/>
  <c r="J431"/>
  <c r="F433" i="3" l="1"/>
  <c r="G432"/>
  <c r="H432" s="1"/>
  <c r="L429"/>
  <c r="K430"/>
  <c r="M429"/>
  <c r="Q430" s="1"/>
  <c r="O429"/>
  <c r="P429" s="1"/>
  <c r="F433" i="2"/>
  <c r="G432"/>
  <c r="H432" s="1"/>
  <c r="L430"/>
  <c r="M430" s="1"/>
  <c r="Q431" s="1"/>
  <c r="K431"/>
  <c r="O430"/>
  <c r="N423" i="1"/>
  <c r="J432" i="3"/>
  <c r="R430"/>
  <c r="J432" i="2"/>
  <c r="R431"/>
  <c r="F434" i="3" l="1"/>
  <c r="G433"/>
  <c r="H433" s="1"/>
  <c r="L430"/>
  <c r="K431"/>
  <c r="M430"/>
  <c r="Q431" s="1"/>
  <c r="O430"/>
  <c r="P430" s="1"/>
  <c r="F434" i="2"/>
  <c r="G433"/>
  <c r="H433" s="1"/>
  <c r="L431"/>
  <c r="K432"/>
  <c r="M431"/>
  <c r="Q432" s="1"/>
  <c r="O431"/>
  <c r="P430"/>
  <c r="N422" i="1"/>
  <c r="J433" i="3"/>
  <c r="R431"/>
  <c r="J433" i="2"/>
  <c r="R432"/>
  <c r="F435" i="3" l="1"/>
  <c r="G434"/>
  <c r="H434" s="1"/>
  <c r="L431"/>
  <c r="K432"/>
  <c r="M431"/>
  <c r="Q432" s="1"/>
  <c r="O431"/>
  <c r="P431" s="1"/>
  <c r="L432" i="2"/>
  <c r="K433"/>
  <c r="M432"/>
  <c r="Q433" s="1"/>
  <c r="F435"/>
  <c r="G434"/>
  <c r="H434" s="1"/>
  <c r="O432"/>
  <c r="P432" s="1"/>
  <c r="P431"/>
  <c r="N421" i="1"/>
  <c r="J434" i="3"/>
  <c r="R432"/>
  <c r="J434" i="2"/>
  <c r="R433"/>
  <c r="F436" i="3" l="1"/>
  <c r="G435"/>
  <c r="H435" s="1"/>
  <c r="L432"/>
  <c r="K433"/>
  <c r="M432"/>
  <c r="Q433" s="1"/>
  <c r="O432"/>
  <c r="P432" s="1"/>
  <c r="F436" i="2"/>
  <c r="G435"/>
  <c r="H435" s="1"/>
  <c r="L433"/>
  <c r="K434"/>
  <c r="M433"/>
  <c r="Q434" s="1"/>
  <c r="O433"/>
  <c r="N420" i="1"/>
  <c r="J435" i="3"/>
  <c r="R433"/>
  <c r="J435" i="2"/>
  <c r="R434"/>
  <c r="F437" i="3" l="1"/>
  <c r="G436"/>
  <c r="H436" s="1"/>
  <c r="L433"/>
  <c r="K434"/>
  <c r="M433"/>
  <c r="Q434" s="1"/>
  <c r="O433"/>
  <c r="P433" s="1"/>
  <c r="L434" i="2"/>
  <c r="K435"/>
  <c r="M434"/>
  <c r="Q435" s="1"/>
  <c r="F437"/>
  <c r="G436"/>
  <c r="H436" s="1"/>
  <c r="O434"/>
  <c r="P433"/>
  <c r="N419" i="1"/>
  <c r="J436" i="3"/>
  <c r="R434"/>
  <c r="R435" i="2"/>
  <c r="J436"/>
  <c r="F438" i="3" l="1"/>
  <c r="G437"/>
  <c r="H437" s="1"/>
  <c r="L434"/>
  <c r="K435"/>
  <c r="M434"/>
  <c r="Q435" s="1"/>
  <c r="O434"/>
  <c r="P434" s="1"/>
  <c r="F438" i="2"/>
  <c r="G437"/>
  <c r="H437" s="1"/>
  <c r="L435"/>
  <c r="K436"/>
  <c r="M435"/>
  <c r="Q436" s="1"/>
  <c r="O435"/>
  <c r="P434"/>
  <c r="N418" i="1"/>
  <c r="J437" i="3"/>
  <c r="R435"/>
  <c r="J437" i="2"/>
  <c r="R436"/>
  <c r="F439" i="3" l="1"/>
  <c r="G438"/>
  <c r="H438" s="1"/>
  <c r="L435"/>
  <c r="K436"/>
  <c r="M435"/>
  <c r="Q436" s="1"/>
  <c r="O435"/>
  <c r="P435" s="1"/>
  <c r="L436" i="2"/>
  <c r="K437"/>
  <c r="M436"/>
  <c r="Q437" s="1"/>
  <c r="O436"/>
  <c r="P435"/>
  <c r="F439"/>
  <c r="G438"/>
  <c r="H438" s="1"/>
  <c r="N417" i="1"/>
  <c r="J438" i="3"/>
  <c r="R436"/>
  <c r="J438" i="2"/>
  <c r="R437"/>
  <c r="F440" i="3" l="1"/>
  <c r="G439"/>
  <c r="H439" s="1"/>
  <c r="L436"/>
  <c r="K437"/>
  <c r="M436"/>
  <c r="Q437" s="1"/>
  <c r="O436"/>
  <c r="P436" s="1"/>
  <c r="F440" i="2"/>
  <c r="G439"/>
  <c r="H439" s="1"/>
  <c r="O437"/>
  <c r="P436"/>
  <c r="L437"/>
  <c r="K438"/>
  <c r="M437"/>
  <c r="Q438" s="1"/>
  <c r="N416" i="1"/>
  <c r="J439" i="3"/>
  <c r="R437"/>
  <c r="J439" i="2"/>
  <c r="R438"/>
  <c r="F441" i="3" l="1"/>
  <c r="G440"/>
  <c r="H440" s="1"/>
  <c r="L437"/>
  <c r="K438"/>
  <c r="M437"/>
  <c r="Q438" s="1"/>
  <c r="O437"/>
  <c r="P437" s="1"/>
  <c r="F441" i="2"/>
  <c r="G440"/>
  <c r="H440" s="1"/>
  <c r="L438"/>
  <c r="K439"/>
  <c r="M438"/>
  <c r="Q439" s="1"/>
  <c r="O438"/>
  <c r="P437"/>
  <c r="N415" i="1"/>
  <c r="J440" i="3"/>
  <c r="R438"/>
  <c r="J440" i="2"/>
  <c r="R439"/>
  <c r="F442" i="3" l="1"/>
  <c r="G441"/>
  <c r="H441" s="1"/>
  <c r="L438"/>
  <c r="K439"/>
  <c r="M438"/>
  <c r="Q439" s="1"/>
  <c r="O438"/>
  <c r="P438" s="1"/>
  <c r="L439" i="2"/>
  <c r="K440"/>
  <c r="M439"/>
  <c r="Q440" s="1"/>
  <c r="F442"/>
  <c r="G441"/>
  <c r="H441" s="1"/>
  <c r="O439"/>
  <c r="P439" s="1"/>
  <c r="P438"/>
  <c r="N414" i="1"/>
  <c r="J441" i="3"/>
  <c r="R439"/>
  <c r="J441" i="2"/>
  <c r="R440"/>
  <c r="F443" i="3" l="1"/>
  <c r="G442"/>
  <c r="H442" s="1"/>
  <c r="L439"/>
  <c r="K440"/>
  <c r="M439"/>
  <c r="Q440" s="1"/>
  <c r="O439"/>
  <c r="P439" s="1"/>
  <c r="F443" i="2"/>
  <c r="G442"/>
  <c r="H442" s="1"/>
  <c r="L440"/>
  <c r="K441"/>
  <c r="M440"/>
  <c r="Q441" s="1"/>
  <c r="O440"/>
  <c r="N413" i="1"/>
  <c r="J442" i="3"/>
  <c r="R440"/>
  <c r="J442" i="2"/>
  <c r="R441"/>
  <c r="F444" i="3" l="1"/>
  <c r="G443"/>
  <c r="H443" s="1"/>
  <c r="L440"/>
  <c r="K441"/>
  <c r="M440"/>
  <c r="Q441" s="1"/>
  <c r="O440"/>
  <c r="P440" s="1"/>
  <c r="F444" i="2"/>
  <c r="G443"/>
  <c r="H443" s="1"/>
  <c r="L441"/>
  <c r="K442"/>
  <c r="M441"/>
  <c r="Q442" s="1"/>
  <c r="O441"/>
  <c r="P440"/>
  <c r="N412" i="1"/>
  <c r="J443" i="3"/>
  <c r="R441"/>
  <c r="J443" i="2"/>
  <c r="R442"/>
  <c r="F445" i="3" l="1"/>
  <c r="G444"/>
  <c r="H444" s="1"/>
  <c r="L441"/>
  <c r="K442"/>
  <c r="M441"/>
  <c r="Q442" s="1"/>
  <c r="O441"/>
  <c r="P441" s="1"/>
  <c r="L442" i="2"/>
  <c r="K443"/>
  <c r="M442"/>
  <c r="Q443" s="1"/>
  <c r="F445"/>
  <c r="G444"/>
  <c r="H444" s="1"/>
  <c r="O442"/>
  <c r="P442" s="1"/>
  <c r="P441"/>
  <c r="N411" i="1"/>
  <c r="J444" i="3"/>
  <c r="R442"/>
  <c r="J444" i="2"/>
  <c r="R443"/>
  <c r="F446" i="3" l="1"/>
  <c r="G445"/>
  <c r="H445" s="1"/>
  <c r="L442"/>
  <c r="K443"/>
  <c r="M442"/>
  <c r="Q443" s="1"/>
  <c r="O442"/>
  <c r="P442" s="1"/>
  <c r="F446" i="2"/>
  <c r="G445"/>
  <c r="H445" s="1"/>
  <c r="L443"/>
  <c r="K444"/>
  <c r="M443"/>
  <c r="Q444" s="1"/>
  <c r="O443"/>
  <c r="N410" i="1"/>
  <c r="J445" i="3"/>
  <c r="R443"/>
  <c r="R444" i="2"/>
  <c r="J445"/>
  <c r="F447" i="3" l="1"/>
  <c r="G446"/>
  <c r="H446" s="1"/>
  <c r="L443"/>
  <c r="K444"/>
  <c r="M443"/>
  <c r="Q444" s="1"/>
  <c r="O443"/>
  <c r="P443" s="1"/>
  <c r="F447" i="2"/>
  <c r="G446"/>
  <c r="H446" s="1"/>
  <c r="L444"/>
  <c r="K445"/>
  <c r="M444"/>
  <c r="Q445" s="1"/>
  <c r="O444"/>
  <c r="P443"/>
  <c r="N409" i="1"/>
  <c r="J446" i="3"/>
  <c r="R444"/>
  <c r="J446" i="2"/>
  <c r="R445"/>
  <c r="F448" i="3" l="1"/>
  <c r="G447"/>
  <c r="H447" s="1"/>
  <c r="L444"/>
  <c r="K445"/>
  <c r="M444"/>
  <c r="Q445" s="1"/>
  <c r="O444"/>
  <c r="P444" s="1"/>
  <c r="L445" i="2"/>
  <c r="K446"/>
  <c r="M445"/>
  <c r="Q446" s="1"/>
  <c r="F448"/>
  <c r="G447"/>
  <c r="H447" s="1"/>
  <c r="O445"/>
  <c r="P445" s="1"/>
  <c r="P444"/>
  <c r="N408" i="1"/>
  <c r="J447" i="3"/>
  <c r="R445"/>
  <c r="J447" i="2"/>
  <c r="R446"/>
  <c r="F449" i="3" l="1"/>
  <c r="G448"/>
  <c r="H448" s="1"/>
  <c r="L445"/>
  <c r="K446"/>
  <c r="M445"/>
  <c r="Q446" s="1"/>
  <c r="O445"/>
  <c r="P445" s="1"/>
  <c r="F449" i="2"/>
  <c r="G448"/>
  <c r="H448" s="1"/>
  <c r="L446"/>
  <c r="K447"/>
  <c r="M446"/>
  <c r="Q447" s="1"/>
  <c r="O446"/>
  <c r="N407" i="1"/>
  <c r="J448" i="3"/>
  <c r="R446"/>
  <c r="J448" i="2"/>
  <c r="R447"/>
  <c r="F450" i="3" l="1"/>
  <c r="G449"/>
  <c r="H449" s="1"/>
  <c r="L446"/>
  <c r="K447"/>
  <c r="M446"/>
  <c r="Q447" s="1"/>
  <c r="O446"/>
  <c r="P446" s="1"/>
  <c r="F450" i="2"/>
  <c r="G449"/>
  <c r="H449" s="1"/>
  <c r="L447"/>
  <c r="K448"/>
  <c r="M447"/>
  <c r="Q448" s="1"/>
  <c r="O447"/>
  <c r="P446"/>
  <c r="N406" i="1"/>
  <c r="J449" i="3"/>
  <c r="R447"/>
  <c r="J449" i="2"/>
  <c r="R448"/>
  <c r="F451" i="3" l="1"/>
  <c r="G450"/>
  <c r="H450" s="1"/>
  <c r="L447"/>
  <c r="K448"/>
  <c r="M447"/>
  <c r="Q448" s="1"/>
  <c r="O447"/>
  <c r="P447" s="1"/>
  <c r="L448" i="2"/>
  <c r="K449"/>
  <c r="M448"/>
  <c r="Q449" s="1"/>
  <c r="F451"/>
  <c r="G450"/>
  <c r="H450" s="1"/>
  <c r="O448"/>
  <c r="P448" s="1"/>
  <c r="P447"/>
  <c r="N405" i="1"/>
  <c r="J450" i="3"/>
  <c r="R448"/>
  <c r="J450" i="2"/>
  <c r="R449"/>
  <c r="F452" i="3" l="1"/>
  <c r="G451"/>
  <c r="H451" s="1"/>
  <c r="L448"/>
  <c r="K449"/>
  <c r="M448"/>
  <c r="Q449" s="1"/>
  <c r="O448"/>
  <c r="P448" s="1"/>
  <c r="F452" i="2"/>
  <c r="G451"/>
  <c r="H451" s="1"/>
  <c r="L449"/>
  <c r="K450"/>
  <c r="M449"/>
  <c r="Q450" s="1"/>
  <c r="O449"/>
  <c r="P449" s="1"/>
  <c r="N404" i="1"/>
  <c r="J451" i="3"/>
  <c r="R449"/>
  <c r="R450" i="2"/>
  <c r="J451"/>
  <c r="F453" i="3" l="1"/>
  <c r="G452"/>
  <c r="H452" s="1"/>
  <c r="L449"/>
  <c r="K450"/>
  <c r="M449"/>
  <c r="Q450" s="1"/>
  <c r="O449"/>
  <c r="P449" s="1"/>
  <c r="L450" i="2"/>
  <c r="K451"/>
  <c r="M450"/>
  <c r="Q451" s="1"/>
  <c r="F453"/>
  <c r="G452"/>
  <c r="H452" s="1"/>
  <c r="O450"/>
  <c r="N403" i="1"/>
  <c r="J452" i="3"/>
  <c r="R450"/>
  <c r="J452" i="2"/>
  <c r="R451"/>
  <c r="F454" i="3" l="1"/>
  <c r="G453"/>
  <c r="H453" s="1"/>
  <c r="L450"/>
  <c r="K451"/>
  <c r="M450"/>
  <c r="Q451" s="1"/>
  <c r="O450"/>
  <c r="P450" s="1"/>
  <c r="F454" i="2"/>
  <c r="G453"/>
  <c r="H453" s="1"/>
  <c r="L451"/>
  <c r="M451" s="1"/>
  <c r="Q452" s="1"/>
  <c r="K452"/>
  <c r="O451"/>
  <c r="P450"/>
  <c r="N402" i="1"/>
  <c r="J453" i="3"/>
  <c r="R451"/>
  <c r="R452" i="2"/>
  <c r="J453"/>
  <c r="F455" i="3" l="1"/>
  <c r="G454"/>
  <c r="H454" s="1"/>
  <c r="L451"/>
  <c r="K452"/>
  <c r="M451"/>
  <c r="Q452" s="1"/>
  <c r="O451"/>
  <c r="P451" s="1"/>
  <c r="F455" i="2"/>
  <c r="G454"/>
  <c r="H454" s="1"/>
  <c r="L452"/>
  <c r="K453"/>
  <c r="M452"/>
  <c r="Q453" s="1"/>
  <c r="O452"/>
  <c r="P451"/>
  <c r="N401" i="1"/>
  <c r="J454" i="3"/>
  <c r="R452"/>
  <c r="J454" i="2"/>
  <c r="R453"/>
  <c r="F456" i="3" l="1"/>
  <c r="G455"/>
  <c r="H455" s="1"/>
  <c r="L452"/>
  <c r="K453"/>
  <c r="M452"/>
  <c r="Q453" s="1"/>
  <c r="O452"/>
  <c r="P452" s="1"/>
  <c r="L453" i="2"/>
  <c r="K454"/>
  <c r="M453"/>
  <c r="Q454" s="1"/>
  <c r="F456"/>
  <c r="G455"/>
  <c r="H455" s="1"/>
  <c r="O453"/>
  <c r="P453" s="1"/>
  <c r="P452"/>
  <c r="N400" i="1"/>
  <c r="J455" i="3"/>
  <c r="R453"/>
  <c r="J455" i="2"/>
  <c r="R454"/>
  <c r="F457" i="3" l="1"/>
  <c r="G456"/>
  <c r="H456" s="1"/>
  <c r="L453"/>
  <c r="K454"/>
  <c r="M453"/>
  <c r="Q454" s="1"/>
  <c r="O453"/>
  <c r="P453" s="1"/>
  <c r="F457" i="2"/>
  <c r="G456"/>
  <c r="H456" s="1"/>
  <c r="L454"/>
  <c r="K455"/>
  <c r="M454"/>
  <c r="Q455" s="1"/>
  <c r="O454"/>
  <c r="N399" i="1"/>
  <c r="J456" i="3"/>
  <c r="R454"/>
  <c r="J456" i="2"/>
  <c r="R455"/>
  <c r="F458" i="3" l="1"/>
  <c r="G457"/>
  <c r="H457" s="1"/>
  <c r="L454"/>
  <c r="K455"/>
  <c r="M454"/>
  <c r="Q455" s="1"/>
  <c r="O454"/>
  <c r="P454" s="1"/>
  <c r="F458" i="2"/>
  <c r="G457"/>
  <c r="H457" s="1"/>
  <c r="L455"/>
  <c r="K456"/>
  <c r="M455"/>
  <c r="Q456" s="1"/>
  <c r="O455"/>
  <c r="P454"/>
  <c r="N398" i="1"/>
  <c r="J457" i="3"/>
  <c r="R455"/>
  <c r="J457" i="2"/>
  <c r="R456"/>
  <c r="F459" i="3" l="1"/>
  <c r="G458"/>
  <c r="H458" s="1"/>
  <c r="L455"/>
  <c r="K456"/>
  <c r="M455"/>
  <c r="Q456" s="1"/>
  <c r="O455"/>
  <c r="P455" s="1"/>
  <c r="L456" i="2"/>
  <c r="K457"/>
  <c r="M456"/>
  <c r="Q457" s="1"/>
  <c r="F459"/>
  <c r="G458"/>
  <c r="H458" s="1"/>
  <c r="O456"/>
  <c r="P456" s="1"/>
  <c r="P455"/>
  <c r="N397" i="1"/>
  <c r="J458" i="3"/>
  <c r="R456"/>
  <c r="J458" i="2"/>
  <c r="R457"/>
  <c r="F460" i="3" l="1"/>
  <c r="G459"/>
  <c r="H459" s="1"/>
  <c r="L456"/>
  <c r="K457"/>
  <c r="M456"/>
  <c r="Q457" s="1"/>
  <c r="O456"/>
  <c r="P456" s="1"/>
  <c r="F460" i="2"/>
  <c r="G459"/>
  <c r="H459" s="1"/>
  <c r="L457"/>
  <c r="M457" s="1"/>
  <c r="Q458" s="1"/>
  <c r="K458"/>
  <c r="O457"/>
  <c r="N396" i="1"/>
  <c r="J459" i="3"/>
  <c r="R457"/>
  <c r="J459" i="2"/>
  <c r="R458"/>
  <c r="F461" i="3" l="1"/>
  <c r="G460"/>
  <c r="H460" s="1"/>
  <c r="L457"/>
  <c r="K458"/>
  <c r="M457"/>
  <c r="Q458" s="1"/>
  <c r="O457"/>
  <c r="P457" s="1"/>
  <c r="F461" i="2"/>
  <c r="G460"/>
  <c r="H460" s="1"/>
  <c r="L458"/>
  <c r="M458" s="1"/>
  <c r="Q459" s="1"/>
  <c r="K459"/>
  <c r="O458"/>
  <c r="P457"/>
  <c r="N395" i="1"/>
  <c r="J460" i="3"/>
  <c r="R458"/>
  <c r="J460" i="2"/>
  <c r="R459"/>
  <c r="F462" i="3" l="1"/>
  <c r="G461"/>
  <c r="H461" s="1"/>
  <c r="L458"/>
  <c r="K459"/>
  <c r="M458"/>
  <c r="Q459" s="1"/>
  <c r="O458"/>
  <c r="P458" s="1"/>
  <c r="L459" i="2"/>
  <c r="M459" s="1"/>
  <c r="Q460" s="1"/>
  <c r="K460"/>
  <c r="F462"/>
  <c r="G461"/>
  <c r="H461" s="1"/>
  <c r="O459"/>
  <c r="P459" s="1"/>
  <c r="P458"/>
  <c r="N394" i="1"/>
  <c r="J461" i="3"/>
  <c r="R459"/>
  <c r="J461" i="2"/>
  <c r="R460"/>
  <c r="F463" i="3" l="1"/>
  <c r="G462"/>
  <c r="H462" s="1"/>
  <c r="L459"/>
  <c r="K460"/>
  <c r="M459"/>
  <c r="Q460" s="1"/>
  <c r="O459"/>
  <c r="P459" s="1"/>
  <c r="F463" i="2"/>
  <c r="G462"/>
  <c r="H462" s="1"/>
  <c r="L460"/>
  <c r="K461"/>
  <c r="M460"/>
  <c r="Q461" s="1"/>
  <c r="O460"/>
  <c r="N393" i="1"/>
  <c r="J462" i="3"/>
  <c r="R460"/>
  <c r="J462" i="2"/>
  <c r="R461"/>
  <c r="F464" i="3" l="1"/>
  <c r="G463"/>
  <c r="H463" s="1"/>
  <c r="L460"/>
  <c r="K461"/>
  <c r="M460"/>
  <c r="Q461" s="1"/>
  <c r="O460"/>
  <c r="P460" s="1"/>
  <c r="F464" i="2"/>
  <c r="G463"/>
  <c r="H463" s="1"/>
  <c r="L461"/>
  <c r="K462"/>
  <c r="M461"/>
  <c r="Q462" s="1"/>
  <c r="O461"/>
  <c r="P460"/>
  <c r="N392" i="1"/>
  <c r="J463" i="3"/>
  <c r="R461"/>
  <c r="J463" i="2"/>
  <c r="R462"/>
  <c r="F465" i="3" l="1"/>
  <c r="G464"/>
  <c r="H464" s="1"/>
  <c r="L461"/>
  <c r="K462"/>
  <c r="M461"/>
  <c r="Q462" s="1"/>
  <c r="O461"/>
  <c r="P461" s="1"/>
  <c r="L462" i="2"/>
  <c r="K463"/>
  <c r="M462"/>
  <c r="Q463" s="1"/>
  <c r="F465"/>
  <c r="G464"/>
  <c r="H464" s="1"/>
  <c r="O462"/>
  <c r="P462" s="1"/>
  <c r="P461"/>
  <c r="N391" i="1"/>
  <c r="J464" i="3"/>
  <c r="R462"/>
  <c r="J464" i="2"/>
  <c r="R463"/>
  <c r="F466" i="3" l="1"/>
  <c r="G465"/>
  <c r="H465" s="1"/>
  <c r="L462"/>
  <c r="K463"/>
  <c r="M462"/>
  <c r="Q463" s="1"/>
  <c r="O462"/>
  <c r="P462" s="1"/>
  <c r="F466" i="2"/>
  <c r="G465"/>
  <c r="H465" s="1"/>
  <c r="L463"/>
  <c r="M463" s="1"/>
  <c r="Q464" s="1"/>
  <c r="K464"/>
  <c r="O463"/>
  <c r="N390" i="1"/>
  <c r="J465" i="3"/>
  <c r="R463"/>
  <c r="J465" i="2"/>
  <c r="R464"/>
  <c r="F467" i="3" l="1"/>
  <c r="G466"/>
  <c r="H466" s="1"/>
  <c r="L463"/>
  <c r="K464"/>
  <c r="M463"/>
  <c r="Q464" s="1"/>
  <c r="O463"/>
  <c r="P463" s="1"/>
  <c r="F467" i="2"/>
  <c r="G466"/>
  <c r="H466" s="1"/>
  <c r="L464"/>
  <c r="K465"/>
  <c r="M464"/>
  <c r="Q465" s="1"/>
  <c r="O464"/>
  <c r="P463"/>
  <c r="N389" i="1"/>
  <c r="J466" i="3"/>
  <c r="R464"/>
  <c r="J466" i="2"/>
  <c r="R465"/>
  <c r="F468" i="3" l="1"/>
  <c r="G467"/>
  <c r="H467" s="1"/>
  <c r="L464"/>
  <c r="K465"/>
  <c r="M464"/>
  <c r="Q465" s="1"/>
  <c r="O464"/>
  <c r="P464" s="1"/>
  <c r="L465" i="2"/>
  <c r="K466"/>
  <c r="M465"/>
  <c r="Q466" s="1"/>
  <c r="F468"/>
  <c r="G467"/>
  <c r="H467" s="1"/>
  <c r="O465"/>
  <c r="P465" s="1"/>
  <c r="P464"/>
  <c r="N388" i="1"/>
  <c r="J467" i="3"/>
  <c r="R465"/>
  <c r="J467" i="2"/>
  <c r="R466"/>
  <c r="F469" i="3" l="1"/>
  <c r="G468"/>
  <c r="H468" s="1"/>
  <c r="L465"/>
  <c r="K466"/>
  <c r="M465"/>
  <c r="Q466" s="1"/>
  <c r="O465"/>
  <c r="P465" s="1"/>
  <c r="F469" i="2"/>
  <c r="G468"/>
  <c r="H468" s="1"/>
  <c r="K467"/>
  <c r="L466"/>
  <c r="M466" s="1"/>
  <c r="Q467" s="1"/>
  <c r="O466"/>
  <c r="N387" i="1"/>
  <c r="J468" i="3"/>
  <c r="R466"/>
  <c r="R467" i="2"/>
  <c r="J468"/>
  <c r="F470" i="3" l="1"/>
  <c r="G469"/>
  <c r="H469" s="1"/>
  <c r="L466"/>
  <c r="K467"/>
  <c r="M466"/>
  <c r="Q467" s="1"/>
  <c r="O466"/>
  <c r="P466" s="1"/>
  <c r="L467" i="2"/>
  <c r="K468"/>
  <c r="M467"/>
  <c r="Q468" s="1"/>
  <c r="F470"/>
  <c r="G469"/>
  <c r="H469" s="1"/>
  <c r="O467"/>
  <c r="P466"/>
  <c r="N386" i="1"/>
  <c r="J469" i="3"/>
  <c r="R467"/>
  <c r="R468" i="2"/>
  <c r="J469"/>
  <c r="F471" i="3" l="1"/>
  <c r="G470"/>
  <c r="H470" s="1"/>
  <c r="L467"/>
  <c r="K468"/>
  <c r="M467"/>
  <c r="Q468" s="1"/>
  <c r="O467"/>
  <c r="P467" s="1"/>
  <c r="F471" i="2"/>
  <c r="G470"/>
  <c r="H470" s="1"/>
  <c r="O468"/>
  <c r="P468" s="1"/>
  <c r="P467"/>
  <c r="K469"/>
  <c r="L468"/>
  <c r="M468" s="1"/>
  <c r="Q469" s="1"/>
  <c r="N385" i="1"/>
  <c r="J470" i="3"/>
  <c r="R468"/>
  <c r="J470" i="2"/>
  <c r="R469"/>
  <c r="F472" i="3" l="1"/>
  <c r="G471"/>
  <c r="H471" s="1"/>
  <c r="L468"/>
  <c r="K469"/>
  <c r="M468"/>
  <c r="Q469" s="1"/>
  <c r="O468"/>
  <c r="P468" s="1"/>
  <c r="L469" i="2"/>
  <c r="M469" s="1"/>
  <c r="Q470" s="1"/>
  <c r="K470"/>
  <c r="F472"/>
  <c r="G471"/>
  <c r="H471" s="1"/>
  <c r="O469"/>
  <c r="N384" i="1"/>
  <c r="J471" i="3"/>
  <c r="R469"/>
  <c r="R470" i="2"/>
  <c r="J471"/>
  <c r="F473" i="3" l="1"/>
  <c r="G472"/>
  <c r="H472" s="1"/>
  <c r="L469"/>
  <c r="K470"/>
  <c r="M469"/>
  <c r="Q470" s="1"/>
  <c r="O469"/>
  <c r="P469" s="1"/>
  <c r="O470" i="2"/>
  <c r="P470" s="1"/>
  <c r="P469"/>
  <c r="F473"/>
  <c r="G472"/>
  <c r="H472" s="1"/>
  <c r="K471"/>
  <c r="L470"/>
  <c r="M470" s="1"/>
  <c r="Q471" s="1"/>
  <c r="N383" i="1"/>
  <c r="J472" i="3"/>
  <c r="R470"/>
  <c r="J472" i="2"/>
  <c r="R471"/>
  <c r="F474" i="3" l="1"/>
  <c r="G473"/>
  <c r="H473" s="1"/>
  <c r="L470"/>
  <c r="K471"/>
  <c r="M470"/>
  <c r="Q471" s="1"/>
  <c r="O470"/>
  <c r="P470" s="1"/>
  <c r="L471" i="2"/>
  <c r="K472"/>
  <c r="M471"/>
  <c r="Q472" s="1"/>
  <c r="F474"/>
  <c r="G473"/>
  <c r="H473" s="1"/>
  <c r="O471"/>
  <c r="N382" i="1"/>
  <c r="J473" i="3"/>
  <c r="R471"/>
  <c r="J473" i="2"/>
  <c r="R472"/>
  <c r="F475" i="3" l="1"/>
  <c r="G474"/>
  <c r="H474" s="1"/>
  <c r="L471"/>
  <c r="K472"/>
  <c r="M471"/>
  <c r="Q472" s="1"/>
  <c r="O471"/>
  <c r="P471" s="1"/>
  <c r="F475" i="2"/>
  <c r="G474"/>
  <c r="H474" s="1"/>
  <c r="K473"/>
  <c r="L472"/>
  <c r="M472" s="1"/>
  <c r="Q473" s="1"/>
  <c r="O472"/>
  <c r="P472" s="1"/>
  <c r="P471"/>
  <c r="N381" i="1"/>
  <c r="J474" i="3"/>
  <c r="R472"/>
  <c r="J474" i="2"/>
  <c r="R473"/>
  <c r="F476" i="3" l="1"/>
  <c r="G475"/>
  <c r="H475" s="1"/>
  <c r="L472"/>
  <c r="K473"/>
  <c r="M472"/>
  <c r="Q473" s="1"/>
  <c r="O472"/>
  <c r="P472" s="1"/>
  <c r="L473" i="2"/>
  <c r="K474"/>
  <c r="M473"/>
  <c r="Q474" s="1"/>
  <c r="F476"/>
  <c r="G475"/>
  <c r="H475" s="1"/>
  <c r="O473"/>
  <c r="N380" i="1"/>
  <c r="J475" i="3"/>
  <c r="R473"/>
  <c r="R474" i="2"/>
  <c r="J475"/>
  <c r="F477" i="3" l="1"/>
  <c r="G476"/>
  <c r="H476" s="1"/>
  <c r="L473"/>
  <c r="K474"/>
  <c r="M473"/>
  <c r="Q474" s="1"/>
  <c r="O473"/>
  <c r="P473" s="1"/>
  <c r="O474" i="2"/>
  <c r="P474" s="1"/>
  <c r="P473"/>
  <c r="F477"/>
  <c r="G476"/>
  <c r="H476" s="1"/>
  <c r="K475"/>
  <c r="L474"/>
  <c r="M474" s="1"/>
  <c r="Q475" s="1"/>
  <c r="N379" i="1"/>
  <c r="J476" i="3"/>
  <c r="R474"/>
  <c r="J476" i="2"/>
  <c r="R475"/>
  <c r="F478" i="3" l="1"/>
  <c r="G477"/>
  <c r="H477" s="1"/>
  <c r="L474"/>
  <c r="K475"/>
  <c r="M474"/>
  <c r="Q475" s="1"/>
  <c r="O474"/>
  <c r="P474" s="1"/>
  <c r="L475" i="2"/>
  <c r="K476"/>
  <c r="M475"/>
  <c r="Q476" s="1"/>
  <c r="F478"/>
  <c r="G477"/>
  <c r="H477" s="1"/>
  <c r="O475"/>
  <c r="N378" i="1"/>
  <c r="J477" i="3"/>
  <c r="R475"/>
  <c r="J477" i="2"/>
  <c r="R476"/>
  <c r="F479" i="3" l="1"/>
  <c r="G478"/>
  <c r="H478" s="1"/>
  <c r="L475"/>
  <c r="K476"/>
  <c r="M475"/>
  <c r="Q476" s="1"/>
  <c r="O475"/>
  <c r="P475" s="1"/>
  <c r="F479" i="2"/>
  <c r="G478"/>
  <c r="H478" s="1"/>
  <c r="K477"/>
  <c r="L476"/>
  <c r="M476" s="1"/>
  <c r="Q477" s="1"/>
  <c r="O476"/>
  <c r="P475"/>
  <c r="N377" i="1"/>
  <c r="J478" i="3"/>
  <c r="R476"/>
  <c r="J478" i="2"/>
  <c r="R477"/>
  <c r="F480" i="3" l="1"/>
  <c r="G479"/>
  <c r="H479" s="1"/>
  <c r="L476"/>
  <c r="K477"/>
  <c r="M476"/>
  <c r="Q477" s="1"/>
  <c r="O476"/>
  <c r="L477" i="2"/>
  <c r="K478"/>
  <c r="M477"/>
  <c r="Q478" s="1"/>
  <c r="F480"/>
  <c r="G479"/>
  <c r="H479" s="1"/>
  <c r="O477"/>
  <c r="P477" s="1"/>
  <c r="P476"/>
  <c r="N376" i="1"/>
  <c r="J479" i="3"/>
  <c r="R477"/>
  <c r="R478" i="2"/>
  <c r="J479"/>
  <c r="L477" i="3" l="1"/>
  <c r="K478"/>
  <c r="M477"/>
  <c r="F481"/>
  <c r="G480"/>
  <c r="H480" s="1"/>
  <c r="O477"/>
  <c r="Q478"/>
  <c r="P476"/>
  <c r="F481" i="2"/>
  <c r="G480"/>
  <c r="H480" s="1"/>
  <c r="K479"/>
  <c r="L478"/>
  <c r="M478" s="1"/>
  <c r="Q479" s="1"/>
  <c r="O478"/>
  <c r="N375" i="1"/>
  <c r="J480" i="3"/>
  <c r="R478"/>
  <c r="J480" i="2"/>
  <c r="R479"/>
  <c r="F482" i="3" l="1"/>
  <c r="G481"/>
  <c r="H481" s="1"/>
  <c r="L478"/>
  <c r="K479"/>
  <c r="M478"/>
  <c r="Q479" s="1"/>
  <c r="O478"/>
  <c r="P477"/>
  <c r="O479" i="2"/>
  <c r="P479" s="1"/>
  <c r="P478"/>
  <c r="L479"/>
  <c r="K480"/>
  <c r="M479"/>
  <c r="Q480" s="1"/>
  <c r="F482"/>
  <c r="G481"/>
  <c r="H481" s="1"/>
  <c r="N374" i="1"/>
  <c r="J481" i="3"/>
  <c r="R479"/>
  <c r="J481" i="2"/>
  <c r="R480"/>
  <c r="F483" i="3" l="1"/>
  <c r="G482"/>
  <c r="H482" s="1"/>
  <c r="L479"/>
  <c r="K480"/>
  <c r="M479"/>
  <c r="Q480" s="1"/>
  <c r="O479"/>
  <c r="P478"/>
  <c r="F483" i="2"/>
  <c r="G482"/>
  <c r="H482" s="1"/>
  <c r="K481"/>
  <c r="L480"/>
  <c r="M480" s="1"/>
  <c r="Q481" s="1"/>
  <c r="O480"/>
  <c r="N373" i="1"/>
  <c r="J482" i="3"/>
  <c r="R480"/>
  <c r="J482" i="2"/>
  <c r="R481"/>
  <c r="L480" i="3" l="1"/>
  <c r="K481"/>
  <c r="M480"/>
  <c r="F484"/>
  <c r="G483"/>
  <c r="H483" s="1"/>
  <c r="O480"/>
  <c r="Q481"/>
  <c r="P479"/>
  <c r="L481" i="2"/>
  <c r="K482"/>
  <c r="M481"/>
  <c r="Q482" s="1"/>
  <c r="F484"/>
  <c r="G483"/>
  <c r="H483" s="1"/>
  <c r="O481"/>
  <c r="P481" s="1"/>
  <c r="P480"/>
  <c r="N372" i="1"/>
  <c r="J483" i="3"/>
  <c r="R481"/>
  <c r="R482" i="2"/>
  <c r="J483"/>
  <c r="F485" i="3" l="1"/>
  <c r="G484"/>
  <c r="H484" s="1"/>
  <c r="L481"/>
  <c r="M481" s="1"/>
  <c r="Q482" s="1"/>
  <c r="K482"/>
  <c r="O481"/>
  <c r="P480"/>
  <c r="F485" i="2"/>
  <c r="G484"/>
  <c r="H484" s="1"/>
  <c r="K483"/>
  <c r="L482"/>
  <c r="M482" s="1"/>
  <c r="Q483" s="1"/>
  <c r="O482"/>
  <c r="P482" s="1"/>
  <c r="N371" i="1"/>
  <c r="R482" i="3"/>
  <c r="J484"/>
  <c r="J484" i="2"/>
  <c r="R483"/>
  <c r="L482" i="3" l="1"/>
  <c r="K483"/>
  <c r="M482"/>
  <c r="Q483" s="1"/>
  <c r="O482"/>
  <c r="P482" s="1"/>
  <c r="P481"/>
  <c r="F486"/>
  <c r="G485"/>
  <c r="H485" s="1"/>
  <c r="L483" i="2"/>
  <c r="K484"/>
  <c r="M483"/>
  <c r="Q484" s="1"/>
  <c r="F486"/>
  <c r="G485"/>
  <c r="H485" s="1"/>
  <c r="O483"/>
  <c r="N370" i="1"/>
  <c r="R483" i="3"/>
  <c r="J485"/>
  <c r="J485" i="2"/>
  <c r="R484"/>
  <c r="L483" i="3" l="1"/>
  <c r="K484"/>
  <c r="M483"/>
  <c r="Q484" s="1"/>
  <c r="F487"/>
  <c r="G486"/>
  <c r="H486" s="1"/>
  <c r="O483"/>
  <c r="P483" s="1"/>
  <c r="F487" i="2"/>
  <c r="G486"/>
  <c r="H486" s="1"/>
  <c r="K485"/>
  <c r="L484"/>
  <c r="M484" s="1"/>
  <c r="Q485" s="1"/>
  <c r="O484"/>
  <c r="P483"/>
  <c r="N369" i="1"/>
  <c r="R484" i="3"/>
  <c r="J486"/>
  <c r="J486" i="2"/>
  <c r="R485"/>
  <c r="L484" i="3" l="1"/>
  <c r="K485"/>
  <c r="M484"/>
  <c r="Q485" s="1"/>
  <c r="F488"/>
  <c r="G487"/>
  <c r="H487" s="1"/>
  <c r="O484"/>
  <c r="P484" s="1"/>
  <c r="L485" i="2"/>
  <c r="K486"/>
  <c r="M485"/>
  <c r="Q486" s="1"/>
  <c r="F488"/>
  <c r="G487"/>
  <c r="H487" s="1"/>
  <c r="O485"/>
  <c r="P484"/>
  <c r="N368" i="1"/>
  <c r="R485" i="3"/>
  <c r="J487"/>
  <c r="J487" i="2"/>
  <c r="R486"/>
  <c r="L485" i="3" l="1"/>
  <c r="K486"/>
  <c r="M485"/>
  <c r="Q486" s="1"/>
  <c r="F489"/>
  <c r="G488"/>
  <c r="H488" s="1"/>
  <c r="O485"/>
  <c r="P485" s="1"/>
  <c r="F489" i="2"/>
  <c r="G488"/>
  <c r="H488" s="1"/>
  <c r="K487"/>
  <c r="L486"/>
  <c r="M486" s="1"/>
  <c r="Q487" s="1"/>
  <c r="O486"/>
  <c r="P485"/>
  <c r="N367" i="1"/>
  <c r="R486" i="3"/>
  <c r="J488"/>
  <c r="J488" i="2"/>
  <c r="R487"/>
  <c r="L486" i="3" l="1"/>
  <c r="K487"/>
  <c r="M486"/>
  <c r="Q487" s="1"/>
  <c r="F490"/>
  <c r="G489"/>
  <c r="H489" s="1"/>
  <c r="O486"/>
  <c r="P486" s="1"/>
  <c r="L487" i="2"/>
  <c r="M487" s="1"/>
  <c r="Q488" s="1"/>
  <c r="K488"/>
  <c r="F490"/>
  <c r="G489"/>
  <c r="H489" s="1"/>
  <c r="O487"/>
  <c r="P486"/>
  <c r="N366" i="1"/>
  <c r="R487" i="3"/>
  <c r="J489"/>
  <c r="J489" i="2"/>
  <c r="R488"/>
  <c r="L487" i="3" l="1"/>
  <c r="K488"/>
  <c r="M487"/>
  <c r="Q488" s="1"/>
  <c r="F491"/>
  <c r="G490"/>
  <c r="H490" s="1"/>
  <c r="O487"/>
  <c r="P487" s="1"/>
  <c r="F491" i="2"/>
  <c r="G490"/>
  <c r="H490" s="1"/>
  <c r="K489"/>
  <c r="L488"/>
  <c r="M488" s="1"/>
  <c r="Q489" s="1"/>
  <c r="O488"/>
  <c r="P487"/>
  <c r="N365" i="1"/>
  <c r="R488" i="3"/>
  <c r="J490"/>
  <c r="J490" i="2"/>
  <c r="R489"/>
  <c r="L488" i="3" l="1"/>
  <c r="K489"/>
  <c r="M488"/>
  <c r="Q489" s="1"/>
  <c r="F492"/>
  <c r="G491"/>
  <c r="H491" s="1"/>
  <c r="O488"/>
  <c r="P488" s="1"/>
  <c r="L489" i="2"/>
  <c r="K490"/>
  <c r="M489"/>
  <c r="Q490" s="1"/>
  <c r="F492"/>
  <c r="G491"/>
  <c r="H491" s="1"/>
  <c r="O489"/>
  <c r="P488"/>
  <c r="N364" i="1"/>
  <c r="R489" i="3"/>
  <c r="J491"/>
  <c r="J491" i="2"/>
  <c r="R490"/>
  <c r="L489" i="3" l="1"/>
  <c r="K490"/>
  <c r="M489"/>
  <c r="Q490" s="1"/>
  <c r="F493"/>
  <c r="G492"/>
  <c r="H492" s="1"/>
  <c r="O489"/>
  <c r="P489" s="1"/>
  <c r="F493" i="2"/>
  <c r="G492"/>
  <c r="H492" s="1"/>
  <c r="K491"/>
  <c r="L490"/>
  <c r="M490" s="1"/>
  <c r="Q491" s="1"/>
  <c r="O490"/>
  <c r="P489"/>
  <c r="N363" i="1"/>
  <c r="R490" i="3"/>
  <c r="J492"/>
  <c r="J492" i="2"/>
  <c r="R491"/>
  <c r="L490" i="3" l="1"/>
  <c r="K491"/>
  <c r="M490"/>
  <c r="Q491" s="1"/>
  <c r="F494"/>
  <c r="G493"/>
  <c r="H493" s="1"/>
  <c r="O490"/>
  <c r="P490" s="1"/>
  <c r="O491" i="2"/>
  <c r="P490"/>
  <c r="L491"/>
  <c r="M491" s="1"/>
  <c r="Q492" s="1"/>
  <c r="K492"/>
  <c r="F494"/>
  <c r="G493"/>
  <c r="H493" s="1"/>
  <c r="N362" i="1"/>
  <c r="R491" i="3"/>
  <c r="J493"/>
  <c r="J493" i="2"/>
  <c r="R492"/>
  <c r="L491" i="3" l="1"/>
  <c r="K492"/>
  <c r="M491"/>
  <c r="Q492" s="1"/>
  <c r="F495"/>
  <c r="G494"/>
  <c r="H494" s="1"/>
  <c r="O491"/>
  <c r="P491" s="1"/>
  <c r="O492" i="2"/>
  <c r="P491"/>
  <c r="F495"/>
  <c r="G494"/>
  <c r="H494" s="1"/>
  <c r="K493"/>
  <c r="L492"/>
  <c r="M492" s="1"/>
  <c r="Q493" s="1"/>
  <c r="N361" i="1"/>
  <c r="R492" i="3"/>
  <c r="J494"/>
  <c r="J494" i="2"/>
  <c r="R493"/>
  <c r="L492" i="3" l="1"/>
  <c r="K493"/>
  <c r="M492"/>
  <c r="Q493" s="1"/>
  <c r="F496"/>
  <c r="G495"/>
  <c r="H495" s="1"/>
  <c r="O492"/>
  <c r="P492" s="1"/>
  <c r="L493" i="2"/>
  <c r="M493" s="1"/>
  <c r="Q494" s="1"/>
  <c r="K494"/>
  <c r="F496"/>
  <c r="G495"/>
  <c r="H495" s="1"/>
  <c r="O493"/>
  <c r="P493" s="1"/>
  <c r="P492"/>
  <c r="N360" i="1"/>
  <c r="R493" i="3"/>
  <c r="J495"/>
  <c r="R494" i="2"/>
  <c r="J495"/>
  <c r="L493" i="3" l="1"/>
  <c r="K494"/>
  <c r="M493"/>
  <c r="Q494" s="1"/>
  <c r="F497"/>
  <c r="G496"/>
  <c r="H496" s="1"/>
  <c r="O493"/>
  <c r="P493" s="1"/>
  <c r="F497" i="2"/>
  <c r="G496"/>
  <c r="H496" s="1"/>
  <c r="K495"/>
  <c r="L494"/>
  <c r="M494" s="1"/>
  <c r="Q495" s="1"/>
  <c r="O494"/>
  <c r="N359" i="1"/>
  <c r="R494" i="3"/>
  <c r="J496"/>
  <c r="J496" i="2"/>
  <c r="R495"/>
  <c r="L494" i="3" l="1"/>
  <c r="K495"/>
  <c r="M494"/>
  <c r="Q495" s="1"/>
  <c r="F498"/>
  <c r="G497"/>
  <c r="H497" s="1"/>
  <c r="O494"/>
  <c r="P494" s="1"/>
  <c r="L495" i="2"/>
  <c r="K496"/>
  <c r="M495"/>
  <c r="Q496" s="1"/>
  <c r="F498"/>
  <c r="G497"/>
  <c r="H497" s="1"/>
  <c r="O495"/>
  <c r="P494"/>
  <c r="N358" i="1"/>
  <c r="J497" i="3"/>
  <c r="R495"/>
  <c r="J497" i="2"/>
  <c r="R496"/>
  <c r="F499" i="3" l="1"/>
  <c r="G498"/>
  <c r="H498" s="1"/>
  <c r="L495"/>
  <c r="K496"/>
  <c r="M495"/>
  <c r="Q496" s="1"/>
  <c r="O495"/>
  <c r="P495" s="1"/>
  <c r="F499" i="2"/>
  <c r="G498"/>
  <c r="H498" s="1"/>
  <c r="K497"/>
  <c r="L496"/>
  <c r="M496" s="1"/>
  <c r="Q497" s="1"/>
  <c r="O496"/>
  <c r="P495"/>
  <c r="N357" i="1"/>
  <c r="J498" i="3"/>
  <c r="R496"/>
  <c r="J498" i="2"/>
  <c r="R497"/>
  <c r="F500" i="3" l="1"/>
  <c r="G499"/>
  <c r="H499" s="1"/>
  <c r="L496"/>
  <c r="K497"/>
  <c r="M496"/>
  <c r="Q497" s="1"/>
  <c r="O496"/>
  <c r="P496" s="1"/>
  <c r="L497" i="2"/>
  <c r="K498"/>
  <c r="M497"/>
  <c r="Q498" s="1"/>
  <c r="F500"/>
  <c r="G499"/>
  <c r="H499" s="1"/>
  <c r="O497"/>
  <c r="P496"/>
  <c r="N356" i="1"/>
  <c r="J499" i="3"/>
  <c r="R497"/>
  <c r="J499" i="2"/>
  <c r="R498"/>
  <c r="F501" i="3" l="1"/>
  <c r="G500"/>
  <c r="H500" s="1"/>
  <c r="L497"/>
  <c r="K498"/>
  <c r="M497"/>
  <c r="Q498" s="1"/>
  <c r="O497"/>
  <c r="P497" s="1"/>
  <c r="F501" i="2"/>
  <c r="G500"/>
  <c r="H500" s="1"/>
  <c r="K499"/>
  <c r="L498"/>
  <c r="M498" s="1"/>
  <c r="Q499" s="1"/>
  <c r="O498"/>
  <c r="P497"/>
  <c r="N355" i="1"/>
  <c r="J500" i="3"/>
  <c r="R498"/>
  <c r="J500" i="2"/>
  <c r="R499"/>
  <c r="F502" i="3" l="1"/>
  <c r="G501"/>
  <c r="H501" s="1"/>
  <c r="L498"/>
  <c r="K499"/>
  <c r="M498"/>
  <c r="Q499" s="1"/>
  <c r="O498"/>
  <c r="P498" s="1"/>
  <c r="L499" i="2"/>
  <c r="K500"/>
  <c r="M499"/>
  <c r="Q500" s="1"/>
  <c r="F502"/>
  <c r="G501"/>
  <c r="H501" s="1"/>
  <c r="O499"/>
  <c r="P498"/>
  <c r="N354" i="1"/>
  <c r="J501" i="3"/>
  <c r="R499"/>
  <c r="R500" i="2"/>
  <c r="J501"/>
  <c r="F503" i="3" l="1"/>
  <c r="G502"/>
  <c r="H502" s="1"/>
  <c r="L499"/>
  <c r="K500"/>
  <c r="M499"/>
  <c r="Q500" s="1"/>
  <c r="O499"/>
  <c r="P499" s="1"/>
  <c r="O500" i="2"/>
  <c r="P499"/>
  <c r="F503"/>
  <c r="G502"/>
  <c r="H502" s="1"/>
  <c r="K501"/>
  <c r="L500"/>
  <c r="M500" s="1"/>
  <c r="Q501" s="1"/>
  <c r="N353" i="1"/>
  <c r="J502" i="3"/>
  <c r="R500"/>
  <c r="J502" i="2"/>
  <c r="R501"/>
  <c r="F504" i="3" l="1"/>
  <c r="G503"/>
  <c r="H503" s="1"/>
  <c r="L500"/>
  <c r="K501"/>
  <c r="M500"/>
  <c r="Q501" s="1"/>
  <c r="O500"/>
  <c r="P500" s="1"/>
  <c r="O501" i="2"/>
  <c r="P500"/>
  <c r="L501"/>
  <c r="M501" s="1"/>
  <c r="Q502" s="1"/>
  <c r="K502"/>
  <c r="F504"/>
  <c r="G503"/>
  <c r="H503" s="1"/>
  <c r="N352" i="1"/>
  <c r="J503" i="3"/>
  <c r="R501"/>
  <c r="J503" i="2"/>
  <c r="R502"/>
  <c r="F505" i="3" l="1"/>
  <c r="G504"/>
  <c r="H504" s="1"/>
  <c r="L501"/>
  <c r="K502"/>
  <c r="M501"/>
  <c r="Q502" s="1"/>
  <c r="O501"/>
  <c r="P501" s="1"/>
  <c r="F505" i="2"/>
  <c r="G504"/>
  <c r="H504" s="1"/>
  <c r="K503"/>
  <c r="L502"/>
  <c r="M502" s="1"/>
  <c r="Q503" s="1"/>
  <c r="O502"/>
  <c r="P501"/>
  <c r="N351" i="1"/>
  <c r="J504" i="3"/>
  <c r="R502"/>
  <c r="J504" i="2"/>
  <c r="R503"/>
  <c r="F506" i="3" l="1"/>
  <c r="G505"/>
  <c r="H505" s="1"/>
  <c r="L502"/>
  <c r="K503"/>
  <c r="M502"/>
  <c r="Q503" s="1"/>
  <c r="O502"/>
  <c r="P502" s="1"/>
  <c r="L503" i="2"/>
  <c r="K504"/>
  <c r="M503"/>
  <c r="Q504" s="1"/>
  <c r="O503"/>
  <c r="P502"/>
  <c r="F506"/>
  <c r="G505"/>
  <c r="H505" s="1"/>
  <c r="N350" i="1"/>
  <c r="J505" i="3"/>
  <c r="R503"/>
  <c r="J505" i="2"/>
  <c r="R504"/>
  <c r="F507" i="3" l="1"/>
  <c r="G506"/>
  <c r="H506" s="1"/>
  <c r="L503"/>
  <c r="K504"/>
  <c r="M503"/>
  <c r="Q504" s="1"/>
  <c r="O503"/>
  <c r="P503" s="1"/>
  <c r="F507" i="2"/>
  <c r="G506"/>
  <c r="H506" s="1"/>
  <c r="O504"/>
  <c r="P503"/>
  <c r="K505"/>
  <c r="L504"/>
  <c r="M504" s="1"/>
  <c r="Q505" s="1"/>
  <c r="N349" i="1"/>
  <c r="J506" i="3"/>
  <c r="R504"/>
  <c r="R505" i="2"/>
  <c r="J506"/>
  <c r="F508" i="3" l="1"/>
  <c r="G507"/>
  <c r="H507" s="1"/>
  <c r="L504"/>
  <c r="K505"/>
  <c r="M504"/>
  <c r="Q505" s="1"/>
  <c r="O504"/>
  <c r="P504" s="1"/>
  <c r="O505" i="2"/>
  <c r="P504"/>
  <c r="L505"/>
  <c r="M505" s="1"/>
  <c r="Q506" s="1"/>
  <c r="K506"/>
  <c r="F508"/>
  <c r="G507"/>
  <c r="H507" s="1"/>
  <c r="N348" i="1"/>
  <c r="J507" i="3"/>
  <c r="R505"/>
  <c r="J507" i="2"/>
  <c r="R506"/>
  <c r="F509" i="3" l="1"/>
  <c r="G508"/>
  <c r="H508" s="1"/>
  <c r="L505"/>
  <c r="K506"/>
  <c r="M505"/>
  <c r="Q506" s="1"/>
  <c r="O505"/>
  <c r="P505" s="1"/>
  <c r="F509" i="2"/>
  <c r="G508"/>
  <c r="H508" s="1"/>
  <c r="K507"/>
  <c r="L506"/>
  <c r="M506" s="1"/>
  <c r="Q507" s="1"/>
  <c r="O506"/>
  <c r="P505"/>
  <c r="N347" i="1"/>
  <c r="J508" i="3"/>
  <c r="R506"/>
  <c r="J508" i="2"/>
  <c r="R507"/>
  <c r="F510" i="3" l="1"/>
  <c r="G509"/>
  <c r="H509" s="1"/>
  <c r="L506"/>
  <c r="K507"/>
  <c r="M506"/>
  <c r="Q507" s="1"/>
  <c r="O506"/>
  <c r="P506" s="1"/>
  <c r="L507" i="2"/>
  <c r="K508"/>
  <c r="M507"/>
  <c r="Q508" s="1"/>
  <c r="O507"/>
  <c r="P506"/>
  <c r="F510"/>
  <c r="G509"/>
  <c r="H509" s="1"/>
  <c r="N346" i="1"/>
  <c r="J509" i="3"/>
  <c r="R507"/>
  <c r="J509" i="2"/>
  <c r="R508"/>
  <c r="F511" i="3" l="1"/>
  <c r="G510"/>
  <c r="H510" s="1"/>
  <c r="L507"/>
  <c r="K508"/>
  <c r="M507"/>
  <c r="Q508" s="1"/>
  <c r="O507"/>
  <c r="P507" s="1"/>
  <c r="F511" i="2"/>
  <c r="G510"/>
  <c r="H510" s="1"/>
  <c r="O508"/>
  <c r="P507"/>
  <c r="K509"/>
  <c r="L508"/>
  <c r="M508" s="1"/>
  <c r="Q509" s="1"/>
  <c r="N345" i="1"/>
  <c r="J510" i="3"/>
  <c r="R508"/>
  <c r="J510" i="2"/>
  <c r="R509"/>
  <c r="F512" i="3" l="1"/>
  <c r="G511"/>
  <c r="H511" s="1"/>
  <c r="L508"/>
  <c r="K509"/>
  <c r="M508"/>
  <c r="Q509" s="1"/>
  <c r="O508"/>
  <c r="P508" s="1"/>
  <c r="L509" i="2"/>
  <c r="K510"/>
  <c r="M509"/>
  <c r="Q510" s="1"/>
  <c r="F512"/>
  <c r="G511"/>
  <c r="H511" s="1"/>
  <c r="O509"/>
  <c r="P508"/>
  <c r="N344" i="1"/>
  <c r="J511" i="3"/>
  <c r="R509"/>
  <c r="R510" i="2"/>
  <c r="J511"/>
  <c r="F513" i="3" l="1"/>
  <c r="G512"/>
  <c r="H512" s="1"/>
  <c r="L509"/>
  <c r="K510"/>
  <c r="M509"/>
  <c r="Q510" s="1"/>
  <c r="O509"/>
  <c r="P509" s="1"/>
  <c r="F513" i="2"/>
  <c r="G512"/>
  <c r="H512" s="1"/>
  <c r="O510"/>
  <c r="P509"/>
  <c r="K511"/>
  <c r="L510"/>
  <c r="M510" s="1"/>
  <c r="Q511" s="1"/>
  <c r="N343" i="1"/>
  <c r="J512" i="3"/>
  <c r="R510"/>
  <c r="J512" i="2"/>
  <c r="R511"/>
  <c r="F514" i="3" l="1"/>
  <c r="G513"/>
  <c r="H513" s="1"/>
  <c r="L510"/>
  <c r="K511"/>
  <c r="M510"/>
  <c r="Q511" s="1"/>
  <c r="O510"/>
  <c r="P510" s="1"/>
  <c r="F514" i="2"/>
  <c r="G513"/>
  <c r="H513" s="1"/>
  <c r="O511"/>
  <c r="P510"/>
  <c r="L511"/>
  <c r="M511" s="1"/>
  <c r="Q512" s="1"/>
  <c r="K512"/>
  <c r="N342" i="1"/>
  <c r="J513" i="3"/>
  <c r="R511"/>
  <c r="J513" i="2"/>
  <c r="R512"/>
  <c r="F515" i="3" l="1"/>
  <c r="G514"/>
  <c r="H514" s="1"/>
  <c r="L511"/>
  <c r="K512"/>
  <c r="M511"/>
  <c r="Q512" s="1"/>
  <c r="O511"/>
  <c r="P511" s="1"/>
  <c r="K513" i="2"/>
  <c r="L512"/>
  <c r="M512" s="1"/>
  <c r="Q513" s="1"/>
  <c r="F515"/>
  <c r="G514"/>
  <c r="H514" s="1"/>
  <c r="O512"/>
  <c r="P511"/>
  <c r="N341" i="1"/>
  <c r="J514" i="3"/>
  <c r="R512"/>
  <c r="J514" i="2"/>
  <c r="R513"/>
  <c r="F516" i="3" l="1"/>
  <c r="G515"/>
  <c r="H515" s="1"/>
  <c r="L512"/>
  <c r="K513"/>
  <c r="M512"/>
  <c r="Q513" s="1"/>
  <c r="O512"/>
  <c r="P512" s="1"/>
  <c r="F516" i="2"/>
  <c r="G515"/>
  <c r="H515" s="1"/>
  <c r="O513"/>
  <c r="P512"/>
  <c r="L513"/>
  <c r="K514"/>
  <c r="M513"/>
  <c r="Q514" s="1"/>
  <c r="N340" i="1"/>
  <c r="J515" i="3"/>
  <c r="R513"/>
  <c r="J515" i="2"/>
  <c r="R514"/>
  <c r="F517" i="3" l="1"/>
  <c r="G516"/>
  <c r="H516" s="1"/>
  <c r="L513"/>
  <c r="K514"/>
  <c r="M513"/>
  <c r="Q514" s="1"/>
  <c r="O513"/>
  <c r="P513" s="1"/>
  <c r="K515" i="2"/>
  <c r="L514"/>
  <c r="M514" s="1"/>
  <c r="Q515" s="1"/>
  <c r="F517"/>
  <c r="G516"/>
  <c r="H516" s="1"/>
  <c r="O514"/>
  <c r="P513"/>
  <c r="N339" i="1"/>
  <c r="J516" i="3"/>
  <c r="R514"/>
  <c r="R515" i="2"/>
  <c r="J516"/>
  <c r="F518" i="3" l="1"/>
  <c r="G517"/>
  <c r="H517" s="1"/>
  <c r="L514"/>
  <c r="K515"/>
  <c r="M514"/>
  <c r="Q515" s="1"/>
  <c r="O514"/>
  <c r="P514" s="1"/>
  <c r="F518" i="2"/>
  <c r="G517"/>
  <c r="H517" s="1"/>
  <c r="L515"/>
  <c r="K516"/>
  <c r="M515"/>
  <c r="Q516" s="1"/>
  <c r="O515"/>
  <c r="P514"/>
  <c r="N338" i="1"/>
  <c r="J517" i="3"/>
  <c r="R515"/>
  <c r="J517" i="2"/>
  <c r="R516"/>
  <c r="F519" i="3" l="1"/>
  <c r="G518"/>
  <c r="H518" s="1"/>
  <c r="L515"/>
  <c r="K516"/>
  <c r="M515"/>
  <c r="Q516" s="1"/>
  <c r="O515"/>
  <c r="P515" s="1"/>
  <c r="K517" i="2"/>
  <c r="L516"/>
  <c r="M516" s="1"/>
  <c r="Q517" s="1"/>
  <c r="F519"/>
  <c r="G518"/>
  <c r="H518" s="1"/>
  <c r="O516"/>
  <c r="P515"/>
  <c r="N337" i="1"/>
  <c r="J518" i="3"/>
  <c r="R516"/>
  <c r="R517" i="2"/>
  <c r="J518"/>
  <c r="F520" i="3" l="1"/>
  <c r="G519"/>
  <c r="H519" s="1"/>
  <c r="L516"/>
  <c r="K517"/>
  <c r="M516"/>
  <c r="Q517" s="1"/>
  <c r="O516"/>
  <c r="P516" s="1"/>
  <c r="F520" i="2"/>
  <c r="G519"/>
  <c r="H519" s="1"/>
  <c r="L517"/>
  <c r="M517" s="1"/>
  <c r="Q518" s="1"/>
  <c r="K518"/>
  <c r="O517"/>
  <c r="P516"/>
  <c r="N336" i="1"/>
  <c r="J519" i="3"/>
  <c r="R517"/>
  <c r="J519" i="2"/>
  <c r="R518"/>
  <c r="F521" i="3" l="1"/>
  <c r="G520"/>
  <c r="H520" s="1"/>
  <c r="L517"/>
  <c r="K518"/>
  <c r="M517"/>
  <c r="Q518" s="1"/>
  <c r="O517"/>
  <c r="P517" s="1"/>
  <c r="K519" i="2"/>
  <c r="L518"/>
  <c r="M518" s="1"/>
  <c r="Q519" s="1"/>
  <c r="F521"/>
  <c r="G520"/>
  <c r="H520" s="1"/>
  <c r="O518"/>
  <c r="P517"/>
  <c r="N335" i="1"/>
  <c r="J520" i="3"/>
  <c r="R518"/>
  <c r="J520" i="2"/>
  <c r="R519"/>
  <c r="F522" i="3" l="1"/>
  <c r="G521"/>
  <c r="H521" s="1"/>
  <c r="L518"/>
  <c r="K519"/>
  <c r="M518"/>
  <c r="Q519" s="1"/>
  <c r="O518"/>
  <c r="P518" s="1"/>
  <c r="F522" i="2"/>
  <c r="G521"/>
  <c r="H521" s="1"/>
  <c r="O519"/>
  <c r="P518"/>
  <c r="L519"/>
  <c r="M519" s="1"/>
  <c r="Q520" s="1"/>
  <c r="K520"/>
  <c r="N334" i="1"/>
  <c r="J521" i="3"/>
  <c r="R519"/>
  <c r="J521" i="2"/>
  <c r="R520"/>
  <c r="F523" i="3" l="1"/>
  <c r="G522"/>
  <c r="H522" s="1"/>
  <c r="L519"/>
  <c r="K520"/>
  <c r="M519"/>
  <c r="Q520" s="1"/>
  <c r="O519"/>
  <c r="P519" s="1"/>
  <c r="F523" i="2"/>
  <c r="G522"/>
  <c r="H522" s="1"/>
  <c r="K521"/>
  <c r="L520"/>
  <c r="M520" s="1"/>
  <c r="Q521" s="1"/>
  <c r="O520"/>
  <c r="P519"/>
  <c r="N333" i="1"/>
  <c r="J522" i="3"/>
  <c r="R520"/>
  <c r="R521" i="2"/>
  <c r="J522"/>
  <c r="F524" i="3" l="1"/>
  <c r="G523"/>
  <c r="H523" s="1"/>
  <c r="L520"/>
  <c r="K521"/>
  <c r="M520"/>
  <c r="Q521" s="1"/>
  <c r="O520"/>
  <c r="P520" s="1"/>
  <c r="L521" i="2"/>
  <c r="K522"/>
  <c r="M521"/>
  <c r="Q522" s="1"/>
  <c r="F524"/>
  <c r="G523"/>
  <c r="H523" s="1"/>
  <c r="O521"/>
  <c r="P520"/>
  <c r="N332" i="1"/>
  <c r="J523" i="3"/>
  <c r="R521"/>
  <c r="J523" i="2"/>
  <c r="R522"/>
  <c r="F525" i="3" l="1"/>
  <c r="G524"/>
  <c r="H524" s="1"/>
  <c r="L521"/>
  <c r="K522"/>
  <c r="M521"/>
  <c r="Q522" s="1"/>
  <c r="O521"/>
  <c r="P521" s="1"/>
  <c r="F525" i="2"/>
  <c r="G524"/>
  <c r="H524" s="1"/>
  <c r="K523"/>
  <c r="L522"/>
  <c r="M522" s="1"/>
  <c r="Q523" s="1"/>
  <c r="O522"/>
  <c r="P521"/>
  <c r="N331" i="1"/>
  <c r="J524" i="3"/>
  <c r="R522"/>
  <c r="J524" i="2"/>
  <c r="R523"/>
  <c r="F526" i="3" l="1"/>
  <c r="G525"/>
  <c r="H525" s="1"/>
  <c r="L522"/>
  <c r="K523"/>
  <c r="M522"/>
  <c r="Q523" s="1"/>
  <c r="O522"/>
  <c r="P522" s="1"/>
  <c r="L523" i="2"/>
  <c r="K524"/>
  <c r="M523"/>
  <c r="F526"/>
  <c r="G525"/>
  <c r="H525" s="1"/>
  <c r="O523"/>
  <c r="P522"/>
  <c r="Q524"/>
  <c r="N330" i="1"/>
  <c r="J525" i="3"/>
  <c r="R523"/>
  <c r="J525" i="2"/>
  <c r="R524"/>
  <c r="F527" i="3" l="1"/>
  <c r="G526"/>
  <c r="H526" s="1"/>
  <c r="L523"/>
  <c r="K524"/>
  <c r="M523"/>
  <c r="Q524" s="1"/>
  <c r="O523"/>
  <c r="P523" s="1"/>
  <c r="F527" i="2"/>
  <c r="G526"/>
  <c r="H526" s="1"/>
  <c r="K525"/>
  <c r="L524"/>
  <c r="M524" s="1"/>
  <c r="Q525" s="1"/>
  <c r="O524"/>
  <c r="P523"/>
  <c r="N329" i="1"/>
  <c r="J526" i="3"/>
  <c r="R524"/>
  <c r="J526" i="2"/>
  <c r="R525"/>
  <c r="F528" i="3" l="1"/>
  <c r="G527"/>
  <c r="H527" s="1"/>
  <c r="L524"/>
  <c r="K525"/>
  <c r="M524"/>
  <c r="Q525" s="1"/>
  <c r="O524"/>
  <c r="P524" s="1"/>
  <c r="L525" i="2"/>
  <c r="K526"/>
  <c r="M525"/>
  <c r="Q526" s="1"/>
  <c r="F528"/>
  <c r="G527"/>
  <c r="H527" s="1"/>
  <c r="O525"/>
  <c r="P524"/>
  <c r="N328" i="1"/>
  <c r="J527" i="3"/>
  <c r="R525"/>
  <c r="J527" i="2"/>
  <c r="R526"/>
  <c r="F529" i="3" l="1"/>
  <c r="G528"/>
  <c r="H528" s="1"/>
  <c r="L525"/>
  <c r="K526"/>
  <c r="M525"/>
  <c r="Q526" s="1"/>
  <c r="O525"/>
  <c r="P525" s="1"/>
  <c r="F529" i="2"/>
  <c r="G528"/>
  <c r="H528" s="1"/>
  <c r="K527"/>
  <c r="L526"/>
  <c r="M526" s="1"/>
  <c r="Q527" s="1"/>
  <c r="O526"/>
  <c r="P525"/>
  <c r="N327" i="1"/>
  <c r="J528" i="3"/>
  <c r="R526"/>
  <c r="J528" i="2"/>
  <c r="R527"/>
  <c r="F530" i="3" l="1"/>
  <c r="G529"/>
  <c r="H529" s="1"/>
  <c r="L526"/>
  <c r="K527"/>
  <c r="M526"/>
  <c r="Q527" s="1"/>
  <c r="O526"/>
  <c r="P526" s="1"/>
  <c r="L527" i="2"/>
  <c r="K528"/>
  <c r="M527"/>
  <c r="Q528" s="1"/>
  <c r="O527"/>
  <c r="P526"/>
  <c r="F530"/>
  <c r="G529"/>
  <c r="H529" s="1"/>
  <c r="N326" i="1"/>
  <c r="J529" i="3"/>
  <c r="R527"/>
  <c r="R528" i="2"/>
  <c r="J529"/>
  <c r="F531" i="3" l="1"/>
  <c r="G530"/>
  <c r="H530" s="1"/>
  <c r="L527"/>
  <c r="K528"/>
  <c r="M527"/>
  <c r="Q528" s="1"/>
  <c r="O527"/>
  <c r="P527" s="1"/>
  <c r="F531" i="2"/>
  <c r="G530"/>
  <c r="H530" s="1"/>
  <c r="O528"/>
  <c r="P527"/>
  <c r="K529"/>
  <c r="L528"/>
  <c r="M528" s="1"/>
  <c r="Q529" s="1"/>
  <c r="N325" i="1"/>
  <c r="J530" i="3"/>
  <c r="R528"/>
  <c r="J530" i="2"/>
  <c r="R529"/>
  <c r="F532" i="3" l="1"/>
  <c r="G531"/>
  <c r="H531" s="1"/>
  <c r="L528"/>
  <c r="K529"/>
  <c r="M528"/>
  <c r="Q529" s="1"/>
  <c r="O528"/>
  <c r="P528" s="1"/>
  <c r="F532" i="2"/>
  <c r="G531"/>
  <c r="H531" s="1"/>
  <c r="O529"/>
  <c r="P528"/>
  <c r="L529"/>
  <c r="M529" s="1"/>
  <c r="Q530" s="1"/>
  <c r="K530"/>
  <c r="N324" i="1"/>
  <c r="J531" i="3"/>
  <c r="R529"/>
  <c r="J531" i="2"/>
  <c r="R530"/>
  <c r="F533" i="3" l="1"/>
  <c r="G532"/>
  <c r="H532" s="1"/>
  <c r="L529"/>
  <c r="K530"/>
  <c r="M529"/>
  <c r="Q530" s="1"/>
  <c r="O529"/>
  <c r="P529" s="1"/>
  <c r="F533" i="2"/>
  <c r="G532"/>
  <c r="H532" s="1"/>
  <c r="K531"/>
  <c r="L530"/>
  <c r="M530" s="1"/>
  <c r="Q531" s="1"/>
  <c r="O530"/>
  <c r="P529"/>
  <c r="N323" i="1"/>
  <c r="J532" i="3"/>
  <c r="R530"/>
  <c r="R531" i="2"/>
  <c r="J532"/>
  <c r="F534" i="3" l="1"/>
  <c r="G533"/>
  <c r="H533" s="1"/>
  <c r="L530"/>
  <c r="K531"/>
  <c r="M530"/>
  <c r="Q531" s="1"/>
  <c r="O530"/>
  <c r="P530" s="1"/>
  <c r="L531" i="2"/>
  <c r="K532"/>
  <c r="M531"/>
  <c r="Q532" s="1"/>
  <c r="F534"/>
  <c r="G533"/>
  <c r="H533" s="1"/>
  <c r="O531"/>
  <c r="P530"/>
  <c r="N322" i="1"/>
  <c r="J533" i="3"/>
  <c r="R531"/>
  <c r="J533" i="2"/>
  <c r="R532"/>
  <c r="F535" i="3" l="1"/>
  <c r="G534"/>
  <c r="H534" s="1"/>
  <c r="L531"/>
  <c r="K532"/>
  <c r="M531"/>
  <c r="Q532" s="1"/>
  <c r="O531"/>
  <c r="P531" s="1"/>
  <c r="F535" i="2"/>
  <c r="G534"/>
  <c r="H534" s="1"/>
  <c r="K533"/>
  <c r="L532"/>
  <c r="M532" s="1"/>
  <c r="Q533" s="1"/>
  <c r="O532"/>
  <c r="P531"/>
  <c r="N321" i="1"/>
  <c r="J534" i="3"/>
  <c r="R532"/>
  <c r="J534" i="2"/>
  <c r="R533"/>
  <c r="F536" i="3" l="1"/>
  <c r="G535"/>
  <c r="H535" s="1"/>
  <c r="L532"/>
  <c r="K533"/>
  <c r="M532"/>
  <c r="Q533" s="1"/>
  <c r="O532"/>
  <c r="P532" s="1"/>
  <c r="L533" i="2"/>
  <c r="K534"/>
  <c r="M533"/>
  <c r="Q534" s="1"/>
  <c r="O533"/>
  <c r="P532"/>
  <c r="F536"/>
  <c r="G535"/>
  <c r="H535" s="1"/>
  <c r="N320" i="1"/>
  <c r="J535" i="3"/>
  <c r="R533"/>
  <c r="J535" i="2"/>
  <c r="R534"/>
  <c r="F537" i="3" l="1"/>
  <c r="G536"/>
  <c r="H536" s="1"/>
  <c r="L533"/>
  <c r="K534"/>
  <c r="M533"/>
  <c r="Q534" s="1"/>
  <c r="O533"/>
  <c r="P533" s="1"/>
  <c r="F537" i="2"/>
  <c r="G536"/>
  <c r="H536" s="1"/>
  <c r="O534"/>
  <c r="P533"/>
  <c r="K535"/>
  <c r="L534"/>
  <c r="M534" s="1"/>
  <c r="Q535" s="1"/>
  <c r="N319" i="1"/>
  <c r="J536" i="3"/>
  <c r="R534"/>
  <c r="J536" i="2"/>
  <c r="R535"/>
  <c r="F538" i="3" l="1"/>
  <c r="G537"/>
  <c r="H537" s="1"/>
  <c r="L534"/>
  <c r="K535"/>
  <c r="M534"/>
  <c r="Q535" s="1"/>
  <c r="O534"/>
  <c r="P534" s="1"/>
  <c r="O535" i="2"/>
  <c r="P534"/>
  <c r="L535"/>
  <c r="M535" s="1"/>
  <c r="Q536" s="1"/>
  <c r="K536"/>
  <c r="F538"/>
  <c r="G537"/>
  <c r="H537" s="1"/>
  <c r="N318" i="1"/>
  <c r="J537" i="3"/>
  <c r="R535"/>
  <c r="J537" i="2"/>
  <c r="R536"/>
  <c r="F539" i="3" l="1"/>
  <c r="G538"/>
  <c r="H538" s="1"/>
  <c r="L535"/>
  <c r="K536"/>
  <c r="M535"/>
  <c r="Q536" s="1"/>
  <c r="O535"/>
  <c r="P535" s="1"/>
  <c r="F539" i="2"/>
  <c r="G538"/>
  <c r="H538" s="1"/>
  <c r="K537"/>
  <c r="L536"/>
  <c r="M536" s="1"/>
  <c r="Q537" s="1"/>
  <c r="O536"/>
  <c r="P535"/>
  <c r="N317" i="1"/>
  <c r="J538" i="3"/>
  <c r="R536"/>
  <c r="J538" i="2"/>
  <c r="R537"/>
  <c r="F540" i="3" l="1"/>
  <c r="G539"/>
  <c r="H539" s="1"/>
  <c r="L536"/>
  <c r="K537"/>
  <c r="M536"/>
  <c r="Q537" s="1"/>
  <c r="O536"/>
  <c r="P536" s="1"/>
  <c r="L537" i="2"/>
  <c r="K538"/>
  <c r="M537"/>
  <c r="Q538" s="1"/>
  <c r="O537"/>
  <c r="P536"/>
  <c r="F540"/>
  <c r="G539"/>
  <c r="H539" s="1"/>
  <c r="N316" i="1"/>
  <c r="J539" i="3"/>
  <c r="R537"/>
  <c r="J539" i="2"/>
  <c r="R538"/>
  <c r="F541" i="3" l="1"/>
  <c r="G540"/>
  <c r="H540" s="1"/>
  <c r="L537"/>
  <c r="K538"/>
  <c r="M537"/>
  <c r="Q538" s="1"/>
  <c r="O537"/>
  <c r="P537" s="1"/>
  <c r="F541" i="2"/>
  <c r="G540"/>
  <c r="H540" s="1"/>
  <c r="O538"/>
  <c r="P537"/>
  <c r="K539"/>
  <c r="L538"/>
  <c r="M538" s="1"/>
  <c r="Q539" s="1"/>
  <c r="N315" i="1"/>
  <c r="J540" i="3"/>
  <c r="R538"/>
  <c r="J540" i="2"/>
  <c r="R539"/>
  <c r="F542" i="3" l="1"/>
  <c r="G541"/>
  <c r="H541" s="1"/>
  <c r="L538"/>
  <c r="K539"/>
  <c r="M538"/>
  <c r="Q539" s="1"/>
  <c r="O538"/>
  <c r="P538" s="1"/>
  <c r="O539" i="2"/>
  <c r="P538"/>
  <c r="L539"/>
  <c r="M539" s="1"/>
  <c r="Q540" s="1"/>
  <c r="K540"/>
  <c r="F542"/>
  <c r="G541"/>
  <c r="H541" s="1"/>
  <c r="N314" i="1"/>
  <c r="J541" i="3"/>
  <c r="R539"/>
  <c r="J541" i="2"/>
  <c r="R540"/>
  <c r="F543" i="3" l="1"/>
  <c r="G542"/>
  <c r="H542" s="1"/>
  <c r="L539"/>
  <c r="K540"/>
  <c r="M539"/>
  <c r="Q540" s="1"/>
  <c r="O539"/>
  <c r="P539" s="1"/>
  <c r="F543" i="2"/>
  <c r="G542"/>
  <c r="H542" s="1"/>
  <c r="K541"/>
  <c r="L540"/>
  <c r="M540" s="1"/>
  <c r="Q541" s="1"/>
  <c r="O540"/>
  <c r="P539"/>
  <c r="N313" i="1"/>
  <c r="J542" i="3"/>
  <c r="R540"/>
  <c r="J542" i="2"/>
  <c r="R541"/>
  <c r="F544" i="3" l="1"/>
  <c r="G543"/>
  <c r="H543" s="1"/>
  <c r="L540"/>
  <c r="K541"/>
  <c r="M540"/>
  <c r="Q541" s="1"/>
  <c r="O540"/>
  <c r="P540" s="1"/>
  <c r="L541" i="2"/>
  <c r="K542"/>
  <c r="M541"/>
  <c r="Q542" s="1"/>
  <c r="O541"/>
  <c r="P540"/>
  <c r="F544"/>
  <c r="G543"/>
  <c r="H543" s="1"/>
  <c r="N312" i="1"/>
  <c r="J543" i="3"/>
  <c r="R541"/>
  <c r="J543" i="2"/>
  <c r="R542"/>
  <c r="F545" i="3" l="1"/>
  <c r="G544"/>
  <c r="H544" s="1"/>
  <c r="L541"/>
  <c r="K542"/>
  <c r="M541"/>
  <c r="Q542" s="1"/>
  <c r="O541"/>
  <c r="F545" i="2"/>
  <c r="G544"/>
  <c r="H544" s="1"/>
  <c r="O542"/>
  <c r="P541"/>
  <c r="K543"/>
  <c r="L542"/>
  <c r="M542" s="1"/>
  <c r="Q543" s="1"/>
  <c r="N311" i="1"/>
  <c r="J544" i="3"/>
  <c r="R542"/>
  <c r="J544" i="2"/>
  <c r="R543"/>
  <c r="L542" i="3" l="1"/>
  <c r="K543"/>
  <c r="M542"/>
  <c r="F546"/>
  <c r="G545"/>
  <c r="H545" s="1"/>
  <c r="O542"/>
  <c r="Q543"/>
  <c r="P541"/>
  <c r="O543" i="2"/>
  <c r="P542"/>
  <c r="L543"/>
  <c r="M543" s="1"/>
  <c r="Q544" s="1"/>
  <c r="K544"/>
  <c r="F546"/>
  <c r="G545"/>
  <c r="H545" s="1"/>
  <c r="N310" i="1"/>
  <c r="J545" i="3"/>
  <c r="R543"/>
  <c r="J545" i="2"/>
  <c r="R544"/>
  <c r="F547" i="3" l="1"/>
  <c r="G546"/>
  <c r="H546" s="1"/>
  <c r="L543"/>
  <c r="K544"/>
  <c r="M543"/>
  <c r="O543"/>
  <c r="P542"/>
  <c r="Q544"/>
  <c r="F547" i="2"/>
  <c r="G546"/>
  <c r="H546" s="1"/>
  <c r="K545"/>
  <c r="L544"/>
  <c r="M544" s="1"/>
  <c r="Q545" s="1"/>
  <c r="O544"/>
  <c r="P543"/>
  <c r="N309" i="1"/>
  <c r="R544" i="3"/>
  <c r="J546"/>
  <c r="J546" i="2"/>
  <c r="R545"/>
  <c r="L544" i="3" l="1"/>
  <c r="K545"/>
  <c r="M544"/>
  <c r="Q545" s="1"/>
  <c r="O544"/>
  <c r="P544" s="1"/>
  <c r="P543"/>
  <c r="F548"/>
  <c r="G547"/>
  <c r="H547" s="1"/>
  <c r="L545" i="2"/>
  <c r="K546"/>
  <c r="M545"/>
  <c r="Q546" s="1"/>
  <c r="O545"/>
  <c r="P544"/>
  <c r="F548"/>
  <c r="G547"/>
  <c r="H547" s="1"/>
  <c r="N308" i="1"/>
  <c r="R545" i="3"/>
  <c r="J547"/>
  <c r="J547" i="2"/>
  <c r="R546"/>
  <c r="L545" i="3" l="1"/>
  <c r="K546"/>
  <c r="M545"/>
  <c r="Q546" s="1"/>
  <c r="F549"/>
  <c r="G548"/>
  <c r="H548" s="1"/>
  <c r="O545"/>
  <c r="P545" s="1"/>
  <c r="F549" i="2"/>
  <c r="G548"/>
  <c r="H548" s="1"/>
  <c r="O546"/>
  <c r="P545"/>
  <c r="K547"/>
  <c r="L546"/>
  <c r="M546" s="1"/>
  <c r="Q547" s="1"/>
  <c r="N307" i="1"/>
  <c r="R546" i="3"/>
  <c r="J548"/>
  <c r="J548" i="2"/>
  <c r="R547"/>
  <c r="L546" i="3" l="1"/>
  <c r="K547"/>
  <c r="M546"/>
  <c r="Q547" s="1"/>
  <c r="F550"/>
  <c r="G549"/>
  <c r="H549" s="1"/>
  <c r="O546"/>
  <c r="P546" s="1"/>
  <c r="O547" i="2"/>
  <c r="P546"/>
  <c r="L547"/>
  <c r="M547" s="1"/>
  <c r="Q548" s="1"/>
  <c r="K548"/>
  <c r="F550"/>
  <c r="G549"/>
  <c r="H549" s="1"/>
  <c r="N306" i="1"/>
  <c r="R547" i="3"/>
  <c r="J549"/>
  <c r="J549" i="2"/>
  <c r="R548"/>
  <c r="L547" i="3" l="1"/>
  <c r="K548"/>
  <c r="M547"/>
  <c r="Q548" s="1"/>
  <c r="F551"/>
  <c r="G550"/>
  <c r="H550" s="1"/>
  <c r="O547"/>
  <c r="P547" s="1"/>
  <c r="F551" i="2"/>
  <c r="G550"/>
  <c r="H550" s="1"/>
  <c r="K549"/>
  <c r="L548"/>
  <c r="M548" s="1"/>
  <c r="Q549" s="1"/>
  <c r="O548"/>
  <c r="P547"/>
  <c r="N305" i="1"/>
  <c r="R548" i="3"/>
  <c r="J550"/>
  <c r="J550" i="2"/>
  <c r="R549"/>
  <c r="L548" i="3" l="1"/>
  <c r="K549"/>
  <c r="M548"/>
  <c r="Q549" s="1"/>
  <c r="F552"/>
  <c r="G551"/>
  <c r="H551" s="1"/>
  <c r="O548"/>
  <c r="P548" s="1"/>
  <c r="L549" i="2"/>
  <c r="K550"/>
  <c r="M549"/>
  <c r="Q550" s="1"/>
  <c r="O549"/>
  <c r="P548"/>
  <c r="F552"/>
  <c r="G551"/>
  <c r="H551" s="1"/>
  <c r="N304" i="1"/>
  <c r="R549" i="3"/>
  <c r="J551"/>
  <c r="J551" i="2"/>
  <c r="R550"/>
  <c r="L549" i="3" l="1"/>
  <c r="K550"/>
  <c r="M549"/>
  <c r="Q550" s="1"/>
  <c r="F553"/>
  <c r="G552"/>
  <c r="H552" s="1"/>
  <c r="O549"/>
  <c r="P549" s="1"/>
  <c r="F553" i="2"/>
  <c r="G552"/>
  <c r="H552" s="1"/>
  <c r="O550"/>
  <c r="P549"/>
  <c r="K551"/>
  <c r="L550"/>
  <c r="M550" s="1"/>
  <c r="Q551" s="1"/>
  <c r="N303" i="1"/>
  <c r="J552" i="3"/>
  <c r="R550"/>
  <c r="J552" i="2"/>
  <c r="R551"/>
  <c r="F554" i="3" l="1"/>
  <c r="G553"/>
  <c r="H553" s="1"/>
  <c r="L550"/>
  <c r="K551"/>
  <c r="M550"/>
  <c r="Q551" s="1"/>
  <c r="O550"/>
  <c r="P550" s="1"/>
  <c r="O551" i="2"/>
  <c r="P550"/>
  <c r="L551"/>
  <c r="M551" s="1"/>
  <c r="Q552" s="1"/>
  <c r="K552"/>
  <c r="F554"/>
  <c r="G553"/>
  <c r="H553" s="1"/>
  <c r="N302" i="1"/>
  <c r="J553" i="3"/>
  <c r="R551"/>
  <c r="J553" i="2"/>
  <c r="R552"/>
  <c r="F555" i="3" l="1"/>
  <c r="G554"/>
  <c r="H554" s="1"/>
  <c r="L551"/>
  <c r="K552"/>
  <c r="M551"/>
  <c r="Q552" s="1"/>
  <c r="O551"/>
  <c r="P551" s="1"/>
  <c r="F555" i="2"/>
  <c r="G554"/>
  <c r="H554" s="1"/>
  <c r="K553"/>
  <c r="L552"/>
  <c r="M552" s="1"/>
  <c r="Q553" s="1"/>
  <c r="O552"/>
  <c r="P551"/>
  <c r="N301" i="1"/>
  <c r="J554" i="3"/>
  <c r="R552"/>
  <c r="J554" i="2"/>
  <c r="R553"/>
  <c r="F556" i="3" l="1"/>
  <c r="G555"/>
  <c r="H555" s="1"/>
  <c r="L552"/>
  <c r="K553"/>
  <c r="M552"/>
  <c r="Q553" s="1"/>
  <c r="O552"/>
  <c r="P552" s="1"/>
  <c r="L553" i="2"/>
  <c r="K554"/>
  <c r="M553"/>
  <c r="Q554" s="1"/>
  <c r="O553"/>
  <c r="P552"/>
  <c r="F556"/>
  <c r="G555"/>
  <c r="H555" s="1"/>
  <c r="N300" i="1"/>
  <c r="J555" i="3"/>
  <c r="R553"/>
  <c r="J555" i="2"/>
  <c r="R554"/>
  <c r="F557" i="3" l="1"/>
  <c r="G556"/>
  <c r="H556" s="1"/>
  <c r="L553"/>
  <c r="K554"/>
  <c r="M553"/>
  <c r="Q554" s="1"/>
  <c r="O553"/>
  <c r="P553" s="1"/>
  <c r="F557" i="2"/>
  <c r="G556"/>
  <c r="H556" s="1"/>
  <c r="O554"/>
  <c r="P553"/>
  <c r="K555"/>
  <c r="L554"/>
  <c r="M554" s="1"/>
  <c r="Q555" s="1"/>
  <c r="N299" i="1"/>
  <c r="J556" i="3"/>
  <c r="R554"/>
  <c r="J556" i="2"/>
  <c r="R555"/>
  <c r="F558" i="3" l="1"/>
  <c r="G557"/>
  <c r="H557" s="1"/>
  <c r="L554"/>
  <c r="K555"/>
  <c r="M554"/>
  <c r="Q555" s="1"/>
  <c r="O554"/>
  <c r="P554" s="1"/>
  <c r="O555" i="2"/>
  <c r="P554"/>
  <c r="L555"/>
  <c r="M555" s="1"/>
  <c r="Q556" s="1"/>
  <c r="K556"/>
  <c r="F558"/>
  <c r="G557"/>
  <c r="H557" s="1"/>
  <c r="N298" i="1"/>
  <c r="J557" i="3"/>
  <c r="R555"/>
  <c r="J557" i="2"/>
  <c r="R556"/>
  <c r="F559" i="3" l="1"/>
  <c r="G558"/>
  <c r="H558" s="1"/>
  <c r="L555"/>
  <c r="K556"/>
  <c r="M555"/>
  <c r="Q556" s="1"/>
  <c r="O555"/>
  <c r="P555" s="1"/>
  <c r="F559" i="2"/>
  <c r="G558"/>
  <c r="H558" s="1"/>
  <c r="K557"/>
  <c r="L556"/>
  <c r="M556" s="1"/>
  <c r="Q557" s="1"/>
  <c r="O556"/>
  <c r="P555"/>
  <c r="N297" i="1"/>
  <c r="J558" i="3"/>
  <c r="R556"/>
  <c r="J558" i="2"/>
  <c r="R557"/>
  <c r="F560" i="3" l="1"/>
  <c r="G559"/>
  <c r="H559" s="1"/>
  <c r="L556"/>
  <c r="K557"/>
  <c r="M556"/>
  <c r="Q557" s="1"/>
  <c r="O556"/>
  <c r="P556" s="1"/>
  <c r="L557" i="2"/>
  <c r="K558"/>
  <c r="M557"/>
  <c r="Q558" s="1"/>
  <c r="O557"/>
  <c r="P556"/>
  <c r="F560"/>
  <c r="G559"/>
  <c r="H559" s="1"/>
  <c r="N296" i="1"/>
  <c r="J559" i="3"/>
  <c r="R557"/>
  <c r="R558" i="2"/>
  <c r="J559"/>
  <c r="F561" i="3" l="1"/>
  <c r="G560"/>
  <c r="H560" s="1"/>
  <c r="L557"/>
  <c r="K558"/>
  <c r="M557"/>
  <c r="Q558" s="1"/>
  <c r="O557"/>
  <c r="P557" s="1"/>
  <c r="F561" i="2"/>
  <c r="G560"/>
  <c r="H560" s="1"/>
  <c r="O558"/>
  <c r="P557"/>
  <c r="K559"/>
  <c r="L558"/>
  <c r="M558" s="1"/>
  <c r="Q559" s="1"/>
  <c r="N295" i="1"/>
  <c r="J560" i="3"/>
  <c r="R558"/>
  <c r="J560" i="2"/>
  <c r="R559"/>
  <c r="F562" i="3" l="1"/>
  <c r="G561"/>
  <c r="H561" s="1"/>
  <c r="L558"/>
  <c r="K559"/>
  <c r="M558"/>
  <c r="Q559" s="1"/>
  <c r="O558"/>
  <c r="P558" s="1"/>
  <c r="F562" i="2"/>
  <c r="G561"/>
  <c r="H561" s="1"/>
  <c r="O559"/>
  <c r="P558"/>
  <c r="L559"/>
  <c r="M559" s="1"/>
  <c r="Q560" s="1"/>
  <c r="K560"/>
  <c r="N294" i="1"/>
  <c r="J561" i="3"/>
  <c r="R559"/>
  <c r="J561" i="2"/>
  <c r="R560"/>
  <c r="F563" i="3" l="1"/>
  <c r="G562"/>
  <c r="H562" s="1"/>
  <c r="L559"/>
  <c r="M559" s="1"/>
  <c r="Q560" s="1"/>
  <c r="K560"/>
  <c r="O559"/>
  <c r="P559" s="1"/>
  <c r="F563" i="2"/>
  <c r="G562"/>
  <c r="H562" s="1"/>
  <c r="K561"/>
  <c r="L560"/>
  <c r="M560" s="1"/>
  <c r="Q561" s="1"/>
  <c r="O560"/>
  <c r="P559"/>
  <c r="N293" i="1"/>
  <c r="J562" i="3"/>
  <c r="R560"/>
  <c r="R561" i="2"/>
  <c r="J562"/>
  <c r="F564" i="3" l="1"/>
  <c r="G563"/>
  <c r="H563" s="1"/>
  <c r="L560"/>
  <c r="K561"/>
  <c r="M560"/>
  <c r="Q561" s="1"/>
  <c r="O560"/>
  <c r="P560" s="1"/>
  <c r="L561" i="2"/>
  <c r="K562"/>
  <c r="M561"/>
  <c r="Q562" s="1"/>
  <c r="F564"/>
  <c r="G563"/>
  <c r="H563" s="1"/>
  <c r="O561"/>
  <c r="P560"/>
  <c r="N292" i="1"/>
  <c r="J563" i="3"/>
  <c r="R561"/>
  <c r="J563" i="2"/>
  <c r="R562"/>
  <c r="F565" i="3" l="1"/>
  <c r="G564"/>
  <c r="H564" s="1"/>
  <c r="L561"/>
  <c r="K562"/>
  <c r="M561"/>
  <c r="Q562" s="1"/>
  <c r="O561"/>
  <c r="P561" s="1"/>
  <c r="F565" i="2"/>
  <c r="G564"/>
  <c r="H564" s="1"/>
  <c r="K563"/>
  <c r="L562"/>
  <c r="M562" s="1"/>
  <c r="Q563" s="1"/>
  <c r="O562"/>
  <c r="P561"/>
  <c r="N291" i="1"/>
  <c r="J564" i="3"/>
  <c r="R562"/>
  <c r="J564" i="2"/>
  <c r="R563"/>
  <c r="F566" i="3" l="1"/>
  <c r="G565"/>
  <c r="H565" s="1"/>
  <c r="L562"/>
  <c r="K563"/>
  <c r="M562"/>
  <c r="Q563" s="1"/>
  <c r="O562"/>
  <c r="P562" s="1"/>
  <c r="L563" i="2"/>
  <c r="K564"/>
  <c r="M563"/>
  <c r="Q564" s="1"/>
  <c r="O563"/>
  <c r="P562"/>
  <c r="F566"/>
  <c r="G565"/>
  <c r="H565" s="1"/>
  <c r="N290" i="1"/>
  <c r="J565" i="3"/>
  <c r="R563"/>
  <c r="J565" i="2"/>
  <c r="R564"/>
  <c r="F567" i="3" l="1"/>
  <c r="G566"/>
  <c r="H566" s="1"/>
  <c r="L563"/>
  <c r="K564"/>
  <c r="M563"/>
  <c r="Q564" s="1"/>
  <c r="O563"/>
  <c r="P563" s="1"/>
  <c r="F567" i="2"/>
  <c r="G566"/>
  <c r="H566" s="1"/>
  <c r="O564"/>
  <c r="P563"/>
  <c r="K565"/>
  <c r="L564"/>
  <c r="M564" s="1"/>
  <c r="Q565" s="1"/>
  <c r="N289" i="1"/>
  <c r="J566" i="3"/>
  <c r="R564"/>
  <c r="R565" i="2"/>
  <c r="J566"/>
  <c r="F568" i="3" l="1"/>
  <c r="G567"/>
  <c r="H567" s="1"/>
  <c r="L564"/>
  <c r="K565"/>
  <c r="M564"/>
  <c r="Q565" s="1"/>
  <c r="O564"/>
  <c r="P564" s="1"/>
  <c r="O565" i="2"/>
  <c r="P564"/>
  <c r="L565"/>
  <c r="M565" s="1"/>
  <c r="Q566" s="1"/>
  <c r="K566"/>
  <c r="F568"/>
  <c r="G567"/>
  <c r="H567" s="1"/>
  <c r="N288" i="1"/>
  <c r="J567" i="3"/>
  <c r="R565"/>
  <c r="J567" i="2"/>
  <c r="R566"/>
  <c r="F569" i="3" l="1"/>
  <c r="G568"/>
  <c r="H568" s="1"/>
  <c r="L565"/>
  <c r="K566"/>
  <c r="M565"/>
  <c r="Q566" s="1"/>
  <c r="O565"/>
  <c r="P565" s="1"/>
  <c r="F569" i="2"/>
  <c r="G568"/>
  <c r="H568" s="1"/>
  <c r="K567"/>
  <c r="L566"/>
  <c r="M566" s="1"/>
  <c r="Q567" s="1"/>
  <c r="O566"/>
  <c r="P565"/>
  <c r="N287" i="1"/>
  <c r="J568" i="3"/>
  <c r="R566"/>
  <c r="J568" i="2"/>
  <c r="R567"/>
  <c r="F570" i="3" l="1"/>
  <c r="G569"/>
  <c r="H569" s="1"/>
  <c r="L566"/>
  <c r="K567"/>
  <c r="M566"/>
  <c r="Q567" s="1"/>
  <c r="O566"/>
  <c r="P566" s="1"/>
  <c r="L567" i="2"/>
  <c r="K568"/>
  <c r="M567"/>
  <c r="Q568" s="1"/>
  <c r="O567"/>
  <c r="P566"/>
  <c r="F570"/>
  <c r="G569"/>
  <c r="H569" s="1"/>
  <c r="N286" i="1"/>
  <c r="J569" i="3"/>
  <c r="R567"/>
  <c r="J569" i="2"/>
  <c r="R568"/>
  <c r="F571" i="3" l="1"/>
  <c r="G570"/>
  <c r="H570" s="1"/>
  <c r="L567"/>
  <c r="K568"/>
  <c r="M567"/>
  <c r="Q568" s="1"/>
  <c r="O567"/>
  <c r="P567" s="1"/>
  <c r="F571" i="2"/>
  <c r="G570"/>
  <c r="H570" s="1"/>
  <c r="O568"/>
  <c r="P567"/>
  <c r="K569"/>
  <c r="L568"/>
  <c r="M568" s="1"/>
  <c r="Q569" s="1"/>
  <c r="N285" i="1"/>
  <c r="J570" i="3"/>
  <c r="R568"/>
  <c r="J570" i="2"/>
  <c r="R569"/>
  <c r="F572" i="3" l="1"/>
  <c r="G571"/>
  <c r="H571" s="1"/>
  <c r="L568"/>
  <c r="K569"/>
  <c r="M568"/>
  <c r="Q569" s="1"/>
  <c r="O568"/>
  <c r="P568" s="1"/>
  <c r="O569" i="2"/>
  <c r="P568"/>
  <c r="L569"/>
  <c r="M569" s="1"/>
  <c r="Q570" s="1"/>
  <c r="K570"/>
  <c r="F572"/>
  <c r="G571"/>
  <c r="H571" s="1"/>
  <c r="N284" i="1"/>
  <c r="J571" i="3"/>
  <c r="R569"/>
  <c r="J571" i="2"/>
  <c r="R570"/>
  <c r="F573" i="3" l="1"/>
  <c r="G572"/>
  <c r="H572" s="1"/>
  <c r="L569"/>
  <c r="K570"/>
  <c r="M569"/>
  <c r="Q570" s="1"/>
  <c r="O569"/>
  <c r="P569" s="1"/>
  <c r="F573" i="2"/>
  <c r="G572"/>
  <c r="H572" s="1"/>
  <c r="K571"/>
  <c r="L570"/>
  <c r="M570" s="1"/>
  <c r="Q571" s="1"/>
  <c r="O570"/>
  <c r="P569"/>
  <c r="N283" i="1"/>
  <c r="J572" i="3"/>
  <c r="R570"/>
  <c r="J572" i="2"/>
  <c r="R571"/>
  <c r="F574" i="3" l="1"/>
  <c r="G573"/>
  <c r="H573" s="1"/>
  <c r="L570"/>
  <c r="K571"/>
  <c r="M570"/>
  <c r="Q571" s="1"/>
  <c r="O570"/>
  <c r="P570" s="1"/>
  <c r="L571" i="2"/>
  <c r="K572"/>
  <c r="M571"/>
  <c r="Q572" s="1"/>
  <c r="O571"/>
  <c r="P570"/>
  <c r="F574"/>
  <c r="G573"/>
  <c r="H573" s="1"/>
  <c r="N282" i="1"/>
  <c r="J573" i="3"/>
  <c r="R571"/>
  <c r="J573" i="2"/>
  <c r="R572"/>
  <c r="F575" i="3" l="1"/>
  <c r="G574"/>
  <c r="H574" s="1"/>
  <c r="L571"/>
  <c r="K572"/>
  <c r="M571"/>
  <c r="Q572" s="1"/>
  <c r="O571"/>
  <c r="P571" s="1"/>
  <c r="F575" i="2"/>
  <c r="G574"/>
  <c r="H574" s="1"/>
  <c r="O572"/>
  <c r="P571"/>
  <c r="K573"/>
  <c r="L572"/>
  <c r="M572" s="1"/>
  <c r="Q573" s="1"/>
  <c r="N281" i="1"/>
  <c r="J574" i="3"/>
  <c r="R572"/>
  <c r="J574" i="2"/>
  <c r="R573"/>
  <c r="F576" i="3" l="1"/>
  <c r="G575"/>
  <c r="H575" s="1"/>
  <c r="L572"/>
  <c r="K573"/>
  <c r="M572"/>
  <c r="Q573" s="1"/>
  <c r="O572"/>
  <c r="P572" s="1"/>
  <c r="O573" i="2"/>
  <c r="P572"/>
  <c r="L573"/>
  <c r="M573" s="1"/>
  <c r="Q574" s="1"/>
  <c r="K574"/>
  <c r="F576"/>
  <c r="G575"/>
  <c r="H575" s="1"/>
  <c r="N280" i="1"/>
  <c r="J575" i="3"/>
  <c r="R573"/>
  <c r="J575" i="2"/>
  <c r="R574"/>
  <c r="F577" i="3" l="1"/>
  <c r="G576"/>
  <c r="H576" s="1"/>
  <c r="L573"/>
  <c r="K574"/>
  <c r="M573"/>
  <c r="Q574" s="1"/>
  <c r="O573"/>
  <c r="P573" s="1"/>
  <c r="F577" i="2"/>
  <c r="G576"/>
  <c r="H576" s="1"/>
  <c r="K575"/>
  <c r="L574"/>
  <c r="M574" s="1"/>
  <c r="Q575" s="1"/>
  <c r="O574"/>
  <c r="P573"/>
  <c r="N279" i="1"/>
  <c r="J576" i="3"/>
  <c r="R574"/>
  <c r="J576" i="2"/>
  <c r="R575"/>
  <c r="F578" i="3" l="1"/>
  <c r="G577"/>
  <c r="H577" s="1"/>
  <c r="L574"/>
  <c r="K575"/>
  <c r="M574"/>
  <c r="Q575" s="1"/>
  <c r="O574"/>
  <c r="P574" s="1"/>
  <c r="L575" i="2"/>
  <c r="K576"/>
  <c r="M575"/>
  <c r="Q576" s="1"/>
  <c r="O575"/>
  <c r="P574"/>
  <c r="F578"/>
  <c r="G577"/>
  <c r="H577" s="1"/>
  <c r="N278" i="1"/>
  <c r="J577" i="3"/>
  <c r="R575"/>
  <c r="J577" i="2"/>
  <c r="R576"/>
  <c r="F579" i="3" l="1"/>
  <c r="G578"/>
  <c r="H578" s="1"/>
  <c r="L575"/>
  <c r="K576"/>
  <c r="M575"/>
  <c r="Q576" s="1"/>
  <c r="O575"/>
  <c r="P575" s="1"/>
  <c r="F579" i="2"/>
  <c r="G578"/>
  <c r="H578" s="1"/>
  <c r="O576"/>
  <c r="P575"/>
  <c r="K577"/>
  <c r="L576"/>
  <c r="M576" s="1"/>
  <c r="Q577" s="1"/>
  <c r="N277" i="1"/>
  <c r="J578" i="3"/>
  <c r="R576"/>
  <c r="J578" i="2"/>
  <c r="R577"/>
  <c r="F580" i="3" l="1"/>
  <c r="G579"/>
  <c r="H579" s="1"/>
  <c r="L576"/>
  <c r="K577"/>
  <c r="M576"/>
  <c r="Q577" s="1"/>
  <c r="O576"/>
  <c r="P576" s="1"/>
  <c r="L577" i="2"/>
  <c r="K578"/>
  <c r="M577"/>
  <c r="Q578" s="1"/>
  <c r="F580"/>
  <c r="G579"/>
  <c r="H579" s="1"/>
  <c r="O577"/>
  <c r="P576"/>
  <c r="N276" i="1"/>
  <c r="J579" i="3"/>
  <c r="R577"/>
  <c r="R578" i="2"/>
  <c r="J579"/>
  <c r="F581" i="3" l="1"/>
  <c r="G580"/>
  <c r="H580" s="1"/>
  <c r="L577"/>
  <c r="K578"/>
  <c r="M577"/>
  <c r="Q578" s="1"/>
  <c r="O577"/>
  <c r="P577" s="1"/>
  <c r="O578" i="2"/>
  <c r="P578" s="1"/>
  <c r="P577"/>
  <c r="F581"/>
  <c r="G580"/>
  <c r="H580" s="1"/>
  <c r="K579"/>
  <c r="L578"/>
  <c r="M578" s="1"/>
  <c r="Q579" s="1"/>
  <c r="N275" i="1"/>
  <c r="J580" i="3"/>
  <c r="R578"/>
  <c r="J580" i="2"/>
  <c r="R579"/>
  <c r="F582" i="3" l="1"/>
  <c r="G581"/>
  <c r="H581" s="1"/>
  <c r="L578"/>
  <c r="K579"/>
  <c r="M578"/>
  <c r="Q579" s="1"/>
  <c r="O578"/>
  <c r="P578" s="1"/>
  <c r="L579" i="2"/>
  <c r="K580"/>
  <c r="M579"/>
  <c r="Q580" s="1"/>
  <c r="F582"/>
  <c r="G581"/>
  <c r="H581" s="1"/>
  <c r="O579"/>
  <c r="P579" s="1"/>
  <c r="N274" i="1"/>
  <c r="J581" i="3"/>
  <c r="R579"/>
  <c r="J581" i="2"/>
  <c r="R580"/>
  <c r="F583" i="3" l="1"/>
  <c r="G582"/>
  <c r="H582" s="1"/>
  <c r="L579"/>
  <c r="K580"/>
  <c r="M579"/>
  <c r="Q580" s="1"/>
  <c r="O579"/>
  <c r="P579" s="1"/>
  <c r="F583" i="2"/>
  <c r="G582"/>
  <c r="H582" s="1"/>
  <c r="K581"/>
  <c r="L580"/>
  <c r="M580" s="1"/>
  <c r="Q581" s="1"/>
  <c r="O580"/>
  <c r="N273" i="1"/>
  <c r="J582" i="3"/>
  <c r="R580"/>
  <c r="J582" i="2"/>
  <c r="R581"/>
  <c r="F584" i="3" l="1"/>
  <c r="G583"/>
  <c r="H583" s="1"/>
  <c r="L580"/>
  <c r="K581"/>
  <c r="M580"/>
  <c r="Q581" s="1"/>
  <c r="O580"/>
  <c r="P580" s="1"/>
  <c r="L581" i="2"/>
  <c r="K582"/>
  <c r="M581"/>
  <c r="Q582" s="1"/>
  <c r="F584"/>
  <c r="G583"/>
  <c r="H583" s="1"/>
  <c r="O581"/>
  <c r="P581" s="1"/>
  <c r="P580"/>
  <c r="N272" i="1"/>
  <c r="J583" i="3"/>
  <c r="R581"/>
  <c r="R582" i="2"/>
  <c r="J583"/>
  <c r="F585" i="3" l="1"/>
  <c r="G584"/>
  <c r="H584" s="1"/>
  <c r="L581"/>
  <c r="K582"/>
  <c r="M581"/>
  <c r="Q582" s="1"/>
  <c r="O581"/>
  <c r="P581" s="1"/>
  <c r="F585" i="2"/>
  <c r="G584"/>
  <c r="H584" s="1"/>
  <c r="K583"/>
  <c r="L582"/>
  <c r="M582" s="1"/>
  <c r="Q583" s="1"/>
  <c r="O582"/>
  <c r="N271" i="1"/>
  <c r="J584" i="3"/>
  <c r="R582"/>
  <c r="J584" i="2"/>
  <c r="R583"/>
  <c r="F586" i="3" l="1"/>
  <c r="G585"/>
  <c r="H585" s="1"/>
  <c r="L582"/>
  <c r="K583"/>
  <c r="M582"/>
  <c r="Q583" s="1"/>
  <c r="O582"/>
  <c r="P582" s="1"/>
  <c r="O583" i="2"/>
  <c r="P583" s="1"/>
  <c r="P582"/>
  <c r="L583"/>
  <c r="K584"/>
  <c r="M583"/>
  <c r="Q584" s="1"/>
  <c r="F586"/>
  <c r="G585"/>
  <c r="H585" s="1"/>
  <c r="N270" i="1"/>
  <c r="J585" i="3"/>
  <c r="R583"/>
  <c r="J585" i="2"/>
  <c r="R584"/>
  <c r="F587" i="3" l="1"/>
  <c r="G586"/>
  <c r="H586" s="1"/>
  <c r="L583"/>
  <c r="K584"/>
  <c r="M583"/>
  <c r="Q584" s="1"/>
  <c r="O583"/>
  <c r="P583" s="1"/>
  <c r="F587" i="2"/>
  <c r="G586"/>
  <c r="H586" s="1"/>
  <c r="K585"/>
  <c r="L584"/>
  <c r="M584" s="1"/>
  <c r="Q585" s="1"/>
  <c r="O584"/>
  <c r="N269" i="1"/>
  <c r="J586" i="3"/>
  <c r="R584"/>
  <c r="J586" i="2"/>
  <c r="R585"/>
  <c r="F588" i="3" l="1"/>
  <c r="G587"/>
  <c r="H587" s="1"/>
  <c r="L584"/>
  <c r="K585"/>
  <c r="M584"/>
  <c r="Q585" s="1"/>
  <c r="O584"/>
  <c r="P584" s="1"/>
  <c r="O585" i="2"/>
  <c r="P585" s="1"/>
  <c r="P584"/>
  <c r="L585"/>
  <c r="K586"/>
  <c r="M585"/>
  <c r="Q586" s="1"/>
  <c r="F588"/>
  <c r="G587"/>
  <c r="H587" s="1"/>
  <c r="N268" i="1"/>
  <c r="J587" i="3"/>
  <c r="R585"/>
  <c r="J587" i="2"/>
  <c r="R586"/>
  <c r="F589" i="3" l="1"/>
  <c r="G588"/>
  <c r="H588" s="1"/>
  <c r="L585"/>
  <c r="K586"/>
  <c r="M585"/>
  <c r="Q586" s="1"/>
  <c r="O585"/>
  <c r="P585" s="1"/>
  <c r="F589" i="2"/>
  <c r="G588"/>
  <c r="H588" s="1"/>
  <c r="K587"/>
  <c r="L586"/>
  <c r="M586" s="1"/>
  <c r="Q587" s="1"/>
  <c r="O586"/>
  <c r="N267" i="1"/>
  <c r="J588" i="3"/>
  <c r="R586"/>
  <c r="J588" i="2"/>
  <c r="R587"/>
  <c r="F590" i="3" l="1"/>
  <c r="G589"/>
  <c r="H589" s="1"/>
  <c r="L586"/>
  <c r="K587"/>
  <c r="M586"/>
  <c r="Q587" s="1"/>
  <c r="O586"/>
  <c r="P586" s="1"/>
  <c r="L587" i="2"/>
  <c r="K588"/>
  <c r="M587"/>
  <c r="Q588" s="1"/>
  <c r="F590"/>
  <c r="G589"/>
  <c r="H589" s="1"/>
  <c r="O587"/>
  <c r="P587" s="1"/>
  <c r="P586"/>
  <c r="N266" i="1"/>
  <c r="J589" i="3"/>
  <c r="R587"/>
  <c r="R588" i="2"/>
  <c r="J589"/>
  <c r="F591" i="3" l="1"/>
  <c r="G590"/>
  <c r="H590" s="1"/>
  <c r="L587"/>
  <c r="K588"/>
  <c r="M587"/>
  <c r="Q588" s="1"/>
  <c r="O587"/>
  <c r="P587" s="1"/>
  <c r="F591" i="2"/>
  <c r="G590"/>
  <c r="H590" s="1"/>
  <c r="K589"/>
  <c r="L588"/>
  <c r="M588" s="1"/>
  <c r="Q589" s="1"/>
  <c r="O588"/>
  <c r="P588" s="1"/>
  <c r="N265" i="1"/>
  <c r="J590" i="3"/>
  <c r="R588"/>
  <c r="J590" i="2"/>
  <c r="R589"/>
  <c r="F592" i="3" l="1"/>
  <c r="G591"/>
  <c r="H591" s="1"/>
  <c r="L588"/>
  <c r="K589"/>
  <c r="M588"/>
  <c r="Q589" s="1"/>
  <c r="O588"/>
  <c r="P588" s="1"/>
  <c r="L589" i="2"/>
  <c r="K590"/>
  <c r="M589"/>
  <c r="Q590" s="1"/>
  <c r="F592"/>
  <c r="G591"/>
  <c r="H591" s="1"/>
  <c r="O589"/>
  <c r="P589" s="1"/>
  <c r="N264" i="1"/>
  <c r="J591" i="3"/>
  <c r="R589"/>
  <c r="J591" i="2"/>
  <c r="R590"/>
  <c r="F593" i="3" l="1"/>
  <c r="G592"/>
  <c r="H592" s="1"/>
  <c r="L589"/>
  <c r="K590"/>
  <c r="M589"/>
  <c r="Q590" s="1"/>
  <c r="O589"/>
  <c r="P589" s="1"/>
  <c r="F593" i="2"/>
  <c r="G592"/>
  <c r="H592" s="1"/>
  <c r="K591"/>
  <c r="L590"/>
  <c r="M590" s="1"/>
  <c r="Q591" s="1"/>
  <c r="O590"/>
  <c r="N263" i="1"/>
  <c r="J592" i="3"/>
  <c r="R590"/>
  <c r="J592" i="2"/>
  <c r="R591"/>
  <c r="F594" i="3" l="1"/>
  <c r="G593"/>
  <c r="H593" s="1"/>
  <c r="L590"/>
  <c r="K591"/>
  <c r="M590"/>
  <c r="Q591" s="1"/>
  <c r="O590"/>
  <c r="P590" s="1"/>
  <c r="L591" i="2"/>
  <c r="K592"/>
  <c r="M591"/>
  <c r="Q592" s="1"/>
  <c r="F594"/>
  <c r="G593"/>
  <c r="H593" s="1"/>
  <c r="O591"/>
  <c r="P591" s="1"/>
  <c r="P590"/>
  <c r="N262" i="1"/>
  <c r="J593" i="3"/>
  <c r="R591"/>
  <c r="R592" i="2"/>
  <c r="J593"/>
  <c r="F595" i="3" l="1"/>
  <c r="G594"/>
  <c r="H594" s="1"/>
  <c r="L591"/>
  <c r="K592"/>
  <c r="M591"/>
  <c r="Q592" s="1"/>
  <c r="O591"/>
  <c r="P591" s="1"/>
  <c r="F595" i="2"/>
  <c r="G594"/>
  <c r="H594" s="1"/>
  <c r="K593"/>
  <c r="L592"/>
  <c r="M592" s="1"/>
  <c r="Q593" s="1"/>
  <c r="O592"/>
  <c r="P592" s="1"/>
  <c r="N261" i="1"/>
  <c r="J594" i="3"/>
  <c r="R592"/>
  <c r="J594" i="2"/>
  <c r="R593"/>
  <c r="F596" i="3" l="1"/>
  <c r="G595"/>
  <c r="H595" s="1"/>
  <c r="L592"/>
  <c r="K593"/>
  <c r="M592"/>
  <c r="Q593" s="1"/>
  <c r="O592"/>
  <c r="P592" s="1"/>
  <c r="L593" i="2"/>
  <c r="K594"/>
  <c r="M593"/>
  <c r="Q594" s="1"/>
  <c r="F596"/>
  <c r="G595"/>
  <c r="H595" s="1"/>
  <c r="O593"/>
  <c r="P593" s="1"/>
  <c r="N260" i="1"/>
  <c r="J595" i="3"/>
  <c r="R593"/>
  <c r="J595" i="2"/>
  <c r="R594"/>
  <c r="F597" i="3" l="1"/>
  <c r="G596"/>
  <c r="H596" s="1"/>
  <c r="L593"/>
  <c r="K594"/>
  <c r="M593"/>
  <c r="Q594" s="1"/>
  <c r="O593"/>
  <c r="P593" s="1"/>
  <c r="K595" i="2"/>
  <c r="L594"/>
  <c r="M594" s="1"/>
  <c r="Q595" s="1"/>
  <c r="F597"/>
  <c r="G596"/>
  <c r="H596" s="1"/>
  <c r="O594"/>
  <c r="N259" i="1"/>
  <c r="J596" i="3"/>
  <c r="R594"/>
  <c r="R595" i="2"/>
  <c r="J596"/>
  <c r="F598" i="3" l="1"/>
  <c r="G597"/>
  <c r="H597" s="1"/>
  <c r="L594"/>
  <c r="K595"/>
  <c r="M594"/>
  <c r="Q595" s="1"/>
  <c r="O594"/>
  <c r="P594" s="1"/>
  <c r="L595" i="2"/>
  <c r="K596"/>
  <c r="M595"/>
  <c r="Q596" s="1"/>
  <c r="O595"/>
  <c r="P595" s="1"/>
  <c r="P594"/>
  <c r="F598"/>
  <c r="G597"/>
  <c r="H597" s="1"/>
  <c r="N258" i="1"/>
  <c r="J597" i="3"/>
  <c r="R595"/>
  <c r="J597" i="2"/>
  <c r="R596"/>
  <c r="F599" i="3" l="1"/>
  <c r="G598"/>
  <c r="H598" s="1"/>
  <c r="L595"/>
  <c r="K596"/>
  <c r="M595"/>
  <c r="Q596" s="1"/>
  <c r="O595"/>
  <c r="P595" s="1"/>
  <c r="F599" i="2"/>
  <c r="G598"/>
  <c r="H598" s="1"/>
  <c r="K597"/>
  <c r="L596"/>
  <c r="M596" s="1"/>
  <c r="Q597" s="1"/>
  <c r="O596"/>
  <c r="N257" i="1"/>
  <c r="J598" i="3"/>
  <c r="R596"/>
  <c r="J598" i="2"/>
  <c r="R597"/>
  <c r="F600" i="3" l="1"/>
  <c r="G599"/>
  <c r="H599" s="1"/>
  <c r="L596"/>
  <c r="K597"/>
  <c r="M596"/>
  <c r="Q597" s="1"/>
  <c r="O596"/>
  <c r="P596" s="1"/>
  <c r="L597" i="2"/>
  <c r="K598"/>
  <c r="M597"/>
  <c r="Q598" s="1"/>
  <c r="F600"/>
  <c r="G599"/>
  <c r="H599" s="1"/>
  <c r="O597"/>
  <c r="P597" s="1"/>
  <c r="P596"/>
  <c r="N256" i="1"/>
  <c r="J599" i="3"/>
  <c r="R597"/>
  <c r="R598" i="2"/>
  <c r="J599"/>
  <c r="F601" i="3" l="1"/>
  <c r="G600"/>
  <c r="H600" s="1"/>
  <c r="L597"/>
  <c r="K598"/>
  <c r="M597"/>
  <c r="Q598" s="1"/>
  <c r="O597"/>
  <c r="P597" s="1"/>
  <c r="F601" i="2"/>
  <c r="G600"/>
  <c r="H600" s="1"/>
  <c r="K599"/>
  <c r="L598"/>
  <c r="M598" s="1"/>
  <c r="Q599" s="1"/>
  <c r="O598"/>
  <c r="N255" i="1"/>
  <c r="J600" i="3"/>
  <c r="R598"/>
  <c r="J600" i="2"/>
  <c r="R599"/>
  <c r="F602" i="3" l="1"/>
  <c r="G601"/>
  <c r="H601" s="1"/>
  <c r="L598"/>
  <c r="K599"/>
  <c r="M598"/>
  <c r="Q599" s="1"/>
  <c r="O598"/>
  <c r="P598" s="1"/>
  <c r="O599" i="2"/>
  <c r="P598"/>
  <c r="L599"/>
  <c r="K600"/>
  <c r="M599"/>
  <c r="Q600" s="1"/>
  <c r="F602"/>
  <c r="G601"/>
  <c r="H601" s="1"/>
  <c r="N254" i="1"/>
  <c r="J601" i="3"/>
  <c r="R599"/>
  <c r="J601" i="2"/>
  <c r="R600"/>
  <c r="F603" i="3" l="1"/>
  <c r="G602"/>
  <c r="H602" s="1"/>
  <c r="L599"/>
  <c r="K600"/>
  <c r="M599"/>
  <c r="Q600" s="1"/>
  <c r="O599"/>
  <c r="P599" s="1"/>
  <c r="O600" i="2"/>
  <c r="P599"/>
  <c r="F603"/>
  <c r="G602"/>
  <c r="H602" s="1"/>
  <c r="K601"/>
  <c r="L600"/>
  <c r="M600" s="1"/>
  <c r="Q601" s="1"/>
  <c r="N253" i="1"/>
  <c r="J602" i="3"/>
  <c r="R600"/>
  <c r="J602" i="2"/>
  <c r="R601"/>
  <c r="F604" i="3" l="1"/>
  <c r="G603"/>
  <c r="H603" s="1"/>
  <c r="L600"/>
  <c r="K601"/>
  <c r="M600"/>
  <c r="Q601" s="1"/>
  <c r="O600"/>
  <c r="P600" s="1"/>
  <c r="L601" i="2"/>
  <c r="K602"/>
  <c r="M601"/>
  <c r="Q602" s="1"/>
  <c r="F604"/>
  <c r="G603"/>
  <c r="H603" s="1"/>
  <c r="O601"/>
  <c r="P601" s="1"/>
  <c r="P600"/>
  <c r="N252" i="1"/>
  <c r="J603" i="3"/>
  <c r="R601"/>
  <c r="R602" i="2"/>
  <c r="J603"/>
  <c r="F605" i="3" l="1"/>
  <c r="G604"/>
  <c r="H604" s="1"/>
  <c r="L601"/>
  <c r="K602"/>
  <c r="M601"/>
  <c r="Q602" s="1"/>
  <c r="O601"/>
  <c r="P601" s="1"/>
  <c r="F605" i="2"/>
  <c r="G604"/>
  <c r="H604" s="1"/>
  <c r="K603"/>
  <c r="L602"/>
  <c r="M602" s="1"/>
  <c r="Q603" s="1"/>
  <c r="O602"/>
  <c r="N251" i="1"/>
  <c r="J604" i="3"/>
  <c r="R602"/>
  <c r="J604" i="2"/>
  <c r="R603"/>
  <c r="F606" i="3" l="1"/>
  <c r="G605"/>
  <c r="H605" s="1"/>
  <c r="L602"/>
  <c r="K603"/>
  <c r="M602"/>
  <c r="Q603" s="1"/>
  <c r="O602"/>
  <c r="P602" s="1"/>
  <c r="O603" i="2"/>
  <c r="P602"/>
  <c r="L603"/>
  <c r="K604"/>
  <c r="M603"/>
  <c r="Q604" s="1"/>
  <c r="F606"/>
  <c r="G605"/>
  <c r="H605" s="1"/>
  <c r="N250" i="1"/>
  <c r="J605" i="3"/>
  <c r="R603"/>
  <c r="J605" i="2"/>
  <c r="R604"/>
  <c r="F607" i="3" l="1"/>
  <c r="G606"/>
  <c r="H606" s="1"/>
  <c r="L603"/>
  <c r="K604"/>
  <c r="M603"/>
  <c r="Q604" s="1"/>
  <c r="O603"/>
  <c r="P603" s="1"/>
  <c r="O604" i="2"/>
  <c r="P603"/>
  <c r="F607"/>
  <c r="G606"/>
  <c r="H606" s="1"/>
  <c r="K605"/>
  <c r="L604"/>
  <c r="M604" s="1"/>
  <c r="Q605" s="1"/>
  <c r="N249" i="1"/>
  <c r="J606" i="3"/>
  <c r="R604"/>
  <c r="J606" i="2"/>
  <c r="R605"/>
  <c r="F608" i="3" l="1"/>
  <c r="G607"/>
  <c r="H607" s="1"/>
  <c r="L604"/>
  <c r="K605"/>
  <c r="M604"/>
  <c r="Q605" s="1"/>
  <c r="O604"/>
  <c r="P604" s="1"/>
  <c r="L605" i="2"/>
  <c r="K606"/>
  <c r="M605"/>
  <c r="Q606" s="1"/>
  <c r="F608"/>
  <c r="G607"/>
  <c r="H607" s="1"/>
  <c r="O605"/>
  <c r="P605" s="1"/>
  <c r="P604"/>
  <c r="N248" i="1"/>
  <c r="J607" i="3"/>
  <c r="R605"/>
  <c r="R606" i="2"/>
  <c r="J607"/>
  <c r="F609" i="3" l="1"/>
  <c r="G608"/>
  <c r="H608" s="1"/>
  <c r="L605"/>
  <c r="K606"/>
  <c r="M605"/>
  <c r="Q606" s="1"/>
  <c r="O605"/>
  <c r="P605" s="1"/>
  <c r="F609" i="2"/>
  <c r="G608"/>
  <c r="H608" s="1"/>
  <c r="K607"/>
  <c r="L606"/>
  <c r="M606" s="1"/>
  <c r="Q607" s="1"/>
  <c r="O606"/>
  <c r="N247" i="1"/>
  <c r="J608" i="3"/>
  <c r="R606"/>
  <c r="J608" i="2"/>
  <c r="R607"/>
  <c r="F610" i="3" l="1"/>
  <c r="G609"/>
  <c r="H609" s="1"/>
  <c r="L606"/>
  <c r="K607"/>
  <c r="M606"/>
  <c r="Q607" s="1"/>
  <c r="O606"/>
  <c r="P606" s="1"/>
  <c r="O607" i="2"/>
  <c r="P606"/>
  <c r="L607"/>
  <c r="K608"/>
  <c r="M607"/>
  <c r="Q608" s="1"/>
  <c r="F610"/>
  <c r="G609"/>
  <c r="H609" s="1"/>
  <c r="N246" i="1"/>
  <c r="J609" i="3"/>
  <c r="R607"/>
  <c r="J609" i="2"/>
  <c r="R608"/>
  <c r="F611" i="3" l="1"/>
  <c r="G610"/>
  <c r="H610" s="1"/>
  <c r="L607"/>
  <c r="K608"/>
  <c r="M607"/>
  <c r="Q608" s="1"/>
  <c r="O607"/>
  <c r="P607" s="1"/>
  <c r="F611" i="2"/>
  <c r="G610"/>
  <c r="H610" s="1"/>
  <c r="O608"/>
  <c r="P607"/>
  <c r="K609"/>
  <c r="L608"/>
  <c r="M608" s="1"/>
  <c r="Q609" s="1"/>
  <c r="N245" i="1"/>
  <c r="J610" i="3"/>
  <c r="R608"/>
  <c r="J610" i="2"/>
  <c r="R609"/>
  <c r="F612" i="3" l="1"/>
  <c r="G611"/>
  <c r="H611" s="1"/>
  <c r="L608"/>
  <c r="K609"/>
  <c r="M608"/>
  <c r="Q609" s="1"/>
  <c r="O608"/>
  <c r="P608" s="1"/>
  <c r="L609" i="2"/>
  <c r="K610"/>
  <c r="M609"/>
  <c r="Q610" s="1"/>
  <c r="F612"/>
  <c r="G611"/>
  <c r="H611" s="1"/>
  <c r="O609"/>
  <c r="P609" s="1"/>
  <c r="P608"/>
  <c r="N244" i="1"/>
  <c r="J611" i="3"/>
  <c r="R609"/>
  <c r="J611" i="2"/>
  <c r="R610"/>
  <c r="F613" i="3" l="1"/>
  <c r="G612"/>
  <c r="H612" s="1"/>
  <c r="L609"/>
  <c r="K610"/>
  <c r="M609"/>
  <c r="Q610" s="1"/>
  <c r="O609"/>
  <c r="P609" s="1"/>
  <c r="F613" i="2"/>
  <c r="G612"/>
  <c r="H612" s="1"/>
  <c r="K611"/>
  <c r="L610"/>
  <c r="M610" s="1"/>
  <c r="Q611" s="1"/>
  <c r="O610"/>
  <c r="N243" i="1"/>
  <c r="J612" i="3"/>
  <c r="R610"/>
  <c r="J612" i="2"/>
  <c r="R611"/>
  <c r="F614" i="3" l="1"/>
  <c r="G613"/>
  <c r="H613" s="1"/>
  <c r="L610"/>
  <c r="K611"/>
  <c r="M610"/>
  <c r="Q611" s="1"/>
  <c r="O610"/>
  <c r="P610" s="1"/>
  <c r="O611" i="2"/>
  <c r="P610"/>
  <c r="L611"/>
  <c r="K612"/>
  <c r="M611"/>
  <c r="Q612" s="1"/>
  <c r="F614"/>
  <c r="G613"/>
  <c r="H613" s="1"/>
  <c r="N242" i="1"/>
  <c r="J613" i="3"/>
  <c r="R611"/>
  <c r="J613" i="2"/>
  <c r="R612"/>
  <c r="F615" i="3" l="1"/>
  <c r="G614"/>
  <c r="H614" s="1"/>
  <c r="L611"/>
  <c r="K612"/>
  <c r="M611"/>
  <c r="Q612" s="1"/>
  <c r="O611"/>
  <c r="P611" s="1"/>
  <c r="O612" i="2"/>
  <c r="P611"/>
  <c r="F615"/>
  <c r="G614"/>
  <c r="H614" s="1"/>
  <c r="K613"/>
  <c r="L612"/>
  <c r="M612" s="1"/>
  <c r="Q613" s="1"/>
  <c r="N241" i="1"/>
  <c r="J614" i="3"/>
  <c r="R612"/>
  <c r="R613" i="2"/>
  <c r="J614"/>
  <c r="F616" i="3" l="1"/>
  <c r="G615"/>
  <c r="H615" s="1"/>
  <c r="L612"/>
  <c r="K613"/>
  <c r="M612"/>
  <c r="Q613" s="1"/>
  <c r="O612"/>
  <c r="P612" s="1"/>
  <c r="L613" i="2"/>
  <c r="M613" s="1"/>
  <c r="Q614" s="1"/>
  <c r="K614"/>
  <c r="F616"/>
  <c r="G615"/>
  <c r="H615" s="1"/>
  <c r="O613"/>
  <c r="P612"/>
  <c r="N240" i="1"/>
  <c r="J615" i="3"/>
  <c r="R613"/>
  <c r="J615" i="2"/>
  <c r="R614"/>
  <c r="F617" i="3" l="1"/>
  <c r="G616"/>
  <c r="H616" s="1"/>
  <c r="L613"/>
  <c r="K614"/>
  <c r="M613"/>
  <c r="Q614" s="1"/>
  <c r="O613"/>
  <c r="P613" s="1"/>
  <c r="F617" i="2"/>
  <c r="G616"/>
  <c r="H616" s="1"/>
  <c r="K615"/>
  <c r="L614"/>
  <c r="M614" s="1"/>
  <c r="Q615" s="1"/>
  <c r="O614"/>
  <c r="P613"/>
  <c r="N239" i="1"/>
  <c r="J616" i="3"/>
  <c r="R614"/>
  <c r="J616" i="2"/>
  <c r="R615"/>
  <c r="F618" i="3" l="1"/>
  <c r="G617"/>
  <c r="H617" s="1"/>
  <c r="L614"/>
  <c r="K615"/>
  <c r="M614"/>
  <c r="Q615" s="1"/>
  <c r="O614"/>
  <c r="P614" s="1"/>
  <c r="L615" i="2"/>
  <c r="K616"/>
  <c r="M615"/>
  <c r="F618"/>
  <c r="G617"/>
  <c r="H617" s="1"/>
  <c r="O615"/>
  <c r="P614"/>
  <c r="Q616"/>
  <c r="N238" i="1"/>
  <c r="J617" i="3"/>
  <c r="R615"/>
  <c r="J617" i="2"/>
  <c r="R616"/>
  <c r="F619" i="3" l="1"/>
  <c r="G618"/>
  <c r="H618" s="1"/>
  <c r="L615"/>
  <c r="K616"/>
  <c r="M615"/>
  <c r="Q616" s="1"/>
  <c r="O615"/>
  <c r="P615" s="1"/>
  <c r="F619" i="2"/>
  <c r="G618"/>
  <c r="H618" s="1"/>
  <c r="K617"/>
  <c r="L616"/>
  <c r="M616" s="1"/>
  <c r="Q617" s="1"/>
  <c r="O616"/>
  <c r="P615"/>
  <c r="N237" i="1"/>
  <c r="J618" i="3"/>
  <c r="R616"/>
  <c r="J618" i="2"/>
  <c r="R617"/>
  <c r="F620" i="3" l="1"/>
  <c r="G619"/>
  <c r="H619" s="1"/>
  <c r="L616"/>
  <c r="K617"/>
  <c r="M616"/>
  <c r="Q617" s="1"/>
  <c r="O616"/>
  <c r="P616" s="1"/>
  <c r="L617" i="2"/>
  <c r="M617" s="1"/>
  <c r="Q618" s="1"/>
  <c r="K618"/>
  <c r="F620"/>
  <c r="G619"/>
  <c r="H619" s="1"/>
  <c r="O617"/>
  <c r="P616"/>
  <c r="N236" i="1"/>
  <c r="J619" i="3"/>
  <c r="R617"/>
  <c r="J619" i="2"/>
  <c r="R618"/>
  <c r="F621" i="3" l="1"/>
  <c r="G620"/>
  <c r="H620" s="1"/>
  <c r="L617"/>
  <c r="K618"/>
  <c r="M617"/>
  <c r="Q618" s="1"/>
  <c r="O617"/>
  <c r="P617" s="1"/>
  <c r="F621" i="2"/>
  <c r="G620"/>
  <c r="H620" s="1"/>
  <c r="K619"/>
  <c r="L618"/>
  <c r="M618" s="1"/>
  <c r="Q619" s="1"/>
  <c r="O618"/>
  <c r="P617"/>
  <c r="N235" i="1"/>
  <c r="J620" i="3"/>
  <c r="R618"/>
  <c r="J620" i="2"/>
  <c r="R619"/>
  <c r="F622" i="3" l="1"/>
  <c r="G621"/>
  <c r="H621" s="1"/>
  <c r="L618"/>
  <c r="K619"/>
  <c r="M618"/>
  <c r="Q619" s="1"/>
  <c r="O618"/>
  <c r="P618" s="1"/>
  <c r="L619" i="2"/>
  <c r="K620"/>
  <c r="M619"/>
  <c r="Q620" s="1"/>
  <c r="O619"/>
  <c r="P618"/>
  <c r="F622"/>
  <c r="G621"/>
  <c r="H621" s="1"/>
  <c r="N234" i="1"/>
  <c r="J621" i="3"/>
  <c r="R619"/>
  <c r="J621" i="2"/>
  <c r="R620"/>
  <c r="F623" i="3" l="1"/>
  <c r="G622"/>
  <c r="H622" s="1"/>
  <c r="L619"/>
  <c r="K620"/>
  <c r="M619"/>
  <c r="Q620" s="1"/>
  <c r="O619"/>
  <c r="P619" s="1"/>
  <c r="F623" i="2"/>
  <c r="G622"/>
  <c r="H622" s="1"/>
  <c r="O620"/>
  <c r="P619"/>
  <c r="K621"/>
  <c r="L620"/>
  <c r="M620" s="1"/>
  <c r="Q621" s="1"/>
  <c r="N233" i="1"/>
  <c r="J622" i="3"/>
  <c r="R620"/>
  <c r="J622" i="2"/>
  <c r="R621"/>
  <c r="F624" i="3" l="1"/>
  <c r="G623"/>
  <c r="H623" s="1"/>
  <c r="L620"/>
  <c r="K621"/>
  <c r="M620"/>
  <c r="Q621" s="1"/>
  <c r="O620"/>
  <c r="P620" s="1"/>
  <c r="L621" i="2"/>
  <c r="K622"/>
  <c r="M621"/>
  <c r="Q622" s="1"/>
  <c r="F624"/>
  <c r="G623"/>
  <c r="H623" s="1"/>
  <c r="O621"/>
  <c r="P620"/>
  <c r="N232" i="1"/>
  <c r="J623" i="3"/>
  <c r="R621"/>
  <c r="J623" i="2"/>
  <c r="R622"/>
  <c r="F625" i="3" l="1"/>
  <c r="G624"/>
  <c r="H624" s="1"/>
  <c r="L621"/>
  <c r="K622"/>
  <c r="M621"/>
  <c r="Q622" s="1"/>
  <c r="O621"/>
  <c r="P621" s="1"/>
  <c r="O622" i="2"/>
  <c r="P622" s="1"/>
  <c r="P621"/>
  <c r="F625"/>
  <c r="G624"/>
  <c r="H624" s="1"/>
  <c r="K623"/>
  <c r="L622"/>
  <c r="M622" s="1"/>
  <c r="Q623" s="1"/>
  <c r="N231" i="1"/>
  <c r="J624" i="3"/>
  <c r="R622"/>
  <c r="R623" i="2"/>
  <c r="J624"/>
  <c r="F626" i="3" l="1"/>
  <c r="G625"/>
  <c r="H625" s="1"/>
  <c r="L622"/>
  <c r="K623"/>
  <c r="M622"/>
  <c r="Q623" s="1"/>
  <c r="O622"/>
  <c r="P622" s="1"/>
  <c r="L623" i="2"/>
  <c r="K624"/>
  <c r="M623"/>
  <c r="Q624" s="1"/>
  <c r="F626"/>
  <c r="G625"/>
  <c r="H625" s="1"/>
  <c r="O623"/>
  <c r="N230" i="1"/>
  <c r="J625" i="3"/>
  <c r="R623"/>
  <c r="J625" i="2"/>
  <c r="R624"/>
  <c r="F627" i="3" l="1"/>
  <c r="G626"/>
  <c r="H626" s="1"/>
  <c r="L623"/>
  <c r="K624"/>
  <c r="M623"/>
  <c r="Q624" s="1"/>
  <c r="O623"/>
  <c r="P623" s="1"/>
  <c r="F627" i="2"/>
  <c r="G626"/>
  <c r="H626" s="1"/>
  <c r="K625"/>
  <c r="L624"/>
  <c r="M624" s="1"/>
  <c r="Q625" s="1"/>
  <c r="O624"/>
  <c r="P623"/>
  <c r="N229" i="1"/>
  <c r="J626" i="3"/>
  <c r="R624"/>
  <c r="J626" i="2"/>
  <c r="R625"/>
  <c r="F628" i="3" l="1"/>
  <c r="G627"/>
  <c r="H627" s="1"/>
  <c r="L624"/>
  <c r="K625"/>
  <c r="M624"/>
  <c r="Q625" s="1"/>
  <c r="O624"/>
  <c r="P624" s="1"/>
  <c r="L625" i="2"/>
  <c r="K626"/>
  <c r="M625"/>
  <c r="Q626" s="1"/>
  <c r="O625"/>
  <c r="P624"/>
  <c r="F628"/>
  <c r="G627"/>
  <c r="H627" s="1"/>
  <c r="N228" i="1"/>
  <c r="J627" i="3"/>
  <c r="R625"/>
  <c r="J627" i="2"/>
  <c r="R626"/>
  <c r="F629" i="3" l="1"/>
  <c r="G628"/>
  <c r="H628" s="1"/>
  <c r="L625"/>
  <c r="K626"/>
  <c r="M625"/>
  <c r="Q626" s="1"/>
  <c r="O625"/>
  <c r="P625" s="1"/>
  <c r="F629" i="2"/>
  <c r="G628"/>
  <c r="H628" s="1"/>
  <c r="O626"/>
  <c r="P625"/>
  <c r="K627"/>
  <c r="L626"/>
  <c r="M626" s="1"/>
  <c r="Q627" s="1"/>
  <c r="N227" i="1"/>
  <c r="J628" i="3"/>
  <c r="R626"/>
  <c r="R627" i="2"/>
  <c r="J628"/>
  <c r="F630" i="3" l="1"/>
  <c r="G629"/>
  <c r="H629" s="1"/>
  <c r="L626"/>
  <c r="K627"/>
  <c r="M626"/>
  <c r="Q627" s="1"/>
  <c r="O626"/>
  <c r="P626" s="1"/>
  <c r="O627" i="2"/>
  <c r="P627" s="1"/>
  <c r="P626"/>
  <c r="L627"/>
  <c r="K628"/>
  <c r="M627"/>
  <c r="Q628" s="1"/>
  <c r="F630"/>
  <c r="G629"/>
  <c r="H629" s="1"/>
  <c r="N226" i="1"/>
  <c r="J629" i="3"/>
  <c r="R627"/>
  <c r="J629" i="2"/>
  <c r="R628"/>
  <c r="F631" i="3" l="1"/>
  <c r="G630"/>
  <c r="H630" s="1"/>
  <c r="L627"/>
  <c r="K628"/>
  <c r="M627"/>
  <c r="Q628" s="1"/>
  <c r="O627"/>
  <c r="P627" s="1"/>
  <c r="F631" i="2"/>
  <c r="G630"/>
  <c r="H630" s="1"/>
  <c r="K629"/>
  <c r="L628"/>
  <c r="M628" s="1"/>
  <c r="Q629" s="1"/>
  <c r="O628"/>
  <c r="N225" i="1"/>
  <c r="J630" i="3"/>
  <c r="R628"/>
  <c r="J630" i="2"/>
  <c r="R629"/>
  <c r="F632" i="3" l="1"/>
  <c r="G631"/>
  <c r="H631" s="1"/>
  <c r="L628"/>
  <c r="K629"/>
  <c r="M628"/>
  <c r="Q629" s="1"/>
  <c r="O628"/>
  <c r="P628" s="1"/>
  <c r="L629" i="2"/>
  <c r="K630"/>
  <c r="M629"/>
  <c r="Q630" s="1"/>
  <c r="F632"/>
  <c r="G631"/>
  <c r="H631" s="1"/>
  <c r="O629"/>
  <c r="P628"/>
  <c r="N224" i="1"/>
  <c r="J631" i="3"/>
  <c r="R629"/>
  <c r="J631" i="2"/>
  <c r="R630"/>
  <c r="F633" i="3" l="1"/>
  <c r="G632"/>
  <c r="H632" s="1"/>
  <c r="L629"/>
  <c r="K630"/>
  <c r="M629"/>
  <c r="Q630" s="1"/>
  <c r="O629"/>
  <c r="P629" s="1"/>
  <c r="F633" i="2"/>
  <c r="G632"/>
  <c r="H632" s="1"/>
  <c r="K631"/>
  <c r="L630"/>
  <c r="M630" s="1"/>
  <c r="Q631" s="1"/>
  <c r="O630"/>
  <c r="P629"/>
  <c r="N223" i="1"/>
  <c r="J632" i="3"/>
  <c r="R630"/>
  <c r="J632" i="2"/>
  <c r="R631"/>
  <c r="F634" i="3" l="1"/>
  <c r="G633"/>
  <c r="H633" s="1"/>
  <c r="L630"/>
  <c r="K631"/>
  <c r="M630"/>
  <c r="Q631" s="1"/>
  <c r="O630"/>
  <c r="P630" s="1"/>
  <c r="L631" i="2"/>
  <c r="K632"/>
  <c r="M631"/>
  <c r="Q632" s="1"/>
  <c r="F634"/>
  <c r="G633"/>
  <c r="H633" s="1"/>
  <c r="O631"/>
  <c r="P630"/>
  <c r="N222" i="1"/>
  <c r="J633" i="3"/>
  <c r="R631"/>
  <c r="J633" i="2"/>
  <c r="R632"/>
  <c r="F635" i="3" l="1"/>
  <c r="G634"/>
  <c r="H634" s="1"/>
  <c r="L631"/>
  <c r="K632"/>
  <c r="M631"/>
  <c r="Q632" s="1"/>
  <c r="O631"/>
  <c r="P631" s="1"/>
  <c r="F635" i="2"/>
  <c r="G634"/>
  <c r="H634" s="1"/>
  <c r="K633"/>
  <c r="L632"/>
  <c r="M632" s="1"/>
  <c r="Q633" s="1"/>
  <c r="O632"/>
  <c r="P631"/>
  <c r="N221" i="1"/>
  <c r="J634" i="3"/>
  <c r="R632"/>
  <c r="J634" i="2"/>
  <c r="R633"/>
  <c r="F636" i="3" l="1"/>
  <c r="G635"/>
  <c r="H635" s="1"/>
  <c r="L632"/>
  <c r="K633"/>
  <c r="M632"/>
  <c r="Q633" s="1"/>
  <c r="O632"/>
  <c r="P632" s="1"/>
  <c r="L633" i="2"/>
  <c r="K634"/>
  <c r="M633"/>
  <c r="Q634" s="1"/>
  <c r="F636"/>
  <c r="G635"/>
  <c r="H635" s="1"/>
  <c r="O633"/>
  <c r="P632"/>
  <c r="N220" i="1"/>
  <c r="J635" i="3"/>
  <c r="R633"/>
  <c r="J635" i="2"/>
  <c r="R634"/>
  <c r="F637" i="3" l="1"/>
  <c r="G636"/>
  <c r="H636" s="1"/>
  <c r="L633"/>
  <c r="K634"/>
  <c r="M633"/>
  <c r="Q634" s="1"/>
  <c r="O633"/>
  <c r="P633" s="1"/>
  <c r="F637" i="2"/>
  <c r="G636"/>
  <c r="H636" s="1"/>
  <c r="K635"/>
  <c r="L634"/>
  <c r="M634" s="1"/>
  <c r="Q635" s="1"/>
  <c r="O634"/>
  <c r="P633"/>
  <c r="N219" i="1"/>
  <c r="J636" i="3"/>
  <c r="R634"/>
  <c r="J636" i="2"/>
  <c r="R635"/>
  <c r="F638" i="3" l="1"/>
  <c r="G637"/>
  <c r="H637" s="1"/>
  <c r="L634"/>
  <c r="K635"/>
  <c r="M634"/>
  <c r="Q635" s="1"/>
  <c r="O634"/>
  <c r="P634" s="1"/>
  <c r="L635" i="2"/>
  <c r="K636"/>
  <c r="M635"/>
  <c r="Q636" s="1"/>
  <c r="F638"/>
  <c r="G637"/>
  <c r="H637" s="1"/>
  <c r="O635"/>
  <c r="P634"/>
  <c r="N218" i="1"/>
  <c r="J637" i="3"/>
  <c r="R635"/>
  <c r="J637" i="2"/>
  <c r="R636"/>
  <c r="F639" i="3" l="1"/>
  <c r="G638"/>
  <c r="H638" s="1"/>
  <c r="L635"/>
  <c r="K636"/>
  <c r="M635"/>
  <c r="Q636" s="1"/>
  <c r="O635"/>
  <c r="P635" s="1"/>
  <c r="F639" i="2"/>
  <c r="G638"/>
  <c r="H638" s="1"/>
  <c r="K637"/>
  <c r="L636"/>
  <c r="M636" s="1"/>
  <c r="Q637" s="1"/>
  <c r="O636"/>
  <c r="P635"/>
  <c r="N217" i="1"/>
  <c r="J638" i="3"/>
  <c r="R636"/>
  <c r="J638" i="2"/>
  <c r="R637"/>
  <c r="F640" i="3" l="1"/>
  <c r="G639"/>
  <c r="H639" s="1"/>
  <c r="L636"/>
  <c r="K637"/>
  <c r="M636"/>
  <c r="Q637" s="1"/>
  <c r="O636"/>
  <c r="P636" s="1"/>
  <c r="L637" i="2"/>
  <c r="K638"/>
  <c r="M637"/>
  <c r="Q638" s="1"/>
  <c r="F640"/>
  <c r="G639"/>
  <c r="H639" s="1"/>
  <c r="O637"/>
  <c r="P636"/>
  <c r="N216" i="1"/>
  <c r="J639" i="3"/>
  <c r="R637"/>
  <c r="R638" i="2"/>
  <c r="J639"/>
  <c r="F641" i="3" l="1"/>
  <c r="G640"/>
  <c r="H640" s="1"/>
  <c r="L637"/>
  <c r="K638"/>
  <c r="M637"/>
  <c r="Q638" s="1"/>
  <c r="O637"/>
  <c r="P637" s="1"/>
  <c r="F641" i="2"/>
  <c r="G640"/>
  <c r="H640" s="1"/>
  <c r="O638"/>
  <c r="P637"/>
  <c r="K639"/>
  <c r="L638"/>
  <c r="M638" s="1"/>
  <c r="Q639" s="1"/>
  <c r="N215" i="1"/>
  <c r="J640" i="3"/>
  <c r="R638"/>
  <c r="J640" i="2"/>
  <c r="R639"/>
  <c r="F642" i="3" l="1"/>
  <c r="G641"/>
  <c r="H641" s="1"/>
  <c r="L638"/>
  <c r="K639"/>
  <c r="M638"/>
  <c r="Q639" s="1"/>
  <c r="O638"/>
  <c r="P638" s="1"/>
  <c r="L639" i="2"/>
  <c r="K640"/>
  <c r="M639"/>
  <c r="F642"/>
  <c r="G641"/>
  <c r="H641" s="1"/>
  <c r="O639"/>
  <c r="P638"/>
  <c r="Q640"/>
  <c r="N214" i="1"/>
  <c r="J641" i="3"/>
  <c r="R639"/>
  <c r="J641" i="2"/>
  <c r="R640"/>
  <c r="F643" i="3" l="1"/>
  <c r="G642"/>
  <c r="H642" s="1"/>
  <c r="L639"/>
  <c r="K640"/>
  <c r="M639"/>
  <c r="Q640" s="1"/>
  <c r="O639"/>
  <c r="P639" s="1"/>
  <c r="F643" i="2"/>
  <c r="G642"/>
  <c r="H642" s="1"/>
  <c r="K641"/>
  <c r="L640"/>
  <c r="M640" s="1"/>
  <c r="Q641" s="1"/>
  <c r="O640"/>
  <c r="P639"/>
  <c r="N213" i="1"/>
  <c r="J642" i="3"/>
  <c r="R640"/>
  <c r="J642" i="2"/>
  <c r="R641"/>
  <c r="F644" i="3" l="1"/>
  <c r="G643"/>
  <c r="H643" s="1"/>
  <c r="L640"/>
  <c r="K641"/>
  <c r="M640"/>
  <c r="Q641" s="1"/>
  <c r="O640"/>
  <c r="P640" s="1"/>
  <c r="L641" i="2"/>
  <c r="K642"/>
  <c r="M641"/>
  <c r="Q642" s="1"/>
  <c r="F644"/>
  <c r="G643"/>
  <c r="H643" s="1"/>
  <c r="O641"/>
  <c r="P640"/>
  <c r="N212" i="1"/>
  <c r="J643" i="3"/>
  <c r="R641"/>
  <c r="J643" i="2"/>
  <c r="R642"/>
  <c r="F645" i="3" l="1"/>
  <c r="G644"/>
  <c r="H644" s="1"/>
  <c r="L641"/>
  <c r="K642"/>
  <c r="M641"/>
  <c r="Q642" s="1"/>
  <c r="O641"/>
  <c r="P641" s="1"/>
  <c r="F645" i="2"/>
  <c r="G644"/>
  <c r="H644" s="1"/>
  <c r="K643"/>
  <c r="L642"/>
  <c r="M642" s="1"/>
  <c r="Q643" s="1"/>
  <c r="O642"/>
  <c r="P641"/>
  <c r="N211" i="1"/>
  <c r="J644" i="3"/>
  <c r="R642"/>
  <c r="J644" i="2"/>
  <c r="R643"/>
  <c r="F646" i="3" l="1"/>
  <c r="G645"/>
  <c r="H645" s="1"/>
  <c r="L642"/>
  <c r="K643"/>
  <c r="M642"/>
  <c r="Q643" s="1"/>
  <c r="O642"/>
  <c r="P642" s="1"/>
  <c r="L643" i="2"/>
  <c r="K644"/>
  <c r="M643"/>
  <c r="F646"/>
  <c r="G645"/>
  <c r="H645" s="1"/>
  <c r="O643"/>
  <c r="P642"/>
  <c r="Q644"/>
  <c r="N210" i="1"/>
  <c r="J645" i="3"/>
  <c r="R643"/>
  <c r="J645" i="2"/>
  <c r="R644"/>
  <c r="F647" i="3" l="1"/>
  <c r="G646"/>
  <c r="H646" s="1"/>
  <c r="L643"/>
  <c r="K644"/>
  <c r="M643"/>
  <c r="Q644" s="1"/>
  <c r="O643"/>
  <c r="P643" s="1"/>
  <c r="F647" i="2"/>
  <c r="G646"/>
  <c r="H646" s="1"/>
  <c r="K645"/>
  <c r="L644"/>
  <c r="M644" s="1"/>
  <c r="Q645" s="1"/>
  <c r="O644"/>
  <c r="P643"/>
  <c r="N209" i="1"/>
  <c r="J646" i="3"/>
  <c r="R644"/>
  <c r="J646" i="2"/>
  <c r="R645"/>
  <c r="F648" i="3" l="1"/>
  <c r="G647"/>
  <c r="H647" s="1"/>
  <c r="L644"/>
  <c r="K645"/>
  <c r="M644"/>
  <c r="Q645" s="1"/>
  <c r="O644"/>
  <c r="P644" s="1"/>
  <c r="L645" i="2"/>
  <c r="K646"/>
  <c r="M645"/>
  <c r="Q646" s="1"/>
  <c r="F648"/>
  <c r="G647"/>
  <c r="H647" s="1"/>
  <c r="O645"/>
  <c r="P644"/>
  <c r="N208" i="1"/>
  <c r="J647" i="3"/>
  <c r="R645"/>
  <c r="J647" i="2"/>
  <c r="R646"/>
  <c r="F649" i="3" l="1"/>
  <c r="G648"/>
  <c r="H648" s="1"/>
  <c r="L645"/>
  <c r="K646"/>
  <c r="M645"/>
  <c r="Q646" s="1"/>
  <c r="O645"/>
  <c r="P645" s="1"/>
  <c r="F649" i="2"/>
  <c r="G648"/>
  <c r="H648" s="1"/>
  <c r="K647"/>
  <c r="L646"/>
  <c r="M646" s="1"/>
  <c r="Q647" s="1"/>
  <c r="O646"/>
  <c r="P645"/>
  <c r="N207" i="1"/>
  <c r="J648" i="3"/>
  <c r="R646"/>
  <c r="J648" i="2"/>
  <c r="R647"/>
  <c r="F650" i="3" l="1"/>
  <c r="G649"/>
  <c r="H649" s="1"/>
  <c r="L646"/>
  <c r="K647"/>
  <c r="M646"/>
  <c r="Q647" s="1"/>
  <c r="O646"/>
  <c r="P646" s="1"/>
  <c r="L647" i="2"/>
  <c r="K648"/>
  <c r="M647"/>
  <c r="Q648" s="1"/>
  <c r="O647"/>
  <c r="P646"/>
  <c r="F650"/>
  <c r="G649"/>
  <c r="H649" s="1"/>
  <c r="N206" i="1"/>
  <c r="J649" i="3"/>
  <c r="R647"/>
  <c r="J649" i="2"/>
  <c r="R648"/>
  <c r="F651" i="3" l="1"/>
  <c r="G650"/>
  <c r="H650" s="1"/>
  <c r="L647"/>
  <c r="K648"/>
  <c r="M647"/>
  <c r="Q648" s="1"/>
  <c r="O647"/>
  <c r="P647" s="1"/>
  <c r="F651" i="2"/>
  <c r="G650"/>
  <c r="H650" s="1"/>
  <c r="O648"/>
  <c r="P647"/>
  <c r="K649"/>
  <c r="L648"/>
  <c r="M648" s="1"/>
  <c r="Q649" s="1"/>
  <c r="N205" i="1"/>
  <c r="J650" i="3"/>
  <c r="R648"/>
  <c r="R649" i="2"/>
  <c r="J650"/>
  <c r="F652" i="3" l="1"/>
  <c r="G651"/>
  <c r="H651" s="1"/>
  <c r="L648"/>
  <c r="K649"/>
  <c r="M648"/>
  <c r="Q649" s="1"/>
  <c r="O648"/>
  <c r="P648" s="1"/>
  <c r="O649" i="2"/>
  <c r="P648"/>
  <c r="L649"/>
  <c r="M649" s="1"/>
  <c r="Q650" s="1"/>
  <c r="K650"/>
  <c r="F652"/>
  <c r="G651"/>
  <c r="H651" s="1"/>
  <c r="N204" i="1"/>
  <c r="J651" i="3"/>
  <c r="R649"/>
  <c r="J651" i="2"/>
  <c r="R650"/>
  <c r="F653" i="3" l="1"/>
  <c r="G652"/>
  <c r="H652" s="1"/>
  <c r="L649"/>
  <c r="K650"/>
  <c r="M649"/>
  <c r="Q650" s="1"/>
  <c r="O649"/>
  <c r="P649" s="1"/>
  <c r="F653" i="2"/>
  <c r="G652"/>
  <c r="H652" s="1"/>
  <c r="K651"/>
  <c r="L650"/>
  <c r="M650" s="1"/>
  <c r="Q651" s="1"/>
  <c r="O650"/>
  <c r="P649"/>
  <c r="N203" i="1"/>
  <c r="J652" i="3"/>
  <c r="R650"/>
  <c r="J652" i="2"/>
  <c r="R651"/>
  <c r="F654" i="3" l="1"/>
  <c r="G653"/>
  <c r="H653" s="1"/>
  <c r="L650"/>
  <c r="K651"/>
  <c r="M650"/>
  <c r="Q651" s="1"/>
  <c r="O650"/>
  <c r="P650" s="1"/>
  <c r="L651" i="2"/>
  <c r="K652"/>
  <c r="M651"/>
  <c r="Q652" s="1"/>
  <c r="O651"/>
  <c r="P650"/>
  <c r="F654"/>
  <c r="G653"/>
  <c r="H653" s="1"/>
  <c r="N202" i="1"/>
  <c r="J653" i="3"/>
  <c r="R651"/>
  <c r="J653" i="2"/>
  <c r="R652"/>
  <c r="F655" i="3" l="1"/>
  <c r="G654"/>
  <c r="H654" s="1"/>
  <c r="L651"/>
  <c r="K652"/>
  <c r="M651"/>
  <c r="Q652" s="1"/>
  <c r="O651"/>
  <c r="P651" s="1"/>
  <c r="F655" i="2"/>
  <c r="G654"/>
  <c r="H654" s="1"/>
  <c r="O652"/>
  <c r="P651"/>
  <c r="K653"/>
  <c r="L652"/>
  <c r="M652" s="1"/>
  <c r="Q653" s="1"/>
  <c r="N201" i="1"/>
  <c r="J654" i="3"/>
  <c r="R652"/>
  <c r="R653" i="2"/>
  <c r="J654"/>
  <c r="F656" i="3" l="1"/>
  <c r="G655"/>
  <c r="H655" s="1"/>
  <c r="L652"/>
  <c r="K653"/>
  <c r="M652"/>
  <c r="Q653" s="1"/>
  <c r="O652"/>
  <c r="P652" s="1"/>
  <c r="O653" i="2"/>
  <c r="P652"/>
  <c r="L653"/>
  <c r="M653" s="1"/>
  <c r="Q654" s="1"/>
  <c r="K654"/>
  <c r="F656"/>
  <c r="G655"/>
  <c r="H655" s="1"/>
  <c r="N200" i="1"/>
  <c r="J655" i="3"/>
  <c r="R653"/>
  <c r="J655" i="2"/>
  <c r="R654"/>
  <c r="F657" i="3" l="1"/>
  <c r="G656"/>
  <c r="H656" s="1"/>
  <c r="L653"/>
  <c r="K654"/>
  <c r="M653"/>
  <c r="Q654" s="1"/>
  <c r="O653"/>
  <c r="P653" s="1"/>
  <c r="F657" i="2"/>
  <c r="G656"/>
  <c r="H656" s="1"/>
  <c r="K655"/>
  <c r="L654"/>
  <c r="M654" s="1"/>
  <c r="Q655" s="1"/>
  <c r="O654"/>
  <c r="P653"/>
  <c r="N199" i="1"/>
  <c r="J656" i="3"/>
  <c r="R654"/>
  <c r="J656" i="2"/>
  <c r="R655"/>
  <c r="F658" i="3" l="1"/>
  <c r="G657"/>
  <c r="H657" s="1"/>
  <c r="L654"/>
  <c r="K655"/>
  <c r="M654"/>
  <c r="Q655" s="1"/>
  <c r="O654"/>
  <c r="P654" s="1"/>
  <c r="L655" i="2"/>
  <c r="K656"/>
  <c r="M655"/>
  <c r="Q656" s="1"/>
  <c r="O655"/>
  <c r="P654"/>
  <c r="F658"/>
  <c r="G657"/>
  <c r="H657" s="1"/>
  <c r="N198" i="1"/>
  <c r="J657" i="3"/>
  <c r="R655"/>
  <c r="J657" i="2"/>
  <c r="R656"/>
  <c r="F659" i="3" l="1"/>
  <c r="G658"/>
  <c r="H658" s="1"/>
  <c r="L655"/>
  <c r="K656"/>
  <c r="M655"/>
  <c r="Q656" s="1"/>
  <c r="O655"/>
  <c r="P655" s="1"/>
  <c r="F659" i="2"/>
  <c r="G658"/>
  <c r="H658" s="1"/>
  <c r="O656"/>
  <c r="P655"/>
  <c r="K657"/>
  <c r="L656"/>
  <c r="M656" s="1"/>
  <c r="Q657" s="1"/>
  <c r="N197" i="1"/>
  <c r="J658" i="3"/>
  <c r="R656"/>
  <c r="J658" i="2"/>
  <c r="R657"/>
  <c r="F660" i="3" l="1"/>
  <c r="G659"/>
  <c r="H659" s="1"/>
  <c r="L656"/>
  <c r="K657"/>
  <c r="M656"/>
  <c r="Q657" s="1"/>
  <c r="O656"/>
  <c r="P656" s="1"/>
  <c r="O657" i="2"/>
  <c r="P656"/>
  <c r="L657"/>
  <c r="M657" s="1"/>
  <c r="Q658" s="1"/>
  <c r="K658"/>
  <c r="F660"/>
  <c r="G659"/>
  <c r="H659" s="1"/>
  <c r="N196" i="1"/>
  <c r="J659" i="3"/>
  <c r="R657"/>
  <c r="J659" i="2"/>
  <c r="R658"/>
  <c r="F661" i="3" l="1"/>
  <c r="G660"/>
  <c r="H660" s="1"/>
  <c r="L657"/>
  <c r="K658"/>
  <c r="M657"/>
  <c r="Q658" s="1"/>
  <c r="O657"/>
  <c r="P657" s="1"/>
  <c r="F661" i="2"/>
  <c r="G660"/>
  <c r="H660" s="1"/>
  <c r="K659"/>
  <c r="L658"/>
  <c r="M658" s="1"/>
  <c r="Q659" s="1"/>
  <c r="O658"/>
  <c r="P657"/>
  <c r="N195" i="1"/>
  <c r="J660" i="3"/>
  <c r="R658"/>
  <c r="J660" i="2"/>
  <c r="R659"/>
  <c r="F662" i="3" l="1"/>
  <c r="G661"/>
  <c r="H661" s="1"/>
  <c r="L658"/>
  <c r="K659"/>
  <c r="M658"/>
  <c r="Q659" s="1"/>
  <c r="O658"/>
  <c r="P658" s="1"/>
  <c r="L659" i="2"/>
  <c r="K660"/>
  <c r="M659"/>
  <c r="Q660" s="1"/>
  <c r="O659"/>
  <c r="P658"/>
  <c r="F662"/>
  <c r="G661"/>
  <c r="H661" s="1"/>
  <c r="N194" i="1"/>
  <c r="J661" i="3"/>
  <c r="R659"/>
  <c r="J661" i="2"/>
  <c r="R660"/>
  <c r="F663" i="3" l="1"/>
  <c r="G662"/>
  <c r="H662" s="1"/>
  <c r="L659"/>
  <c r="K660"/>
  <c r="M659"/>
  <c r="Q660" s="1"/>
  <c r="O659"/>
  <c r="P659" s="1"/>
  <c r="F663" i="2"/>
  <c r="G662"/>
  <c r="H662" s="1"/>
  <c r="O660"/>
  <c r="P659"/>
  <c r="K661"/>
  <c r="L660"/>
  <c r="M660" s="1"/>
  <c r="Q661" s="1"/>
  <c r="N193" i="1"/>
  <c r="J662" i="3"/>
  <c r="R660"/>
  <c r="J662" i="2"/>
  <c r="R661"/>
  <c r="F664" i="3" l="1"/>
  <c r="G663"/>
  <c r="H663" s="1"/>
  <c r="L660"/>
  <c r="K661"/>
  <c r="M660"/>
  <c r="Q661" s="1"/>
  <c r="O660"/>
  <c r="O661" i="2"/>
  <c r="P660"/>
  <c r="L661"/>
  <c r="M661" s="1"/>
  <c r="Q662" s="1"/>
  <c r="K662"/>
  <c r="F664"/>
  <c r="G663"/>
  <c r="H663" s="1"/>
  <c r="N192" i="1"/>
  <c r="J663" i="3"/>
  <c r="R661"/>
  <c r="J663" i="2"/>
  <c r="R662"/>
  <c r="L661" i="3" l="1"/>
  <c r="K662"/>
  <c r="M661"/>
  <c r="F665"/>
  <c r="G664"/>
  <c r="H664" s="1"/>
  <c r="O661"/>
  <c r="Q662"/>
  <c r="P660"/>
  <c r="F665" i="2"/>
  <c r="G664"/>
  <c r="H664" s="1"/>
  <c r="K663"/>
  <c r="L662"/>
  <c r="M662" s="1"/>
  <c r="Q663" s="1"/>
  <c r="O662"/>
  <c r="P661"/>
  <c r="N191" i="1"/>
  <c r="J664" i="3"/>
  <c r="R662"/>
  <c r="J664" i="2"/>
  <c r="R663"/>
  <c r="F666" i="3" l="1"/>
  <c r="G665"/>
  <c r="H665" s="1"/>
  <c r="L662"/>
  <c r="K663"/>
  <c r="M662"/>
  <c r="O662"/>
  <c r="P661"/>
  <c r="Q663"/>
  <c r="L663" i="2"/>
  <c r="K664"/>
  <c r="M663"/>
  <c r="Q664" s="1"/>
  <c r="O663"/>
  <c r="P662"/>
  <c r="F666"/>
  <c r="G665"/>
  <c r="H665" s="1"/>
  <c r="N190" i="1"/>
  <c r="R663" i="3"/>
  <c r="J665"/>
  <c r="J665" i="2"/>
  <c r="R664"/>
  <c r="L663" i="3" l="1"/>
  <c r="K664"/>
  <c r="M663"/>
  <c r="Q664" s="1"/>
  <c r="O663"/>
  <c r="P663" s="1"/>
  <c r="P662"/>
  <c r="F667"/>
  <c r="G666"/>
  <c r="H666" s="1"/>
  <c r="F667" i="2"/>
  <c r="G666"/>
  <c r="H666" s="1"/>
  <c r="O664"/>
  <c r="P663"/>
  <c r="L664"/>
  <c r="M664" s="1"/>
  <c r="Q665" s="1"/>
  <c r="K665"/>
  <c r="N189" i="1"/>
  <c r="R664" i="3"/>
  <c r="J666"/>
  <c r="J666" i="2"/>
  <c r="R665"/>
  <c r="L664" i="3" l="1"/>
  <c r="K665"/>
  <c r="M664"/>
  <c r="Q665" s="1"/>
  <c r="F668"/>
  <c r="G667"/>
  <c r="H667" s="1"/>
  <c r="O664"/>
  <c r="P664" s="1"/>
  <c r="O665" i="2"/>
  <c r="P664"/>
  <c r="K666"/>
  <c r="L665"/>
  <c r="M665" s="1"/>
  <c r="Q666" s="1"/>
  <c r="F668"/>
  <c r="G667"/>
  <c r="H667" s="1"/>
  <c r="N188" i="1"/>
  <c r="R665" i="3"/>
  <c r="J667"/>
  <c r="J667" i="2"/>
  <c r="R666"/>
  <c r="L665" i="3" l="1"/>
  <c r="K666"/>
  <c r="M665"/>
  <c r="Q666" s="1"/>
  <c r="F669"/>
  <c r="G668"/>
  <c r="H668" s="1"/>
  <c r="O665"/>
  <c r="P665" s="1"/>
  <c r="F669" i="2"/>
  <c r="G668"/>
  <c r="H668" s="1"/>
  <c r="O666"/>
  <c r="P665"/>
  <c r="L666"/>
  <c r="M666" s="1"/>
  <c r="Q667" s="1"/>
  <c r="K667"/>
  <c r="N187" i="1"/>
  <c r="R666" i="3"/>
  <c r="J668"/>
  <c r="J668" i="2"/>
  <c r="R667"/>
  <c r="L666" i="3" l="1"/>
  <c r="K667"/>
  <c r="M666"/>
  <c r="Q667" s="1"/>
  <c r="F670"/>
  <c r="G669"/>
  <c r="H669" s="1"/>
  <c r="O666"/>
  <c r="P666" s="1"/>
  <c r="F670" i="2"/>
  <c r="G669"/>
  <c r="H669" s="1"/>
  <c r="K668"/>
  <c r="L667"/>
  <c r="M667" s="1"/>
  <c r="Q668" s="1"/>
  <c r="O667"/>
  <c r="P666"/>
  <c r="N186" i="1"/>
  <c r="R667" i="3"/>
  <c r="J669"/>
  <c r="R668" i="2"/>
  <c r="J669"/>
  <c r="L667" i="3" l="1"/>
  <c r="K668"/>
  <c r="M667"/>
  <c r="Q668" s="1"/>
  <c r="F671"/>
  <c r="G670"/>
  <c r="H670" s="1"/>
  <c r="O667"/>
  <c r="P667" s="1"/>
  <c r="L668" i="2"/>
  <c r="K669"/>
  <c r="M668"/>
  <c r="Q669" s="1"/>
  <c r="F671"/>
  <c r="G670"/>
  <c r="H670" s="1"/>
  <c r="O668"/>
  <c r="P667"/>
  <c r="N185" i="1"/>
  <c r="R668" i="3"/>
  <c r="J670"/>
  <c r="J670" i="2"/>
  <c r="R669"/>
  <c r="L668" i="3" l="1"/>
  <c r="K669"/>
  <c r="M668"/>
  <c r="Q669" s="1"/>
  <c r="F672"/>
  <c r="G671"/>
  <c r="H671" s="1"/>
  <c r="O668"/>
  <c r="P668" s="1"/>
  <c r="F672" i="2"/>
  <c r="G671"/>
  <c r="H671" s="1"/>
  <c r="K670"/>
  <c r="L669"/>
  <c r="M669" s="1"/>
  <c r="Q670" s="1"/>
  <c r="O669"/>
  <c r="P668"/>
  <c r="N184" i="1"/>
  <c r="R669" i="3"/>
  <c r="J671"/>
  <c r="J671" i="2"/>
  <c r="R670"/>
  <c r="L669" i="3" l="1"/>
  <c r="K670"/>
  <c r="M669"/>
  <c r="Q670" s="1"/>
  <c r="F673"/>
  <c r="G672"/>
  <c r="H672" s="1"/>
  <c r="O669"/>
  <c r="P669" s="1"/>
  <c r="L670" i="2"/>
  <c r="M670" s="1"/>
  <c r="Q671" s="1"/>
  <c r="K671"/>
  <c r="O670"/>
  <c r="P669"/>
  <c r="F673"/>
  <c r="G672"/>
  <c r="H672" s="1"/>
  <c r="N183" i="1"/>
  <c r="R670" i="3"/>
  <c r="J672"/>
  <c r="J672" i="2"/>
  <c r="R671"/>
  <c r="L670" i="3" l="1"/>
  <c r="K671"/>
  <c r="M670"/>
  <c r="Q671" s="1"/>
  <c r="F674"/>
  <c r="G673"/>
  <c r="H673" s="1"/>
  <c r="O670"/>
  <c r="P670" s="1"/>
  <c r="F674" i="2"/>
  <c r="G673"/>
  <c r="H673" s="1"/>
  <c r="O671"/>
  <c r="P670"/>
  <c r="K672"/>
  <c r="L671"/>
  <c r="M671" s="1"/>
  <c r="Q672" s="1"/>
  <c r="N182" i="1"/>
  <c r="R671" i="3"/>
  <c r="J673"/>
  <c r="J673" i="2"/>
  <c r="R672"/>
  <c r="L671" i="3" l="1"/>
  <c r="K672"/>
  <c r="M671"/>
  <c r="Q672" s="1"/>
  <c r="F675"/>
  <c r="G674"/>
  <c r="H674" s="1"/>
  <c r="O671"/>
  <c r="P671" s="1"/>
  <c r="O672" i="2"/>
  <c r="P671"/>
  <c r="L672"/>
  <c r="M672" s="1"/>
  <c r="Q673" s="1"/>
  <c r="K673"/>
  <c r="F675"/>
  <c r="G674"/>
  <c r="H674" s="1"/>
  <c r="N181" i="1"/>
  <c r="J674" i="3"/>
  <c r="R672"/>
  <c r="J674" i="2"/>
  <c r="R673"/>
  <c r="F676" i="3" l="1"/>
  <c r="G675"/>
  <c r="H675" s="1"/>
  <c r="L672"/>
  <c r="K673"/>
  <c r="M672"/>
  <c r="Q673" s="1"/>
  <c r="O672"/>
  <c r="P672" s="1"/>
  <c r="F676" i="2"/>
  <c r="G675"/>
  <c r="H675" s="1"/>
  <c r="K674"/>
  <c r="L673"/>
  <c r="M673" s="1"/>
  <c r="Q674" s="1"/>
  <c r="O673"/>
  <c r="P672"/>
  <c r="N180" i="1"/>
  <c r="J675" i="3"/>
  <c r="R673"/>
  <c r="J675" i="2"/>
  <c r="R674"/>
  <c r="F677" i="3" l="1"/>
  <c r="G676"/>
  <c r="H676" s="1"/>
  <c r="L673"/>
  <c r="K674"/>
  <c r="M673"/>
  <c r="Q674" s="1"/>
  <c r="O673"/>
  <c r="P673" s="1"/>
  <c r="L674" i="2"/>
  <c r="K675"/>
  <c r="M674"/>
  <c r="Q675" s="1"/>
  <c r="O674"/>
  <c r="P673"/>
  <c r="F677"/>
  <c r="G676"/>
  <c r="H676" s="1"/>
  <c r="N179" i="1"/>
  <c r="J676" i="3"/>
  <c r="R674"/>
  <c r="J676" i="2"/>
  <c r="R675"/>
  <c r="F678" i="3" l="1"/>
  <c r="G677"/>
  <c r="H677" s="1"/>
  <c r="L674"/>
  <c r="K675"/>
  <c r="M674"/>
  <c r="Q675" s="1"/>
  <c r="O674"/>
  <c r="P674" s="1"/>
  <c r="F678" i="2"/>
  <c r="G677"/>
  <c r="H677" s="1"/>
  <c r="O675"/>
  <c r="P674"/>
  <c r="K676"/>
  <c r="L675"/>
  <c r="M675" s="1"/>
  <c r="Q676" s="1"/>
  <c r="N178" i="1"/>
  <c r="J677" i="3"/>
  <c r="R675"/>
  <c r="J677" i="2"/>
  <c r="R676"/>
  <c r="F679" i="3" l="1"/>
  <c r="G678"/>
  <c r="H678" s="1"/>
  <c r="L675"/>
  <c r="K676"/>
  <c r="M675"/>
  <c r="Q676" s="1"/>
  <c r="O675"/>
  <c r="P675" s="1"/>
  <c r="O676" i="2"/>
  <c r="P675"/>
  <c r="L676"/>
  <c r="M676" s="1"/>
  <c r="Q677" s="1"/>
  <c r="K677"/>
  <c r="F679"/>
  <c r="G678"/>
  <c r="H678" s="1"/>
  <c r="N177" i="1"/>
  <c r="J678" i="3"/>
  <c r="R676"/>
  <c r="J678" i="2"/>
  <c r="R677"/>
  <c r="F680" i="3" l="1"/>
  <c r="G679"/>
  <c r="H679" s="1"/>
  <c r="L676"/>
  <c r="K677"/>
  <c r="M676"/>
  <c r="Q677" s="1"/>
  <c r="O676"/>
  <c r="P676" s="1"/>
  <c r="F680" i="2"/>
  <c r="G679"/>
  <c r="H679" s="1"/>
  <c r="K678"/>
  <c r="L677"/>
  <c r="M677" s="1"/>
  <c r="Q678" s="1"/>
  <c r="O677"/>
  <c r="P676"/>
  <c r="N176" i="1"/>
  <c r="J679" i="3"/>
  <c r="R677"/>
  <c r="J679" i="2"/>
  <c r="R678"/>
  <c r="F681" i="3" l="1"/>
  <c r="G680"/>
  <c r="H680" s="1"/>
  <c r="L677"/>
  <c r="K678"/>
  <c r="M677"/>
  <c r="Q678" s="1"/>
  <c r="O677"/>
  <c r="P677" s="1"/>
  <c r="L678" i="2"/>
  <c r="K679"/>
  <c r="M678"/>
  <c r="Q679" s="1"/>
  <c r="O678"/>
  <c r="P677"/>
  <c r="F681"/>
  <c r="G680"/>
  <c r="H680" s="1"/>
  <c r="N175" i="1"/>
  <c r="J680" i="3"/>
  <c r="R678"/>
  <c r="J680" i="2"/>
  <c r="R679"/>
  <c r="F682" i="3" l="1"/>
  <c r="G681"/>
  <c r="H681" s="1"/>
  <c r="L678"/>
  <c r="K679"/>
  <c r="M678"/>
  <c r="Q679" s="1"/>
  <c r="O678"/>
  <c r="P678" s="1"/>
  <c r="F682" i="2"/>
  <c r="G681"/>
  <c r="H681" s="1"/>
  <c r="O679"/>
  <c r="P678"/>
  <c r="K680"/>
  <c r="L679"/>
  <c r="M679" s="1"/>
  <c r="Q680" s="1"/>
  <c r="N174" i="1"/>
  <c r="J681" i="3"/>
  <c r="R679"/>
  <c r="J681" i="2"/>
  <c r="R680"/>
  <c r="F683" i="3" l="1"/>
  <c r="G682"/>
  <c r="H682" s="1"/>
  <c r="L679"/>
  <c r="K680"/>
  <c r="M679"/>
  <c r="Q680" s="1"/>
  <c r="O679"/>
  <c r="P679" s="1"/>
  <c r="L680" i="2"/>
  <c r="K681"/>
  <c r="M680"/>
  <c r="Q681" s="1"/>
  <c r="F683"/>
  <c r="G682"/>
  <c r="H682" s="1"/>
  <c r="O680"/>
  <c r="P679"/>
  <c r="N173" i="1"/>
  <c r="J682" i="3"/>
  <c r="R680"/>
  <c r="J682" i="2"/>
  <c r="R681"/>
  <c r="F684" i="3" l="1"/>
  <c r="G683"/>
  <c r="H683" s="1"/>
  <c r="L680"/>
  <c r="K681"/>
  <c r="M680"/>
  <c r="Q681" s="1"/>
  <c r="O680"/>
  <c r="P680" s="1"/>
  <c r="O681" i="2"/>
  <c r="P681" s="1"/>
  <c r="P680"/>
  <c r="F684"/>
  <c r="G683"/>
  <c r="H683" s="1"/>
  <c r="K682"/>
  <c r="L681"/>
  <c r="M681" s="1"/>
  <c r="Q682" s="1"/>
  <c r="N172" i="1"/>
  <c r="J683" i="3"/>
  <c r="R681"/>
  <c r="R682" i="2"/>
  <c r="J683"/>
  <c r="F685" i="3" l="1"/>
  <c r="G684"/>
  <c r="H684" s="1"/>
  <c r="L681"/>
  <c r="K682"/>
  <c r="M681"/>
  <c r="Q682" s="1"/>
  <c r="O681"/>
  <c r="P681" s="1"/>
  <c r="L682" i="2"/>
  <c r="K683"/>
  <c r="M682"/>
  <c r="Q683" s="1"/>
  <c r="F685"/>
  <c r="G684"/>
  <c r="H684" s="1"/>
  <c r="O682"/>
  <c r="N171" i="1"/>
  <c r="N170"/>
  <c r="N169"/>
  <c r="J684" i="3"/>
  <c r="R682"/>
  <c r="J684" i="2"/>
  <c r="R683"/>
  <c r="F686" i="3" l="1"/>
  <c r="G685"/>
  <c r="H685" s="1"/>
  <c r="L682"/>
  <c r="K683"/>
  <c r="M682"/>
  <c r="Q683" s="1"/>
  <c r="O682"/>
  <c r="P682" s="1"/>
  <c r="F686" i="2"/>
  <c r="G685"/>
  <c r="H685" s="1"/>
  <c r="K684"/>
  <c r="L683"/>
  <c r="M683" s="1"/>
  <c r="Q684" s="1"/>
  <c r="O683"/>
  <c r="P682"/>
  <c r="N168" i="1"/>
  <c r="J685" i="3"/>
  <c r="R683"/>
  <c r="J685" i="2"/>
  <c r="R684"/>
  <c r="F687" i="3" l="1"/>
  <c r="G686"/>
  <c r="H686" s="1"/>
  <c r="L683"/>
  <c r="K684"/>
  <c r="M683"/>
  <c r="Q684" s="1"/>
  <c r="O683"/>
  <c r="P683" s="1"/>
  <c r="F687" i="2"/>
  <c r="G686"/>
  <c r="H686" s="1"/>
  <c r="O684"/>
  <c r="P683"/>
  <c r="L684"/>
  <c r="M684" s="1"/>
  <c r="Q685" s="1"/>
  <c r="K685"/>
  <c r="N167" i="1"/>
  <c r="J686" i="3"/>
  <c r="R684"/>
  <c r="J686" i="2"/>
  <c r="R685"/>
  <c r="F688" i="3" l="1"/>
  <c r="G687"/>
  <c r="H687" s="1"/>
  <c r="L684"/>
  <c r="K685"/>
  <c r="M684"/>
  <c r="Q685" s="1"/>
  <c r="O684"/>
  <c r="P684" s="1"/>
  <c r="K686" i="2"/>
  <c r="L685"/>
  <c r="M685" s="1"/>
  <c r="Q686" s="1"/>
  <c r="F688"/>
  <c r="G687"/>
  <c r="H687" s="1"/>
  <c r="O685"/>
  <c r="P684"/>
  <c r="N166" i="1"/>
  <c r="J687" i="3"/>
  <c r="R685"/>
  <c r="J687" i="2"/>
  <c r="R686"/>
  <c r="F689" i="3" l="1"/>
  <c r="G688"/>
  <c r="H688" s="1"/>
  <c r="L685"/>
  <c r="K686"/>
  <c r="M685"/>
  <c r="Q686" s="1"/>
  <c r="O685"/>
  <c r="P685" s="1"/>
  <c r="F689" i="2"/>
  <c r="G688"/>
  <c r="H688" s="1"/>
  <c r="O686"/>
  <c r="P685"/>
  <c r="L686"/>
  <c r="M686" s="1"/>
  <c r="Q687" s="1"/>
  <c r="K687"/>
  <c r="N165" i="1"/>
  <c r="J688" i="3"/>
  <c r="R686"/>
  <c r="J688" i="2"/>
  <c r="R687"/>
  <c r="F690" i="3" l="1"/>
  <c r="G689"/>
  <c r="H689" s="1"/>
  <c r="L686"/>
  <c r="K687"/>
  <c r="M686"/>
  <c r="Q687" s="1"/>
  <c r="O686"/>
  <c r="P686" s="1"/>
  <c r="F690" i="2"/>
  <c r="G689"/>
  <c r="H689" s="1"/>
  <c r="K688"/>
  <c r="L687"/>
  <c r="M687" s="1"/>
  <c r="Q688" s="1"/>
  <c r="O687"/>
  <c r="P686"/>
  <c r="N164" i="1"/>
  <c r="J689" i="3"/>
  <c r="R687"/>
  <c r="R688" i="2"/>
  <c r="J689"/>
  <c r="F691" i="3" l="1"/>
  <c r="G690"/>
  <c r="H690" s="1"/>
  <c r="L687"/>
  <c r="K688"/>
  <c r="M687"/>
  <c r="Q688" s="1"/>
  <c r="O687"/>
  <c r="P687" s="1"/>
  <c r="L688" i="2"/>
  <c r="M688" s="1"/>
  <c r="Q689" s="1"/>
  <c r="K689"/>
  <c r="F691"/>
  <c r="G690"/>
  <c r="H690" s="1"/>
  <c r="O688"/>
  <c r="P687"/>
  <c r="N163" i="1"/>
  <c r="J690" i="3"/>
  <c r="R688"/>
  <c r="J690" i="2"/>
  <c r="R689"/>
  <c r="F692" i="3" l="1"/>
  <c r="G691"/>
  <c r="H691" s="1"/>
  <c r="L688"/>
  <c r="K689"/>
  <c r="M688"/>
  <c r="Q689" s="1"/>
  <c r="O688"/>
  <c r="P688" s="1"/>
  <c r="F692" i="2"/>
  <c r="G691"/>
  <c r="H691" s="1"/>
  <c r="K690"/>
  <c r="L689"/>
  <c r="M689" s="1"/>
  <c r="Q690" s="1"/>
  <c r="O689"/>
  <c r="P688"/>
  <c r="N162" i="1"/>
  <c r="J691" i="3"/>
  <c r="R689"/>
  <c r="J691" i="2"/>
  <c r="R690"/>
  <c r="F693" i="3" l="1"/>
  <c r="G692"/>
  <c r="H692" s="1"/>
  <c r="L689"/>
  <c r="K690"/>
  <c r="M689"/>
  <c r="Q690" s="1"/>
  <c r="O689"/>
  <c r="P689" s="1"/>
  <c r="L690" i="2"/>
  <c r="K691"/>
  <c r="M690"/>
  <c r="Q691" s="1"/>
  <c r="O690"/>
  <c r="P689"/>
  <c r="F693"/>
  <c r="G692"/>
  <c r="H692" s="1"/>
  <c r="N161" i="1"/>
  <c r="J692" i="3"/>
  <c r="R690"/>
  <c r="J692" i="2"/>
  <c r="R691"/>
  <c r="F694" i="3" l="1"/>
  <c r="G693"/>
  <c r="H693" s="1"/>
  <c r="L690"/>
  <c r="K691"/>
  <c r="M690"/>
  <c r="Q691" s="1"/>
  <c r="O690"/>
  <c r="P690" s="1"/>
  <c r="F694" i="2"/>
  <c r="G693"/>
  <c r="H693" s="1"/>
  <c r="O691"/>
  <c r="P690"/>
  <c r="K692"/>
  <c r="L691"/>
  <c r="M691" s="1"/>
  <c r="Q692" s="1"/>
  <c r="N160" i="1"/>
  <c r="J693" i="3"/>
  <c r="R691"/>
  <c r="J693" i="2"/>
  <c r="R692"/>
  <c r="F695" i="3" l="1"/>
  <c r="G694"/>
  <c r="H694" s="1"/>
  <c r="L691"/>
  <c r="K692"/>
  <c r="M691"/>
  <c r="Q692" s="1"/>
  <c r="O691"/>
  <c r="P691" s="1"/>
  <c r="O692" i="2"/>
  <c r="P691"/>
  <c r="L692"/>
  <c r="M692" s="1"/>
  <c r="Q693" s="1"/>
  <c r="K693"/>
  <c r="F695"/>
  <c r="G694"/>
  <c r="H694" s="1"/>
  <c r="N159" i="1"/>
  <c r="J694" i="3"/>
  <c r="R692"/>
  <c r="J694" i="2"/>
  <c r="R693"/>
  <c r="F696" i="3" l="1"/>
  <c r="G695"/>
  <c r="H695" s="1"/>
  <c r="L692"/>
  <c r="K693"/>
  <c r="M692"/>
  <c r="Q693" s="1"/>
  <c r="O692"/>
  <c r="P692" s="1"/>
  <c r="F696" i="2"/>
  <c r="G695"/>
  <c r="H695" s="1"/>
  <c r="K694"/>
  <c r="L693"/>
  <c r="M693" s="1"/>
  <c r="Q694" s="1"/>
  <c r="O693"/>
  <c r="P692"/>
  <c r="N158" i="1"/>
  <c r="J695" i="3"/>
  <c r="R693"/>
  <c r="J695" i="2"/>
  <c r="R694"/>
  <c r="F697" i="3" l="1"/>
  <c r="G696"/>
  <c r="H696" s="1"/>
  <c r="L693"/>
  <c r="K694"/>
  <c r="M693"/>
  <c r="Q694" s="1"/>
  <c r="O693"/>
  <c r="P693" s="1"/>
  <c r="O694" i="2"/>
  <c r="P693"/>
  <c r="L694"/>
  <c r="M694" s="1"/>
  <c r="Q695" s="1"/>
  <c r="K695"/>
  <c r="F697"/>
  <c r="G696"/>
  <c r="H696" s="1"/>
  <c r="N157" i="1"/>
  <c r="J696" i="3"/>
  <c r="R694"/>
  <c r="J696" i="2"/>
  <c r="R695"/>
  <c r="F698" i="3" l="1"/>
  <c r="G697"/>
  <c r="H697" s="1"/>
  <c r="L694"/>
  <c r="K695"/>
  <c r="M694"/>
  <c r="Q695" s="1"/>
  <c r="O694"/>
  <c r="P694" s="1"/>
  <c r="F698" i="2"/>
  <c r="G697"/>
  <c r="H697" s="1"/>
  <c r="K696"/>
  <c r="L695"/>
  <c r="M695" s="1"/>
  <c r="Q696" s="1"/>
  <c r="O695"/>
  <c r="P694"/>
  <c r="N156" i="1"/>
  <c r="J697" i="3"/>
  <c r="R695"/>
  <c r="J697" i="2"/>
  <c r="R696"/>
  <c r="F699" i="3" l="1"/>
  <c r="G698"/>
  <c r="H698" s="1"/>
  <c r="L695"/>
  <c r="K696"/>
  <c r="M695"/>
  <c r="Q696" s="1"/>
  <c r="O695"/>
  <c r="P695" s="1"/>
  <c r="L696" i="2"/>
  <c r="K697"/>
  <c r="M696"/>
  <c r="Q697" s="1"/>
  <c r="O696"/>
  <c r="P695"/>
  <c r="F699"/>
  <c r="G698"/>
  <c r="H698" s="1"/>
  <c r="N155" i="1"/>
  <c r="J698" i="3"/>
  <c r="R696"/>
  <c r="J698" i="2"/>
  <c r="R697"/>
  <c r="F700" i="3" l="1"/>
  <c r="G699"/>
  <c r="H699" s="1"/>
  <c r="L696"/>
  <c r="K697"/>
  <c r="M696"/>
  <c r="Q697" s="1"/>
  <c r="O696"/>
  <c r="P696" s="1"/>
  <c r="F700" i="2"/>
  <c r="G699"/>
  <c r="H699" s="1"/>
  <c r="O697"/>
  <c r="P696"/>
  <c r="K698"/>
  <c r="L697"/>
  <c r="M697" s="1"/>
  <c r="Q698" s="1"/>
  <c r="N154" i="1"/>
  <c r="J699" i="3"/>
  <c r="R697"/>
  <c r="J699" i="2"/>
  <c r="R698"/>
  <c r="F701" i="3" l="1"/>
  <c r="G700"/>
  <c r="H700" s="1"/>
  <c r="L697"/>
  <c r="K698"/>
  <c r="M697"/>
  <c r="Q698" s="1"/>
  <c r="O697"/>
  <c r="P697" s="1"/>
  <c r="O698" i="2"/>
  <c r="P697"/>
  <c r="L698"/>
  <c r="M698" s="1"/>
  <c r="Q699" s="1"/>
  <c r="K699"/>
  <c r="F701"/>
  <c r="G700"/>
  <c r="H700" s="1"/>
  <c r="N153" i="1"/>
  <c r="J700" i="3"/>
  <c r="R698"/>
  <c r="J700" i="2"/>
  <c r="R699"/>
  <c r="F702" i="3" l="1"/>
  <c r="G701"/>
  <c r="H701" s="1"/>
  <c r="L698"/>
  <c r="K699"/>
  <c r="M698"/>
  <c r="Q699" s="1"/>
  <c r="O698"/>
  <c r="P698" s="1"/>
  <c r="F702" i="2"/>
  <c r="G701"/>
  <c r="H701" s="1"/>
  <c r="K700"/>
  <c r="L699"/>
  <c r="M699" s="1"/>
  <c r="Q700" s="1"/>
  <c r="O699"/>
  <c r="P698"/>
  <c r="N152" i="1"/>
  <c r="J701" i="3"/>
  <c r="R699"/>
  <c r="J701" i="2"/>
  <c r="R700"/>
  <c r="F703" i="3" l="1"/>
  <c r="G702"/>
  <c r="H702" s="1"/>
  <c r="L699"/>
  <c r="K700"/>
  <c r="M699"/>
  <c r="Q700" s="1"/>
  <c r="O699"/>
  <c r="P699" s="1"/>
  <c r="L700" i="2"/>
  <c r="K701"/>
  <c r="M700"/>
  <c r="Q701" s="1"/>
  <c r="F703"/>
  <c r="G702"/>
  <c r="H702" s="1"/>
  <c r="O700"/>
  <c r="P699"/>
  <c r="N151" i="1"/>
  <c r="J702" i="3"/>
  <c r="R700"/>
  <c r="J702" i="2"/>
  <c r="R701"/>
  <c r="F704" i="3" l="1"/>
  <c r="G703"/>
  <c r="H703" s="1"/>
  <c r="L700"/>
  <c r="K701"/>
  <c r="M700"/>
  <c r="Q701" s="1"/>
  <c r="O700"/>
  <c r="P700" s="1"/>
  <c r="F704" i="2"/>
  <c r="G703"/>
  <c r="H703" s="1"/>
  <c r="K702"/>
  <c r="L701"/>
  <c r="M701" s="1"/>
  <c r="Q702" s="1"/>
  <c r="O701"/>
  <c r="P700"/>
  <c r="N150" i="1"/>
  <c r="J703" i="3"/>
  <c r="R701"/>
  <c r="J703" i="2"/>
  <c r="R702"/>
  <c r="F705" i="3" l="1"/>
  <c r="G704"/>
  <c r="H704" s="1"/>
  <c r="L701"/>
  <c r="K702"/>
  <c r="M701"/>
  <c r="Q702" s="1"/>
  <c r="O701"/>
  <c r="P701" s="1"/>
  <c r="L702" i="2"/>
  <c r="K703"/>
  <c r="M702"/>
  <c r="Q703" s="1"/>
  <c r="O702"/>
  <c r="P701"/>
  <c r="F705"/>
  <c r="G704"/>
  <c r="H704" s="1"/>
  <c r="N149" i="1"/>
  <c r="J704" i="3"/>
  <c r="R702"/>
  <c r="J704" i="2"/>
  <c r="R703"/>
  <c r="F706" i="3" l="1"/>
  <c r="G705"/>
  <c r="H705" s="1"/>
  <c r="L702"/>
  <c r="K703"/>
  <c r="M702"/>
  <c r="Q703" s="1"/>
  <c r="O702"/>
  <c r="P702" s="1"/>
  <c r="F706" i="2"/>
  <c r="G705"/>
  <c r="H705" s="1"/>
  <c r="O703"/>
  <c r="P702"/>
  <c r="K704"/>
  <c r="L703"/>
  <c r="M703" s="1"/>
  <c r="Q704" s="1"/>
  <c r="N148" i="1"/>
  <c r="J705" i="3"/>
  <c r="R703"/>
  <c r="J705" i="2"/>
  <c r="R704"/>
  <c r="F707" i="3" l="1"/>
  <c r="G706"/>
  <c r="H706" s="1"/>
  <c r="L703"/>
  <c r="K704"/>
  <c r="M703"/>
  <c r="Q704" s="1"/>
  <c r="O703"/>
  <c r="P703" s="1"/>
  <c r="O704" i="2"/>
  <c r="P703"/>
  <c r="L704"/>
  <c r="M704" s="1"/>
  <c r="Q705" s="1"/>
  <c r="K705"/>
  <c r="F707"/>
  <c r="G706"/>
  <c r="H706" s="1"/>
  <c r="N147" i="1"/>
  <c r="J706" i="3"/>
  <c r="R704"/>
  <c r="J706" i="2"/>
  <c r="R705"/>
  <c r="F708" i="3" l="1"/>
  <c r="G707"/>
  <c r="H707" s="1"/>
  <c r="L704"/>
  <c r="K705"/>
  <c r="M704"/>
  <c r="Q705" s="1"/>
  <c r="O704"/>
  <c r="P704" s="1"/>
  <c r="F708" i="2"/>
  <c r="G707"/>
  <c r="H707" s="1"/>
  <c r="K706"/>
  <c r="L705"/>
  <c r="M705" s="1"/>
  <c r="Q706" s="1"/>
  <c r="O705"/>
  <c r="P704"/>
  <c r="N146" i="1"/>
  <c r="J707" i="3"/>
  <c r="R705"/>
  <c r="J707" i="2"/>
  <c r="R706"/>
  <c r="F709" i="3" l="1"/>
  <c r="G708"/>
  <c r="H708" s="1"/>
  <c r="L705"/>
  <c r="K706"/>
  <c r="M705"/>
  <c r="Q706" s="1"/>
  <c r="O705"/>
  <c r="P705" s="1"/>
  <c r="L706" i="2"/>
  <c r="K707"/>
  <c r="M706"/>
  <c r="Q707" s="1"/>
  <c r="O706"/>
  <c r="P705"/>
  <c r="F709"/>
  <c r="G708"/>
  <c r="H708" s="1"/>
  <c r="N145" i="1"/>
  <c r="J708" i="3"/>
  <c r="R706"/>
  <c r="J708" i="2"/>
  <c r="R707"/>
  <c r="F710" i="3" l="1"/>
  <c r="G709"/>
  <c r="H709" s="1"/>
  <c r="L706"/>
  <c r="K707"/>
  <c r="M706"/>
  <c r="Q707" s="1"/>
  <c r="O706"/>
  <c r="P706" s="1"/>
  <c r="F710" i="2"/>
  <c r="G709"/>
  <c r="H709" s="1"/>
  <c r="O707"/>
  <c r="P706"/>
  <c r="K708"/>
  <c r="L707"/>
  <c r="M707" s="1"/>
  <c r="Q708" s="1"/>
  <c r="N144" i="1"/>
  <c r="J709" i="3"/>
  <c r="R707"/>
  <c r="J709" i="2"/>
  <c r="R708"/>
  <c r="F711" i="3" l="1"/>
  <c r="G710"/>
  <c r="H710" s="1"/>
  <c r="L707"/>
  <c r="K708"/>
  <c r="M707"/>
  <c r="Q708" s="1"/>
  <c r="O707"/>
  <c r="P707" s="1"/>
  <c r="O708" i="2"/>
  <c r="P707"/>
  <c r="L708"/>
  <c r="M708" s="1"/>
  <c r="Q709" s="1"/>
  <c r="K709"/>
  <c r="F711"/>
  <c r="G710"/>
  <c r="H710" s="1"/>
  <c r="N143" i="1"/>
  <c r="J710" i="3"/>
  <c r="R708"/>
  <c r="J710" i="2"/>
  <c r="R709"/>
  <c r="F712" i="3" l="1"/>
  <c r="G711"/>
  <c r="H711" s="1"/>
  <c r="L708"/>
  <c r="K709"/>
  <c r="M708"/>
  <c r="Q709" s="1"/>
  <c r="O708"/>
  <c r="P708" s="1"/>
  <c r="F712" i="2"/>
  <c r="G711"/>
  <c r="H711" s="1"/>
  <c r="K710"/>
  <c r="L709"/>
  <c r="M709" s="1"/>
  <c r="Q710" s="1"/>
  <c r="O709"/>
  <c r="P708"/>
  <c r="N142" i="1"/>
  <c r="J711" i="3"/>
  <c r="R709"/>
  <c r="J711" i="2"/>
  <c r="R710"/>
  <c r="F713" i="3" l="1"/>
  <c r="G712"/>
  <c r="H712" s="1"/>
  <c r="L709"/>
  <c r="K710"/>
  <c r="M709"/>
  <c r="Q710" s="1"/>
  <c r="O709"/>
  <c r="P709" s="1"/>
  <c r="L710" i="2"/>
  <c r="K711"/>
  <c r="M710"/>
  <c r="Q711" s="1"/>
  <c r="O710"/>
  <c r="P709"/>
  <c r="F713"/>
  <c r="G712"/>
  <c r="H712" s="1"/>
  <c r="N141" i="1"/>
  <c r="J712" i="3"/>
  <c r="R710"/>
  <c r="J712" i="2"/>
  <c r="R711"/>
  <c r="F714" i="3" l="1"/>
  <c r="G713"/>
  <c r="H713" s="1"/>
  <c r="L710"/>
  <c r="K711"/>
  <c r="M710"/>
  <c r="Q711" s="1"/>
  <c r="O710"/>
  <c r="P710" s="1"/>
  <c r="F714" i="2"/>
  <c r="G713"/>
  <c r="H713" s="1"/>
  <c r="O711"/>
  <c r="P710"/>
  <c r="K712"/>
  <c r="L711"/>
  <c r="M711" s="1"/>
  <c r="Q712" s="1"/>
  <c r="N140" i="1"/>
  <c r="J713" i="3"/>
  <c r="R711"/>
  <c r="J713" i="2"/>
  <c r="R712"/>
  <c r="F715" i="3" l="1"/>
  <c r="G714"/>
  <c r="H714" s="1"/>
  <c r="L711"/>
  <c r="K712"/>
  <c r="M711"/>
  <c r="Q712" s="1"/>
  <c r="O711"/>
  <c r="P711" s="1"/>
  <c r="O712" i="2"/>
  <c r="P711"/>
  <c r="L712"/>
  <c r="M712" s="1"/>
  <c r="Q713" s="1"/>
  <c r="K713"/>
  <c r="F715"/>
  <c r="G714"/>
  <c r="H714" s="1"/>
  <c r="N139" i="1"/>
  <c r="J714" i="3"/>
  <c r="R712"/>
  <c r="J714" i="2"/>
  <c r="R713"/>
  <c r="F716" i="3" l="1"/>
  <c r="G715"/>
  <c r="H715" s="1"/>
  <c r="L712"/>
  <c r="K713"/>
  <c r="M712"/>
  <c r="Q713" s="1"/>
  <c r="O712"/>
  <c r="P712" s="1"/>
  <c r="F716" i="2"/>
  <c r="G715"/>
  <c r="H715" s="1"/>
  <c r="K714"/>
  <c r="L713"/>
  <c r="M713" s="1"/>
  <c r="Q714" s="1"/>
  <c r="O713"/>
  <c r="P712"/>
  <c r="N138" i="1"/>
  <c r="J715" i="3"/>
  <c r="R713"/>
  <c r="J715" i="2"/>
  <c r="R714"/>
  <c r="F717" i="3" l="1"/>
  <c r="G716"/>
  <c r="H716" s="1"/>
  <c r="L713"/>
  <c r="K714"/>
  <c r="M713"/>
  <c r="Q714" s="1"/>
  <c r="O713"/>
  <c r="P713" s="1"/>
  <c r="L714" i="2"/>
  <c r="K715"/>
  <c r="M714"/>
  <c r="Q715" s="1"/>
  <c r="O714"/>
  <c r="P713"/>
  <c r="F717"/>
  <c r="G716"/>
  <c r="H716" s="1"/>
  <c r="N137" i="1"/>
  <c r="J716" i="3"/>
  <c r="R714"/>
  <c r="J716" i="2"/>
  <c r="R715"/>
  <c r="F718" i="3" l="1"/>
  <c r="G717"/>
  <c r="H717" s="1"/>
  <c r="L714"/>
  <c r="K715"/>
  <c r="M714"/>
  <c r="Q715" s="1"/>
  <c r="O714"/>
  <c r="P714" s="1"/>
  <c r="F718" i="2"/>
  <c r="G717"/>
  <c r="H717" s="1"/>
  <c r="O715"/>
  <c r="P714"/>
  <c r="K716"/>
  <c r="L715"/>
  <c r="M715" s="1"/>
  <c r="Q716" s="1"/>
  <c r="N136" i="1"/>
  <c r="J717" i="3"/>
  <c r="R715"/>
  <c r="J717" i="2"/>
  <c r="R716"/>
  <c r="F719" i="3" l="1"/>
  <c r="G718"/>
  <c r="H718" s="1"/>
  <c r="L715"/>
  <c r="K716"/>
  <c r="M715"/>
  <c r="Q716" s="1"/>
  <c r="O715"/>
  <c r="P715" s="1"/>
  <c r="O716" i="2"/>
  <c r="P715"/>
  <c r="L716"/>
  <c r="M716" s="1"/>
  <c r="Q717" s="1"/>
  <c r="K717"/>
  <c r="F719"/>
  <c r="G718"/>
  <c r="H718" s="1"/>
  <c r="N135" i="1"/>
  <c r="J718" i="3"/>
  <c r="R716"/>
  <c r="J718" i="2"/>
  <c r="R717"/>
  <c r="F720" i="3" l="1"/>
  <c r="G719"/>
  <c r="H719" s="1"/>
  <c r="L716"/>
  <c r="K717"/>
  <c r="M716"/>
  <c r="Q717" s="1"/>
  <c r="O716"/>
  <c r="P716" s="1"/>
  <c r="F720" i="2"/>
  <c r="G719"/>
  <c r="H719" s="1"/>
  <c r="K718"/>
  <c r="L717"/>
  <c r="M717" s="1"/>
  <c r="Q718" s="1"/>
  <c r="O717"/>
  <c r="P716"/>
  <c r="N134" i="1"/>
  <c r="J719" i="3"/>
  <c r="R717"/>
  <c r="J719" i="2"/>
  <c r="R718"/>
  <c r="F721" i="3" l="1"/>
  <c r="G720"/>
  <c r="H720" s="1"/>
  <c r="L717"/>
  <c r="K718"/>
  <c r="M717"/>
  <c r="Q718" s="1"/>
  <c r="O717"/>
  <c r="P717" s="1"/>
  <c r="L718" i="2"/>
  <c r="K719"/>
  <c r="M718"/>
  <c r="Q719" s="1"/>
  <c r="O718"/>
  <c r="P717"/>
  <c r="F721"/>
  <c r="G720"/>
  <c r="H720" s="1"/>
  <c r="N133" i="1"/>
  <c r="J720" i="3"/>
  <c r="R718"/>
  <c r="J720" i="2"/>
  <c r="R719"/>
  <c r="F722" i="3" l="1"/>
  <c r="G721"/>
  <c r="H721" s="1"/>
  <c r="L718"/>
  <c r="K719"/>
  <c r="M718"/>
  <c r="Q719" s="1"/>
  <c r="O718"/>
  <c r="P718" s="1"/>
  <c r="F722" i="2"/>
  <c r="G721"/>
  <c r="H721" s="1"/>
  <c r="O719"/>
  <c r="P718"/>
  <c r="K720"/>
  <c r="L719"/>
  <c r="M719" s="1"/>
  <c r="Q720" s="1"/>
  <c r="N132" i="1"/>
  <c r="J721" i="3"/>
  <c r="R719"/>
  <c r="J721" i="2"/>
  <c r="R720"/>
  <c r="F723" i="3" l="1"/>
  <c r="G722"/>
  <c r="H722" s="1"/>
  <c r="L719"/>
  <c r="K720"/>
  <c r="M719"/>
  <c r="Q720" s="1"/>
  <c r="O719"/>
  <c r="P719" s="1"/>
  <c r="O720" i="2"/>
  <c r="P719"/>
  <c r="L720"/>
  <c r="M720" s="1"/>
  <c r="Q721" s="1"/>
  <c r="K721"/>
  <c r="F723"/>
  <c r="G722"/>
  <c r="H722" s="1"/>
  <c r="N131" i="1"/>
  <c r="J722" i="3"/>
  <c r="R720"/>
  <c r="J722" i="2"/>
  <c r="R721"/>
  <c r="F724" i="3" l="1"/>
  <c r="G723"/>
  <c r="H723" s="1"/>
  <c r="L720"/>
  <c r="K721"/>
  <c r="M720"/>
  <c r="Q721" s="1"/>
  <c r="O720"/>
  <c r="P720" s="1"/>
  <c r="F724" i="2"/>
  <c r="G723"/>
  <c r="H723" s="1"/>
  <c r="K722"/>
  <c r="L721"/>
  <c r="M721" s="1"/>
  <c r="Q722" s="1"/>
  <c r="O721"/>
  <c r="P720"/>
  <c r="N130" i="1"/>
  <c r="J723" i="3"/>
  <c r="R721"/>
  <c r="J723" i="2"/>
  <c r="R722"/>
  <c r="F725" i="3" l="1"/>
  <c r="G724"/>
  <c r="H724" s="1"/>
  <c r="L721"/>
  <c r="K722"/>
  <c r="M721"/>
  <c r="Q722" s="1"/>
  <c r="O721"/>
  <c r="P721" s="1"/>
  <c r="L722" i="2"/>
  <c r="K723"/>
  <c r="M722"/>
  <c r="Q723" s="1"/>
  <c r="O722"/>
  <c r="P721"/>
  <c r="F725"/>
  <c r="G724"/>
  <c r="H724" s="1"/>
  <c r="N129" i="1"/>
  <c r="J724" i="3"/>
  <c r="R722"/>
  <c r="J724" i="2"/>
  <c r="R723"/>
  <c r="F726" i="3" l="1"/>
  <c r="G725"/>
  <c r="H725" s="1"/>
  <c r="L722"/>
  <c r="K723"/>
  <c r="M722"/>
  <c r="Q723" s="1"/>
  <c r="O722"/>
  <c r="P722" s="1"/>
  <c r="F726" i="2"/>
  <c r="G725"/>
  <c r="H725" s="1"/>
  <c r="O723"/>
  <c r="P722"/>
  <c r="K724"/>
  <c r="L723"/>
  <c r="M723" s="1"/>
  <c r="Q724" s="1"/>
  <c r="N128" i="1"/>
  <c r="J725" i="3"/>
  <c r="R723"/>
  <c r="J725" i="2"/>
  <c r="R724"/>
  <c r="F727" i="3" l="1"/>
  <c r="G726"/>
  <c r="H726" s="1"/>
  <c r="L723"/>
  <c r="K724"/>
  <c r="M723"/>
  <c r="Q724" s="1"/>
  <c r="O723"/>
  <c r="P723" s="1"/>
  <c r="O724" i="2"/>
  <c r="P723"/>
  <c r="L724"/>
  <c r="M724" s="1"/>
  <c r="Q725" s="1"/>
  <c r="K725"/>
  <c r="F727"/>
  <c r="G726"/>
  <c r="H726" s="1"/>
  <c r="N127" i="1"/>
  <c r="J726" i="3"/>
  <c r="R724"/>
  <c r="J726" i="2"/>
  <c r="R725"/>
  <c r="F728" i="3" l="1"/>
  <c r="G727"/>
  <c r="H727" s="1"/>
  <c r="L724"/>
  <c r="K725"/>
  <c r="M724"/>
  <c r="Q725" s="1"/>
  <c r="O724"/>
  <c r="P724" s="1"/>
  <c r="F728" i="2"/>
  <c r="G727"/>
  <c r="H727" s="1"/>
  <c r="K726"/>
  <c r="L725"/>
  <c r="M725" s="1"/>
  <c r="Q726" s="1"/>
  <c r="O725"/>
  <c r="P724"/>
  <c r="N126" i="1"/>
  <c r="J727" i="3"/>
  <c r="R725"/>
  <c r="J727" i="2"/>
  <c r="R726"/>
  <c r="F729" i="3" l="1"/>
  <c r="G728"/>
  <c r="H728" s="1"/>
  <c r="L725"/>
  <c r="K726"/>
  <c r="M725"/>
  <c r="Q726" s="1"/>
  <c r="O725"/>
  <c r="P725" s="1"/>
  <c r="L726" i="2"/>
  <c r="K727"/>
  <c r="M726"/>
  <c r="Q727" s="1"/>
  <c r="O726"/>
  <c r="P725"/>
  <c r="F729"/>
  <c r="G728"/>
  <c r="H728" s="1"/>
  <c r="N125" i="1"/>
  <c r="J728" i="3"/>
  <c r="R726"/>
  <c r="J728" i="2"/>
  <c r="R727"/>
  <c r="F730" i="3" l="1"/>
  <c r="G729"/>
  <c r="H729" s="1"/>
  <c r="L726"/>
  <c r="K727"/>
  <c r="M726"/>
  <c r="Q727" s="1"/>
  <c r="O726"/>
  <c r="P726" s="1"/>
  <c r="F730" i="2"/>
  <c r="G729"/>
  <c r="H729" s="1"/>
  <c r="O727"/>
  <c r="P726"/>
  <c r="L727"/>
  <c r="K728"/>
  <c r="M727"/>
  <c r="Q728" s="1"/>
  <c r="N124" i="1"/>
  <c r="J729" i="3"/>
  <c r="R727"/>
  <c r="J729" i="2"/>
  <c r="R728"/>
  <c r="F731" i="3" l="1"/>
  <c r="G730"/>
  <c r="H730" s="1"/>
  <c r="L727"/>
  <c r="K728"/>
  <c r="M727"/>
  <c r="Q728" s="1"/>
  <c r="O727"/>
  <c r="P727" s="1"/>
  <c r="O728" i="2"/>
  <c r="P727"/>
  <c r="K729"/>
  <c r="L728"/>
  <c r="M728" s="1"/>
  <c r="Q729" s="1"/>
  <c r="F731"/>
  <c r="G730"/>
  <c r="H730" s="1"/>
  <c r="N123" i="1"/>
  <c r="J730" i="3"/>
  <c r="R728"/>
  <c r="J730" i="2"/>
  <c r="R729"/>
  <c r="F732" i="3" l="1"/>
  <c r="G731"/>
  <c r="H731" s="1"/>
  <c r="L728"/>
  <c r="K729"/>
  <c r="M728"/>
  <c r="Q729" s="1"/>
  <c r="O728"/>
  <c r="P728" s="1"/>
  <c r="F732" i="2"/>
  <c r="G731"/>
  <c r="H731" s="1"/>
  <c r="O729"/>
  <c r="P728"/>
  <c r="L729"/>
  <c r="M729" s="1"/>
  <c r="Q730" s="1"/>
  <c r="K730"/>
  <c r="N122" i="1"/>
  <c r="J731" i="3"/>
  <c r="R729"/>
  <c r="J731" i="2"/>
  <c r="R730"/>
  <c r="F733" i="3" l="1"/>
  <c r="G732"/>
  <c r="H732" s="1"/>
  <c r="L729"/>
  <c r="K730"/>
  <c r="M729"/>
  <c r="Q730" s="1"/>
  <c r="O729"/>
  <c r="P729" s="1"/>
  <c r="F733" i="2"/>
  <c r="G732"/>
  <c r="H732" s="1"/>
  <c r="K731"/>
  <c r="L730"/>
  <c r="M730" s="1"/>
  <c r="Q731" s="1"/>
  <c r="O730"/>
  <c r="P729"/>
  <c r="N121" i="1"/>
  <c r="J732" i="3"/>
  <c r="R730"/>
  <c r="R731" i="2"/>
  <c r="J732"/>
  <c r="F734" i="3" l="1"/>
  <c r="G733"/>
  <c r="H733" s="1"/>
  <c r="L730"/>
  <c r="K731"/>
  <c r="M730"/>
  <c r="Q731" s="1"/>
  <c r="O730"/>
  <c r="P730" s="1"/>
  <c r="L731" i="2"/>
  <c r="K732"/>
  <c r="M731"/>
  <c r="Q732" s="1"/>
  <c r="F734"/>
  <c r="G733"/>
  <c r="H733" s="1"/>
  <c r="O731"/>
  <c r="P730"/>
  <c r="N120" i="1"/>
  <c r="J733" i="3"/>
  <c r="R731"/>
  <c r="J733" i="2"/>
  <c r="R732"/>
  <c r="F735" i="3" l="1"/>
  <c r="G734"/>
  <c r="H734" s="1"/>
  <c r="L731"/>
  <c r="K732"/>
  <c r="M731"/>
  <c r="Q732" s="1"/>
  <c r="O731"/>
  <c r="P731" s="1"/>
  <c r="F735" i="2"/>
  <c r="G734"/>
  <c r="H734" s="1"/>
  <c r="K733"/>
  <c r="L732"/>
  <c r="M732" s="1"/>
  <c r="Q733" s="1"/>
  <c r="O732"/>
  <c r="P731"/>
  <c r="N119" i="1"/>
  <c r="J734" i="3"/>
  <c r="R732"/>
  <c r="J734" i="2"/>
  <c r="R733"/>
  <c r="F736" i="3" l="1"/>
  <c r="G735"/>
  <c r="H735" s="1"/>
  <c r="L732"/>
  <c r="K733"/>
  <c r="M732"/>
  <c r="Q733" s="1"/>
  <c r="O732"/>
  <c r="P732" s="1"/>
  <c r="L733" i="2"/>
  <c r="K734"/>
  <c r="M733"/>
  <c r="Q734" s="1"/>
  <c r="O733"/>
  <c r="P732"/>
  <c r="F736"/>
  <c r="G735"/>
  <c r="H735" s="1"/>
  <c r="N118" i="1"/>
  <c r="J735" i="3"/>
  <c r="R733"/>
  <c r="J735" i="2"/>
  <c r="R734"/>
  <c r="F737" i="3" l="1"/>
  <c r="G736"/>
  <c r="H736" s="1"/>
  <c r="L733"/>
  <c r="K734"/>
  <c r="M733"/>
  <c r="Q734" s="1"/>
  <c r="O733"/>
  <c r="P733" s="1"/>
  <c r="F737" i="2"/>
  <c r="G736"/>
  <c r="H736" s="1"/>
  <c r="O734"/>
  <c r="P733"/>
  <c r="K735"/>
  <c r="L734"/>
  <c r="M734" s="1"/>
  <c r="Q735" s="1"/>
  <c r="N117" i="1"/>
  <c r="J736" i="3"/>
  <c r="R734"/>
  <c r="J736" i="2"/>
  <c r="R735"/>
  <c r="F738" i="3" l="1"/>
  <c r="G737"/>
  <c r="H737" s="1"/>
  <c r="L734"/>
  <c r="K735"/>
  <c r="M734"/>
  <c r="Q735" s="1"/>
  <c r="O734"/>
  <c r="P734" s="1"/>
  <c r="O735" i="2"/>
  <c r="P734"/>
  <c r="L735"/>
  <c r="M735" s="1"/>
  <c r="Q736" s="1"/>
  <c r="K736"/>
  <c r="F738"/>
  <c r="G737"/>
  <c r="H737" s="1"/>
  <c r="N116" i="1"/>
  <c r="J737" i="3"/>
  <c r="R735"/>
  <c r="J737" i="2"/>
  <c r="R736"/>
  <c r="F739" i="3" l="1"/>
  <c r="G738"/>
  <c r="H738" s="1"/>
  <c r="L735"/>
  <c r="K736"/>
  <c r="M735"/>
  <c r="Q736" s="1"/>
  <c r="O735"/>
  <c r="P735" s="1"/>
  <c r="F739" i="2"/>
  <c r="G738"/>
  <c r="H738" s="1"/>
  <c r="K737"/>
  <c r="L736"/>
  <c r="M736" s="1"/>
  <c r="Q737" s="1"/>
  <c r="O736"/>
  <c r="P735"/>
  <c r="N115" i="1"/>
  <c r="J738" i="3"/>
  <c r="R736"/>
  <c r="J738" i="2"/>
  <c r="R737"/>
  <c r="F740" i="3" l="1"/>
  <c r="G739"/>
  <c r="H739" s="1"/>
  <c r="L736"/>
  <c r="K737"/>
  <c r="M736"/>
  <c r="Q737" s="1"/>
  <c r="O736"/>
  <c r="P736" s="1"/>
  <c r="L737" i="2"/>
  <c r="K738"/>
  <c r="M737"/>
  <c r="Q738" s="1"/>
  <c r="O737"/>
  <c r="P736"/>
  <c r="F740"/>
  <c r="G739"/>
  <c r="H739" s="1"/>
  <c r="N114" i="1"/>
  <c r="J739" i="3"/>
  <c r="R737"/>
  <c r="J739" i="2"/>
  <c r="R738"/>
  <c r="F741" i="3" l="1"/>
  <c r="G740"/>
  <c r="H740" s="1"/>
  <c r="L737"/>
  <c r="K738"/>
  <c r="M737"/>
  <c r="Q738" s="1"/>
  <c r="O737"/>
  <c r="P737" s="1"/>
  <c r="F741" i="2"/>
  <c r="G740"/>
  <c r="H740" s="1"/>
  <c r="O738"/>
  <c r="P737"/>
  <c r="K739"/>
  <c r="L738"/>
  <c r="M738" s="1"/>
  <c r="Q739" s="1"/>
  <c r="N113" i="1"/>
  <c r="J740" i="3"/>
  <c r="R738"/>
  <c r="J740" i="2"/>
  <c r="R739"/>
  <c r="F742" i="3" l="1"/>
  <c r="G741"/>
  <c r="H741" s="1"/>
  <c r="L738"/>
  <c r="K739"/>
  <c r="M738"/>
  <c r="Q739" s="1"/>
  <c r="O738"/>
  <c r="P738" s="1"/>
  <c r="O739" i="2"/>
  <c r="P738"/>
  <c r="L739"/>
  <c r="M739" s="1"/>
  <c r="Q740" s="1"/>
  <c r="K740"/>
  <c r="F742"/>
  <c r="G741"/>
  <c r="H741" s="1"/>
  <c r="N112" i="1"/>
  <c r="J741" i="3"/>
  <c r="R739"/>
  <c r="J741" i="2"/>
  <c r="R740"/>
  <c r="F743" i="3" l="1"/>
  <c r="G742"/>
  <c r="H742" s="1"/>
  <c r="L739"/>
  <c r="K740"/>
  <c r="M739"/>
  <c r="Q740" s="1"/>
  <c r="O739"/>
  <c r="P739" s="1"/>
  <c r="F743" i="2"/>
  <c r="G742"/>
  <c r="H742" s="1"/>
  <c r="K741"/>
  <c r="L740"/>
  <c r="M740" s="1"/>
  <c r="Q741" s="1"/>
  <c r="O740"/>
  <c r="P739"/>
  <c r="N111" i="1"/>
  <c r="J742" i="3"/>
  <c r="R740"/>
  <c r="J742" i="2"/>
  <c r="R741"/>
  <c r="F744" i="3" l="1"/>
  <c r="G743"/>
  <c r="H743" s="1"/>
  <c r="L740"/>
  <c r="K741"/>
  <c r="M740"/>
  <c r="Q741" s="1"/>
  <c r="O740"/>
  <c r="P740" s="1"/>
  <c r="L741" i="2"/>
  <c r="K742"/>
  <c r="M741"/>
  <c r="Q742" s="1"/>
  <c r="O741"/>
  <c r="P740"/>
  <c r="F744"/>
  <c r="G743"/>
  <c r="H743" s="1"/>
  <c r="N110" i="1"/>
  <c r="J743" i="3"/>
  <c r="R741"/>
  <c r="J743" i="2"/>
  <c r="R742"/>
  <c r="F745" i="3" l="1"/>
  <c r="G744"/>
  <c r="H744" s="1"/>
  <c r="L741"/>
  <c r="K742"/>
  <c r="M741"/>
  <c r="Q742" s="1"/>
  <c r="O741"/>
  <c r="P741" s="1"/>
  <c r="F745" i="2"/>
  <c r="G744"/>
  <c r="H744" s="1"/>
  <c r="O742"/>
  <c r="P741"/>
  <c r="K743"/>
  <c r="L742"/>
  <c r="M742" s="1"/>
  <c r="Q743" s="1"/>
  <c r="N109" i="1"/>
  <c r="J744" i="3"/>
  <c r="R742"/>
  <c r="J744" i="2"/>
  <c r="R743"/>
  <c r="F746" i="3" l="1"/>
  <c r="G745"/>
  <c r="H745" s="1"/>
  <c r="L742"/>
  <c r="K743"/>
  <c r="M742"/>
  <c r="Q743" s="1"/>
  <c r="O742"/>
  <c r="P742" s="1"/>
  <c r="L743" i="2"/>
  <c r="K744"/>
  <c r="M743"/>
  <c r="Q744" s="1"/>
  <c r="F746"/>
  <c r="G745"/>
  <c r="H745" s="1"/>
  <c r="O743"/>
  <c r="P742"/>
  <c r="N108" i="1"/>
  <c r="J745" i="3"/>
  <c r="R743"/>
  <c r="R744" i="2"/>
  <c r="J745"/>
  <c r="F747" i="3" l="1"/>
  <c r="G746"/>
  <c r="H746" s="1"/>
  <c r="L743"/>
  <c r="K744"/>
  <c r="M743"/>
  <c r="Q744" s="1"/>
  <c r="O743"/>
  <c r="P743" s="1"/>
  <c r="F747" i="2"/>
  <c r="G746"/>
  <c r="H746" s="1"/>
  <c r="O744"/>
  <c r="P743"/>
  <c r="K745"/>
  <c r="L744"/>
  <c r="M744" s="1"/>
  <c r="Q745" s="1"/>
  <c r="N107" i="1"/>
  <c r="J746" i="3"/>
  <c r="R744"/>
  <c r="J746" i="2"/>
  <c r="R745"/>
  <c r="F748" i="3" l="1"/>
  <c r="G747"/>
  <c r="H747" s="1"/>
  <c r="L744"/>
  <c r="K745"/>
  <c r="M744"/>
  <c r="Q745" s="1"/>
  <c r="O744"/>
  <c r="P744" s="1"/>
  <c r="F748" i="2"/>
  <c r="G747"/>
  <c r="H747" s="1"/>
  <c r="O745"/>
  <c r="P744"/>
  <c r="L745"/>
  <c r="M745" s="1"/>
  <c r="Q746" s="1"/>
  <c r="K746"/>
  <c r="N106" i="1"/>
  <c r="J747" i="3"/>
  <c r="R745"/>
  <c r="J747" i="2"/>
  <c r="R746"/>
  <c r="F749" i="3" l="1"/>
  <c r="G748"/>
  <c r="H748" s="1"/>
  <c r="L745"/>
  <c r="K746"/>
  <c r="M745"/>
  <c r="Q746" s="1"/>
  <c r="O745"/>
  <c r="P745" s="1"/>
  <c r="K747" i="2"/>
  <c r="L746"/>
  <c r="M746" s="1"/>
  <c r="Q747" s="1"/>
  <c r="F749"/>
  <c r="G748"/>
  <c r="H748" s="1"/>
  <c r="O746"/>
  <c r="P745"/>
  <c r="N105" i="1"/>
  <c r="J748" i="3"/>
  <c r="R746"/>
  <c r="J748" i="2"/>
  <c r="R747"/>
  <c r="F750" i="3" l="1"/>
  <c r="G749"/>
  <c r="H749" s="1"/>
  <c r="L746"/>
  <c r="K747"/>
  <c r="M746"/>
  <c r="Q747" s="1"/>
  <c r="O746"/>
  <c r="P746" s="1"/>
  <c r="F750" i="2"/>
  <c r="G749"/>
  <c r="H749" s="1"/>
  <c r="O747"/>
  <c r="P746"/>
  <c r="L747"/>
  <c r="M747" s="1"/>
  <c r="Q748" s="1"/>
  <c r="K748"/>
  <c r="N104" i="1"/>
  <c r="J749" i="3"/>
  <c r="R747"/>
  <c r="J749" i="2"/>
  <c r="R748"/>
  <c r="F751" i="3" l="1"/>
  <c r="G750"/>
  <c r="H750" s="1"/>
  <c r="L747"/>
  <c r="K748"/>
  <c r="M747"/>
  <c r="Q748" s="1"/>
  <c r="O747"/>
  <c r="P747" s="1"/>
  <c r="F751" i="2"/>
  <c r="G750"/>
  <c r="H750" s="1"/>
  <c r="K749"/>
  <c r="L748"/>
  <c r="M748" s="1"/>
  <c r="Q749" s="1"/>
  <c r="O748"/>
  <c r="P747"/>
  <c r="N103" i="1"/>
  <c r="J750" i="3"/>
  <c r="R748"/>
  <c r="R749" i="2"/>
  <c r="J750"/>
  <c r="F752" i="3" l="1"/>
  <c r="G751"/>
  <c r="H751" s="1"/>
  <c r="L748"/>
  <c r="K749"/>
  <c r="M748"/>
  <c r="Q749" s="1"/>
  <c r="O748"/>
  <c r="P748" s="1"/>
  <c r="L749" i="2"/>
  <c r="M749" s="1"/>
  <c r="Q750" s="1"/>
  <c r="K750"/>
  <c r="F752"/>
  <c r="G751"/>
  <c r="H751" s="1"/>
  <c r="O749"/>
  <c r="P748"/>
  <c r="N102" i="1"/>
  <c r="J751" i="3"/>
  <c r="R749"/>
  <c r="J751" i="2"/>
  <c r="R750"/>
  <c r="F753" i="3" l="1"/>
  <c r="G752"/>
  <c r="H752" s="1"/>
  <c r="L749"/>
  <c r="K750"/>
  <c r="M749"/>
  <c r="Q750" s="1"/>
  <c r="O749"/>
  <c r="P749" s="1"/>
  <c r="F753" i="2"/>
  <c r="G752"/>
  <c r="H752" s="1"/>
  <c r="K751"/>
  <c r="L750"/>
  <c r="M750" s="1"/>
  <c r="Q751" s="1"/>
  <c r="O750"/>
  <c r="P749"/>
  <c r="N101" i="1"/>
  <c r="J752" i="3"/>
  <c r="R750"/>
  <c r="J752" i="2"/>
  <c r="R751"/>
  <c r="F754" i="3" l="1"/>
  <c r="G753"/>
  <c r="H753" s="1"/>
  <c r="L750"/>
  <c r="K751"/>
  <c r="M750"/>
  <c r="Q751" s="1"/>
  <c r="O750"/>
  <c r="P750" s="1"/>
  <c r="L751" i="2"/>
  <c r="K752"/>
  <c r="M751"/>
  <c r="Q752" s="1"/>
  <c r="O751"/>
  <c r="P750"/>
  <c r="F754"/>
  <c r="G753"/>
  <c r="H753" s="1"/>
  <c r="N100" i="1"/>
  <c r="J753" i="3"/>
  <c r="R751"/>
  <c r="J753" i="2"/>
  <c r="R752"/>
  <c r="F755" i="3" l="1"/>
  <c r="G754"/>
  <c r="H754" s="1"/>
  <c r="L751"/>
  <c r="K752"/>
  <c r="M751"/>
  <c r="Q752" s="1"/>
  <c r="O751"/>
  <c r="P751" s="1"/>
  <c r="F755" i="2"/>
  <c r="G754"/>
  <c r="H754" s="1"/>
  <c r="O752"/>
  <c r="P751"/>
  <c r="K753"/>
  <c r="L752"/>
  <c r="M752" s="1"/>
  <c r="Q753" s="1"/>
  <c r="N99" i="1"/>
  <c r="J754" i="3"/>
  <c r="R752"/>
  <c r="J754" i="2"/>
  <c r="R753"/>
  <c r="F756" i="3" l="1"/>
  <c r="G755"/>
  <c r="H755" s="1"/>
  <c r="L752"/>
  <c r="K753"/>
  <c r="M752"/>
  <c r="Q753" s="1"/>
  <c r="O752"/>
  <c r="P752" s="1"/>
  <c r="O753" i="2"/>
  <c r="P752"/>
  <c r="L753"/>
  <c r="M753" s="1"/>
  <c r="Q754" s="1"/>
  <c r="K754"/>
  <c r="F756"/>
  <c r="G755"/>
  <c r="H755" s="1"/>
  <c r="N98" i="1"/>
  <c r="J755" i="3"/>
  <c r="R753"/>
  <c r="J755" i="2"/>
  <c r="R754"/>
  <c r="F757" i="3" l="1"/>
  <c r="G756"/>
  <c r="H756" s="1"/>
  <c r="L753"/>
  <c r="K754"/>
  <c r="M753"/>
  <c r="Q754" s="1"/>
  <c r="O753"/>
  <c r="F757" i="2"/>
  <c r="G756"/>
  <c r="H756" s="1"/>
  <c r="K755"/>
  <c r="L754"/>
  <c r="M754" s="1"/>
  <c r="Q755" s="1"/>
  <c r="O754"/>
  <c r="P753"/>
  <c r="N97" i="1"/>
  <c r="J756" i="3"/>
  <c r="R754"/>
  <c r="J756" i="2"/>
  <c r="R755"/>
  <c r="L754" i="3" l="1"/>
  <c r="K755"/>
  <c r="M754"/>
  <c r="F758"/>
  <c r="G757"/>
  <c r="H757" s="1"/>
  <c r="O754"/>
  <c r="Q755"/>
  <c r="P753"/>
  <c r="L755" i="2"/>
  <c r="M755" s="1"/>
  <c r="Q756" s="1"/>
  <c r="K756"/>
  <c r="O755"/>
  <c r="P754"/>
  <c r="F758"/>
  <c r="G757"/>
  <c r="H757" s="1"/>
  <c r="N96" i="1"/>
  <c r="J757" i="3"/>
  <c r="R755"/>
  <c r="J757" i="2"/>
  <c r="R756"/>
  <c r="F759" i="3" l="1"/>
  <c r="G758"/>
  <c r="H758" s="1"/>
  <c r="L755"/>
  <c r="K756"/>
  <c r="M755"/>
  <c r="O755"/>
  <c r="P754"/>
  <c r="Q756"/>
  <c r="F759" i="2"/>
  <c r="G758"/>
  <c r="H758" s="1"/>
  <c r="O756"/>
  <c r="P755"/>
  <c r="K757"/>
  <c r="L756"/>
  <c r="M756" s="1"/>
  <c r="Q757" s="1"/>
  <c r="N95" i="1"/>
  <c r="R756" i="3"/>
  <c r="J758"/>
  <c r="J758" i="2"/>
  <c r="R757"/>
  <c r="L756" i="3" l="1"/>
  <c r="K757"/>
  <c r="M756"/>
  <c r="Q757" s="1"/>
  <c r="O756"/>
  <c r="P756" s="1"/>
  <c r="P755"/>
  <c r="F760"/>
  <c r="G759"/>
  <c r="H759" s="1"/>
  <c r="L757" i="2"/>
  <c r="K758"/>
  <c r="M757"/>
  <c r="Q758" s="1"/>
  <c r="F760"/>
  <c r="G759"/>
  <c r="H759" s="1"/>
  <c r="O757"/>
  <c r="P756"/>
  <c r="N94" i="1"/>
  <c r="R757" i="3"/>
  <c r="J759"/>
  <c r="R758" i="2"/>
  <c r="J759"/>
  <c r="L757" i="3" l="1"/>
  <c r="K758"/>
  <c r="M757"/>
  <c r="Q758" s="1"/>
  <c r="F761"/>
  <c r="G760"/>
  <c r="H760" s="1"/>
  <c r="O757"/>
  <c r="P757" s="1"/>
  <c r="F761" i="2"/>
  <c r="G760"/>
  <c r="H760" s="1"/>
  <c r="O758"/>
  <c r="P757"/>
  <c r="K759"/>
  <c r="L758"/>
  <c r="M758" s="1"/>
  <c r="Q759" s="1"/>
  <c r="N93" i="1"/>
  <c r="R758" i="3"/>
  <c r="J760"/>
  <c r="J760" i="2"/>
  <c r="R759"/>
  <c r="L758" i="3" l="1"/>
  <c r="K759"/>
  <c r="M758"/>
  <c r="Q759" s="1"/>
  <c r="F762"/>
  <c r="G761"/>
  <c r="H761" s="1"/>
  <c r="O758"/>
  <c r="P758" s="1"/>
  <c r="F762" i="2"/>
  <c r="G761"/>
  <c r="H761" s="1"/>
  <c r="O759"/>
  <c r="P758"/>
  <c r="L759"/>
  <c r="M759" s="1"/>
  <c r="Q760" s="1"/>
  <c r="K760"/>
  <c r="N92" i="1"/>
  <c r="R759" i="3"/>
  <c r="J761"/>
  <c r="J761" i="2"/>
  <c r="R760"/>
  <c r="L759" i="3" l="1"/>
  <c r="K760"/>
  <c r="M759"/>
  <c r="Q760" s="1"/>
  <c r="F763"/>
  <c r="G762"/>
  <c r="H762" s="1"/>
  <c r="O759"/>
  <c r="P759" s="1"/>
  <c r="K761" i="2"/>
  <c r="L760"/>
  <c r="M760" s="1"/>
  <c r="Q761" s="1"/>
  <c r="F763"/>
  <c r="G762"/>
  <c r="H762" s="1"/>
  <c r="O760"/>
  <c r="P759"/>
  <c r="N91" i="1"/>
  <c r="R760" i="3"/>
  <c r="J762"/>
  <c r="J762" i="2"/>
  <c r="R761"/>
  <c r="L760" i="3" l="1"/>
  <c r="K761"/>
  <c r="M760"/>
  <c r="Q761" s="1"/>
  <c r="F764"/>
  <c r="G763"/>
  <c r="H763" s="1"/>
  <c r="O760"/>
  <c r="P760" s="1"/>
  <c r="F764" i="2"/>
  <c r="G763"/>
  <c r="H763" s="1"/>
  <c r="O761"/>
  <c r="P760"/>
  <c r="L761"/>
  <c r="M761" s="1"/>
  <c r="Q762" s="1"/>
  <c r="K762"/>
  <c r="N90" i="1"/>
  <c r="J763" i="3"/>
  <c r="R761"/>
  <c r="J763" i="2"/>
  <c r="R762"/>
  <c r="F765" i="3" l="1"/>
  <c r="G764"/>
  <c r="H764" s="1"/>
  <c r="L761"/>
  <c r="K762"/>
  <c r="M761"/>
  <c r="Q762" s="1"/>
  <c r="O761"/>
  <c r="P761" s="1"/>
  <c r="F765" i="2"/>
  <c r="G764"/>
  <c r="H764" s="1"/>
  <c r="K763"/>
  <c r="L762"/>
  <c r="M762" s="1"/>
  <c r="Q763" s="1"/>
  <c r="O762"/>
  <c r="P761"/>
  <c r="N89" i="1"/>
  <c r="J764" i="3"/>
  <c r="R762"/>
  <c r="R763" i="2"/>
  <c r="J764"/>
  <c r="F766" i="3" l="1"/>
  <c r="G765"/>
  <c r="H765" s="1"/>
  <c r="L762"/>
  <c r="K763"/>
  <c r="M762"/>
  <c r="Q763" s="1"/>
  <c r="O762"/>
  <c r="P762" s="1"/>
  <c r="L763" i="2"/>
  <c r="K764"/>
  <c r="M763"/>
  <c r="Q764" s="1"/>
  <c r="F766"/>
  <c r="G765"/>
  <c r="H765" s="1"/>
  <c r="O763"/>
  <c r="P762"/>
  <c r="N88" i="1"/>
  <c r="J765" i="3"/>
  <c r="R763"/>
  <c r="J765" i="2"/>
  <c r="R764"/>
  <c r="F767" i="3" l="1"/>
  <c r="G766"/>
  <c r="H766" s="1"/>
  <c r="L763"/>
  <c r="K764"/>
  <c r="M763"/>
  <c r="Q764" s="1"/>
  <c r="O763"/>
  <c r="P763" s="1"/>
  <c r="F767" i="2"/>
  <c r="G766"/>
  <c r="H766" s="1"/>
  <c r="K765"/>
  <c r="L764"/>
  <c r="M764" s="1"/>
  <c r="Q765" s="1"/>
  <c r="O764"/>
  <c r="P763"/>
  <c r="N87" i="1"/>
  <c r="J766" i="3"/>
  <c r="R764"/>
  <c r="J766" i="2"/>
  <c r="R765"/>
  <c r="L764" i="3" l="1"/>
  <c r="K765"/>
  <c r="M764"/>
  <c r="F768"/>
  <c r="G767"/>
  <c r="H767" s="1"/>
  <c r="O764"/>
  <c r="Q765"/>
  <c r="L765" i="2"/>
  <c r="K766"/>
  <c r="M765"/>
  <c r="Q766" s="1"/>
  <c r="O765"/>
  <c r="P764"/>
  <c r="F768"/>
  <c r="G767"/>
  <c r="H767" s="1"/>
  <c r="N86" i="1"/>
  <c r="J767" i="3"/>
  <c r="R765"/>
  <c r="J767" i="2"/>
  <c r="R766"/>
  <c r="F769" i="3" l="1"/>
  <c r="G768"/>
  <c r="H768" s="1"/>
  <c r="L765"/>
  <c r="K766"/>
  <c r="M765"/>
  <c r="O765"/>
  <c r="P764"/>
  <c r="Q766"/>
  <c r="F769" i="2"/>
  <c r="G768"/>
  <c r="H768" s="1"/>
  <c r="O766"/>
  <c r="P765"/>
  <c r="K767"/>
  <c r="L766"/>
  <c r="M766" s="1"/>
  <c r="Q767" s="1"/>
  <c r="N85" i="1"/>
  <c r="R766" i="3"/>
  <c r="J768"/>
  <c r="J768" i="2"/>
  <c r="R767"/>
  <c r="L766" i="3" l="1"/>
  <c r="K767"/>
  <c r="M766"/>
  <c r="Q767" s="1"/>
  <c r="O766"/>
  <c r="P766" s="1"/>
  <c r="P765"/>
  <c r="F770"/>
  <c r="G769"/>
  <c r="H769" s="1"/>
  <c r="O767" i="2"/>
  <c r="P766"/>
  <c r="L767"/>
  <c r="M767" s="1"/>
  <c r="Q768" s="1"/>
  <c r="K768"/>
  <c r="F770"/>
  <c r="G769"/>
  <c r="H769" s="1"/>
  <c r="N84" i="1"/>
  <c r="R767" i="3"/>
  <c r="J769"/>
  <c r="J769" i="2"/>
  <c r="R768"/>
  <c r="L767" i="3" l="1"/>
  <c r="K768"/>
  <c r="M767"/>
  <c r="Q768" s="1"/>
  <c r="F771"/>
  <c r="G770"/>
  <c r="H770" s="1"/>
  <c r="O767"/>
  <c r="P767" s="1"/>
  <c r="F771" i="2"/>
  <c r="G770"/>
  <c r="H770" s="1"/>
  <c r="K769"/>
  <c r="L768"/>
  <c r="M768" s="1"/>
  <c r="Q769" s="1"/>
  <c r="O768"/>
  <c r="P767"/>
  <c r="N83" i="1"/>
  <c r="R768" i="3"/>
  <c r="J770"/>
  <c r="J770" i="2"/>
  <c r="R769"/>
  <c r="L768" i="3" l="1"/>
  <c r="K769"/>
  <c r="M768"/>
  <c r="Q769" s="1"/>
  <c r="F772"/>
  <c r="G771"/>
  <c r="H771" s="1"/>
  <c r="O768"/>
  <c r="P768" s="1"/>
  <c r="L769" i="2"/>
  <c r="K770"/>
  <c r="M769"/>
  <c r="Q770" s="1"/>
  <c r="O769"/>
  <c r="P768"/>
  <c r="F772"/>
  <c r="G771"/>
  <c r="H771" s="1"/>
  <c r="H2" i="1"/>
  <c r="K2"/>
  <c r="B26"/>
  <c r="A47"/>
  <c r="A48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B1"/>
  <c r="B12" s="1"/>
  <c r="B18" s="1"/>
  <c r="N2"/>
  <c r="N25"/>
  <c r="F3"/>
  <c r="R769" i="3"/>
  <c r="J771"/>
  <c r="J771" i="2"/>
  <c r="R770"/>
  <c r="J2" i="1"/>
  <c r="L769" i="3" l="1"/>
  <c r="K770"/>
  <c r="M769"/>
  <c r="Q770" s="1"/>
  <c r="F773"/>
  <c r="G772"/>
  <c r="H772" s="1"/>
  <c r="O769"/>
  <c r="P769" s="1"/>
  <c r="F4" i="1"/>
  <c r="G3"/>
  <c r="H3" s="1"/>
  <c r="F773" i="2"/>
  <c r="G772"/>
  <c r="H772" s="1"/>
  <c r="O770"/>
  <c r="P770" s="1"/>
  <c r="P769"/>
  <c r="K771"/>
  <c r="L770"/>
  <c r="M770" s="1"/>
  <c r="Q771" s="1"/>
  <c r="L2" i="1"/>
  <c r="B25"/>
  <c r="B19"/>
  <c r="O2"/>
  <c r="N15"/>
  <c r="N6"/>
  <c r="N21"/>
  <c r="N3"/>
  <c r="N11"/>
  <c r="N19"/>
  <c r="N27"/>
  <c r="N23"/>
  <c r="N22"/>
  <c r="N13"/>
  <c r="N12"/>
  <c r="N10"/>
  <c r="N18"/>
  <c r="N26"/>
  <c r="N8"/>
  <c r="N16"/>
  <c r="N24"/>
  <c r="N7"/>
  <c r="N14"/>
  <c r="N5"/>
  <c r="N4"/>
  <c r="N20"/>
  <c r="N9"/>
  <c r="N17"/>
  <c r="R770" i="3"/>
  <c r="J772"/>
  <c r="R771" i="2"/>
  <c r="J772"/>
  <c r="J3" i="1"/>
  <c r="L770" i="3" l="1"/>
  <c r="K771"/>
  <c r="M770"/>
  <c r="Q771" s="1"/>
  <c r="F774"/>
  <c r="G773"/>
  <c r="H773" s="1"/>
  <c r="O770"/>
  <c r="P770" s="1"/>
  <c r="L771" i="2"/>
  <c r="K772"/>
  <c r="M771"/>
  <c r="Q772" s="1"/>
  <c r="F774"/>
  <c r="G773"/>
  <c r="H773" s="1"/>
  <c r="F5" i="1"/>
  <c r="G4"/>
  <c r="H4" s="1"/>
  <c r="O771" i="2"/>
  <c r="B23" i="1"/>
  <c r="B27" s="1"/>
  <c r="B22"/>
  <c r="B24" s="1"/>
  <c r="P2"/>
  <c r="R771" i="3"/>
  <c r="J773"/>
  <c r="R772" i="2"/>
  <c r="J773"/>
  <c r="J4" i="1"/>
  <c r="L771" i="3" l="1"/>
  <c r="K772"/>
  <c r="M771"/>
  <c r="Q772" s="1"/>
  <c r="F775"/>
  <c r="G774"/>
  <c r="H774" s="1"/>
  <c r="O771"/>
  <c r="P771" s="1"/>
  <c r="F6" i="1"/>
  <c r="G5"/>
  <c r="H5" s="1"/>
  <c r="F775" i="2"/>
  <c r="G774"/>
  <c r="H774" s="1"/>
  <c r="K773"/>
  <c r="L772"/>
  <c r="M772" s="1"/>
  <c r="Q773" s="1"/>
  <c r="O772"/>
  <c r="P772" s="1"/>
  <c r="P771"/>
  <c r="M2" i="1"/>
  <c r="Q3" s="1"/>
  <c r="K3"/>
  <c r="R772" i="3"/>
  <c r="J774"/>
  <c r="J774" i="2"/>
  <c r="J5" i="1"/>
  <c r="R773" i="2"/>
  <c r="R3" i="1"/>
  <c r="L772" i="3" l="1"/>
  <c r="K773"/>
  <c r="M772"/>
  <c r="Q773" s="1"/>
  <c r="F776"/>
  <c r="G775"/>
  <c r="H775" s="1"/>
  <c r="O772"/>
  <c r="P772" s="1"/>
  <c r="L773" i="2"/>
  <c r="K774"/>
  <c r="M773"/>
  <c r="Q774" s="1"/>
  <c r="F776"/>
  <c r="G775"/>
  <c r="H775" s="1"/>
  <c r="F7" i="1"/>
  <c r="G6"/>
  <c r="H6" s="1"/>
  <c r="O773" i="2"/>
  <c r="P773" s="1"/>
  <c r="O3" i="1"/>
  <c r="P3" s="1"/>
  <c r="L3"/>
  <c r="M3" s="1"/>
  <c r="Q4" s="1"/>
  <c r="K4"/>
  <c r="J775" i="3"/>
  <c r="R773"/>
  <c r="J775" i="2"/>
  <c r="R774"/>
  <c r="J6" i="1"/>
  <c r="R4"/>
  <c r="F777" i="3" l="1"/>
  <c r="G776"/>
  <c r="H776" s="1"/>
  <c r="L773"/>
  <c r="K774"/>
  <c r="M773"/>
  <c r="Q774" s="1"/>
  <c r="O773"/>
  <c r="P773" s="1"/>
  <c r="F8" i="1"/>
  <c r="G7"/>
  <c r="H7" s="1"/>
  <c r="F777" i="2"/>
  <c r="G776"/>
  <c r="H776" s="1"/>
  <c r="K775"/>
  <c r="L774"/>
  <c r="M774" s="1"/>
  <c r="Q775" s="1"/>
  <c r="O774"/>
  <c r="P774" s="1"/>
  <c r="L4" i="1"/>
  <c r="K5"/>
  <c r="O4"/>
  <c r="J776" i="3"/>
  <c r="R774"/>
  <c r="J776" i="2"/>
  <c r="J7" i="1"/>
  <c r="R775" i="2"/>
  <c r="F778" i="3" l="1"/>
  <c r="G777"/>
  <c r="H777" s="1"/>
  <c r="L774"/>
  <c r="K775"/>
  <c r="M774"/>
  <c r="Q775" s="1"/>
  <c r="O774"/>
  <c r="P774" s="1"/>
  <c r="L775" i="2"/>
  <c r="K776"/>
  <c r="M775"/>
  <c r="Q776" s="1"/>
  <c r="F778"/>
  <c r="G777"/>
  <c r="H777" s="1"/>
  <c r="F9" i="1"/>
  <c r="G8"/>
  <c r="H8" s="1"/>
  <c r="O775" i="2"/>
  <c r="L5" i="1"/>
  <c r="M4"/>
  <c r="Q5" s="1"/>
  <c r="K6"/>
  <c r="P4"/>
  <c r="J777" i="3"/>
  <c r="R775"/>
  <c r="R776" i="2"/>
  <c r="J777"/>
  <c r="J8" i="1"/>
  <c r="R5"/>
  <c r="F779" i="3" l="1"/>
  <c r="G778"/>
  <c r="H778" s="1"/>
  <c r="L775"/>
  <c r="K776"/>
  <c r="M775"/>
  <c r="Q776" s="1"/>
  <c r="O775"/>
  <c r="P775" s="1"/>
  <c r="O776" i="2"/>
  <c r="P776" s="1"/>
  <c r="P775"/>
  <c r="F10" i="1"/>
  <c r="G9"/>
  <c r="H9" s="1"/>
  <c r="F779" i="2"/>
  <c r="G778"/>
  <c r="H778" s="1"/>
  <c r="K777"/>
  <c r="L776"/>
  <c r="M776" s="1"/>
  <c r="Q777" s="1"/>
  <c r="O5" i="1"/>
  <c r="P5" s="1"/>
  <c r="L6"/>
  <c r="M6" s="1"/>
  <c r="M5"/>
  <c r="Q6" s="1"/>
  <c r="K7"/>
  <c r="J778" i="3"/>
  <c r="R776"/>
  <c r="R777" i="2"/>
  <c r="R6" i="1"/>
  <c r="J778" i="2"/>
  <c r="J9" i="1"/>
  <c r="R7"/>
  <c r="F780" i="3" l="1"/>
  <c r="G779"/>
  <c r="H779" s="1"/>
  <c r="L776"/>
  <c r="K777"/>
  <c r="M776"/>
  <c r="Q777" s="1"/>
  <c r="O776"/>
  <c r="P776" s="1"/>
  <c r="Q7" i="1"/>
  <c r="L777" i="2"/>
  <c r="K778"/>
  <c r="M777"/>
  <c r="Q778" s="1"/>
  <c r="F780"/>
  <c r="G779"/>
  <c r="H779" s="1"/>
  <c r="F11" i="1"/>
  <c r="G10"/>
  <c r="H10" s="1"/>
  <c r="O777" i="2"/>
  <c r="P777" s="1"/>
  <c r="O6" i="1"/>
  <c r="P6" s="1"/>
  <c r="L7"/>
  <c r="M7" s="1"/>
  <c r="Q8" s="1"/>
  <c r="K8"/>
  <c r="J779" i="3"/>
  <c r="R777"/>
  <c r="R778" i="2"/>
  <c r="J779"/>
  <c r="J10" i="1"/>
  <c r="R8"/>
  <c r="F781" i="3" l="1"/>
  <c r="G780"/>
  <c r="H780" s="1"/>
  <c r="L777"/>
  <c r="K778"/>
  <c r="M777"/>
  <c r="Q778" s="1"/>
  <c r="O777"/>
  <c r="P777" s="1"/>
  <c r="F12" i="1"/>
  <c r="G11"/>
  <c r="H11" s="1"/>
  <c r="F781" i="2"/>
  <c r="G780"/>
  <c r="H780" s="1"/>
  <c r="K779"/>
  <c r="L778"/>
  <c r="M778" s="1"/>
  <c r="Q779" s="1"/>
  <c r="O778"/>
  <c r="P778" s="1"/>
  <c r="K9" i="1"/>
  <c r="O7"/>
  <c r="P7" s="1"/>
  <c r="L8"/>
  <c r="M8" s="1"/>
  <c r="Q9" s="1"/>
  <c r="J780" i="3"/>
  <c r="R778"/>
  <c r="J780" i="2"/>
  <c r="R779"/>
  <c r="J11" i="1"/>
  <c r="R9"/>
  <c r="F782" i="3" l="1"/>
  <c r="G781"/>
  <c r="H781" s="1"/>
  <c r="L778"/>
  <c r="K779"/>
  <c r="M778"/>
  <c r="Q779" s="1"/>
  <c r="O778"/>
  <c r="P778" s="1"/>
  <c r="L779" i="2"/>
  <c r="K780"/>
  <c r="M779"/>
  <c r="Q780" s="1"/>
  <c r="F782"/>
  <c r="G781"/>
  <c r="H781" s="1"/>
  <c r="F13" i="1"/>
  <c r="G12"/>
  <c r="H12" s="1"/>
  <c r="O779" i="2"/>
  <c r="P779" s="1"/>
  <c r="L9" i="1"/>
  <c r="O8"/>
  <c r="P8" s="1"/>
  <c r="K10"/>
  <c r="J781" i="3"/>
  <c r="R779"/>
  <c r="J781" i="2"/>
  <c r="R780"/>
  <c r="J12" i="1"/>
  <c r="F783" i="3" l="1"/>
  <c r="G782"/>
  <c r="H782" s="1"/>
  <c r="L779"/>
  <c r="K780"/>
  <c r="M779"/>
  <c r="Q780" s="1"/>
  <c r="O779"/>
  <c r="P779" s="1"/>
  <c r="F783" i="2"/>
  <c r="G782"/>
  <c r="H782" s="1"/>
  <c r="K781"/>
  <c r="L780"/>
  <c r="M780" s="1"/>
  <c r="Q781" s="1"/>
  <c r="F14" i="1"/>
  <c r="G13"/>
  <c r="H13" s="1"/>
  <c r="O780" i="2"/>
  <c r="O9" i="1"/>
  <c r="P9" s="1"/>
  <c r="M9"/>
  <c r="Q10" s="1"/>
  <c r="L10"/>
  <c r="M10" s="1"/>
  <c r="K11"/>
  <c r="J782" i="3"/>
  <c r="R780"/>
  <c r="J782" i="2"/>
  <c r="R781"/>
  <c r="J13" i="1"/>
  <c r="R10"/>
  <c r="R11" s="1"/>
  <c r="F784" i="3" l="1"/>
  <c r="G783"/>
  <c r="H783" s="1"/>
  <c r="L780"/>
  <c r="K781"/>
  <c r="M780"/>
  <c r="Q781" s="1"/>
  <c r="O780"/>
  <c r="P780" s="1"/>
  <c r="L781" i="2"/>
  <c r="K782"/>
  <c r="M781"/>
  <c r="Q782" s="1"/>
  <c r="F784"/>
  <c r="G783"/>
  <c r="H783" s="1"/>
  <c r="Q11" i="1"/>
  <c r="O781" i="2"/>
  <c r="P780"/>
  <c r="F15" i="1"/>
  <c r="G14"/>
  <c r="H14" s="1"/>
  <c r="K12"/>
  <c r="L11"/>
  <c r="M11" s="1"/>
  <c r="O10"/>
  <c r="P10" s="1"/>
  <c r="J783" i="3"/>
  <c r="R781"/>
  <c r="J14" i="1"/>
  <c r="J783" i="2"/>
  <c r="R782"/>
  <c r="R12" i="1"/>
  <c r="F785" i="3" l="1"/>
  <c r="G784"/>
  <c r="H784" s="1"/>
  <c r="L781"/>
  <c r="K782"/>
  <c r="M781"/>
  <c r="Q782" s="1"/>
  <c r="O781"/>
  <c r="P781" s="1"/>
  <c r="F16" i="1"/>
  <c r="G15"/>
  <c r="H15" s="1"/>
  <c r="O782" i="2"/>
  <c r="P782" s="1"/>
  <c r="P781"/>
  <c r="F785"/>
  <c r="G784"/>
  <c r="H784" s="1"/>
  <c r="K783"/>
  <c r="L782"/>
  <c r="M782" s="1"/>
  <c r="Q783" s="1"/>
  <c r="Q12" i="1"/>
  <c r="L12"/>
  <c r="K13"/>
  <c r="O11"/>
  <c r="P11" s="1"/>
  <c r="J784" i="3"/>
  <c r="R782"/>
  <c r="J15" i="1"/>
  <c r="J784" i="2"/>
  <c r="R783"/>
  <c r="F786" i="3" l="1"/>
  <c r="G785"/>
  <c r="H785" s="1"/>
  <c r="L782"/>
  <c r="K783"/>
  <c r="M782"/>
  <c r="Q783" s="1"/>
  <c r="O782"/>
  <c r="P782" s="1"/>
  <c r="L783" i="2"/>
  <c r="K784"/>
  <c r="M783"/>
  <c r="Q784" s="1"/>
  <c r="F786"/>
  <c r="G785"/>
  <c r="H785" s="1"/>
  <c r="F17" i="1"/>
  <c r="G16"/>
  <c r="H16" s="1"/>
  <c r="O783" i="2"/>
  <c r="P783" s="1"/>
  <c r="L13" i="1"/>
  <c r="M12"/>
  <c r="Q13" s="1"/>
  <c r="K14"/>
  <c r="O12"/>
  <c r="P12" s="1"/>
  <c r="J785" i="3"/>
  <c r="R783"/>
  <c r="R784" i="2"/>
  <c r="J16" i="1"/>
  <c r="J785" i="2"/>
  <c r="R13" i="1"/>
  <c r="F787" i="3" l="1"/>
  <c r="G786"/>
  <c r="H786" s="1"/>
  <c r="L783"/>
  <c r="K784"/>
  <c r="M783"/>
  <c r="Q784" s="1"/>
  <c r="O783"/>
  <c r="P783" s="1"/>
  <c r="F18" i="1"/>
  <c r="G17"/>
  <c r="H17" s="1"/>
  <c r="F787" i="2"/>
  <c r="G786"/>
  <c r="H786" s="1"/>
  <c r="K785"/>
  <c r="L784"/>
  <c r="M784" s="1"/>
  <c r="Q785" s="1"/>
  <c r="O784"/>
  <c r="P784" s="1"/>
  <c r="M13" i="1"/>
  <c r="Q14" s="1"/>
  <c r="Q15" s="1"/>
  <c r="L14"/>
  <c r="M14" s="1"/>
  <c r="K15"/>
  <c r="L15" s="1"/>
  <c r="O13"/>
  <c r="P13" s="1"/>
  <c r="J786" i="3"/>
  <c r="R784"/>
  <c r="J786" i="2"/>
  <c r="R785"/>
  <c r="J17" i="1"/>
  <c r="R14"/>
  <c r="R15" s="1"/>
  <c r="F788" i="3" l="1"/>
  <c r="G787"/>
  <c r="H787" s="1"/>
  <c r="L784"/>
  <c r="K785"/>
  <c r="M784"/>
  <c r="Q785" s="1"/>
  <c r="O784"/>
  <c r="P784" s="1"/>
  <c r="L785" i="2"/>
  <c r="K786"/>
  <c r="M785"/>
  <c r="Q786" s="1"/>
  <c r="F788"/>
  <c r="G787"/>
  <c r="H787" s="1"/>
  <c r="F19" i="1"/>
  <c r="G18"/>
  <c r="H18" s="1"/>
  <c r="O785" i="2"/>
  <c r="P785" s="1"/>
  <c r="M15" i="1"/>
  <c r="Q16" s="1"/>
  <c r="K16"/>
  <c r="O14"/>
  <c r="P14" s="1"/>
  <c r="J787" i="3"/>
  <c r="R785"/>
  <c r="J787" i="2"/>
  <c r="R786"/>
  <c r="J18" i="1"/>
  <c r="R16"/>
  <c r="F789" i="3" l="1"/>
  <c r="G788"/>
  <c r="H788" s="1"/>
  <c r="L785"/>
  <c r="K786"/>
  <c r="M785"/>
  <c r="Q786" s="1"/>
  <c r="O785"/>
  <c r="P785" s="1"/>
  <c r="F20" i="1"/>
  <c r="G19"/>
  <c r="H19" s="1"/>
  <c r="F789" i="2"/>
  <c r="G788"/>
  <c r="H788" s="1"/>
  <c r="K787"/>
  <c r="L786"/>
  <c r="M786" s="1"/>
  <c r="Q787" s="1"/>
  <c r="O786"/>
  <c r="L16" i="1"/>
  <c r="M16" s="1"/>
  <c r="Q17" s="1"/>
  <c r="K17"/>
  <c r="O15"/>
  <c r="P15" s="1"/>
  <c r="J788" i="3"/>
  <c r="R786"/>
  <c r="J788" i="2"/>
  <c r="J19" i="1"/>
  <c r="R787" i="2"/>
  <c r="R17" i="1"/>
  <c r="F790" i="3" l="1"/>
  <c r="G789"/>
  <c r="H789" s="1"/>
  <c r="L786"/>
  <c r="K787"/>
  <c r="M786"/>
  <c r="Q787" s="1"/>
  <c r="O786"/>
  <c r="P786" s="1"/>
  <c r="L787" i="2"/>
  <c r="K788"/>
  <c r="M787"/>
  <c r="Q788" s="1"/>
  <c r="F790"/>
  <c r="G789"/>
  <c r="H789" s="1"/>
  <c r="F21" i="1"/>
  <c r="G20"/>
  <c r="H20" s="1"/>
  <c r="O787" i="2"/>
  <c r="P786"/>
  <c r="K18" i="1"/>
  <c r="L17"/>
  <c r="M17" s="1"/>
  <c r="Q18" s="1"/>
  <c r="O16"/>
  <c r="P16" s="1"/>
  <c r="J789" i="3"/>
  <c r="R787"/>
  <c r="J789" i="2"/>
  <c r="J20" i="1"/>
  <c r="R788" i="2"/>
  <c r="R18" i="1"/>
  <c r="F791" i="3" l="1"/>
  <c r="G790"/>
  <c r="H790" s="1"/>
  <c r="L787"/>
  <c r="K788"/>
  <c r="M787"/>
  <c r="Q788" s="1"/>
  <c r="O787"/>
  <c r="P787" s="1"/>
  <c r="F22" i="1"/>
  <c r="G21"/>
  <c r="H21" s="1"/>
  <c r="F791" i="2"/>
  <c r="G790"/>
  <c r="H790" s="1"/>
  <c r="K789"/>
  <c r="L788"/>
  <c r="M788" s="1"/>
  <c r="Q789" s="1"/>
  <c r="O788"/>
  <c r="P787"/>
  <c r="L18" i="1"/>
  <c r="M18" s="1"/>
  <c r="Q19" s="1"/>
  <c r="K19"/>
  <c r="O17"/>
  <c r="P17" s="1"/>
  <c r="J790" i="3"/>
  <c r="R788"/>
  <c r="J790" i="2"/>
  <c r="J21" i="1"/>
  <c r="R789" i="2"/>
  <c r="R19" i="1"/>
  <c r="F792" i="3" l="1"/>
  <c r="G791"/>
  <c r="H791" s="1"/>
  <c r="L788"/>
  <c r="K789"/>
  <c r="M788"/>
  <c r="Q789" s="1"/>
  <c r="O788"/>
  <c r="P788" s="1"/>
  <c r="L789" i="2"/>
  <c r="K790"/>
  <c r="M789"/>
  <c r="Q790" s="1"/>
  <c r="F792"/>
  <c r="G791"/>
  <c r="H791" s="1"/>
  <c r="F23" i="1"/>
  <c r="G22"/>
  <c r="H22" s="1"/>
  <c r="O789" i="2"/>
  <c r="P789" s="1"/>
  <c r="P788"/>
  <c r="K20" i="1"/>
  <c r="L19"/>
  <c r="M19" s="1"/>
  <c r="Q20" s="1"/>
  <c r="O18"/>
  <c r="P18" s="1"/>
  <c r="J791" i="3"/>
  <c r="R789"/>
  <c r="J791" i="2"/>
  <c r="J22" i="1"/>
  <c r="R790" i="2"/>
  <c r="R20" i="1"/>
  <c r="F793" i="3" l="1"/>
  <c r="G792"/>
  <c r="H792" s="1"/>
  <c r="L789"/>
  <c r="K790"/>
  <c r="M789"/>
  <c r="Q790" s="1"/>
  <c r="O789"/>
  <c r="P789" s="1"/>
  <c r="F24" i="1"/>
  <c r="G23"/>
  <c r="H23" s="1"/>
  <c r="F793" i="2"/>
  <c r="G792"/>
  <c r="H792" s="1"/>
  <c r="K791"/>
  <c r="L790"/>
  <c r="M790" s="1"/>
  <c r="Q791" s="1"/>
  <c r="O790"/>
  <c r="P790" s="1"/>
  <c r="L20" i="1"/>
  <c r="K21"/>
  <c r="L21" s="1"/>
  <c r="O19"/>
  <c r="P19" s="1"/>
  <c r="J792" i="3"/>
  <c r="R790"/>
  <c r="J792" i="2"/>
  <c r="J23" i="1"/>
  <c r="R791" i="2"/>
  <c r="F794" i="3" l="1"/>
  <c r="G793"/>
  <c r="H793" s="1"/>
  <c r="L790"/>
  <c r="K791"/>
  <c r="M790"/>
  <c r="Q791" s="1"/>
  <c r="O790"/>
  <c r="P790" s="1"/>
  <c r="L791" i="2"/>
  <c r="K792"/>
  <c r="M791"/>
  <c r="Q792" s="1"/>
  <c r="F794"/>
  <c r="G793"/>
  <c r="H793" s="1"/>
  <c r="F25" i="1"/>
  <c r="G24"/>
  <c r="H24" s="1"/>
  <c r="O791" i="2"/>
  <c r="M20" i="1"/>
  <c r="Q21" s="1"/>
  <c r="M21"/>
  <c r="K22"/>
  <c r="O20"/>
  <c r="P20" s="1"/>
  <c r="J793" i="3"/>
  <c r="R791"/>
  <c r="J793" i="2"/>
  <c r="J24" i="1"/>
  <c r="R792" i="2"/>
  <c r="R21" i="1"/>
  <c r="R22" s="1"/>
  <c r="Q22" l="1"/>
  <c r="F795" i="3"/>
  <c r="G794"/>
  <c r="H794" s="1"/>
  <c r="L791"/>
  <c r="K792"/>
  <c r="M791"/>
  <c r="Q792" s="1"/>
  <c r="O791"/>
  <c r="P791" s="1"/>
  <c r="F26" i="1"/>
  <c r="G25"/>
  <c r="H25" s="1"/>
  <c r="F795" i="2"/>
  <c r="G794"/>
  <c r="H794" s="1"/>
  <c r="K793"/>
  <c r="L792"/>
  <c r="M792" s="1"/>
  <c r="Q793" s="1"/>
  <c r="O792"/>
  <c r="P791"/>
  <c r="L22" i="1"/>
  <c r="M22" s="1"/>
  <c r="Q23" s="1"/>
  <c r="K23"/>
  <c r="L23" s="1"/>
  <c r="O21"/>
  <c r="P21" s="1"/>
  <c r="J794" i="3"/>
  <c r="R792"/>
  <c r="J794" i="2"/>
  <c r="J25" i="1"/>
  <c r="R793" i="2"/>
  <c r="R23" i="1"/>
  <c r="F796" i="3" l="1"/>
  <c r="G795"/>
  <c r="H795" s="1"/>
  <c r="L792"/>
  <c r="K793"/>
  <c r="M792"/>
  <c r="Q793" s="1"/>
  <c r="O792"/>
  <c r="P792" s="1"/>
  <c r="L793" i="2"/>
  <c r="K794"/>
  <c r="M793"/>
  <c r="Q794" s="1"/>
  <c r="F796"/>
  <c r="G795"/>
  <c r="H795" s="1"/>
  <c r="F27" i="1"/>
  <c r="G26"/>
  <c r="H26" s="1"/>
  <c r="O793" i="2"/>
  <c r="P792"/>
  <c r="M23" i="1"/>
  <c r="Q24" s="1"/>
  <c r="K24"/>
  <c r="K25" s="1"/>
  <c r="O22"/>
  <c r="P22" s="1"/>
  <c r="J795" i="3"/>
  <c r="R793"/>
  <c r="J795" i="2"/>
  <c r="J26" i="1"/>
  <c r="R794" i="2"/>
  <c r="R24" i="1"/>
  <c r="F797" i="3" l="1"/>
  <c r="G796"/>
  <c r="H796" s="1"/>
  <c r="L793"/>
  <c r="K794"/>
  <c r="M793"/>
  <c r="Q794" s="1"/>
  <c r="O793"/>
  <c r="P793" s="1"/>
  <c r="F28" i="1"/>
  <c r="G27"/>
  <c r="H27" s="1"/>
  <c r="F797" i="2"/>
  <c r="G796"/>
  <c r="H796" s="1"/>
  <c r="K795"/>
  <c r="L794"/>
  <c r="M794" s="1"/>
  <c r="Q795" s="1"/>
  <c r="O794"/>
  <c r="P793"/>
  <c r="L25" i="1"/>
  <c r="M25" s="1"/>
  <c r="L24"/>
  <c r="M24" s="1"/>
  <c r="Q25" s="1"/>
  <c r="O23"/>
  <c r="P23" s="1"/>
  <c r="K26"/>
  <c r="J796" i="3"/>
  <c r="R794"/>
  <c r="R25" i="1"/>
  <c r="J796" i="2"/>
  <c r="J27" i="1"/>
  <c r="R795" i="2"/>
  <c r="F798" i="3" l="1"/>
  <c r="G797"/>
  <c r="H797" s="1"/>
  <c r="L794"/>
  <c r="K795"/>
  <c r="M794"/>
  <c r="Q795" s="1"/>
  <c r="O794"/>
  <c r="P794" s="1"/>
  <c r="Q26" i="1"/>
  <c r="O795" i="2"/>
  <c r="P795" s="1"/>
  <c r="P794"/>
  <c r="L795"/>
  <c r="M795" s="1"/>
  <c r="Q796" s="1"/>
  <c r="K796"/>
  <c r="F798"/>
  <c r="G797"/>
  <c r="H797" s="1"/>
  <c r="F29" i="1"/>
  <c r="G28"/>
  <c r="H28" s="1"/>
  <c r="O24"/>
  <c r="P24" s="1"/>
  <c r="L26"/>
  <c r="M26" s="1"/>
  <c r="Q27" s="1"/>
  <c r="K27"/>
  <c r="J797" i="3"/>
  <c r="R795"/>
  <c r="J797" i="2"/>
  <c r="R26" i="1"/>
  <c r="J28"/>
  <c r="R796" i="2"/>
  <c r="F799" i="3" l="1"/>
  <c r="G798"/>
  <c r="H798" s="1"/>
  <c r="L795"/>
  <c r="K796"/>
  <c r="M795"/>
  <c r="Q796" s="1"/>
  <c r="O795"/>
  <c r="P795" s="1"/>
  <c r="F30" i="1"/>
  <c r="G29"/>
  <c r="H29" s="1"/>
  <c r="F799" i="2"/>
  <c r="G798"/>
  <c r="H798" s="1"/>
  <c r="K797"/>
  <c r="L796"/>
  <c r="M796" s="1"/>
  <c r="Q797" s="1"/>
  <c r="O796"/>
  <c r="P796" s="1"/>
  <c r="O25" i="1"/>
  <c r="P25" s="1"/>
  <c r="K28"/>
  <c r="L27"/>
  <c r="M27" s="1"/>
  <c r="Q28" s="1"/>
  <c r="J798" i="3"/>
  <c r="R796"/>
  <c r="R27" i="1"/>
  <c r="J798" i="2"/>
  <c r="J29" i="1"/>
  <c r="R797" i="2"/>
  <c r="F800" i="3" l="1"/>
  <c r="G799"/>
  <c r="H799" s="1"/>
  <c r="L796"/>
  <c r="K797"/>
  <c r="M796"/>
  <c r="Q797" s="1"/>
  <c r="O796"/>
  <c r="P796" s="1"/>
  <c r="L797" i="2"/>
  <c r="K798"/>
  <c r="M797"/>
  <c r="Q798" s="1"/>
  <c r="F800"/>
  <c r="G799"/>
  <c r="H799" s="1"/>
  <c r="G30" i="1"/>
  <c r="H30" s="1"/>
  <c r="F31"/>
  <c r="O797" i="2"/>
  <c r="O26" i="1"/>
  <c r="P26" s="1"/>
  <c r="L28"/>
  <c r="M28" s="1"/>
  <c r="Q29" s="1"/>
  <c r="K29"/>
  <c r="J799" i="3"/>
  <c r="R797"/>
  <c r="J799" i="2"/>
  <c r="R28" i="1"/>
  <c r="R798" i="2"/>
  <c r="J30" i="1"/>
  <c r="F801" i="3" l="1"/>
  <c r="G800"/>
  <c r="H800" s="1"/>
  <c r="L797"/>
  <c r="K798"/>
  <c r="M797"/>
  <c r="Q798" s="1"/>
  <c r="O797"/>
  <c r="P797" s="1"/>
  <c r="F801" i="2"/>
  <c r="G800"/>
  <c r="H800" s="1"/>
  <c r="K799"/>
  <c r="L798"/>
  <c r="M798" s="1"/>
  <c r="Q799" s="1"/>
  <c r="O798"/>
  <c r="P797"/>
  <c r="G31" i="1"/>
  <c r="H31" s="1"/>
  <c r="F32"/>
  <c r="O27"/>
  <c r="L29"/>
  <c r="M29" s="1"/>
  <c r="Q30" s="1"/>
  <c r="K30"/>
  <c r="J800" i="3"/>
  <c r="R798"/>
  <c r="J800" i="2"/>
  <c r="J31" i="1"/>
  <c r="R799" i="2"/>
  <c r="R29" i="1"/>
  <c r="F802" i="3" l="1"/>
  <c r="G801"/>
  <c r="H801" s="1"/>
  <c r="L798"/>
  <c r="K799"/>
  <c r="M798"/>
  <c r="Q799" s="1"/>
  <c r="O798"/>
  <c r="P798" s="1"/>
  <c r="G32" i="1"/>
  <c r="H32" s="1"/>
  <c r="F33"/>
  <c r="L799" i="2"/>
  <c r="K800"/>
  <c r="M799"/>
  <c r="Q800" s="1"/>
  <c r="F802"/>
  <c r="G801"/>
  <c r="H801" s="1"/>
  <c r="O799"/>
  <c r="P798"/>
  <c r="O28" i="1"/>
  <c r="P28" s="1"/>
  <c r="P27"/>
  <c r="K31"/>
  <c r="L30"/>
  <c r="M30" s="1"/>
  <c r="Q31" s="1"/>
  <c r="J801" i="3"/>
  <c r="R799"/>
  <c r="J801" i="2"/>
  <c r="J32" i="1"/>
  <c r="R30"/>
  <c r="R800" i="2"/>
  <c r="F803" i="3" l="1"/>
  <c r="G802"/>
  <c r="H802" s="1"/>
  <c r="L799"/>
  <c r="K800"/>
  <c r="M799"/>
  <c r="Q800" s="1"/>
  <c r="O799"/>
  <c r="P799" s="1"/>
  <c r="F803" i="2"/>
  <c r="G802"/>
  <c r="H802" s="1"/>
  <c r="K801"/>
  <c r="L800"/>
  <c r="M800" s="1"/>
  <c r="Q801" s="1"/>
  <c r="G33" i="1"/>
  <c r="H33" s="1"/>
  <c r="F34"/>
  <c r="O800" i="2"/>
  <c r="P799"/>
  <c r="O29" i="1"/>
  <c r="P29" s="1"/>
  <c r="K32"/>
  <c r="L31"/>
  <c r="M31" s="1"/>
  <c r="Q32" s="1"/>
  <c r="J802" i="3"/>
  <c r="R800"/>
  <c r="R801" i="2"/>
  <c r="J802"/>
  <c r="J33" i="1"/>
  <c r="R31"/>
  <c r="F804" i="3" l="1"/>
  <c r="G803"/>
  <c r="H803" s="1"/>
  <c r="L800"/>
  <c r="K801"/>
  <c r="M800"/>
  <c r="Q801" s="1"/>
  <c r="O800"/>
  <c r="P800" s="1"/>
  <c r="O801" i="2"/>
  <c r="P800"/>
  <c r="G34" i="1"/>
  <c r="H34" s="1"/>
  <c r="F35"/>
  <c r="L801" i="2"/>
  <c r="M801" s="1"/>
  <c r="Q802" s="1"/>
  <c r="K802"/>
  <c r="F804"/>
  <c r="G803"/>
  <c r="H803" s="1"/>
  <c r="O30" i="1"/>
  <c r="P30" s="1"/>
  <c r="K33"/>
  <c r="L32"/>
  <c r="M32" s="1"/>
  <c r="Q33" s="1"/>
  <c r="J803" i="3"/>
  <c r="R801"/>
  <c r="R802" i="2"/>
  <c r="R32" i="1"/>
  <c r="J803" i="2"/>
  <c r="J34" i="1"/>
  <c r="F805" i="3" l="1"/>
  <c r="G804"/>
  <c r="H804" s="1"/>
  <c r="L801"/>
  <c r="K802"/>
  <c r="M801"/>
  <c r="Q802" s="1"/>
  <c r="O801"/>
  <c r="P801" s="1"/>
  <c r="O802" i="2"/>
  <c r="P801"/>
  <c r="F805"/>
  <c r="G804"/>
  <c r="H804" s="1"/>
  <c r="K803"/>
  <c r="L802"/>
  <c r="M802" s="1"/>
  <c r="Q803" s="1"/>
  <c r="G35" i="1"/>
  <c r="H35" s="1"/>
  <c r="F36"/>
  <c r="O31"/>
  <c r="P31" s="1"/>
  <c r="K34"/>
  <c r="L33"/>
  <c r="M33" s="1"/>
  <c r="Q34" s="1"/>
  <c r="J804" i="3"/>
  <c r="R802"/>
  <c r="J804" i="2"/>
  <c r="R803"/>
  <c r="J35" i="1"/>
  <c r="R33"/>
  <c r="F806" i="3" l="1"/>
  <c r="G805"/>
  <c r="H805" s="1"/>
  <c r="L802"/>
  <c r="K803"/>
  <c r="M802"/>
  <c r="Q803" s="1"/>
  <c r="O802"/>
  <c r="P802" s="1"/>
  <c r="G36" i="1"/>
  <c r="H36" s="1"/>
  <c r="F37"/>
  <c r="L803" i="2"/>
  <c r="M803" s="1"/>
  <c r="Q804" s="1"/>
  <c r="K804"/>
  <c r="F806"/>
  <c r="G805"/>
  <c r="H805" s="1"/>
  <c r="O803"/>
  <c r="P802"/>
  <c r="O32" i="1"/>
  <c r="P32" s="1"/>
  <c r="K35"/>
  <c r="L34"/>
  <c r="M34" s="1"/>
  <c r="Q35" s="1"/>
  <c r="J805" i="3"/>
  <c r="R803"/>
  <c r="J36" i="1"/>
  <c r="J805" i="2"/>
  <c r="R804"/>
  <c r="R34" i="1"/>
  <c r="F807" i="3" l="1"/>
  <c r="G806"/>
  <c r="H806" s="1"/>
  <c r="L803"/>
  <c r="K804"/>
  <c r="M803"/>
  <c r="Q804" s="1"/>
  <c r="O803"/>
  <c r="P803" s="1"/>
  <c r="F807" i="2"/>
  <c r="G806"/>
  <c r="H806" s="1"/>
  <c r="L804"/>
  <c r="K805"/>
  <c r="M804"/>
  <c r="Q805" s="1"/>
  <c r="G37" i="1"/>
  <c r="H37" s="1"/>
  <c r="F38"/>
  <c r="O804" i="2"/>
  <c r="P803"/>
  <c r="O33" i="1"/>
  <c r="P33" s="1"/>
  <c r="K36"/>
  <c r="L35"/>
  <c r="M35" s="1"/>
  <c r="Q36" s="1"/>
  <c r="J806" i="3"/>
  <c r="R804"/>
  <c r="J806" i="2"/>
  <c r="J37" i="1"/>
  <c r="R35"/>
  <c r="R805" i="2"/>
  <c r="F808" i="3" l="1"/>
  <c r="G807"/>
  <c r="H807" s="1"/>
  <c r="L804"/>
  <c r="K805"/>
  <c r="M804"/>
  <c r="Q805" s="1"/>
  <c r="O804"/>
  <c r="P804" s="1"/>
  <c r="L805" i="2"/>
  <c r="K806"/>
  <c r="M805"/>
  <c r="Q806" s="1"/>
  <c r="G38" i="1"/>
  <c r="H38" s="1"/>
  <c r="F39"/>
  <c r="F808" i="2"/>
  <c r="G807"/>
  <c r="H807" s="1"/>
  <c r="O805"/>
  <c r="P804"/>
  <c r="O34" i="1"/>
  <c r="P34" s="1"/>
  <c r="L36"/>
  <c r="M36" s="1"/>
  <c r="Q37" s="1"/>
  <c r="K37"/>
  <c r="J807" i="3"/>
  <c r="R805"/>
  <c r="J807" i="2"/>
  <c r="J38" i="1"/>
  <c r="R806" i="2"/>
  <c r="R36" i="1"/>
  <c r="F809" i="3" l="1"/>
  <c r="G808"/>
  <c r="H808" s="1"/>
  <c r="L805"/>
  <c r="K806"/>
  <c r="M805"/>
  <c r="Q806" s="1"/>
  <c r="O805"/>
  <c r="P805" s="1"/>
  <c r="F809" i="2"/>
  <c r="G808"/>
  <c r="H808" s="1"/>
  <c r="L806"/>
  <c r="K807"/>
  <c r="M806"/>
  <c r="Q807" s="1"/>
  <c r="O806"/>
  <c r="P805"/>
  <c r="G39" i="1"/>
  <c r="H39" s="1"/>
  <c r="F40"/>
  <c r="O35"/>
  <c r="O36" s="1"/>
  <c r="K38"/>
  <c r="L37"/>
  <c r="M37" s="1"/>
  <c r="Q38" s="1"/>
  <c r="J808" i="3"/>
  <c r="R806"/>
  <c r="J39" i="1"/>
  <c r="J808" i="2"/>
  <c r="R807"/>
  <c r="R37" i="1"/>
  <c r="F810" i="3" l="1"/>
  <c r="G809"/>
  <c r="H809" s="1"/>
  <c r="L806"/>
  <c r="K807"/>
  <c r="M806"/>
  <c r="Q807" s="1"/>
  <c r="O806"/>
  <c r="P806" s="1"/>
  <c r="G40" i="1"/>
  <c r="H40" s="1"/>
  <c r="F41"/>
  <c r="L807" i="2"/>
  <c r="K808"/>
  <c r="M807"/>
  <c r="Q808" s="1"/>
  <c r="O807"/>
  <c r="P807" s="1"/>
  <c r="P806"/>
  <c r="F810"/>
  <c r="G809"/>
  <c r="H809" s="1"/>
  <c r="P35" i="1"/>
  <c r="K39"/>
  <c r="L38"/>
  <c r="M38" s="1"/>
  <c r="Q39" s="1"/>
  <c r="O37"/>
  <c r="P36"/>
  <c r="J809" i="3"/>
  <c r="R807"/>
  <c r="J40" i="1"/>
  <c r="J809" i="2"/>
  <c r="R808"/>
  <c r="R38" i="1"/>
  <c r="F811" i="3" l="1"/>
  <c r="G810"/>
  <c r="H810" s="1"/>
  <c r="L807"/>
  <c r="K808"/>
  <c r="M807"/>
  <c r="Q808" s="1"/>
  <c r="O807"/>
  <c r="P807" s="1"/>
  <c r="L808" i="2"/>
  <c r="K809"/>
  <c r="M808"/>
  <c r="Q809" s="1"/>
  <c r="G41" i="1"/>
  <c r="H41" s="1"/>
  <c r="F42"/>
  <c r="F811" i="2"/>
  <c r="G810"/>
  <c r="H810" s="1"/>
  <c r="O808"/>
  <c r="P808" s="1"/>
  <c r="K40" i="1"/>
  <c r="L39"/>
  <c r="M39" s="1"/>
  <c r="Q40" s="1"/>
  <c r="O38"/>
  <c r="P37"/>
  <c r="J810" i="3"/>
  <c r="R808"/>
  <c r="R809" i="2"/>
  <c r="J41" i="1"/>
  <c r="J810" i="2"/>
  <c r="R39" i="1"/>
  <c r="F812" i="3" l="1"/>
  <c r="G811"/>
  <c r="H811" s="1"/>
  <c r="L808"/>
  <c r="K809"/>
  <c r="M808"/>
  <c r="Q809" s="1"/>
  <c r="O808"/>
  <c r="P808" s="1"/>
  <c r="G42" i="1"/>
  <c r="H42" s="1"/>
  <c r="F43"/>
  <c r="F812" i="2"/>
  <c r="G811"/>
  <c r="H811" s="1"/>
  <c r="L809"/>
  <c r="K810"/>
  <c r="M809"/>
  <c r="Q810" s="1"/>
  <c r="O809"/>
  <c r="K41" i="1"/>
  <c r="L40"/>
  <c r="M40" s="1"/>
  <c r="Q41" s="1"/>
  <c r="O39"/>
  <c r="P38"/>
  <c r="J811" i="3"/>
  <c r="R809"/>
  <c r="J811" i="2"/>
  <c r="R810"/>
  <c r="J42" i="1"/>
  <c r="R40"/>
  <c r="F813" i="3" l="1"/>
  <c r="G812"/>
  <c r="H812" s="1"/>
  <c r="L809"/>
  <c r="K810"/>
  <c r="M809"/>
  <c r="Q810" s="1"/>
  <c r="O809"/>
  <c r="P809" s="1"/>
  <c r="L810" i="2"/>
  <c r="K811"/>
  <c r="M810"/>
  <c r="Q811" s="1"/>
  <c r="G43" i="1"/>
  <c r="H43" s="1"/>
  <c r="F44"/>
  <c r="F813" i="2"/>
  <c r="G812"/>
  <c r="H812" s="1"/>
  <c r="O810"/>
  <c r="P809"/>
  <c r="K42" i="1"/>
  <c r="L41"/>
  <c r="M41" s="1"/>
  <c r="Q42" s="1"/>
  <c r="O40"/>
  <c r="P39"/>
  <c r="J812" i="3"/>
  <c r="R810"/>
  <c r="J812" i="2"/>
  <c r="R41" i="1"/>
  <c r="J43"/>
  <c r="R811" i="2"/>
  <c r="F814" i="3" l="1"/>
  <c r="G813"/>
  <c r="H813" s="1"/>
  <c r="L810"/>
  <c r="K811"/>
  <c r="M810"/>
  <c r="Q811" s="1"/>
  <c r="O810"/>
  <c r="P810" s="1"/>
  <c r="F814" i="2"/>
  <c r="G813"/>
  <c r="H813" s="1"/>
  <c r="L811"/>
  <c r="K812"/>
  <c r="M811"/>
  <c r="Q812" s="1"/>
  <c r="O811"/>
  <c r="P810"/>
  <c r="G44" i="1"/>
  <c r="H44" s="1"/>
  <c r="F45"/>
  <c r="K43"/>
  <c r="L42"/>
  <c r="M42" s="1"/>
  <c r="Q43" s="1"/>
  <c r="O41"/>
  <c r="P40"/>
  <c r="J813" i="3"/>
  <c r="R811"/>
  <c r="J44" i="1"/>
  <c r="R42"/>
  <c r="J813" i="2"/>
  <c r="R812"/>
  <c r="F815" i="3" l="1"/>
  <c r="G814"/>
  <c r="H814" s="1"/>
  <c r="L811"/>
  <c r="K812"/>
  <c r="M811"/>
  <c r="Q812" s="1"/>
  <c r="O811"/>
  <c r="P811" s="1"/>
  <c r="G45" i="1"/>
  <c r="H45" s="1"/>
  <c r="F46"/>
  <c r="L812" i="2"/>
  <c r="K813"/>
  <c r="M812"/>
  <c r="Q813" s="1"/>
  <c r="O812"/>
  <c r="P812" s="1"/>
  <c r="P811"/>
  <c r="F815"/>
  <c r="G814"/>
  <c r="H814" s="1"/>
  <c r="K44" i="1"/>
  <c r="L43"/>
  <c r="M43" s="1"/>
  <c r="Q44" s="1"/>
  <c r="O42"/>
  <c r="P41"/>
  <c r="J814" i="3"/>
  <c r="R812"/>
  <c r="J45" i="1"/>
  <c r="R43"/>
  <c r="J814" i="2"/>
  <c r="R813"/>
  <c r="F816" i="3" l="1"/>
  <c r="G815"/>
  <c r="H815" s="1"/>
  <c r="L812"/>
  <c r="K813"/>
  <c r="M812"/>
  <c r="Q813" s="1"/>
  <c r="O812"/>
  <c r="P812" s="1"/>
  <c r="L813" i="2"/>
  <c r="K814"/>
  <c r="M813"/>
  <c r="Q814" s="1"/>
  <c r="G46" i="1"/>
  <c r="H46" s="1"/>
  <c r="F47"/>
  <c r="F816" i="2"/>
  <c r="G815"/>
  <c r="H815" s="1"/>
  <c r="O813"/>
  <c r="P813" s="1"/>
  <c r="K45" i="1"/>
  <c r="L44"/>
  <c r="M44" s="1"/>
  <c r="Q45" s="1"/>
  <c r="O43"/>
  <c r="P42"/>
  <c r="J815" i="3"/>
  <c r="R813"/>
  <c r="R814" i="2"/>
  <c r="J46" i="1"/>
  <c r="J815" i="2"/>
  <c r="R44" i="1"/>
  <c r="F817" i="3" l="1"/>
  <c r="G816"/>
  <c r="H816" s="1"/>
  <c r="L813"/>
  <c r="K814"/>
  <c r="M813"/>
  <c r="Q814" s="1"/>
  <c r="O813"/>
  <c r="P813" s="1"/>
  <c r="G47" i="1"/>
  <c r="H47" s="1"/>
  <c r="F48"/>
  <c r="F817" i="2"/>
  <c r="G816"/>
  <c r="H816" s="1"/>
  <c r="L814"/>
  <c r="K815"/>
  <c r="M814"/>
  <c r="Q815" s="1"/>
  <c r="O814"/>
  <c r="L45" i="1"/>
  <c r="M45" s="1"/>
  <c r="Q46" s="1"/>
  <c r="K46"/>
  <c r="O44"/>
  <c r="P43"/>
  <c r="J816" i="3"/>
  <c r="R814"/>
  <c r="R815" i="2"/>
  <c r="J816"/>
  <c r="J47" i="1"/>
  <c r="R45"/>
  <c r="F818" i="3" l="1"/>
  <c r="G817"/>
  <c r="H817" s="1"/>
  <c r="L814"/>
  <c r="K815"/>
  <c r="M814"/>
  <c r="Q815" s="1"/>
  <c r="O814"/>
  <c r="P814" s="1"/>
  <c r="L815" i="2"/>
  <c r="K816"/>
  <c r="M815"/>
  <c r="Q816" s="1"/>
  <c r="G48" i="1"/>
  <c r="H48" s="1"/>
  <c r="F49"/>
  <c r="F818" i="2"/>
  <c r="G817"/>
  <c r="H817" s="1"/>
  <c r="O815"/>
  <c r="P814"/>
  <c r="K47" i="1"/>
  <c r="L46"/>
  <c r="M46" s="1"/>
  <c r="Q47" s="1"/>
  <c r="O45"/>
  <c r="P44"/>
  <c r="J817" i="3"/>
  <c r="R815"/>
  <c r="J817" i="2"/>
  <c r="J48" i="1"/>
  <c r="R816" i="2"/>
  <c r="R46" i="1"/>
  <c r="F819" i="3" l="1"/>
  <c r="G818"/>
  <c r="H818" s="1"/>
  <c r="L815"/>
  <c r="K816"/>
  <c r="M815"/>
  <c r="Q816" s="1"/>
  <c r="O815"/>
  <c r="P815" s="1"/>
  <c r="F819" i="2"/>
  <c r="G818"/>
  <c r="H818" s="1"/>
  <c r="O816"/>
  <c r="P815"/>
  <c r="G49" i="1"/>
  <c r="H49" s="1"/>
  <c r="F50"/>
  <c r="L816" i="2"/>
  <c r="K817"/>
  <c r="M816"/>
  <c r="Q817" s="1"/>
  <c r="L47" i="1"/>
  <c r="M47" s="1"/>
  <c r="Q48" s="1"/>
  <c r="K48"/>
  <c r="O46"/>
  <c r="P45"/>
  <c r="J818" i="3"/>
  <c r="R816"/>
  <c r="J818" i="2"/>
  <c r="R47" i="1"/>
  <c r="R817" i="2"/>
  <c r="J49" i="1"/>
  <c r="F820" i="3" l="1"/>
  <c r="G819"/>
  <c r="H819" s="1"/>
  <c r="L816"/>
  <c r="K817"/>
  <c r="M816"/>
  <c r="Q817" s="1"/>
  <c r="O816"/>
  <c r="P816" s="1"/>
  <c r="L817" i="2"/>
  <c r="K818"/>
  <c r="M817"/>
  <c r="Q818" s="1"/>
  <c r="G50" i="1"/>
  <c r="H50" s="1"/>
  <c r="F51"/>
  <c r="F820" i="2"/>
  <c r="G819"/>
  <c r="H819" s="1"/>
  <c r="O817"/>
  <c r="P816"/>
  <c r="L48" i="1"/>
  <c r="M48" s="1"/>
  <c r="Q49" s="1"/>
  <c r="K49"/>
  <c r="O47"/>
  <c r="P46"/>
  <c r="J819" i="3"/>
  <c r="R817"/>
  <c r="J819" i="2"/>
  <c r="R48" i="1"/>
  <c r="J50"/>
  <c r="R818" i="2"/>
  <c r="F821" i="3" l="1"/>
  <c r="G820"/>
  <c r="H820" s="1"/>
  <c r="L817"/>
  <c r="K818"/>
  <c r="M817"/>
  <c r="Q818" s="1"/>
  <c r="O817"/>
  <c r="P817" s="1"/>
  <c r="F821" i="2"/>
  <c r="G820"/>
  <c r="H820" s="1"/>
  <c r="L818"/>
  <c r="K819"/>
  <c r="M818"/>
  <c r="Q819" s="1"/>
  <c r="O818"/>
  <c r="P817"/>
  <c r="G51" i="1"/>
  <c r="H51" s="1"/>
  <c r="F52"/>
  <c r="L49"/>
  <c r="M49" s="1"/>
  <c r="Q50" s="1"/>
  <c r="K50"/>
  <c r="O48"/>
  <c r="P47"/>
  <c r="J820" i="3"/>
  <c r="R818"/>
  <c r="J51" i="1"/>
  <c r="R49"/>
  <c r="J820" i="2"/>
  <c r="R819"/>
  <c r="F822" i="3" l="1"/>
  <c r="G821"/>
  <c r="H821" s="1"/>
  <c r="L818"/>
  <c r="K819"/>
  <c r="M818"/>
  <c r="Q819" s="1"/>
  <c r="O818"/>
  <c r="P818" s="1"/>
  <c r="G52" i="1"/>
  <c r="H52" s="1"/>
  <c r="F53"/>
  <c r="L819" i="2"/>
  <c r="K820"/>
  <c r="M819"/>
  <c r="Q820" s="1"/>
  <c r="O819"/>
  <c r="P819" s="1"/>
  <c r="P818"/>
  <c r="F822"/>
  <c r="G821"/>
  <c r="H821" s="1"/>
  <c r="L50" i="1"/>
  <c r="M50" s="1"/>
  <c r="Q51" s="1"/>
  <c r="K51"/>
  <c r="O49"/>
  <c r="P48"/>
  <c r="J821" i="3"/>
  <c r="R819"/>
  <c r="J52" i="1"/>
  <c r="J821" i="2"/>
  <c r="R820"/>
  <c r="R50" i="1"/>
  <c r="F823" i="3" l="1"/>
  <c r="G822"/>
  <c r="H822" s="1"/>
  <c r="L819"/>
  <c r="K820"/>
  <c r="M819"/>
  <c r="Q820" s="1"/>
  <c r="O819"/>
  <c r="P819" s="1"/>
  <c r="L820" i="2"/>
  <c r="M820" s="1"/>
  <c r="Q821" s="1"/>
  <c r="K821"/>
  <c r="G53" i="1"/>
  <c r="H53" s="1"/>
  <c r="F54"/>
  <c r="F823" i="2"/>
  <c r="G822"/>
  <c r="H822" s="1"/>
  <c r="O820"/>
  <c r="P820" s="1"/>
  <c r="L51" i="1"/>
  <c r="M51" s="1"/>
  <c r="Q52" s="1"/>
  <c r="K52"/>
  <c r="O50"/>
  <c r="P49"/>
  <c r="J822" i="3"/>
  <c r="R820"/>
  <c r="R821" i="2"/>
  <c r="J53" i="1"/>
  <c r="J822" i="2"/>
  <c r="R51" i="1"/>
  <c r="F824" i="3" l="1"/>
  <c r="G823"/>
  <c r="H823" s="1"/>
  <c r="L820"/>
  <c r="K821"/>
  <c r="M820"/>
  <c r="Q821" s="1"/>
  <c r="O820"/>
  <c r="P820" s="1"/>
  <c r="G54" i="1"/>
  <c r="H54" s="1"/>
  <c r="F55"/>
  <c r="F824" i="2"/>
  <c r="G823"/>
  <c r="H823" s="1"/>
  <c r="L821"/>
  <c r="K822"/>
  <c r="M821"/>
  <c r="Q822" s="1"/>
  <c r="O821"/>
  <c r="K53" i="1"/>
  <c r="L52"/>
  <c r="M52" s="1"/>
  <c r="Q53" s="1"/>
  <c r="O51"/>
  <c r="P50"/>
  <c r="J823" i="3"/>
  <c r="R821"/>
  <c r="J823" i="2"/>
  <c r="R822"/>
  <c r="J54" i="1"/>
  <c r="R52"/>
  <c r="F825" i="3" l="1"/>
  <c r="G824"/>
  <c r="H824" s="1"/>
  <c r="L821"/>
  <c r="K822"/>
  <c r="M821"/>
  <c r="Q822" s="1"/>
  <c r="O821"/>
  <c r="P821" s="1"/>
  <c r="L822" i="2"/>
  <c r="K823"/>
  <c r="M822"/>
  <c r="Q823" s="1"/>
  <c r="G55" i="1"/>
  <c r="H55" s="1"/>
  <c r="F56"/>
  <c r="F825" i="2"/>
  <c r="G824"/>
  <c r="H824" s="1"/>
  <c r="O822"/>
  <c r="P821"/>
  <c r="L53" i="1"/>
  <c r="M53" s="1"/>
  <c r="Q54" s="1"/>
  <c r="K54"/>
  <c r="O52"/>
  <c r="P51"/>
  <c r="J824" i="3"/>
  <c r="R822"/>
  <c r="J824" i="2"/>
  <c r="J55" i="1"/>
  <c r="R823" i="2"/>
  <c r="R53" i="1"/>
  <c r="F826" i="3" l="1"/>
  <c r="G825"/>
  <c r="H825" s="1"/>
  <c r="L822"/>
  <c r="K823"/>
  <c r="M822"/>
  <c r="Q823" s="1"/>
  <c r="O822"/>
  <c r="P822" s="1"/>
  <c r="F826" i="2"/>
  <c r="G825"/>
  <c r="H825" s="1"/>
  <c r="L823"/>
  <c r="K824"/>
  <c r="M823"/>
  <c r="Q824" s="1"/>
  <c r="O823"/>
  <c r="P822"/>
  <c r="G56" i="1"/>
  <c r="H56" s="1"/>
  <c r="F57"/>
  <c r="K55"/>
  <c r="L54"/>
  <c r="M54" s="1"/>
  <c r="Q55" s="1"/>
  <c r="O53"/>
  <c r="P52"/>
  <c r="J825" i="3"/>
  <c r="R823"/>
  <c r="J56" i="1"/>
  <c r="J825" i="2"/>
  <c r="R824"/>
  <c r="R54" i="1"/>
  <c r="F827" i="3" l="1"/>
  <c r="G826"/>
  <c r="H826" s="1"/>
  <c r="L823"/>
  <c r="K824"/>
  <c r="M823"/>
  <c r="Q824" s="1"/>
  <c r="O823"/>
  <c r="P823" s="1"/>
  <c r="G57" i="1"/>
  <c r="H57" s="1"/>
  <c r="F58"/>
  <c r="L824" i="2"/>
  <c r="K825"/>
  <c r="M824"/>
  <c r="Q825" s="1"/>
  <c r="O824"/>
  <c r="P823"/>
  <c r="F827"/>
  <c r="G826"/>
  <c r="H826" s="1"/>
  <c r="L55" i="1"/>
  <c r="M55" s="1"/>
  <c r="Q56" s="1"/>
  <c r="K56"/>
  <c r="O54"/>
  <c r="P53"/>
  <c r="J826" i="3"/>
  <c r="R824"/>
  <c r="J826" i="2"/>
  <c r="R825"/>
  <c r="J57" i="1"/>
  <c r="R55"/>
  <c r="F828" i="3" l="1"/>
  <c r="G827"/>
  <c r="H827" s="1"/>
  <c r="L824"/>
  <c r="K825"/>
  <c r="M824"/>
  <c r="Q825" s="1"/>
  <c r="O824"/>
  <c r="P824" s="1"/>
  <c r="F828" i="2"/>
  <c r="G827"/>
  <c r="H827" s="1"/>
  <c r="L825"/>
  <c r="K826"/>
  <c r="M825"/>
  <c r="Q826" s="1"/>
  <c r="G58" i="1"/>
  <c r="H58" s="1"/>
  <c r="F59"/>
  <c r="O825" i="2"/>
  <c r="P825" s="1"/>
  <c r="P824"/>
  <c r="K57" i="1"/>
  <c r="L56"/>
  <c r="M56" s="1"/>
  <c r="Q57" s="1"/>
  <c r="O55"/>
  <c r="P54"/>
  <c r="J827" i="3"/>
  <c r="R825"/>
  <c r="R826" i="2"/>
  <c r="J58" i="1"/>
  <c r="R56"/>
  <c r="J827" i="2"/>
  <c r="F829" i="3" l="1"/>
  <c r="G828"/>
  <c r="H828" s="1"/>
  <c r="L825"/>
  <c r="K826"/>
  <c r="M825"/>
  <c r="Q826" s="1"/>
  <c r="O825"/>
  <c r="P825" s="1"/>
  <c r="G59" i="1"/>
  <c r="H59" s="1"/>
  <c r="F60"/>
  <c r="L826" i="2"/>
  <c r="K827"/>
  <c r="M826"/>
  <c r="Q827" s="1"/>
  <c r="F829"/>
  <c r="G828"/>
  <c r="H828" s="1"/>
  <c r="O826"/>
  <c r="P826" s="1"/>
  <c r="K58" i="1"/>
  <c r="L57"/>
  <c r="M57" s="1"/>
  <c r="Q58" s="1"/>
  <c r="O56"/>
  <c r="P55"/>
  <c r="J828" i="3"/>
  <c r="R826"/>
  <c r="J59" i="1"/>
  <c r="R827" i="2"/>
  <c r="J828"/>
  <c r="R57" i="1"/>
  <c r="F830" i="3" l="1"/>
  <c r="G829"/>
  <c r="H829" s="1"/>
  <c r="L826"/>
  <c r="K827"/>
  <c r="M826"/>
  <c r="Q827" s="1"/>
  <c r="O826"/>
  <c r="P826" s="1"/>
  <c r="G60" i="1"/>
  <c r="H60" s="1"/>
  <c r="F61"/>
  <c r="F830" i="2"/>
  <c r="G829"/>
  <c r="H829" s="1"/>
  <c r="L827"/>
  <c r="K828"/>
  <c r="M827"/>
  <c r="Q828" s="1"/>
  <c r="O827"/>
  <c r="P827" s="1"/>
  <c r="L58" i="1"/>
  <c r="M58" s="1"/>
  <c r="Q59" s="1"/>
  <c r="K59"/>
  <c r="O57"/>
  <c r="P56"/>
  <c r="J829" i="3"/>
  <c r="R827"/>
  <c r="J829" i="2"/>
  <c r="R828"/>
  <c r="R58" i="1"/>
  <c r="J60"/>
  <c r="F831" i="3" l="1"/>
  <c r="G830"/>
  <c r="H830" s="1"/>
  <c r="L827"/>
  <c r="K828"/>
  <c r="M827"/>
  <c r="Q828" s="1"/>
  <c r="O827"/>
  <c r="P827" s="1"/>
  <c r="F831" i="2"/>
  <c r="G830"/>
  <c r="H830" s="1"/>
  <c r="L828"/>
  <c r="K829"/>
  <c r="M828"/>
  <c r="Q829" s="1"/>
  <c r="G61" i="1"/>
  <c r="H61" s="1"/>
  <c r="F62"/>
  <c r="O828" i="2"/>
  <c r="P828" s="1"/>
  <c r="L59" i="1"/>
  <c r="M59" s="1"/>
  <c r="Q60" s="1"/>
  <c r="K60"/>
  <c r="O58"/>
  <c r="P57"/>
  <c r="J830" i="3"/>
  <c r="R828"/>
  <c r="J61" i="1"/>
  <c r="R59"/>
  <c r="J830" i="2"/>
  <c r="R829"/>
  <c r="F832" i="3" l="1"/>
  <c r="G831"/>
  <c r="H831" s="1"/>
  <c r="L828"/>
  <c r="K829"/>
  <c r="M828"/>
  <c r="Q829" s="1"/>
  <c r="O828"/>
  <c r="P828" s="1"/>
  <c r="G62" i="1"/>
  <c r="H62" s="1"/>
  <c r="F63"/>
  <c r="L829" i="2"/>
  <c r="K830"/>
  <c r="M829"/>
  <c r="Q830" s="1"/>
  <c r="F832"/>
  <c r="G831"/>
  <c r="H831" s="1"/>
  <c r="O829"/>
  <c r="P829" s="1"/>
  <c r="K61" i="1"/>
  <c r="L60"/>
  <c r="M60" s="1"/>
  <c r="Q61" s="1"/>
  <c r="O59"/>
  <c r="P58"/>
  <c r="J831" i="3"/>
  <c r="R829"/>
  <c r="J62" i="1"/>
  <c r="J831" i="2"/>
  <c r="R830"/>
  <c r="R60" i="1"/>
  <c r="F833" i="3" l="1"/>
  <c r="G832"/>
  <c r="H832" s="1"/>
  <c r="L829"/>
  <c r="K830"/>
  <c r="M829"/>
  <c r="Q830" s="1"/>
  <c r="O829"/>
  <c r="P829" s="1"/>
  <c r="L830" i="2"/>
  <c r="K831"/>
  <c r="M830"/>
  <c r="Q831" s="1"/>
  <c r="G63" i="1"/>
  <c r="H63" s="1"/>
  <c r="F64"/>
  <c r="F833" i="2"/>
  <c r="G832"/>
  <c r="H832" s="1"/>
  <c r="O830"/>
  <c r="P830" s="1"/>
  <c r="K62" i="1"/>
  <c r="L61"/>
  <c r="M61" s="1"/>
  <c r="Q62" s="1"/>
  <c r="O60"/>
  <c r="P59"/>
  <c r="J832" i="3"/>
  <c r="R830"/>
  <c r="R831" i="2"/>
  <c r="J63" i="1"/>
  <c r="J832" i="2"/>
  <c r="R61" i="1"/>
  <c r="F834" i="3" l="1"/>
  <c r="G833"/>
  <c r="H833" s="1"/>
  <c r="L830"/>
  <c r="K831"/>
  <c r="M830"/>
  <c r="Q831" s="1"/>
  <c r="O830"/>
  <c r="P830" s="1"/>
  <c r="G64" i="1"/>
  <c r="H64" s="1"/>
  <c r="F65"/>
  <c r="F834" i="2"/>
  <c r="G833"/>
  <c r="H833" s="1"/>
  <c r="L831"/>
  <c r="K832"/>
  <c r="M831"/>
  <c r="Q832" s="1"/>
  <c r="O831"/>
  <c r="P831" s="1"/>
  <c r="K63" i="1"/>
  <c r="L62"/>
  <c r="M62" s="1"/>
  <c r="Q63" s="1"/>
  <c r="O61"/>
  <c r="P60"/>
  <c r="J833" i="3"/>
  <c r="R831"/>
  <c r="R832" i="2"/>
  <c r="J833"/>
  <c r="J64" i="1"/>
  <c r="R62"/>
  <c r="F835" i="3" l="1"/>
  <c r="G834"/>
  <c r="H834" s="1"/>
  <c r="L831"/>
  <c r="K832"/>
  <c r="M831"/>
  <c r="Q832" s="1"/>
  <c r="O831"/>
  <c r="P831" s="1"/>
  <c r="G65" i="1"/>
  <c r="H65" s="1"/>
  <c r="F66"/>
  <c r="F835" i="2"/>
  <c r="G834"/>
  <c r="H834" s="1"/>
  <c r="L832"/>
  <c r="K833"/>
  <c r="M832"/>
  <c r="Q833" s="1"/>
  <c r="O832"/>
  <c r="P832" s="1"/>
  <c r="L63" i="1"/>
  <c r="M63" s="1"/>
  <c r="Q64" s="1"/>
  <c r="K64"/>
  <c r="O62"/>
  <c r="P61"/>
  <c r="J834" i="3"/>
  <c r="R832"/>
  <c r="J834" i="2"/>
  <c r="R833"/>
  <c r="R63" i="1"/>
  <c r="J65"/>
  <c r="F836" i="3" l="1"/>
  <c r="G835"/>
  <c r="H835" s="1"/>
  <c r="L832"/>
  <c r="K833"/>
  <c r="M832"/>
  <c r="Q833" s="1"/>
  <c r="O832"/>
  <c r="P832" s="1"/>
  <c r="F836" i="2"/>
  <c r="G835"/>
  <c r="H835" s="1"/>
  <c r="L833"/>
  <c r="K834"/>
  <c r="M833"/>
  <c r="Q834" s="1"/>
  <c r="G66" i="1"/>
  <c r="H66" s="1"/>
  <c r="F67"/>
  <c r="O833" i="2"/>
  <c r="P833" s="1"/>
  <c r="L64" i="1"/>
  <c r="M64" s="1"/>
  <c r="Q65" s="1"/>
  <c r="K65"/>
  <c r="O63"/>
  <c r="P62"/>
  <c r="J835" i="3"/>
  <c r="R833"/>
  <c r="J66" i="1"/>
  <c r="R64"/>
  <c r="J835" i="2"/>
  <c r="R834"/>
  <c r="F837" i="3" l="1"/>
  <c r="G836"/>
  <c r="H836" s="1"/>
  <c r="L833"/>
  <c r="K834"/>
  <c r="M833"/>
  <c r="Q834" s="1"/>
  <c r="O833"/>
  <c r="P833" s="1"/>
  <c r="G67" i="1"/>
  <c r="H67" s="1"/>
  <c r="F68"/>
  <c r="L834" i="2"/>
  <c r="K835"/>
  <c r="M834"/>
  <c r="Q835" s="1"/>
  <c r="F837"/>
  <c r="G836"/>
  <c r="H836" s="1"/>
  <c r="O834"/>
  <c r="P834" s="1"/>
  <c r="L65" i="1"/>
  <c r="M65" s="1"/>
  <c r="Q66" s="1"/>
  <c r="K66"/>
  <c r="O64"/>
  <c r="P63"/>
  <c r="J836" i="3"/>
  <c r="R834"/>
  <c r="J67" i="1"/>
  <c r="R65"/>
  <c r="J836" i="2"/>
  <c r="R835"/>
  <c r="F838" i="3" l="1"/>
  <c r="G837"/>
  <c r="H837" s="1"/>
  <c r="L834"/>
  <c r="K835"/>
  <c r="M834"/>
  <c r="Q835" s="1"/>
  <c r="O834"/>
  <c r="P834" s="1"/>
  <c r="L835" i="2"/>
  <c r="K836"/>
  <c r="M835"/>
  <c r="Q836" s="1"/>
  <c r="G68" i="1"/>
  <c r="H68" s="1"/>
  <c r="F69"/>
  <c r="F838" i="2"/>
  <c r="G837"/>
  <c r="H837" s="1"/>
  <c r="O835"/>
  <c r="P835" s="1"/>
  <c r="L66" i="1"/>
  <c r="M66" s="1"/>
  <c r="Q67" s="1"/>
  <c r="K67"/>
  <c r="O65"/>
  <c r="P64"/>
  <c r="J837" i="3"/>
  <c r="R835"/>
  <c r="R836" i="2"/>
  <c r="J837"/>
  <c r="R66" i="1"/>
  <c r="J68"/>
  <c r="F839" i="3" l="1"/>
  <c r="G838"/>
  <c r="H838" s="1"/>
  <c r="L835"/>
  <c r="K836"/>
  <c r="M835"/>
  <c r="Q836" s="1"/>
  <c r="O835"/>
  <c r="P835" s="1"/>
  <c r="F839" i="2"/>
  <c r="G838"/>
  <c r="H838" s="1"/>
  <c r="L836"/>
  <c r="K837"/>
  <c r="M836"/>
  <c r="Q837" s="1"/>
  <c r="G69" i="1"/>
  <c r="H69" s="1"/>
  <c r="F70"/>
  <c r="O836" i="2"/>
  <c r="L67" i="1"/>
  <c r="M67" s="1"/>
  <c r="Q68" s="1"/>
  <c r="K68"/>
  <c r="O66"/>
  <c r="P65"/>
  <c r="J838" i="3"/>
  <c r="R836"/>
  <c r="J838" i="2"/>
  <c r="R837"/>
  <c r="R67" i="1"/>
  <c r="J69"/>
  <c r="F840" i="3" l="1"/>
  <c r="G839"/>
  <c r="H839" s="1"/>
  <c r="L836"/>
  <c r="K837"/>
  <c r="M836"/>
  <c r="Q837" s="1"/>
  <c r="O836"/>
  <c r="P836" s="1"/>
  <c r="F840" i="2"/>
  <c r="G839"/>
  <c r="H839" s="1"/>
  <c r="O837"/>
  <c r="P837" s="1"/>
  <c r="P836"/>
  <c r="G70" i="1"/>
  <c r="H70" s="1"/>
  <c r="F71"/>
  <c r="L837" i="2"/>
  <c r="M837" s="1"/>
  <c r="Q838" s="1"/>
  <c r="K838"/>
  <c r="K69" i="1"/>
  <c r="L68"/>
  <c r="M68" s="1"/>
  <c r="Q69" s="1"/>
  <c r="O67"/>
  <c r="P66"/>
  <c r="J839" i="3"/>
  <c r="R837"/>
  <c r="J70" i="1"/>
  <c r="R68"/>
  <c r="J839" i="2"/>
  <c r="R838"/>
  <c r="F841" i="3" l="1"/>
  <c r="G840"/>
  <c r="H840" s="1"/>
  <c r="L837"/>
  <c r="K838"/>
  <c r="M837"/>
  <c r="Q838" s="1"/>
  <c r="O837"/>
  <c r="P837" s="1"/>
  <c r="L838" i="2"/>
  <c r="K839"/>
  <c r="M838"/>
  <c r="Q839" s="1"/>
  <c r="G71" i="1"/>
  <c r="H71" s="1"/>
  <c r="F72"/>
  <c r="F841" i="2"/>
  <c r="G840"/>
  <c r="H840" s="1"/>
  <c r="O838"/>
  <c r="P838" s="1"/>
  <c r="K70" i="1"/>
  <c r="L69"/>
  <c r="M69" s="1"/>
  <c r="Q70" s="1"/>
  <c r="O68"/>
  <c r="P67"/>
  <c r="J840" i="3"/>
  <c r="R838"/>
  <c r="R69" i="1"/>
  <c r="J840" i="2"/>
  <c r="J71" i="1"/>
  <c r="R839" i="2"/>
  <c r="F842" i="3" l="1"/>
  <c r="G841"/>
  <c r="H841" s="1"/>
  <c r="L838"/>
  <c r="K839"/>
  <c r="M838"/>
  <c r="Q839" s="1"/>
  <c r="O838"/>
  <c r="P838" s="1"/>
  <c r="L839" i="2"/>
  <c r="K840"/>
  <c r="M839"/>
  <c r="Q840" s="1"/>
  <c r="F842"/>
  <c r="G841"/>
  <c r="H841" s="1"/>
  <c r="G72" i="1"/>
  <c r="H72" s="1"/>
  <c r="F73"/>
  <c r="O839" i="2"/>
  <c r="P839" s="1"/>
  <c r="L70" i="1"/>
  <c r="M70" s="1"/>
  <c r="Q71" s="1"/>
  <c r="K71"/>
  <c r="O69"/>
  <c r="P68"/>
  <c r="J841" i="3"/>
  <c r="R839"/>
  <c r="R840" i="2"/>
  <c r="J72" i="1"/>
  <c r="R70"/>
  <c r="J841" i="2"/>
  <c r="F843" i="3" l="1"/>
  <c r="G842"/>
  <c r="H842" s="1"/>
  <c r="L839"/>
  <c r="K840"/>
  <c r="M839"/>
  <c r="Q840" s="1"/>
  <c r="O839"/>
  <c r="P839" s="1"/>
  <c r="G73" i="1"/>
  <c r="H73" s="1"/>
  <c r="F74"/>
  <c r="F843" i="2"/>
  <c r="G842"/>
  <c r="H842" s="1"/>
  <c r="L840"/>
  <c r="K841"/>
  <c r="M840"/>
  <c r="Q841" s="1"/>
  <c r="O840"/>
  <c r="P840" s="1"/>
  <c r="K72" i="1"/>
  <c r="L71"/>
  <c r="M71" s="1"/>
  <c r="Q72" s="1"/>
  <c r="O70"/>
  <c r="P69"/>
  <c r="J842" i="3"/>
  <c r="R840"/>
  <c r="J842" i="2"/>
  <c r="J73" i="1"/>
  <c r="R841" i="2"/>
  <c r="R71" i="1"/>
  <c r="F844" i="3" l="1"/>
  <c r="G843"/>
  <c r="H843" s="1"/>
  <c r="L840"/>
  <c r="K841"/>
  <c r="M840"/>
  <c r="Q841" s="1"/>
  <c r="O840"/>
  <c r="P840" s="1"/>
  <c r="F844" i="2"/>
  <c r="G843"/>
  <c r="H843" s="1"/>
  <c r="G74" i="1"/>
  <c r="H74" s="1"/>
  <c r="F75"/>
  <c r="L841" i="2"/>
  <c r="K842"/>
  <c r="M841"/>
  <c r="Q842" s="1"/>
  <c r="O841"/>
  <c r="P841" s="1"/>
  <c r="L72" i="1"/>
  <c r="M72" s="1"/>
  <c r="Q73" s="1"/>
  <c r="K73"/>
  <c r="O71"/>
  <c r="P70"/>
  <c r="J843" i="3"/>
  <c r="R841"/>
  <c r="J74" i="1"/>
  <c r="R72"/>
  <c r="J843" i="2"/>
  <c r="R842"/>
  <c r="F845" i="3" l="1"/>
  <c r="G844"/>
  <c r="H844" s="1"/>
  <c r="L841"/>
  <c r="K842"/>
  <c r="M841"/>
  <c r="Q842" s="1"/>
  <c r="O841"/>
  <c r="P841" s="1"/>
  <c r="L842" i="2"/>
  <c r="K843"/>
  <c r="M842"/>
  <c r="Q843" s="1"/>
  <c r="G75" i="1"/>
  <c r="H75" s="1"/>
  <c r="F76"/>
  <c r="F845" i="2"/>
  <c r="G844"/>
  <c r="H844" s="1"/>
  <c r="O842"/>
  <c r="P842" s="1"/>
  <c r="K74" i="1"/>
  <c r="L73"/>
  <c r="M73" s="1"/>
  <c r="Q74" s="1"/>
  <c r="O72"/>
  <c r="P71"/>
  <c r="J844" i="3"/>
  <c r="R842"/>
  <c r="J844" i="2"/>
  <c r="J75" i="1"/>
  <c r="R843" i="2"/>
  <c r="R73" i="1"/>
  <c r="F846" i="3" l="1"/>
  <c r="G845"/>
  <c r="H845" s="1"/>
  <c r="L842"/>
  <c r="K843"/>
  <c r="M842"/>
  <c r="Q843" s="1"/>
  <c r="O842"/>
  <c r="P842" s="1"/>
  <c r="L843" i="2"/>
  <c r="K844"/>
  <c r="M843"/>
  <c r="Q844" s="1"/>
  <c r="F846"/>
  <c r="G845"/>
  <c r="H845" s="1"/>
  <c r="G76" i="1"/>
  <c r="H76" s="1"/>
  <c r="F77"/>
  <c r="O843" i="2"/>
  <c r="P843" s="1"/>
  <c r="L74" i="1"/>
  <c r="M74" s="1"/>
  <c r="Q75" s="1"/>
  <c r="K75"/>
  <c r="O73"/>
  <c r="P72"/>
  <c r="J845" i="3"/>
  <c r="R843"/>
  <c r="R844" i="2"/>
  <c r="J76" i="1"/>
  <c r="R74"/>
  <c r="J845" i="2"/>
  <c r="F847" i="3" l="1"/>
  <c r="G846"/>
  <c r="H846" s="1"/>
  <c r="L843"/>
  <c r="K844"/>
  <c r="M843"/>
  <c r="Q844" s="1"/>
  <c r="O843"/>
  <c r="P843" s="1"/>
  <c r="G77" i="1"/>
  <c r="H77" s="1"/>
  <c r="F78"/>
  <c r="F847" i="2"/>
  <c r="G846"/>
  <c r="H846" s="1"/>
  <c r="L844"/>
  <c r="K845"/>
  <c r="M844"/>
  <c r="Q845" s="1"/>
  <c r="O844"/>
  <c r="P844" s="1"/>
  <c r="K76" i="1"/>
  <c r="L75"/>
  <c r="M75" s="1"/>
  <c r="Q76" s="1"/>
  <c r="O74"/>
  <c r="P73"/>
  <c r="J846" i="3"/>
  <c r="R844"/>
  <c r="J846" i="2"/>
  <c r="J77" i="1"/>
  <c r="R845" i="2"/>
  <c r="R75" i="1"/>
  <c r="F848" i="3" l="1"/>
  <c r="G847"/>
  <c r="H847" s="1"/>
  <c r="L844"/>
  <c r="K845"/>
  <c r="M844"/>
  <c r="Q845" s="1"/>
  <c r="O844"/>
  <c r="P844" s="1"/>
  <c r="F848" i="2"/>
  <c r="G847"/>
  <c r="H847" s="1"/>
  <c r="G78" i="1"/>
  <c r="H78" s="1"/>
  <c r="F79"/>
  <c r="L845" i="2"/>
  <c r="K846"/>
  <c r="M845"/>
  <c r="Q846" s="1"/>
  <c r="O845"/>
  <c r="P845" s="1"/>
  <c r="K77" i="1"/>
  <c r="L76"/>
  <c r="M76" s="1"/>
  <c r="Q77" s="1"/>
  <c r="O75"/>
  <c r="P74"/>
  <c r="J847" i="3"/>
  <c r="R845"/>
  <c r="J78" i="1"/>
  <c r="J847" i="2"/>
  <c r="R846"/>
  <c r="R76" i="1"/>
  <c r="F849" i="3" l="1"/>
  <c r="G848"/>
  <c r="H848" s="1"/>
  <c r="L845"/>
  <c r="K846"/>
  <c r="M845"/>
  <c r="Q846" s="1"/>
  <c r="O845"/>
  <c r="P845" s="1"/>
  <c r="L846" i="2"/>
  <c r="K847"/>
  <c r="M846"/>
  <c r="Q847" s="1"/>
  <c r="G79" i="1"/>
  <c r="H79" s="1"/>
  <c r="F80"/>
  <c r="F849" i="2"/>
  <c r="G848"/>
  <c r="H848" s="1"/>
  <c r="O846"/>
  <c r="P846" s="1"/>
  <c r="K78" i="1"/>
  <c r="L77"/>
  <c r="M77" s="1"/>
  <c r="Q78" s="1"/>
  <c r="O76"/>
  <c r="P75"/>
  <c r="J848" i="3"/>
  <c r="R846"/>
  <c r="R77" i="1"/>
  <c r="J848" i="2"/>
  <c r="J79" i="1"/>
  <c r="R847" i="2"/>
  <c r="F850" i="3" l="1"/>
  <c r="G849"/>
  <c r="H849" s="1"/>
  <c r="L846"/>
  <c r="K847"/>
  <c r="M846"/>
  <c r="Q847" s="1"/>
  <c r="O846"/>
  <c r="P846" s="1"/>
  <c r="L847" i="2"/>
  <c r="K848"/>
  <c r="M847"/>
  <c r="Q848" s="1"/>
  <c r="F850"/>
  <c r="G849"/>
  <c r="H849" s="1"/>
  <c r="G80" i="1"/>
  <c r="H80" s="1"/>
  <c r="F81"/>
  <c r="O847" i="2"/>
  <c r="P847" s="1"/>
  <c r="K79" i="1"/>
  <c r="L78"/>
  <c r="M78" s="1"/>
  <c r="Q79" s="1"/>
  <c r="O77"/>
  <c r="P76"/>
  <c r="J849" i="3"/>
  <c r="R847"/>
  <c r="R848" i="2"/>
  <c r="J80" i="1"/>
  <c r="J849" i="2"/>
  <c r="R78" i="1"/>
  <c r="F851" i="3" l="1"/>
  <c r="G850"/>
  <c r="H850" s="1"/>
  <c r="L847"/>
  <c r="K848"/>
  <c r="M847"/>
  <c r="Q848" s="1"/>
  <c r="O847"/>
  <c r="P847" s="1"/>
  <c r="G81" i="1"/>
  <c r="H81" s="1"/>
  <c r="F82"/>
  <c r="F851" i="2"/>
  <c r="G850"/>
  <c r="H850" s="1"/>
  <c r="L848"/>
  <c r="K849"/>
  <c r="M848"/>
  <c r="Q849" s="1"/>
  <c r="O848"/>
  <c r="K80" i="1"/>
  <c r="L79"/>
  <c r="M79" s="1"/>
  <c r="Q80" s="1"/>
  <c r="O78"/>
  <c r="P77"/>
  <c r="J850" i="3"/>
  <c r="R848"/>
  <c r="J81" i="1"/>
  <c r="R849" i="2"/>
  <c r="J850"/>
  <c r="R79" i="1"/>
  <c r="F852" i="3" l="1"/>
  <c r="G851"/>
  <c r="H851" s="1"/>
  <c r="L848"/>
  <c r="K849"/>
  <c r="M848"/>
  <c r="Q849" s="1"/>
  <c r="O848"/>
  <c r="P848" s="1"/>
  <c r="L849" i="2"/>
  <c r="K850"/>
  <c r="M849"/>
  <c r="Q850" s="1"/>
  <c r="F852"/>
  <c r="G851"/>
  <c r="H851" s="1"/>
  <c r="F83" i="1"/>
  <c r="G82"/>
  <c r="H82" s="1"/>
  <c r="O849" i="2"/>
  <c r="P849" s="1"/>
  <c r="P848"/>
  <c r="L80" i="1"/>
  <c r="M80" s="1"/>
  <c r="Q81" s="1"/>
  <c r="K81"/>
  <c r="O79"/>
  <c r="P78"/>
  <c r="J851" i="3"/>
  <c r="R849"/>
  <c r="J851" i="2"/>
  <c r="R850"/>
  <c r="J82" i="1"/>
  <c r="R80"/>
  <c r="F853" i="3" l="1"/>
  <c r="G852"/>
  <c r="H852" s="1"/>
  <c r="L849"/>
  <c r="K850"/>
  <c r="M849"/>
  <c r="Q850" s="1"/>
  <c r="O849"/>
  <c r="P849" s="1"/>
  <c r="L850" i="2"/>
  <c r="K851"/>
  <c r="M850"/>
  <c r="Q851" s="1"/>
  <c r="G83" i="1"/>
  <c r="H83" s="1"/>
  <c r="F84"/>
  <c r="F853" i="2"/>
  <c r="G852"/>
  <c r="H852" s="1"/>
  <c r="O850"/>
  <c r="P850" s="1"/>
  <c r="L81" i="1"/>
  <c r="M81" s="1"/>
  <c r="Q82" s="1"/>
  <c r="K82"/>
  <c r="O80"/>
  <c r="P79"/>
  <c r="J852" i="3"/>
  <c r="R850"/>
  <c r="R851" i="2"/>
  <c r="J83" i="1"/>
  <c r="R81"/>
  <c r="J852" i="2"/>
  <c r="F854" i="3" l="1"/>
  <c r="G853"/>
  <c r="H853" s="1"/>
  <c r="L850"/>
  <c r="K851"/>
  <c r="M850"/>
  <c r="Q851" s="1"/>
  <c r="O850"/>
  <c r="P850" s="1"/>
  <c r="G84" i="1"/>
  <c r="H84" s="1"/>
  <c r="F85"/>
  <c r="F854" i="2"/>
  <c r="G853"/>
  <c r="H853" s="1"/>
  <c r="L851"/>
  <c r="K852"/>
  <c r="M851"/>
  <c r="Q852" s="1"/>
  <c r="O851"/>
  <c r="P851" s="1"/>
  <c r="K83" i="1"/>
  <c r="L82"/>
  <c r="M82" s="1"/>
  <c r="Q83" s="1"/>
  <c r="O81"/>
  <c r="P80"/>
  <c r="J853" i="3"/>
  <c r="R851"/>
  <c r="J853" i="2"/>
  <c r="R852"/>
  <c r="J84" i="1"/>
  <c r="R82"/>
  <c r="F855" i="3" l="1"/>
  <c r="G855" s="1"/>
  <c r="H855" s="1"/>
  <c r="G854"/>
  <c r="H854" s="1"/>
  <c r="L851"/>
  <c r="K852"/>
  <c r="M851"/>
  <c r="Q852" s="1"/>
  <c r="O851"/>
  <c r="P851" s="1"/>
  <c r="F855" i="2"/>
  <c r="G855" s="1"/>
  <c r="H855" s="1"/>
  <c r="G854"/>
  <c r="H854" s="1"/>
  <c r="L852"/>
  <c r="M852" s="1"/>
  <c r="Q853" s="1"/>
  <c r="K853"/>
  <c r="G85" i="1"/>
  <c r="H85" s="1"/>
  <c r="F86"/>
  <c r="O852" i="2"/>
  <c r="P852" s="1"/>
  <c r="L83" i="1"/>
  <c r="M83" s="1"/>
  <c r="Q84" s="1"/>
  <c r="K84"/>
  <c r="O82"/>
  <c r="P81"/>
  <c r="J854" i="3"/>
  <c r="J855"/>
  <c r="R852"/>
  <c r="J855" i="2"/>
  <c r="J854"/>
  <c r="R853"/>
  <c r="R83" i="1"/>
  <c r="J85"/>
  <c r="L852" i="3" l="1"/>
  <c r="K853"/>
  <c r="M852"/>
  <c r="Q853" s="1"/>
  <c r="O852"/>
  <c r="P852" s="1"/>
  <c r="G86" i="1"/>
  <c r="H86" s="1"/>
  <c r="F87"/>
  <c r="L853" i="2"/>
  <c r="K854"/>
  <c r="M853"/>
  <c r="Q854" s="1"/>
  <c r="O853"/>
  <c r="L84" i="1"/>
  <c r="M84" s="1"/>
  <c r="Q85" s="1"/>
  <c r="K85"/>
  <c r="K86" s="1"/>
  <c r="P82"/>
  <c r="O83"/>
  <c r="R853" i="3"/>
  <c r="J86" i="1"/>
  <c r="R84"/>
  <c r="R854" i="2"/>
  <c r="R85" i="1"/>
  <c r="L853" i="3" l="1"/>
  <c r="K854"/>
  <c r="M853"/>
  <c r="Q854" s="1"/>
  <c r="O853"/>
  <c r="P853" s="1"/>
  <c r="L854" i="2"/>
  <c r="K855"/>
  <c r="M854"/>
  <c r="Q855" s="1"/>
  <c r="G87" i="1"/>
  <c r="H87" s="1"/>
  <c r="F88"/>
  <c r="O854" i="2"/>
  <c r="P854" s="1"/>
  <c r="P853"/>
  <c r="L85" i="1"/>
  <c r="M85" s="1"/>
  <c r="Q86" s="1"/>
  <c r="K87"/>
  <c r="L86"/>
  <c r="M86" s="1"/>
  <c r="P83"/>
  <c r="O84"/>
  <c r="R854" i="3"/>
  <c r="J87" i="1"/>
  <c r="R86"/>
  <c r="R855" i="2"/>
  <c r="L854" i="3" l="1"/>
  <c r="K855"/>
  <c r="M854"/>
  <c r="Q855" s="1"/>
  <c r="O854"/>
  <c r="P854" s="1"/>
  <c r="Q87" i="1"/>
  <c r="G88"/>
  <c r="H88" s="1"/>
  <c r="F89"/>
  <c r="L855" i="2"/>
  <c r="M855" s="1"/>
  <c r="O855"/>
  <c r="P855" s="1"/>
  <c r="K88" i="1"/>
  <c r="L87"/>
  <c r="M87" s="1"/>
  <c r="Q88" s="1"/>
  <c r="O85"/>
  <c r="P84"/>
  <c r="R855" i="3"/>
  <c r="R87" i="1"/>
  <c r="J88"/>
  <c r="L855" i="3" l="1"/>
  <c r="M855" s="1"/>
  <c r="O855"/>
  <c r="P855" s="1"/>
  <c r="G89" i="1"/>
  <c r="H89" s="1"/>
  <c r="F90"/>
  <c r="K89"/>
  <c r="L88"/>
  <c r="M88" s="1"/>
  <c r="Q89" s="1"/>
  <c r="O86"/>
  <c r="P85"/>
  <c r="R88"/>
  <c r="J89"/>
  <c r="G90" l="1"/>
  <c r="H90" s="1"/>
  <c r="F91"/>
  <c r="K90"/>
  <c r="L89"/>
  <c r="M89" s="1"/>
  <c r="Q90" s="1"/>
  <c r="O87"/>
  <c r="P86"/>
  <c r="R89"/>
  <c r="J90"/>
  <c r="G91" l="1"/>
  <c r="H91" s="1"/>
  <c r="F92"/>
  <c r="K91"/>
  <c r="L90"/>
  <c r="M90" s="1"/>
  <c r="Q91" s="1"/>
  <c r="O88"/>
  <c r="P87"/>
  <c r="R90"/>
  <c r="J91"/>
  <c r="G92" l="1"/>
  <c r="H92" s="1"/>
  <c r="F93"/>
  <c r="K92"/>
  <c r="L91"/>
  <c r="M91" s="1"/>
  <c r="Q92" s="1"/>
  <c r="O89"/>
  <c r="P88"/>
  <c r="R91"/>
  <c r="J92"/>
  <c r="G93" l="1"/>
  <c r="H93" s="1"/>
  <c r="F94"/>
  <c r="L92"/>
  <c r="M92" s="1"/>
  <c r="Q93" s="1"/>
  <c r="K93"/>
  <c r="O90"/>
  <c r="P89"/>
  <c r="J93"/>
  <c r="R92"/>
  <c r="G94" l="1"/>
  <c r="H94" s="1"/>
  <c r="F95"/>
  <c r="L93"/>
  <c r="M93" s="1"/>
  <c r="Q94" s="1"/>
  <c r="K94"/>
  <c r="O91"/>
  <c r="P90"/>
  <c r="J94"/>
  <c r="R93"/>
  <c r="G95" l="1"/>
  <c r="H95" s="1"/>
  <c r="F96"/>
  <c r="L94"/>
  <c r="M94" s="1"/>
  <c r="Q95" s="1"/>
  <c r="K95"/>
  <c r="O92"/>
  <c r="P91"/>
  <c r="J95"/>
  <c r="R94"/>
  <c r="G96" l="1"/>
  <c r="H96" s="1"/>
  <c r="F97"/>
  <c r="L95"/>
  <c r="M95" s="1"/>
  <c r="Q96" s="1"/>
  <c r="K96"/>
  <c r="O93"/>
  <c r="P92"/>
  <c r="J96"/>
  <c r="R95"/>
  <c r="G97" l="1"/>
  <c r="H97" s="1"/>
  <c r="F98"/>
  <c r="L96"/>
  <c r="M96" s="1"/>
  <c r="Q97" s="1"/>
  <c r="K97"/>
  <c r="O94"/>
  <c r="P93"/>
  <c r="J97"/>
  <c r="R96"/>
  <c r="G98" l="1"/>
  <c r="H98" s="1"/>
  <c r="F99"/>
  <c r="L97"/>
  <c r="M97" s="1"/>
  <c r="Q98" s="1"/>
  <c r="K98"/>
  <c r="O95"/>
  <c r="P94"/>
  <c r="J98"/>
  <c r="R97"/>
  <c r="G99" l="1"/>
  <c r="H99" s="1"/>
  <c r="F100"/>
  <c r="L98"/>
  <c r="M98" s="1"/>
  <c r="Q99" s="1"/>
  <c r="K99"/>
  <c r="O96"/>
  <c r="P95"/>
  <c r="J99"/>
  <c r="R98"/>
  <c r="G100" l="1"/>
  <c r="H100" s="1"/>
  <c r="F101"/>
  <c r="K100"/>
  <c r="L99"/>
  <c r="M99" s="1"/>
  <c r="Q100" s="1"/>
  <c r="O97"/>
  <c r="P96"/>
  <c r="R99"/>
  <c r="J100"/>
  <c r="G101" l="1"/>
  <c r="H101" s="1"/>
  <c r="F102"/>
  <c r="L100"/>
  <c r="M100" s="1"/>
  <c r="Q101" s="1"/>
  <c r="K101"/>
  <c r="O98"/>
  <c r="P97"/>
  <c r="J101"/>
  <c r="R100"/>
  <c r="G102" l="1"/>
  <c r="H102" s="1"/>
  <c r="F103"/>
  <c r="L101"/>
  <c r="M101" s="1"/>
  <c r="Q102" s="1"/>
  <c r="K102"/>
  <c r="O99"/>
  <c r="P98"/>
  <c r="J102"/>
  <c r="R101"/>
  <c r="G103" l="1"/>
  <c r="H103" s="1"/>
  <c r="F104"/>
  <c r="L102"/>
  <c r="M102" s="1"/>
  <c r="Q103" s="1"/>
  <c r="K103"/>
  <c r="O100"/>
  <c r="P99"/>
  <c r="J103"/>
  <c r="R102"/>
  <c r="G104" l="1"/>
  <c r="H104" s="1"/>
  <c r="F105"/>
  <c r="L103"/>
  <c r="M103" s="1"/>
  <c r="Q104" s="1"/>
  <c r="K104"/>
  <c r="O101"/>
  <c r="P100"/>
  <c r="J104"/>
  <c r="R103"/>
  <c r="G105" l="1"/>
  <c r="H105" s="1"/>
  <c r="F106"/>
  <c r="K105"/>
  <c r="L104"/>
  <c r="M104" s="1"/>
  <c r="Q105" s="1"/>
  <c r="O102"/>
  <c r="P101"/>
  <c r="R104"/>
  <c r="J105"/>
  <c r="G106" l="1"/>
  <c r="H106" s="1"/>
  <c r="F107"/>
  <c r="L105"/>
  <c r="M105" s="1"/>
  <c r="Q106" s="1"/>
  <c r="K106"/>
  <c r="O103"/>
  <c r="P102"/>
  <c r="J106"/>
  <c r="R105"/>
  <c r="G107" l="1"/>
  <c r="H107" s="1"/>
  <c r="F108"/>
  <c r="L106"/>
  <c r="M106" s="1"/>
  <c r="Q107" s="1"/>
  <c r="K107"/>
  <c r="O104"/>
  <c r="P103"/>
  <c r="J107"/>
  <c r="R106"/>
  <c r="G108" l="1"/>
  <c r="H108" s="1"/>
  <c r="F109"/>
  <c r="K108"/>
  <c r="L107"/>
  <c r="M107" s="1"/>
  <c r="Q108" s="1"/>
  <c r="O105"/>
  <c r="P104"/>
  <c r="R107"/>
  <c r="J108"/>
  <c r="G109" l="1"/>
  <c r="H109" s="1"/>
  <c r="F110"/>
  <c r="L108"/>
  <c r="M108" s="1"/>
  <c r="Q109" s="1"/>
  <c r="K109"/>
  <c r="O106"/>
  <c r="P105"/>
  <c r="J109"/>
  <c r="R108"/>
  <c r="G110" l="1"/>
  <c r="H110" s="1"/>
  <c r="F111"/>
  <c r="L109"/>
  <c r="M109" s="1"/>
  <c r="Q110" s="1"/>
  <c r="K110"/>
  <c r="O107"/>
  <c r="P106"/>
  <c r="J110"/>
  <c r="R109"/>
  <c r="G111" l="1"/>
  <c r="H111" s="1"/>
  <c r="F112"/>
  <c r="L110"/>
  <c r="M110" s="1"/>
  <c r="Q111" s="1"/>
  <c r="K111"/>
  <c r="O108"/>
  <c r="P107"/>
  <c r="J111"/>
  <c r="R110"/>
  <c r="G112" l="1"/>
  <c r="H112" s="1"/>
  <c r="F113"/>
  <c r="K112"/>
  <c r="L111"/>
  <c r="M111" s="1"/>
  <c r="Q112" s="1"/>
  <c r="O109"/>
  <c r="P108"/>
  <c r="J112"/>
  <c r="R111"/>
  <c r="G113" l="1"/>
  <c r="H113" s="1"/>
  <c r="F114"/>
  <c r="L112"/>
  <c r="M112" s="1"/>
  <c r="Q113" s="1"/>
  <c r="K113"/>
  <c r="O110"/>
  <c r="P109"/>
  <c r="J113"/>
  <c r="R112"/>
  <c r="G114" l="1"/>
  <c r="H114" s="1"/>
  <c r="F115"/>
  <c r="K114"/>
  <c r="L113"/>
  <c r="M113" s="1"/>
  <c r="Q114" s="1"/>
  <c r="O111"/>
  <c r="P110"/>
  <c r="R113"/>
  <c r="J114"/>
  <c r="G115" l="1"/>
  <c r="H115" s="1"/>
  <c r="F116"/>
  <c r="L114"/>
  <c r="M114" s="1"/>
  <c r="Q115" s="1"/>
  <c r="K115"/>
  <c r="O112"/>
  <c r="P111"/>
  <c r="J115"/>
  <c r="R114"/>
  <c r="G116" l="1"/>
  <c r="H116" s="1"/>
  <c r="F117"/>
  <c r="L115"/>
  <c r="M115" s="1"/>
  <c r="Q116" s="1"/>
  <c r="K116"/>
  <c r="O113"/>
  <c r="P112"/>
  <c r="J116"/>
  <c r="R115"/>
  <c r="G117" l="1"/>
  <c r="H117" s="1"/>
  <c r="F118"/>
  <c r="L116"/>
  <c r="M116" s="1"/>
  <c r="Q117" s="1"/>
  <c r="K117"/>
  <c r="O114"/>
  <c r="P113"/>
  <c r="J117"/>
  <c r="R116"/>
  <c r="G118" l="1"/>
  <c r="H118" s="1"/>
  <c r="F119"/>
  <c r="L117"/>
  <c r="M117" s="1"/>
  <c r="Q118" s="1"/>
  <c r="K118"/>
  <c r="O115"/>
  <c r="P114"/>
  <c r="J118"/>
  <c r="R117"/>
  <c r="G119" l="1"/>
  <c r="H119" s="1"/>
  <c r="F120"/>
  <c r="L118"/>
  <c r="M118" s="1"/>
  <c r="Q119" s="1"/>
  <c r="K119"/>
  <c r="O116"/>
  <c r="P115"/>
  <c r="J119"/>
  <c r="R118"/>
  <c r="G120" l="1"/>
  <c r="H120" s="1"/>
  <c r="F121"/>
  <c r="L119"/>
  <c r="M119" s="1"/>
  <c r="Q120" s="1"/>
  <c r="K120"/>
  <c r="O117"/>
  <c r="P116"/>
  <c r="J120"/>
  <c r="R119"/>
  <c r="G121" l="1"/>
  <c r="H121" s="1"/>
  <c r="F122"/>
  <c r="L120"/>
  <c r="M120" s="1"/>
  <c r="Q121" s="1"/>
  <c r="K121"/>
  <c r="O118"/>
  <c r="P117"/>
  <c r="J121"/>
  <c r="R120"/>
  <c r="G122" l="1"/>
  <c r="H122" s="1"/>
  <c r="F123"/>
  <c r="L121"/>
  <c r="M121" s="1"/>
  <c r="Q122" s="1"/>
  <c r="K122"/>
  <c r="O119"/>
  <c r="P118"/>
  <c r="J122"/>
  <c r="R121"/>
  <c r="G123" l="1"/>
  <c r="H123" s="1"/>
  <c r="F124"/>
  <c r="L122"/>
  <c r="M122" s="1"/>
  <c r="Q123" s="1"/>
  <c r="K123"/>
  <c r="O120"/>
  <c r="P119"/>
  <c r="R122"/>
  <c r="J123"/>
  <c r="G124" l="1"/>
  <c r="H124" s="1"/>
  <c r="F125"/>
  <c r="L123"/>
  <c r="M123" s="1"/>
  <c r="Q124" s="1"/>
  <c r="K124"/>
  <c r="O121"/>
  <c r="P120"/>
  <c r="R123"/>
  <c r="J124"/>
  <c r="G125" l="1"/>
  <c r="H125" s="1"/>
  <c r="F126"/>
  <c r="L124"/>
  <c r="M124" s="1"/>
  <c r="Q125" s="1"/>
  <c r="K125"/>
  <c r="O122"/>
  <c r="P121"/>
  <c r="J125"/>
  <c r="R124"/>
  <c r="G126" l="1"/>
  <c r="H126" s="1"/>
  <c r="F127"/>
  <c r="L125"/>
  <c r="M125" s="1"/>
  <c r="Q126" s="1"/>
  <c r="K126"/>
  <c r="O123"/>
  <c r="P122"/>
  <c r="J126"/>
  <c r="R125"/>
  <c r="G127" l="1"/>
  <c r="H127" s="1"/>
  <c r="F128"/>
  <c r="K127"/>
  <c r="L126"/>
  <c r="M126" s="1"/>
  <c r="Q127" s="1"/>
  <c r="O124"/>
  <c r="P123"/>
  <c r="R126"/>
  <c r="J127"/>
  <c r="G128" l="1"/>
  <c r="H128" s="1"/>
  <c r="F129"/>
  <c r="L127"/>
  <c r="M127" s="1"/>
  <c r="Q128" s="1"/>
  <c r="K128"/>
  <c r="O125"/>
  <c r="P124"/>
  <c r="J128"/>
  <c r="R127"/>
  <c r="G129" l="1"/>
  <c r="H129" s="1"/>
  <c r="F130"/>
  <c r="L128"/>
  <c r="M128" s="1"/>
  <c r="Q129" s="1"/>
  <c r="K129"/>
  <c r="O126"/>
  <c r="P125"/>
  <c r="J129"/>
  <c r="R128"/>
  <c r="G130" l="1"/>
  <c r="H130" s="1"/>
  <c r="F131"/>
  <c r="L129"/>
  <c r="M129" s="1"/>
  <c r="Q130" s="1"/>
  <c r="K130"/>
  <c r="O127"/>
  <c r="P126"/>
  <c r="J130"/>
  <c r="R129"/>
  <c r="G131" l="1"/>
  <c r="H131" s="1"/>
  <c r="F132"/>
  <c r="L130"/>
  <c r="M130" s="1"/>
  <c r="Q131" s="1"/>
  <c r="K131"/>
  <c r="O128"/>
  <c r="P127"/>
  <c r="J131"/>
  <c r="R130"/>
  <c r="G132" l="1"/>
  <c r="H132" s="1"/>
  <c r="F133"/>
  <c r="K132"/>
  <c r="L131"/>
  <c r="M131" s="1"/>
  <c r="Q132" s="1"/>
  <c r="O129"/>
  <c r="P128"/>
  <c r="R131"/>
  <c r="J132"/>
  <c r="G133" l="1"/>
  <c r="H133" s="1"/>
  <c r="F134"/>
  <c r="K133"/>
  <c r="L132"/>
  <c r="M132" s="1"/>
  <c r="Q133" s="1"/>
  <c r="O130"/>
  <c r="P129"/>
  <c r="R132"/>
  <c r="J133"/>
  <c r="G134" l="1"/>
  <c r="H134" s="1"/>
  <c r="F135"/>
  <c r="K134"/>
  <c r="L133"/>
  <c r="M133" s="1"/>
  <c r="Q134" s="1"/>
  <c r="O131"/>
  <c r="P130"/>
  <c r="R133"/>
  <c r="J134"/>
  <c r="G135" l="1"/>
  <c r="H135" s="1"/>
  <c r="F136"/>
  <c r="L134"/>
  <c r="M134" s="1"/>
  <c r="Q135" s="1"/>
  <c r="K135"/>
  <c r="O132"/>
  <c r="P131"/>
  <c r="J135"/>
  <c r="R134"/>
  <c r="G136" l="1"/>
  <c r="H136" s="1"/>
  <c r="F137"/>
  <c r="L135"/>
  <c r="M135" s="1"/>
  <c r="Q136" s="1"/>
  <c r="K136"/>
  <c r="O133"/>
  <c r="P132"/>
  <c r="J136"/>
  <c r="R135"/>
  <c r="G137" l="1"/>
  <c r="H137" s="1"/>
  <c r="F138"/>
  <c r="L136"/>
  <c r="M136" s="1"/>
  <c r="Q137" s="1"/>
  <c r="K137"/>
  <c r="O134"/>
  <c r="P133"/>
  <c r="J137"/>
  <c r="R136"/>
  <c r="G138" l="1"/>
  <c r="H138" s="1"/>
  <c r="F139"/>
  <c r="L137"/>
  <c r="M137" s="1"/>
  <c r="Q138" s="1"/>
  <c r="K138"/>
  <c r="O135"/>
  <c r="P134"/>
  <c r="J138"/>
  <c r="R137"/>
  <c r="G139" l="1"/>
  <c r="H139" s="1"/>
  <c r="F140"/>
  <c r="L138"/>
  <c r="M138" s="1"/>
  <c r="Q139" s="1"/>
  <c r="K139"/>
  <c r="O136"/>
  <c r="P135"/>
  <c r="J139"/>
  <c r="R138"/>
  <c r="G140" l="1"/>
  <c r="H140" s="1"/>
  <c r="F141"/>
  <c r="L139"/>
  <c r="M139" s="1"/>
  <c r="Q140" s="1"/>
  <c r="K140"/>
  <c r="O137"/>
  <c r="P136"/>
  <c r="J140"/>
  <c r="R139"/>
  <c r="G141" l="1"/>
  <c r="H141" s="1"/>
  <c r="F142"/>
  <c r="L140"/>
  <c r="M140" s="1"/>
  <c r="Q141" s="1"/>
  <c r="K141"/>
  <c r="O138"/>
  <c r="P137"/>
  <c r="J141"/>
  <c r="R140"/>
  <c r="G142" l="1"/>
  <c r="H142" s="1"/>
  <c r="F143"/>
  <c r="L141"/>
  <c r="M141" s="1"/>
  <c r="Q142" s="1"/>
  <c r="K142"/>
  <c r="O139"/>
  <c r="P138"/>
  <c r="J142"/>
  <c r="R141"/>
  <c r="G143" l="1"/>
  <c r="H143" s="1"/>
  <c r="F144"/>
  <c r="L142"/>
  <c r="M142" s="1"/>
  <c r="Q143" s="1"/>
  <c r="K143"/>
  <c r="O140"/>
  <c r="P139"/>
  <c r="J143"/>
  <c r="R142"/>
  <c r="G144" l="1"/>
  <c r="H144" s="1"/>
  <c r="F145"/>
  <c r="L143"/>
  <c r="M143" s="1"/>
  <c r="Q144" s="1"/>
  <c r="K144"/>
  <c r="O141"/>
  <c r="P140"/>
  <c r="J144"/>
  <c r="R143"/>
  <c r="G145" l="1"/>
  <c r="H145" s="1"/>
  <c r="F146"/>
  <c r="L144"/>
  <c r="M144" s="1"/>
  <c r="Q145" s="1"/>
  <c r="K145"/>
  <c r="O142"/>
  <c r="P141"/>
  <c r="J145"/>
  <c r="R144"/>
  <c r="G146" l="1"/>
  <c r="H146" s="1"/>
  <c r="F147"/>
  <c r="L145"/>
  <c r="M145" s="1"/>
  <c r="Q146" s="1"/>
  <c r="K146"/>
  <c r="O143"/>
  <c r="P142"/>
  <c r="J146"/>
  <c r="R145"/>
  <c r="G147" l="1"/>
  <c r="H147" s="1"/>
  <c r="F148"/>
  <c r="L146"/>
  <c r="M146" s="1"/>
  <c r="Q147" s="1"/>
  <c r="K147"/>
  <c r="O144"/>
  <c r="P143"/>
  <c r="J147"/>
  <c r="R146"/>
  <c r="G148" l="1"/>
  <c r="H148" s="1"/>
  <c r="F149"/>
  <c r="L147"/>
  <c r="M147" s="1"/>
  <c r="Q148" s="1"/>
  <c r="K148"/>
  <c r="O145"/>
  <c r="P144"/>
  <c r="J148"/>
  <c r="R147"/>
  <c r="G149" l="1"/>
  <c r="H149" s="1"/>
  <c r="F150"/>
  <c r="L148"/>
  <c r="M148" s="1"/>
  <c r="Q149" s="1"/>
  <c r="K149"/>
  <c r="O146"/>
  <c r="P145"/>
  <c r="J149"/>
  <c r="R148"/>
  <c r="G150" l="1"/>
  <c r="H150" s="1"/>
  <c r="F151"/>
  <c r="L149"/>
  <c r="M149" s="1"/>
  <c r="Q150" s="1"/>
  <c r="K150"/>
  <c r="O147"/>
  <c r="P146"/>
  <c r="J150"/>
  <c r="R149"/>
  <c r="G151" l="1"/>
  <c r="H151" s="1"/>
  <c r="F152"/>
  <c r="L150"/>
  <c r="M150" s="1"/>
  <c r="Q151" s="1"/>
  <c r="K151"/>
  <c r="O148"/>
  <c r="P147"/>
  <c r="J151"/>
  <c r="R150"/>
  <c r="G152" l="1"/>
  <c r="H152" s="1"/>
  <c r="F153"/>
  <c r="L151"/>
  <c r="M151" s="1"/>
  <c r="Q152" s="1"/>
  <c r="K152"/>
  <c r="O149"/>
  <c r="P148"/>
  <c r="J152"/>
  <c r="R151"/>
  <c r="G153" l="1"/>
  <c r="H153" s="1"/>
  <c r="F154"/>
  <c r="L152"/>
  <c r="M152" s="1"/>
  <c r="Q153" s="1"/>
  <c r="K153"/>
  <c r="O150"/>
  <c r="P149"/>
  <c r="J153"/>
  <c r="R152"/>
  <c r="G154" l="1"/>
  <c r="H154" s="1"/>
  <c r="F155"/>
  <c r="L153"/>
  <c r="M153" s="1"/>
  <c r="Q154" s="1"/>
  <c r="K154"/>
  <c r="O151"/>
  <c r="P150"/>
  <c r="J154"/>
  <c r="R153"/>
  <c r="G155" l="1"/>
  <c r="H155" s="1"/>
  <c r="F156"/>
  <c r="L154"/>
  <c r="M154" s="1"/>
  <c r="Q155" s="1"/>
  <c r="K155"/>
  <c r="O152"/>
  <c r="P151"/>
  <c r="J155"/>
  <c r="R154"/>
  <c r="G156" l="1"/>
  <c r="H156" s="1"/>
  <c r="F157"/>
  <c r="L155"/>
  <c r="M155" s="1"/>
  <c r="Q156" s="1"/>
  <c r="K156"/>
  <c r="O153"/>
  <c r="P152"/>
  <c r="J156"/>
  <c r="R155"/>
  <c r="G157" l="1"/>
  <c r="H157" s="1"/>
  <c r="F158"/>
  <c r="L156"/>
  <c r="M156" s="1"/>
  <c r="Q157" s="1"/>
  <c r="K157"/>
  <c r="O154"/>
  <c r="P153"/>
  <c r="J157"/>
  <c r="R156"/>
  <c r="G158" l="1"/>
  <c r="H158" s="1"/>
  <c r="F159"/>
  <c r="L157"/>
  <c r="M157" s="1"/>
  <c r="Q158" s="1"/>
  <c r="K158"/>
  <c r="O155"/>
  <c r="P154"/>
  <c r="J158"/>
  <c r="R157"/>
  <c r="G159" l="1"/>
  <c r="H159" s="1"/>
  <c r="F160"/>
  <c r="L158"/>
  <c r="M158" s="1"/>
  <c r="Q159" s="1"/>
  <c r="K159"/>
  <c r="O156"/>
  <c r="P155"/>
  <c r="J159"/>
  <c r="R158"/>
  <c r="G160" l="1"/>
  <c r="H160" s="1"/>
  <c r="F161"/>
  <c r="L159"/>
  <c r="M159" s="1"/>
  <c r="Q160" s="1"/>
  <c r="K160"/>
  <c r="O157"/>
  <c r="P156"/>
  <c r="J160"/>
  <c r="R159"/>
  <c r="G161" l="1"/>
  <c r="H161" s="1"/>
  <c r="F162"/>
  <c r="L160"/>
  <c r="M160" s="1"/>
  <c r="Q161" s="1"/>
  <c r="K161"/>
  <c r="O158"/>
  <c r="P157"/>
  <c r="J161"/>
  <c r="R160"/>
  <c r="G162" l="1"/>
  <c r="H162" s="1"/>
  <c r="F163"/>
  <c r="K162"/>
  <c r="L161"/>
  <c r="M161" s="1"/>
  <c r="Q162" s="1"/>
  <c r="O159"/>
  <c r="P158"/>
  <c r="J162"/>
  <c r="R161"/>
  <c r="G163" l="1"/>
  <c r="H163" s="1"/>
  <c r="F164"/>
  <c r="L162"/>
  <c r="M162" s="1"/>
  <c r="Q163" s="1"/>
  <c r="K163"/>
  <c r="O160"/>
  <c r="P159"/>
  <c r="J163"/>
  <c r="R162"/>
  <c r="G164" l="1"/>
  <c r="H164" s="1"/>
  <c r="F165"/>
  <c r="L163"/>
  <c r="M163" s="1"/>
  <c r="Q164" s="1"/>
  <c r="K164"/>
  <c r="O161"/>
  <c r="P160"/>
  <c r="J164"/>
  <c r="R163"/>
  <c r="G165" l="1"/>
  <c r="H165" s="1"/>
  <c r="F166"/>
  <c r="L164"/>
  <c r="M164" s="1"/>
  <c r="Q165" s="1"/>
  <c r="K165"/>
  <c r="O162"/>
  <c r="P161"/>
  <c r="J165"/>
  <c r="R164"/>
  <c r="G166" l="1"/>
  <c r="H166" s="1"/>
  <c r="F167"/>
  <c r="L165"/>
  <c r="M165" s="1"/>
  <c r="Q166" s="1"/>
  <c r="K166"/>
  <c r="O163"/>
  <c r="P162"/>
  <c r="J166"/>
  <c r="R165"/>
  <c r="G167" l="1"/>
  <c r="H167" s="1"/>
  <c r="F168"/>
  <c r="K167"/>
  <c r="L166"/>
  <c r="M166" s="1"/>
  <c r="Q167" s="1"/>
  <c r="O164"/>
  <c r="P163"/>
  <c r="R166"/>
  <c r="J167"/>
  <c r="G168" l="1"/>
  <c r="H168" s="1"/>
  <c r="F169"/>
  <c r="L167"/>
  <c r="M167" s="1"/>
  <c r="Q168" s="1"/>
  <c r="K168"/>
  <c r="O165"/>
  <c r="P164"/>
  <c r="J168"/>
  <c r="R167"/>
  <c r="G169" l="1"/>
  <c r="H169" s="1"/>
  <c r="F170"/>
  <c r="K169"/>
  <c r="L168"/>
  <c r="M168" s="1"/>
  <c r="Q169" s="1"/>
  <c r="O166"/>
  <c r="P165"/>
  <c r="R168"/>
  <c r="J169"/>
  <c r="G170" l="1"/>
  <c r="H170" s="1"/>
  <c r="F171"/>
  <c r="L169"/>
  <c r="M169" s="1"/>
  <c r="Q170" s="1"/>
  <c r="K170"/>
  <c r="O167"/>
  <c r="P166"/>
  <c r="J170"/>
  <c r="R169"/>
  <c r="G171" l="1"/>
  <c r="H171" s="1"/>
  <c r="F172"/>
  <c r="K171"/>
  <c r="L170"/>
  <c r="M170" s="1"/>
  <c r="Q171" s="1"/>
  <c r="O168"/>
  <c r="P167"/>
  <c r="J171"/>
  <c r="R170"/>
  <c r="G172" l="1"/>
  <c r="H172" s="1"/>
  <c r="F173"/>
  <c r="L171"/>
  <c r="M171" s="1"/>
  <c r="Q172" s="1"/>
  <c r="K172"/>
  <c r="O169"/>
  <c r="P168"/>
  <c r="J172"/>
  <c r="R171"/>
  <c r="G173" l="1"/>
  <c r="H173" s="1"/>
  <c r="F174"/>
  <c r="L172"/>
  <c r="M172" s="1"/>
  <c r="Q173" s="1"/>
  <c r="K173"/>
  <c r="O170"/>
  <c r="P169"/>
  <c r="J173"/>
  <c r="R172"/>
  <c r="G174" l="1"/>
  <c r="H174" s="1"/>
  <c r="F175"/>
  <c r="L173"/>
  <c r="M173" s="1"/>
  <c r="Q174" s="1"/>
  <c r="K174"/>
  <c r="O171"/>
  <c r="P170"/>
  <c r="J174"/>
  <c r="R173"/>
  <c r="G175" l="1"/>
  <c r="H175" s="1"/>
  <c r="F176"/>
  <c r="L174"/>
  <c r="M174" s="1"/>
  <c r="Q175" s="1"/>
  <c r="K175"/>
  <c r="O172"/>
  <c r="P171"/>
  <c r="J175"/>
  <c r="R174"/>
  <c r="G176" l="1"/>
  <c r="H176" s="1"/>
  <c r="F177"/>
  <c r="L175"/>
  <c r="M175" s="1"/>
  <c r="Q176" s="1"/>
  <c r="K176"/>
  <c r="O173"/>
  <c r="P172"/>
  <c r="J176"/>
  <c r="R175"/>
  <c r="G177" l="1"/>
  <c r="H177" s="1"/>
  <c r="F178"/>
  <c r="L176"/>
  <c r="M176" s="1"/>
  <c r="Q177" s="1"/>
  <c r="K177"/>
  <c r="O174"/>
  <c r="P173"/>
  <c r="J177"/>
  <c r="R176"/>
  <c r="G178" l="1"/>
  <c r="H178" s="1"/>
  <c r="F179"/>
  <c r="L177"/>
  <c r="M177" s="1"/>
  <c r="Q178" s="1"/>
  <c r="K178"/>
  <c r="O175"/>
  <c r="P174"/>
  <c r="J178"/>
  <c r="R177"/>
  <c r="G179" l="1"/>
  <c r="H179" s="1"/>
  <c r="F180"/>
  <c r="L178"/>
  <c r="M178" s="1"/>
  <c r="Q179" s="1"/>
  <c r="K179"/>
  <c r="O176"/>
  <c r="P175"/>
  <c r="J179"/>
  <c r="R178"/>
  <c r="G180" l="1"/>
  <c r="H180" s="1"/>
  <c r="F181"/>
  <c r="L179"/>
  <c r="M179" s="1"/>
  <c r="Q180" s="1"/>
  <c r="K180"/>
  <c r="O177"/>
  <c r="P176"/>
  <c r="J180"/>
  <c r="R179"/>
  <c r="G181" l="1"/>
  <c r="H181" s="1"/>
  <c r="F182"/>
  <c r="L180"/>
  <c r="M180" s="1"/>
  <c r="Q181" s="1"/>
  <c r="K181"/>
  <c r="O178"/>
  <c r="P177"/>
  <c r="J181"/>
  <c r="R180"/>
  <c r="G182" l="1"/>
  <c r="H182" s="1"/>
  <c r="F183"/>
  <c r="L181"/>
  <c r="M181" s="1"/>
  <c r="Q182" s="1"/>
  <c r="K182"/>
  <c r="O179"/>
  <c r="P178"/>
  <c r="J182"/>
  <c r="R181"/>
  <c r="G183" l="1"/>
  <c r="H183" s="1"/>
  <c r="F184"/>
  <c r="L182"/>
  <c r="M182" s="1"/>
  <c r="Q183" s="1"/>
  <c r="K183"/>
  <c r="O180"/>
  <c r="P179"/>
  <c r="J183"/>
  <c r="R182"/>
  <c r="G184" l="1"/>
  <c r="H184" s="1"/>
  <c r="F185"/>
  <c r="L183"/>
  <c r="M183" s="1"/>
  <c r="Q184" s="1"/>
  <c r="K184"/>
  <c r="O181"/>
  <c r="P180"/>
  <c r="J184"/>
  <c r="R183"/>
  <c r="G185" l="1"/>
  <c r="H185" s="1"/>
  <c r="F186"/>
  <c r="L184"/>
  <c r="M184" s="1"/>
  <c r="Q185" s="1"/>
  <c r="K185"/>
  <c r="O182"/>
  <c r="P181"/>
  <c r="J185"/>
  <c r="R184"/>
  <c r="G186" l="1"/>
  <c r="H186" s="1"/>
  <c r="F187"/>
  <c r="L185"/>
  <c r="M185" s="1"/>
  <c r="Q186" s="1"/>
  <c r="K186"/>
  <c r="O183"/>
  <c r="P182"/>
  <c r="J186"/>
  <c r="R185"/>
  <c r="G187" l="1"/>
  <c r="H187" s="1"/>
  <c r="F188"/>
  <c r="L186"/>
  <c r="M186" s="1"/>
  <c r="Q187" s="1"/>
  <c r="K187"/>
  <c r="O184"/>
  <c r="P183"/>
  <c r="J187"/>
  <c r="R186"/>
  <c r="G188" l="1"/>
  <c r="H188" s="1"/>
  <c r="F189"/>
  <c r="L187"/>
  <c r="M187" s="1"/>
  <c r="Q188" s="1"/>
  <c r="K188"/>
  <c r="O185"/>
  <c r="P184"/>
  <c r="J188"/>
  <c r="R187"/>
  <c r="G189" l="1"/>
  <c r="H189" s="1"/>
  <c r="F190"/>
  <c r="L188"/>
  <c r="M188" s="1"/>
  <c r="Q189" s="1"/>
  <c r="K189"/>
  <c r="O186"/>
  <c r="P185"/>
  <c r="J189"/>
  <c r="R188"/>
  <c r="G190" l="1"/>
  <c r="H190" s="1"/>
  <c r="F191"/>
  <c r="L189"/>
  <c r="M189" s="1"/>
  <c r="Q190" s="1"/>
  <c r="K190"/>
  <c r="O187"/>
  <c r="P186"/>
  <c r="J190"/>
  <c r="R189"/>
  <c r="G191" l="1"/>
  <c r="H191" s="1"/>
  <c r="F192"/>
  <c r="L190"/>
  <c r="M190" s="1"/>
  <c r="Q191" s="1"/>
  <c r="K191"/>
  <c r="O188"/>
  <c r="P187"/>
  <c r="J191"/>
  <c r="R190"/>
  <c r="G192" l="1"/>
  <c r="H192" s="1"/>
  <c r="F193"/>
  <c r="L191"/>
  <c r="M191" s="1"/>
  <c r="Q192" s="1"/>
  <c r="K192"/>
  <c r="O189"/>
  <c r="P188"/>
  <c r="J192"/>
  <c r="R191"/>
  <c r="G193" l="1"/>
  <c r="H193" s="1"/>
  <c r="F194"/>
  <c r="L192"/>
  <c r="M192" s="1"/>
  <c r="Q193" s="1"/>
  <c r="K193"/>
  <c r="O190"/>
  <c r="P189"/>
  <c r="J193"/>
  <c r="R192"/>
  <c r="G194" l="1"/>
  <c r="H194" s="1"/>
  <c r="F195"/>
  <c r="L193"/>
  <c r="M193" s="1"/>
  <c r="Q194" s="1"/>
  <c r="K194"/>
  <c r="O191"/>
  <c r="P190"/>
  <c r="J194"/>
  <c r="R193"/>
  <c r="G195" l="1"/>
  <c r="H195" s="1"/>
  <c r="F196"/>
  <c r="L194"/>
  <c r="M194" s="1"/>
  <c r="Q195" s="1"/>
  <c r="K195"/>
  <c r="O192"/>
  <c r="P191"/>
  <c r="J195"/>
  <c r="R194"/>
  <c r="G196" l="1"/>
  <c r="H196" s="1"/>
  <c r="F197"/>
  <c r="L195"/>
  <c r="M195" s="1"/>
  <c r="Q196" s="1"/>
  <c r="K196"/>
  <c r="O193"/>
  <c r="P192"/>
  <c r="J196"/>
  <c r="R195"/>
  <c r="G197" l="1"/>
  <c r="H197" s="1"/>
  <c r="F198"/>
  <c r="L196"/>
  <c r="M196" s="1"/>
  <c r="Q197" s="1"/>
  <c r="K197"/>
  <c r="O194"/>
  <c r="P193"/>
  <c r="J197"/>
  <c r="R196"/>
  <c r="G198" l="1"/>
  <c r="H198" s="1"/>
  <c r="F199"/>
  <c r="L197"/>
  <c r="M197" s="1"/>
  <c r="Q198" s="1"/>
  <c r="K198"/>
  <c r="O195"/>
  <c r="P194"/>
  <c r="J198"/>
  <c r="R197"/>
  <c r="G199" l="1"/>
  <c r="H199" s="1"/>
  <c r="F200"/>
  <c r="L198"/>
  <c r="M198" s="1"/>
  <c r="Q199" s="1"/>
  <c r="K199"/>
  <c r="O196"/>
  <c r="P195"/>
  <c r="J199"/>
  <c r="R198"/>
  <c r="G200" l="1"/>
  <c r="H200" s="1"/>
  <c r="F201"/>
  <c r="L199"/>
  <c r="M199" s="1"/>
  <c r="Q200" s="1"/>
  <c r="K200"/>
  <c r="O197"/>
  <c r="P196"/>
  <c r="J200"/>
  <c r="R199"/>
  <c r="G201" l="1"/>
  <c r="H201" s="1"/>
  <c r="F202"/>
  <c r="L200"/>
  <c r="M200" s="1"/>
  <c r="Q201" s="1"/>
  <c r="K201"/>
  <c r="O198"/>
  <c r="P197"/>
  <c r="J201"/>
  <c r="R200"/>
  <c r="G202" l="1"/>
  <c r="H202" s="1"/>
  <c r="F203"/>
  <c r="L201"/>
  <c r="M201" s="1"/>
  <c r="Q202" s="1"/>
  <c r="K202"/>
  <c r="O199"/>
  <c r="P198"/>
  <c r="J202"/>
  <c r="R201"/>
  <c r="G203" l="1"/>
  <c r="H203" s="1"/>
  <c r="F204"/>
  <c r="L202"/>
  <c r="M202" s="1"/>
  <c r="Q203" s="1"/>
  <c r="K203"/>
  <c r="O200"/>
  <c r="P199"/>
  <c r="J203"/>
  <c r="R202"/>
  <c r="G204" l="1"/>
  <c r="H204" s="1"/>
  <c r="F205"/>
  <c r="L203"/>
  <c r="M203" s="1"/>
  <c r="Q204" s="1"/>
  <c r="K204"/>
  <c r="O201"/>
  <c r="P200"/>
  <c r="J204"/>
  <c r="R203"/>
  <c r="G205" l="1"/>
  <c r="H205" s="1"/>
  <c r="F206"/>
  <c r="L204"/>
  <c r="M204" s="1"/>
  <c r="Q205" s="1"/>
  <c r="K205"/>
  <c r="O202"/>
  <c r="P201"/>
  <c r="J205"/>
  <c r="R204"/>
  <c r="G206" l="1"/>
  <c r="H206" s="1"/>
  <c r="F207"/>
  <c r="L205"/>
  <c r="M205" s="1"/>
  <c r="Q206" s="1"/>
  <c r="K206"/>
  <c r="O203"/>
  <c r="P202"/>
  <c r="J206"/>
  <c r="R205"/>
  <c r="G207" l="1"/>
  <c r="H207" s="1"/>
  <c r="F208"/>
  <c r="L206"/>
  <c r="M206" s="1"/>
  <c r="Q207" s="1"/>
  <c r="K207"/>
  <c r="O204"/>
  <c r="P203"/>
  <c r="J207"/>
  <c r="R206"/>
  <c r="G208" l="1"/>
  <c r="H208" s="1"/>
  <c r="F209"/>
  <c r="L207"/>
  <c r="M207" s="1"/>
  <c r="Q208" s="1"/>
  <c r="K208"/>
  <c r="O205"/>
  <c r="P204"/>
  <c r="J208"/>
  <c r="R207"/>
  <c r="G209" l="1"/>
  <c r="H209" s="1"/>
  <c r="F210"/>
  <c r="L208"/>
  <c r="M208" s="1"/>
  <c r="Q209" s="1"/>
  <c r="K209"/>
  <c r="O206"/>
  <c r="P205"/>
  <c r="J209"/>
  <c r="R208"/>
  <c r="G210" l="1"/>
  <c r="H210" s="1"/>
  <c r="F211"/>
  <c r="L209"/>
  <c r="M209" s="1"/>
  <c r="Q210" s="1"/>
  <c r="K210"/>
  <c r="O207"/>
  <c r="P206"/>
  <c r="J210"/>
  <c r="R209"/>
  <c r="G211" l="1"/>
  <c r="H211" s="1"/>
  <c r="F212"/>
  <c r="L210"/>
  <c r="M210" s="1"/>
  <c r="Q211" s="1"/>
  <c r="K211"/>
  <c r="O208"/>
  <c r="P207"/>
  <c r="J211"/>
  <c r="R210"/>
  <c r="G212" l="1"/>
  <c r="H212" s="1"/>
  <c r="F213"/>
  <c r="L211"/>
  <c r="M211" s="1"/>
  <c r="Q212" s="1"/>
  <c r="K212"/>
  <c r="O209"/>
  <c r="P208"/>
  <c r="J212"/>
  <c r="R211"/>
  <c r="G213" l="1"/>
  <c r="H213" s="1"/>
  <c r="F214"/>
  <c r="L212"/>
  <c r="M212" s="1"/>
  <c r="Q213" s="1"/>
  <c r="K213"/>
  <c r="O210"/>
  <c r="P209"/>
  <c r="J213"/>
  <c r="R212"/>
  <c r="G214" l="1"/>
  <c r="H214" s="1"/>
  <c r="F215"/>
  <c r="L213"/>
  <c r="M213" s="1"/>
  <c r="Q214" s="1"/>
  <c r="K214"/>
  <c r="O211"/>
  <c r="P210"/>
  <c r="J214"/>
  <c r="R213"/>
  <c r="G215" l="1"/>
  <c r="H215" s="1"/>
  <c r="F216"/>
  <c r="L214"/>
  <c r="M214" s="1"/>
  <c r="Q215" s="1"/>
  <c r="K215"/>
  <c r="O212"/>
  <c r="P211"/>
  <c r="J215"/>
  <c r="R214"/>
  <c r="G216" l="1"/>
  <c r="H216" s="1"/>
  <c r="F217"/>
  <c r="L215"/>
  <c r="M215" s="1"/>
  <c r="Q216" s="1"/>
  <c r="K216"/>
  <c r="O213"/>
  <c r="P212"/>
  <c r="J216"/>
  <c r="R215"/>
  <c r="G217" l="1"/>
  <c r="H217" s="1"/>
  <c r="F218"/>
  <c r="L216"/>
  <c r="M216" s="1"/>
  <c r="Q217" s="1"/>
  <c r="K217"/>
  <c r="O214"/>
  <c r="P213"/>
  <c r="J217"/>
  <c r="R216"/>
  <c r="G218" l="1"/>
  <c r="H218" s="1"/>
  <c r="F219"/>
  <c r="L217"/>
  <c r="M217" s="1"/>
  <c r="Q218" s="1"/>
  <c r="K218"/>
  <c r="O215"/>
  <c r="P214"/>
  <c r="J218"/>
  <c r="R217"/>
  <c r="G219" l="1"/>
  <c r="H219" s="1"/>
  <c r="F220"/>
  <c r="L218"/>
  <c r="M218" s="1"/>
  <c r="Q219" s="1"/>
  <c r="K219"/>
  <c r="O216"/>
  <c r="P215"/>
  <c r="J219"/>
  <c r="R218"/>
  <c r="G220" l="1"/>
  <c r="H220" s="1"/>
  <c r="F221"/>
  <c r="L219"/>
  <c r="M219" s="1"/>
  <c r="Q220" s="1"/>
  <c r="K220"/>
  <c r="O217"/>
  <c r="P216"/>
  <c r="J220"/>
  <c r="R219"/>
  <c r="G221" l="1"/>
  <c r="H221" s="1"/>
  <c r="F222"/>
  <c r="L220"/>
  <c r="M220" s="1"/>
  <c r="Q221" s="1"/>
  <c r="K221"/>
  <c r="O218"/>
  <c r="P217"/>
  <c r="J221"/>
  <c r="R220"/>
  <c r="G222" l="1"/>
  <c r="H222" s="1"/>
  <c r="F223"/>
  <c r="L221"/>
  <c r="M221" s="1"/>
  <c r="Q222" s="1"/>
  <c r="K222"/>
  <c r="O219"/>
  <c r="P218"/>
  <c r="J222"/>
  <c r="R221"/>
  <c r="G223" l="1"/>
  <c r="H223" s="1"/>
  <c r="F224"/>
  <c r="L222"/>
  <c r="M222" s="1"/>
  <c r="Q223" s="1"/>
  <c r="K223"/>
  <c r="O220"/>
  <c r="P219"/>
  <c r="J223"/>
  <c r="R222"/>
  <c r="G224" l="1"/>
  <c r="H224" s="1"/>
  <c r="F225"/>
  <c r="L223"/>
  <c r="M223" s="1"/>
  <c r="Q224" s="1"/>
  <c r="K224"/>
  <c r="O221"/>
  <c r="P220"/>
  <c r="J224"/>
  <c r="R223"/>
  <c r="G225" l="1"/>
  <c r="H225" s="1"/>
  <c r="F226"/>
  <c r="L224"/>
  <c r="M224" s="1"/>
  <c r="Q225" s="1"/>
  <c r="K225"/>
  <c r="O222"/>
  <c r="P221"/>
  <c r="J225"/>
  <c r="R224"/>
  <c r="G226" l="1"/>
  <c r="H226" s="1"/>
  <c r="F227"/>
  <c r="L225"/>
  <c r="M225" s="1"/>
  <c r="Q226" s="1"/>
  <c r="K226"/>
  <c r="O223"/>
  <c r="P222"/>
  <c r="J226"/>
  <c r="R225"/>
  <c r="G227" l="1"/>
  <c r="H227" s="1"/>
  <c r="F228"/>
  <c r="L226"/>
  <c r="M226" s="1"/>
  <c r="Q227" s="1"/>
  <c r="K227"/>
  <c r="O224"/>
  <c r="P223"/>
  <c r="J227"/>
  <c r="R226"/>
  <c r="G228" l="1"/>
  <c r="H228" s="1"/>
  <c r="F229"/>
  <c r="L227"/>
  <c r="M227" s="1"/>
  <c r="Q228" s="1"/>
  <c r="K228"/>
  <c r="O225"/>
  <c r="P224"/>
  <c r="J228"/>
  <c r="R227"/>
  <c r="G229" l="1"/>
  <c r="H229" s="1"/>
  <c r="F230"/>
  <c r="L228"/>
  <c r="M228" s="1"/>
  <c r="Q229" s="1"/>
  <c r="K229"/>
  <c r="O226"/>
  <c r="P225"/>
  <c r="J229"/>
  <c r="R228"/>
  <c r="G230" l="1"/>
  <c r="H230" s="1"/>
  <c r="F231"/>
  <c r="L229"/>
  <c r="M229" s="1"/>
  <c r="Q230" s="1"/>
  <c r="K230"/>
  <c r="O227"/>
  <c r="P226"/>
  <c r="J230"/>
  <c r="R229"/>
  <c r="G231" l="1"/>
  <c r="H231" s="1"/>
  <c r="F232"/>
  <c r="L230"/>
  <c r="M230" s="1"/>
  <c r="Q231" s="1"/>
  <c r="K231"/>
  <c r="O228"/>
  <c r="P227"/>
  <c r="J231"/>
  <c r="R230"/>
  <c r="G232" l="1"/>
  <c r="H232" s="1"/>
  <c r="F233"/>
  <c r="L231"/>
  <c r="M231" s="1"/>
  <c r="Q232" s="1"/>
  <c r="K232"/>
  <c r="O229"/>
  <c r="P228"/>
  <c r="J232"/>
  <c r="R231"/>
  <c r="G233" l="1"/>
  <c r="H233" s="1"/>
  <c r="F234"/>
  <c r="L232"/>
  <c r="M232" s="1"/>
  <c r="Q233" s="1"/>
  <c r="K233"/>
  <c r="O230"/>
  <c r="P229"/>
  <c r="J233"/>
  <c r="R232"/>
  <c r="G234" l="1"/>
  <c r="H234" s="1"/>
  <c r="F235"/>
  <c r="L233"/>
  <c r="M233" s="1"/>
  <c r="Q234" s="1"/>
  <c r="K234"/>
  <c r="O231"/>
  <c r="P230"/>
  <c r="J234"/>
  <c r="R233"/>
  <c r="G235" l="1"/>
  <c r="H235" s="1"/>
  <c r="F236"/>
  <c r="L234"/>
  <c r="M234" s="1"/>
  <c r="Q235" s="1"/>
  <c r="K235"/>
  <c r="O232"/>
  <c r="P231"/>
  <c r="J235"/>
  <c r="R234"/>
  <c r="G236" l="1"/>
  <c r="H236" s="1"/>
  <c r="F237"/>
  <c r="L235"/>
  <c r="M235" s="1"/>
  <c r="Q236" s="1"/>
  <c r="K236"/>
  <c r="O233"/>
  <c r="P232"/>
  <c r="J236"/>
  <c r="R235"/>
  <c r="G237" l="1"/>
  <c r="H237" s="1"/>
  <c r="F238"/>
  <c r="K237"/>
  <c r="L236"/>
  <c r="M236" s="1"/>
  <c r="Q237" s="1"/>
  <c r="O234"/>
  <c r="P233"/>
  <c r="R236"/>
  <c r="J237"/>
  <c r="G238" l="1"/>
  <c r="H238" s="1"/>
  <c r="F239"/>
  <c r="L237"/>
  <c r="M237" s="1"/>
  <c r="Q238" s="1"/>
  <c r="K238"/>
  <c r="O235"/>
  <c r="P234"/>
  <c r="J238"/>
  <c r="R237"/>
  <c r="G239" l="1"/>
  <c r="H239" s="1"/>
  <c r="F240"/>
  <c r="L238"/>
  <c r="M238" s="1"/>
  <c r="Q239" s="1"/>
  <c r="K239"/>
  <c r="O236"/>
  <c r="P235"/>
  <c r="J239"/>
  <c r="R238"/>
  <c r="G240" l="1"/>
  <c r="H240" s="1"/>
  <c r="F241"/>
  <c r="L239"/>
  <c r="M239" s="1"/>
  <c r="Q240" s="1"/>
  <c r="K240"/>
  <c r="O237"/>
  <c r="P236"/>
  <c r="J240"/>
  <c r="R239"/>
  <c r="G241" l="1"/>
  <c r="H241" s="1"/>
  <c r="F242"/>
  <c r="L240"/>
  <c r="M240" s="1"/>
  <c r="Q241" s="1"/>
  <c r="K241"/>
  <c r="O238"/>
  <c r="P237"/>
  <c r="J241"/>
  <c r="R240"/>
  <c r="G242" l="1"/>
  <c r="H242" s="1"/>
  <c r="F243"/>
  <c r="L241"/>
  <c r="M241" s="1"/>
  <c r="Q242" s="1"/>
  <c r="K242"/>
  <c r="O239"/>
  <c r="P238"/>
  <c r="J242"/>
  <c r="R241"/>
  <c r="G243" l="1"/>
  <c r="H243" s="1"/>
  <c r="F244"/>
  <c r="L242"/>
  <c r="M242" s="1"/>
  <c r="Q243" s="1"/>
  <c r="K243"/>
  <c r="O240"/>
  <c r="P239"/>
  <c r="J243"/>
  <c r="R242"/>
  <c r="G244" l="1"/>
  <c r="H244" s="1"/>
  <c r="F245"/>
  <c r="K244"/>
  <c r="L243"/>
  <c r="M243" s="1"/>
  <c r="Q244" s="1"/>
  <c r="O241"/>
  <c r="P240"/>
  <c r="R243"/>
  <c r="J244"/>
  <c r="G245" l="1"/>
  <c r="H245" s="1"/>
  <c r="F246"/>
  <c r="K245"/>
  <c r="L244"/>
  <c r="M244" s="1"/>
  <c r="Q245" s="1"/>
  <c r="O242"/>
  <c r="P241"/>
  <c r="R244"/>
  <c r="J245"/>
  <c r="G246" l="1"/>
  <c r="H246" s="1"/>
  <c r="F247"/>
  <c r="K246"/>
  <c r="L245"/>
  <c r="M245" s="1"/>
  <c r="Q246" s="1"/>
  <c r="O243"/>
  <c r="P242"/>
  <c r="R245"/>
  <c r="J246"/>
  <c r="G247" l="1"/>
  <c r="H247" s="1"/>
  <c r="F248"/>
  <c r="K247"/>
  <c r="L246"/>
  <c r="M246" s="1"/>
  <c r="Q247" s="1"/>
  <c r="O244"/>
  <c r="P243"/>
  <c r="J247"/>
  <c r="R246"/>
  <c r="G248" l="1"/>
  <c r="H248" s="1"/>
  <c r="F249"/>
  <c r="K248"/>
  <c r="L247"/>
  <c r="M247" s="1"/>
  <c r="Q248" s="1"/>
  <c r="O245"/>
  <c r="P244"/>
  <c r="R247"/>
  <c r="J248"/>
  <c r="G249" l="1"/>
  <c r="H249" s="1"/>
  <c r="F250"/>
  <c r="K249"/>
  <c r="L248"/>
  <c r="M248" s="1"/>
  <c r="Q249" s="1"/>
  <c r="O246"/>
  <c r="P245"/>
  <c r="R248"/>
  <c r="J249"/>
  <c r="G250" l="1"/>
  <c r="H250" s="1"/>
  <c r="F251"/>
  <c r="K250"/>
  <c r="L249"/>
  <c r="M249" s="1"/>
  <c r="Q250" s="1"/>
  <c r="O247"/>
  <c r="P246"/>
  <c r="J250"/>
  <c r="R249"/>
  <c r="G251" l="1"/>
  <c r="H251" s="1"/>
  <c r="F252"/>
  <c r="K251"/>
  <c r="L250"/>
  <c r="M250" s="1"/>
  <c r="Q251" s="1"/>
  <c r="O248"/>
  <c r="P247"/>
  <c r="J251"/>
  <c r="R250"/>
  <c r="G252" l="1"/>
  <c r="H252" s="1"/>
  <c r="F253"/>
  <c r="K252"/>
  <c r="L251"/>
  <c r="M251" s="1"/>
  <c r="Q252" s="1"/>
  <c r="O249"/>
  <c r="P248"/>
  <c r="R251"/>
  <c r="J252"/>
  <c r="G253" l="1"/>
  <c r="H253" s="1"/>
  <c r="F254"/>
  <c r="K253"/>
  <c r="L252"/>
  <c r="M252" s="1"/>
  <c r="Q253" s="1"/>
  <c r="O250"/>
  <c r="P249"/>
  <c r="R252"/>
  <c r="J253"/>
  <c r="G254" l="1"/>
  <c r="H254" s="1"/>
  <c r="F255"/>
  <c r="K254"/>
  <c r="L253"/>
  <c r="M253" s="1"/>
  <c r="Q254" s="1"/>
  <c r="O251"/>
  <c r="P250"/>
  <c r="R253"/>
  <c r="J254"/>
  <c r="G255" l="1"/>
  <c r="H255" s="1"/>
  <c r="F256"/>
  <c r="K255"/>
  <c r="L254"/>
  <c r="M254" s="1"/>
  <c r="Q255" s="1"/>
  <c r="O252"/>
  <c r="P251"/>
  <c r="R254"/>
  <c r="J255"/>
  <c r="G256" l="1"/>
  <c r="H256" s="1"/>
  <c r="F257"/>
  <c r="K256"/>
  <c r="L255"/>
  <c r="M255" s="1"/>
  <c r="Q256" s="1"/>
  <c r="O253"/>
  <c r="P252"/>
  <c r="J256"/>
  <c r="R255"/>
  <c r="G257" l="1"/>
  <c r="H257" s="1"/>
  <c r="F258"/>
  <c r="K257"/>
  <c r="L256"/>
  <c r="M256" s="1"/>
  <c r="Q257" s="1"/>
  <c r="O254"/>
  <c r="P253"/>
  <c r="R256"/>
  <c r="J257"/>
  <c r="G258" l="1"/>
  <c r="H258" s="1"/>
  <c r="F259"/>
  <c r="K258"/>
  <c r="L257"/>
  <c r="M257" s="1"/>
  <c r="Q258" s="1"/>
  <c r="O255"/>
  <c r="P254"/>
  <c r="R257"/>
  <c r="J258"/>
  <c r="G259" l="1"/>
  <c r="H259" s="1"/>
  <c r="F260"/>
  <c r="K259"/>
  <c r="L258"/>
  <c r="M258" s="1"/>
  <c r="Q259" s="1"/>
  <c r="O256"/>
  <c r="P255"/>
  <c r="R258"/>
  <c r="J259"/>
  <c r="G260" l="1"/>
  <c r="H260" s="1"/>
  <c r="F261"/>
  <c r="K260"/>
  <c r="L259"/>
  <c r="M259" s="1"/>
  <c r="Q260" s="1"/>
  <c r="O257"/>
  <c r="P256"/>
  <c r="R259"/>
  <c r="J260"/>
  <c r="G261" l="1"/>
  <c r="H261" s="1"/>
  <c r="F262"/>
  <c r="L260"/>
  <c r="M260" s="1"/>
  <c r="Q261" s="1"/>
  <c r="K261"/>
  <c r="O258"/>
  <c r="P257"/>
  <c r="J261"/>
  <c r="R260"/>
  <c r="G262" l="1"/>
  <c r="H262" s="1"/>
  <c r="F263"/>
  <c r="K262"/>
  <c r="L261"/>
  <c r="M261" s="1"/>
  <c r="Q262" s="1"/>
  <c r="O259"/>
  <c r="P258"/>
  <c r="R261"/>
  <c r="J262"/>
  <c r="G263" l="1"/>
  <c r="H263" s="1"/>
  <c r="F264"/>
  <c r="K263"/>
  <c r="L262"/>
  <c r="M262" s="1"/>
  <c r="Q263" s="1"/>
  <c r="O260"/>
  <c r="P259"/>
  <c r="J263"/>
  <c r="R262"/>
  <c r="G264" l="1"/>
  <c r="H264" s="1"/>
  <c r="F265"/>
  <c r="K264"/>
  <c r="L263"/>
  <c r="M263" s="1"/>
  <c r="Q264" s="1"/>
  <c r="O261"/>
  <c r="P260"/>
  <c r="R263"/>
  <c r="J264"/>
  <c r="G265" l="1"/>
  <c r="H265" s="1"/>
  <c r="F266"/>
  <c r="K265"/>
  <c r="L264"/>
  <c r="M264" s="1"/>
  <c r="Q265" s="1"/>
  <c r="O262"/>
  <c r="P261"/>
  <c r="R264"/>
  <c r="J265"/>
  <c r="G266" l="1"/>
  <c r="H266" s="1"/>
  <c r="F267"/>
  <c r="K266"/>
  <c r="L265"/>
  <c r="M265" s="1"/>
  <c r="Q266" s="1"/>
  <c r="O263"/>
  <c r="P262"/>
  <c r="R265"/>
  <c r="J266"/>
  <c r="G267" l="1"/>
  <c r="H267" s="1"/>
  <c r="F268"/>
  <c r="K267"/>
  <c r="L266"/>
  <c r="M266" s="1"/>
  <c r="Q267" s="1"/>
  <c r="O264"/>
  <c r="P263"/>
  <c r="J267"/>
  <c r="R266"/>
  <c r="G268" l="1"/>
  <c r="H268" s="1"/>
  <c r="F269"/>
  <c r="K268"/>
  <c r="L267"/>
  <c r="M267" s="1"/>
  <c r="Q268" s="1"/>
  <c r="O265"/>
  <c r="P264"/>
  <c r="R267"/>
  <c r="J268"/>
  <c r="G269" l="1"/>
  <c r="H269" s="1"/>
  <c r="F270"/>
  <c r="K269"/>
  <c r="L268"/>
  <c r="M268" s="1"/>
  <c r="Q269" s="1"/>
  <c r="O266"/>
  <c r="P265"/>
  <c r="R268"/>
  <c r="J269"/>
  <c r="G270" l="1"/>
  <c r="H270" s="1"/>
  <c r="F271"/>
  <c r="K270"/>
  <c r="L269"/>
  <c r="M269" s="1"/>
  <c r="Q270" s="1"/>
  <c r="O267"/>
  <c r="P266"/>
  <c r="R269"/>
  <c r="J270"/>
  <c r="G271" l="1"/>
  <c r="H271" s="1"/>
  <c r="F272"/>
  <c r="K271"/>
  <c r="L270"/>
  <c r="M270" s="1"/>
  <c r="Q271" s="1"/>
  <c r="O268"/>
  <c r="P267"/>
  <c r="J271"/>
  <c r="R270"/>
  <c r="G272" l="1"/>
  <c r="H272" s="1"/>
  <c r="F273"/>
  <c r="K272"/>
  <c r="L271"/>
  <c r="M271" s="1"/>
  <c r="Q272" s="1"/>
  <c r="O269"/>
  <c r="P268"/>
  <c r="J272"/>
  <c r="R271"/>
  <c r="G273" l="1"/>
  <c r="H273" s="1"/>
  <c r="F274"/>
  <c r="L272"/>
  <c r="M272" s="1"/>
  <c r="Q273" s="1"/>
  <c r="K273"/>
  <c r="O270"/>
  <c r="P269"/>
  <c r="J273"/>
  <c r="R272"/>
  <c r="G274" l="1"/>
  <c r="H274" s="1"/>
  <c r="F275"/>
  <c r="L273"/>
  <c r="M273" s="1"/>
  <c r="Q274" s="1"/>
  <c r="K274"/>
  <c r="O271"/>
  <c r="P270"/>
  <c r="J274"/>
  <c r="R273"/>
  <c r="G275" l="1"/>
  <c r="H275" s="1"/>
  <c r="F276"/>
  <c r="L274"/>
  <c r="M274" s="1"/>
  <c r="Q275" s="1"/>
  <c r="K275"/>
  <c r="O272"/>
  <c r="P271"/>
  <c r="J275"/>
  <c r="R274"/>
  <c r="G276" l="1"/>
  <c r="H276" s="1"/>
  <c r="F277"/>
  <c r="L275"/>
  <c r="M275" s="1"/>
  <c r="Q276" s="1"/>
  <c r="K276"/>
  <c r="O273"/>
  <c r="P272"/>
  <c r="J276"/>
  <c r="R275"/>
  <c r="G277" l="1"/>
  <c r="H277" s="1"/>
  <c r="F278"/>
  <c r="L276"/>
  <c r="M276" s="1"/>
  <c r="Q277" s="1"/>
  <c r="K277"/>
  <c r="O274"/>
  <c r="P273"/>
  <c r="J277"/>
  <c r="R276"/>
  <c r="G278" l="1"/>
  <c r="H278" s="1"/>
  <c r="F279"/>
  <c r="L277"/>
  <c r="M277" s="1"/>
  <c r="Q278" s="1"/>
  <c r="K278"/>
  <c r="O275"/>
  <c r="P274"/>
  <c r="J278"/>
  <c r="R277"/>
  <c r="G279" l="1"/>
  <c r="H279" s="1"/>
  <c r="F280"/>
  <c r="L278"/>
  <c r="M278" s="1"/>
  <c r="Q279" s="1"/>
  <c r="K279"/>
  <c r="O276"/>
  <c r="P275"/>
  <c r="J279"/>
  <c r="R278"/>
  <c r="G280" l="1"/>
  <c r="H280" s="1"/>
  <c r="F281"/>
  <c r="L279"/>
  <c r="M279" s="1"/>
  <c r="Q280" s="1"/>
  <c r="K280"/>
  <c r="O277"/>
  <c r="P276"/>
  <c r="J280"/>
  <c r="R279"/>
  <c r="G281" l="1"/>
  <c r="H281" s="1"/>
  <c r="F282"/>
  <c r="L280"/>
  <c r="M280" s="1"/>
  <c r="Q281" s="1"/>
  <c r="K281"/>
  <c r="O278"/>
  <c r="P277"/>
  <c r="J281"/>
  <c r="R280"/>
  <c r="G282" l="1"/>
  <c r="H282" s="1"/>
  <c r="F283"/>
  <c r="K282"/>
  <c r="L281"/>
  <c r="M281" s="1"/>
  <c r="Q282" s="1"/>
  <c r="O279"/>
  <c r="P278"/>
  <c r="R281"/>
  <c r="J282"/>
  <c r="G283" l="1"/>
  <c r="H283" s="1"/>
  <c r="F284"/>
  <c r="K283"/>
  <c r="L282"/>
  <c r="M282" s="1"/>
  <c r="Q283" s="1"/>
  <c r="O280"/>
  <c r="P279"/>
  <c r="R282"/>
  <c r="J283"/>
  <c r="G284" l="1"/>
  <c r="H284" s="1"/>
  <c r="F285"/>
  <c r="K284"/>
  <c r="L283"/>
  <c r="M283" s="1"/>
  <c r="Q284" s="1"/>
  <c r="O281"/>
  <c r="P280"/>
  <c r="R283"/>
  <c r="J284"/>
  <c r="G285" l="1"/>
  <c r="H285" s="1"/>
  <c r="F286"/>
  <c r="K285"/>
  <c r="L284"/>
  <c r="M284" s="1"/>
  <c r="Q285" s="1"/>
  <c r="O282"/>
  <c r="P281"/>
  <c r="R284"/>
  <c r="J285"/>
  <c r="G286" l="1"/>
  <c r="H286" s="1"/>
  <c r="F287"/>
  <c r="L285"/>
  <c r="M285" s="1"/>
  <c r="Q286" s="1"/>
  <c r="K286"/>
  <c r="O283"/>
  <c r="P282"/>
  <c r="J286"/>
  <c r="R285"/>
  <c r="G287" l="1"/>
  <c r="H287" s="1"/>
  <c r="F288"/>
  <c r="L286"/>
  <c r="M286" s="1"/>
  <c r="Q287" s="1"/>
  <c r="K287"/>
  <c r="O284"/>
  <c r="P283"/>
  <c r="J287"/>
  <c r="R286"/>
  <c r="G288" l="1"/>
  <c r="H288" s="1"/>
  <c r="F289"/>
  <c r="K288"/>
  <c r="L287"/>
  <c r="M287" s="1"/>
  <c r="Q288" s="1"/>
  <c r="O285"/>
  <c r="P284"/>
  <c r="R287"/>
  <c r="J288"/>
  <c r="G289" l="1"/>
  <c r="H289" s="1"/>
  <c r="F290"/>
  <c r="K289"/>
  <c r="L288"/>
  <c r="M288" s="1"/>
  <c r="Q289" s="1"/>
  <c r="O286"/>
  <c r="P285"/>
  <c r="R288"/>
  <c r="J289"/>
  <c r="G290" l="1"/>
  <c r="H290" s="1"/>
  <c r="F291"/>
  <c r="L289"/>
  <c r="M289" s="1"/>
  <c r="Q290" s="1"/>
  <c r="K290"/>
  <c r="O287"/>
  <c r="P286"/>
  <c r="J290"/>
  <c r="R289"/>
  <c r="G291" l="1"/>
  <c r="H291" s="1"/>
  <c r="F292"/>
  <c r="L290"/>
  <c r="M290" s="1"/>
  <c r="Q291" s="1"/>
  <c r="K291"/>
  <c r="O288"/>
  <c r="P287"/>
  <c r="J291"/>
  <c r="R290"/>
  <c r="G292" l="1"/>
  <c r="H292" s="1"/>
  <c r="F293"/>
  <c r="L291"/>
  <c r="M291" s="1"/>
  <c r="Q292" s="1"/>
  <c r="K292"/>
  <c r="O289"/>
  <c r="P288"/>
  <c r="J292"/>
  <c r="R291"/>
  <c r="G293" l="1"/>
  <c r="H293" s="1"/>
  <c r="F294"/>
  <c r="L292"/>
  <c r="M292" s="1"/>
  <c r="Q293" s="1"/>
  <c r="K293"/>
  <c r="O290"/>
  <c r="P289"/>
  <c r="J293"/>
  <c r="R292"/>
  <c r="G294" l="1"/>
  <c r="H294" s="1"/>
  <c r="F295"/>
  <c r="L293"/>
  <c r="M293" s="1"/>
  <c r="Q294" s="1"/>
  <c r="K294"/>
  <c r="O291"/>
  <c r="P290"/>
  <c r="J294"/>
  <c r="R293"/>
  <c r="G295" l="1"/>
  <c r="H295" s="1"/>
  <c r="F296"/>
  <c r="L294"/>
  <c r="M294" s="1"/>
  <c r="Q295" s="1"/>
  <c r="K295"/>
  <c r="O292"/>
  <c r="P291"/>
  <c r="J295"/>
  <c r="R294"/>
  <c r="G296" l="1"/>
  <c r="H296" s="1"/>
  <c r="F297"/>
  <c r="L295"/>
  <c r="M295" s="1"/>
  <c r="Q296" s="1"/>
  <c r="K296"/>
  <c r="O293"/>
  <c r="P292"/>
  <c r="J296"/>
  <c r="R295"/>
  <c r="G297" l="1"/>
  <c r="H297" s="1"/>
  <c r="F298"/>
  <c r="L296"/>
  <c r="M296" s="1"/>
  <c r="Q297" s="1"/>
  <c r="K297"/>
  <c r="O294"/>
  <c r="P293"/>
  <c r="J297"/>
  <c r="R296"/>
  <c r="G298" l="1"/>
  <c r="H298" s="1"/>
  <c r="F299"/>
  <c r="L297"/>
  <c r="M297" s="1"/>
  <c r="Q298" s="1"/>
  <c r="K298"/>
  <c r="O295"/>
  <c r="P294"/>
  <c r="J298"/>
  <c r="R297"/>
  <c r="G299" l="1"/>
  <c r="H299" s="1"/>
  <c r="F300"/>
  <c r="L298"/>
  <c r="M298" s="1"/>
  <c r="Q299" s="1"/>
  <c r="K299"/>
  <c r="O296"/>
  <c r="P295"/>
  <c r="J299"/>
  <c r="R298"/>
  <c r="G300" l="1"/>
  <c r="H300" s="1"/>
  <c r="F301"/>
  <c r="L299"/>
  <c r="M299" s="1"/>
  <c r="Q300" s="1"/>
  <c r="K300"/>
  <c r="O297"/>
  <c r="P296"/>
  <c r="J300"/>
  <c r="R299"/>
  <c r="G301" l="1"/>
  <c r="H301" s="1"/>
  <c r="F302"/>
  <c r="L300"/>
  <c r="M300" s="1"/>
  <c r="Q301" s="1"/>
  <c r="K301"/>
  <c r="O298"/>
  <c r="P297"/>
  <c r="J301"/>
  <c r="R300"/>
  <c r="G302" l="1"/>
  <c r="H302" s="1"/>
  <c r="F303"/>
  <c r="L301"/>
  <c r="M301" s="1"/>
  <c r="Q302" s="1"/>
  <c r="K302"/>
  <c r="O299"/>
  <c r="P298"/>
  <c r="J302"/>
  <c r="R301"/>
  <c r="G303" l="1"/>
  <c r="H303" s="1"/>
  <c r="F304"/>
  <c r="K303"/>
  <c r="L302"/>
  <c r="M302" s="1"/>
  <c r="Q303" s="1"/>
  <c r="O300"/>
  <c r="P299"/>
  <c r="R302"/>
  <c r="J303"/>
  <c r="G304" l="1"/>
  <c r="H304" s="1"/>
  <c r="F305"/>
  <c r="L303"/>
  <c r="M303" s="1"/>
  <c r="Q304" s="1"/>
  <c r="K304"/>
  <c r="O301"/>
  <c r="P300"/>
  <c r="J304"/>
  <c r="R303"/>
  <c r="G305" l="1"/>
  <c r="H305" s="1"/>
  <c r="F306"/>
  <c r="L304"/>
  <c r="M304" s="1"/>
  <c r="Q305" s="1"/>
  <c r="K305"/>
  <c r="O302"/>
  <c r="P301"/>
  <c r="J305"/>
  <c r="R304"/>
  <c r="G306" l="1"/>
  <c r="H306" s="1"/>
  <c r="F307"/>
  <c r="L305"/>
  <c r="M305" s="1"/>
  <c r="Q306" s="1"/>
  <c r="K306"/>
  <c r="O303"/>
  <c r="P302"/>
  <c r="J306"/>
  <c r="R305"/>
  <c r="G307" l="1"/>
  <c r="H307" s="1"/>
  <c r="F308"/>
  <c r="L306"/>
  <c r="M306" s="1"/>
  <c r="Q307" s="1"/>
  <c r="K307"/>
  <c r="O304"/>
  <c r="P303"/>
  <c r="J307"/>
  <c r="R306"/>
  <c r="G308" l="1"/>
  <c r="H308" s="1"/>
  <c r="F309"/>
  <c r="L307"/>
  <c r="M307" s="1"/>
  <c r="Q308" s="1"/>
  <c r="K308"/>
  <c r="O305"/>
  <c r="P304"/>
  <c r="J308"/>
  <c r="R307"/>
  <c r="G309" l="1"/>
  <c r="H309" s="1"/>
  <c r="F310"/>
  <c r="L308"/>
  <c r="M308" s="1"/>
  <c r="Q309" s="1"/>
  <c r="K309"/>
  <c r="O306"/>
  <c r="P305"/>
  <c r="J309"/>
  <c r="R308"/>
  <c r="G310" l="1"/>
  <c r="H310" s="1"/>
  <c r="F311"/>
  <c r="K310"/>
  <c r="L309"/>
  <c r="M309" s="1"/>
  <c r="Q310" s="1"/>
  <c r="O307"/>
  <c r="P306"/>
  <c r="R309"/>
  <c r="J310"/>
  <c r="G311" l="1"/>
  <c r="H311" s="1"/>
  <c r="F312"/>
  <c r="L310"/>
  <c r="M310" s="1"/>
  <c r="Q311" s="1"/>
  <c r="K311"/>
  <c r="O308"/>
  <c r="P307"/>
  <c r="J311"/>
  <c r="R310"/>
  <c r="G312" l="1"/>
  <c r="H312" s="1"/>
  <c r="F313"/>
  <c r="L311"/>
  <c r="M311" s="1"/>
  <c r="Q312" s="1"/>
  <c r="K312"/>
  <c r="O309"/>
  <c r="P308"/>
  <c r="J312"/>
  <c r="R311"/>
  <c r="G313" l="1"/>
  <c r="H313" s="1"/>
  <c r="F314"/>
  <c r="L312"/>
  <c r="M312" s="1"/>
  <c r="Q313" s="1"/>
  <c r="K313"/>
  <c r="O310"/>
  <c r="P309"/>
  <c r="J313"/>
  <c r="R312"/>
  <c r="G314" l="1"/>
  <c r="H314" s="1"/>
  <c r="F315"/>
  <c r="L313"/>
  <c r="M313" s="1"/>
  <c r="Q314" s="1"/>
  <c r="K314"/>
  <c r="O311"/>
  <c r="P310"/>
  <c r="J314"/>
  <c r="R313"/>
  <c r="G315" l="1"/>
  <c r="H315" s="1"/>
  <c r="F316"/>
  <c r="L314"/>
  <c r="M314" s="1"/>
  <c r="Q315" s="1"/>
  <c r="K315"/>
  <c r="O312"/>
  <c r="P311"/>
  <c r="J315"/>
  <c r="R314"/>
  <c r="G316" l="1"/>
  <c r="H316" s="1"/>
  <c r="F317"/>
  <c r="L315"/>
  <c r="M315" s="1"/>
  <c r="Q316" s="1"/>
  <c r="K316"/>
  <c r="O313"/>
  <c r="P312"/>
  <c r="J316"/>
  <c r="R315"/>
  <c r="G317" l="1"/>
  <c r="H317" s="1"/>
  <c r="F318"/>
  <c r="L316"/>
  <c r="M316" s="1"/>
  <c r="Q317" s="1"/>
  <c r="K317"/>
  <c r="O314"/>
  <c r="P313"/>
  <c r="J317"/>
  <c r="R316"/>
  <c r="G318" l="1"/>
  <c r="H318" s="1"/>
  <c r="F319"/>
  <c r="L317"/>
  <c r="M317" s="1"/>
  <c r="Q318" s="1"/>
  <c r="K318"/>
  <c r="O315"/>
  <c r="P314"/>
  <c r="J318"/>
  <c r="R317"/>
  <c r="G319" l="1"/>
  <c r="H319" s="1"/>
  <c r="F320"/>
  <c r="L318"/>
  <c r="M318" s="1"/>
  <c r="Q319" s="1"/>
  <c r="K319"/>
  <c r="O316"/>
  <c r="P315"/>
  <c r="J319"/>
  <c r="R318"/>
  <c r="G320" l="1"/>
  <c r="H320" s="1"/>
  <c r="F321"/>
  <c r="L319"/>
  <c r="M319" s="1"/>
  <c r="Q320" s="1"/>
  <c r="K320"/>
  <c r="O317"/>
  <c r="P316"/>
  <c r="J320"/>
  <c r="R319"/>
  <c r="G321" l="1"/>
  <c r="H321" s="1"/>
  <c r="F322"/>
  <c r="L320"/>
  <c r="M320" s="1"/>
  <c r="Q321" s="1"/>
  <c r="K321"/>
  <c r="O318"/>
  <c r="P317"/>
  <c r="J321"/>
  <c r="R320"/>
  <c r="G322" l="1"/>
  <c r="H322" s="1"/>
  <c r="F323"/>
  <c r="L321"/>
  <c r="M321" s="1"/>
  <c r="Q322" s="1"/>
  <c r="K322"/>
  <c r="O319"/>
  <c r="P318"/>
  <c r="J322"/>
  <c r="R321"/>
  <c r="G323" l="1"/>
  <c r="H323" s="1"/>
  <c r="F324"/>
  <c r="L322"/>
  <c r="M322" s="1"/>
  <c r="Q323" s="1"/>
  <c r="K323"/>
  <c r="O320"/>
  <c r="P319"/>
  <c r="J323"/>
  <c r="R322"/>
  <c r="G324" l="1"/>
  <c r="H324" s="1"/>
  <c r="F325"/>
  <c r="L323"/>
  <c r="M323" s="1"/>
  <c r="Q324" s="1"/>
  <c r="K324"/>
  <c r="O321"/>
  <c r="P320"/>
  <c r="J324"/>
  <c r="R323"/>
  <c r="G325" l="1"/>
  <c r="H325" s="1"/>
  <c r="F326"/>
  <c r="L324"/>
  <c r="M324" s="1"/>
  <c r="Q325" s="1"/>
  <c r="K325"/>
  <c r="O322"/>
  <c r="P321"/>
  <c r="J325"/>
  <c r="R324"/>
  <c r="G326" l="1"/>
  <c r="H326" s="1"/>
  <c r="F327"/>
  <c r="L325"/>
  <c r="M325" s="1"/>
  <c r="Q326" s="1"/>
  <c r="K326"/>
  <c r="O323"/>
  <c r="P322"/>
  <c r="J326"/>
  <c r="R325"/>
  <c r="G327" l="1"/>
  <c r="H327" s="1"/>
  <c r="F328"/>
  <c r="L326"/>
  <c r="M326" s="1"/>
  <c r="Q327" s="1"/>
  <c r="K327"/>
  <c r="O324"/>
  <c r="P323"/>
  <c r="J327"/>
  <c r="R326"/>
  <c r="G328" l="1"/>
  <c r="H328" s="1"/>
  <c r="F329"/>
  <c r="L327"/>
  <c r="M327" s="1"/>
  <c r="Q328" s="1"/>
  <c r="K328"/>
  <c r="O325"/>
  <c r="P324"/>
  <c r="J328"/>
  <c r="R327"/>
  <c r="G329" l="1"/>
  <c r="H329" s="1"/>
  <c r="F330"/>
  <c r="L328"/>
  <c r="M328" s="1"/>
  <c r="Q329" s="1"/>
  <c r="K329"/>
  <c r="O326"/>
  <c r="P325"/>
  <c r="J329"/>
  <c r="R328"/>
  <c r="G330" l="1"/>
  <c r="H330" s="1"/>
  <c r="F331"/>
  <c r="L329"/>
  <c r="M329" s="1"/>
  <c r="Q330" s="1"/>
  <c r="K330"/>
  <c r="O327"/>
  <c r="P326"/>
  <c r="J330"/>
  <c r="R329"/>
  <c r="G331" l="1"/>
  <c r="H331" s="1"/>
  <c r="F332"/>
  <c r="L330"/>
  <c r="M330" s="1"/>
  <c r="Q331" s="1"/>
  <c r="K331"/>
  <c r="O328"/>
  <c r="P327"/>
  <c r="J331"/>
  <c r="R330"/>
  <c r="G332" l="1"/>
  <c r="H332" s="1"/>
  <c r="F333"/>
  <c r="L331"/>
  <c r="M331" s="1"/>
  <c r="Q332" s="1"/>
  <c r="K332"/>
  <c r="O329"/>
  <c r="P328"/>
  <c r="J332"/>
  <c r="R331"/>
  <c r="G333" l="1"/>
  <c r="H333" s="1"/>
  <c r="F334"/>
  <c r="L332"/>
  <c r="M332" s="1"/>
  <c r="Q333" s="1"/>
  <c r="K333"/>
  <c r="O330"/>
  <c r="P329"/>
  <c r="J333"/>
  <c r="R332"/>
  <c r="G334" l="1"/>
  <c r="H334" s="1"/>
  <c r="F335"/>
  <c r="L333"/>
  <c r="M333" s="1"/>
  <c r="Q334" s="1"/>
  <c r="K334"/>
  <c r="O331"/>
  <c r="P330"/>
  <c r="J334"/>
  <c r="R333"/>
  <c r="G335" l="1"/>
  <c r="H335" s="1"/>
  <c r="F336"/>
  <c r="L334"/>
  <c r="M334" s="1"/>
  <c r="Q335" s="1"/>
  <c r="K335"/>
  <c r="O332"/>
  <c r="P331"/>
  <c r="J335"/>
  <c r="R334"/>
  <c r="G336" l="1"/>
  <c r="H336" s="1"/>
  <c r="F337"/>
  <c r="L335"/>
  <c r="M335" s="1"/>
  <c r="Q336" s="1"/>
  <c r="K336"/>
  <c r="O333"/>
  <c r="P332"/>
  <c r="J336"/>
  <c r="R335"/>
  <c r="G337" l="1"/>
  <c r="H337" s="1"/>
  <c r="F338"/>
  <c r="L336"/>
  <c r="M336" s="1"/>
  <c r="Q337" s="1"/>
  <c r="K337"/>
  <c r="O334"/>
  <c r="P333"/>
  <c r="J337"/>
  <c r="R336"/>
  <c r="G338" l="1"/>
  <c r="H338" s="1"/>
  <c r="F339"/>
  <c r="L337"/>
  <c r="M337" s="1"/>
  <c r="Q338" s="1"/>
  <c r="K338"/>
  <c r="O335"/>
  <c r="P334"/>
  <c r="J338"/>
  <c r="R337"/>
  <c r="G339" l="1"/>
  <c r="H339" s="1"/>
  <c r="F340"/>
  <c r="L338"/>
  <c r="M338" s="1"/>
  <c r="Q339" s="1"/>
  <c r="K339"/>
  <c r="O336"/>
  <c r="P335"/>
  <c r="J339"/>
  <c r="R338"/>
  <c r="G340" l="1"/>
  <c r="H340" s="1"/>
  <c r="F341"/>
  <c r="L339"/>
  <c r="M339" s="1"/>
  <c r="Q340" s="1"/>
  <c r="K340"/>
  <c r="O337"/>
  <c r="P336"/>
  <c r="J340"/>
  <c r="R339"/>
  <c r="G341" l="1"/>
  <c r="H341" s="1"/>
  <c r="F342"/>
  <c r="L340"/>
  <c r="M340" s="1"/>
  <c r="Q341" s="1"/>
  <c r="K341"/>
  <c r="O338"/>
  <c r="P337"/>
  <c r="J341"/>
  <c r="R340"/>
  <c r="G342" l="1"/>
  <c r="H342" s="1"/>
  <c r="F343"/>
  <c r="L341"/>
  <c r="M341" s="1"/>
  <c r="Q342" s="1"/>
  <c r="K342"/>
  <c r="O339"/>
  <c r="P338"/>
  <c r="J342"/>
  <c r="R341"/>
  <c r="G343" l="1"/>
  <c r="H343" s="1"/>
  <c r="F344"/>
  <c r="K343"/>
  <c r="L342"/>
  <c r="M342" s="1"/>
  <c r="Q343" s="1"/>
  <c r="O340"/>
  <c r="P339"/>
  <c r="R342"/>
  <c r="J343"/>
  <c r="G344" l="1"/>
  <c r="H344" s="1"/>
  <c r="F345"/>
  <c r="K344"/>
  <c r="L343"/>
  <c r="M343" s="1"/>
  <c r="Q344" s="1"/>
  <c r="O341"/>
  <c r="P340"/>
  <c r="R343"/>
  <c r="J344"/>
  <c r="G345" l="1"/>
  <c r="H345" s="1"/>
  <c r="F346"/>
  <c r="K345"/>
  <c r="L344"/>
  <c r="M344" s="1"/>
  <c r="Q345" s="1"/>
  <c r="O342"/>
  <c r="P341"/>
  <c r="R344"/>
  <c r="J345"/>
  <c r="G346" l="1"/>
  <c r="H346" s="1"/>
  <c r="F347"/>
  <c r="L345"/>
  <c r="M345" s="1"/>
  <c r="Q346" s="1"/>
  <c r="K346"/>
  <c r="O343"/>
  <c r="P342"/>
  <c r="J346"/>
  <c r="R345"/>
  <c r="G347" l="1"/>
  <c r="H347" s="1"/>
  <c r="F348"/>
  <c r="L346"/>
  <c r="M346" s="1"/>
  <c r="Q347" s="1"/>
  <c r="K347"/>
  <c r="O344"/>
  <c r="P343"/>
  <c r="J347"/>
  <c r="R346"/>
  <c r="G348" l="1"/>
  <c r="H348" s="1"/>
  <c r="F349"/>
  <c r="L347"/>
  <c r="M347" s="1"/>
  <c r="Q348" s="1"/>
  <c r="K348"/>
  <c r="O345"/>
  <c r="P344"/>
  <c r="J348"/>
  <c r="R347"/>
  <c r="G349" l="1"/>
  <c r="H349" s="1"/>
  <c r="F350"/>
  <c r="L348"/>
  <c r="M348" s="1"/>
  <c r="Q349" s="1"/>
  <c r="K349"/>
  <c r="O346"/>
  <c r="P345"/>
  <c r="J349"/>
  <c r="R348"/>
  <c r="G350" l="1"/>
  <c r="H350" s="1"/>
  <c r="F351"/>
  <c r="L349"/>
  <c r="M349" s="1"/>
  <c r="Q350" s="1"/>
  <c r="K350"/>
  <c r="O347"/>
  <c r="P346"/>
  <c r="J350"/>
  <c r="R349"/>
  <c r="G351" l="1"/>
  <c r="H351" s="1"/>
  <c r="F352"/>
  <c r="L350"/>
  <c r="M350" s="1"/>
  <c r="Q351" s="1"/>
  <c r="K351"/>
  <c r="O348"/>
  <c r="P347"/>
  <c r="J351"/>
  <c r="R350"/>
  <c r="G352" l="1"/>
  <c r="H352" s="1"/>
  <c r="F353"/>
  <c r="L351"/>
  <c r="M351" s="1"/>
  <c r="Q352" s="1"/>
  <c r="K352"/>
  <c r="O349"/>
  <c r="P348"/>
  <c r="J352"/>
  <c r="R351"/>
  <c r="G353" l="1"/>
  <c r="H353" s="1"/>
  <c r="F354"/>
  <c r="L352"/>
  <c r="M352" s="1"/>
  <c r="Q353" s="1"/>
  <c r="K353"/>
  <c r="O350"/>
  <c r="P349"/>
  <c r="J353"/>
  <c r="R352"/>
  <c r="G354" l="1"/>
  <c r="H354" s="1"/>
  <c r="F355"/>
  <c r="L353"/>
  <c r="M353" s="1"/>
  <c r="Q354" s="1"/>
  <c r="K354"/>
  <c r="O351"/>
  <c r="P350"/>
  <c r="J354"/>
  <c r="R353"/>
  <c r="G355" l="1"/>
  <c r="H355" s="1"/>
  <c r="F356"/>
  <c r="L354"/>
  <c r="M354" s="1"/>
  <c r="Q355" s="1"/>
  <c r="K355"/>
  <c r="O352"/>
  <c r="P351"/>
  <c r="J355"/>
  <c r="R354"/>
  <c r="G356" l="1"/>
  <c r="H356" s="1"/>
  <c r="F357"/>
  <c r="L355"/>
  <c r="M355" s="1"/>
  <c r="Q356" s="1"/>
  <c r="K356"/>
  <c r="O353"/>
  <c r="P352"/>
  <c r="J356"/>
  <c r="R355"/>
  <c r="G357" l="1"/>
  <c r="H357" s="1"/>
  <c r="F358"/>
  <c r="L356"/>
  <c r="M356" s="1"/>
  <c r="Q357" s="1"/>
  <c r="K357"/>
  <c r="O354"/>
  <c r="P353"/>
  <c r="J357"/>
  <c r="R356"/>
  <c r="G358" l="1"/>
  <c r="H358" s="1"/>
  <c r="F359"/>
  <c r="L357"/>
  <c r="M357" s="1"/>
  <c r="Q358" s="1"/>
  <c r="K358"/>
  <c r="O355"/>
  <c r="P354"/>
  <c r="J358"/>
  <c r="R357"/>
  <c r="G359" l="1"/>
  <c r="H359" s="1"/>
  <c r="F360"/>
  <c r="L358"/>
  <c r="M358" s="1"/>
  <c r="Q359" s="1"/>
  <c r="K359"/>
  <c r="O356"/>
  <c r="P355"/>
  <c r="J359"/>
  <c r="R358"/>
  <c r="G360" l="1"/>
  <c r="H360" s="1"/>
  <c r="F361"/>
  <c r="L359"/>
  <c r="M359" s="1"/>
  <c r="Q360" s="1"/>
  <c r="K360"/>
  <c r="O357"/>
  <c r="P356"/>
  <c r="J360"/>
  <c r="R359"/>
  <c r="G361" l="1"/>
  <c r="H361" s="1"/>
  <c r="F362"/>
  <c r="L360"/>
  <c r="M360" s="1"/>
  <c r="Q361" s="1"/>
  <c r="K361"/>
  <c r="O358"/>
  <c r="P357"/>
  <c r="J361"/>
  <c r="R360"/>
  <c r="G362" l="1"/>
  <c r="H362" s="1"/>
  <c r="F363"/>
  <c r="L361"/>
  <c r="M361" s="1"/>
  <c r="Q362" s="1"/>
  <c r="K362"/>
  <c r="O359"/>
  <c r="P358"/>
  <c r="J362"/>
  <c r="R361"/>
  <c r="G363" l="1"/>
  <c r="H363" s="1"/>
  <c r="F364"/>
  <c r="L362"/>
  <c r="M362" s="1"/>
  <c r="Q363" s="1"/>
  <c r="K363"/>
  <c r="O360"/>
  <c r="P359"/>
  <c r="J363"/>
  <c r="R362"/>
  <c r="G364" l="1"/>
  <c r="H364" s="1"/>
  <c r="F365"/>
  <c r="L363"/>
  <c r="M363" s="1"/>
  <c r="Q364" s="1"/>
  <c r="K364"/>
  <c r="O361"/>
  <c r="P360"/>
  <c r="J364"/>
  <c r="R363"/>
  <c r="G365" l="1"/>
  <c r="H365" s="1"/>
  <c r="F366"/>
  <c r="L364"/>
  <c r="M364" s="1"/>
  <c r="Q365" s="1"/>
  <c r="K365"/>
  <c r="O362"/>
  <c r="P361"/>
  <c r="J365"/>
  <c r="R364"/>
  <c r="G366" l="1"/>
  <c r="H366" s="1"/>
  <c r="F367"/>
  <c r="L365"/>
  <c r="M365" s="1"/>
  <c r="Q366" s="1"/>
  <c r="K366"/>
  <c r="O363"/>
  <c r="P362"/>
  <c r="J366"/>
  <c r="R365"/>
  <c r="G367" l="1"/>
  <c r="H367" s="1"/>
  <c r="F368"/>
  <c r="L366"/>
  <c r="M366" s="1"/>
  <c r="Q367" s="1"/>
  <c r="K367"/>
  <c r="O364"/>
  <c r="P363"/>
  <c r="J367"/>
  <c r="R366"/>
  <c r="G368" l="1"/>
  <c r="H368" s="1"/>
  <c r="F369"/>
  <c r="L367"/>
  <c r="M367" s="1"/>
  <c r="Q368" s="1"/>
  <c r="K368"/>
  <c r="O365"/>
  <c r="P364"/>
  <c r="J368"/>
  <c r="R367"/>
  <c r="G369" l="1"/>
  <c r="H369" s="1"/>
  <c r="F370"/>
  <c r="L368"/>
  <c r="M368" s="1"/>
  <c r="Q369" s="1"/>
  <c r="K369"/>
  <c r="O366"/>
  <c r="P365"/>
  <c r="J369"/>
  <c r="R368"/>
  <c r="G370" l="1"/>
  <c r="H370" s="1"/>
  <c r="F371"/>
  <c r="L369"/>
  <c r="M369" s="1"/>
  <c r="Q370" s="1"/>
  <c r="K370"/>
  <c r="O367"/>
  <c r="P366"/>
  <c r="J370"/>
  <c r="R369"/>
  <c r="G371" l="1"/>
  <c r="H371" s="1"/>
  <c r="F372"/>
  <c r="L370"/>
  <c r="M370" s="1"/>
  <c r="Q371" s="1"/>
  <c r="K371"/>
  <c r="O368"/>
  <c r="P367"/>
  <c r="J371"/>
  <c r="R370"/>
  <c r="G372" l="1"/>
  <c r="H372" s="1"/>
  <c r="F373"/>
  <c r="L371"/>
  <c r="M371" s="1"/>
  <c r="Q372" s="1"/>
  <c r="K372"/>
  <c r="O369"/>
  <c r="P368"/>
  <c r="J372"/>
  <c r="R371"/>
  <c r="G373" l="1"/>
  <c r="H373" s="1"/>
  <c r="F374"/>
  <c r="L372"/>
  <c r="M372" s="1"/>
  <c r="Q373" s="1"/>
  <c r="K373"/>
  <c r="O370"/>
  <c r="P369"/>
  <c r="J373"/>
  <c r="R372"/>
  <c r="G374" l="1"/>
  <c r="H374" s="1"/>
  <c r="F375"/>
  <c r="L373"/>
  <c r="M373" s="1"/>
  <c r="Q374" s="1"/>
  <c r="K374"/>
  <c r="O371"/>
  <c r="P370"/>
  <c r="J374"/>
  <c r="R373"/>
  <c r="G375" l="1"/>
  <c r="H375" s="1"/>
  <c r="F376"/>
  <c r="L374"/>
  <c r="M374" s="1"/>
  <c r="Q375" s="1"/>
  <c r="K375"/>
  <c r="O372"/>
  <c r="P371"/>
  <c r="J375"/>
  <c r="R374"/>
  <c r="G376" l="1"/>
  <c r="H376" s="1"/>
  <c r="F377"/>
  <c r="L375"/>
  <c r="M375" s="1"/>
  <c r="Q376" s="1"/>
  <c r="K376"/>
  <c r="O373"/>
  <c r="P372"/>
  <c r="J376"/>
  <c r="R375"/>
  <c r="G377" l="1"/>
  <c r="H377" s="1"/>
  <c r="F378"/>
  <c r="L376"/>
  <c r="M376" s="1"/>
  <c r="Q377" s="1"/>
  <c r="K377"/>
  <c r="O374"/>
  <c r="P373"/>
  <c r="J377"/>
  <c r="R376"/>
  <c r="G378" l="1"/>
  <c r="H378" s="1"/>
  <c r="F379"/>
  <c r="L377"/>
  <c r="M377" s="1"/>
  <c r="Q378" s="1"/>
  <c r="K378"/>
  <c r="O375"/>
  <c r="P374"/>
  <c r="J378"/>
  <c r="R377"/>
  <c r="G379" l="1"/>
  <c r="H379" s="1"/>
  <c r="F380"/>
  <c r="L378"/>
  <c r="M378" s="1"/>
  <c r="Q379" s="1"/>
  <c r="K379"/>
  <c r="O376"/>
  <c r="P375"/>
  <c r="J379"/>
  <c r="R378"/>
  <c r="G380" l="1"/>
  <c r="H380" s="1"/>
  <c r="F381"/>
  <c r="L379"/>
  <c r="M379" s="1"/>
  <c r="Q380" s="1"/>
  <c r="K380"/>
  <c r="O377"/>
  <c r="P376"/>
  <c r="J380"/>
  <c r="R379"/>
  <c r="G381" l="1"/>
  <c r="H381" s="1"/>
  <c r="F382"/>
  <c r="L380"/>
  <c r="M380" s="1"/>
  <c r="Q381" s="1"/>
  <c r="K381"/>
  <c r="O378"/>
  <c r="P377"/>
  <c r="J381"/>
  <c r="R380"/>
  <c r="G382" l="1"/>
  <c r="H382" s="1"/>
  <c r="F383"/>
  <c r="L381"/>
  <c r="M381" s="1"/>
  <c r="Q382" s="1"/>
  <c r="K382"/>
  <c r="O379"/>
  <c r="P378"/>
  <c r="J382"/>
  <c r="R381"/>
  <c r="G383" l="1"/>
  <c r="H383" s="1"/>
  <c r="F384"/>
  <c r="L382"/>
  <c r="M382" s="1"/>
  <c r="Q383" s="1"/>
  <c r="K383"/>
  <c r="O380"/>
  <c r="P379"/>
  <c r="J383"/>
  <c r="R382"/>
  <c r="G384" l="1"/>
  <c r="H384" s="1"/>
  <c r="F385"/>
  <c r="L383"/>
  <c r="M383" s="1"/>
  <c r="Q384" s="1"/>
  <c r="K384"/>
  <c r="O381"/>
  <c r="P380"/>
  <c r="J384"/>
  <c r="R383"/>
  <c r="G385" l="1"/>
  <c r="H385" s="1"/>
  <c r="F386"/>
  <c r="L384"/>
  <c r="M384" s="1"/>
  <c r="Q385" s="1"/>
  <c r="K385"/>
  <c r="O382"/>
  <c r="P381"/>
  <c r="J385"/>
  <c r="R384"/>
  <c r="G386" l="1"/>
  <c r="H386" s="1"/>
  <c r="F387"/>
  <c r="L385"/>
  <c r="M385" s="1"/>
  <c r="Q386" s="1"/>
  <c r="K386"/>
  <c r="O383"/>
  <c r="P382"/>
  <c r="J386"/>
  <c r="R385"/>
  <c r="G387" l="1"/>
  <c r="H387" s="1"/>
  <c r="F388"/>
  <c r="L386"/>
  <c r="M386" s="1"/>
  <c r="Q387" s="1"/>
  <c r="K387"/>
  <c r="O384"/>
  <c r="P383"/>
  <c r="J387"/>
  <c r="R386"/>
  <c r="G388" l="1"/>
  <c r="H388" s="1"/>
  <c r="F389"/>
  <c r="L387"/>
  <c r="M387" s="1"/>
  <c r="Q388" s="1"/>
  <c r="K388"/>
  <c r="O385"/>
  <c r="P384"/>
  <c r="J388"/>
  <c r="R387"/>
  <c r="G389" l="1"/>
  <c r="H389" s="1"/>
  <c r="F390"/>
  <c r="L388"/>
  <c r="M388" s="1"/>
  <c r="Q389" s="1"/>
  <c r="K389"/>
  <c r="O386"/>
  <c r="P385"/>
  <c r="J389"/>
  <c r="R388"/>
  <c r="G390" l="1"/>
  <c r="H390" s="1"/>
  <c r="F391"/>
  <c r="L389"/>
  <c r="M389" s="1"/>
  <c r="Q390" s="1"/>
  <c r="K390"/>
  <c r="O387"/>
  <c r="P386"/>
  <c r="J390"/>
  <c r="R389"/>
  <c r="G391" l="1"/>
  <c r="H391" s="1"/>
  <c r="F392"/>
  <c r="L390"/>
  <c r="M390" s="1"/>
  <c r="Q391" s="1"/>
  <c r="K391"/>
  <c r="O388"/>
  <c r="P387"/>
  <c r="J391"/>
  <c r="R390"/>
  <c r="G392" l="1"/>
  <c r="H392" s="1"/>
  <c r="F393"/>
  <c r="L391"/>
  <c r="M391" s="1"/>
  <c r="Q392" s="1"/>
  <c r="K392"/>
  <c r="O389"/>
  <c r="P388"/>
  <c r="J392"/>
  <c r="R391"/>
  <c r="G393" l="1"/>
  <c r="H393" s="1"/>
  <c r="F394"/>
  <c r="L392"/>
  <c r="M392" s="1"/>
  <c r="Q393" s="1"/>
  <c r="K393"/>
  <c r="O390"/>
  <c r="P389"/>
  <c r="J393"/>
  <c r="R392"/>
  <c r="G394" l="1"/>
  <c r="H394" s="1"/>
  <c r="F395"/>
  <c r="L393"/>
  <c r="M393" s="1"/>
  <c r="Q394" s="1"/>
  <c r="K394"/>
  <c r="O391"/>
  <c r="P390"/>
  <c r="J394"/>
  <c r="R393"/>
  <c r="G395" l="1"/>
  <c r="H395" s="1"/>
  <c r="F396"/>
  <c r="L394"/>
  <c r="M394" s="1"/>
  <c r="Q395" s="1"/>
  <c r="K395"/>
  <c r="O392"/>
  <c r="P391"/>
  <c r="J395"/>
  <c r="R394"/>
  <c r="G396" l="1"/>
  <c r="H396" s="1"/>
  <c r="F397"/>
  <c r="L395"/>
  <c r="M395" s="1"/>
  <c r="Q396" s="1"/>
  <c r="K396"/>
  <c r="O393"/>
  <c r="P392"/>
  <c r="J396"/>
  <c r="R395"/>
  <c r="G397" l="1"/>
  <c r="H397" s="1"/>
  <c r="F398"/>
  <c r="L396"/>
  <c r="M396" s="1"/>
  <c r="Q397" s="1"/>
  <c r="K397"/>
  <c r="O394"/>
  <c r="P393"/>
  <c r="J397"/>
  <c r="R396"/>
  <c r="G398" l="1"/>
  <c r="H398" s="1"/>
  <c r="F399"/>
  <c r="L397"/>
  <c r="M397" s="1"/>
  <c r="Q398" s="1"/>
  <c r="K398"/>
  <c r="O395"/>
  <c r="P394"/>
  <c r="J398"/>
  <c r="R397"/>
  <c r="G399" l="1"/>
  <c r="H399" s="1"/>
  <c r="F400"/>
  <c r="L398"/>
  <c r="M398" s="1"/>
  <c r="Q399" s="1"/>
  <c r="K399"/>
  <c r="O396"/>
  <c r="P395"/>
  <c r="J399"/>
  <c r="R398"/>
  <c r="G400" l="1"/>
  <c r="H400" s="1"/>
  <c r="F401"/>
  <c r="L399"/>
  <c r="M399" s="1"/>
  <c r="Q400" s="1"/>
  <c r="K400"/>
  <c r="O397"/>
  <c r="P396"/>
  <c r="J400"/>
  <c r="R399"/>
  <c r="G401" l="1"/>
  <c r="H401" s="1"/>
  <c r="F402"/>
  <c r="L400"/>
  <c r="M400" s="1"/>
  <c r="Q401" s="1"/>
  <c r="K401"/>
  <c r="O398"/>
  <c r="P397"/>
  <c r="J401"/>
  <c r="R400"/>
  <c r="G402" l="1"/>
  <c r="H402" s="1"/>
  <c r="F403"/>
  <c r="L401"/>
  <c r="M401" s="1"/>
  <c r="Q402" s="1"/>
  <c r="K402"/>
  <c r="O399"/>
  <c r="P398"/>
  <c r="J402"/>
  <c r="R401"/>
  <c r="G403" l="1"/>
  <c r="H403" s="1"/>
  <c r="F404"/>
  <c r="L402"/>
  <c r="M402" s="1"/>
  <c r="Q403" s="1"/>
  <c r="K403"/>
  <c r="O400"/>
  <c r="P399"/>
  <c r="J403"/>
  <c r="R402"/>
  <c r="G404" l="1"/>
  <c r="H404" s="1"/>
  <c r="F405"/>
  <c r="L403"/>
  <c r="M403" s="1"/>
  <c r="Q404" s="1"/>
  <c r="K404"/>
  <c r="O401"/>
  <c r="P400"/>
  <c r="J404"/>
  <c r="R403"/>
  <c r="G405" l="1"/>
  <c r="H405" s="1"/>
  <c r="F406"/>
  <c r="L404"/>
  <c r="M404" s="1"/>
  <c r="Q405" s="1"/>
  <c r="K405"/>
  <c r="O402"/>
  <c r="P401"/>
  <c r="J405"/>
  <c r="R404"/>
  <c r="G406" l="1"/>
  <c r="H406" s="1"/>
  <c r="F407"/>
  <c r="L405"/>
  <c r="M405" s="1"/>
  <c r="Q406" s="1"/>
  <c r="K406"/>
  <c r="O403"/>
  <c r="P402"/>
  <c r="J406"/>
  <c r="R405"/>
  <c r="G407" l="1"/>
  <c r="H407" s="1"/>
  <c r="F408"/>
  <c r="L406"/>
  <c r="M406" s="1"/>
  <c r="Q407" s="1"/>
  <c r="K407"/>
  <c r="O404"/>
  <c r="P403"/>
  <c r="J407"/>
  <c r="R406"/>
  <c r="G408" l="1"/>
  <c r="H408" s="1"/>
  <c r="F409"/>
  <c r="L407"/>
  <c r="M407" s="1"/>
  <c r="Q408" s="1"/>
  <c r="K408"/>
  <c r="O405"/>
  <c r="P404"/>
  <c r="J408"/>
  <c r="R407"/>
  <c r="G409" l="1"/>
  <c r="H409" s="1"/>
  <c r="F410"/>
  <c r="L408"/>
  <c r="M408" s="1"/>
  <c r="Q409" s="1"/>
  <c r="K409"/>
  <c r="O406"/>
  <c r="P405"/>
  <c r="J409"/>
  <c r="R408"/>
  <c r="G410" l="1"/>
  <c r="H410" s="1"/>
  <c r="F411"/>
  <c r="L409"/>
  <c r="M409" s="1"/>
  <c r="Q410" s="1"/>
  <c r="K410"/>
  <c r="O407"/>
  <c r="P406"/>
  <c r="J410"/>
  <c r="R409"/>
  <c r="G411" l="1"/>
  <c r="H411" s="1"/>
  <c r="F412"/>
  <c r="L410"/>
  <c r="M410" s="1"/>
  <c r="Q411" s="1"/>
  <c r="K411"/>
  <c r="O408"/>
  <c r="P407"/>
  <c r="J411"/>
  <c r="R410"/>
  <c r="G412" l="1"/>
  <c r="H412" s="1"/>
  <c r="F413"/>
  <c r="L411"/>
  <c r="M411" s="1"/>
  <c r="Q412" s="1"/>
  <c r="K412"/>
  <c r="O409"/>
  <c r="P408"/>
  <c r="J412"/>
  <c r="R411"/>
  <c r="G413" l="1"/>
  <c r="H413" s="1"/>
  <c r="F414"/>
  <c r="L412"/>
  <c r="M412" s="1"/>
  <c r="Q413" s="1"/>
  <c r="K413"/>
  <c r="O410"/>
  <c r="P409"/>
  <c r="J413"/>
  <c r="R412"/>
  <c r="G414" l="1"/>
  <c r="H414" s="1"/>
  <c r="F415"/>
  <c r="L413"/>
  <c r="M413" s="1"/>
  <c r="Q414" s="1"/>
  <c r="K414"/>
  <c r="O411"/>
  <c r="P410"/>
  <c r="J414"/>
  <c r="R413"/>
  <c r="G415" l="1"/>
  <c r="H415" s="1"/>
  <c r="F416"/>
  <c r="K415"/>
  <c r="L414"/>
  <c r="M414" s="1"/>
  <c r="Q415" s="1"/>
  <c r="O412"/>
  <c r="P411"/>
  <c r="J415"/>
  <c r="R414"/>
  <c r="G416" l="1"/>
  <c r="H416" s="1"/>
  <c r="F417"/>
  <c r="K416"/>
  <c r="L415"/>
  <c r="M415" s="1"/>
  <c r="Q416" s="1"/>
  <c r="O413"/>
  <c r="P412"/>
  <c r="R415"/>
  <c r="J416"/>
  <c r="G417" l="1"/>
  <c r="H417" s="1"/>
  <c r="F418"/>
  <c r="K417"/>
  <c r="L416"/>
  <c r="M416" s="1"/>
  <c r="Q417" s="1"/>
  <c r="O414"/>
  <c r="P413"/>
  <c r="R416"/>
  <c r="J417"/>
  <c r="G418" l="1"/>
  <c r="H418" s="1"/>
  <c r="F419"/>
  <c r="L417"/>
  <c r="M417" s="1"/>
  <c r="Q418" s="1"/>
  <c r="K418"/>
  <c r="O415"/>
  <c r="P414"/>
  <c r="J418"/>
  <c r="R417"/>
  <c r="G419" l="1"/>
  <c r="H419" s="1"/>
  <c r="F420"/>
  <c r="L418"/>
  <c r="M418" s="1"/>
  <c r="Q419" s="1"/>
  <c r="K419"/>
  <c r="O416"/>
  <c r="P415"/>
  <c r="J419"/>
  <c r="R418"/>
  <c r="G420" l="1"/>
  <c r="H420" s="1"/>
  <c r="F421"/>
  <c r="K420"/>
  <c r="L419"/>
  <c r="M419" s="1"/>
  <c r="Q420" s="1"/>
  <c r="O417"/>
  <c r="P416"/>
  <c r="R419"/>
  <c r="J420"/>
  <c r="G421" l="1"/>
  <c r="H421" s="1"/>
  <c r="F422"/>
  <c r="L420"/>
  <c r="M420" s="1"/>
  <c r="Q421" s="1"/>
  <c r="K421"/>
  <c r="O418"/>
  <c r="P417"/>
  <c r="J421"/>
  <c r="R420"/>
  <c r="G422" l="1"/>
  <c r="H422" s="1"/>
  <c r="F423"/>
  <c r="K422"/>
  <c r="L421"/>
  <c r="M421" s="1"/>
  <c r="Q422" s="1"/>
  <c r="O419"/>
  <c r="P418"/>
  <c r="R421"/>
  <c r="J422"/>
  <c r="G423" l="1"/>
  <c r="H423" s="1"/>
  <c r="F424"/>
  <c r="L422"/>
  <c r="M422" s="1"/>
  <c r="Q423" s="1"/>
  <c r="K423"/>
  <c r="O420"/>
  <c r="P419"/>
  <c r="J423"/>
  <c r="R422"/>
  <c r="G424" l="1"/>
  <c r="H424" s="1"/>
  <c r="F425"/>
  <c r="L423"/>
  <c r="M423" s="1"/>
  <c r="Q424" s="1"/>
  <c r="K424"/>
  <c r="O421"/>
  <c r="P420"/>
  <c r="J424"/>
  <c r="R423"/>
  <c r="G425" l="1"/>
  <c r="H425" s="1"/>
  <c r="F426"/>
  <c r="L424"/>
  <c r="M424" s="1"/>
  <c r="Q425" s="1"/>
  <c r="K425"/>
  <c r="O422"/>
  <c r="P421"/>
  <c r="J425"/>
  <c r="R424"/>
  <c r="G426" l="1"/>
  <c r="H426" s="1"/>
  <c r="F427"/>
  <c r="L425"/>
  <c r="M425" s="1"/>
  <c r="Q426" s="1"/>
  <c r="K426"/>
  <c r="O423"/>
  <c r="P422"/>
  <c r="J426"/>
  <c r="R425"/>
  <c r="G427" l="1"/>
  <c r="H427" s="1"/>
  <c r="F428"/>
  <c r="L426"/>
  <c r="M426" s="1"/>
  <c r="Q427" s="1"/>
  <c r="K427"/>
  <c r="O424"/>
  <c r="P423"/>
  <c r="J427"/>
  <c r="R426"/>
  <c r="G428" l="1"/>
  <c r="H428" s="1"/>
  <c r="F429"/>
  <c r="L427"/>
  <c r="M427" s="1"/>
  <c r="Q428" s="1"/>
  <c r="K428"/>
  <c r="O425"/>
  <c r="P424"/>
  <c r="J428"/>
  <c r="R427"/>
  <c r="G429" l="1"/>
  <c r="H429" s="1"/>
  <c r="F430"/>
  <c r="L428"/>
  <c r="M428" s="1"/>
  <c r="Q429" s="1"/>
  <c r="K429"/>
  <c r="O426"/>
  <c r="P425"/>
  <c r="J429"/>
  <c r="R428"/>
  <c r="G430" l="1"/>
  <c r="H430" s="1"/>
  <c r="F431"/>
  <c r="K430"/>
  <c r="L429"/>
  <c r="M429" s="1"/>
  <c r="Q430" s="1"/>
  <c r="O427"/>
  <c r="P426"/>
  <c r="J430"/>
  <c r="R429"/>
  <c r="G431" l="1"/>
  <c r="H431" s="1"/>
  <c r="F432"/>
  <c r="L430"/>
  <c r="M430" s="1"/>
  <c r="Q431" s="1"/>
  <c r="K431"/>
  <c r="O428"/>
  <c r="P427"/>
  <c r="J431"/>
  <c r="R430"/>
  <c r="G432" l="1"/>
  <c r="H432" s="1"/>
  <c r="F433"/>
  <c r="L431"/>
  <c r="M431" s="1"/>
  <c r="Q432" s="1"/>
  <c r="K432"/>
  <c r="O429"/>
  <c r="P428"/>
  <c r="J432"/>
  <c r="R431"/>
  <c r="G433" l="1"/>
  <c r="H433" s="1"/>
  <c r="F434"/>
  <c r="L432"/>
  <c r="M432" s="1"/>
  <c r="Q433" s="1"/>
  <c r="K433"/>
  <c r="O430"/>
  <c r="P429"/>
  <c r="J433"/>
  <c r="R432"/>
  <c r="G434" l="1"/>
  <c r="H434" s="1"/>
  <c r="F435"/>
  <c r="L433"/>
  <c r="M433" s="1"/>
  <c r="Q434" s="1"/>
  <c r="K434"/>
  <c r="O431"/>
  <c r="P430"/>
  <c r="J434"/>
  <c r="R433"/>
  <c r="G435" l="1"/>
  <c r="H435" s="1"/>
  <c r="F436"/>
  <c r="L434"/>
  <c r="M434" s="1"/>
  <c r="Q435" s="1"/>
  <c r="K435"/>
  <c r="O432"/>
  <c r="P431"/>
  <c r="J435"/>
  <c r="R434"/>
  <c r="G436" l="1"/>
  <c r="H436" s="1"/>
  <c r="F437"/>
  <c r="L435"/>
  <c r="M435" s="1"/>
  <c r="Q436" s="1"/>
  <c r="K436"/>
  <c r="O433"/>
  <c r="P432"/>
  <c r="J436"/>
  <c r="R435"/>
  <c r="G437" l="1"/>
  <c r="H437" s="1"/>
  <c r="F438"/>
  <c r="L436"/>
  <c r="M436" s="1"/>
  <c r="Q437" s="1"/>
  <c r="K437"/>
  <c r="O434"/>
  <c r="P433"/>
  <c r="J437"/>
  <c r="R436"/>
  <c r="G438" l="1"/>
  <c r="H438" s="1"/>
  <c r="F439"/>
  <c r="K438"/>
  <c r="L437"/>
  <c r="M437" s="1"/>
  <c r="Q438" s="1"/>
  <c r="O435"/>
  <c r="P434"/>
  <c r="R437"/>
  <c r="J438"/>
  <c r="G439" l="1"/>
  <c r="H439" s="1"/>
  <c r="F440"/>
  <c r="K439"/>
  <c r="L438"/>
  <c r="M438" s="1"/>
  <c r="Q439" s="1"/>
  <c r="O436"/>
  <c r="P435"/>
  <c r="R438"/>
  <c r="J439"/>
  <c r="G440" l="1"/>
  <c r="H440" s="1"/>
  <c r="F441"/>
  <c r="K440"/>
  <c r="L439"/>
  <c r="M439" s="1"/>
  <c r="Q440" s="1"/>
  <c r="O437"/>
  <c r="P436"/>
  <c r="J440"/>
  <c r="R439"/>
  <c r="G441" l="1"/>
  <c r="H441" s="1"/>
  <c r="F442"/>
  <c r="L440"/>
  <c r="M440" s="1"/>
  <c r="Q441" s="1"/>
  <c r="K441"/>
  <c r="O438"/>
  <c r="P437"/>
  <c r="J441"/>
  <c r="R440"/>
  <c r="G442" l="1"/>
  <c r="H442" s="1"/>
  <c r="F443"/>
  <c r="L441"/>
  <c r="M441" s="1"/>
  <c r="Q442" s="1"/>
  <c r="K442"/>
  <c r="O439"/>
  <c r="P438"/>
  <c r="J442"/>
  <c r="R441"/>
  <c r="G443" l="1"/>
  <c r="H443" s="1"/>
  <c r="F444"/>
  <c r="K443"/>
  <c r="L442"/>
  <c r="M442" s="1"/>
  <c r="Q443" s="1"/>
  <c r="O440"/>
  <c r="P439"/>
  <c r="R442"/>
  <c r="J443"/>
  <c r="G444" l="1"/>
  <c r="H444" s="1"/>
  <c r="F445"/>
  <c r="L443"/>
  <c r="M443" s="1"/>
  <c r="Q444" s="1"/>
  <c r="K444"/>
  <c r="O441"/>
  <c r="P440"/>
  <c r="J444"/>
  <c r="R443"/>
  <c r="G445" l="1"/>
  <c r="H445" s="1"/>
  <c r="F446"/>
  <c r="K445"/>
  <c r="L444"/>
  <c r="M444" s="1"/>
  <c r="Q445" s="1"/>
  <c r="O442"/>
  <c r="P441"/>
  <c r="R444"/>
  <c r="J445"/>
  <c r="G446" l="1"/>
  <c r="H446" s="1"/>
  <c r="F447"/>
  <c r="L445"/>
  <c r="M445" s="1"/>
  <c r="Q446" s="1"/>
  <c r="K446"/>
  <c r="O443"/>
  <c r="P442"/>
  <c r="J446"/>
  <c r="R445"/>
  <c r="G447" l="1"/>
  <c r="H447" s="1"/>
  <c r="F448"/>
  <c r="K447"/>
  <c r="L446"/>
  <c r="M446" s="1"/>
  <c r="Q447" s="1"/>
  <c r="O444"/>
  <c r="P443"/>
  <c r="R446"/>
  <c r="J447"/>
  <c r="G448" l="1"/>
  <c r="H448" s="1"/>
  <c r="F449"/>
  <c r="L447"/>
  <c r="M447" s="1"/>
  <c r="Q448" s="1"/>
  <c r="K448"/>
  <c r="O445"/>
  <c r="P444"/>
  <c r="J448"/>
  <c r="R447"/>
  <c r="G449" l="1"/>
  <c r="H449" s="1"/>
  <c r="F450"/>
  <c r="K449"/>
  <c r="L448"/>
  <c r="M448" s="1"/>
  <c r="Q449" s="1"/>
  <c r="O446"/>
  <c r="P445"/>
  <c r="J449"/>
  <c r="R448"/>
  <c r="G450" l="1"/>
  <c r="H450" s="1"/>
  <c r="F451"/>
  <c r="L449"/>
  <c r="M449" s="1"/>
  <c r="Q450" s="1"/>
  <c r="K450"/>
  <c r="O447"/>
  <c r="P446"/>
  <c r="J450"/>
  <c r="R449"/>
  <c r="G451" l="1"/>
  <c r="H451" s="1"/>
  <c r="F452"/>
  <c r="K451"/>
  <c r="L450"/>
  <c r="M450" s="1"/>
  <c r="Q451" s="1"/>
  <c r="O448"/>
  <c r="P447"/>
  <c r="J451"/>
  <c r="R450"/>
  <c r="G452" l="1"/>
  <c r="H452" s="1"/>
  <c r="F453"/>
  <c r="L451"/>
  <c r="M451" s="1"/>
  <c r="Q452" s="1"/>
  <c r="K452"/>
  <c r="O449"/>
  <c r="P448"/>
  <c r="J452"/>
  <c r="R451"/>
  <c r="G453" l="1"/>
  <c r="H453" s="1"/>
  <c r="F454"/>
  <c r="K453"/>
  <c r="L452"/>
  <c r="M452" s="1"/>
  <c r="Q453" s="1"/>
  <c r="O450"/>
  <c r="P449"/>
  <c r="R452"/>
  <c r="J453"/>
  <c r="G454" l="1"/>
  <c r="H454" s="1"/>
  <c r="F455"/>
  <c r="L453"/>
  <c r="M453" s="1"/>
  <c r="Q454" s="1"/>
  <c r="K454"/>
  <c r="O451"/>
  <c r="P450"/>
  <c r="J454"/>
  <c r="R453"/>
  <c r="G455" l="1"/>
  <c r="H455" s="1"/>
  <c r="F456"/>
  <c r="K455"/>
  <c r="L454"/>
  <c r="M454" s="1"/>
  <c r="Q455" s="1"/>
  <c r="O452"/>
  <c r="P451"/>
  <c r="J455"/>
  <c r="R454"/>
  <c r="G456" l="1"/>
  <c r="H456" s="1"/>
  <c r="F457"/>
  <c r="L455"/>
  <c r="M455" s="1"/>
  <c r="Q456" s="1"/>
  <c r="K456"/>
  <c r="O453"/>
  <c r="P452"/>
  <c r="J456"/>
  <c r="R455"/>
  <c r="G457" l="1"/>
  <c r="H457" s="1"/>
  <c r="F458"/>
  <c r="K457"/>
  <c r="L456"/>
  <c r="M456" s="1"/>
  <c r="Q457" s="1"/>
  <c r="O454"/>
  <c r="P453"/>
  <c r="J457"/>
  <c r="R456"/>
  <c r="G458" l="1"/>
  <c r="H458" s="1"/>
  <c r="F459"/>
  <c r="L457"/>
  <c r="M457" s="1"/>
  <c r="Q458" s="1"/>
  <c r="K458"/>
  <c r="O455"/>
  <c r="P454"/>
  <c r="J458"/>
  <c r="R457"/>
  <c r="G459" l="1"/>
  <c r="H459" s="1"/>
  <c r="F460"/>
  <c r="K459"/>
  <c r="L458"/>
  <c r="M458" s="1"/>
  <c r="Q459" s="1"/>
  <c r="O456"/>
  <c r="P455"/>
  <c r="J459"/>
  <c r="R458"/>
  <c r="G460" l="1"/>
  <c r="H460" s="1"/>
  <c r="F461"/>
  <c r="L459"/>
  <c r="M459" s="1"/>
  <c r="Q460" s="1"/>
  <c r="K460"/>
  <c r="O457"/>
  <c r="P456"/>
  <c r="J460"/>
  <c r="R459"/>
  <c r="G461" l="1"/>
  <c r="H461" s="1"/>
  <c r="F462"/>
  <c r="L460"/>
  <c r="M460" s="1"/>
  <c r="Q461" s="1"/>
  <c r="K461"/>
  <c r="O458"/>
  <c r="P457"/>
  <c r="J461"/>
  <c r="R460"/>
  <c r="G462" l="1"/>
  <c r="H462" s="1"/>
  <c r="F463"/>
  <c r="L461"/>
  <c r="M461" s="1"/>
  <c r="Q462" s="1"/>
  <c r="K462"/>
  <c r="O459"/>
  <c r="P458"/>
  <c r="J462"/>
  <c r="R461"/>
  <c r="G463" l="1"/>
  <c r="H463" s="1"/>
  <c r="F464"/>
  <c r="L462"/>
  <c r="M462" s="1"/>
  <c r="Q463" s="1"/>
  <c r="K463"/>
  <c r="O460"/>
  <c r="P459"/>
  <c r="J463"/>
  <c r="R462"/>
  <c r="G464" l="1"/>
  <c r="H464" s="1"/>
  <c r="F465"/>
  <c r="L463"/>
  <c r="M463" s="1"/>
  <c r="Q464" s="1"/>
  <c r="K464"/>
  <c r="O461"/>
  <c r="P460"/>
  <c r="J464"/>
  <c r="R463"/>
  <c r="G465" l="1"/>
  <c r="H465" s="1"/>
  <c r="F466"/>
  <c r="L464"/>
  <c r="M464" s="1"/>
  <c r="Q465" s="1"/>
  <c r="K465"/>
  <c r="O462"/>
  <c r="P461"/>
  <c r="J465"/>
  <c r="R464"/>
  <c r="G466" l="1"/>
  <c r="H466" s="1"/>
  <c r="F467"/>
  <c r="L465"/>
  <c r="M465" s="1"/>
  <c r="Q466" s="1"/>
  <c r="K466"/>
  <c r="O463"/>
  <c r="P462"/>
  <c r="J466"/>
  <c r="R465"/>
  <c r="G467" l="1"/>
  <c r="H467" s="1"/>
  <c r="F468"/>
  <c r="L466"/>
  <c r="M466" s="1"/>
  <c r="Q467" s="1"/>
  <c r="K467"/>
  <c r="O464"/>
  <c r="P463"/>
  <c r="J467"/>
  <c r="R466"/>
  <c r="G468" l="1"/>
  <c r="H468" s="1"/>
  <c r="F469"/>
  <c r="L467"/>
  <c r="M467" s="1"/>
  <c r="Q468" s="1"/>
  <c r="K468"/>
  <c r="O465"/>
  <c r="P464"/>
  <c r="J468"/>
  <c r="R467"/>
  <c r="G469" l="1"/>
  <c r="H469" s="1"/>
  <c r="F470"/>
  <c r="L468"/>
  <c r="M468" s="1"/>
  <c r="Q469" s="1"/>
  <c r="K469"/>
  <c r="O466"/>
  <c r="P465"/>
  <c r="J469"/>
  <c r="R468"/>
  <c r="G470" l="1"/>
  <c r="H470" s="1"/>
  <c r="F471"/>
  <c r="L469"/>
  <c r="M469" s="1"/>
  <c r="Q470" s="1"/>
  <c r="K470"/>
  <c r="O467"/>
  <c r="P466"/>
  <c r="J470"/>
  <c r="R469"/>
  <c r="G471" l="1"/>
  <c r="H471" s="1"/>
  <c r="F472"/>
  <c r="L470"/>
  <c r="M470" s="1"/>
  <c r="Q471" s="1"/>
  <c r="K471"/>
  <c r="O468"/>
  <c r="P467"/>
  <c r="J471"/>
  <c r="R470"/>
  <c r="G472" l="1"/>
  <c r="H472" s="1"/>
  <c r="F473"/>
  <c r="L471"/>
  <c r="M471" s="1"/>
  <c r="Q472" s="1"/>
  <c r="K472"/>
  <c r="O469"/>
  <c r="P468"/>
  <c r="J472"/>
  <c r="R471"/>
  <c r="G473" l="1"/>
  <c r="H473" s="1"/>
  <c r="F474"/>
  <c r="K473"/>
  <c r="L472"/>
  <c r="M472" s="1"/>
  <c r="Q473" s="1"/>
  <c r="O470"/>
  <c r="P469"/>
  <c r="R472"/>
  <c r="J473"/>
  <c r="G474" l="1"/>
  <c r="H474" s="1"/>
  <c r="F475"/>
  <c r="L473"/>
  <c r="M473" s="1"/>
  <c r="Q474" s="1"/>
  <c r="K474"/>
  <c r="O471"/>
  <c r="P470"/>
  <c r="J474"/>
  <c r="R473"/>
  <c r="G475" l="1"/>
  <c r="H475" s="1"/>
  <c r="F476"/>
  <c r="K475"/>
  <c r="L474"/>
  <c r="M474" s="1"/>
  <c r="Q475" s="1"/>
  <c r="O472"/>
  <c r="P471"/>
  <c r="R474"/>
  <c r="J475"/>
  <c r="G476" l="1"/>
  <c r="H476" s="1"/>
  <c r="F477"/>
  <c r="K476"/>
  <c r="L475"/>
  <c r="M475" s="1"/>
  <c r="Q476" s="1"/>
  <c r="O473"/>
  <c r="P472"/>
  <c r="J476"/>
  <c r="R475"/>
  <c r="G477" l="1"/>
  <c r="H477" s="1"/>
  <c r="F478"/>
  <c r="L476"/>
  <c r="M476" s="1"/>
  <c r="Q477" s="1"/>
  <c r="K477"/>
  <c r="O474"/>
  <c r="P473"/>
  <c r="J477"/>
  <c r="R476"/>
  <c r="G478" l="1"/>
  <c r="H478" s="1"/>
  <c r="F479"/>
  <c r="L477"/>
  <c r="M477" s="1"/>
  <c r="Q478" s="1"/>
  <c r="K478"/>
  <c r="O475"/>
  <c r="P474"/>
  <c r="J478"/>
  <c r="R477"/>
  <c r="G479" l="1"/>
  <c r="H479" s="1"/>
  <c r="F480"/>
  <c r="L478"/>
  <c r="M478" s="1"/>
  <c r="Q479" s="1"/>
  <c r="K479"/>
  <c r="O476"/>
  <c r="P475"/>
  <c r="J479"/>
  <c r="R478"/>
  <c r="G480" l="1"/>
  <c r="H480" s="1"/>
  <c r="F481"/>
  <c r="L479"/>
  <c r="M479" s="1"/>
  <c r="Q480" s="1"/>
  <c r="K480"/>
  <c r="O477"/>
  <c r="P476"/>
  <c r="J480"/>
  <c r="R479"/>
  <c r="G481" l="1"/>
  <c r="H481" s="1"/>
  <c r="F482"/>
  <c r="L480"/>
  <c r="M480" s="1"/>
  <c r="Q481" s="1"/>
  <c r="K481"/>
  <c r="O478"/>
  <c r="P477"/>
  <c r="J481"/>
  <c r="R480"/>
  <c r="G482" l="1"/>
  <c r="H482" s="1"/>
  <c r="F483"/>
  <c r="K482"/>
  <c r="L481"/>
  <c r="M481" s="1"/>
  <c r="Q482" s="1"/>
  <c r="O479"/>
  <c r="P478"/>
  <c r="R481"/>
  <c r="J482"/>
  <c r="G483" l="1"/>
  <c r="H483" s="1"/>
  <c r="F484"/>
  <c r="L482"/>
  <c r="M482" s="1"/>
  <c r="Q483" s="1"/>
  <c r="K483"/>
  <c r="O480"/>
  <c r="P479"/>
  <c r="J483"/>
  <c r="R482"/>
  <c r="G484" l="1"/>
  <c r="H484" s="1"/>
  <c r="F485"/>
  <c r="L483"/>
  <c r="M483" s="1"/>
  <c r="Q484" s="1"/>
  <c r="K484"/>
  <c r="O481"/>
  <c r="P480"/>
  <c r="J484"/>
  <c r="R483"/>
  <c r="G485" l="1"/>
  <c r="H485" s="1"/>
  <c r="F486"/>
  <c r="L484"/>
  <c r="M484" s="1"/>
  <c r="Q485" s="1"/>
  <c r="K485"/>
  <c r="O482"/>
  <c r="P481"/>
  <c r="J485"/>
  <c r="R484"/>
  <c r="G486" l="1"/>
  <c r="H486" s="1"/>
  <c r="F487"/>
  <c r="L485"/>
  <c r="M485" s="1"/>
  <c r="Q486" s="1"/>
  <c r="K486"/>
  <c r="O483"/>
  <c r="P482"/>
  <c r="J486"/>
  <c r="R485"/>
  <c r="G487" l="1"/>
  <c r="H487" s="1"/>
  <c r="F488"/>
  <c r="K487"/>
  <c r="L486"/>
  <c r="M486" s="1"/>
  <c r="Q487" s="1"/>
  <c r="O484"/>
  <c r="P483"/>
  <c r="J487"/>
  <c r="R486"/>
  <c r="G488" l="1"/>
  <c r="H488" s="1"/>
  <c r="F489"/>
  <c r="L487"/>
  <c r="M487" s="1"/>
  <c r="Q488" s="1"/>
  <c r="K488"/>
  <c r="O485"/>
  <c r="P484"/>
  <c r="J488"/>
  <c r="R487"/>
  <c r="G489" l="1"/>
  <c r="H489" s="1"/>
  <c r="F490"/>
  <c r="K489"/>
  <c r="L488"/>
  <c r="M488" s="1"/>
  <c r="Q489" s="1"/>
  <c r="O486"/>
  <c r="P485"/>
  <c r="R488"/>
  <c r="J489"/>
  <c r="G490" l="1"/>
  <c r="H490" s="1"/>
  <c r="F491"/>
  <c r="L489"/>
  <c r="M489" s="1"/>
  <c r="Q490" s="1"/>
  <c r="K490"/>
  <c r="O487"/>
  <c r="P486"/>
  <c r="J490"/>
  <c r="R489"/>
  <c r="G491" l="1"/>
  <c r="H491" s="1"/>
  <c r="F492"/>
  <c r="K491"/>
  <c r="L490"/>
  <c r="M490" s="1"/>
  <c r="Q491" s="1"/>
  <c r="O488"/>
  <c r="P487"/>
  <c r="R490"/>
  <c r="J491"/>
  <c r="G492" l="1"/>
  <c r="H492" s="1"/>
  <c r="F493"/>
  <c r="K492"/>
  <c r="L491"/>
  <c r="M491" s="1"/>
  <c r="Q492" s="1"/>
  <c r="O489"/>
  <c r="P488"/>
  <c r="R491"/>
  <c r="J492"/>
  <c r="G493" l="1"/>
  <c r="H493" s="1"/>
  <c r="F494"/>
  <c r="L492"/>
  <c r="M492" s="1"/>
  <c r="Q493" s="1"/>
  <c r="K493"/>
  <c r="O490"/>
  <c r="P489"/>
  <c r="J493"/>
  <c r="R492"/>
  <c r="G494" l="1"/>
  <c r="H494" s="1"/>
  <c r="F495"/>
  <c r="L493"/>
  <c r="M493" s="1"/>
  <c r="Q494" s="1"/>
  <c r="K494"/>
  <c r="O491"/>
  <c r="P490"/>
  <c r="J494"/>
  <c r="R493"/>
  <c r="G495" l="1"/>
  <c r="H495" s="1"/>
  <c r="F496"/>
  <c r="L494"/>
  <c r="M494" s="1"/>
  <c r="Q495" s="1"/>
  <c r="K495"/>
  <c r="O492"/>
  <c r="P491"/>
  <c r="J495"/>
  <c r="R494"/>
  <c r="G496" l="1"/>
  <c r="H496" s="1"/>
  <c r="F497"/>
  <c r="L495"/>
  <c r="M495" s="1"/>
  <c r="Q496" s="1"/>
  <c r="K496"/>
  <c r="O493"/>
  <c r="P492"/>
  <c r="J496"/>
  <c r="R495"/>
  <c r="G497" l="1"/>
  <c r="H497" s="1"/>
  <c r="F498"/>
  <c r="L496"/>
  <c r="M496" s="1"/>
  <c r="Q497" s="1"/>
  <c r="K497"/>
  <c r="O494"/>
  <c r="P493"/>
  <c r="J497"/>
  <c r="R496"/>
  <c r="G498" l="1"/>
  <c r="H498" s="1"/>
  <c r="F499"/>
  <c r="L497"/>
  <c r="M497" s="1"/>
  <c r="Q498" s="1"/>
  <c r="K498"/>
  <c r="O495"/>
  <c r="P494"/>
  <c r="J498"/>
  <c r="R497"/>
  <c r="G499" l="1"/>
  <c r="H499" s="1"/>
  <c r="F500"/>
  <c r="K499"/>
  <c r="L498"/>
  <c r="M498" s="1"/>
  <c r="Q499" s="1"/>
  <c r="O496"/>
  <c r="P495"/>
  <c r="J499"/>
  <c r="R498"/>
  <c r="G500" l="1"/>
  <c r="H500" s="1"/>
  <c r="F501"/>
  <c r="K500"/>
  <c r="L499"/>
  <c r="M499" s="1"/>
  <c r="Q500" s="1"/>
  <c r="O497"/>
  <c r="P496"/>
  <c r="J500"/>
  <c r="R499"/>
  <c r="G501" l="1"/>
  <c r="H501" s="1"/>
  <c r="F502"/>
  <c r="L500"/>
  <c r="M500" s="1"/>
  <c r="Q501" s="1"/>
  <c r="K501"/>
  <c r="O498"/>
  <c r="P497"/>
  <c r="J501"/>
  <c r="R500"/>
  <c r="G502" l="1"/>
  <c r="H502" s="1"/>
  <c r="F503"/>
  <c r="L501"/>
  <c r="M501" s="1"/>
  <c r="Q502" s="1"/>
  <c r="K502"/>
  <c r="O499"/>
  <c r="P498"/>
  <c r="J502"/>
  <c r="R501"/>
  <c r="G503" l="1"/>
  <c r="H503" s="1"/>
  <c r="F504"/>
  <c r="K503"/>
  <c r="L502"/>
  <c r="M502" s="1"/>
  <c r="Q503" s="1"/>
  <c r="O500"/>
  <c r="P499"/>
  <c r="R502"/>
  <c r="J503"/>
  <c r="G504" l="1"/>
  <c r="H504" s="1"/>
  <c r="F505"/>
  <c r="L503"/>
  <c r="M503" s="1"/>
  <c r="Q504" s="1"/>
  <c r="K504"/>
  <c r="O501"/>
  <c r="P500"/>
  <c r="J504"/>
  <c r="R503"/>
  <c r="G505" l="1"/>
  <c r="H505" s="1"/>
  <c r="F506"/>
  <c r="L504"/>
  <c r="M504" s="1"/>
  <c r="Q505" s="1"/>
  <c r="K505"/>
  <c r="O502"/>
  <c r="P501"/>
  <c r="J505"/>
  <c r="R504"/>
  <c r="G506" l="1"/>
  <c r="H506" s="1"/>
  <c r="F507"/>
  <c r="L505"/>
  <c r="M505" s="1"/>
  <c r="Q506" s="1"/>
  <c r="K506"/>
  <c r="O503"/>
  <c r="P502"/>
  <c r="J506"/>
  <c r="R505"/>
  <c r="G507" l="1"/>
  <c r="H507" s="1"/>
  <c r="F508"/>
  <c r="L506"/>
  <c r="M506" s="1"/>
  <c r="Q507" s="1"/>
  <c r="K507"/>
  <c r="O504"/>
  <c r="P503"/>
  <c r="J507"/>
  <c r="R506"/>
  <c r="G508" l="1"/>
  <c r="H508" s="1"/>
  <c r="F509"/>
  <c r="L507"/>
  <c r="M507" s="1"/>
  <c r="Q508" s="1"/>
  <c r="K508"/>
  <c r="O505"/>
  <c r="P504"/>
  <c r="J508"/>
  <c r="R507"/>
  <c r="G509" l="1"/>
  <c r="H509" s="1"/>
  <c r="F510"/>
  <c r="L508"/>
  <c r="M508" s="1"/>
  <c r="Q509" s="1"/>
  <c r="K509"/>
  <c r="O506"/>
  <c r="P505"/>
  <c r="J509"/>
  <c r="R508"/>
  <c r="G510" l="1"/>
  <c r="H510" s="1"/>
  <c r="F511"/>
  <c r="L509"/>
  <c r="M509" s="1"/>
  <c r="Q510" s="1"/>
  <c r="K510"/>
  <c r="O507"/>
  <c r="P506"/>
  <c r="J510"/>
  <c r="R509"/>
  <c r="G511" l="1"/>
  <c r="H511" s="1"/>
  <c r="F512"/>
  <c r="L510"/>
  <c r="M510" s="1"/>
  <c r="Q511" s="1"/>
  <c r="K511"/>
  <c r="O508"/>
  <c r="P507"/>
  <c r="J511"/>
  <c r="R510"/>
  <c r="G512" l="1"/>
  <c r="H512" s="1"/>
  <c r="F513"/>
  <c r="L511"/>
  <c r="M511" s="1"/>
  <c r="Q512" s="1"/>
  <c r="K512"/>
  <c r="O509"/>
  <c r="P508"/>
  <c r="J512"/>
  <c r="R511"/>
  <c r="G513" l="1"/>
  <c r="H513" s="1"/>
  <c r="F514"/>
  <c r="L512"/>
  <c r="M512" s="1"/>
  <c r="Q513" s="1"/>
  <c r="K513"/>
  <c r="O510"/>
  <c r="P509"/>
  <c r="J513"/>
  <c r="R512"/>
  <c r="G514" l="1"/>
  <c r="H514" s="1"/>
  <c r="F515"/>
  <c r="L513"/>
  <c r="M513" s="1"/>
  <c r="Q514" s="1"/>
  <c r="K514"/>
  <c r="O511"/>
  <c r="P510"/>
  <c r="J514"/>
  <c r="R513"/>
  <c r="G515" l="1"/>
  <c r="H515" s="1"/>
  <c r="F516"/>
  <c r="L514"/>
  <c r="M514" s="1"/>
  <c r="Q515" s="1"/>
  <c r="K515"/>
  <c r="O512"/>
  <c r="P511"/>
  <c r="J515"/>
  <c r="R514"/>
  <c r="G516" l="1"/>
  <c r="H516" s="1"/>
  <c r="F517"/>
  <c r="L515"/>
  <c r="M515" s="1"/>
  <c r="Q516" s="1"/>
  <c r="K516"/>
  <c r="O513"/>
  <c r="P512"/>
  <c r="J516"/>
  <c r="R515"/>
  <c r="G517" l="1"/>
  <c r="H517" s="1"/>
  <c r="F518"/>
  <c r="L516"/>
  <c r="M516" s="1"/>
  <c r="Q517" s="1"/>
  <c r="K517"/>
  <c r="O514"/>
  <c r="P513"/>
  <c r="J517"/>
  <c r="R516"/>
  <c r="G518" l="1"/>
  <c r="H518" s="1"/>
  <c r="F519"/>
  <c r="L517"/>
  <c r="M517" s="1"/>
  <c r="Q518" s="1"/>
  <c r="K518"/>
  <c r="O515"/>
  <c r="P514"/>
  <c r="J518"/>
  <c r="R517"/>
  <c r="G519" l="1"/>
  <c r="H519" s="1"/>
  <c r="F520"/>
  <c r="L518"/>
  <c r="M518" s="1"/>
  <c r="Q519" s="1"/>
  <c r="K519"/>
  <c r="O516"/>
  <c r="P515"/>
  <c r="J519"/>
  <c r="R518"/>
  <c r="G520" l="1"/>
  <c r="H520" s="1"/>
  <c r="F521"/>
  <c r="L519"/>
  <c r="M519" s="1"/>
  <c r="Q520" s="1"/>
  <c r="K520"/>
  <c r="O517"/>
  <c r="P516"/>
  <c r="J520"/>
  <c r="R519"/>
  <c r="G521" l="1"/>
  <c r="H521" s="1"/>
  <c r="F522"/>
  <c r="L520"/>
  <c r="M520" s="1"/>
  <c r="Q521" s="1"/>
  <c r="K521"/>
  <c r="O518"/>
  <c r="P517"/>
  <c r="J521"/>
  <c r="R520"/>
  <c r="G522" l="1"/>
  <c r="H522" s="1"/>
  <c r="F523"/>
  <c r="L521"/>
  <c r="M521" s="1"/>
  <c r="Q522" s="1"/>
  <c r="K522"/>
  <c r="O519"/>
  <c r="P518"/>
  <c r="J522"/>
  <c r="R521"/>
  <c r="G523" l="1"/>
  <c r="H523" s="1"/>
  <c r="F524"/>
  <c r="L522"/>
  <c r="M522" s="1"/>
  <c r="Q523" s="1"/>
  <c r="K523"/>
  <c r="O520"/>
  <c r="P519"/>
  <c r="J523"/>
  <c r="R522"/>
  <c r="G524" l="1"/>
  <c r="H524" s="1"/>
  <c r="F525"/>
  <c r="L523"/>
  <c r="M523" s="1"/>
  <c r="Q524" s="1"/>
  <c r="K524"/>
  <c r="O521"/>
  <c r="P520"/>
  <c r="J524"/>
  <c r="R523"/>
  <c r="G525" l="1"/>
  <c r="H525" s="1"/>
  <c r="F526"/>
  <c r="L524"/>
  <c r="M524" s="1"/>
  <c r="Q525" s="1"/>
  <c r="K525"/>
  <c r="O522"/>
  <c r="P521"/>
  <c r="J525"/>
  <c r="R524"/>
  <c r="G526" l="1"/>
  <c r="H526" s="1"/>
  <c r="F527"/>
  <c r="L525"/>
  <c r="M525" s="1"/>
  <c r="Q526" s="1"/>
  <c r="K526"/>
  <c r="O523"/>
  <c r="P522"/>
  <c r="J526"/>
  <c r="R525"/>
  <c r="G527" l="1"/>
  <c r="H527" s="1"/>
  <c r="F528"/>
  <c r="L526"/>
  <c r="M526" s="1"/>
  <c r="Q527" s="1"/>
  <c r="K527"/>
  <c r="O524"/>
  <c r="P523"/>
  <c r="J527"/>
  <c r="R526"/>
  <c r="G528" l="1"/>
  <c r="H528" s="1"/>
  <c r="F529"/>
  <c r="L527"/>
  <c r="M527" s="1"/>
  <c r="Q528" s="1"/>
  <c r="K528"/>
  <c r="O525"/>
  <c r="P524"/>
  <c r="J528"/>
  <c r="R527"/>
  <c r="G529" l="1"/>
  <c r="H529" s="1"/>
  <c r="F530"/>
  <c r="L528"/>
  <c r="M528" s="1"/>
  <c r="Q529" s="1"/>
  <c r="K529"/>
  <c r="O526"/>
  <c r="P525"/>
  <c r="J529"/>
  <c r="R528"/>
  <c r="G530" l="1"/>
  <c r="H530" s="1"/>
  <c r="F531"/>
  <c r="L529"/>
  <c r="M529" s="1"/>
  <c r="Q530" s="1"/>
  <c r="K530"/>
  <c r="O527"/>
  <c r="P526"/>
  <c r="R529"/>
  <c r="J530"/>
  <c r="G531" l="1"/>
  <c r="H531" s="1"/>
  <c r="F532"/>
  <c r="L530"/>
  <c r="M530" s="1"/>
  <c r="Q531" s="1"/>
  <c r="K531"/>
  <c r="O528"/>
  <c r="P527"/>
  <c r="J531"/>
  <c r="R530"/>
  <c r="G532" l="1"/>
  <c r="H532" s="1"/>
  <c r="F533"/>
  <c r="L531"/>
  <c r="M531" s="1"/>
  <c r="Q532" s="1"/>
  <c r="K532"/>
  <c r="O529"/>
  <c r="P528"/>
  <c r="J532"/>
  <c r="R531"/>
  <c r="G533" l="1"/>
  <c r="H533" s="1"/>
  <c r="F534"/>
  <c r="L532"/>
  <c r="M532" s="1"/>
  <c r="Q533" s="1"/>
  <c r="K533"/>
  <c r="O530"/>
  <c r="P529"/>
  <c r="J533"/>
  <c r="R532"/>
  <c r="G534" l="1"/>
  <c r="H534" s="1"/>
  <c r="F535"/>
  <c r="L533"/>
  <c r="M533" s="1"/>
  <c r="Q534" s="1"/>
  <c r="K534"/>
  <c r="O531"/>
  <c r="P530"/>
  <c r="J534"/>
  <c r="R533"/>
  <c r="G535" l="1"/>
  <c r="H535" s="1"/>
  <c r="F536"/>
  <c r="L534"/>
  <c r="M534" s="1"/>
  <c r="Q535" s="1"/>
  <c r="K535"/>
  <c r="O532"/>
  <c r="P531"/>
  <c r="J535"/>
  <c r="R534"/>
  <c r="G536" l="1"/>
  <c r="H536" s="1"/>
  <c r="F537"/>
  <c r="L535"/>
  <c r="M535" s="1"/>
  <c r="Q536" s="1"/>
  <c r="K536"/>
  <c r="O533"/>
  <c r="P532"/>
  <c r="J536"/>
  <c r="R535"/>
  <c r="G537" l="1"/>
  <c r="H537" s="1"/>
  <c r="F538"/>
  <c r="L536"/>
  <c r="M536" s="1"/>
  <c r="Q537" s="1"/>
  <c r="K537"/>
  <c r="O534"/>
  <c r="P533"/>
  <c r="J537"/>
  <c r="R536"/>
  <c r="G538" l="1"/>
  <c r="H538" s="1"/>
  <c r="F539"/>
  <c r="L537"/>
  <c r="M537" s="1"/>
  <c r="Q538" s="1"/>
  <c r="K538"/>
  <c r="O535"/>
  <c r="P534"/>
  <c r="J538"/>
  <c r="R537"/>
  <c r="G539" l="1"/>
  <c r="H539" s="1"/>
  <c r="F540"/>
  <c r="L538"/>
  <c r="M538" s="1"/>
  <c r="Q539" s="1"/>
  <c r="K539"/>
  <c r="O536"/>
  <c r="P535"/>
  <c r="J539"/>
  <c r="R538"/>
  <c r="G540" l="1"/>
  <c r="H540" s="1"/>
  <c r="F541"/>
  <c r="L539"/>
  <c r="M539" s="1"/>
  <c r="Q540" s="1"/>
  <c r="K540"/>
  <c r="O537"/>
  <c r="P536"/>
  <c r="J540"/>
  <c r="R539"/>
  <c r="G541" l="1"/>
  <c r="H541" s="1"/>
  <c r="F542"/>
  <c r="L540"/>
  <c r="M540" s="1"/>
  <c r="Q541" s="1"/>
  <c r="K541"/>
  <c r="O538"/>
  <c r="P537"/>
  <c r="J541"/>
  <c r="R540"/>
  <c r="G542" l="1"/>
  <c r="H542" s="1"/>
  <c r="F543"/>
  <c r="L541"/>
  <c r="M541" s="1"/>
  <c r="Q542" s="1"/>
  <c r="K542"/>
  <c r="O539"/>
  <c r="P538"/>
  <c r="J542"/>
  <c r="R541"/>
  <c r="G543" l="1"/>
  <c r="H543" s="1"/>
  <c r="F544"/>
  <c r="K543"/>
  <c r="L542"/>
  <c r="M542" s="1"/>
  <c r="Q543" s="1"/>
  <c r="O540"/>
  <c r="P539"/>
  <c r="J543"/>
  <c r="R542"/>
  <c r="G544" l="1"/>
  <c r="H544" s="1"/>
  <c r="F545"/>
  <c r="L543"/>
  <c r="M543" s="1"/>
  <c r="Q544" s="1"/>
  <c r="K544"/>
  <c r="O541"/>
  <c r="P540"/>
  <c r="J544"/>
  <c r="R543"/>
  <c r="G545" l="1"/>
  <c r="H545" s="1"/>
  <c r="F546"/>
  <c r="K545"/>
  <c r="L544"/>
  <c r="M544" s="1"/>
  <c r="Q545" s="1"/>
  <c r="O542"/>
  <c r="P541"/>
  <c r="R544"/>
  <c r="J545"/>
  <c r="G546" l="1"/>
  <c r="H546" s="1"/>
  <c r="F547"/>
  <c r="L545"/>
  <c r="M545" s="1"/>
  <c r="Q546" s="1"/>
  <c r="K546"/>
  <c r="O543"/>
  <c r="P542"/>
  <c r="J546"/>
  <c r="R545"/>
  <c r="G547" l="1"/>
  <c r="H547" s="1"/>
  <c r="F548"/>
  <c r="K547"/>
  <c r="L546"/>
  <c r="M546" s="1"/>
  <c r="Q547" s="1"/>
  <c r="O544"/>
  <c r="P543"/>
  <c r="R546"/>
  <c r="J547"/>
  <c r="G548" l="1"/>
  <c r="H548" s="1"/>
  <c r="F549"/>
  <c r="L547"/>
  <c r="M547" s="1"/>
  <c r="Q548" s="1"/>
  <c r="K548"/>
  <c r="O545"/>
  <c r="P544"/>
  <c r="J548"/>
  <c r="R547"/>
  <c r="G549" l="1"/>
  <c r="H549" s="1"/>
  <c r="F550"/>
  <c r="K549"/>
  <c r="L548"/>
  <c r="M548" s="1"/>
  <c r="Q549" s="1"/>
  <c r="O546"/>
  <c r="P545"/>
  <c r="R548"/>
  <c r="J549"/>
  <c r="G550" l="1"/>
  <c r="H550" s="1"/>
  <c r="F551"/>
  <c r="L549"/>
  <c r="M549" s="1"/>
  <c r="Q550" s="1"/>
  <c r="K550"/>
  <c r="O547"/>
  <c r="P546"/>
  <c r="J550"/>
  <c r="R549"/>
  <c r="G551" l="1"/>
  <c r="H551" s="1"/>
  <c r="F552"/>
  <c r="L550"/>
  <c r="M550" s="1"/>
  <c r="Q551" s="1"/>
  <c r="K551"/>
  <c r="O548"/>
  <c r="P547"/>
  <c r="J551"/>
  <c r="R550"/>
  <c r="G552" l="1"/>
  <c r="H552" s="1"/>
  <c r="F553"/>
  <c r="L551"/>
  <c r="M551" s="1"/>
  <c r="Q552" s="1"/>
  <c r="K552"/>
  <c r="O549"/>
  <c r="P548"/>
  <c r="J552"/>
  <c r="R551"/>
  <c r="G553" l="1"/>
  <c r="H553" s="1"/>
  <c r="F554"/>
  <c r="K553"/>
  <c r="L552"/>
  <c r="M552" s="1"/>
  <c r="Q553" s="1"/>
  <c r="O550"/>
  <c r="P549"/>
  <c r="J553"/>
  <c r="R552"/>
  <c r="G554" l="1"/>
  <c r="H554" s="1"/>
  <c r="F555"/>
  <c r="L553"/>
  <c r="M553" s="1"/>
  <c r="Q554" s="1"/>
  <c r="K554"/>
  <c r="O551"/>
  <c r="P550"/>
  <c r="J554"/>
  <c r="R553"/>
  <c r="G555" l="1"/>
  <c r="H555" s="1"/>
  <c r="F556"/>
  <c r="L554"/>
  <c r="M554" s="1"/>
  <c r="Q555" s="1"/>
  <c r="K555"/>
  <c r="O552"/>
  <c r="P551"/>
  <c r="J555"/>
  <c r="R554"/>
  <c r="G556" l="1"/>
  <c r="H556" s="1"/>
  <c r="F557"/>
  <c r="L555"/>
  <c r="M555" s="1"/>
  <c r="Q556" s="1"/>
  <c r="K556"/>
  <c r="O553"/>
  <c r="P552"/>
  <c r="J556"/>
  <c r="R555"/>
  <c r="G557" l="1"/>
  <c r="H557" s="1"/>
  <c r="F558"/>
  <c r="L556"/>
  <c r="M556" s="1"/>
  <c r="Q557" s="1"/>
  <c r="K557"/>
  <c r="O554"/>
  <c r="P553"/>
  <c r="J557"/>
  <c r="R556"/>
  <c r="G558" l="1"/>
  <c r="H558" s="1"/>
  <c r="F559"/>
  <c r="L557"/>
  <c r="M557" s="1"/>
  <c r="Q558" s="1"/>
  <c r="K558"/>
  <c r="O555"/>
  <c r="P554"/>
  <c r="J558"/>
  <c r="R557"/>
  <c r="G559" l="1"/>
  <c r="H559" s="1"/>
  <c r="F560"/>
  <c r="L558"/>
  <c r="M558" s="1"/>
  <c r="Q559" s="1"/>
  <c r="K559"/>
  <c r="O556"/>
  <c r="P555"/>
  <c r="J559"/>
  <c r="R558"/>
  <c r="G560" l="1"/>
  <c r="H560" s="1"/>
  <c r="F561"/>
  <c r="L559"/>
  <c r="M559" s="1"/>
  <c r="Q560" s="1"/>
  <c r="K560"/>
  <c r="O557"/>
  <c r="P556"/>
  <c r="J560"/>
  <c r="R559"/>
  <c r="G561" l="1"/>
  <c r="H561" s="1"/>
  <c r="F562"/>
  <c r="L560"/>
  <c r="M560" s="1"/>
  <c r="Q561" s="1"/>
  <c r="K561"/>
  <c r="O558"/>
  <c r="P557"/>
  <c r="J561"/>
  <c r="R560"/>
  <c r="G562" l="1"/>
  <c r="H562" s="1"/>
  <c r="F563"/>
  <c r="L561"/>
  <c r="M561" s="1"/>
  <c r="Q562" s="1"/>
  <c r="K562"/>
  <c r="O559"/>
  <c r="P558"/>
  <c r="J562"/>
  <c r="R561"/>
  <c r="G563" l="1"/>
  <c r="H563" s="1"/>
  <c r="F564"/>
  <c r="K563"/>
  <c r="L562"/>
  <c r="M562" s="1"/>
  <c r="Q563" s="1"/>
  <c r="O560"/>
  <c r="P559"/>
  <c r="R562"/>
  <c r="J563"/>
  <c r="G564" l="1"/>
  <c r="H564" s="1"/>
  <c r="F565"/>
  <c r="K564"/>
  <c r="L563"/>
  <c r="M563" s="1"/>
  <c r="Q564" s="1"/>
  <c r="O561"/>
  <c r="P560"/>
  <c r="R563"/>
  <c r="J564"/>
  <c r="G565" l="1"/>
  <c r="H565" s="1"/>
  <c r="F566"/>
  <c r="L564"/>
  <c r="M564" s="1"/>
  <c r="Q565" s="1"/>
  <c r="K565"/>
  <c r="O562"/>
  <c r="P561"/>
  <c r="J565"/>
  <c r="R564"/>
  <c r="G566" l="1"/>
  <c r="H566" s="1"/>
  <c r="F567"/>
  <c r="L565"/>
  <c r="M565" s="1"/>
  <c r="Q566" s="1"/>
  <c r="K566"/>
  <c r="O563"/>
  <c r="P562"/>
  <c r="J566"/>
  <c r="R565"/>
  <c r="G567" l="1"/>
  <c r="H567" s="1"/>
  <c r="F568"/>
  <c r="L566"/>
  <c r="M566" s="1"/>
  <c r="Q567" s="1"/>
  <c r="K567"/>
  <c r="O564"/>
  <c r="P563"/>
  <c r="J567"/>
  <c r="R566"/>
  <c r="G568" l="1"/>
  <c r="H568" s="1"/>
  <c r="F569"/>
  <c r="L567"/>
  <c r="M567" s="1"/>
  <c r="Q568" s="1"/>
  <c r="K568"/>
  <c r="O565"/>
  <c r="P564"/>
  <c r="J568"/>
  <c r="R567"/>
  <c r="G569" l="1"/>
  <c r="H569" s="1"/>
  <c r="F570"/>
  <c r="L568"/>
  <c r="M568" s="1"/>
  <c r="Q569" s="1"/>
  <c r="K569"/>
  <c r="O566"/>
  <c r="P565"/>
  <c r="J569"/>
  <c r="R568"/>
  <c r="G570" l="1"/>
  <c r="H570" s="1"/>
  <c r="F571"/>
  <c r="L569"/>
  <c r="M569" s="1"/>
  <c r="Q570" s="1"/>
  <c r="K570"/>
  <c r="O567"/>
  <c r="P566"/>
  <c r="J570"/>
  <c r="R569"/>
  <c r="G571" l="1"/>
  <c r="H571" s="1"/>
  <c r="F572"/>
  <c r="L570"/>
  <c r="M570" s="1"/>
  <c r="Q571" s="1"/>
  <c r="K571"/>
  <c r="O568"/>
  <c r="P567"/>
  <c r="J571"/>
  <c r="R570"/>
  <c r="G572" l="1"/>
  <c r="H572" s="1"/>
  <c r="F573"/>
  <c r="L571"/>
  <c r="M571" s="1"/>
  <c r="Q572" s="1"/>
  <c r="K572"/>
  <c r="O569"/>
  <c r="P568"/>
  <c r="J572"/>
  <c r="R571"/>
  <c r="G573" l="1"/>
  <c r="H573" s="1"/>
  <c r="F574"/>
  <c r="K573"/>
  <c r="L572"/>
  <c r="M572" s="1"/>
  <c r="Q573" s="1"/>
  <c r="O570"/>
  <c r="P569"/>
  <c r="R572"/>
  <c r="J573"/>
  <c r="G574" l="1"/>
  <c r="H574" s="1"/>
  <c r="F575"/>
  <c r="K574"/>
  <c r="L573"/>
  <c r="M573" s="1"/>
  <c r="Q574" s="1"/>
  <c r="O571"/>
  <c r="P570"/>
  <c r="R573"/>
  <c r="J574"/>
  <c r="G575" l="1"/>
  <c r="H575" s="1"/>
  <c r="F576"/>
  <c r="L574"/>
  <c r="M574" s="1"/>
  <c r="Q575" s="1"/>
  <c r="K575"/>
  <c r="O572"/>
  <c r="P571"/>
  <c r="J575"/>
  <c r="R574"/>
  <c r="G576" l="1"/>
  <c r="H576" s="1"/>
  <c r="F577"/>
  <c r="L575"/>
  <c r="M575" s="1"/>
  <c r="Q576" s="1"/>
  <c r="K576"/>
  <c r="O573"/>
  <c r="P572"/>
  <c r="J576"/>
  <c r="R575"/>
  <c r="G577" l="1"/>
  <c r="H577" s="1"/>
  <c r="F578"/>
  <c r="L576"/>
  <c r="M576" s="1"/>
  <c r="Q577" s="1"/>
  <c r="K577"/>
  <c r="O574"/>
  <c r="P573"/>
  <c r="J577"/>
  <c r="R576"/>
  <c r="G578" l="1"/>
  <c r="H578" s="1"/>
  <c r="F579"/>
  <c r="L577"/>
  <c r="M577" s="1"/>
  <c r="Q578" s="1"/>
  <c r="K578"/>
  <c r="O575"/>
  <c r="P574"/>
  <c r="J578"/>
  <c r="R577"/>
  <c r="G579" l="1"/>
  <c r="H579" s="1"/>
  <c r="F580"/>
  <c r="L578"/>
  <c r="M578" s="1"/>
  <c r="Q579" s="1"/>
  <c r="K579"/>
  <c r="O576"/>
  <c r="P575"/>
  <c r="J579"/>
  <c r="R578"/>
  <c r="G580" l="1"/>
  <c r="H580" s="1"/>
  <c r="F581"/>
  <c r="L579"/>
  <c r="M579" s="1"/>
  <c r="Q580" s="1"/>
  <c r="K580"/>
  <c r="O577"/>
  <c r="P576"/>
  <c r="J580"/>
  <c r="R579"/>
  <c r="G581" l="1"/>
  <c r="H581" s="1"/>
  <c r="F582"/>
  <c r="L580"/>
  <c r="M580" s="1"/>
  <c r="Q581" s="1"/>
  <c r="K581"/>
  <c r="O578"/>
  <c r="P577"/>
  <c r="J581"/>
  <c r="R580"/>
  <c r="G582" l="1"/>
  <c r="H582" s="1"/>
  <c r="F583"/>
  <c r="L581"/>
  <c r="M581" s="1"/>
  <c r="Q582" s="1"/>
  <c r="K582"/>
  <c r="O579"/>
  <c r="P578"/>
  <c r="J582"/>
  <c r="R581"/>
  <c r="G583" l="1"/>
  <c r="H583" s="1"/>
  <c r="F584"/>
  <c r="L582"/>
  <c r="M582" s="1"/>
  <c r="Q583" s="1"/>
  <c r="K583"/>
  <c r="O580"/>
  <c r="P579"/>
  <c r="J583"/>
  <c r="R582"/>
  <c r="G584" l="1"/>
  <c r="H584" s="1"/>
  <c r="F585"/>
  <c r="L583"/>
  <c r="M583" s="1"/>
  <c r="Q584" s="1"/>
  <c r="K584"/>
  <c r="O581"/>
  <c r="P580"/>
  <c r="J584"/>
  <c r="R583"/>
  <c r="G585" l="1"/>
  <c r="H585" s="1"/>
  <c r="F586"/>
  <c r="L584"/>
  <c r="M584" s="1"/>
  <c r="Q585" s="1"/>
  <c r="K585"/>
  <c r="O582"/>
  <c r="P581"/>
  <c r="J585"/>
  <c r="R584"/>
  <c r="G586" l="1"/>
  <c r="H586" s="1"/>
  <c r="F587"/>
  <c r="L585"/>
  <c r="M585" s="1"/>
  <c r="Q586" s="1"/>
  <c r="K586"/>
  <c r="O583"/>
  <c r="P582"/>
  <c r="J586"/>
  <c r="R585"/>
  <c r="G587" l="1"/>
  <c r="H587" s="1"/>
  <c r="F588"/>
  <c r="L586"/>
  <c r="M586" s="1"/>
  <c r="Q587" s="1"/>
  <c r="K587"/>
  <c r="O584"/>
  <c r="P583"/>
  <c r="J587"/>
  <c r="R586"/>
  <c r="G588" l="1"/>
  <c r="H588" s="1"/>
  <c r="F589"/>
  <c r="L587"/>
  <c r="M587" s="1"/>
  <c r="Q588" s="1"/>
  <c r="K588"/>
  <c r="O585"/>
  <c r="P584"/>
  <c r="J588"/>
  <c r="R587"/>
  <c r="G589" l="1"/>
  <c r="H589" s="1"/>
  <c r="F590"/>
  <c r="L588"/>
  <c r="M588" s="1"/>
  <c r="Q589" s="1"/>
  <c r="K589"/>
  <c r="O586"/>
  <c r="P585"/>
  <c r="J589"/>
  <c r="R588"/>
  <c r="G590" l="1"/>
  <c r="H590" s="1"/>
  <c r="F591"/>
  <c r="L589"/>
  <c r="M589" s="1"/>
  <c r="Q590" s="1"/>
  <c r="K590"/>
  <c r="O587"/>
  <c r="P586"/>
  <c r="J590"/>
  <c r="R589"/>
  <c r="G591" l="1"/>
  <c r="H591" s="1"/>
  <c r="F592"/>
  <c r="L590"/>
  <c r="M590" s="1"/>
  <c r="Q591" s="1"/>
  <c r="K591"/>
  <c r="O588"/>
  <c r="P587"/>
  <c r="J591"/>
  <c r="R590"/>
  <c r="G592" l="1"/>
  <c r="H592" s="1"/>
  <c r="F593"/>
  <c r="L591"/>
  <c r="M591" s="1"/>
  <c r="Q592" s="1"/>
  <c r="K592"/>
  <c r="O589"/>
  <c r="P588"/>
  <c r="J592"/>
  <c r="R591"/>
  <c r="G593" l="1"/>
  <c r="H593" s="1"/>
  <c r="F594"/>
  <c r="L592"/>
  <c r="M592" s="1"/>
  <c r="Q593" s="1"/>
  <c r="K593"/>
  <c r="O590"/>
  <c r="P589"/>
  <c r="J593"/>
  <c r="R592"/>
  <c r="G594" l="1"/>
  <c r="H594" s="1"/>
  <c r="F595"/>
  <c r="L593"/>
  <c r="M593" s="1"/>
  <c r="Q594" s="1"/>
  <c r="K594"/>
  <c r="O591"/>
  <c r="P590"/>
  <c r="J594"/>
  <c r="R593"/>
  <c r="G595" l="1"/>
  <c r="H595" s="1"/>
  <c r="F596"/>
  <c r="L594"/>
  <c r="M594" s="1"/>
  <c r="Q595" s="1"/>
  <c r="K595"/>
  <c r="O592"/>
  <c r="P591"/>
  <c r="J595"/>
  <c r="R594"/>
  <c r="G596" l="1"/>
  <c r="H596" s="1"/>
  <c r="F597"/>
  <c r="L595"/>
  <c r="M595" s="1"/>
  <c r="Q596" s="1"/>
  <c r="K596"/>
  <c r="O593"/>
  <c r="P592"/>
  <c r="J596"/>
  <c r="R595"/>
  <c r="G597" l="1"/>
  <c r="H597" s="1"/>
  <c r="F598"/>
  <c r="L596"/>
  <c r="M596" s="1"/>
  <c r="Q597" s="1"/>
  <c r="K597"/>
  <c r="O594"/>
  <c r="P593"/>
  <c r="J597"/>
  <c r="R596"/>
  <c r="G598" l="1"/>
  <c r="H598" s="1"/>
  <c r="F599"/>
  <c r="L597"/>
  <c r="M597" s="1"/>
  <c r="Q598" s="1"/>
  <c r="K598"/>
  <c r="O595"/>
  <c r="P594"/>
  <c r="J598"/>
  <c r="R597"/>
  <c r="G599" l="1"/>
  <c r="H599" s="1"/>
  <c r="F600"/>
  <c r="L598"/>
  <c r="M598" s="1"/>
  <c r="Q599" s="1"/>
  <c r="K599"/>
  <c r="P595"/>
  <c r="O596"/>
  <c r="R598"/>
  <c r="J599"/>
  <c r="G600" l="1"/>
  <c r="H600" s="1"/>
  <c r="F601"/>
  <c r="L599"/>
  <c r="M599" s="1"/>
  <c r="Q600" s="1"/>
  <c r="K600"/>
  <c r="O597"/>
  <c r="P596"/>
  <c r="J600"/>
  <c r="R599"/>
  <c r="G601" l="1"/>
  <c r="H601" s="1"/>
  <c r="F602"/>
  <c r="L600"/>
  <c r="M600" s="1"/>
  <c r="Q601" s="1"/>
  <c r="K601"/>
  <c r="O598"/>
  <c r="P597"/>
  <c r="J601"/>
  <c r="R600"/>
  <c r="G602" l="1"/>
  <c r="H602" s="1"/>
  <c r="F603"/>
  <c r="L601"/>
  <c r="M601" s="1"/>
  <c r="Q602" s="1"/>
  <c r="K602"/>
  <c r="O599"/>
  <c r="P598"/>
  <c r="J602"/>
  <c r="R601"/>
  <c r="G603" l="1"/>
  <c r="H603" s="1"/>
  <c r="F604"/>
  <c r="L602"/>
  <c r="M602" s="1"/>
  <c r="Q603" s="1"/>
  <c r="K603"/>
  <c r="O600"/>
  <c r="P599"/>
  <c r="J603"/>
  <c r="R602"/>
  <c r="G604" l="1"/>
  <c r="H604" s="1"/>
  <c r="F605"/>
  <c r="L603"/>
  <c r="M603" s="1"/>
  <c r="Q604" s="1"/>
  <c r="K604"/>
  <c r="O601"/>
  <c r="P600"/>
  <c r="J604"/>
  <c r="R603"/>
  <c r="G605" l="1"/>
  <c r="H605" s="1"/>
  <c r="F606"/>
  <c r="L604"/>
  <c r="M604" s="1"/>
  <c r="Q605" s="1"/>
  <c r="K605"/>
  <c r="O602"/>
  <c r="P601"/>
  <c r="J605"/>
  <c r="R604"/>
  <c r="G606" l="1"/>
  <c r="H606" s="1"/>
  <c r="F607"/>
  <c r="L605"/>
  <c r="M605" s="1"/>
  <c r="Q606" s="1"/>
  <c r="K606"/>
  <c r="O603"/>
  <c r="P602"/>
  <c r="J606"/>
  <c r="R605"/>
  <c r="G607" l="1"/>
  <c r="H607" s="1"/>
  <c r="F608"/>
  <c r="L606"/>
  <c r="M606" s="1"/>
  <c r="Q607" s="1"/>
  <c r="K607"/>
  <c r="O604"/>
  <c r="P603"/>
  <c r="J607"/>
  <c r="R606"/>
  <c r="G608" l="1"/>
  <c r="H608" s="1"/>
  <c r="F609"/>
  <c r="L607"/>
  <c r="M607" s="1"/>
  <c r="Q608" s="1"/>
  <c r="K608"/>
  <c r="O605"/>
  <c r="P604"/>
  <c r="J608"/>
  <c r="R607"/>
  <c r="G609" l="1"/>
  <c r="H609" s="1"/>
  <c r="F610"/>
  <c r="L608"/>
  <c r="M608" s="1"/>
  <c r="Q609" s="1"/>
  <c r="K609"/>
  <c r="O606"/>
  <c r="P605"/>
  <c r="J609"/>
  <c r="R608"/>
  <c r="G610" l="1"/>
  <c r="H610" s="1"/>
  <c r="F611"/>
  <c r="L609"/>
  <c r="M609" s="1"/>
  <c r="Q610" s="1"/>
  <c r="K610"/>
  <c r="O607"/>
  <c r="P606"/>
  <c r="J610"/>
  <c r="R609"/>
  <c r="G611" l="1"/>
  <c r="H611" s="1"/>
  <c r="F612"/>
  <c r="L610"/>
  <c r="M610" s="1"/>
  <c r="Q611" s="1"/>
  <c r="K611"/>
  <c r="O608"/>
  <c r="P607"/>
  <c r="J611"/>
  <c r="R610"/>
  <c r="G612" l="1"/>
  <c r="H612" s="1"/>
  <c r="F613"/>
  <c r="L611"/>
  <c r="M611" s="1"/>
  <c r="Q612" s="1"/>
  <c r="K612"/>
  <c r="O609"/>
  <c r="P608"/>
  <c r="J612"/>
  <c r="R611"/>
  <c r="G613" l="1"/>
  <c r="H613" s="1"/>
  <c r="F614"/>
  <c r="L612"/>
  <c r="M612" s="1"/>
  <c r="Q613" s="1"/>
  <c r="K613"/>
  <c r="O610"/>
  <c r="P609"/>
  <c r="J613"/>
  <c r="R612"/>
  <c r="G614" l="1"/>
  <c r="H614" s="1"/>
  <c r="F615"/>
  <c r="L613"/>
  <c r="M613" s="1"/>
  <c r="Q614" s="1"/>
  <c r="K614"/>
  <c r="O611"/>
  <c r="P610"/>
  <c r="J614"/>
  <c r="R613"/>
  <c r="G615" l="1"/>
  <c r="H615" s="1"/>
  <c r="F616"/>
  <c r="L614"/>
  <c r="M614" s="1"/>
  <c r="Q615" s="1"/>
  <c r="K615"/>
  <c r="O612"/>
  <c r="P611"/>
  <c r="J615"/>
  <c r="R614"/>
  <c r="G616" l="1"/>
  <c r="H616" s="1"/>
  <c r="F617"/>
  <c r="L615"/>
  <c r="M615" s="1"/>
  <c r="Q616" s="1"/>
  <c r="K616"/>
  <c r="O613"/>
  <c r="P612"/>
  <c r="J616"/>
  <c r="R615"/>
  <c r="G617" l="1"/>
  <c r="H617" s="1"/>
  <c r="F618"/>
  <c r="L616"/>
  <c r="M616" s="1"/>
  <c r="Q617" s="1"/>
  <c r="K617"/>
  <c r="O614"/>
  <c r="P613"/>
  <c r="J617"/>
  <c r="R616"/>
  <c r="G618" l="1"/>
  <c r="H618" s="1"/>
  <c r="F619"/>
  <c r="L617"/>
  <c r="M617" s="1"/>
  <c r="Q618" s="1"/>
  <c r="K618"/>
  <c r="O615"/>
  <c r="P614"/>
  <c r="R617"/>
  <c r="J618"/>
  <c r="G619" l="1"/>
  <c r="H619" s="1"/>
  <c r="F620"/>
  <c r="L618"/>
  <c r="M618" s="1"/>
  <c r="Q619" s="1"/>
  <c r="K619"/>
  <c r="O616"/>
  <c r="P615"/>
  <c r="R618"/>
  <c r="J619"/>
  <c r="G620" l="1"/>
  <c r="H620" s="1"/>
  <c r="F621"/>
  <c r="L619"/>
  <c r="M619" s="1"/>
  <c r="Q620" s="1"/>
  <c r="K620"/>
  <c r="O617"/>
  <c r="P616"/>
  <c r="J620"/>
  <c r="R619"/>
  <c r="G621" l="1"/>
  <c r="H621" s="1"/>
  <c r="F622"/>
  <c r="L620"/>
  <c r="M620" s="1"/>
  <c r="Q621" s="1"/>
  <c r="K621"/>
  <c r="O618"/>
  <c r="P617"/>
  <c r="J621"/>
  <c r="R620"/>
  <c r="G622" l="1"/>
  <c r="H622" s="1"/>
  <c r="F623"/>
  <c r="L621"/>
  <c r="M621" s="1"/>
  <c r="Q622" s="1"/>
  <c r="K622"/>
  <c r="O619"/>
  <c r="P618"/>
  <c r="J622"/>
  <c r="R621"/>
  <c r="G623" l="1"/>
  <c r="H623" s="1"/>
  <c r="F624"/>
  <c r="L622"/>
  <c r="M622" s="1"/>
  <c r="Q623" s="1"/>
  <c r="K623"/>
  <c r="O620"/>
  <c r="P619"/>
  <c r="J623"/>
  <c r="R622"/>
  <c r="G624" l="1"/>
  <c r="H624" s="1"/>
  <c r="F625"/>
  <c r="L623"/>
  <c r="M623" s="1"/>
  <c r="Q624" s="1"/>
  <c r="K624"/>
  <c r="O621"/>
  <c r="P620"/>
  <c r="J624"/>
  <c r="R623"/>
  <c r="G625" l="1"/>
  <c r="H625" s="1"/>
  <c r="F626"/>
  <c r="L624"/>
  <c r="M624" s="1"/>
  <c r="Q625" s="1"/>
  <c r="K625"/>
  <c r="O622"/>
  <c r="P621"/>
  <c r="J625"/>
  <c r="R624"/>
  <c r="G626" l="1"/>
  <c r="H626" s="1"/>
  <c r="F627"/>
  <c r="L625"/>
  <c r="M625" s="1"/>
  <c r="Q626" s="1"/>
  <c r="K626"/>
  <c r="O623"/>
  <c r="P622"/>
  <c r="J626"/>
  <c r="R625"/>
  <c r="G627" l="1"/>
  <c r="H627" s="1"/>
  <c r="F628"/>
  <c r="L626"/>
  <c r="M626" s="1"/>
  <c r="Q627" s="1"/>
  <c r="K627"/>
  <c r="O624"/>
  <c r="P623"/>
  <c r="J627"/>
  <c r="R626"/>
  <c r="G628" l="1"/>
  <c r="H628" s="1"/>
  <c r="F629"/>
  <c r="L627"/>
  <c r="M627" s="1"/>
  <c r="Q628" s="1"/>
  <c r="K628"/>
  <c r="O625"/>
  <c r="P624"/>
  <c r="J628"/>
  <c r="R627"/>
  <c r="G629" l="1"/>
  <c r="H629" s="1"/>
  <c r="F630"/>
  <c r="L628"/>
  <c r="M628" s="1"/>
  <c r="Q629" s="1"/>
  <c r="K629"/>
  <c r="O626"/>
  <c r="P625"/>
  <c r="J629"/>
  <c r="R628"/>
  <c r="G630" l="1"/>
  <c r="H630" s="1"/>
  <c r="F631"/>
  <c r="L629"/>
  <c r="M629" s="1"/>
  <c r="Q630" s="1"/>
  <c r="K630"/>
  <c r="O627"/>
  <c r="P626"/>
  <c r="J630"/>
  <c r="R629"/>
  <c r="G631" l="1"/>
  <c r="H631" s="1"/>
  <c r="F632"/>
  <c r="L630"/>
  <c r="M630" s="1"/>
  <c r="Q631" s="1"/>
  <c r="K631"/>
  <c r="O628"/>
  <c r="P627"/>
  <c r="J631"/>
  <c r="R630"/>
  <c r="G632" l="1"/>
  <c r="H632" s="1"/>
  <c r="F633"/>
  <c r="L631"/>
  <c r="M631" s="1"/>
  <c r="Q632" s="1"/>
  <c r="K632"/>
  <c r="O629"/>
  <c r="P628"/>
  <c r="J632"/>
  <c r="R631"/>
  <c r="G633" l="1"/>
  <c r="H633" s="1"/>
  <c r="F634"/>
  <c r="L632"/>
  <c r="M632" s="1"/>
  <c r="Q633" s="1"/>
  <c r="K633"/>
  <c r="O630"/>
  <c r="P629"/>
  <c r="J633"/>
  <c r="R632"/>
  <c r="G634" l="1"/>
  <c r="H634" s="1"/>
  <c r="F635"/>
  <c r="L633"/>
  <c r="M633" s="1"/>
  <c r="Q634" s="1"/>
  <c r="K634"/>
  <c r="O631"/>
  <c r="P630"/>
  <c r="J634"/>
  <c r="R633"/>
  <c r="G635" l="1"/>
  <c r="H635" s="1"/>
  <c r="F636"/>
  <c r="L634"/>
  <c r="M634" s="1"/>
  <c r="Q635" s="1"/>
  <c r="K635"/>
  <c r="O632"/>
  <c r="P631"/>
  <c r="J635"/>
  <c r="R634"/>
  <c r="G636" l="1"/>
  <c r="H636" s="1"/>
  <c r="F637"/>
  <c r="L635"/>
  <c r="M635" s="1"/>
  <c r="Q636" s="1"/>
  <c r="K636"/>
  <c r="O633"/>
  <c r="P632"/>
  <c r="J636"/>
  <c r="R635"/>
  <c r="G637" l="1"/>
  <c r="H637" s="1"/>
  <c r="F638"/>
  <c r="L636"/>
  <c r="M636" s="1"/>
  <c r="Q637" s="1"/>
  <c r="K637"/>
  <c r="O634"/>
  <c r="P633"/>
  <c r="J637"/>
  <c r="R636"/>
  <c r="G638" l="1"/>
  <c r="H638" s="1"/>
  <c r="F639"/>
  <c r="L637"/>
  <c r="M637" s="1"/>
  <c r="Q638" s="1"/>
  <c r="K638"/>
  <c r="O635"/>
  <c r="P634"/>
  <c r="J638"/>
  <c r="R637"/>
  <c r="G639" l="1"/>
  <c r="H639" s="1"/>
  <c r="F640"/>
  <c r="L638"/>
  <c r="M638" s="1"/>
  <c r="Q639" s="1"/>
  <c r="K639"/>
  <c r="O636"/>
  <c r="P635"/>
  <c r="J639"/>
  <c r="R638"/>
  <c r="G640" l="1"/>
  <c r="H640" s="1"/>
  <c r="F641"/>
  <c r="K640"/>
  <c r="L639"/>
  <c r="M639" s="1"/>
  <c r="Q640" s="1"/>
  <c r="O637"/>
  <c r="P636"/>
  <c r="J640"/>
  <c r="R639"/>
  <c r="G641" l="1"/>
  <c r="H641" s="1"/>
  <c r="F642"/>
  <c r="K641"/>
  <c r="L640"/>
  <c r="M640" s="1"/>
  <c r="Q641" s="1"/>
  <c r="P637"/>
  <c r="O638"/>
  <c r="J641"/>
  <c r="R640"/>
  <c r="G642" l="1"/>
  <c r="H642" s="1"/>
  <c r="F643"/>
  <c r="K642"/>
  <c r="L641"/>
  <c r="M641" s="1"/>
  <c r="Q642" s="1"/>
  <c r="P638"/>
  <c r="O639"/>
  <c r="R641"/>
  <c r="J642"/>
  <c r="G643" l="1"/>
  <c r="H643" s="1"/>
  <c r="F644"/>
  <c r="K643"/>
  <c r="L642"/>
  <c r="M642" s="1"/>
  <c r="Q643" s="1"/>
  <c r="O640"/>
  <c r="P639"/>
  <c r="J643"/>
  <c r="R642"/>
  <c r="G644" l="1"/>
  <c r="H644" s="1"/>
  <c r="F645"/>
  <c r="K644"/>
  <c r="L643"/>
  <c r="M643" s="1"/>
  <c r="Q644" s="1"/>
  <c r="O641"/>
  <c r="P640"/>
  <c r="R643"/>
  <c r="J644"/>
  <c r="G645" l="1"/>
  <c r="H645" s="1"/>
  <c r="F646"/>
  <c r="K645"/>
  <c r="L644"/>
  <c r="M644" s="1"/>
  <c r="Q645" s="1"/>
  <c r="O642"/>
  <c r="P641"/>
  <c r="R644"/>
  <c r="J645"/>
  <c r="G646" l="1"/>
  <c r="H646" s="1"/>
  <c r="F647"/>
  <c r="K646"/>
  <c r="L645"/>
  <c r="M645" s="1"/>
  <c r="Q646" s="1"/>
  <c r="O643"/>
  <c r="P642"/>
  <c r="J646"/>
  <c r="R645"/>
  <c r="G647" l="1"/>
  <c r="H647" s="1"/>
  <c r="F648"/>
  <c r="K647"/>
  <c r="L646"/>
  <c r="M646" s="1"/>
  <c r="Q647" s="1"/>
  <c r="O644"/>
  <c r="P643"/>
  <c r="R646"/>
  <c r="J647"/>
  <c r="G648" l="1"/>
  <c r="H648" s="1"/>
  <c r="F649"/>
  <c r="K648"/>
  <c r="L647"/>
  <c r="M647" s="1"/>
  <c r="Q648" s="1"/>
  <c r="O645"/>
  <c r="P644"/>
  <c r="R647"/>
  <c r="J648"/>
  <c r="G649" l="1"/>
  <c r="H649" s="1"/>
  <c r="F650"/>
  <c r="K649"/>
  <c r="L648"/>
  <c r="M648" s="1"/>
  <c r="Q649" s="1"/>
  <c r="O646"/>
  <c r="P645"/>
  <c r="R648"/>
  <c r="J649"/>
  <c r="G650" l="1"/>
  <c r="H650" s="1"/>
  <c r="F651"/>
  <c r="K650"/>
  <c r="L649"/>
  <c r="M649" s="1"/>
  <c r="Q650" s="1"/>
  <c r="O647"/>
  <c r="P646"/>
  <c r="R649"/>
  <c r="J650"/>
  <c r="G651" l="1"/>
  <c r="H651" s="1"/>
  <c r="F652"/>
  <c r="K651"/>
  <c r="L650"/>
  <c r="M650" s="1"/>
  <c r="Q651" s="1"/>
  <c r="O648"/>
  <c r="P647"/>
  <c r="R650"/>
  <c r="J651"/>
  <c r="G652" l="1"/>
  <c r="H652" s="1"/>
  <c r="F653"/>
  <c r="K652"/>
  <c r="L651"/>
  <c r="M651" s="1"/>
  <c r="Q652" s="1"/>
  <c r="O649"/>
  <c r="P648"/>
  <c r="R651"/>
  <c r="J652"/>
  <c r="G653" l="1"/>
  <c r="H653" s="1"/>
  <c r="F654"/>
  <c r="K653"/>
  <c r="L652"/>
  <c r="M652" s="1"/>
  <c r="Q653" s="1"/>
  <c r="O650"/>
  <c r="P649"/>
  <c r="J653"/>
  <c r="R652"/>
  <c r="G654" l="1"/>
  <c r="H654" s="1"/>
  <c r="F655"/>
  <c r="K654"/>
  <c r="L653"/>
  <c r="M653" s="1"/>
  <c r="Q654" s="1"/>
  <c r="O651"/>
  <c r="P650"/>
  <c r="J654"/>
  <c r="R653"/>
  <c r="G655" l="1"/>
  <c r="H655" s="1"/>
  <c r="F656"/>
  <c r="K655"/>
  <c r="L654"/>
  <c r="M654" s="1"/>
  <c r="Q655" s="1"/>
  <c r="O652"/>
  <c r="P651"/>
  <c r="R654"/>
  <c r="J655"/>
  <c r="G656" l="1"/>
  <c r="H656" s="1"/>
  <c r="F657"/>
  <c r="K656"/>
  <c r="L655"/>
  <c r="M655" s="1"/>
  <c r="Q656" s="1"/>
  <c r="O653"/>
  <c r="P652"/>
  <c r="R655"/>
  <c r="J656"/>
  <c r="G657" l="1"/>
  <c r="H657" s="1"/>
  <c r="F658"/>
  <c r="K657"/>
  <c r="L656"/>
  <c r="M656" s="1"/>
  <c r="Q657" s="1"/>
  <c r="O654"/>
  <c r="P653"/>
  <c r="J657"/>
  <c r="R656"/>
  <c r="G658" l="1"/>
  <c r="H658" s="1"/>
  <c r="F659"/>
  <c r="K658"/>
  <c r="L657"/>
  <c r="M657" s="1"/>
  <c r="Q658" s="1"/>
  <c r="O655"/>
  <c r="P654"/>
  <c r="R657"/>
  <c r="J658"/>
  <c r="G659" l="1"/>
  <c r="H659" s="1"/>
  <c r="F660"/>
  <c r="K659"/>
  <c r="L658"/>
  <c r="M658" s="1"/>
  <c r="Q659" s="1"/>
  <c r="O656"/>
  <c r="P655"/>
  <c r="R658"/>
  <c r="J659"/>
  <c r="G660" l="1"/>
  <c r="H660" s="1"/>
  <c r="F661"/>
  <c r="K660"/>
  <c r="L659"/>
  <c r="M659" s="1"/>
  <c r="Q660" s="1"/>
  <c r="O657"/>
  <c r="P656"/>
  <c r="R659"/>
  <c r="J660"/>
  <c r="G661" l="1"/>
  <c r="H661" s="1"/>
  <c r="F662"/>
  <c r="K661"/>
  <c r="L660"/>
  <c r="M660" s="1"/>
  <c r="Q661" s="1"/>
  <c r="O658"/>
  <c r="P657"/>
  <c r="R660"/>
  <c r="J661"/>
  <c r="G662" l="1"/>
  <c r="H662" s="1"/>
  <c r="F663"/>
  <c r="K662"/>
  <c r="L661"/>
  <c r="M661" s="1"/>
  <c r="Q662" s="1"/>
  <c r="O659"/>
  <c r="P658"/>
  <c r="R661"/>
  <c r="J662"/>
  <c r="G663" l="1"/>
  <c r="H663" s="1"/>
  <c r="F664"/>
  <c r="K663"/>
  <c r="L662"/>
  <c r="M662" s="1"/>
  <c r="Q663" s="1"/>
  <c r="O660"/>
  <c r="P659"/>
  <c r="J663"/>
  <c r="R662"/>
  <c r="G664" l="1"/>
  <c r="H664" s="1"/>
  <c r="F665"/>
  <c r="K664"/>
  <c r="L663"/>
  <c r="M663" s="1"/>
  <c r="Q664" s="1"/>
  <c r="O661"/>
  <c r="P660"/>
  <c r="R663"/>
  <c r="J664"/>
  <c r="G665" l="1"/>
  <c r="H665" s="1"/>
  <c r="F666"/>
  <c r="K665"/>
  <c r="L664"/>
  <c r="M664" s="1"/>
  <c r="Q665" s="1"/>
  <c r="O662"/>
  <c r="P661"/>
  <c r="R664"/>
  <c r="J665"/>
  <c r="G666" l="1"/>
  <c r="H666" s="1"/>
  <c r="F667"/>
  <c r="L665"/>
  <c r="M665" s="1"/>
  <c r="Q666" s="1"/>
  <c r="K666"/>
  <c r="O663"/>
  <c r="P662"/>
  <c r="J666"/>
  <c r="R665"/>
  <c r="G667" l="1"/>
  <c r="H667" s="1"/>
  <c r="F668"/>
  <c r="L666"/>
  <c r="M666" s="1"/>
  <c r="Q667" s="1"/>
  <c r="K667"/>
  <c r="O664"/>
  <c r="P663"/>
  <c r="J667"/>
  <c r="R666"/>
  <c r="G668" l="1"/>
  <c r="H668" s="1"/>
  <c r="F669"/>
  <c r="L667"/>
  <c r="M667" s="1"/>
  <c r="Q668" s="1"/>
  <c r="K668"/>
  <c r="O665"/>
  <c r="P664"/>
  <c r="J668"/>
  <c r="R667"/>
  <c r="G669" l="1"/>
  <c r="H669" s="1"/>
  <c r="F670"/>
  <c r="K669"/>
  <c r="L668"/>
  <c r="M668" s="1"/>
  <c r="Q669" s="1"/>
  <c r="O666"/>
  <c r="P665"/>
  <c r="R668"/>
  <c r="J669"/>
  <c r="G670" l="1"/>
  <c r="H670" s="1"/>
  <c r="F671"/>
  <c r="L669"/>
  <c r="M669" s="1"/>
  <c r="Q670" s="1"/>
  <c r="K670"/>
  <c r="O667"/>
  <c r="P666"/>
  <c r="J670"/>
  <c r="R669"/>
  <c r="G671" l="1"/>
  <c r="H671" s="1"/>
  <c r="F672"/>
  <c r="L670"/>
  <c r="M670" s="1"/>
  <c r="Q671" s="1"/>
  <c r="K671"/>
  <c r="O668"/>
  <c r="P667"/>
  <c r="J671"/>
  <c r="R670"/>
  <c r="G672" l="1"/>
  <c r="H672" s="1"/>
  <c r="F673"/>
  <c r="L671"/>
  <c r="M671" s="1"/>
  <c r="Q672" s="1"/>
  <c r="K672"/>
  <c r="O669"/>
  <c r="P668"/>
  <c r="J672"/>
  <c r="R671"/>
  <c r="G673" l="1"/>
  <c r="H673" s="1"/>
  <c r="F674"/>
  <c r="L672"/>
  <c r="M672" s="1"/>
  <c r="Q673" s="1"/>
  <c r="K673"/>
  <c r="O670"/>
  <c r="P669"/>
  <c r="J673"/>
  <c r="R672"/>
  <c r="G674" l="1"/>
  <c r="H674" s="1"/>
  <c r="F675"/>
  <c r="L673"/>
  <c r="M673" s="1"/>
  <c r="Q674" s="1"/>
  <c r="K674"/>
  <c r="O671"/>
  <c r="P670"/>
  <c r="J674"/>
  <c r="R673"/>
  <c r="G675" l="1"/>
  <c r="H675" s="1"/>
  <c r="F676"/>
  <c r="L674"/>
  <c r="M674" s="1"/>
  <c r="Q675" s="1"/>
  <c r="K675"/>
  <c r="O672"/>
  <c r="P671"/>
  <c r="J675"/>
  <c r="R674"/>
  <c r="G676" l="1"/>
  <c r="H676" s="1"/>
  <c r="F677"/>
  <c r="L675"/>
  <c r="M675" s="1"/>
  <c r="Q676" s="1"/>
  <c r="K676"/>
  <c r="O673"/>
  <c r="P672"/>
  <c r="J676"/>
  <c r="R675"/>
  <c r="G677" l="1"/>
  <c r="H677" s="1"/>
  <c r="F678"/>
  <c r="L676"/>
  <c r="M676" s="1"/>
  <c r="Q677" s="1"/>
  <c r="K677"/>
  <c r="O674"/>
  <c r="P673"/>
  <c r="J677"/>
  <c r="R676"/>
  <c r="G678" l="1"/>
  <c r="H678" s="1"/>
  <c r="F679"/>
  <c r="L677"/>
  <c r="M677" s="1"/>
  <c r="Q678" s="1"/>
  <c r="K678"/>
  <c r="O675"/>
  <c r="P674"/>
  <c r="J678"/>
  <c r="R677"/>
  <c r="G679" l="1"/>
  <c r="H679" s="1"/>
  <c r="F680"/>
  <c r="L678"/>
  <c r="M678" s="1"/>
  <c r="Q679" s="1"/>
  <c r="K679"/>
  <c r="O676"/>
  <c r="P675"/>
  <c r="J679"/>
  <c r="R678"/>
  <c r="G680" l="1"/>
  <c r="H680" s="1"/>
  <c r="F681"/>
  <c r="L679"/>
  <c r="M679" s="1"/>
  <c r="Q680" s="1"/>
  <c r="K680"/>
  <c r="O677"/>
  <c r="P676"/>
  <c r="J680"/>
  <c r="R679"/>
  <c r="G681" l="1"/>
  <c r="H681" s="1"/>
  <c r="F682"/>
  <c r="L680"/>
  <c r="M680" s="1"/>
  <c r="Q681" s="1"/>
  <c r="K681"/>
  <c r="O678"/>
  <c r="P677"/>
  <c r="J681"/>
  <c r="R680"/>
  <c r="G682" l="1"/>
  <c r="H682" s="1"/>
  <c r="F683"/>
  <c r="L681"/>
  <c r="M681" s="1"/>
  <c r="Q682" s="1"/>
  <c r="K682"/>
  <c r="O679"/>
  <c r="P678"/>
  <c r="J682"/>
  <c r="R681"/>
  <c r="G683" l="1"/>
  <c r="H683" s="1"/>
  <c r="F684"/>
  <c r="L682"/>
  <c r="M682" s="1"/>
  <c r="Q683" s="1"/>
  <c r="K683"/>
  <c r="O680"/>
  <c r="P679"/>
  <c r="J683"/>
  <c r="R682"/>
  <c r="G684" l="1"/>
  <c r="H684" s="1"/>
  <c r="F685"/>
  <c r="L683"/>
  <c r="M683" s="1"/>
  <c r="Q684" s="1"/>
  <c r="K684"/>
  <c r="O681"/>
  <c r="P680"/>
  <c r="J684"/>
  <c r="R683"/>
  <c r="G685" l="1"/>
  <c r="H685" s="1"/>
  <c r="F686"/>
  <c r="K685"/>
  <c r="L684"/>
  <c r="M684" s="1"/>
  <c r="Q685" s="1"/>
  <c r="O682"/>
  <c r="P681"/>
  <c r="R684"/>
  <c r="J685"/>
  <c r="G686" l="1"/>
  <c r="H686" s="1"/>
  <c r="F687"/>
  <c r="L685"/>
  <c r="M685" s="1"/>
  <c r="Q686" s="1"/>
  <c r="K686"/>
  <c r="O683"/>
  <c r="P682"/>
  <c r="J686"/>
  <c r="R685"/>
  <c r="G687" l="1"/>
  <c r="H687" s="1"/>
  <c r="F688"/>
  <c r="L686"/>
  <c r="M686" s="1"/>
  <c r="Q687" s="1"/>
  <c r="K687"/>
  <c r="O684"/>
  <c r="P683"/>
  <c r="J687"/>
  <c r="R686"/>
  <c r="G688" l="1"/>
  <c r="H688" s="1"/>
  <c r="F689"/>
  <c r="L687"/>
  <c r="M687" s="1"/>
  <c r="Q688" s="1"/>
  <c r="K688"/>
  <c r="O685"/>
  <c r="P684"/>
  <c r="J688"/>
  <c r="R687"/>
  <c r="G689" l="1"/>
  <c r="H689" s="1"/>
  <c r="F690"/>
  <c r="L688"/>
  <c r="M688" s="1"/>
  <c r="Q689" s="1"/>
  <c r="K689"/>
  <c r="O686"/>
  <c r="P685"/>
  <c r="J689"/>
  <c r="R688"/>
  <c r="G690" l="1"/>
  <c r="H690" s="1"/>
  <c r="F691"/>
  <c r="L689"/>
  <c r="M689" s="1"/>
  <c r="Q690" s="1"/>
  <c r="K690"/>
  <c r="O687"/>
  <c r="P686"/>
  <c r="J690"/>
  <c r="R689"/>
  <c r="G691" l="1"/>
  <c r="H691" s="1"/>
  <c r="F692"/>
  <c r="L690"/>
  <c r="M690" s="1"/>
  <c r="Q691" s="1"/>
  <c r="K691"/>
  <c r="O688"/>
  <c r="P687"/>
  <c r="J691"/>
  <c r="R690"/>
  <c r="G692" l="1"/>
  <c r="H692" s="1"/>
  <c r="F693"/>
  <c r="L691"/>
  <c r="M691" s="1"/>
  <c r="Q692" s="1"/>
  <c r="K692"/>
  <c r="O689"/>
  <c r="P688"/>
  <c r="J692"/>
  <c r="R691"/>
  <c r="G693" l="1"/>
  <c r="H693" s="1"/>
  <c r="F694"/>
  <c r="L692"/>
  <c r="M692" s="1"/>
  <c r="Q693" s="1"/>
  <c r="K693"/>
  <c r="O690"/>
  <c r="P689"/>
  <c r="J693"/>
  <c r="R692"/>
  <c r="G694" l="1"/>
  <c r="H694" s="1"/>
  <c r="F695"/>
  <c r="L693"/>
  <c r="M693" s="1"/>
  <c r="Q694" s="1"/>
  <c r="K694"/>
  <c r="O691"/>
  <c r="P690"/>
  <c r="J694"/>
  <c r="R693"/>
  <c r="G695" l="1"/>
  <c r="H695" s="1"/>
  <c r="F696"/>
  <c r="L694"/>
  <c r="M694" s="1"/>
  <c r="Q695" s="1"/>
  <c r="K695"/>
  <c r="O692"/>
  <c r="P691"/>
  <c r="J695"/>
  <c r="R694"/>
  <c r="G696" l="1"/>
  <c r="H696" s="1"/>
  <c r="F697"/>
  <c r="L695"/>
  <c r="M695" s="1"/>
  <c r="Q696" s="1"/>
  <c r="K696"/>
  <c r="O693"/>
  <c r="P692"/>
  <c r="J696"/>
  <c r="R695"/>
  <c r="G697" l="1"/>
  <c r="H697" s="1"/>
  <c r="F698"/>
  <c r="L696"/>
  <c r="M696" s="1"/>
  <c r="Q697" s="1"/>
  <c r="K697"/>
  <c r="O694"/>
  <c r="P693"/>
  <c r="J697"/>
  <c r="R696"/>
  <c r="G698" l="1"/>
  <c r="H698" s="1"/>
  <c r="F699"/>
  <c r="L697"/>
  <c r="M697" s="1"/>
  <c r="Q698" s="1"/>
  <c r="K698"/>
  <c r="O695"/>
  <c r="P694"/>
  <c r="J698"/>
  <c r="R697"/>
  <c r="G699" l="1"/>
  <c r="H699" s="1"/>
  <c r="F700"/>
  <c r="L698"/>
  <c r="M698" s="1"/>
  <c r="Q699" s="1"/>
  <c r="K699"/>
  <c r="O696"/>
  <c r="P695"/>
  <c r="J699"/>
  <c r="R698"/>
  <c r="G700" l="1"/>
  <c r="H700" s="1"/>
  <c r="F701"/>
  <c r="L699"/>
  <c r="M699" s="1"/>
  <c r="Q700" s="1"/>
  <c r="K700"/>
  <c r="O697"/>
  <c r="P696"/>
  <c r="J700"/>
  <c r="R699"/>
  <c r="G701" l="1"/>
  <c r="H701" s="1"/>
  <c r="F702"/>
  <c r="L700"/>
  <c r="M700" s="1"/>
  <c r="Q701" s="1"/>
  <c r="K701"/>
  <c r="O698"/>
  <c r="P697"/>
  <c r="J701"/>
  <c r="R700"/>
  <c r="G702" l="1"/>
  <c r="H702" s="1"/>
  <c r="F703"/>
  <c r="L701"/>
  <c r="M701" s="1"/>
  <c r="Q702" s="1"/>
  <c r="K702"/>
  <c r="O699"/>
  <c r="P698"/>
  <c r="J702"/>
  <c r="R701"/>
  <c r="G703" l="1"/>
  <c r="H703" s="1"/>
  <c r="F704"/>
  <c r="L702"/>
  <c r="M702" s="1"/>
  <c r="Q703" s="1"/>
  <c r="K703"/>
  <c r="O700"/>
  <c r="P699"/>
  <c r="J703"/>
  <c r="R702"/>
  <c r="G704" l="1"/>
  <c r="H704" s="1"/>
  <c r="F705"/>
  <c r="L703"/>
  <c r="M703" s="1"/>
  <c r="Q704" s="1"/>
  <c r="K704"/>
  <c r="O701"/>
  <c r="P700"/>
  <c r="J704"/>
  <c r="R703"/>
  <c r="G705" l="1"/>
  <c r="H705" s="1"/>
  <c r="F706"/>
  <c r="L704"/>
  <c r="M704" s="1"/>
  <c r="Q705" s="1"/>
  <c r="K705"/>
  <c r="O702"/>
  <c r="P701"/>
  <c r="J705"/>
  <c r="R704"/>
  <c r="G706" l="1"/>
  <c r="H706" s="1"/>
  <c r="F707"/>
  <c r="L705"/>
  <c r="M705" s="1"/>
  <c r="Q706" s="1"/>
  <c r="K706"/>
  <c r="O703"/>
  <c r="P702"/>
  <c r="J706"/>
  <c r="R705"/>
  <c r="G707" l="1"/>
  <c r="H707" s="1"/>
  <c r="F708"/>
  <c r="L706"/>
  <c r="M706" s="1"/>
  <c r="Q707" s="1"/>
  <c r="K707"/>
  <c r="O704"/>
  <c r="P703"/>
  <c r="J707"/>
  <c r="R706"/>
  <c r="G708" l="1"/>
  <c r="H708" s="1"/>
  <c r="F709"/>
  <c r="L707"/>
  <c r="M707" s="1"/>
  <c r="Q708" s="1"/>
  <c r="K708"/>
  <c r="O705"/>
  <c r="P704"/>
  <c r="J708"/>
  <c r="R707"/>
  <c r="G709" l="1"/>
  <c r="H709" s="1"/>
  <c r="F710"/>
  <c r="L708"/>
  <c r="M708" s="1"/>
  <c r="Q709" s="1"/>
  <c r="K709"/>
  <c r="O706"/>
  <c r="P705"/>
  <c r="J709"/>
  <c r="R708"/>
  <c r="G710" l="1"/>
  <c r="H710" s="1"/>
  <c r="F711"/>
  <c r="L709"/>
  <c r="M709" s="1"/>
  <c r="Q710" s="1"/>
  <c r="K710"/>
  <c r="O707"/>
  <c r="P706"/>
  <c r="J710"/>
  <c r="R709"/>
  <c r="G711" l="1"/>
  <c r="H711" s="1"/>
  <c r="F712"/>
  <c r="L710"/>
  <c r="M710" s="1"/>
  <c r="Q711" s="1"/>
  <c r="K711"/>
  <c r="O708"/>
  <c r="P707"/>
  <c r="J711"/>
  <c r="R710"/>
  <c r="G712" l="1"/>
  <c r="H712" s="1"/>
  <c r="F713"/>
  <c r="L711"/>
  <c r="M711" s="1"/>
  <c r="Q712" s="1"/>
  <c r="K712"/>
  <c r="O709"/>
  <c r="P708"/>
  <c r="J712"/>
  <c r="R711"/>
  <c r="G713" l="1"/>
  <c r="H713" s="1"/>
  <c r="F714"/>
  <c r="L712"/>
  <c r="M712" s="1"/>
  <c r="Q713" s="1"/>
  <c r="K713"/>
  <c r="O710"/>
  <c r="P709"/>
  <c r="J713"/>
  <c r="R712"/>
  <c r="G714" l="1"/>
  <c r="H714" s="1"/>
  <c r="F715"/>
  <c r="L713"/>
  <c r="M713" s="1"/>
  <c r="Q714" s="1"/>
  <c r="K714"/>
  <c r="O711"/>
  <c r="P710"/>
  <c r="J714"/>
  <c r="R713"/>
  <c r="G715" l="1"/>
  <c r="H715" s="1"/>
  <c r="F716"/>
  <c r="L714"/>
  <c r="M714" s="1"/>
  <c r="Q715" s="1"/>
  <c r="K715"/>
  <c r="O712"/>
  <c r="P711"/>
  <c r="J715"/>
  <c r="R714"/>
  <c r="G716" l="1"/>
  <c r="H716" s="1"/>
  <c r="F717"/>
  <c r="L715"/>
  <c r="M715" s="1"/>
  <c r="Q716" s="1"/>
  <c r="K716"/>
  <c r="O713"/>
  <c r="P712"/>
  <c r="J716"/>
  <c r="R715"/>
  <c r="G717" l="1"/>
  <c r="H717" s="1"/>
  <c r="F718"/>
  <c r="L716"/>
  <c r="M716" s="1"/>
  <c r="Q717" s="1"/>
  <c r="K717"/>
  <c r="O714"/>
  <c r="P713"/>
  <c r="J717"/>
  <c r="R716"/>
  <c r="G718" l="1"/>
  <c r="H718" s="1"/>
  <c r="F719"/>
  <c r="L717"/>
  <c r="M717" s="1"/>
  <c r="Q718" s="1"/>
  <c r="K718"/>
  <c r="O715"/>
  <c r="P714"/>
  <c r="J718"/>
  <c r="R717"/>
  <c r="G719" l="1"/>
  <c r="H719" s="1"/>
  <c r="F720"/>
  <c r="L718"/>
  <c r="M718" s="1"/>
  <c r="Q719" s="1"/>
  <c r="K719"/>
  <c r="O716"/>
  <c r="P715"/>
  <c r="J719"/>
  <c r="R718"/>
  <c r="G720" l="1"/>
  <c r="H720" s="1"/>
  <c r="F721"/>
  <c r="L719"/>
  <c r="M719" s="1"/>
  <c r="Q720" s="1"/>
  <c r="K720"/>
  <c r="O717"/>
  <c r="P716"/>
  <c r="J720"/>
  <c r="R719"/>
  <c r="G721" l="1"/>
  <c r="H721" s="1"/>
  <c r="F722"/>
  <c r="L720"/>
  <c r="M720" s="1"/>
  <c r="Q721" s="1"/>
  <c r="K721"/>
  <c r="O718"/>
  <c r="P717"/>
  <c r="J721"/>
  <c r="R720"/>
  <c r="G722" l="1"/>
  <c r="H722" s="1"/>
  <c r="F723"/>
  <c r="L721"/>
  <c r="M721" s="1"/>
  <c r="Q722" s="1"/>
  <c r="K722"/>
  <c r="O719"/>
  <c r="P718"/>
  <c r="J722"/>
  <c r="R721"/>
  <c r="G723" l="1"/>
  <c r="H723" s="1"/>
  <c r="F724"/>
  <c r="L722"/>
  <c r="M722" s="1"/>
  <c r="Q723" s="1"/>
  <c r="K723"/>
  <c r="O720"/>
  <c r="P719"/>
  <c r="J723"/>
  <c r="R722"/>
  <c r="G724" l="1"/>
  <c r="H724" s="1"/>
  <c r="F725"/>
  <c r="L723"/>
  <c r="M723" s="1"/>
  <c r="Q724" s="1"/>
  <c r="K724"/>
  <c r="O721"/>
  <c r="P720"/>
  <c r="J724"/>
  <c r="R723"/>
  <c r="G725" l="1"/>
  <c r="H725" s="1"/>
  <c r="F726"/>
  <c r="L724"/>
  <c r="M724" s="1"/>
  <c r="Q725" s="1"/>
  <c r="K725"/>
  <c r="O722"/>
  <c r="P721"/>
  <c r="J725"/>
  <c r="R724"/>
  <c r="G726" l="1"/>
  <c r="H726" s="1"/>
  <c r="F727"/>
  <c r="L725"/>
  <c r="M725" s="1"/>
  <c r="Q726" s="1"/>
  <c r="K726"/>
  <c r="O723"/>
  <c r="P722"/>
  <c r="J726"/>
  <c r="R725"/>
  <c r="G727" l="1"/>
  <c r="H727" s="1"/>
  <c r="F728"/>
  <c r="L726"/>
  <c r="M726" s="1"/>
  <c r="Q727" s="1"/>
  <c r="K727"/>
  <c r="O724"/>
  <c r="P723"/>
  <c r="J727"/>
  <c r="R726"/>
  <c r="G728" l="1"/>
  <c r="H728" s="1"/>
  <c r="F729"/>
  <c r="L727"/>
  <c r="M727" s="1"/>
  <c r="Q728" s="1"/>
  <c r="K728"/>
  <c r="O725"/>
  <c r="P724"/>
  <c r="J728"/>
  <c r="R727"/>
  <c r="G729" l="1"/>
  <c r="H729" s="1"/>
  <c r="F730"/>
  <c r="L728"/>
  <c r="M728" s="1"/>
  <c r="Q729" s="1"/>
  <c r="K729"/>
  <c r="O726"/>
  <c r="P725"/>
  <c r="J729"/>
  <c r="R728"/>
  <c r="G730" l="1"/>
  <c r="H730" s="1"/>
  <c r="F731"/>
  <c r="L729"/>
  <c r="M729" s="1"/>
  <c r="Q730" s="1"/>
  <c r="K730"/>
  <c r="O727"/>
  <c r="P726"/>
  <c r="J730"/>
  <c r="R729"/>
  <c r="G731" l="1"/>
  <c r="H731" s="1"/>
  <c r="F732"/>
  <c r="L730"/>
  <c r="M730" s="1"/>
  <c r="Q731" s="1"/>
  <c r="K731"/>
  <c r="O728"/>
  <c r="P727"/>
  <c r="J731"/>
  <c r="R730"/>
  <c r="G732" l="1"/>
  <c r="H732" s="1"/>
  <c r="F733"/>
  <c r="L731"/>
  <c r="M731" s="1"/>
  <c r="Q732" s="1"/>
  <c r="K732"/>
  <c r="O729"/>
  <c r="P728"/>
  <c r="J732"/>
  <c r="R731"/>
  <c r="G733" l="1"/>
  <c r="H733" s="1"/>
  <c r="F734"/>
  <c r="L732"/>
  <c r="M732" s="1"/>
  <c r="Q733" s="1"/>
  <c r="K733"/>
  <c r="O730"/>
  <c r="P729"/>
  <c r="J733"/>
  <c r="R732"/>
  <c r="G734" l="1"/>
  <c r="H734" s="1"/>
  <c r="F735"/>
  <c r="L733"/>
  <c r="M733" s="1"/>
  <c r="Q734" s="1"/>
  <c r="K734"/>
  <c r="O731"/>
  <c r="P730"/>
  <c r="J734"/>
  <c r="R733"/>
  <c r="G735" l="1"/>
  <c r="H735" s="1"/>
  <c r="F736"/>
  <c r="L734"/>
  <c r="M734" s="1"/>
  <c r="Q735" s="1"/>
  <c r="K735"/>
  <c r="O732"/>
  <c r="P731"/>
  <c r="J735"/>
  <c r="R734"/>
  <c r="G736" l="1"/>
  <c r="H736" s="1"/>
  <c r="F737"/>
  <c r="L735"/>
  <c r="M735" s="1"/>
  <c r="Q736" s="1"/>
  <c r="K736"/>
  <c r="O733"/>
  <c r="P732"/>
  <c r="J736"/>
  <c r="R735"/>
  <c r="G737" l="1"/>
  <c r="H737" s="1"/>
  <c r="F738"/>
  <c r="L736"/>
  <c r="M736" s="1"/>
  <c r="Q737" s="1"/>
  <c r="K737"/>
  <c r="O734"/>
  <c r="P733"/>
  <c r="J737"/>
  <c r="R736"/>
  <c r="G738" l="1"/>
  <c r="H738" s="1"/>
  <c r="F739"/>
  <c r="L737"/>
  <c r="M737" s="1"/>
  <c r="Q738" s="1"/>
  <c r="K738"/>
  <c r="O735"/>
  <c r="P734"/>
  <c r="J738"/>
  <c r="R737"/>
  <c r="G739" l="1"/>
  <c r="H739" s="1"/>
  <c r="F740"/>
  <c r="L738"/>
  <c r="M738" s="1"/>
  <c r="Q739" s="1"/>
  <c r="K739"/>
  <c r="O736"/>
  <c r="P735"/>
  <c r="J739"/>
  <c r="R738"/>
  <c r="G740" l="1"/>
  <c r="H740" s="1"/>
  <c r="F741"/>
  <c r="L739"/>
  <c r="M739" s="1"/>
  <c r="Q740" s="1"/>
  <c r="K740"/>
  <c r="O737"/>
  <c r="P736"/>
  <c r="J740"/>
  <c r="R739"/>
  <c r="G741" l="1"/>
  <c r="H741" s="1"/>
  <c r="F742"/>
  <c r="K741"/>
  <c r="L740"/>
  <c r="M740" s="1"/>
  <c r="Q741" s="1"/>
  <c r="O738"/>
  <c r="P737"/>
  <c r="J741"/>
  <c r="R740"/>
  <c r="G742" l="1"/>
  <c r="H742" s="1"/>
  <c r="F743"/>
  <c r="K742"/>
  <c r="L741"/>
  <c r="M741" s="1"/>
  <c r="Q742" s="1"/>
  <c r="O739"/>
  <c r="P738"/>
  <c r="R741"/>
  <c r="J742"/>
  <c r="G743" l="1"/>
  <c r="H743" s="1"/>
  <c r="F744"/>
  <c r="K743"/>
  <c r="L742"/>
  <c r="M742" s="1"/>
  <c r="Q743" s="1"/>
  <c r="O740"/>
  <c r="P739"/>
  <c r="R742"/>
  <c r="J743"/>
  <c r="G744" l="1"/>
  <c r="H744" s="1"/>
  <c r="F745"/>
  <c r="K744"/>
  <c r="L743"/>
  <c r="M743" s="1"/>
  <c r="Q744" s="1"/>
  <c r="O741"/>
  <c r="P740"/>
  <c r="R743"/>
  <c r="J744"/>
  <c r="G745" l="1"/>
  <c r="H745" s="1"/>
  <c r="F746"/>
  <c r="K745"/>
  <c r="L744"/>
  <c r="M744" s="1"/>
  <c r="Q745" s="1"/>
  <c r="O742"/>
  <c r="P741"/>
  <c r="J745"/>
  <c r="R744"/>
  <c r="G746" l="1"/>
  <c r="H746" s="1"/>
  <c r="F747"/>
  <c r="K746"/>
  <c r="L745"/>
  <c r="M745" s="1"/>
  <c r="Q746" s="1"/>
  <c r="O743"/>
  <c r="P742"/>
  <c r="R745"/>
  <c r="J746"/>
  <c r="G747" l="1"/>
  <c r="H747" s="1"/>
  <c r="F748"/>
  <c r="K747"/>
  <c r="L746"/>
  <c r="M746" s="1"/>
  <c r="Q747" s="1"/>
  <c r="O744"/>
  <c r="P743"/>
  <c r="J747"/>
  <c r="R746"/>
  <c r="G748" l="1"/>
  <c r="H748" s="1"/>
  <c r="F749"/>
  <c r="K748"/>
  <c r="L747"/>
  <c r="M747" s="1"/>
  <c r="Q748" s="1"/>
  <c r="O745"/>
  <c r="P744"/>
  <c r="R747"/>
  <c r="J748"/>
  <c r="G749" l="1"/>
  <c r="H749" s="1"/>
  <c r="F750"/>
  <c r="L748"/>
  <c r="M748" s="1"/>
  <c r="Q749" s="1"/>
  <c r="K749"/>
  <c r="O746"/>
  <c r="P745"/>
  <c r="J749"/>
  <c r="R748"/>
  <c r="G750" l="1"/>
  <c r="H750" s="1"/>
  <c r="F751"/>
  <c r="L749"/>
  <c r="M749" s="1"/>
  <c r="Q750" s="1"/>
  <c r="K750"/>
  <c r="O747"/>
  <c r="P746"/>
  <c r="J750"/>
  <c r="R749"/>
  <c r="G751" l="1"/>
  <c r="H751" s="1"/>
  <c r="F752"/>
  <c r="L750"/>
  <c r="M750" s="1"/>
  <c r="Q751" s="1"/>
  <c r="K751"/>
  <c r="O748"/>
  <c r="P747"/>
  <c r="J751"/>
  <c r="R750"/>
  <c r="G752" l="1"/>
  <c r="H752" s="1"/>
  <c r="F753"/>
  <c r="L751"/>
  <c r="M751" s="1"/>
  <c r="Q752" s="1"/>
  <c r="K752"/>
  <c r="O749"/>
  <c r="P748"/>
  <c r="J752"/>
  <c r="R751"/>
  <c r="G753" l="1"/>
  <c r="H753" s="1"/>
  <c r="F754"/>
  <c r="L752"/>
  <c r="M752" s="1"/>
  <c r="Q753" s="1"/>
  <c r="K753"/>
  <c r="O750"/>
  <c r="P749"/>
  <c r="J753"/>
  <c r="R752"/>
  <c r="G754" l="1"/>
  <c r="H754" s="1"/>
  <c r="F755"/>
  <c r="L753"/>
  <c r="M753" s="1"/>
  <c r="Q754" s="1"/>
  <c r="K754"/>
  <c r="O751"/>
  <c r="P750"/>
  <c r="J754"/>
  <c r="R753"/>
  <c r="G755" l="1"/>
  <c r="H755" s="1"/>
  <c r="F756"/>
  <c r="L754"/>
  <c r="M754" s="1"/>
  <c r="Q755" s="1"/>
  <c r="K755"/>
  <c r="O752"/>
  <c r="P751"/>
  <c r="J755"/>
  <c r="R754"/>
  <c r="G756" l="1"/>
  <c r="H756" s="1"/>
  <c r="F757"/>
  <c r="L755"/>
  <c r="M755" s="1"/>
  <c r="Q756" s="1"/>
  <c r="K756"/>
  <c r="O753"/>
  <c r="P752"/>
  <c r="J756"/>
  <c r="R755"/>
  <c r="G757" l="1"/>
  <c r="H757" s="1"/>
  <c r="F758"/>
  <c r="L756"/>
  <c r="M756" s="1"/>
  <c r="Q757" s="1"/>
  <c r="K757"/>
  <c r="O754"/>
  <c r="P753"/>
  <c r="J757"/>
  <c r="R756"/>
  <c r="G758" l="1"/>
  <c r="H758" s="1"/>
  <c r="F759"/>
  <c r="L757"/>
  <c r="M757" s="1"/>
  <c r="Q758" s="1"/>
  <c r="K758"/>
  <c r="O755"/>
  <c r="P754"/>
  <c r="J758"/>
  <c r="R757"/>
  <c r="G759" l="1"/>
  <c r="H759" s="1"/>
  <c r="F760"/>
  <c r="L758"/>
  <c r="M758" s="1"/>
  <c r="Q759" s="1"/>
  <c r="K759"/>
  <c r="O756"/>
  <c r="P755"/>
  <c r="J759"/>
  <c r="R758"/>
  <c r="G760" l="1"/>
  <c r="H760" s="1"/>
  <c r="F761"/>
  <c r="L759"/>
  <c r="M759" s="1"/>
  <c r="Q760" s="1"/>
  <c r="K760"/>
  <c r="O757"/>
  <c r="P756"/>
  <c r="J760"/>
  <c r="R759"/>
  <c r="G761" l="1"/>
  <c r="H761" s="1"/>
  <c r="F762"/>
  <c r="L760"/>
  <c r="M760" s="1"/>
  <c r="Q761" s="1"/>
  <c r="K761"/>
  <c r="O758"/>
  <c r="P757"/>
  <c r="J761"/>
  <c r="R760"/>
  <c r="G762" l="1"/>
  <c r="H762" s="1"/>
  <c r="F763"/>
  <c r="L761"/>
  <c r="M761" s="1"/>
  <c r="Q762" s="1"/>
  <c r="K762"/>
  <c r="O759"/>
  <c r="P758"/>
  <c r="J762"/>
  <c r="R761"/>
  <c r="G763" l="1"/>
  <c r="H763" s="1"/>
  <c r="F764"/>
  <c r="L762"/>
  <c r="M762" s="1"/>
  <c r="Q763" s="1"/>
  <c r="K763"/>
  <c r="O760"/>
  <c r="P759"/>
  <c r="J763"/>
  <c r="R762"/>
  <c r="G764" l="1"/>
  <c r="H764" s="1"/>
  <c r="F765"/>
  <c r="L763"/>
  <c r="M763" s="1"/>
  <c r="Q764" s="1"/>
  <c r="K764"/>
  <c r="O761"/>
  <c r="P760"/>
  <c r="J764"/>
  <c r="R763"/>
  <c r="G765" l="1"/>
  <c r="H765" s="1"/>
  <c r="F766"/>
  <c r="L764"/>
  <c r="M764" s="1"/>
  <c r="Q765" s="1"/>
  <c r="K765"/>
  <c r="O762"/>
  <c r="P761"/>
  <c r="J765"/>
  <c r="R764"/>
  <c r="G766" l="1"/>
  <c r="H766" s="1"/>
  <c r="F767"/>
  <c r="L765"/>
  <c r="M765" s="1"/>
  <c r="Q766" s="1"/>
  <c r="K766"/>
  <c r="O763"/>
  <c r="P762"/>
  <c r="J766"/>
  <c r="R765"/>
  <c r="G767" l="1"/>
  <c r="H767" s="1"/>
  <c r="F768"/>
  <c r="L766"/>
  <c r="M766" s="1"/>
  <c r="Q767" s="1"/>
  <c r="K767"/>
  <c r="O764"/>
  <c r="P763"/>
  <c r="J767"/>
  <c r="R766"/>
  <c r="G768" l="1"/>
  <c r="H768" s="1"/>
  <c r="F769"/>
  <c r="L767"/>
  <c r="M767" s="1"/>
  <c r="Q768" s="1"/>
  <c r="K768"/>
  <c r="O765"/>
  <c r="P764"/>
  <c r="J768"/>
  <c r="R767"/>
  <c r="G769" l="1"/>
  <c r="H769" s="1"/>
  <c r="F770"/>
  <c r="L768"/>
  <c r="M768" s="1"/>
  <c r="Q769" s="1"/>
  <c r="K769"/>
  <c r="O766"/>
  <c r="P765"/>
  <c r="J769"/>
  <c r="R768"/>
  <c r="G770" l="1"/>
  <c r="H770" s="1"/>
  <c r="F771"/>
  <c r="L769"/>
  <c r="M769" s="1"/>
  <c r="Q770" s="1"/>
  <c r="K770"/>
  <c r="O767"/>
  <c r="P766"/>
  <c r="J770"/>
  <c r="R769"/>
  <c r="G771" l="1"/>
  <c r="H771" s="1"/>
  <c r="F772"/>
  <c r="L770"/>
  <c r="M770" s="1"/>
  <c r="Q771" s="1"/>
  <c r="K771"/>
  <c r="O768"/>
  <c r="P767"/>
  <c r="J771"/>
  <c r="R770"/>
  <c r="G772" l="1"/>
  <c r="H772" s="1"/>
  <c r="F773"/>
  <c r="L771"/>
  <c r="M771" s="1"/>
  <c r="Q772" s="1"/>
  <c r="K772"/>
  <c r="O769"/>
  <c r="P768"/>
  <c r="J772"/>
  <c r="R771"/>
  <c r="G773" l="1"/>
  <c r="H773" s="1"/>
  <c r="F774"/>
  <c r="L772"/>
  <c r="M772" s="1"/>
  <c r="Q773" s="1"/>
  <c r="K773"/>
  <c r="O770"/>
  <c r="P769"/>
  <c r="J773"/>
  <c r="R772"/>
  <c r="G774" l="1"/>
  <c r="H774" s="1"/>
  <c r="F775"/>
  <c r="L773"/>
  <c r="M773" s="1"/>
  <c r="Q774" s="1"/>
  <c r="K774"/>
  <c r="O771"/>
  <c r="P770"/>
  <c r="J774"/>
  <c r="R773"/>
  <c r="G775" l="1"/>
  <c r="H775" s="1"/>
  <c r="F776"/>
  <c r="L774"/>
  <c r="M774" s="1"/>
  <c r="Q775" s="1"/>
  <c r="K775"/>
  <c r="O772"/>
  <c r="P771"/>
  <c r="J775"/>
  <c r="R774"/>
  <c r="G776" l="1"/>
  <c r="H776" s="1"/>
  <c r="F777"/>
  <c r="L775"/>
  <c r="M775" s="1"/>
  <c r="Q776" s="1"/>
  <c r="K776"/>
  <c r="O773"/>
  <c r="P772"/>
  <c r="J776"/>
  <c r="R775"/>
  <c r="G777" l="1"/>
  <c r="H777" s="1"/>
  <c r="F778"/>
  <c r="L776"/>
  <c r="M776" s="1"/>
  <c r="Q777" s="1"/>
  <c r="K777"/>
  <c r="O774"/>
  <c r="P773"/>
  <c r="J777"/>
  <c r="R776"/>
  <c r="G778" l="1"/>
  <c r="H778" s="1"/>
  <c r="F779"/>
  <c r="L777"/>
  <c r="M777" s="1"/>
  <c r="Q778" s="1"/>
  <c r="K778"/>
  <c r="O775"/>
  <c r="P774"/>
  <c r="J778"/>
  <c r="R777"/>
  <c r="G779" l="1"/>
  <c r="H779" s="1"/>
  <c r="F780"/>
  <c r="L778"/>
  <c r="M778" s="1"/>
  <c r="Q779" s="1"/>
  <c r="K779"/>
  <c r="O776"/>
  <c r="P775"/>
  <c r="J779"/>
  <c r="R778"/>
  <c r="G780" l="1"/>
  <c r="H780" s="1"/>
  <c r="F781"/>
  <c r="L779"/>
  <c r="M779" s="1"/>
  <c r="Q780" s="1"/>
  <c r="K780"/>
  <c r="O777"/>
  <c r="P776"/>
  <c r="J780"/>
  <c r="R779"/>
  <c r="G781" l="1"/>
  <c r="H781" s="1"/>
  <c r="F782"/>
  <c r="L780"/>
  <c r="M780" s="1"/>
  <c r="Q781" s="1"/>
  <c r="K781"/>
  <c r="O778"/>
  <c r="P777"/>
  <c r="J781"/>
  <c r="R780"/>
  <c r="G782" l="1"/>
  <c r="H782" s="1"/>
  <c r="F783"/>
  <c r="L781"/>
  <c r="M781" s="1"/>
  <c r="Q782" s="1"/>
  <c r="K782"/>
  <c r="O779"/>
  <c r="P778"/>
  <c r="J782"/>
  <c r="R781"/>
  <c r="G783" l="1"/>
  <c r="H783" s="1"/>
  <c r="F784"/>
  <c r="L782"/>
  <c r="M782" s="1"/>
  <c r="Q783" s="1"/>
  <c r="K783"/>
  <c r="O780"/>
  <c r="P779"/>
  <c r="J783"/>
  <c r="R782"/>
  <c r="G784" l="1"/>
  <c r="H784" s="1"/>
  <c r="F785"/>
  <c r="L783"/>
  <c r="M783" s="1"/>
  <c r="Q784" s="1"/>
  <c r="K784"/>
  <c r="O781"/>
  <c r="P780"/>
  <c r="J784"/>
  <c r="R783"/>
  <c r="G785" l="1"/>
  <c r="H785" s="1"/>
  <c r="F786"/>
  <c r="L784"/>
  <c r="M784" s="1"/>
  <c r="Q785" s="1"/>
  <c r="K785"/>
  <c r="O782"/>
  <c r="P781"/>
  <c r="J785"/>
  <c r="R784"/>
  <c r="G786" l="1"/>
  <c r="H786" s="1"/>
  <c r="F787"/>
  <c r="L785"/>
  <c r="M785" s="1"/>
  <c r="Q786" s="1"/>
  <c r="K786"/>
  <c r="O783"/>
  <c r="P782"/>
  <c r="J786"/>
  <c r="R785"/>
  <c r="G787" l="1"/>
  <c r="H787" s="1"/>
  <c r="F788"/>
  <c r="L786"/>
  <c r="M786" s="1"/>
  <c r="Q787" s="1"/>
  <c r="K787"/>
  <c r="O784"/>
  <c r="P783"/>
  <c r="J787"/>
  <c r="R786"/>
  <c r="G788" l="1"/>
  <c r="H788" s="1"/>
  <c r="F789"/>
  <c r="L787"/>
  <c r="M787" s="1"/>
  <c r="Q788" s="1"/>
  <c r="K788"/>
  <c r="O785"/>
  <c r="P784"/>
  <c r="J788"/>
  <c r="R787"/>
  <c r="G789" l="1"/>
  <c r="H789" s="1"/>
  <c r="F790"/>
  <c r="L788"/>
  <c r="M788" s="1"/>
  <c r="Q789" s="1"/>
  <c r="K789"/>
  <c r="O786"/>
  <c r="P785"/>
  <c r="J789"/>
  <c r="R788"/>
  <c r="G790" l="1"/>
  <c r="H790" s="1"/>
  <c r="F791"/>
  <c r="L789"/>
  <c r="M789" s="1"/>
  <c r="Q790" s="1"/>
  <c r="K790"/>
  <c r="O787"/>
  <c r="P786"/>
  <c r="J790"/>
  <c r="R789"/>
  <c r="G791" l="1"/>
  <c r="H791" s="1"/>
  <c r="F792"/>
  <c r="L790"/>
  <c r="M790" s="1"/>
  <c r="Q791" s="1"/>
  <c r="K791"/>
  <c r="O788"/>
  <c r="P787"/>
  <c r="J791"/>
  <c r="R790"/>
  <c r="G792" l="1"/>
  <c r="H792" s="1"/>
  <c r="F793"/>
  <c r="L791"/>
  <c r="M791" s="1"/>
  <c r="Q792" s="1"/>
  <c r="K792"/>
  <c r="O789"/>
  <c r="P788"/>
  <c r="J792"/>
  <c r="R791"/>
  <c r="G793" l="1"/>
  <c r="H793" s="1"/>
  <c r="F794"/>
  <c r="L792"/>
  <c r="M792" s="1"/>
  <c r="Q793" s="1"/>
  <c r="K793"/>
  <c r="O790"/>
  <c r="P789"/>
  <c r="J793"/>
  <c r="R792"/>
  <c r="G794" l="1"/>
  <c r="H794" s="1"/>
  <c r="F795"/>
  <c r="L793"/>
  <c r="M793" s="1"/>
  <c r="Q794" s="1"/>
  <c r="K794"/>
  <c r="O791"/>
  <c r="P790"/>
  <c r="J794"/>
  <c r="R793"/>
  <c r="G795" l="1"/>
  <c r="H795" s="1"/>
  <c r="F796"/>
  <c r="L794"/>
  <c r="M794" s="1"/>
  <c r="Q795" s="1"/>
  <c r="K795"/>
  <c r="O792"/>
  <c r="P791"/>
  <c r="J795"/>
  <c r="R794"/>
  <c r="G796" l="1"/>
  <c r="H796" s="1"/>
  <c r="F797"/>
  <c r="L795"/>
  <c r="M795" s="1"/>
  <c r="Q796" s="1"/>
  <c r="K796"/>
  <c r="O793"/>
  <c r="P792"/>
  <c r="J796"/>
  <c r="R795"/>
  <c r="G797" l="1"/>
  <c r="H797" s="1"/>
  <c r="F798"/>
  <c r="L796"/>
  <c r="M796" s="1"/>
  <c r="Q797" s="1"/>
  <c r="K797"/>
  <c r="O794"/>
  <c r="P793"/>
  <c r="J797"/>
  <c r="R796"/>
  <c r="G798" l="1"/>
  <c r="H798" s="1"/>
  <c r="F799"/>
  <c r="L797"/>
  <c r="M797" s="1"/>
  <c r="Q798" s="1"/>
  <c r="K798"/>
  <c r="O795"/>
  <c r="P794"/>
  <c r="J798"/>
  <c r="R797"/>
  <c r="G799" l="1"/>
  <c r="H799" s="1"/>
  <c r="F800"/>
  <c r="L798"/>
  <c r="M798" s="1"/>
  <c r="Q799" s="1"/>
  <c r="K799"/>
  <c r="O796"/>
  <c r="P795"/>
  <c r="J799"/>
  <c r="R798"/>
  <c r="G800" l="1"/>
  <c r="H800" s="1"/>
  <c r="F801"/>
  <c r="L799"/>
  <c r="M799" s="1"/>
  <c r="Q800" s="1"/>
  <c r="K800"/>
  <c r="O797"/>
  <c r="P796"/>
  <c r="J800"/>
  <c r="R799"/>
  <c r="G801" l="1"/>
  <c r="H801" s="1"/>
  <c r="F802"/>
  <c r="L800"/>
  <c r="M800" s="1"/>
  <c r="Q801" s="1"/>
  <c r="K801"/>
  <c r="O798"/>
  <c r="P797"/>
  <c r="J801"/>
  <c r="R800"/>
  <c r="G802" l="1"/>
  <c r="H802" s="1"/>
  <c r="F803"/>
  <c r="L801"/>
  <c r="M801" s="1"/>
  <c r="Q802" s="1"/>
  <c r="K802"/>
  <c r="O799"/>
  <c r="P798"/>
  <c r="J802"/>
  <c r="R801"/>
  <c r="G803" l="1"/>
  <c r="H803" s="1"/>
  <c r="F804"/>
  <c r="L802"/>
  <c r="M802" s="1"/>
  <c r="Q803" s="1"/>
  <c r="K803"/>
  <c r="O800"/>
  <c r="P799"/>
  <c r="J803"/>
  <c r="R802"/>
  <c r="G804" l="1"/>
  <c r="H804" s="1"/>
  <c r="F805"/>
  <c r="L803"/>
  <c r="M803" s="1"/>
  <c r="Q804" s="1"/>
  <c r="K804"/>
  <c r="O801"/>
  <c r="P800"/>
  <c r="J804"/>
  <c r="R803"/>
  <c r="G805" l="1"/>
  <c r="H805" s="1"/>
  <c r="F806"/>
  <c r="L804"/>
  <c r="M804" s="1"/>
  <c r="Q805" s="1"/>
  <c r="K805"/>
  <c r="O802"/>
  <c r="P801"/>
  <c r="J805"/>
  <c r="R804"/>
  <c r="G806" l="1"/>
  <c r="H806" s="1"/>
  <c r="F807"/>
  <c r="L805"/>
  <c r="M805" s="1"/>
  <c r="Q806" s="1"/>
  <c r="K806"/>
  <c r="O803"/>
  <c r="P802"/>
  <c r="J806"/>
  <c r="R805"/>
  <c r="G807" l="1"/>
  <c r="H807" s="1"/>
  <c r="F808"/>
  <c r="L806"/>
  <c r="M806" s="1"/>
  <c r="Q807" s="1"/>
  <c r="K807"/>
  <c r="O804"/>
  <c r="P803"/>
  <c r="J807"/>
  <c r="R806"/>
  <c r="G808" l="1"/>
  <c r="H808" s="1"/>
  <c r="F809"/>
  <c r="L807"/>
  <c r="M807" s="1"/>
  <c r="Q808" s="1"/>
  <c r="K808"/>
  <c r="O805"/>
  <c r="P804"/>
  <c r="J808"/>
  <c r="R807"/>
  <c r="G809" l="1"/>
  <c r="H809" s="1"/>
  <c r="F810"/>
  <c r="L808"/>
  <c r="M808" s="1"/>
  <c r="Q809" s="1"/>
  <c r="K809"/>
  <c r="O806"/>
  <c r="P805"/>
  <c r="J809"/>
  <c r="R808"/>
  <c r="G810" l="1"/>
  <c r="H810" s="1"/>
  <c r="F811"/>
  <c r="L809"/>
  <c r="M809" s="1"/>
  <c r="Q810" s="1"/>
  <c r="K810"/>
  <c r="O807"/>
  <c r="P806"/>
  <c r="J810"/>
  <c r="R809"/>
  <c r="G811" l="1"/>
  <c r="H811" s="1"/>
  <c r="F812"/>
  <c r="L810"/>
  <c r="M810" s="1"/>
  <c r="Q811" s="1"/>
  <c r="K811"/>
  <c r="O808"/>
  <c r="P807"/>
  <c r="J811"/>
  <c r="R810"/>
  <c r="G812" l="1"/>
  <c r="H812" s="1"/>
  <c r="F813"/>
  <c r="L811"/>
  <c r="M811" s="1"/>
  <c r="Q812" s="1"/>
  <c r="K812"/>
  <c r="O809"/>
  <c r="P808"/>
  <c r="J812"/>
  <c r="R811"/>
  <c r="G813" l="1"/>
  <c r="H813" s="1"/>
  <c r="F814"/>
  <c r="L812"/>
  <c r="M812" s="1"/>
  <c r="Q813" s="1"/>
  <c r="K813"/>
  <c r="O810"/>
  <c r="P809"/>
  <c r="J813"/>
  <c r="R812"/>
  <c r="G814" l="1"/>
  <c r="H814" s="1"/>
  <c r="F815"/>
  <c r="K814"/>
  <c r="L813"/>
  <c r="M813" s="1"/>
  <c r="Q814" s="1"/>
  <c r="O811"/>
  <c r="P810"/>
  <c r="R813"/>
  <c r="J814"/>
  <c r="G815" l="1"/>
  <c r="H815" s="1"/>
  <c r="F816"/>
  <c r="K815"/>
  <c r="L814"/>
  <c r="M814" s="1"/>
  <c r="Q815" s="1"/>
  <c r="O812"/>
  <c r="P811"/>
  <c r="J815"/>
  <c r="R814"/>
  <c r="G816" l="1"/>
  <c r="H816" s="1"/>
  <c r="F817"/>
  <c r="K816"/>
  <c r="L815"/>
  <c r="M815" s="1"/>
  <c r="Q816" s="1"/>
  <c r="O813"/>
  <c r="P812"/>
  <c r="J816"/>
  <c r="R815"/>
  <c r="G817" l="1"/>
  <c r="H817" s="1"/>
  <c r="F818"/>
  <c r="K817"/>
  <c r="L816"/>
  <c r="M816" s="1"/>
  <c r="Q817" s="1"/>
  <c r="O814"/>
  <c r="P813"/>
  <c r="J817"/>
  <c r="R816"/>
  <c r="G818" l="1"/>
  <c r="H818" s="1"/>
  <c r="F819"/>
  <c r="L817"/>
  <c r="M817" s="1"/>
  <c r="Q818" s="1"/>
  <c r="K818"/>
  <c r="O815"/>
  <c r="P814"/>
  <c r="J818"/>
  <c r="R817"/>
  <c r="G819" l="1"/>
  <c r="H819" s="1"/>
  <c r="F820"/>
  <c r="L818"/>
  <c r="M818" s="1"/>
  <c r="Q819" s="1"/>
  <c r="K819"/>
  <c r="O816"/>
  <c r="P815"/>
  <c r="J819"/>
  <c r="R818"/>
  <c r="G820" l="1"/>
  <c r="H820" s="1"/>
  <c r="F821"/>
  <c r="L819"/>
  <c r="M819" s="1"/>
  <c r="Q820" s="1"/>
  <c r="K820"/>
  <c r="O817"/>
  <c r="P816"/>
  <c r="J820"/>
  <c r="R819"/>
  <c r="G821" l="1"/>
  <c r="H821" s="1"/>
  <c r="F822"/>
  <c r="L820"/>
  <c r="M820" s="1"/>
  <c r="Q821" s="1"/>
  <c r="K821"/>
  <c r="O818"/>
  <c r="P817"/>
  <c r="J821"/>
  <c r="R820"/>
  <c r="G822" l="1"/>
  <c r="H822" s="1"/>
  <c r="F823"/>
  <c r="L821"/>
  <c r="M821" s="1"/>
  <c r="Q822" s="1"/>
  <c r="K822"/>
  <c r="O819"/>
  <c r="P818"/>
  <c r="J822"/>
  <c r="R821"/>
  <c r="G823" l="1"/>
  <c r="H823" s="1"/>
  <c r="F824"/>
  <c r="L822"/>
  <c r="M822" s="1"/>
  <c r="Q823" s="1"/>
  <c r="K823"/>
  <c r="O820"/>
  <c r="P819"/>
  <c r="J823"/>
  <c r="R822"/>
  <c r="G824" l="1"/>
  <c r="H824" s="1"/>
  <c r="F825"/>
  <c r="L823"/>
  <c r="M823" s="1"/>
  <c r="Q824" s="1"/>
  <c r="K824"/>
  <c r="O821"/>
  <c r="P820"/>
  <c r="J824"/>
  <c r="R823"/>
  <c r="G825" l="1"/>
  <c r="H825" s="1"/>
  <c r="F826"/>
  <c r="L824"/>
  <c r="M824" s="1"/>
  <c r="Q825" s="1"/>
  <c r="K825"/>
  <c r="O822"/>
  <c r="P821"/>
  <c r="J825"/>
  <c r="R824"/>
  <c r="G826" l="1"/>
  <c r="H826" s="1"/>
  <c r="F827"/>
  <c r="L825"/>
  <c r="M825" s="1"/>
  <c r="Q826" s="1"/>
  <c r="K826"/>
  <c r="O823"/>
  <c r="P822"/>
  <c r="J826"/>
  <c r="R825"/>
  <c r="G827" l="1"/>
  <c r="H827" s="1"/>
  <c r="F828"/>
  <c r="L826"/>
  <c r="M826" s="1"/>
  <c r="Q827" s="1"/>
  <c r="K827"/>
  <c r="O824"/>
  <c r="P823"/>
  <c r="R826"/>
  <c r="J827"/>
  <c r="G828" l="1"/>
  <c r="H828" s="1"/>
  <c r="F829"/>
  <c r="L827"/>
  <c r="M827" s="1"/>
  <c r="Q828" s="1"/>
  <c r="K828"/>
  <c r="O825"/>
  <c r="P824"/>
  <c r="R827"/>
  <c r="J828"/>
  <c r="G829" l="1"/>
  <c r="H829" s="1"/>
  <c r="F830"/>
  <c r="L828"/>
  <c r="M828" s="1"/>
  <c r="Q829" s="1"/>
  <c r="K829"/>
  <c r="O826"/>
  <c r="P825"/>
  <c r="R828"/>
  <c r="J829"/>
  <c r="G830" l="1"/>
  <c r="H830" s="1"/>
  <c r="F831"/>
  <c r="L829"/>
  <c r="M829" s="1"/>
  <c r="Q830" s="1"/>
  <c r="K830"/>
  <c r="O827"/>
  <c r="P826"/>
  <c r="R829"/>
  <c r="J830"/>
  <c r="G831" l="1"/>
  <c r="H831" s="1"/>
  <c r="F832"/>
  <c r="L830"/>
  <c r="M830" s="1"/>
  <c r="Q831" s="1"/>
  <c r="K831"/>
  <c r="O828"/>
  <c r="P827"/>
  <c r="R830"/>
  <c r="J831"/>
  <c r="G832" l="1"/>
  <c r="H832" s="1"/>
  <c r="F833"/>
  <c r="L831"/>
  <c r="M831" s="1"/>
  <c r="Q832" s="1"/>
  <c r="K832"/>
  <c r="O829"/>
  <c r="P828"/>
  <c r="R831"/>
  <c r="J832"/>
  <c r="G833" l="1"/>
  <c r="H833" s="1"/>
  <c r="F834"/>
  <c r="L832"/>
  <c r="M832" s="1"/>
  <c r="Q833" s="1"/>
  <c r="K833"/>
  <c r="O830"/>
  <c r="P829"/>
  <c r="R832"/>
  <c r="J833"/>
  <c r="G834" l="1"/>
  <c r="H834" s="1"/>
  <c r="F835"/>
  <c r="L833"/>
  <c r="M833" s="1"/>
  <c r="Q834" s="1"/>
  <c r="K834"/>
  <c r="O831"/>
  <c r="P830"/>
  <c r="R833"/>
  <c r="J834"/>
  <c r="G835" l="1"/>
  <c r="H835" s="1"/>
  <c r="F836"/>
  <c r="L834"/>
  <c r="M834" s="1"/>
  <c r="Q835" s="1"/>
  <c r="K835"/>
  <c r="O832"/>
  <c r="P831"/>
  <c r="R834"/>
  <c r="J835"/>
  <c r="G836" l="1"/>
  <c r="H836" s="1"/>
  <c r="F837"/>
  <c r="L835"/>
  <c r="M835" s="1"/>
  <c r="Q836" s="1"/>
  <c r="K836"/>
  <c r="O833"/>
  <c r="P832"/>
  <c r="R835"/>
  <c r="J836"/>
  <c r="G837" l="1"/>
  <c r="H837" s="1"/>
  <c r="F838"/>
  <c r="L836"/>
  <c r="M836" s="1"/>
  <c r="Q837" s="1"/>
  <c r="K837"/>
  <c r="O834"/>
  <c r="P833"/>
  <c r="R836"/>
  <c r="J837"/>
  <c r="G838" l="1"/>
  <c r="H838" s="1"/>
  <c r="F839"/>
  <c r="L837"/>
  <c r="M837" s="1"/>
  <c r="Q838" s="1"/>
  <c r="K838"/>
  <c r="O835"/>
  <c r="P834"/>
  <c r="R837"/>
  <c r="J838"/>
  <c r="G839" l="1"/>
  <c r="H839" s="1"/>
  <c r="F840"/>
  <c r="L838"/>
  <c r="M838" s="1"/>
  <c r="Q839" s="1"/>
  <c r="K839"/>
  <c r="O836"/>
  <c r="P835"/>
  <c r="R838"/>
  <c r="J839"/>
  <c r="G840" l="1"/>
  <c r="H840" s="1"/>
  <c r="F841"/>
  <c r="L839"/>
  <c r="M839" s="1"/>
  <c r="Q840" s="1"/>
  <c r="K840"/>
  <c r="O837"/>
  <c r="P836"/>
  <c r="R839"/>
  <c r="J840"/>
  <c r="G841" l="1"/>
  <c r="H841" s="1"/>
  <c r="F842"/>
  <c r="L840"/>
  <c r="M840" s="1"/>
  <c r="Q841" s="1"/>
  <c r="K841"/>
  <c r="O838"/>
  <c r="P837"/>
  <c r="R840"/>
  <c r="J841"/>
  <c r="G842" l="1"/>
  <c r="H842" s="1"/>
  <c r="F843"/>
  <c r="L841"/>
  <c r="M841" s="1"/>
  <c r="Q842" s="1"/>
  <c r="K842"/>
  <c r="O839"/>
  <c r="P838"/>
  <c r="R841"/>
  <c r="J842"/>
  <c r="G843" l="1"/>
  <c r="H843" s="1"/>
  <c r="F844"/>
  <c r="L842"/>
  <c r="M842" s="1"/>
  <c r="Q843" s="1"/>
  <c r="K843"/>
  <c r="O840"/>
  <c r="P839"/>
  <c r="R842"/>
  <c r="J843"/>
  <c r="G844" l="1"/>
  <c r="H844" s="1"/>
  <c r="F845"/>
  <c r="L843"/>
  <c r="M843" s="1"/>
  <c r="Q844" s="1"/>
  <c r="K844"/>
  <c r="O841"/>
  <c r="P840"/>
  <c r="R843"/>
  <c r="J844"/>
  <c r="G845" l="1"/>
  <c r="H845" s="1"/>
  <c r="F846"/>
  <c r="L844"/>
  <c r="M844" s="1"/>
  <c r="Q845" s="1"/>
  <c r="K845"/>
  <c r="O842"/>
  <c r="P841"/>
  <c r="R844"/>
  <c r="J845"/>
  <c r="G846" l="1"/>
  <c r="H846" s="1"/>
  <c r="F847"/>
  <c r="L845"/>
  <c r="M845" s="1"/>
  <c r="Q846" s="1"/>
  <c r="K846"/>
  <c r="O843"/>
  <c r="P842"/>
  <c r="R845"/>
  <c r="J846"/>
  <c r="G847" l="1"/>
  <c r="H847" s="1"/>
  <c r="F848"/>
  <c r="L846"/>
  <c r="M846" s="1"/>
  <c r="Q847" s="1"/>
  <c r="K847"/>
  <c r="O844"/>
  <c r="P843"/>
  <c r="R846"/>
  <c r="J847"/>
  <c r="G848" l="1"/>
  <c r="H848" s="1"/>
  <c r="F849"/>
  <c r="L847"/>
  <c r="M847" s="1"/>
  <c r="Q848" s="1"/>
  <c r="K848"/>
  <c r="O845"/>
  <c r="P844"/>
  <c r="R847"/>
  <c r="J848"/>
  <c r="G849" l="1"/>
  <c r="H849" s="1"/>
  <c r="F850"/>
  <c r="L848"/>
  <c r="M848" s="1"/>
  <c r="Q849" s="1"/>
  <c r="K849"/>
  <c r="O846"/>
  <c r="P845"/>
  <c r="R848"/>
  <c r="J849"/>
  <c r="G850" l="1"/>
  <c r="H850" s="1"/>
  <c r="F851"/>
  <c r="L849"/>
  <c r="M849" s="1"/>
  <c r="Q850" s="1"/>
  <c r="K850"/>
  <c r="O847"/>
  <c r="P846"/>
  <c r="R849"/>
  <c r="J850"/>
  <c r="G851" l="1"/>
  <c r="H851" s="1"/>
  <c r="F852"/>
  <c r="L850"/>
  <c r="M850" s="1"/>
  <c r="Q851" s="1"/>
  <c r="K851"/>
  <c r="O848"/>
  <c r="P847"/>
  <c r="R850"/>
  <c r="J851"/>
  <c r="G852" l="1"/>
  <c r="H852" s="1"/>
  <c r="F853"/>
  <c r="L851"/>
  <c r="M851" s="1"/>
  <c r="Q852" s="1"/>
  <c r="K852"/>
  <c r="O849"/>
  <c r="P848"/>
  <c r="R851"/>
  <c r="J852"/>
  <c r="G853" l="1"/>
  <c r="H853" s="1"/>
  <c r="F854"/>
  <c r="L852"/>
  <c r="M852" s="1"/>
  <c r="Q853" s="1"/>
  <c r="K853"/>
  <c r="O850"/>
  <c r="P849"/>
  <c r="R852"/>
  <c r="J853"/>
  <c r="G854" l="1"/>
  <c r="H854" s="1"/>
  <c r="F855"/>
  <c r="L853"/>
  <c r="M853" s="1"/>
  <c r="Q854" s="1"/>
  <c r="K854"/>
  <c r="O851"/>
  <c r="P850"/>
  <c r="R853"/>
  <c r="J854"/>
  <c r="G855" l="1"/>
  <c r="H855" s="1"/>
  <c r="L854"/>
  <c r="M854" s="1"/>
  <c r="Q855" s="1"/>
  <c r="K855"/>
  <c r="O852"/>
  <c r="P851"/>
  <c r="R854"/>
  <c r="J855"/>
  <c r="L855" l="1"/>
  <c r="M855" s="1"/>
  <c r="O853"/>
  <c r="P852"/>
  <c r="R855"/>
  <c r="O854" l="1"/>
  <c r="P853"/>
  <c r="O855" l="1"/>
  <c r="P855" s="1"/>
  <c r="P854"/>
</calcChain>
</file>

<file path=xl/sharedStrings.xml><?xml version="1.0" encoding="utf-8"?>
<sst xmlns="http://schemas.openxmlformats.org/spreadsheetml/2006/main" count="414" uniqueCount="50">
  <si>
    <t>Tliq</t>
  </si>
  <si>
    <t>Tf</t>
  </si>
  <si>
    <t>ml</t>
  </si>
  <si>
    <t>kpart</t>
  </si>
  <si>
    <t>t</t>
  </si>
  <si>
    <t>Ve</t>
  </si>
  <si>
    <t>Ae</t>
  </si>
  <si>
    <t>we</t>
  </si>
  <si>
    <t>T</t>
  </si>
  <si>
    <t>R</t>
  </si>
  <si>
    <t>T0</t>
  </si>
  <si>
    <t>dt</t>
  </si>
  <si>
    <t>R0</t>
  </si>
  <si>
    <t>Cd</t>
  </si>
  <si>
    <t>Co</t>
  </si>
  <si>
    <t>Dl</t>
  </si>
  <si>
    <t>del_dl</t>
  </si>
  <si>
    <t>Cg</t>
  </si>
  <si>
    <t>esi</t>
  </si>
  <si>
    <t>Glob</t>
  </si>
  <si>
    <t>Cs</t>
  </si>
  <si>
    <t>Sett</t>
  </si>
  <si>
    <t>dTc</t>
  </si>
  <si>
    <t>esiBadillo</t>
  </si>
  <si>
    <t>ps</t>
  </si>
  <si>
    <t>pl</t>
  </si>
  <si>
    <t>alfa</t>
  </si>
  <si>
    <t>f1</t>
  </si>
  <si>
    <t>f2</t>
  </si>
  <si>
    <t>f3</t>
  </si>
  <si>
    <t>t1</t>
  </si>
  <si>
    <t>t2</t>
  </si>
  <si>
    <t>omegaC</t>
  </si>
  <si>
    <t>f4</t>
  </si>
  <si>
    <t>graus</t>
  </si>
  <si>
    <t>Tc</t>
  </si>
  <si>
    <t>dTtotal</t>
  </si>
  <si>
    <t>omegaT</t>
  </si>
  <si>
    <t>dTT</t>
  </si>
  <si>
    <t>Lf/c</t>
  </si>
  <si>
    <t>Li</t>
  </si>
  <si>
    <t>esi0</t>
  </si>
  <si>
    <t>mwe</t>
  </si>
  <si>
    <t>Awe</t>
  </si>
  <si>
    <t>K1sph</t>
  </si>
  <si>
    <t>K2sph</t>
  </si>
  <si>
    <t>K1oct</t>
  </si>
  <si>
    <t>K2oct</t>
  </si>
  <si>
    <t>fSi</t>
  </si>
  <si>
    <t>Sett fSi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</si>
</sst>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11" fontId="0" fillId="0" borderId="5" xfId="0" applyNumberFormat="1" applyBorder="1"/>
    <xf numFmtId="0" fontId="0" fillId="0" borderId="6" xfId="0" applyBorder="1"/>
    <xf numFmtId="0" fontId="0" fillId="0" borderId="7" xfId="0" applyBorder="1"/>
    <xf numFmtId="11" fontId="0" fillId="0" borderId="0" xfId="0" applyNumberFormat="1" applyBorder="1"/>
    <xf numFmtId="0" fontId="0" fillId="0" borderId="8" xfId="0" applyBorder="1"/>
    <xf numFmtId="11" fontId="0" fillId="0" borderId="2" xfId="0" applyNumberFormat="1" applyBorder="1"/>
    <xf numFmtId="11" fontId="0" fillId="0" borderId="8" xfId="0" applyNumberFormat="1" applyBorder="1"/>
    <xf numFmtId="0" fontId="0" fillId="0" borderId="4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Envelope!$Q$1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Envelope!$F$2:$F$855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Envelope!$Q$2:$Q$855</c:f>
              <c:numCache>
                <c:formatCode>General</c:formatCode>
                <c:ptCount val="854"/>
                <c:pt idx="0">
                  <c:v>1</c:v>
                </c:pt>
                <c:pt idx="1">
                  <c:v>0.98260000000000003</c:v>
                </c:pt>
                <c:pt idx="2">
                  <c:v>0.96550620374643414</c:v>
                </c:pt>
                <c:pt idx="3">
                  <c:v>0.94871362969327522</c:v>
                </c:pt>
                <c:pt idx="4">
                  <c:v>0.9322175260218527</c:v>
                </c:pt>
                <c:pt idx="5">
                  <c:v>0.91601397982155408</c:v>
                </c:pt>
                <c:pt idx="6">
                  <c:v>0.90009932522602709</c:v>
                </c:pt>
                <c:pt idx="7">
                  <c:v>0.88447013940016972</c:v>
                </c:pt>
                <c:pt idx="8">
                  <c:v>0.86912323694789473</c:v>
                </c:pt>
                <c:pt idx="9">
                  <c:v>0.85405566284830658</c:v>
                </c:pt>
                <c:pt idx="10">
                  <c:v>0.83926468400936605</c:v>
                </c:pt>
                <c:pt idx="11">
                  <c:v>0.82474777951511158</c:v>
                </c:pt>
                <c:pt idx="12">
                  <c:v>0.81050262963411668</c:v>
                </c:pt>
                <c:pt idx="13">
                  <c:v>0.7965271036524294</c:v>
                </c:pt>
                <c:pt idx="14">
                  <c:v>0.78281924659326163</c:v>
                </c:pt>
                <c:pt idx="15">
                  <c:v>0.76937726488776559</c:v>
                </c:pt>
                <c:pt idx="16">
                  <c:v>0.75619951106600181</c:v>
                </c:pt>
                <c:pt idx="17">
                  <c:v>0.74328446754431876</c:v>
                </c:pt>
                <c:pt idx="18">
                  <c:v>0.73063072959448527</c:v>
                </c:pt>
                <c:pt idx="19">
                  <c:v>0.71823698759067678</c:v>
                </c:pt>
                <c:pt idx="20">
                  <c:v>0.70610200864240646</c:v>
                </c:pt>
                <c:pt idx="21">
                  <c:v>0.69422461773428179</c:v>
                </c:pt>
                <c:pt idx="22">
                  <c:v>0.68260367850657822</c:v>
                </c:pt>
                <c:pt idx="23">
                  <c:v>0.67123807382353706</c:v>
                </c:pt>
                <c:pt idx="24">
                  <c:v>0.66012668628848914</c:v>
                </c:pt>
                <c:pt idx="25">
                  <c:v>0.64926837887581301</c:v>
                </c:pt>
                <c:pt idx="26">
                  <c:v>0.63866197585881701</c:v>
                </c:pt>
                <c:pt idx="27">
                  <c:v>0.62830624421934456</c:v>
                </c:pt>
                <c:pt idx="28">
                  <c:v>0.61819987572875956</c:v>
                </c:pt>
                <c:pt idx="29">
                  <c:v>0.60834146989053395</c:v>
                </c:pt>
                <c:pt idx="30">
                  <c:v>0.59872951793159734</c:v>
                </c:pt>
                <c:pt idx="31">
                  <c:v>0.58936238802266994</c:v>
                </c:pt>
                <c:pt idx="32">
                  <c:v>0.58023831189688091</c:v>
                </c:pt>
                <c:pt idx="33">
                  <c:v>0.57135537302108674</c:v>
                </c:pt>
                <c:pt idx="34">
                  <c:v>0.56271149645562824</c:v>
                </c:pt>
                <c:pt idx="35">
                  <c:v>0.5543044405161045</c:v>
                </c:pt>
                <c:pt idx="36">
                  <c:v>0.54613179032556647</c:v>
                </c:pt>
                <c:pt idx="37">
                  <c:v>0.53819095331791633</c:v>
                </c:pt>
                <c:pt idx="38">
                  <c:v>0.53047915672394108</c:v>
                </c:pt>
                <c:pt idx="39">
                  <c:v>0.52299344704107842</c:v>
                </c:pt>
                <c:pt idx="40">
                  <c:v>0.51573069145752726</c:v>
                </c:pt>
                <c:pt idx="41">
                  <c:v>0.50868758117151691</c:v>
                </c:pt>
                <c:pt idx="42">
                  <c:v>0.50186063651823909</c:v>
                </c:pt>
                <c:pt idx="43">
                  <c:v>0.4952462137908899</c:v>
                </c:pt>
                <c:pt idx="44">
                  <c:v>0.48884051361912301</c:v>
                </c:pt>
                <c:pt idx="45">
                  <c:v>0.48263959074853974</c:v>
                </c:pt>
                <c:pt idx="46">
                  <c:v>0.47663936504904869</c:v>
                </c:pt>
                <c:pt idx="47">
                  <c:v>0.47083563356829061</c:v>
                </c:pt>
                <c:pt idx="48">
                  <c:v>0.46522408343896127</c:v>
                </c:pt>
                <c:pt idx="49">
                  <c:v>0.45980030544574851</c:v>
                </c:pt>
                <c:pt idx="50">
                  <c:v>0.45455980805856111</c:v>
                </c:pt>
                <c:pt idx="51">
                  <c:v>0.4494980317434803</c:v>
                </c:pt>
                <c:pt idx="52">
                  <c:v>0.44461036337101928</c:v>
                </c:pt>
                <c:pt idx="53">
                  <c:v>0.4398921505523643</c:v>
                </c:pt>
                <c:pt idx="54">
                  <c:v>0.43533871574777722</c:v>
                </c:pt>
                <c:pt idx="55">
                  <c:v>0.43094537000671462</c:v>
                </c:pt>
                <c:pt idx="56">
                  <c:v>0.42670742621591601</c:v>
                </c:pt>
                <c:pt idx="57">
                  <c:v>0.42262021174919889</c:v>
                </c:pt>
                <c:pt idx="58">
                  <c:v>0.41867908043047614</c:v>
                </c:pt>
                <c:pt idx="59">
                  <c:v>0.41487942373912978</c:v>
                </c:pt>
                <c:pt idx="60">
                  <c:v>0.41121668120394844</c:v>
                </c:pt>
                <c:pt idx="61">
                  <c:v>0.40768634994803188</c:v>
                </c:pt>
                <c:pt idx="62">
                  <c:v>0.40428399336213333</c:v>
                </c:pt>
                <c:pt idx="63">
                  <c:v>0.40100524889764755</c:v>
                </c:pt>
                <c:pt idx="64">
                  <c:v>0.39784583498273707</c:v>
                </c:pt>
                <c:pt idx="65">
                  <c:v>0.39480155707584236</c:v>
                </c:pt>
                <c:pt idx="66">
                  <c:v>0.39186831288002683</c:v>
                </c:pt>
                <c:pt idx="67">
                  <c:v>0.38904209674928203</c:v>
                </c:pt>
                <c:pt idx="68">
                  <c:v>0.38631900332412328</c:v>
                </c:pt>
                <c:pt idx="69">
                  <c:v>0.3836952304386253</c:v>
                </c:pt>
                <c:pt idx="70">
                  <c:v>0.38116708134458688</c:v>
                </c:pt>
                <c:pt idx="71">
                  <c:v>0.37873096630089387</c:v>
                </c:pt>
                <c:pt idx="72">
                  <c:v>0.37638340357749972</c:v>
                </c:pt>
                <c:pt idx="73">
                  <c:v>0.37412101992389163</c:v>
                </c:pt>
                <c:pt idx="74">
                  <c:v>0.37194055055158814</c:v>
                </c:pt>
                <c:pt idx="75">
                  <c:v>0.36983883867924811</c:v>
                </c:pt>
                <c:pt idx="76">
                  <c:v>0.36781283468747461</c:v>
                </c:pt>
                <c:pt idx="77">
                  <c:v>0.36585959492848419</c:v>
                </c:pt>
                <c:pt idx="78">
                  <c:v>0.36397628023357775</c:v>
                </c:pt>
                <c:pt idx="79">
                  <c:v>0.36216015415888297</c:v>
                </c:pt>
                <c:pt idx="80">
                  <c:v>0.36040858100721829</c:v>
                </c:pt>
                <c:pt idx="81">
                  <c:v>0.35871902366121983</c:v>
                </c:pt>
                <c:pt idx="82">
                  <c:v>0.35708904126013291</c:v>
                </c:pt>
                <c:pt idx="83">
                  <c:v>0.3555162867499454</c:v>
                </c:pt>
                <c:pt idx="84">
                  <c:v>0.35399850433387037</c:v>
                </c:pt>
                <c:pt idx="85">
                  <c:v>0.3525335268475997</c:v>
                </c:pt>
                <c:pt idx="86">
                  <c:v>0.35111927308127067</c:v>
                </c:pt>
                <c:pt idx="87">
                  <c:v>0.34975374506773588</c:v>
                </c:pt>
                <c:pt idx="88">
                  <c:v>0.34843502535450804</c:v>
                </c:pt>
                <c:pt idx="89">
                  <c:v>0.3471612742746798</c:v>
                </c:pt>
                <c:pt idx="90">
                  <c:v>0.34593072723019352</c:v>
                </c:pt>
                <c:pt idx="91">
                  <c:v>0.34474169199905941</c:v>
                </c:pt>
                <c:pt idx="92">
                  <c:v>0.3435925460764907</c:v>
                </c:pt>
                <c:pt idx="93">
                  <c:v>0.34248173405843801</c:v>
                </c:pt>
                <c:pt idx="94">
                  <c:v>0.34140776507465453</c:v>
                </c:pt>
                <c:pt idx="95">
                  <c:v>0.34036921027720601</c:v>
                </c:pt>
                <c:pt idx="96">
                  <c:v>0.33936470038924432</c:v>
                </c:pt>
                <c:pt idx="97">
                  <c:v>0.33839292331788495</c:v>
                </c:pt>
                <c:pt idx="98">
                  <c:v>0.33745262183415836</c:v>
                </c:pt>
                <c:pt idx="99">
                  <c:v>0.3365425913222348</c:v>
                </c:pt>
                <c:pt idx="100">
                  <c:v>0.33566167759944449</c:v>
                </c:pt>
                <c:pt idx="101">
                  <c:v>0.33480877480802201</c:v>
                </c:pt>
                <c:pt idx="102">
                  <c:v>0.33398282337898644</c:v>
                </c:pt>
                <c:pt idx="103">
                  <c:v>0.3331828080681235</c:v>
                </c:pt>
                <c:pt idx="104">
                  <c:v>0.33240775606365214</c:v>
                </c:pt>
                <c:pt idx="105">
                  <c:v>0.33165673516483202</c:v>
                </c:pt>
                <c:pt idx="106">
                  <c:v>0.33092885203049283</c:v>
                </c:pt>
                <c:pt idx="107">
                  <c:v>0.33022325049623669</c:v>
                </c:pt>
                <c:pt idx="108">
                  <c:v>0.32953910995887553</c:v>
                </c:pt>
                <c:pt idx="109">
                  <c:v>0.32887564382651191</c:v>
                </c:pt>
                <c:pt idx="110">
                  <c:v>0.32823209803254971</c:v>
                </c:pt>
                <c:pt idx="111">
                  <c:v>0.32760774961182726</c:v>
                </c:pt>
                <c:pt idx="112">
                  <c:v>0.32700190533699547</c:v>
                </c:pt>
                <c:pt idx="113">
                  <c:v>0.326413900413215</c:v>
                </c:pt>
                <c:pt idx="114">
                  <c:v>0.32584309722921589</c:v>
                </c:pt>
                <c:pt idx="115">
                  <c:v>0.3252888841627492</c:v>
                </c:pt>
                <c:pt idx="116">
                  <c:v>0.32475067443845823</c:v>
                </c:pt>
                <c:pt idx="117">
                  <c:v>0.32422790503620802</c:v>
                </c:pt>
                <c:pt idx="118">
                  <c:v>0.32372003564793184</c:v>
                </c:pt>
                <c:pt idx="119">
                  <c:v>0.3232265476810815</c:v>
                </c:pt>
                <c:pt idx="120">
                  <c:v>0.32274694330680348</c:v>
                </c:pt>
                <c:pt idx="121">
                  <c:v>0.32228074455100308</c:v>
                </c:pt>
                <c:pt idx="122">
                  <c:v>0.32182749242650399</c:v>
                </c:pt>
                <c:pt idx="123">
                  <c:v>0.32138674610455881</c:v>
                </c:pt>
                <c:pt idx="124">
                  <c:v>0.32095808212401672</c:v>
                </c:pt>
                <c:pt idx="125">
                  <c:v>0.32054109363650812</c:v>
                </c:pt>
                <c:pt idx="126">
                  <c:v>0.32013538968605948</c:v>
                </c:pt>
                <c:pt idx="127">
                  <c:v>0.31974059452160652</c:v>
                </c:pt>
                <c:pt idx="128">
                  <c:v>0.31935634694093018</c:v>
                </c:pt>
                <c:pt idx="129">
                  <c:v>0.31898229966459374</c:v>
                </c:pt>
                <c:pt idx="130">
                  <c:v>0.31861811873851498</c:v>
                </c:pt>
                <c:pt idx="131">
                  <c:v>0.31826348296386142</c:v>
                </c:pt>
                <c:pt idx="132">
                  <c:v>0.31791808335300986</c:v>
                </c:pt>
                <c:pt idx="133">
                  <c:v>0.31758162261036338</c:v>
                </c:pt>
                <c:pt idx="134">
                  <c:v>0.31725381463687091</c:v>
                </c:pt>
                <c:pt idx="135">
                  <c:v>0.31693438405714303</c:v>
                </c:pt>
                <c:pt idx="136">
                  <c:v>0.31662306576810673</c:v>
                </c:pt>
                <c:pt idx="137">
                  <c:v>0.31631960450818847</c:v>
                </c:pt>
                <c:pt idx="138">
                  <c:v>0.31602375444606023</c:v>
                </c:pt>
                <c:pt idx="139">
                  <c:v>0.31573527878802654</c:v>
                </c:pt>
                <c:pt idx="140">
                  <c:v>0.31545394940317351</c:v>
                </c:pt>
                <c:pt idx="141">
                  <c:v>0.31517954646544033</c:v>
                </c:pt>
                <c:pt idx="142">
                  <c:v>0.31491185811181371</c:v>
                </c:pt>
                <c:pt idx="143">
                  <c:v>0.3146506801158826</c:v>
                </c:pt>
                <c:pt idx="144">
                  <c:v>0.31439581557602636</c:v>
                </c:pt>
                <c:pt idx="145">
                  <c:v>0.31414707461754493</c:v>
                </c:pt>
                <c:pt idx="146">
                  <c:v>0.31390427410807065</c:v>
                </c:pt>
                <c:pt idx="147">
                  <c:v>0.31366723738563473</c:v>
                </c:pt>
                <c:pt idx="148">
                  <c:v>0.31343579399879068</c:v>
                </c:pt>
                <c:pt idx="149">
                  <c:v>0.31320977945822515</c:v>
                </c:pt>
                <c:pt idx="150">
                  <c:v>0.31298903499931557</c:v>
                </c:pt>
                <c:pt idx="151">
                  <c:v>0.31277340735511872</c:v>
                </c:pt>
                <c:pt idx="152">
                  <c:v>0.31256274853929977</c:v>
                </c:pt>
                <c:pt idx="153">
                  <c:v>0.31235691563853607</c:v>
                </c:pt>
                <c:pt idx="154">
                  <c:v>0.31215577061395078</c:v>
                </c:pt>
                <c:pt idx="155">
                  <c:v>0.31195918011115464</c:v>
                </c:pt>
                <c:pt idx="156">
                  <c:v>0.31176701527849437</c:v>
                </c:pt>
                <c:pt idx="157">
                  <c:v>0.31157915159312471</c:v>
                </c:pt>
                <c:pt idx="158">
                  <c:v>0.31139546869454127</c:v>
                </c:pt>
                <c:pt idx="159">
                  <c:v>0.31121585022522796</c:v>
                </c:pt>
                <c:pt idx="160">
                  <c:v>0.31104018367809033</c:v>
                </c:pt>
                <c:pt idx="161">
                  <c:v>0.31086836025036085</c:v>
                </c:pt>
                <c:pt idx="162">
                  <c:v>0.31070027470367978</c:v>
                </c:pt>
                <c:pt idx="163">
                  <c:v>0.31053582523006684</c:v>
                </c:pt>
                <c:pt idx="164">
                  <c:v>0.31037491332351497</c:v>
                </c:pt>
                <c:pt idx="165">
                  <c:v>0.31021744365694948</c:v>
                </c:pt>
                <c:pt idx="166">
                  <c:v>0.31006332396430825</c:v>
                </c:pt>
                <c:pt idx="167">
                  <c:v>0.30991246492751079</c:v>
                </c:pt>
                <c:pt idx="168">
                  <c:v>0.30976478006809521</c:v>
                </c:pt>
                <c:pt idx="169">
                  <c:v>0.3096201856433124</c:v>
                </c:pt>
                <c:pt idx="170">
                  <c:v>0.30947860054647708</c:v>
                </c:pt>
                <c:pt idx="171">
                  <c:v>0.30933994621138544</c:v>
                </c:pt>
                <c:pt idx="172">
                  <c:v>0.30920414652061712</c:v>
                </c:pt>
                <c:pt idx="173">
                  <c:v>0.30907112771754913</c:v>
                </c:pt>
                <c:pt idx="174">
                  <c:v>0.30894081832191683</c:v>
                </c:pt>
                <c:pt idx="175">
                  <c:v>0.30881314904876522</c:v>
                </c:pt>
                <c:pt idx="176">
                  <c:v>0.30868805273064115</c:v>
                </c:pt>
                <c:pt idx="177">
                  <c:v>0.30856546424288395</c:v>
                </c:pt>
                <c:pt idx="178">
                  <c:v>0.30844532043187933</c:v>
                </c:pt>
                <c:pt idx="179">
                  <c:v>0.30832756004614686</c:v>
                </c:pt>
                <c:pt idx="180">
                  <c:v>0.30821212367013828</c:v>
                </c:pt>
                <c:pt idx="181">
                  <c:v>0.30809895366062884</c:v>
                </c:pt>
                <c:pt idx="182">
                  <c:v>0.30798799408559041</c:v>
                </c:pt>
                <c:pt idx="183">
                  <c:v>0.30787919066543917</c:v>
                </c:pt>
                <c:pt idx="184">
                  <c:v>0.30777249071655638</c:v>
                </c:pt>
                <c:pt idx="185">
                  <c:v>0.30766784309698503</c:v>
                </c:pt>
                <c:pt idx="186">
                  <c:v>0.3075651981542103</c:v>
                </c:pt>
                <c:pt idx="187">
                  <c:v>0.30746450767493511</c:v>
                </c:pt>
                <c:pt idx="188">
                  <c:v>0.30736572483676677</c:v>
                </c:pt>
                <c:pt idx="189">
                  <c:v>0.30726880416173435</c:v>
                </c:pt>
                <c:pt idx="190">
                  <c:v>0.30717370147155998</c:v>
                </c:pt>
                <c:pt idx="191">
                  <c:v>0.30708037384461107</c:v>
                </c:pt>
                <c:pt idx="192">
                  <c:v>0.30698877957446341</c:v>
                </c:pt>
                <c:pt idx="193">
                  <c:v>0.30689887813000843</c:v>
                </c:pt>
                <c:pt idx="194">
                  <c:v>0.30681063011704107</c:v>
                </c:pt>
                <c:pt idx="195">
                  <c:v>0.30672399724126709</c:v>
                </c:pt>
                <c:pt idx="196">
                  <c:v>0.30663894227267202</c:v>
                </c:pt>
                <c:pt idx="197">
                  <c:v>0.30655542901119603</c:v>
                </c:pt>
                <c:pt idx="198">
                  <c:v>0.30647342225366153</c:v>
                </c:pt>
                <c:pt idx="199">
                  <c:v>0.30639288776190315</c:v>
                </c:pt>
                <c:pt idx="200">
                  <c:v>0.30631379223205107</c:v>
                </c:pt>
                <c:pt idx="201">
                  <c:v>0.30623610326492201</c:v>
                </c:pt>
                <c:pt idx="202">
                  <c:v>0.3061597893374729</c:v>
                </c:pt>
                <c:pt idx="203">
                  <c:v>0.3060848197752753</c:v>
                </c:pt>
                <c:pt idx="204">
                  <c:v>0.3060111647259699</c:v>
                </c:pt>
                <c:pt idx="205">
                  <c:v>0.30593879513366223</c:v>
                </c:pt>
                <c:pt idx="206">
                  <c:v>0.3058676827142226</c:v>
                </c:pt>
                <c:pt idx="207">
                  <c:v>0.30579779993145478</c:v>
                </c:pt>
                <c:pt idx="208">
                  <c:v>0.30572911997409924</c:v>
                </c:pt>
                <c:pt idx="209">
                  <c:v>0.30566161673363873</c:v>
                </c:pt>
                <c:pt idx="210">
                  <c:v>0.3055952647828748</c:v>
                </c:pt>
                <c:pt idx="211">
                  <c:v>0.30553003935524564</c:v>
                </c:pt>
                <c:pt idx="212">
                  <c:v>0.30546591632485659</c:v>
                </c:pt>
                <c:pt idx="213">
                  <c:v>0.30540287218719586</c:v>
                </c:pt>
                <c:pt idx="214">
                  <c:v>0.30534088404050969</c:v>
                </c:pt>
                <c:pt idx="215">
                  <c:v>0.30527992956781108</c:v>
                </c:pt>
                <c:pt idx="216">
                  <c:v>0.30521998701949909</c:v>
                </c:pt>
                <c:pt idx="217">
                  <c:v>0.30516103519656462</c:v>
                </c:pt>
                <c:pt idx="218">
                  <c:v>0.30510305343436128</c:v>
                </c:pt>
                <c:pt idx="219">
                  <c:v>0.30504602158691979</c:v>
                </c:pt>
                <c:pt idx="220">
                  <c:v>0.30498992001178588</c:v>
                </c:pt>
                <c:pt idx="221">
                  <c:v>0.30493472955536199</c:v>
                </c:pt>
                <c:pt idx="222">
                  <c:v>0.30488043153873418</c:v>
                </c:pt>
                <c:pt idx="223">
                  <c:v>0.30482700774396626</c:v>
                </c:pt>
                <c:pt idx="224">
                  <c:v>0.30477444040084417</c:v>
                </c:pt>
                <c:pt idx="225">
                  <c:v>0.30472271217405378</c:v>
                </c:pt>
                <c:pt idx="226">
                  <c:v>0.30467180615077655</c:v>
                </c:pt>
                <c:pt idx="227">
                  <c:v>0.30462170582868769</c:v>
                </c:pt>
                <c:pt idx="228">
                  <c:v>0.30457239510434231</c:v>
                </c:pt>
                <c:pt idx="229">
                  <c:v>0.30452385826193562</c:v>
                </c:pt>
                <c:pt idx="230">
                  <c:v>0.30447607996242337</c:v>
                </c:pt>
                <c:pt idx="231">
                  <c:v>0.3044290452329903</c:v>
                </c:pt>
                <c:pt idx="232">
                  <c:v>0.3043827394568534</c:v>
                </c:pt>
                <c:pt idx="233">
                  <c:v>0.30433714836338854</c:v>
                </c:pt>
                <c:pt idx="234">
                  <c:v>0.30429225801856902</c:v>
                </c:pt>
                <c:pt idx="235">
                  <c:v>0.30424805481570477</c:v>
                </c:pt>
                <c:pt idx="236">
                  <c:v>0.30420452546647186</c:v>
                </c:pt>
                <c:pt idx="237">
                  <c:v>0.30416165699222203</c:v>
                </c:pt>
                <c:pt idx="238">
                  <c:v>0.30411943671556235</c:v>
                </c:pt>
                <c:pt idx="239">
                  <c:v>0.30407785225219608</c:v>
                </c:pt>
                <c:pt idx="240">
                  <c:v>0.30403689150301499</c:v>
                </c:pt>
                <c:pt idx="241">
                  <c:v>0.30399654264643494</c:v>
                </c:pt>
                <c:pt idx="242">
                  <c:v>0.30395679413096643</c:v>
                </c:pt>
                <c:pt idx="243">
                  <c:v>0.30391763466801153</c:v>
                </c:pt>
                <c:pt idx="244">
                  <c:v>0.30387905322488001</c:v>
                </c:pt>
                <c:pt idx="245">
                  <c:v>0.3038410390180169</c:v>
                </c:pt>
                <c:pt idx="246">
                  <c:v>0.30380358150643438</c:v>
                </c:pt>
                <c:pt idx="247">
                  <c:v>0.30376667038534133</c:v>
                </c:pt>
                <c:pt idx="248">
                  <c:v>0.30373029557996334</c:v>
                </c:pt>
                <c:pt idx="249">
                  <c:v>0.3036944472395473</c:v>
                </c:pt>
                <c:pt idx="250">
                  <c:v>0.30365911573154442</c:v>
                </c:pt>
                <c:pt idx="251">
                  <c:v>0.3036242916359651</c:v>
                </c:pt>
                <c:pt idx="252">
                  <c:v>0.30358996573990088</c:v>
                </c:pt>
                <c:pt idx="253">
                  <c:v>0.30355612903220702</c:v>
                </c:pt>
                <c:pt idx="254">
                  <c:v>0.30352277269834116</c:v>
                </c:pt>
                <c:pt idx="255">
                  <c:v>0.30348988811535266</c:v>
                </c:pt>
                <c:pt idx="256">
                  <c:v>0.30345746684701735</c:v>
                </c:pt>
                <c:pt idx="257">
                  <c:v>0.30342550063911361</c:v>
                </c:pt>
                <c:pt idx="258">
                  <c:v>0.30339398141483465</c:v>
                </c:pt>
                <c:pt idx="259">
                  <c:v>0.30336290127033283</c:v>
                </c:pt>
                <c:pt idx="260">
                  <c:v>0.30333225247039181</c:v>
                </c:pt>
                <c:pt idx="261">
                  <c:v>0.30330202744422202</c:v>
                </c:pt>
                <c:pt idx="262">
                  <c:v>0.30327221878137633</c:v>
                </c:pt>
                <c:pt idx="263">
                  <c:v>0.3032428192277809</c:v>
                </c:pt>
                <c:pt idx="264">
                  <c:v>0.30321382168187883</c:v>
                </c:pt>
                <c:pt idx="265">
                  <c:v>0.30318521919088182</c:v>
                </c:pt>
                <c:pt idx="266">
                  <c:v>0.30315700494712761</c:v>
                </c:pt>
                <c:pt idx="267">
                  <c:v>0.30312917228453873</c:v>
                </c:pt>
                <c:pt idx="268">
                  <c:v>0.30310171467518043</c:v>
                </c:pt>
                <c:pt idx="269">
                  <c:v>0.3030746257259137</c:v>
                </c:pt>
                <c:pt idx="270">
                  <c:v>0.30304789917514124</c:v>
                </c:pt>
                <c:pt idx="271">
                  <c:v>0.30302152888964318</c:v>
                </c:pt>
                <c:pt idx="272">
                  <c:v>0.3029955088614994</c:v>
                </c:pt>
                <c:pt idx="273">
                  <c:v>0.30296983320509657</c:v>
                </c:pt>
                <c:pt idx="274">
                  <c:v>0.30294449615421659</c:v>
                </c:pt>
                <c:pt idx="275">
                  <c:v>0.30291949205920427</c:v>
                </c:pt>
                <c:pt idx="276">
                  <c:v>0.30289481538421187</c:v>
                </c:pt>
                <c:pt idx="277">
                  <c:v>0.30287046070451795</c:v>
                </c:pt>
                <c:pt idx="278">
                  <c:v>0.30284642270391848</c:v>
                </c:pt>
                <c:pt idx="279">
                  <c:v>0.30282269617218788</c:v>
                </c:pt>
                <c:pt idx="280">
                  <c:v>0.30279927600260798</c:v>
                </c:pt>
                <c:pt idx="281">
                  <c:v>0.3027761571895628</c:v>
                </c:pt>
                <c:pt idx="282">
                  <c:v>0.30275333482619732</c:v>
                </c:pt>
                <c:pt idx="283">
                  <c:v>0.30273080410213804</c:v>
                </c:pt>
                <c:pt idx="284">
                  <c:v>0.3027085603012738</c:v>
                </c:pt>
                <c:pt idx="285">
                  <c:v>0.30268659879959481</c:v>
                </c:pt>
                <c:pt idx="286">
                  <c:v>0.30266491506308862</c:v>
                </c:pt>
                <c:pt idx="287">
                  <c:v>0.30264350464569062</c:v>
                </c:pt>
                <c:pt idx="288">
                  <c:v>0.30262236318728819</c:v>
                </c:pt>
                <c:pt idx="289">
                  <c:v>0.30260148641177659</c:v>
                </c:pt>
                <c:pt idx="290">
                  <c:v>0.30258087012516499</c:v>
                </c:pt>
                <c:pt idx="291">
                  <c:v>0.30256051021373148</c:v>
                </c:pt>
                <c:pt idx="292">
                  <c:v>0.30254040264222537</c:v>
                </c:pt>
                <c:pt idx="293">
                  <c:v>0.30252054345211565</c:v>
                </c:pt>
                <c:pt idx="294">
                  <c:v>0.30250092875988405</c:v>
                </c:pt>
                <c:pt idx="295">
                  <c:v>0.30248155475536143</c:v>
                </c:pt>
                <c:pt idx="296">
                  <c:v>0.30246241770010668</c:v>
                </c:pt>
                <c:pt idx="297">
                  <c:v>0.30244351392582636</c:v>
                </c:pt>
                <c:pt idx="298">
                  <c:v>0.30242483983283414</c:v>
                </c:pt>
                <c:pt idx="299">
                  <c:v>0.30240639188854906</c:v>
                </c:pt>
                <c:pt idx="300">
                  <c:v>0.3023881666260313</c:v>
                </c:pt>
                <c:pt idx="301">
                  <c:v>0.30237016064255456</c:v>
                </c:pt>
                <c:pt idx="302">
                  <c:v>0.30235237059821402</c:v>
                </c:pt>
                <c:pt idx="303">
                  <c:v>0.30233479321456846</c:v>
                </c:pt>
                <c:pt idx="304">
                  <c:v>0.30231742527331656</c:v>
                </c:pt>
                <c:pt idx="305">
                  <c:v>0.30230026361500517</c:v>
                </c:pt>
                <c:pt idx="306">
                  <c:v>0.3022833051377698</c:v>
                </c:pt>
                <c:pt idx="307">
                  <c:v>0.30226654679610576</c:v>
                </c:pt>
                <c:pt idx="308">
                  <c:v>0.30224998559966926</c:v>
                </c:pt>
                <c:pt idx="309">
                  <c:v>0.30223361861210774</c:v>
                </c:pt>
                <c:pt idx="310">
                  <c:v>0.30221744294991865</c:v>
                </c:pt>
                <c:pt idx="311">
                  <c:v>0.30220145578133573</c:v>
                </c:pt>
                <c:pt idx="312">
                  <c:v>0.30218565432524214</c:v>
                </c:pt>
                <c:pt idx="313">
                  <c:v>0.30217003585010976</c:v>
                </c:pt>
                <c:pt idx="314">
                  <c:v>0.30215459767296404</c:v>
                </c:pt>
                <c:pt idx="315">
                  <c:v>0.30213933715837327</c:v>
                </c:pt>
                <c:pt idx="316">
                  <c:v>0.3021242517174621</c:v>
                </c:pt>
                <c:pt idx="317">
                  <c:v>0.30210933880694862</c:v>
                </c:pt>
                <c:pt idx="318">
                  <c:v>0.30209459592820409</c:v>
                </c:pt>
                <c:pt idx="319">
                  <c:v>0.30208002062633466</c:v>
                </c:pt>
                <c:pt idx="320">
                  <c:v>0.30206561048928515</c:v>
                </c:pt>
                <c:pt idx="321">
                  <c:v>0.30205136314696346</c:v>
                </c:pt>
                <c:pt idx="322">
                  <c:v>0.30203727627038579</c:v>
                </c:pt>
                <c:pt idx="323">
                  <c:v>0.30202334757084137</c:v>
                </c:pt>
                <c:pt idx="324">
                  <c:v>0.30200957479907714</c:v>
                </c:pt>
                <c:pt idx="325">
                  <c:v>0.30199595574450078</c:v>
                </c:pt>
                <c:pt idx="326">
                  <c:v>0.3019824882344026</c:v>
                </c:pt>
                <c:pt idx="327">
                  <c:v>0.30196917013319519</c:v>
                </c:pt>
                <c:pt idx="328">
                  <c:v>0.30195599934167044</c:v>
                </c:pt>
                <c:pt idx="329">
                  <c:v>0.30194297379627383</c:v>
                </c:pt>
                <c:pt idx="330">
                  <c:v>0.30193009146839495</c:v>
                </c:pt>
                <c:pt idx="331">
                  <c:v>0.30191735036367462</c:v>
                </c:pt>
                <c:pt idx="332">
                  <c:v>0.30190474852132726</c:v>
                </c:pt>
                <c:pt idx="333">
                  <c:v>0.30189228401347895</c:v>
                </c:pt>
                <c:pt idx="334">
                  <c:v>0.30187995494452047</c:v>
                </c:pt>
                <c:pt idx="335">
                  <c:v>0.3018677594504745</c:v>
                </c:pt>
                <c:pt idx="336">
                  <c:v>0.3018556956983775</c:v>
                </c:pt>
                <c:pt idx="337">
                  <c:v>0.30184376188567508</c:v>
                </c:pt>
                <c:pt idx="338">
                  <c:v>0.30183195623963105</c:v>
                </c:pt>
                <c:pt idx="339">
                  <c:v>0.30182027701674963</c:v>
                </c:pt>
                <c:pt idx="340">
                  <c:v>0.3018087225022103</c:v>
                </c:pt>
                <c:pt idx="341">
                  <c:v>0.30179729100931535</c:v>
                </c:pt>
                <c:pt idx="342">
                  <c:v>0.30178598087894948</c:v>
                </c:pt>
                <c:pt idx="343">
                  <c:v>0.30177479047905148</c:v>
                </c:pt>
                <c:pt idx="344">
                  <c:v>0.30176371820409725</c:v>
                </c:pt>
                <c:pt idx="345">
                  <c:v>0.30175276247459432</c:v>
                </c:pt>
                <c:pt idx="346">
                  <c:v>0.30174192173658732</c:v>
                </c:pt>
                <c:pt idx="347">
                  <c:v>0.30173119446117419</c:v>
                </c:pt>
                <c:pt idx="348">
                  <c:v>0.30172057914403294</c:v>
                </c:pt>
                <c:pt idx="349">
                  <c:v>0.30171007430495866</c:v>
                </c:pt>
                <c:pt idx="350">
                  <c:v>0.30169967848741053</c:v>
                </c:pt>
                <c:pt idx="351">
                  <c:v>0.30168939025806829</c:v>
                </c:pt>
                <c:pt idx="352">
                  <c:v>0.30167920820639882</c:v>
                </c:pt>
                <c:pt idx="353">
                  <c:v>0.30166913094423137</c:v>
                </c:pt>
                <c:pt idx="354">
                  <c:v>0.30165915710534225</c:v>
                </c:pt>
                <c:pt idx="355">
                  <c:v>0.30164928534504815</c:v>
                </c:pt>
                <c:pt idx="356">
                  <c:v>0.30163951433980829</c:v>
                </c:pt>
                <c:pt idx="357">
                  <c:v>0.30162984278683475</c:v>
                </c:pt>
                <c:pt idx="358">
                  <c:v>0.30162026940371117</c:v>
                </c:pt>
                <c:pt idx="359">
                  <c:v>0.30161079292801962</c:v>
                </c:pt>
                <c:pt idx="360">
                  <c:v>0.30160141211697483</c:v>
                </c:pt>
                <c:pt idx="361">
                  <c:v>0.30159212574706667</c:v>
                </c:pt>
                <c:pt idx="362">
                  <c:v>0.30158293261370955</c:v>
                </c:pt>
                <c:pt idx="363">
                  <c:v>0.30157383153089967</c:v>
                </c:pt>
                <c:pt idx="364">
                  <c:v>0.30156482133087875</c:v>
                </c:pt>
                <c:pt idx="365">
                  <c:v>0.30155590086380535</c:v>
                </c:pt>
                <c:pt idx="366">
                  <c:v>0.30154706899743261</c:v>
                </c:pt>
                <c:pt idx="367">
                  <c:v>0.30153832461679259</c:v>
                </c:pt>
                <c:pt idx="368">
                  <c:v>0.30152966662388742</c:v>
                </c:pt>
                <c:pt idx="369">
                  <c:v>0.30152109393738641</c:v>
                </c:pt>
                <c:pt idx="370">
                  <c:v>0.30151260549232967</c:v>
                </c:pt>
                <c:pt idx="371">
                  <c:v>0.30150420023983743</c:v>
                </c:pt>
                <c:pt idx="372">
                  <c:v>0.30149587714682569</c:v>
                </c:pt>
                <c:pt idx="373">
                  <c:v>0.30148763519572724</c:v>
                </c:pt>
                <c:pt idx="374">
                  <c:v>0.30147947338421849</c:v>
                </c:pt>
                <c:pt idx="375">
                  <c:v>0.30147139072495194</c:v>
                </c:pt>
                <c:pt idx="376">
                  <c:v>0.30146338624529373</c:v>
                </c:pt>
                <c:pt idx="377">
                  <c:v>0.30145545898706677</c:v>
                </c:pt>
                <c:pt idx="378">
                  <c:v>0.30144760800629877</c:v>
                </c:pt>
                <c:pt idx="379">
                  <c:v>0.30143983237297545</c:v>
                </c:pt>
                <c:pt idx="380">
                  <c:v>0.30143213117079859</c:v>
                </c:pt>
                <c:pt idx="381">
                  <c:v>0.30142450349694894</c:v>
                </c:pt>
                <c:pt idx="382">
                  <c:v>0.3014169484618538</c:v>
                </c:pt>
                <c:pt idx="383">
                  <c:v>0.30140946518895906</c:v>
                </c:pt>
                <c:pt idx="384">
                  <c:v>0.30140205281450605</c:v>
                </c:pt>
                <c:pt idx="385">
                  <c:v>0.30139471048731248</c:v>
                </c:pt>
                <c:pt idx="386">
                  <c:v>0.30138743736855772</c:v>
                </c:pt>
                <c:pt idx="387">
                  <c:v>0.30138023263157249</c:v>
                </c:pt>
                <c:pt idx="388">
                  <c:v>0.30137309546163243</c:v>
                </c:pt>
                <c:pt idx="389">
                  <c:v>0.30136602505575583</c:v>
                </c:pt>
                <c:pt idx="390">
                  <c:v>0.30135902062250497</c:v>
                </c:pt>
                <c:pt idx="391">
                  <c:v>0.30135208138179193</c:v>
                </c:pt>
                <c:pt idx="392">
                  <c:v>0.3013452065646875</c:v>
                </c:pt>
                <c:pt idx="393">
                  <c:v>0.30133839541323415</c:v>
                </c:pt>
                <c:pt idx="394">
                  <c:v>0.30133164718026251</c:v>
                </c:pt>
                <c:pt idx="395">
                  <c:v>0.30132496112921131</c:v>
                </c:pt>
                <c:pt idx="396">
                  <c:v>0.30131833653395079</c:v>
                </c:pt>
                <c:pt idx="397">
                  <c:v>0.30131177267860954</c:v>
                </c:pt>
                <c:pt idx="398">
                  <c:v>0.30130526885740461</c:v>
                </c:pt>
                <c:pt idx="399">
                  <c:v>0.30129882437447469</c:v>
                </c:pt>
                <c:pt idx="400">
                  <c:v>0.30129243854371679</c:v>
                </c:pt>
                <c:pt idx="401">
                  <c:v>0.30128611068862565</c:v>
                </c:pt>
                <c:pt idx="402">
                  <c:v>0.30127984014213638</c:v>
                </c:pt>
                <c:pt idx="403">
                  <c:v>0.30127362624646992</c:v>
                </c:pt>
                <c:pt idx="404">
                  <c:v>0.30126746835298157</c:v>
                </c:pt>
                <c:pt idx="405">
                  <c:v>0.30126136582201229</c:v>
                </c:pt>
                <c:pt idx="406">
                  <c:v>0.30125531802274269</c:v>
                </c:pt>
                <c:pt idx="407">
                  <c:v>0.30124932433304985</c:v>
                </c:pt>
                <c:pt idx="408">
                  <c:v>0.30124338413936658</c:v>
                </c:pt>
                <c:pt idx="409">
                  <c:v>0.30123749683654372</c:v>
                </c:pt>
                <c:pt idx="410">
                  <c:v>0.30123166182771449</c:v>
                </c:pt>
                <c:pt idx="411">
                  <c:v>0.30122587852416172</c:v>
                </c:pt>
                <c:pt idx="412">
                  <c:v>0.30122014634518729</c:v>
                </c:pt>
                <c:pt idx="413">
                  <c:v>0.30121446471798413</c:v>
                </c:pt>
                <c:pt idx="414">
                  <c:v>0.30120883307751045</c:v>
                </c:pt>
                <c:pt idx="415">
                  <c:v>0.30120325086636618</c:v>
                </c:pt>
                <c:pt idx="416">
                  <c:v>0.30119771753467195</c:v>
                </c:pt>
                <c:pt idx="417">
                  <c:v>0.30119223253995009</c:v>
                </c:pt>
                <c:pt idx="418">
                  <c:v>0.30118679534700771</c:v>
                </c:pt>
                <c:pt idx="419">
                  <c:v>0.30118140542782201</c:v>
                </c:pt>
                <c:pt idx="420">
                  <c:v>0.30117606226142768</c:v>
                </c:pt>
                <c:pt idx="421">
                  <c:v>0.30117076533380627</c:v>
                </c:pt>
                <c:pt idx="422">
                  <c:v>0.30116551413777748</c:v>
                </c:pt>
                <c:pt idx="423">
                  <c:v>0.30116030817289269</c:v>
                </c:pt>
                <c:pt idx="424">
                  <c:v>0.30115514694532997</c:v>
                </c:pt>
                <c:pt idx="425">
                  <c:v>0.30115002996779128</c:v>
                </c:pt>
                <c:pt idx="426">
                  <c:v>0.30114495675940139</c:v>
                </c:pt>
                <c:pt idx="427">
                  <c:v>0.30113992684560859</c:v>
                </c:pt>
                <c:pt idx="428">
                  <c:v>0.30113493975808708</c:v>
                </c:pt>
                <c:pt idx="429">
                  <c:v>0.30112999503464144</c:v>
                </c:pt>
                <c:pt idx="430">
                  <c:v>0.30112509221911227</c:v>
                </c:pt>
                <c:pt idx="431">
                  <c:v>0.30112023086128387</c:v>
                </c:pt>
                <c:pt idx="432">
                  <c:v>0.30111541051679336</c:v>
                </c:pt>
                <c:pt idx="433">
                  <c:v>0.30111063074704142</c:v>
                </c:pt>
                <c:pt idx="434">
                  <c:v>0.3011058911191048</c:v>
                </c:pt>
                <c:pt idx="435">
                  <c:v>0.30110119120564999</c:v>
                </c:pt>
                <c:pt idx="436">
                  <c:v>0.30109653058484859</c:v>
                </c:pt>
                <c:pt idx="437">
                  <c:v>0.30109190884029419</c:v>
                </c:pt>
                <c:pt idx="438">
                  <c:v>0.30108732556092066</c:v>
                </c:pt>
                <c:pt idx="439">
                  <c:v>0.30108278034092179</c:v>
                </c:pt>
                <c:pt idx="440">
                  <c:v>0.30107827277967231</c:v>
                </c:pt>
                <c:pt idx="441">
                  <c:v>0.30107380248165044</c:v>
                </c:pt>
                <c:pt idx="442">
                  <c:v>0.30106936905636145</c:v>
                </c:pt>
                <c:pt idx="443">
                  <c:v>0.30106497211826294</c:v>
                </c:pt>
                <c:pt idx="444">
                  <c:v>0.30106061128669104</c:v>
                </c:pt>
                <c:pt idx="445">
                  <c:v>0.301056286185788</c:v>
                </c:pt>
                <c:pt idx="446">
                  <c:v>0.30105199644443115</c:v>
                </c:pt>
                <c:pt idx="447">
                  <c:v>0.30104774169616272</c:v>
                </c:pt>
                <c:pt idx="448">
                  <c:v>0.30104352157912134</c:v>
                </c:pt>
                <c:pt idx="449">
                  <c:v>0.30103933573597419</c:v>
                </c:pt>
                <c:pt idx="450">
                  <c:v>0.30103518381385058</c:v>
                </c:pt>
                <c:pt idx="451">
                  <c:v>0.30103106546427671</c:v>
                </c:pt>
                <c:pt idx="452">
                  <c:v>0.30102698034311132</c:v>
                </c:pt>
                <c:pt idx="453">
                  <c:v>0.30102292811048248</c:v>
                </c:pt>
                <c:pt idx="454">
                  <c:v>0.30101890843072554</c:v>
                </c:pt>
                <c:pt idx="455">
                  <c:v>0.30101492097232196</c:v>
                </c:pt>
                <c:pt idx="456">
                  <c:v>0.30101096540783939</c:v>
                </c:pt>
                <c:pt idx="457">
                  <c:v>0.30100704141387241</c:v>
                </c:pt>
                <c:pt idx="458">
                  <c:v>0.3010031486709846</c:v>
                </c:pt>
                <c:pt idx="459">
                  <c:v>0.30099928686365124</c:v>
                </c:pt>
                <c:pt idx="460">
                  <c:v>0.30099545568020325</c:v>
                </c:pt>
                <c:pt idx="461">
                  <c:v>0.30099165481277196</c:v>
                </c:pt>
                <c:pt idx="462">
                  <c:v>0.30098788395723458</c:v>
                </c:pt>
                <c:pt idx="463">
                  <c:v>0.30098414281316094</c:v>
                </c:pt>
                <c:pt idx="464">
                  <c:v>0.30098043108376071</c:v>
                </c:pt>
                <c:pt idx="465">
                  <c:v>0.30097674847583183</c:v>
                </c:pt>
                <c:pt idx="466">
                  <c:v>0.30097309469970956</c:v>
                </c:pt>
                <c:pt idx="467">
                  <c:v>0.30096946946921638</c:v>
                </c:pt>
                <c:pt idx="468">
                  <c:v>0.30096587250161283</c:v>
                </c:pt>
                <c:pt idx="469">
                  <c:v>0.30096230351754893</c:v>
                </c:pt>
                <c:pt idx="470">
                  <c:v>0.3009587622410167</c:v>
                </c:pt>
                <c:pt idx="471">
                  <c:v>0.3009552483993031</c:v>
                </c:pt>
                <c:pt idx="472">
                  <c:v>0.30095176172294397</c:v>
                </c:pt>
                <c:pt idx="473">
                  <c:v>0.30094830194567856</c:v>
                </c:pt>
                <c:pt idx="474">
                  <c:v>0.30094486880440496</c:v>
                </c:pt>
                <c:pt idx="475">
                  <c:v>0.30094146203913608</c:v>
                </c:pt>
                <c:pt idx="476">
                  <c:v>0.30093808139295636</c:v>
                </c:pt>
                <c:pt idx="477">
                  <c:v>0.30093472661197923</c:v>
                </c:pt>
                <c:pt idx="478">
                  <c:v>0.30093139744530528</c:v>
                </c:pt>
                <c:pt idx="479">
                  <c:v>0.30092809364498097</c:v>
                </c:pt>
                <c:pt idx="480">
                  <c:v>0.30092481496595797</c:v>
                </c:pt>
                <c:pt idx="481">
                  <c:v>0.3009215611660534</c:v>
                </c:pt>
                <c:pt idx="482">
                  <c:v>0.30091833200591045</c:v>
                </c:pt>
                <c:pt idx="483">
                  <c:v>0.30091512724895964</c:v>
                </c:pt>
                <c:pt idx="484">
                  <c:v>0.30091194666138077</c:v>
                </c:pt>
                <c:pt idx="485">
                  <c:v>0.30090879001206555</c:v>
                </c:pt>
                <c:pt idx="486">
                  <c:v>0.30090565707258055</c:v>
                </c:pt>
                <c:pt idx="487">
                  <c:v>0.30090254761713092</c:v>
                </c:pt>
                <c:pt idx="488">
                  <c:v>0.30089946142252466</c:v>
                </c:pt>
                <c:pt idx="489">
                  <c:v>0.30089639826813747</c:v>
                </c:pt>
                <c:pt idx="490">
                  <c:v>0.3008933579358779</c:v>
                </c:pt>
                <c:pt idx="491">
                  <c:v>0.3008903402101536</c:v>
                </c:pt>
                <c:pt idx="492">
                  <c:v>0.30088734487783725</c:v>
                </c:pt>
                <c:pt idx="493">
                  <c:v>0.30088437172823396</c:v>
                </c:pt>
                <c:pt idx="494">
                  <c:v>0.30088142055304834</c:v>
                </c:pt>
                <c:pt idx="495">
                  <c:v>0.30087849114635268</c:v>
                </c:pt>
                <c:pt idx="496">
                  <c:v>0.30087558330455522</c:v>
                </c:pt>
                <c:pt idx="497">
                  <c:v>0.30087269682636919</c:v>
                </c:pt>
                <c:pt idx="498">
                  <c:v>0.30086983151278207</c:v>
                </c:pt>
                <c:pt idx="499">
                  <c:v>0.30086698716702553</c:v>
                </c:pt>
                <c:pt idx="500">
                  <c:v>0.30086416359454571</c:v>
                </c:pt>
                <c:pt idx="501">
                  <c:v>0.30086136060297403</c:v>
                </c:pt>
                <c:pt idx="502">
                  <c:v>0.30085857800209825</c:v>
                </c:pt>
                <c:pt idx="503">
                  <c:v>0.30085581560383434</c:v>
                </c:pt>
                <c:pt idx="504">
                  <c:v>0.30085307322219829</c:v>
                </c:pt>
                <c:pt idx="505">
                  <c:v>0.30085035067327881</c:v>
                </c:pt>
                <c:pt idx="506">
                  <c:v>0.30084764777521011</c:v>
                </c:pt>
                <c:pt idx="507">
                  <c:v>0.30084496434814523</c:v>
                </c:pt>
                <c:pt idx="508">
                  <c:v>0.30084230021422975</c:v>
                </c:pt>
                <c:pt idx="509">
                  <c:v>0.30083965519757599</c:v>
                </c:pt>
                <c:pt idx="510">
                  <c:v>0.30083702912423732</c:v>
                </c:pt>
                <c:pt idx="511">
                  <c:v>0.30083442182218306</c:v>
                </c:pt>
                <c:pt idx="512">
                  <c:v>0.30083183312127393</c:v>
                </c:pt>
                <c:pt idx="513">
                  <c:v>0.30082926285323736</c:v>
                </c:pt>
                <c:pt idx="514">
                  <c:v>0.30082671085164359</c:v>
                </c:pt>
                <c:pt idx="515">
                  <c:v>0.30082417695188207</c:v>
                </c:pt>
                <c:pt idx="516">
                  <c:v>0.30082166099113805</c:v>
                </c:pt>
                <c:pt idx="517">
                  <c:v>0.30081916280836957</c:v>
                </c:pt>
                <c:pt idx="518">
                  <c:v>0.30081668224428482</c:v>
                </c:pt>
                <c:pt idx="519">
                  <c:v>0.30081421914131984</c:v>
                </c:pt>
                <c:pt idx="520">
                  <c:v>0.30081177334361658</c:v>
                </c:pt>
                <c:pt idx="521">
                  <c:v>0.30080934469700116</c:v>
                </c:pt>
                <c:pt idx="522">
                  <c:v>0.3008069330489625</c:v>
                </c:pt>
                <c:pt idx="523">
                  <c:v>0.3008045382486314</c:v>
                </c:pt>
                <c:pt idx="524">
                  <c:v>0.30080216014675965</c:v>
                </c:pt>
                <c:pt idx="525">
                  <c:v>0.30079979859569972</c:v>
                </c:pt>
                <c:pt idx="526">
                  <c:v>0.30079745344938447</c:v>
                </c:pt>
                <c:pt idx="527">
                  <c:v>0.30079512456330748</c:v>
                </c:pt>
                <c:pt idx="528">
                  <c:v>0.3007928117945034</c:v>
                </c:pt>
                <c:pt idx="529">
                  <c:v>0.30079051500152859</c:v>
                </c:pt>
                <c:pt idx="530">
                  <c:v>0.30078823404444222</c:v>
                </c:pt>
                <c:pt idx="531">
                  <c:v>0.30078596878478753</c:v>
                </c:pt>
                <c:pt idx="532">
                  <c:v>0.30078371908557333</c:v>
                </c:pt>
                <c:pt idx="533">
                  <c:v>0.30078148481125577</c:v>
                </c:pt>
                <c:pt idx="534">
                  <c:v>0.30077926582772041</c:v>
                </c:pt>
                <c:pt idx="535">
                  <c:v>0.30077706200226462</c:v>
                </c:pt>
                <c:pt idx="536">
                  <c:v>0.30077487320358004</c:v>
                </c:pt>
                <c:pt idx="537">
                  <c:v>0.30077269930173545</c:v>
                </c:pt>
                <c:pt idx="538">
                  <c:v>0.30077054016815979</c:v>
                </c:pt>
                <c:pt idx="539">
                  <c:v>0.30076839567562541</c:v>
                </c:pt>
                <c:pt idx="540">
                  <c:v>0.30076626569823173</c:v>
                </c:pt>
                <c:pt idx="541">
                  <c:v>0.30076415011138885</c:v>
                </c:pt>
                <c:pt idx="542">
                  <c:v>0.30076204879180163</c:v>
                </c:pt>
                <c:pt idx="543">
                  <c:v>0.30075996161745389</c:v>
                </c:pt>
                <c:pt idx="544">
                  <c:v>0.30075788846759283</c:v>
                </c:pt>
                <c:pt idx="545">
                  <c:v>0.30075582922271366</c:v>
                </c:pt>
                <c:pt idx="546">
                  <c:v>0.30075378376454448</c:v>
                </c:pt>
                <c:pt idx="547">
                  <c:v>0.30075175197603143</c:v>
                </c:pt>
                <c:pt idx="548">
                  <c:v>0.3007497337413238</c:v>
                </c:pt>
                <c:pt idx="549">
                  <c:v>0.30074772894575968</c:v>
                </c:pt>
                <c:pt idx="550">
                  <c:v>0.30074573747585159</c:v>
                </c:pt>
                <c:pt idx="551">
                  <c:v>0.30074375921927238</c:v>
                </c:pt>
                <c:pt idx="552">
                  <c:v>0.30074179406484119</c:v>
                </c:pt>
                <c:pt idx="553">
                  <c:v>0.30073984190250991</c:v>
                </c:pt>
                <c:pt idx="554">
                  <c:v>0.30073790262334948</c:v>
                </c:pt>
                <c:pt idx="555">
                  <c:v>0.30073597611953667</c:v>
                </c:pt>
                <c:pt idx="556">
                  <c:v>0.30073406228434085</c:v>
                </c:pt>
                <c:pt idx="557">
                  <c:v>0.30073216101211092</c:v>
                </c:pt>
                <c:pt idx="558">
                  <c:v>0.30073027219826265</c:v>
                </c:pt>
                <c:pt idx="559">
                  <c:v>0.30072839573926591</c:v>
                </c:pt>
                <c:pt idx="560">
                  <c:v>0.30072653153263224</c:v>
                </c:pt>
                <c:pt idx="561">
                  <c:v>0.30072467947690251</c:v>
                </c:pt>
                <c:pt idx="562">
                  <c:v>0.30072283947163497</c:v>
                </c:pt>
                <c:pt idx="563">
                  <c:v>0.30072101141739305</c:v>
                </c:pt>
                <c:pt idx="564">
                  <c:v>0.3007191952157337</c:v>
                </c:pt>
                <c:pt idx="565">
                  <c:v>0.30071739076919562</c:v>
                </c:pt>
                <c:pt idx="566">
                  <c:v>0.30071559798128794</c:v>
                </c:pt>
                <c:pt idx="567">
                  <c:v>0.30071381675647874</c:v>
                </c:pt>
                <c:pt idx="568">
                  <c:v>0.30071204700018384</c:v>
                </c:pt>
                <c:pt idx="569">
                  <c:v>0.30071028861875593</c:v>
                </c:pt>
                <c:pt idx="570">
                  <c:v>0.30070854151947357</c:v>
                </c:pt>
                <c:pt idx="571">
                  <c:v>0.30070680561053048</c:v>
                </c:pt>
                <c:pt idx="572">
                  <c:v>0.30070508080102487</c:v>
                </c:pt>
                <c:pt idx="573">
                  <c:v>0.30070336700094907</c:v>
                </c:pt>
                <c:pt idx="574">
                  <c:v>0.30070166412117916</c:v>
                </c:pt>
                <c:pt idx="575">
                  <c:v>0.30069997207346477</c:v>
                </c:pt>
                <c:pt idx="576">
                  <c:v>0.30069829077041921</c:v>
                </c:pt>
                <c:pt idx="577">
                  <c:v>0.30069662012550924</c:v>
                </c:pt>
                <c:pt idx="578">
                  <c:v>0.30069496005304552</c:v>
                </c:pt>
                <c:pt idx="579">
                  <c:v>0.30069331046817288</c:v>
                </c:pt>
                <c:pt idx="580">
                  <c:v>0.30069167128686086</c:v>
                </c:pt>
                <c:pt idx="581">
                  <c:v>0.30069004242589414</c:v>
                </c:pt>
                <c:pt idx="582">
                  <c:v>0.30068842380286342</c:v>
                </c:pt>
                <c:pt idx="583">
                  <c:v>0.30068681533615615</c:v>
                </c:pt>
                <c:pt idx="584">
                  <c:v>0.3006852169449476</c:v>
                </c:pt>
                <c:pt idx="585">
                  <c:v>0.30068362854919184</c:v>
                </c:pt>
                <c:pt idx="586">
                  <c:v>0.30068205006961296</c:v>
                </c:pt>
                <c:pt idx="587">
                  <c:v>0.30068048142769643</c:v>
                </c:pt>
                <c:pt idx="588">
                  <c:v>0.3006789225456804</c:v>
                </c:pt>
                <c:pt idx="589">
                  <c:v>0.30067737334654737</c:v>
                </c:pt>
                <c:pt idx="590">
                  <c:v>0.30067583375401569</c:v>
                </c:pt>
                <c:pt idx="591">
                  <c:v>0.30067430369253145</c:v>
                </c:pt>
                <c:pt idx="592">
                  <c:v>0.30067278308726025</c:v>
                </c:pt>
                <c:pt idx="593">
                  <c:v>0.30067127186407916</c:v>
                </c:pt>
                <c:pt idx="594">
                  <c:v>0.30066976994956879</c:v>
                </c:pt>
                <c:pt idx="595">
                  <c:v>0.30066827727100542</c:v>
                </c:pt>
                <c:pt idx="596">
                  <c:v>0.30066679375635341</c:v>
                </c:pt>
                <c:pt idx="597">
                  <c:v>0.30066531933425733</c:v>
                </c:pt>
                <c:pt idx="598">
                  <c:v>0.30066385393403461</c:v>
                </c:pt>
                <c:pt idx="599">
                  <c:v>0.30066239748566798</c:v>
                </c:pt>
                <c:pt idx="600">
                  <c:v>0.30066094991979825</c:v>
                </c:pt>
                <c:pt idx="601">
                  <c:v>0.30065951116771689</c:v>
                </c:pt>
                <c:pt idx="602">
                  <c:v>0.30065808116135895</c:v>
                </c:pt>
                <c:pt idx="603">
                  <c:v>0.30065665983329598</c:v>
                </c:pt>
                <c:pt idx="604">
                  <c:v>0.30065524711672909</c:v>
                </c:pt>
                <c:pt idx="605">
                  <c:v>0.30065384294548197</c:v>
                </c:pt>
                <c:pt idx="606">
                  <c:v>0.30065244725399415</c:v>
                </c:pt>
                <c:pt idx="607">
                  <c:v>0.30065105997731417</c:v>
                </c:pt>
                <c:pt idx="608">
                  <c:v>0.30064968105109302</c:v>
                </c:pt>
                <c:pt idx="609">
                  <c:v>0.30064831041157764</c:v>
                </c:pt>
                <c:pt idx="610">
                  <c:v>0.30064694799560432</c:v>
                </c:pt>
                <c:pt idx="611">
                  <c:v>0.30064559374059235</c:v>
                </c:pt>
                <c:pt idx="612">
                  <c:v>0.30064424758453773</c:v>
                </c:pt>
                <c:pt idx="613">
                  <c:v>0.30064290946600697</c:v>
                </c:pt>
                <c:pt idx="614">
                  <c:v>0.30064157932413077</c:v>
                </c:pt>
                <c:pt idx="615">
                  <c:v>0.3006402570985981</c:v>
                </c:pt>
                <c:pt idx="616">
                  <c:v>0.30063894272965014</c:v>
                </c:pt>
                <c:pt idx="617">
                  <c:v>0.30063763615807432</c:v>
                </c:pt>
                <c:pt idx="618">
                  <c:v>0.30063633732519851</c:v>
                </c:pt>
                <c:pt idx="619">
                  <c:v>0.30063504617288517</c:v>
                </c:pt>
                <c:pt idx="620">
                  <c:v>0.30063376264352565</c:v>
                </c:pt>
                <c:pt idx="621">
                  <c:v>0.30063248668003462</c:v>
                </c:pt>
                <c:pt idx="622">
                  <c:v>0.30063121822584438</c:v>
                </c:pt>
                <c:pt idx="623">
                  <c:v>0.30062995722489938</c:v>
                </c:pt>
                <c:pt idx="624">
                  <c:v>0.30062870362165084</c:v>
                </c:pt>
                <c:pt idx="625">
                  <c:v>0.30062745736105129</c:v>
                </c:pt>
                <c:pt idx="626">
                  <c:v>0.30062621838854936</c:v>
                </c:pt>
                <c:pt idx="627">
                  <c:v>0.30062498665008441</c:v>
                </c:pt>
                <c:pt idx="628">
                  <c:v>0.30062376209208141</c:v>
                </c:pt>
                <c:pt idx="629">
                  <c:v>0.30062254466144589</c:v>
                </c:pt>
                <c:pt idx="630">
                  <c:v>0.30062133430555871</c:v>
                </c:pt>
                <c:pt idx="631">
                  <c:v>0.30062013097227125</c:v>
                </c:pt>
                <c:pt idx="632">
                  <c:v>0.3006189346099003</c:v>
                </c:pt>
                <c:pt idx="633">
                  <c:v>0.30061774516722339</c:v>
                </c:pt>
                <c:pt idx="634">
                  <c:v>0.3006165625934738</c:v>
                </c:pt>
                <c:pt idx="635">
                  <c:v>0.30061538683833577</c:v>
                </c:pt>
                <c:pt idx="636">
                  <c:v>0.30061421785194004</c:v>
                </c:pt>
                <c:pt idx="637">
                  <c:v>0.3006130555848589</c:v>
                </c:pt>
                <c:pt idx="638">
                  <c:v>0.30061189998810178</c:v>
                </c:pt>
                <c:pt idx="639">
                  <c:v>0.30061075101311074</c:v>
                </c:pt>
                <c:pt idx="640">
                  <c:v>0.30060960861175584</c:v>
                </c:pt>
                <c:pt idx="641">
                  <c:v>0.30060847273633085</c:v>
                </c:pt>
                <c:pt idx="642">
                  <c:v>0.30060734333954875</c:v>
                </c:pt>
                <c:pt idx="643">
                  <c:v>0.30060622037453749</c:v>
                </c:pt>
                <c:pt idx="644">
                  <c:v>0.30060510379483574</c:v>
                </c:pt>
                <c:pt idx="645">
                  <c:v>0.3006039935543886</c:v>
                </c:pt>
                <c:pt idx="646">
                  <c:v>0.30060288960754344</c:v>
                </c:pt>
                <c:pt idx="647">
                  <c:v>0.30060179190904573</c:v>
                </c:pt>
                <c:pt idx="648">
                  <c:v>0.30060070041403514</c:v>
                </c:pt>
                <c:pt idx="649">
                  <c:v>0.30059961507804128</c:v>
                </c:pt>
                <c:pt idx="650">
                  <c:v>0.30059853585697988</c:v>
                </c:pt>
                <c:pt idx="651">
                  <c:v>0.30059746270714882</c:v>
                </c:pt>
                <c:pt idx="652">
                  <c:v>0.30059639558522416</c:v>
                </c:pt>
                <c:pt idx="653">
                  <c:v>0.30059533444825642</c:v>
                </c:pt>
                <c:pt idx="654">
                  <c:v>0.30059427925366677</c:v>
                </c:pt>
                <c:pt idx="655">
                  <c:v>0.30059322995924309</c:v>
                </c:pt>
                <c:pt idx="656">
                  <c:v>0.30059218652313657</c:v>
                </c:pt>
                <c:pt idx="657">
                  <c:v>0.3005911489038578</c:v>
                </c:pt>
                <c:pt idx="658">
                  <c:v>0.30059011706027317</c:v>
                </c:pt>
                <c:pt idx="659">
                  <c:v>0.30058909095160141</c:v>
                </c:pt>
                <c:pt idx="660">
                  <c:v>0.30058807053740993</c:v>
                </c:pt>
                <c:pt idx="661">
                  <c:v>0.30058705577761147</c:v>
                </c:pt>
                <c:pt idx="662">
                  <c:v>0.30058604663246041</c:v>
                </c:pt>
                <c:pt idx="663">
                  <c:v>0.30058504306254957</c:v>
                </c:pt>
                <c:pt idx="664">
                  <c:v>0.30058404502880665</c:v>
                </c:pt>
                <c:pt idx="665">
                  <c:v>0.30058305249249107</c:v>
                </c:pt>
                <c:pt idx="666">
                  <c:v>0.3005820654151905</c:v>
                </c:pt>
                <c:pt idx="667">
                  <c:v>0.3005810837588177</c:v>
                </c:pt>
                <c:pt idx="668">
                  <c:v>0.30058010748560726</c:v>
                </c:pt>
                <c:pt idx="669">
                  <c:v>0.30057913655811241</c:v>
                </c:pt>
                <c:pt idx="670">
                  <c:v>0.30057817093920181</c:v>
                </c:pt>
                <c:pt idx="671">
                  <c:v>0.3005772105920565</c:v>
                </c:pt>
                <c:pt idx="672">
                  <c:v>0.30057625548016681</c:v>
                </c:pt>
                <c:pt idx="673">
                  <c:v>0.30057530556732931</c:v>
                </c:pt>
                <c:pt idx="674">
                  <c:v>0.30057436081764377</c:v>
                </c:pt>
                <c:pt idx="675">
                  <c:v>0.30057342119551017</c:v>
                </c:pt>
                <c:pt idx="676">
                  <c:v>0.30057248666562575</c:v>
                </c:pt>
                <c:pt idx="677">
                  <c:v>0.30057155719298217</c:v>
                </c:pt>
                <c:pt idx="678">
                  <c:v>0.30057063274286255</c:v>
                </c:pt>
                <c:pt idx="679">
                  <c:v>0.30056971328083865</c:v>
                </c:pt>
                <c:pt idx="680">
                  <c:v>0.3005687987727681</c:v>
                </c:pt>
                <c:pt idx="681">
                  <c:v>0.30056788918479149</c:v>
                </c:pt>
                <c:pt idx="682">
                  <c:v>0.30056698448332969</c:v>
                </c:pt>
                <c:pt idx="683">
                  <c:v>0.30056608463508122</c:v>
                </c:pt>
                <c:pt idx="684">
                  <c:v>0.30056518960701939</c:v>
                </c:pt>
                <c:pt idx="685">
                  <c:v>0.30056429936638968</c:v>
                </c:pt>
                <c:pt idx="686">
                  <c:v>0.30056341388070723</c:v>
                </c:pt>
                <c:pt idx="687">
                  <c:v>0.3005625331177541</c:v>
                </c:pt>
                <c:pt idx="688">
                  <c:v>0.30056165704557675</c:v>
                </c:pt>
                <c:pt idx="689">
                  <c:v>0.30056078563248345</c:v>
                </c:pt>
                <c:pt idx="690">
                  <c:v>0.30055991884704181</c:v>
                </c:pt>
                <c:pt idx="691">
                  <c:v>0.30055905665807631</c:v>
                </c:pt>
                <c:pt idx="692">
                  <c:v>0.30055819903466574</c:v>
                </c:pt>
                <c:pt idx="693">
                  <c:v>0.30055734594614086</c:v>
                </c:pt>
                <c:pt idx="694">
                  <c:v>0.30055649736208195</c:v>
                </c:pt>
                <c:pt idx="695">
                  <c:v>0.30055565325231642</c:v>
                </c:pt>
                <c:pt idx="696">
                  <c:v>0.30055481358691644</c:v>
                </c:pt>
                <c:pt idx="697">
                  <c:v>0.30055397833619668</c:v>
                </c:pt>
                <c:pt idx="698">
                  <c:v>0.30055314747071193</c:v>
                </c:pt>
                <c:pt idx="699">
                  <c:v>0.30055232096125484</c:v>
                </c:pt>
                <c:pt idx="700">
                  <c:v>0.30055149877885373</c:v>
                </c:pt>
                <c:pt idx="701">
                  <c:v>0.30055068089477022</c:v>
                </c:pt>
                <c:pt idx="702">
                  <c:v>0.3005498672804971</c:v>
                </c:pt>
                <c:pt idx="703">
                  <c:v>0.30054905790775621</c:v>
                </c:pt>
                <c:pt idx="704">
                  <c:v>0.30054825274849623</c:v>
                </c:pt>
                <c:pt idx="705">
                  <c:v>0.3005474517748904</c:v>
                </c:pt>
                <c:pt idx="706">
                  <c:v>0.30054665495933469</c:v>
                </c:pt>
                <c:pt idx="707">
                  <c:v>0.30054586227444557</c:v>
                </c:pt>
                <c:pt idx="708">
                  <c:v>0.30054507369305783</c:v>
                </c:pt>
                <c:pt idx="709">
                  <c:v>0.30054428918822262</c:v>
                </c:pt>
                <c:pt idx="710">
                  <c:v>0.30054350873320557</c:v>
                </c:pt>
                <c:pt idx="711">
                  <c:v>0.30054273230148459</c:v>
                </c:pt>
                <c:pt idx="712">
                  <c:v>0.30054195986674798</c:v>
                </c:pt>
                <c:pt idx="713">
                  <c:v>0.30054119140289243</c:v>
                </c:pt>
                <c:pt idx="714">
                  <c:v>0.30054042688402116</c:v>
                </c:pt>
                <c:pt idx="715">
                  <c:v>0.3005396662844419</c:v>
                </c:pt>
                <c:pt idx="716">
                  <c:v>0.30053890957866508</c:v>
                </c:pt>
                <c:pt idx="717">
                  <c:v>0.30053815674140189</c:v>
                </c:pt>
                <c:pt idx="718">
                  <c:v>0.30053740774756244</c:v>
                </c:pt>
                <c:pt idx="719">
                  <c:v>0.30053666257225392</c:v>
                </c:pt>
                <c:pt idx="720">
                  <c:v>0.30053592119077888</c:v>
                </c:pt>
                <c:pt idx="721">
                  <c:v>0.30053518357863329</c:v>
                </c:pt>
                <c:pt idx="722">
                  <c:v>0.30053444971150478</c:v>
                </c:pt>
                <c:pt idx="723">
                  <c:v>0.30053371956527097</c:v>
                </c:pt>
                <c:pt idx="724">
                  <c:v>0.30053299311599768</c:v>
                </c:pt>
                <c:pt idx="725">
                  <c:v>0.30053227033993718</c:v>
                </c:pt>
                <c:pt idx="726">
                  <c:v>0.30053155121352648</c:v>
                </c:pt>
                <c:pt idx="727">
                  <c:v>0.30053083571338574</c:v>
                </c:pt>
                <c:pt idx="728">
                  <c:v>0.30053012381631644</c:v>
                </c:pt>
                <c:pt idx="729">
                  <c:v>0.30052941549929985</c:v>
                </c:pt>
                <c:pt idx="730">
                  <c:v>0.30052871073949544</c:v>
                </c:pt>
                <c:pt idx="731">
                  <c:v>0.30052800951423908</c:v>
                </c:pt>
                <c:pt idx="732">
                  <c:v>0.30052731180104153</c:v>
                </c:pt>
                <c:pt idx="733">
                  <c:v>0.30052661757758697</c:v>
                </c:pt>
                <c:pt idx="734">
                  <c:v>0.30052592682173129</c:v>
                </c:pt>
                <c:pt idx="735">
                  <c:v>0.30052523951150051</c:v>
                </c:pt>
                <c:pt idx="736">
                  <c:v>0.3005245556250894</c:v>
                </c:pt>
                <c:pt idx="737">
                  <c:v>0.30052387514085982</c:v>
                </c:pt>
                <c:pt idx="738">
                  <c:v>0.30052319803733923</c:v>
                </c:pt>
                <c:pt idx="739">
                  <c:v>0.30052252429321935</c:v>
                </c:pt>
                <c:pt idx="740">
                  <c:v>0.30052185388735453</c:v>
                </c:pt>
                <c:pt idx="741">
                  <c:v>0.30052118679876033</c:v>
                </c:pt>
                <c:pt idx="742">
                  <c:v>0.30052052300661203</c:v>
                </c:pt>
                <c:pt idx="743">
                  <c:v>0.30051986249024332</c:v>
                </c:pt>
                <c:pt idx="744">
                  <c:v>0.30051920522914483</c:v>
                </c:pt>
                <c:pt idx="745">
                  <c:v>0.30051855120296272</c:v>
                </c:pt>
                <c:pt idx="746">
                  <c:v>0.30051790039149728</c:v>
                </c:pt>
                <c:pt idx="747">
                  <c:v>0.30051725277470154</c:v>
                </c:pt>
                <c:pt idx="748">
                  <c:v>0.30051660833268007</c:v>
                </c:pt>
                <c:pt idx="749">
                  <c:v>0.30051596704568739</c:v>
                </c:pt>
                <c:pt idx="750">
                  <c:v>0.30051532889412685</c:v>
                </c:pt>
                <c:pt idx="751">
                  <c:v>0.30051469385854923</c:v>
                </c:pt>
                <c:pt idx="752">
                  <c:v>0.30051406191965141</c:v>
                </c:pt>
                <c:pt idx="753">
                  <c:v>0.3005134330582751</c:v>
                </c:pt>
                <c:pt idx="754">
                  <c:v>0.30051280725540569</c:v>
                </c:pt>
                <c:pt idx="755">
                  <c:v>0.30051218449217071</c:v>
                </c:pt>
                <c:pt idx="756">
                  <c:v>0.30051156474983887</c:v>
                </c:pt>
                <c:pt idx="757">
                  <c:v>0.30051094800981865</c:v>
                </c:pt>
                <c:pt idx="758">
                  <c:v>0.30051033425365714</c:v>
                </c:pt>
                <c:pt idx="759">
                  <c:v>0.30050972346303878</c:v>
                </c:pt>
                <c:pt idx="760">
                  <c:v>0.30050911561978427</c:v>
                </c:pt>
                <c:pt idx="761">
                  <c:v>0.30050851070584916</c:v>
                </c:pt>
                <c:pt idx="762">
                  <c:v>0.30050790870332289</c:v>
                </c:pt>
                <c:pt idx="763">
                  <c:v>0.30050730959442756</c:v>
                </c:pt>
                <c:pt idx="764">
                  <c:v>0.3005067133615168</c:v>
                </c:pt>
                <c:pt idx="765">
                  <c:v>0.30050611998707449</c:v>
                </c:pt>
                <c:pt idx="766">
                  <c:v>0.30050552945371378</c:v>
                </c:pt>
                <c:pt idx="767">
                  <c:v>0.30050494174417597</c:v>
                </c:pt>
                <c:pt idx="768">
                  <c:v>0.30050435684132926</c:v>
                </c:pt>
                <c:pt idx="769">
                  <c:v>0.30050377472816786</c:v>
                </c:pt>
                <c:pt idx="770">
                  <c:v>0.30050319538781067</c:v>
                </c:pt>
                <c:pt idx="771">
                  <c:v>0.30050261880350043</c:v>
                </c:pt>
                <c:pt idx="772">
                  <c:v>0.3005020449586025</c:v>
                </c:pt>
                <c:pt idx="773">
                  <c:v>0.30050147383660386</c:v>
                </c:pt>
                <c:pt idx="774">
                  <c:v>0.30050090542111207</c:v>
                </c:pt>
                <c:pt idx="775">
                  <c:v>0.30050033969585421</c:v>
                </c:pt>
                <c:pt idx="776">
                  <c:v>0.30049977664467592</c:v>
                </c:pt>
                <c:pt idx="777">
                  <c:v>0.30049921625154036</c:v>
                </c:pt>
                <c:pt idx="778">
                  <c:v>0.30049865850052709</c:v>
                </c:pt>
                <c:pt idx="779">
                  <c:v>0.30049810337583127</c:v>
                </c:pt>
                <c:pt idx="780">
                  <c:v>0.3004975508617625</c:v>
                </c:pt>
                <c:pt idx="781">
                  <c:v>0.30049700094274401</c:v>
                </c:pt>
                <c:pt idx="782">
                  <c:v>0.30049645360331156</c:v>
                </c:pt>
                <c:pt idx="783">
                  <c:v>0.30049590882811256</c:v>
                </c:pt>
                <c:pt idx="784">
                  <c:v>0.30049536660190507</c:v>
                </c:pt>
                <c:pt idx="785">
                  <c:v>0.30049482690955692</c:v>
                </c:pt>
                <c:pt idx="786">
                  <c:v>0.30049428973604481</c:v>
                </c:pt>
                <c:pt idx="787">
                  <c:v>0.30049375506645326</c:v>
                </c:pt>
                <c:pt idx="788">
                  <c:v>0.3004932228859738</c:v>
                </c:pt>
                <c:pt idx="789">
                  <c:v>0.30049269317990401</c:v>
                </c:pt>
                <c:pt idx="790">
                  <c:v>0.3004921659336468</c:v>
                </c:pt>
                <c:pt idx="791">
                  <c:v>0.30049164113270921</c:v>
                </c:pt>
                <c:pt idx="792">
                  <c:v>0.30049111876270185</c:v>
                </c:pt>
                <c:pt idx="793">
                  <c:v>0.30049059880933782</c:v>
                </c:pt>
                <c:pt idx="794">
                  <c:v>0.30049008125843202</c:v>
                </c:pt>
                <c:pt idx="795">
                  <c:v>0.30048956609590011</c:v>
                </c:pt>
                <c:pt idx="796">
                  <c:v>0.30048905330775783</c:v>
                </c:pt>
                <c:pt idx="797">
                  <c:v>0.30048854288012011</c:v>
                </c:pt>
                <c:pt idx="798">
                  <c:v>0.30048803479920022</c:v>
                </c:pt>
                <c:pt idx="799">
                  <c:v>0.30048752905130893</c:v>
                </c:pt>
                <c:pt idx="800">
                  <c:v>0.30048702562285379</c:v>
                </c:pt>
                <c:pt idx="801">
                  <c:v>0.3004865245003383</c:v>
                </c:pt>
                <c:pt idx="802">
                  <c:v>0.30048602567036109</c:v>
                </c:pt>
                <c:pt idx="803">
                  <c:v>0.30048552911961507</c:v>
                </c:pt>
                <c:pt idx="804">
                  <c:v>0.30048503483488676</c:v>
                </c:pt>
                <c:pt idx="805">
                  <c:v>0.30048454280305548</c:v>
                </c:pt>
                <c:pt idx="806">
                  <c:v>0.30048405301109254</c:v>
                </c:pt>
                <c:pt idx="807">
                  <c:v>0.30048356544606059</c:v>
                </c:pt>
                <c:pt idx="808">
                  <c:v>0.30048308009511276</c:v>
                </c:pt>
                <c:pt idx="809">
                  <c:v>0.30048259694549195</c:v>
                </c:pt>
                <c:pt idx="810">
                  <c:v>0.30048211598453012</c:v>
                </c:pt>
                <c:pt idx="811">
                  <c:v>0.30048163719964749</c:v>
                </c:pt>
                <c:pt idx="812">
                  <c:v>0.30048116057835195</c:v>
                </c:pt>
                <c:pt idx="813">
                  <c:v>0.30048068610823825</c:v>
                </c:pt>
                <c:pt idx="814">
                  <c:v>0.30048021377698719</c:v>
                </c:pt>
                <c:pt idx="815">
                  <c:v>0.30047974357236518</c:v>
                </c:pt>
                <c:pt idx="816">
                  <c:v>0.30047927548222331</c:v>
                </c:pt>
                <c:pt idx="817">
                  <c:v>0.30047880949449673</c:v>
                </c:pt>
                <c:pt idx="818">
                  <c:v>0.3004783455972041</c:v>
                </c:pt>
                <c:pt idx="819">
                  <c:v>0.30047788377844664</c:v>
                </c:pt>
                <c:pt idx="820">
                  <c:v>0.30047742402640765</c:v>
                </c:pt>
                <c:pt idx="821">
                  <c:v>0.30047696632935189</c:v>
                </c:pt>
                <c:pt idx="822">
                  <c:v>0.30047651067562475</c:v>
                </c:pt>
                <c:pt idx="823">
                  <c:v>0.30047605705365177</c:v>
                </c:pt>
                <c:pt idx="824">
                  <c:v>0.30047560545193785</c:v>
                </c:pt>
                <c:pt idx="825">
                  <c:v>0.30047515585906676</c:v>
                </c:pt>
                <c:pt idx="826">
                  <c:v>0.30047470826370032</c:v>
                </c:pt>
                <c:pt idx="827">
                  <c:v>0.30047426265457788</c:v>
                </c:pt>
                <c:pt idx="828">
                  <c:v>0.30047381902051573</c:v>
                </c:pt>
                <c:pt idx="829">
                  <c:v>0.30047337735040647</c:v>
                </c:pt>
                <c:pt idx="830">
                  <c:v>0.30047293763321831</c:v>
                </c:pt>
                <c:pt idx="831">
                  <c:v>0.30047249985799457</c:v>
                </c:pt>
                <c:pt idx="832">
                  <c:v>0.30047206401385301</c:v>
                </c:pt>
                <c:pt idx="833">
                  <c:v>0.30047163008998529</c:v>
                </c:pt>
                <c:pt idx="834">
                  <c:v>0.30047119807565631</c:v>
                </c:pt>
                <c:pt idx="835">
                  <c:v>0.30047076796020372</c:v>
                </c:pt>
                <c:pt idx="836">
                  <c:v>0.30047033973303727</c:v>
                </c:pt>
                <c:pt idx="837">
                  <c:v>0.30046991338363827</c:v>
                </c:pt>
                <c:pt idx="838">
                  <c:v>0.30046948890155895</c:v>
                </c:pt>
                <c:pt idx="839">
                  <c:v>0.30046906627642206</c:v>
                </c:pt>
                <c:pt idx="840">
                  <c:v>0.30046864549792013</c:v>
                </c:pt>
                <c:pt idx="841">
                  <c:v>0.30046822655581507</c:v>
                </c:pt>
                <c:pt idx="842">
                  <c:v>0.30046780943993751</c:v>
                </c:pt>
                <c:pt idx="843">
                  <c:v>0.30046739414018631</c:v>
                </c:pt>
                <c:pt idx="844">
                  <c:v>0.30046698064652799</c:v>
                </c:pt>
                <c:pt idx="845">
                  <c:v>0.30046656894899626</c:v>
                </c:pt>
                <c:pt idx="846">
                  <c:v>0.30046615903769142</c:v>
                </c:pt>
                <c:pt idx="847">
                  <c:v>0.30046575090277988</c:v>
                </c:pt>
                <c:pt idx="848">
                  <c:v>0.30046534453449369</c:v>
                </c:pt>
                <c:pt idx="849">
                  <c:v>0.30046493992312989</c:v>
                </c:pt>
                <c:pt idx="850">
                  <c:v>0.30046453705905007</c:v>
                </c:pt>
                <c:pt idx="851">
                  <c:v>0.30046413593267995</c:v>
                </c:pt>
                <c:pt idx="852">
                  <c:v>0.30046373653450881</c:v>
                </c:pt>
                <c:pt idx="853">
                  <c:v>0.30046333885508886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Envelope!$R$1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Envelope!$F$2:$F$855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Envelope!$R$2:$R$855</c:f>
              <c:numCache>
                <c:formatCode>General</c:formatCode>
                <c:ptCount val="854"/>
                <c:pt idx="0">
                  <c:v>1</c:v>
                </c:pt>
                <c:pt idx="1">
                  <c:v>0.99997978809331056</c:v>
                </c:pt>
                <c:pt idx="2">
                  <c:v>0.99995683418466697</c:v>
                </c:pt>
                <c:pt idx="3">
                  <c:v>1.0002020122253785</c:v>
                </c:pt>
                <c:pt idx="4">
                  <c:v>1.0003000279055991</c:v>
                </c:pt>
                <c:pt idx="5">
                  <c:v>1.0002036544280288</c:v>
                </c:pt>
                <c:pt idx="6">
                  <c:v>0.99986283628062411</c:v>
                </c:pt>
                <c:pt idx="7">
                  <c:v>0.99922495696239011</c:v>
                </c:pt>
                <c:pt idx="8">
                  <c:v>0.99823514660851065</c:v>
                </c:pt>
                <c:pt idx="9">
                  <c:v>0.99683663621424645</c:v>
                </c:pt>
                <c:pt idx="10">
                  <c:v>0.99497116414626763</c:v>
                </c:pt>
                <c:pt idx="11">
                  <c:v>0.99257943948454352</c:v>
                </c:pt>
                <c:pt idx="12">
                  <c:v>0.98960166539976246</c:v>
                </c:pt>
                <c:pt idx="13">
                  <c:v>0.98597812420196063</c:v>
                </c:pt>
                <c:pt idx="14">
                  <c:v>0.98164982387391286</c:v>
                </c:pt>
                <c:pt idx="15">
                  <c:v>0.97655920382310246</c:v>
                </c:pt>
                <c:pt idx="16">
                  <c:v>0.97065089526235915</c:v>
                </c:pt>
                <c:pt idx="17">
                  <c:v>0.96387252909482446</c:v>
                </c:pt>
                <c:pt idx="18">
                  <c:v>0.95617558148884652</c:v>
                </c:pt>
                <c:pt idx="19">
                  <c:v>0.94751624455988481</c:v>
                </c:pt>
                <c:pt idx="20">
                  <c:v>0.93785630682925503</c:v>
                </c:pt>
                <c:pt idx="21">
                  <c:v>0.92716402552385146</c:v>
                </c:pt>
                <c:pt idx="22">
                  <c:v>0.9154149704544291</c:v>
                </c:pt>
                <c:pt idx="23">
                  <c:v>0.90259281731246133</c:v>
                </c:pt>
                <c:pt idx="24">
                  <c:v>0.88869006691098706</c:v>
                </c:pt>
                <c:pt idx="25">
                  <c:v>0.87370866631297472</c:v>
                </c:pt>
                <c:pt idx="26">
                  <c:v>0.85766050807504624</c:v>
                </c:pt>
                <c:pt idx="27">
                  <c:v>0.84056778509153851</c:v>
                </c:pt>
                <c:pt idx="28">
                  <c:v>0.82246318082041137</c:v>
                </c:pt>
                <c:pt idx="29">
                  <c:v>0.80338987802524986</c:v>
                </c:pt>
                <c:pt idx="30">
                  <c:v>0.78340137353403017</c:v>
                </c:pt>
                <c:pt idx="31">
                  <c:v>0.76256109178836851</c:v>
                </c:pt>
                <c:pt idx="32">
                  <c:v>0.74094179596472798</c:v>
                </c:pt>
                <c:pt idx="33">
                  <c:v>0.71862480195761769</c:v>
                </c:pt>
                <c:pt idx="34">
                  <c:v>0.69569900723974054</c:v>
                </c:pt>
                <c:pt idx="35">
                  <c:v>0.67225975323341458</c:v>
                </c:pt>
                <c:pt idx="36">
                  <c:v>0.64840754600349992</c:v>
                </c:pt>
                <c:pt idx="37">
                  <c:v>0.62424666548121932</c:v>
                </c:pt>
                <c:pt idx="38">
                  <c:v>0.59988369774761208</c:v>
                </c:pt>
                <c:pt idx="39">
                  <c:v>0.57542602789384201</c:v>
                </c:pt>
                <c:pt idx="40">
                  <c:v>0.55098033245421774</c:v>
                </c:pt>
                <c:pt idx="41">
                  <c:v>0.52665111028522416</c:v>
                </c:pt>
                <c:pt idx="42">
                  <c:v>0.50253928904267331</c:v>
                </c:pt>
                <c:pt idx="43">
                  <c:v>0.47874094118833488</c:v>
                </c:pt>
                <c:pt idx="44">
                  <c:v>0.4553461389230159</c:v>
                </c:pt>
                <c:pt idx="45">
                  <c:v>0.43243797185548793</c:v>
                </c:pt>
                <c:pt idx="46">
                  <c:v>0.4100917448895352</c:v>
                </c:pt>
                <c:pt idx="47">
                  <c:v>0.38837436708818579</c:v>
                </c:pt>
                <c:pt idx="48">
                  <c:v>0.36734393550423328</c:v>
                </c:pt>
                <c:pt idx="49">
                  <c:v>0.34704951147876567</c:v>
                </c:pt>
                <c:pt idx="50">
                  <c:v>0.32753108099551337</c:v>
                </c:pt>
                <c:pt idx="51">
                  <c:v>0.30881968557204043</c:v>
                </c:pt>
                <c:pt idx="52">
                  <c:v>0.29093770603777797</c:v>
                </c:pt>
                <c:pt idx="53">
                  <c:v>0.27389927849022622</c:v>
                </c:pt>
                <c:pt idx="54">
                  <c:v>0.2577108197625424</c:v>
                </c:pt>
                <c:pt idx="55">
                  <c:v>0.24237163884291252</c:v>
                </c:pt>
                <c:pt idx="56">
                  <c:v>0.22787461077021126</c:v>
                </c:pt>
                <c:pt idx="57">
                  <c:v>0.21420689046371424</c:v>
                </c:pt>
                <c:pt idx="58">
                  <c:v>0.20135064557139781</c:v>
                </c:pt>
                <c:pt idx="59">
                  <c:v>0.18928378957417064</c:v>
                </c:pt>
                <c:pt idx="60">
                  <c:v>0.17798069889224344</c:v>
                </c:pt>
                <c:pt idx="61">
                  <c:v>0.16741290044526697</c:v>
                </c:pt>
                <c:pt idx="62">
                  <c:v>0.15754971887588964</c:v>
                </c:pt>
                <c:pt idx="63">
                  <c:v>0.148358875336045</c:v>
                </c:pt>
                <c:pt idx="64">
                  <c:v>0.1398070322599928</c:v>
                </c:pt>
                <c:pt idx="65">
                  <c:v>0.13186028083645493</c:v>
                </c:pt>
                <c:pt idx="66">
                  <c:v>0.1244845698978663</c:v>
                </c:pt>
                <c:pt idx="67">
                  <c:v>0.11764607664223152</c:v>
                </c:pt>
                <c:pt idx="68">
                  <c:v>0.11131152098688238</c:v>
                </c:pt>
                <c:pt idx="69">
                  <c:v>0.10544842643177751</c:v>
                </c:pt>
                <c:pt idx="70">
                  <c:v>0.10002533110385897</c:v>
                </c:pt>
                <c:pt idx="71">
                  <c:v>9.5011953190970486E-2</c:v>
                </c:pt>
                <c:pt idx="72">
                  <c:v>9.0379315287213657E-2</c:v>
                </c:pt>
                <c:pt idx="73">
                  <c:v>8.609983229633042E-2</c:v>
                </c:pt>
                <c:pt idx="74">
                  <c:v>8.2147367510340866E-2</c:v>
                </c:pt>
                <c:pt idx="75">
                  <c:v>7.8497261331056153E-2</c:v>
                </c:pt>
                <c:pt idx="76">
                  <c:v>7.5126336862019652E-2</c:v>
                </c:pt>
                <c:pt idx="77">
                  <c:v>7.2012886295589176E-2</c:v>
                </c:pt>
                <c:pt idx="78">
                  <c:v>6.913664167672183E-2</c:v>
                </c:pt>
                <c:pt idx="79">
                  <c:v>6.6478733261503192E-2</c:v>
                </c:pt>
                <c:pt idx="80">
                  <c:v>6.4021638319529062E-2</c:v>
                </c:pt>
                <c:pt idx="81">
                  <c:v>6.1749122867312822E-2</c:v>
                </c:pt>
                <c:pt idx="82">
                  <c:v>5.9646178473925303E-2</c:v>
                </c:pt>
                <c:pt idx="83">
                  <c:v>5.7698955956051415E-2</c:v>
                </c:pt>
                <c:pt idx="84">
                  <c:v>5.5894697482197928E-2</c:v>
                </c:pt>
                <c:pt idx="85">
                  <c:v>5.4221668336481253E-2</c:v>
                </c:pt>
                <c:pt idx="86">
                  <c:v>5.2669089352714665E-2</c:v>
                </c:pt>
                <c:pt idx="87">
                  <c:v>5.1227070818498761E-2</c:v>
                </c:pt>
                <c:pt idx="88">
                  <c:v>4.9886548465929076E-2</c:v>
                </c:pt>
                <c:pt idx="89">
                  <c:v>4.8639222008630266E-2</c:v>
                </c:pt>
                <c:pt idx="90">
                  <c:v>4.7477496551760083E-2</c:v>
                </c:pt>
                <c:pt idx="91">
                  <c:v>4.6394427090648442E-2</c:v>
                </c:pt>
                <c:pt idx="92">
                  <c:v>4.5383666221923913E-2</c:v>
                </c:pt>
                <c:pt idx="93">
                  <c:v>4.4439415116646903E-2</c:v>
                </c:pt>
                <c:pt idx="94">
                  <c:v>4.3556377745281177E-2</c:v>
                </c:pt>
                <c:pt idx="95">
                  <c:v>4.2729718297817139E-2</c:v>
                </c:pt>
                <c:pt idx="96">
                  <c:v>4.1955021706594986E-2</c:v>
                </c:pt>
                <c:pt idx="97">
                  <c:v>4.1228257152936175E-2</c:v>
                </c:pt>
                <c:pt idx="98">
                  <c:v>4.0545744420038062E-2</c:v>
                </c:pt>
                <c:pt idx="99">
                  <c:v>3.9904122942052561E-2</c:v>
                </c:pt>
                <c:pt idx="100">
                  <c:v>3.9300323392176061E-2</c:v>
                </c:pt>
                <c:pt idx="101">
                  <c:v>3.873154164931461E-2</c:v>
                </c:pt>
                <c:pt idx="102">
                  <c:v>3.8195214983191943E-2</c:v>
                </c:pt>
                <c:pt idx="103">
                  <c:v>3.7689000300288177E-2</c:v>
                </c:pt>
                <c:pt idx="104">
                  <c:v>3.7210754297706559E-2</c:v>
                </c:pt>
                <c:pt idx="105">
                  <c:v>3.675851537795307E-2</c:v>
                </c:pt>
                <c:pt idx="106">
                  <c:v>3.6330487184554262E-2</c:v>
                </c:pt>
                <c:pt idx="107">
                  <c:v>3.5925023626096259E-2</c:v>
                </c:pt>
                <c:pt idx="108">
                  <c:v>3.5540615264064969E-2</c:v>
                </c:pt>
                <c:pt idx="109">
                  <c:v>3.517587694808811E-2</c:v>
                </c:pt>
                <c:pt idx="110">
                  <c:v>3.4829536590075275E-2</c:v>
                </c:pt>
                <c:pt idx="111">
                  <c:v>3.4500424976795153E-2</c:v>
                </c:pt>
                <c:pt idx="112">
                  <c:v>3.4187466527920714E-2</c:v>
                </c:pt>
                <c:pt idx="113">
                  <c:v>3.3889670914026546E-2</c:v>
                </c:pt>
                <c:pt idx="114">
                  <c:v>3.3606125455900124E-2</c:v>
                </c:pt>
                <c:pt idx="115">
                  <c:v>3.3335988233091383E-2</c:v>
                </c:pt>
                <c:pt idx="116">
                  <c:v>3.30784818358636E-2</c:v>
                </c:pt>
                <c:pt idx="117">
                  <c:v>3.2832887700318447E-2</c:v>
                </c:pt>
                <c:pt idx="118">
                  <c:v>3.2598540971945825E-2</c:v>
                </c:pt>
                <c:pt idx="119">
                  <c:v>3.2374825847633355E-2</c:v>
                </c:pt>
                <c:pt idx="120">
                  <c:v>3.2161171350866921E-2</c:v>
                </c:pt>
                <c:pt idx="121">
                  <c:v>3.1957047498885643E-2</c:v>
                </c:pt>
                <c:pt idx="122">
                  <c:v>3.176196182451483E-2</c:v>
                </c:pt>
                <c:pt idx="123">
                  <c:v>3.1575456218825328E-2</c:v>
                </c:pt>
                <c:pt idx="124">
                  <c:v>3.1397104063964676E-2</c:v>
                </c:pt>
                <c:pt idx="125">
                  <c:v>3.1226507628501762E-2</c:v>
                </c:pt>
                <c:pt idx="126">
                  <c:v>3.1063295700147833E-2</c:v>
                </c:pt>
                <c:pt idx="127">
                  <c:v>3.0907121433268299E-2</c:v>
                </c:pt>
                <c:pt idx="128">
                  <c:v>3.0757660390640568E-2</c:v>
                </c:pt>
                <c:pt idx="129">
                  <c:v>3.0614608761023839E-2</c:v>
                </c:pt>
                <c:pt idx="130">
                  <c:v>3.0477681735812896E-2</c:v>
                </c:pt>
                <c:pt idx="131">
                  <c:v>3.0346612029677044E-2</c:v>
                </c:pt>
                <c:pt idx="132">
                  <c:v>3.0221148531624428E-2</c:v>
                </c:pt>
                <c:pt idx="133">
                  <c:v>3.0101055074131574E-2</c:v>
                </c:pt>
                <c:pt idx="134">
                  <c:v>2.9986109309317131E-2</c:v>
                </c:pt>
                <c:pt idx="135">
                  <c:v>2.9876101682071794E-2</c:v>
                </c:pt>
                <c:pt idx="136">
                  <c:v>2.9770834491173546E-2</c:v>
                </c:pt>
                <c:pt idx="137">
                  <c:v>2.9670121030153672E-2</c:v>
                </c:pt>
                <c:pt idx="138">
                  <c:v>2.9573784800599304E-2</c:v>
                </c:pt>
                <c:pt idx="139">
                  <c:v>2.9481658791206903E-2</c:v>
                </c:pt>
                <c:pt idx="140">
                  <c:v>2.9393584816551462E-2</c:v>
                </c:pt>
                <c:pt idx="141">
                  <c:v>2.9309412910188317E-2</c:v>
                </c:pt>
                <c:pt idx="142">
                  <c:v>2.922900076710393E-2</c:v>
                </c:pt>
                <c:pt idx="143">
                  <c:v>2.9152213231144489E-2</c:v>
                </c:pt>
                <c:pt idx="144">
                  <c:v>2.9078921823331379E-2</c:v>
                </c:pt>
                <c:pt idx="145">
                  <c:v>2.9009004307497033E-2</c:v>
                </c:pt>
                <c:pt idx="146">
                  <c:v>2.8942344289879716E-2</c:v>
                </c:pt>
                <c:pt idx="147">
                  <c:v>2.8878830849753775E-2</c:v>
                </c:pt>
                <c:pt idx="148">
                  <c:v>2.8818358198368584E-2</c:v>
                </c:pt>
                <c:pt idx="149">
                  <c:v>2.876082536372938E-2</c:v>
                </c:pt>
                <c:pt idx="150">
                  <c:v>2.8706135899052819E-2</c:v>
                </c:pt>
                <c:pt idx="151">
                  <c:v>2.865419761281485E-2</c:v>
                </c:pt>
                <c:pt idx="152">
                  <c:v>2.8604922318634016E-2</c:v>
                </c:pt>
                <c:pt idx="153">
                  <c:v>2.8558225603259119E-2</c:v>
                </c:pt>
                <c:pt idx="154">
                  <c:v>2.851402661122172E-2</c:v>
                </c:pt>
                <c:pt idx="155">
                  <c:v>2.8472247844713246E-2</c:v>
                </c:pt>
                <c:pt idx="156">
                  <c:v>2.8432814977495609E-2</c:v>
                </c:pt>
                <c:pt idx="157">
                  <c:v>2.8395656681683874E-2</c:v>
                </c:pt>
                <c:pt idx="158">
                  <c:v>2.8360704466347704E-2</c:v>
                </c:pt>
                <c:pt idx="159">
                  <c:v>2.8327892527040714E-2</c:v>
                </c:pt>
                <c:pt idx="160">
                  <c:v>2.8297157605330359E-2</c:v>
                </c:pt>
                <c:pt idx="161">
                  <c:v>2.826843885761406E-2</c:v>
                </c:pt>
                <c:pt idx="162">
                  <c:v>2.8241677732435338E-2</c:v>
                </c:pt>
                <c:pt idx="163">
                  <c:v>2.8216817855713675E-2</c:v>
                </c:pt>
                <c:pt idx="164">
                  <c:v>2.8193804923222061E-2</c:v>
                </c:pt>
                <c:pt idx="165">
                  <c:v>2.817258659982071E-2</c:v>
                </c:pt>
                <c:pt idx="166">
                  <c:v>2.8153112424920548E-2</c:v>
                </c:pt>
                <c:pt idx="167">
                  <c:v>2.8135333723698707E-2</c:v>
                </c:pt>
                <c:pt idx="168">
                  <c:v>2.8119203523696411E-2</c:v>
                </c:pt>
                <c:pt idx="169">
                  <c:v>2.8104676476346305E-2</c:v>
                </c:pt>
                <c:pt idx="170">
                  <c:v>2.8091708783144043E-2</c:v>
                </c:pt>
                <c:pt idx="171">
                  <c:v>2.8080258126071615E-2</c:v>
                </c:pt>
                <c:pt idx="172">
                  <c:v>2.8070283602025042E-2</c:v>
                </c:pt>
                <c:pt idx="173">
                  <c:v>2.8061745660950505E-2</c:v>
                </c:pt>
                <c:pt idx="174">
                  <c:v>2.8054606047412421E-2</c:v>
                </c:pt>
                <c:pt idx="175">
                  <c:v>2.8048827745413969E-2</c:v>
                </c:pt>
                <c:pt idx="176">
                  <c:v>2.8044374926188269E-2</c:v>
                </c:pt>
                <c:pt idx="177">
                  <c:v>2.8041212898828289E-2</c:v>
                </c:pt>
                <c:pt idx="178">
                  <c:v>2.8039308063505887E-2</c:v>
                </c:pt>
                <c:pt idx="179">
                  <c:v>2.8038627867163653E-2</c:v>
                </c:pt>
                <c:pt idx="180">
                  <c:v>2.803914076150273E-2</c:v>
                </c:pt>
                <c:pt idx="181">
                  <c:v>2.8040816163095512E-2</c:v>
                </c:pt>
                <c:pt idx="182">
                  <c:v>2.8043624415546947E-2</c:v>
                </c:pt>
                <c:pt idx="183">
                  <c:v>2.8047536753509798E-2</c:v>
                </c:pt>
                <c:pt idx="184">
                  <c:v>2.8052525268507926E-2</c:v>
                </c:pt>
                <c:pt idx="185">
                  <c:v>2.8058562876394737E-2</c:v>
                </c:pt>
                <c:pt idx="186">
                  <c:v>2.8065623286398247E-2</c:v>
                </c:pt>
                <c:pt idx="187">
                  <c:v>2.8073680971640518E-2</c:v>
                </c:pt>
                <c:pt idx="188">
                  <c:v>2.8082711141021486E-2</c:v>
                </c:pt>
                <c:pt idx="189">
                  <c:v>2.8092689712444736E-2</c:v>
                </c:pt>
                <c:pt idx="190">
                  <c:v>2.810359328723808E-2</c:v>
                </c:pt>
                <c:pt idx="191">
                  <c:v>2.8115399125772579E-2</c:v>
                </c:pt>
                <c:pt idx="192">
                  <c:v>2.8128085124145871E-2</c:v>
                </c:pt>
                <c:pt idx="193">
                  <c:v>2.8141629791923028E-2</c:v>
                </c:pt>
                <c:pt idx="194">
                  <c:v>2.8156012230858684E-2</c:v>
                </c:pt>
                <c:pt idx="195">
                  <c:v>2.8171212114522112E-2</c:v>
                </c:pt>
                <c:pt idx="196">
                  <c:v>2.8187209668833039E-2</c:v>
                </c:pt>
                <c:pt idx="197">
                  <c:v>2.8203985653391845E-2</c:v>
                </c:pt>
                <c:pt idx="198">
                  <c:v>2.8221521343633434E-2</c:v>
                </c:pt>
                <c:pt idx="199">
                  <c:v>2.8239798513692415E-2</c:v>
                </c:pt>
                <c:pt idx="200">
                  <c:v>2.8258799419999057E-2</c:v>
                </c:pt>
                <c:pt idx="201">
                  <c:v>2.8278506785546494E-2</c:v>
                </c:pt>
                <c:pt idx="202">
                  <c:v>2.829890378477366E-2</c:v>
                </c:pt>
                <c:pt idx="203">
                  <c:v>2.8319974029088851E-2</c:v>
                </c:pt>
                <c:pt idx="204">
                  <c:v>2.8341701552933141E-2</c:v>
                </c:pt>
                <c:pt idx="205">
                  <c:v>2.8364070800427795E-2</c:v>
                </c:pt>
                <c:pt idx="206">
                  <c:v>2.838706661250797E-2</c:v>
                </c:pt>
                <c:pt idx="207">
                  <c:v>2.8410674214589766E-2</c:v>
                </c:pt>
                <c:pt idx="208">
                  <c:v>2.8434879204676439E-2</c:v>
                </c:pt>
                <c:pt idx="209">
                  <c:v>2.8459667541938665E-2</c:v>
                </c:pt>
                <c:pt idx="210">
                  <c:v>2.8485025535724684E-2</c:v>
                </c:pt>
                <c:pt idx="211">
                  <c:v>2.8510939834959025E-2</c:v>
                </c:pt>
                <c:pt idx="212">
                  <c:v>2.8537397417967108E-2</c:v>
                </c:pt>
                <c:pt idx="213">
                  <c:v>2.8564385582638002E-2</c:v>
                </c:pt>
                <c:pt idx="214">
                  <c:v>2.8591891936979967E-2</c:v>
                </c:pt>
                <c:pt idx="215">
                  <c:v>2.8619904389984664E-2</c:v>
                </c:pt>
                <c:pt idx="216">
                  <c:v>2.8648411142841692E-2</c:v>
                </c:pt>
                <c:pt idx="217">
                  <c:v>2.8677400680463143E-2</c:v>
                </c:pt>
                <c:pt idx="218">
                  <c:v>2.8706861763287558E-2</c:v>
                </c:pt>
                <c:pt idx="219">
                  <c:v>2.873678341940181E-2</c:v>
                </c:pt>
                <c:pt idx="220">
                  <c:v>2.8767154936902517E-2</c:v>
                </c:pt>
                <c:pt idx="221">
                  <c:v>2.8797965856555949E-2</c:v>
                </c:pt>
                <c:pt idx="222">
                  <c:v>2.88292059646761E-2</c:v>
                </c:pt>
                <c:pt idx="223">
                  <c:v>2.8860865286266753E-2</c:v>
                </c:pt>
                <c:pt idx="224">
                  <c:v>2.8892934078393454E-2</c:v>
                </c:pt>
                <c:pt idx="225">
                  <c:v>2.8925402823759116E-2</c:v>
                </c:pt>
                <c:pt idx="226">
                  <c:v>2.8958262224522066E-2</c:v>
                </c:pt>
                <c:pt idx="227">
                  <c:v>2.8991503196286517E-2</c:v>
                </c:pt>
                <c:pt idx="228">
                  <c:v>2.9025116862322994E-2</c:v>
                </c:pt>
                <c:pt idx="229">
                  <c:v>2.9059094547945401E-2</c:v>
                </c:pt>
                <c:pt idx="230">
                  <c:v>2.9093427775092738E-2</c:v>
                </c:pt>
                <c:pt idx="231">
                  <c:v>2.9128108257082872E-2</c:v>
                </c:pt>
                <c:pt idx="232">
                  <c:v>2.9163127893514929E-2</c:v>
                </c:pt>
                <c:pt idx="233">
                  <c:v>2.9198478765362881E-2</c:v>
                </c:pt>
                <c:pt idx="234">
                  <c:v>2.9234153130193428E-2</c:v>
                </c:pt>
                <c:pt idx="235">
                  <c:v>2.927014341756435E-2</c:v>
                </c:pt>
                <c:pt idx="236">
                  <c:v>2.9306442224536808E-2</c:v>
                </c:pt>
                <c:pt idx="237">
                  <c:v>2.9343042311347104E-2</c:v>
                </c:pt>
                <c:pt idx="238">
                  <c:v>2.9379936597210502E-2</c:v>
                </c:pt>
                <c:pt idx="239">
                  <c:v>2.9417118156235444E-2</c:v>
                </c:pt>
                <c:pt idx="240">
                  <c:v>2.9454580213490362E-2</c:v>
                </c:pt>
                <c:pt idx="241">
                  <c:v>2.9492316141158437E-2</c:v>
                </c:pt>
                <c:pt idx="242">
                  <c:v>2.9530319454839093E-2</c:v>
                </c:pt>
                <c:pt idx="243">
                  <c:v>2.9568583809931898E-2</c:v>
                </c:pt>
                <c:pt idx="244">
                  <c:v>2.9607102998146298E-2</c:v>
                </c:pt>
                <c:pt idx="245">
                  <c:v>2.9645870944115398E-2</c:v>
                </c:pt>
                <c:pt idx="246">
                  <c:v>2.9684881702089459E-2</c:v>
                </c:pt>
                <c:pt idx="247">
                  <c:v>2.9724129452755203E-2</c:v>
                </c:pt>
                <c:pt idx="248">
                  <c:v>2.9763608500117642E-2</c:v>
                </c:pt>
                <c:pt idx="249">
                  <c:v>2.9803313268502215E-2</c:v>
                </c:pt>
                <c:pt idx="250">
                  <c:v>2.9843238299612506E-2</c:v>
                </c:pt>
                <c:pt idx="251">
                  <c:v>2.9883378249703003E-2</c:v>
                </c:pt>
                <c:pt idx="252">
                  <c:v>2.9923727886804505E-2</c:v>
                </c:pt>
                <c:pt idx="253">
                  <c:v>2.9964282088046298E-2</c:v>
                </c:pt>
                <c:pt idx="254">
                  <c:v>3.0005035837054661E-2</c:v>
                </c:pt>
                <c:pt idx="255">
                  <c:v>3.0045984221404726E-2</c:v>
                </c:pt>
                <c:pt idx="256">
                  <c:v>3.0087122430172253E-2</c:v>
                </c:pt>
                <c:pt idx="257">
                  <c:v>3.0128445751523767E-2</c:v>
                </c:pt>
                <c:pt idx="258">
                  <c:v>3.0169949570403032E-2</c:v>
                </c:pt>
                <c:pt idx="259">
                  <c:v>3.0211629366252581E-2</c:v>
                </c:pt>
                <c:pt idx="260">
                  <c:v>3.0253480710817546E-2</c:v>
                </c:pt>
                <c:pt idx="261">
                  <c:v>3.0295499266008212E-2</c:v>
                </c:pt>
                <c:pt idx="262">
                  <c:v>3.033768078180301E-2</c:v>
                </c:pt>
                <c:pt idx="263">
                  <c:v>3.0380021094235696E-2</c:v>
                </c:pt>
                <c:pt idx="264">
                  <c:v>3.042251612340641E-2</c:v>
                </c:pt>
                <c:pt idx="265">
                  <c:v>3.0465161871576239E-2</c:v>
                </c:pt>
                <c:pt idx="266">
                  <c:v>3.050795442128508E-2</c:v>
                </c:pt>
                <c:pt idx="267">
                  <c:v>3.0550889933537207E-2</c:v>
                </c:pt>
                <c:pt idx="268">
                  <c:v>3.0593964646035577E-2</c:v>
                </c:pt>
                <c:pt idx="269">
                  <c:v>3.0637174871443167E-2</c:v>
                </c:pt>
                <c:pt idx="270">
                  <c:v>3.0680516995718114E-2</c:v>
                </c:pt>
                <c:pt idx="271">
                  <c:v>3.072398747646303E-2</c:v>
                </c:pt>
                <c:pt idx="272">
                  <c:v>3.0767582841346387E-2</c:v>
                </c:pt>
                <c:pt idx="273">
                  <c:v>3.0811299686536488E-2</c:v>
                </c:pt>
                <c:pt idx="274">
                  <c:v>3.0855134675195309E-2</c:v>
                </c:pt>
                <c:pt idx="275">
                  <c:v>3.0899084536009782E-2</c:v>
                </c:pt>
                <c:pt idx="276">
                  <c:v>3.0943146061743292E-2</c:v>
                </c:pt>
                <c:pt idx="277">
                  <c:v>3.0987316107851038E-2</c:v>
                </c:pt>
                <c:pt idx="278">
                  <c:v>3.10315915911007E-2</c:v>
                </c:pt>
                <c:pt idx="279">
                  <c:v>3.1075969488257641E-2</c:v>
                </c:pt>
                <c:pt idx="280">
                  <c:v>3.1120446834776067E-2</c:v>
                </c:pt>
                <c:pt idx="281">
                  <c:v>3.1165020723540424E-2</c:v>
                </c:pt>
                <c:pt idx="282">
                  <c:v>3.1209688303638905E-2</c:v>
                </c:pt>
                <c:pt idx="283">
                  <c:v>3.125444677914832E-2</c:v>
                </c:pt>
                <c:pt idx="284">
                  <c:v>3.1299293407976797E-2</c:v>
                </c:pt>
                <c:pt idx="285">
                  <c:v>3.1344225500706244E-2</c:v>
                </c:pt>
                <c:pt idx="286">
                  <c:v>3.1389240419491878E-2</c:v>
                </c:pt>
                <c:pt idx="287">
                  <c:v>3.1434335576961125E-2</c:v>
                </c:pt>
                <c:pt idx="288">
                  <c:v>3.1479508435157393E-2</c:v>
                </c:pt>
                <c:pt idx="289">
                  <c:v>3.1524756504511135E-2</c:v>
                </c:pt>
                <c:pt idx="290">
                  <c:v>3.157007734281498E-2</c:v>
                </c:pt>
                <c:pt idx="291">
                  <c:v>3.1615468554252985E-2</c:v>
                </c:pt>
                <c:pt idx="292">
                  <c:v>3.1660927788422728E-2</c:v>
                </c:pt>
                <c:pt idx="293">
                  <c:v>3.1706452739410224E-2</c:v>
                </c:pt>
                <c:pt idx="294">
                  <c:v>3.1752041144860257E-2</c:v>
                </c:pt>
                <c:pt idx="295">
                  <c:v>3.1797690785085916E-2</c:v>
                </c:pt>
                <c:pt idx="296">
                  <c:v>3.1843399482200163E-2</c:v>
                </c:pt>
                <c:pt idx="297">
                  <c:v>3.1889165099247885E-2</c:v>
                </c:pt>
                <c:pt idx="298">
                  <c:v>3.1934985539388533E-2</c:v>
                </c:pt>
                <c:pt idx="299">
                  <c:v>3.1980858745065746E-2</c:v>
                </c:pt>
                <c:pt idx="300">
                  <c:v>3.2026782697227467E-2</c:v>
                </c:pt>
                <c:pt idx="301">
                  <c:v>3.2072755414535845E-2</c:v>
                </c:pt>
                <c:pt idx="302">
                  <c:v>3.2118774952613414E-2</c:v>
                </c:pt>
                <c:pt idx="303">
                  <c:v>3.216483940330836E-2</c:v>
                </c:pt>
                <c:pt idx="304">
                  <c:v>3.2210946893956101E-2</c:v>
                </c:pt>
                <c:pt idx="305">
                  <c:v>3.2257095586687018E-2</c:v>
                </c:pt>
                <c:pt idx="306">
                  <c:v>3.2303283677718883E-2</c:v>
                </c:pt>
                <c:pt idx="307">
                  <c:v>3.2349509396697167E-2</c:v>
                </c:pt>
                <c:pt idx="308">
                  <c:v>3.2395771006020362E-2</c:v>
                </c:pt>
                <c:pt idx="309">
                  <c:v>3.2442066800200259E-2</c:v>
                </c:pt>
                <c:pt idx="310">
                  <c:v>3.2488395105236455E-2</c:v>
                </c:pt>
                <c:pt idx="311">
                  <c:v>3.2534754277985439E-2</c:v>
                </c:pt>
                <c:pt idx="312">
                  <c:v>3.2581142705573517E-2</c:v>
                </c:pt>
                <c:pt idx="313">
                  <c:v>3.2627558804791255E-2</c:v>
                </c:pt>
                <c:pt idx="314">
                  <c:v>3.2674001021532131E-2</c:v>
                </c:pt>
                <c:pt idx="315">
                  <c:v>3.2720467830212888E-2</c:v>
                </c:pt>
                <c:pt idx="316">
                  <c:v>3.2766957733238129E-2</c:v>
                </c:pt>
                <c:pt idx="317">
                  <c:v>3.2813469260447072E-2</c:v>
                </c:pt>
                <c:pt idx="318">
                  <c:v>3.2860000968591943E-2</c:v>
                </c:pt>
                <c:pt idx="319">
                  <c:v>3.290655144082761E-2</c:v>
                </c:pt>
                <c:pt idx="320">
                  <c:v>3.2953119286193079E-2</c:v>
                </c:pt>
                <c:pt idx="321">
                  <c:v>3.2999703139133682E-2</c:v>
                </c:pt>
                <c:pt idx="322">
                  <c:v>3.304630165900236E-2</c:v>
                </c:pt>
                <c:pt idx="323">
                  <c:v>3.3092913529602169E-2</c:v>
                </c:pt>
                <c:pt idx="324">
                  <c:v>3.3139537458710025E-2</c:v>
                </c:pt>
                <c:pt idx="325">
                  <c:v>3.3186172177630889E-2</c:v>
                </c:pt>
                <c:pt idx="326">
                  <c:v>3.3232816440759497E-2</c:v>
                </c:pt>
                <c:pt idx="327">
                  <c:v>3.3279469025134206E-2</c:v>
                </c:pt>
                <c:pt idx="328">
                  <c:v>3.3326128730027625E-2</c:v>
                </c:pt>
                <c:pt idx="329">
                  <c:v>3.3372794376515892E-2</c:v>
                </c:pt>
                <c:pt idx="330">
                  <c:v>3.3419464807087969E-2</c:v>
                </c:pt>
                <c:pt idx="331">
                  <c:v>3.3466138885234045E-2</c:v>
                </c:pt>
                <c:pt idx="332">
                  <c:v>3.3512815495061937E-2</c:v>
                </c:pt>
                <c:pt idx="333">
                  <c:v>3.3559493540920304E-2</c:v>
                </c:pt>
                <c:pt idx="334">
                  <c:v>3.3606171947013479E-2</c:v>
                </c:pt>
                <c:pt idx="335">
                  <c:v>3.3652849657049663E-2</c:v>
                </c:pt>
                <c:pt idx="336">
                  <c:v>3.3699525633868375E-2</c:v>
                </c:pt>
                <c:pt idx="337">
                  <c:v>3.3746198859104522E-2</c:v>
                </c:pt>
                <c:pt idx="338">
                  <c:v>3.3792868332831405E-2</c:v>
                </c:pt>
                <c:pt idx="339">
                  <c:v>3.3839533073230989E-2</c:v>
                </c:pt>
                <c:pt idx="340">
                  <c:v>3.388619211626899E-2</c:v>
                </c:pt>
                <c:pt idx="341">
                  <c:v>3.3932844515359779E-2</c:v>
                </c:pt>
                <c:pt idx="342">
                  <c:v>3.3979489341064026E-2</c:v>
                </c:pt>
                <c:pt idx="343">
                  <c:v>3.4026125680765511E-2</c:v>
                </c:pt>
                <c:pt idx="344">
                  <c:v>3.4072752638381401E-2</c:v>
                </c:pt>
                <c:pt idx="345">
                  <c:v>3.4119369334052407E-2</c:v>
                </c:pt>
                <c:pt idx="346">
                  <c:v>3.4165974903857171E-2</c:v>
                </c:pt>
                <c:pt idx="347">
                  <c:v>3.4212568499531339E-2</c:v>
                </c:pt>
                <c:pt idx="348">
                  <c:v>3.4259149288176326E-2</c:v>
                </c:pt>
                <c:pt idx="349">
                  <c:v>3.4305716451998834E-2</c:v>
                </c:pt>
                <c:pt idx="350">
                  <c:v>3.4352269188028126E-2</c:v>
                </c:pt>
                <c:pt idx="351">
                  <c:v>3.4398806707866353E-2</c:v>
                </c:pt>
                <c:pt idx="352">
                  <c:v>3.444532823741888E-2</c:v>
                </c:pt>
                <c:pt idx="353">
                  <c:v>3.449183301664608E-2</c:v>
                </c:pt>
                <c:pt idx="354">
                  <c:v>3.4538320299320718E-2</c:v>
                </c:pt>
                <c:pt idx="355">
                  <c:v>3.4584789352772517E-2</c:v>
                </c:pt>
                <c:pt idx="356">
                  <c:v>3.4631239457663367E-2</c:v>
                </c:pt>
                <c:pt idx="357">
                  <c:v>3.4677669907740426E-2</c:v>
                </c:pt>
                <c:pt idx="358">
                  <c:v>3.4724080009620503E-2</c:v>
                </c:pt>
                <c:pt idx="359">
                  <c:v>3.4770469082551506E-2</c:v>
                </c:pt>
                <c:pt idx="360">
                  <c:v>3.4816836458205644E-2</c:v>
                </c:pt>
                <c:pt idx="361">
                  <c:v>3.486318148045197E-2</c:v>
                </c:pt>
                <c:pt idx="362">
                  <c:v>3.4909503505149236E-2</c:v>
                </c:pt>
                <c:pt idx="363">
                  <c:v>3.4955801899943476E-2</c:v>
                </c:pt>
                <c:pt idx="364">
                  <c:v>3.5002076044052026E-2</c:v>
                </c:pt>
                <c:pt idx="365">
                  <c:v>3.5048325328077105E-2</c:v>
                </c:pt>
                <c:pt idx="366">
                  <c:v>3.5094549153796652E-2</c:v>
                </c:pt>
                <c:pt idx="367">
                  <c:v>3.514074693398541E-2</c:v>
                </c:pt>
                <c:pt idx="368">
                  <c:v>3.5186918092214074E-2</c:v>
                </c:pt>
                <c:pt idx="369">
                  <c:v>3.5233062062669768E-2</c:v>
                </c:pt>
                <c:pt idx="370">
                  <c:v>3.5279178289978917E-2</c:v>
                </c:pt>
                <c:pt idx="371">
                  <c:v>3.5325266229017917E-2</c:v>
                </c:pt>
                <c:pt idx="372">
                  <c:v>3.5371325344751646E-2</c:v>
                </c:pt>
                <c:pt idx="373">
                  <c:v>3.5417355112048285E-2</c:v>
                </c:pt>
                <c:pt idx="374">
                  <c:v>3.5463355015524355E-2</c:v>
                </c:pt>
                <c:pt idx="375">
                  <c:v>3.5509324549368323E-2</c:v>
                </c:pt>
                <c:pt idx="376">
                  <c:v>3.5555263217183178E-2</c:v>
                </c:pt>
                <c:pt idx="377">
                  <c:v>3.5601170531832704E-2</c:v>
                </c:pt>
                <c:pt idx="378">
                  <c:v>3.5647046015273375E-2</c:v>
                </c:pt>
                <c:pt idx="379">
                  <c:v>3.5692889198414388E-2</c:v>
                </c:pt>
                <c:pt idx="380">
                  <c:v>3.5738699620954419E-2</c:v>
                </c:pt>
                <c:pt idx="381">
                  <c:v>3.578447683124724E-2</c:v>
                </c:pt>
                <c:pt idx="382">
                  <c:v>3.5830220386144786E-2</c:v>
                </c:pt>
                <c:pt idx="383">
                  <c:v>3.5875929850860439E-2</c:v>
                </c:pt>
                <c:pt idx="384">
                  <c:v>3.5921604798833787E-2</c:v>
                </c:pt>
                <c:pt idx="385">
                  <c:v>3.5967244811582519E-2</c:v>
                </c:pt>
                <c:pt idx="386">
                  <c:v>3.6012849478580973E-2</c:v>
                </c:pt>
                <c:pt idx="387">
                  <c:v>3.6058418397114538E-2</c:v>
                </c:pt>
                <c:pt idx="388">
                  <c:v>3.6103951172163043E-2</c:v>
                </c:pt>
                <c:pt idx="389">
                  <c:v>3.614944741626229E-2</c:v>
                </c:pt>
                <c:pt idx="390">
                  <c:v>3.6194906749383561E-2</c:v>
                </c:pt>
                <c:pt idx="391">
                  <c:v>3.6240328798815995E-2</c:v>
                </c:pt>
                <c:pt idx="392">
                  <c:v>3.6285713199034161E-2</c:v>
                </c:pt>
                <c:pt idx="393">
                  <c:v>3.6331059591592635E-2</c:v>
                </c:pt>
                <c:pt idx="394">
                  <c:v>3.6376367624996957E-2</c:v>
                </c:pt>
                <c:pt idx="395">
                  <c:v>3.6421636954602397E-2</c:v>
                </c:pt>
                <c:pt idx="396">
                  <c:v>3.6466867242490049E-2</c:v>
                </c:pt>
                <c:pt idx="397">
                  <c:v>3.6512058157361152E-2</c:v>
                </c:pt>
                <c:pt idx="398">
                  <c:v>3.6557209374434844E-2</c:v>
                </c:pt>
                <c:pt idx="399">
                  <c:v>3.6602320575329216E-2</c:v>
                </c:pt>
                <c:pt idx="400">
                  <c:v>3.6647391447970627E-2</c:v>
                </c:pt>
                <c:pt idx="401">
                  <c:v>3.66924216864776E-2</c:v>
                </c:pt>
                <c:pt idx="402">
                  <c:v>3.6737410991072937E-2</c:v>
                </c:pt>
                <c:pt idx="403">
                  <c:v>3.6782359067973724E-2</c:v>
                </c:pt>
                <c:pt idx="404">
                  <c:v>3.68272656292985E-2</c:v>
                </c:pt>
                <c:pt idx="405">
                  <c:v>3.6872130392976966E-2</c:v>
                </c:pt>
                <c:pt idx="406">
                  <c:v>3.6916953082643512E-2</c:v>
                </c:pt>
                <c:pt idx="407">
                  <c:v>3.6961733427559429E-2</c:v>
                </c:pt>
                <c:pt idx="408">
                  <c:v>3.7006471162507985E-2</c:v>
                </c:pt>
                <c:pt idx="409">
                  <c:v>3.7051166027718956E-2</c:v>
                </c:pt>
                <c:pt idx="410">
                  <c:v>3.7095817768769315E-2</c:v>
                </c:pt>
                <c:pt idx="411">
                  <c:v>3.7140426136501634E-2</c:v>
                </c:pt>
                <c:pt idx="412">
                  <c:v>3.7184990886945407E-2</c:v>
                </c:pt>
                <c:pt idx="413">
                  <c:v>3.7229511781221476E-2</c:v>
                </c:pt>
                <c:pt idx="414">
                  <c:v>3.7273988585474066E-2</c:v>
                </c:pt>
                <c:pt idx="415">
                  <c:v>3.7318421070776341E-2</c:v>
                </c:pt>
                <c:pt idx="416">
                  <c:v>3.7362809013065872E-2</c:v>
                </c:pt>
                <c:pt idx="417">
                  <c:v>3.7407152193054558E-2</c:v>
                </c:pt>
                <c:pt idx="418">
                  <c:v>3.7451450396157632E-2</c:v>
                </c:pt>
                <c:pt idx="419">
                  <c:v>3.7495703412423725E-2</c:v>
                </c:pt>
                <c:pt idx="420">
                  <c:v>3.7539911036448805E-2</c:v>
                </c:pt>
                <c:pt idx="421">
                  <c:v>3.7584073067318043E-2</c:v>
                </c:pt>
                <c:pt idx="422">
                  <c:v>3.7628189308520542E-2</c:v>
                </c:pt>
                <c:pt idx="423">
                  <c:v>3.767225956789292E-2</c:v>
                </c:pt>
                <c:pt idx="424">
                  <c:v>3.7716283657536459E-2</c:v>
                </c:pt>
                <c:pt idx="425">
                  <c:v>3.7760261393763664E-2</c:v>
                </c:pt>
                <c:pt idx="426">
                  <c:v>3.7804192597019344E-2</c:v>
                </c:pt>
                <c:pt idx="427">
                  <c:v>3.7848077091820372E-2</c:v>
                </c:pt>
                <c:pt idx="428">
                  <c:v>3.7891914706696325E-2</c:v>
                </c:pt>
                <c:pt idx="429">
                  <c:v>3.7935705274113968E-2</c:v>
                </c:pt>
                <c:pt idx="430">
                  <c:v>3.7979448630429187E-2</c:v>
                </c:pt>
                <c:pt idx="431">
                  <c:v>3.8023144615811896E-2</c:v>
                </c:pt>
                <c:pt idx="432">
                  <c:v>3.8066793074199336E-2</c:v>
                </c:pt>
                <c:pt idx="433">
                  <c:v>3.8110393853224636E-2</c:v>
                </c:pt>
                <c:pt idx="434">
                  <c:v>3.8153946804164597E-2</c:v>
                </c:pt>
                <c:pt idx="435">
                  <c:v>3.8197451781886556E-2</c:v>
                </c:pt>
                <c:pt idx="436">
                  <c:v>3.8240908644780768E-2</c:v>
                </c:pt>
                <c:pt idx="437">
                  <c:v>3.8284317254718259E-2</c:v>
                </c:pt>
                <c:pt idx="438">
                  <c:v>3.8327677476982548E-2</c:v>
                </c:pt>
                <c:pt idx="439">
                  <c:v>3.8370989180230131E-2</c:v>
                </c:pt>
                <c:pt idx="440">
                  <c:v>3.8414252236425563E-2</c:v>
                </c:pt>
                <c:pt idx="441">
                  <c:v>3.8457466520794917E-2</c:v>
                </c:pt>
                <c:pt idx="442">
                  <c:v>3.8500631911778896E-2</c:v>
                </c:pt>
                <c:pt idx="443">
                  <c:v>3.85437482909722E-2</c:v>
                </c:pt>
                <c:pt idx="444">
                  <c:v>3.8586815543086524E-2</c:v>
                </c:pt>
                <c:pt idx="445">
                  <c:v>3.8629833555889073E-2</c:v>
                </c:pt>
                <c:pt idx="446">
                  <c:v>3.8672802220167952E-2</c:v>
                </c:pt>
                <c:pt idx="447">
                  <c:v>3.8715721429673049E-2</c:v>
                </c:pt>
                <c:pt idx="448">
                  <c:v>3.875859108107569E-2</c:v>
                </c:pt>
                <c:pt idx="449">
                  <c:v>3.8801411073927213E-2</c:v>
                </c:pt>
                <c:pt idx="450">
                  <c:v>3.8844181310603174E-2</c:v>
                </c:pt>
                <c:pt idx="451">
                  <c:v>3.8886901696271563E-2</c:v>
                </c:pt>
                <c:pt idx="452">
                  <c:v>3.8929572138837437E-2</c:v>
                </c:pt>
                <c:pt idx="453">
                  <c:v>3.8972192548912508E-2</c:v>
                </c:pt>
                <c:pt idx="454">
                  <c:v>3.9014762839761949E-2</c:v>
                </c:pt>
                <c:pt idx="455">
                  <c:v>3.9057282927268143E-2</c:v>
                </c:pt>
                <c:pt idx="456">
                  <c:v>3.9099752729894091E-2</c:v>
                </c:pt>
                <c:pt idx="457">
                  <c:v>3.9142172168633103E-2</c:v>
                </c:pt>
                <c:pt idx="458">
                  <c:v>3.9184541166981592E-2</c:v>
                </c:pt>
                <c:pt idx="459">
                  <c:v>3.9226859650887756E-2</c:v>
                </c:pt>
                <c:pt idx="460">
                  <c:v>3.9269127548725614E-2</c:v>
                </c:pt>
                <c:pt idx="461">
                  <c:v>3.9311344791245546E-2</c:v>
                </c:pt>
                <c:pt idx="462">
                  <c:v>3.9353511311549509E-2</c:v>
                </c:pt>
                <c:pt idx="463">
                  <c:v>3.9395627045043534E-2</c:v>
                </c:pt>
                <c:pt idx="464">
                  <c:v>3.9437691929406951E-2</c:v>
                </c:pt>
                <c:pt idx="465">
                  <c:v>3.9479705904561201E-2</c:v>
                </c:pt>
                <c:pt idx="466">
                  <c:v>3.9521668912624895E-2</c:v>
                </c:pt>
                <c:pt idx="467">
                  <c:v>3.956358089789179E-2</c:v>
                </c:pt>
                <c:pt idx="468">
                  <c:v>3.9605441806784693E-2</c:v>
                </c:pt>
                <c:pt idx="469">
                  <c:v>3.9647251587834463E-2</c:v>
                </c:pt>
                <c:pt idx="470">
                  <c:v>3.9689010191637168E-2</c:v>
                </c:pt>
                <c:pt idx="471">
                  <c:v>3.9730717570826232E-2</c:v>
                </c:pt>
                <c:pt idx="472">
                  <c:v>3.9772373680045638E-2</c:v>
                </c:pt>
                <c:pt idx="473">
                  <c:v>3.9813978475907917E-2</c:v>
                </c:pt>
                <c:pt idx="474">
                  <c:v>3.9855531916975565E-2</c:v>
                </c:pt>
                <c:pt idx="475">
                  <c:v>3.9897033963719152E-2</c:v>
                </c:pt>
                <c:pt idx="476">
                  <c:v>3.9938484578499647E-2</c:v>
                </c:pt>
                <c:pt idx="477">
                  <c:v>3.9979883725528256E-2</c:v>
                </c:pt>
                <c:pt idx="478">
                  <c:v>4.0021231370842604E-2</c:v>
                </c:pt>
                <c:pt idx="479">
                  <c:v>4.0062527482282409E-2</c:v>
                </c:pt>
                <c:pt idx="480">
                  <c:v>4.0103772029451507E-2</c:v>
                </c:pt>
                <c:pt idx="481">
                  <c:v>4.0144964983702333E-2</c:v>
                </c:pt>
                <c:pt idx="482">
                  <c:v>4.0186106318096576E-2</c:v>
                </c:pt>
                <c:pt idx="483">
                  <c:v>4.0227196007390477E-2</c:v>
                </c:pt>
                <c:pt idx="484">
                  <c:v>4.0268234027998499E-2</c:v>
                </c:pt>
                <c:pt idx="485">
                  <c:v>4.0309220357971652E-2</c:v>
                </c:pt>
                <c:pt idx="486">
                  <c:v>4.035015497697679E-2</c:v>
                </c:pt>
                <c:pt idx="487">
                  <c:v>4.0391037866260783E-2</c:v>
                </c:pt>
                <c:pt idx="488">
                  <c:v>4.0431869008637697E-2</c:v>
                </c:pt>
                <c:pt idx="489">
                  <c:v>4.0472648388452936E-2</c:v>
                </c:pt>
                <c:pt idx="490">
                  <c:v>4.0513375991571142E-2</c:v>
                </c:pt>
                <c:pt idx="491">
                  <c:v>4.0554051805341822E-2</c:v>
                </c:pt>
                <c:pt idx="492">
                  <c:v>4.0594675818581019E-2</c:v>
                </c:pt>
                <c:pt idx="493">
                  <c:v>4.0635248021552411E-2</c:v>
                </c:pt>
                <c:pt idx="494">
                  <c:v>4.0675768405934835E-2</c:v>
                </c:pt>
                <c:pt idx="495">
                  <c:v>4.07162369648119E-2</c:v>
                </c:pt>
                <c:pt idx="496">
                  <c:v>4.0756653692637999E-2</c:v>
                </c:pt>
                <c:pt idx="497">
                  <c:v>4.0797018585228571E-2</c:v>
                </c:pt>
                <c:pt idx="498">
                  <c:v>4.0837331639728941E-2</c:v>
                </c:pt>
                <c:pt idx="499">
                  <c:v>4.0877592854597508E-2</c:v>
                </c:pt>
                <c:pt idx="500">
                  <c:v>4.0917802229589878E-2</c:v>
                </c:pt>
                <c:pt idx="501">
                  <c:v>4.0957959765727948E-2</c:v>
                </c:pt>
                <c:pt idx="502">
                  <c:v>4.0998065465291667E-2</c:v>
                </c:pt>
                <c:pt idx="503">
                  <c:v>4.1038119331787921E-2</c:v>
                </c:pt>
                <c:pt idx="504">
                  <c:v>4.1078121369942856E-2</c:v>
                </c:pt>
                <c:pt idx="505">
                  <c:v>4.1118071585672301E-2</c:v>
                </c:pt>
                <c:pt idx="506">
                  <c:v>4.1157969986067001E-2</c:v>
                </c:pt>
                <c:pt idx="507">
                  <c:v>4.1197816579379536E-2</c:v>
                </c:pt>
                <c:pt idx="508">
                  <c:v>4.1237611374994723E-2</c:v>
                </c:pt>
                <c:pt idx="509">
                  <c:v>4.1277354383424031E-2</c:v>
                </c:pt>
                <c:pt idx="510">
                  <c:v>4.1317045616275756E-2</c:v>
                </c:pt>
                <c:pt idx="511">
                  <c:v>4.1356685086249172E-2</c:v>
                </c:pt>
                <c:pt idx="512">
                  <c:v>4.1396272807107518E-2</c:v>
                </c:pt>
                <c:pt idx="513">
                  <c:v>4.1435808793665062E-2</c:v>
                </c:pt>
                <c:pt idx="514">
                  <c:v>4.147529306177522E-2</c:v>
                </c:pt>
                <c:pt idx="515">
                  <c:v>4.1514725628302822E-2</c:v>
                </c:pt>
                <c:pt idx="516">
                  <c:v>4.1554106511120972E-2</c:v>
                </c:pt>
                <c:pt idx="517">
                  <c:v>4.1593435729082306E-2</c:v>
                </c:pt>
                <c:pt idx="518">
                  <c:v>4.1632713302015525E-2</c:v>
                </c:pt>
                <c:pt idx="519">
                  <c:v>4.1671939250699369E-2</c:v>
                </c:pt>
                <c:pt idx="520">
                  <c:v>4.1711113596851354E-2</c:v>
                </c:pt>
                <c:pt idx="521">
                  <c:v>4.1750236363118073E-2</c:v>
                </c:pt>
                <c:pt idx="522">
                  <c:v>4.1789307573049141E-2</c:v>
                </c:pt>
                <c:pt idx="523">
                  <c:v>4.1828327251094984E-2</c:v>
                </c:pt>
                <c:pt idx="524">
                  <c:v>4.1867295422579713E-2</c:v>
                </c:pt>
                <c:pt idx="525">
                  <c:v>4.1906212113699874E-2</c:v>
                </c:pt>
                <c:pt idx="526">
                  <c:v>4.1945077351499271E-2</c:v>
                </c:pt>
                <c:pt idx="527">
                  <c:v>4.1983891163859886E-2</c:v>
                </c:pt>
                <c:pt idx="528">
                  <c:v>4.2022653579492877E-2</c:v>
                </c:pt>
                <c:pt idx="529">
                  <c:v>4.2061364627914051E-2</c:v>
                </c:pt>
                <c:pt idx="530">
                  <c:v>4.2100024339443577E-2</c:v>
                </c:pt>
                <c:pt idx="531">
                  <c:v>4.213863274518035E-2</c:v>
                </c:pt>
                <c:pt idx="532">
                  <c:v>4.2177189877001427E-2</c:v>
                </c:pt>
                <c:pt idx="533">
                  <c:v>4.2215695767536823E-2</c:v>
                </c:pt>
                <c:pt idx="534">
                  <c:v>4.2254150450169885E-2</c:v>
                </c:pt>
                <c:pt idx="535">
                  <c:v>4.229255395901392E-2</c:v>
                </c:pt>
                <c:pt idx="536">
                  <c:v>4.233090632890478E-2</c:v>
                </c:pt>
                <c:pt idx="537">
                  <c:v>4.2369207595393477E-2</c:v>
                </c:pt>
                <c:pt idx="538">
                  <c:v>4.2407457794723394E-2</c:v>
                </c:pt>
                <c:pt idx="539">
                  <c:v>4.2445656963831506E-2</c:v>
                </c:pt>
                <c:pt idx="540">
                  <c:v>4.2483805140324439E-2</c:v>
                </c:pt>
                <c:pt idx="541">
                  <c:v>4.252190236247938E-2</c:v>
                </c:pt>
                <c:pt idx="542">
                  <c:v>4.255994866922197E-2</c:v>
                </c:pt>
                <c:pt idx="543">
                  <c:v>4.2597944100120744E-2</c:v>
                </c:pt>
                <c:pt idx="544">
                  <c:v>4.2635888695380139E-2</c:v>
                </c:pt>
                <c:pt idx="545">
                  <c:v>4.2673782495819643E-2</c:v>
                </c:pt>
                <c:pt idx="546">
                  <c:v>4.2711625542875283E-2</c:v>
                </c:pt>
                <c:pt idx="547">
                  <c:v>4.274941787857689E-2</c:v>
                </c:pt>
                <c:pt idx="548">
                  <c:v>4.2787159545550589E-2</c:v>
                </c:pt>
                <c:pt idx="549">
                  <c:v>4.2824850586997816E-2</c:v>
                </c:pt>
                <c:pt idx="550">
                  <c:v>4.2862491046690189E-2</c:v>
                </c:pt>
                <c:pt idx="551">
                  <c:v>4.2900080968963528E-2</c:v>
                </c:pt>
                <c:pt idx="552">
                  <c:v>4.2937620398698799E-2</c:v>
                </c:pt>
                <c:pt idx="553">
                  <c:v>4.2975109381323831E-2</c:v>
                </c:pt>
                <c:pt idx="554">
                  <c:v>4.301254796279233E-2</c:v>
                </c:pt>
                <c:pt idx="555">
                  <c:v>4.3049936189586559E-2</c:v>
                </c:pt>
                <c:pt idx="556">
                  <c:v>4.3087274108697365E-2</c:v>
                </c:pt>
                <c:pt idx="557">
                  <c:v>4.3124561767620577E-2</c:v>
                </c:pt>
                <c:pt idx="558">
                  <c:v>4.316179921435187E-2</c:v>
                </c:pt>
                <c:pt idx="559">
                  <c:v>4.3198986497368169E-2</c:v>
                </c:pt>
                <c:pt idx="560">
                  <c:v>4.3236123665630136E-2</c:v>
                </c:pt>
                <c:pt idx="561">
                  <c:v>4.3273210768562921E-2</c:v>
                </c:pt>
                <c:pt idx="562">
                  <c:v>4.3310247856058887E-2</c:v>
                </c:pt>
                <c:pt idx="563">
                  <c:v>4.3347234978457869E-2</c:v>
                </c:pt>
                <c:pt idx="564">
                  <c:v>4.338417218655085E-2</c:v>
                </c:pt>
                <c:pt idx="565">
                  <c:v>4.3421059531561182E-2</c:v>
                </c:pt>
                <c:pt idx="566">
                  <c:v>4.3457897065141984E-2</c:v>
                </c:pt>
                <c:pt idx="567">
                  <c:v>4.3494684839372091E-2</c:v>
                </c:pt>
                <c:pt idx="568">
                  <c:v>4.3531422906738532E-2</c:v>
                </c:pt>
                <c:pt idx="569">
                  <c:v>4.3568111320139984E-2</c:v>
                </c:pt>
                <c:pt idx="570">
                  <c:v>4.3604750132868617E-2</c:v>
                </c:pt>
                <c:pt idx="571">
                  <c:v>4.3641339398613727E-2</c:v>
                </c:pt>
                <c:pt idx="572">
                  <c:v>4.3677879171444486E-2</c:v>
                </c:pt>
                <c:pt idx="573">
                  <c:v>4.3714369505807364E-2</c:v>
                </c:pt>
                <c:pt idx="574">
                  <c:v>4.3750810456522765E-2</c:v>
                </c:pt>
                <c:pt idx="575">
                  <c:v>4.3787202078768857E-2</c:v>
                </c:pt>
                <c:pt idx="576">
                  <c:v>4.3823544428085698E-2</c:v>
                </c:pt>
                <c:pt idx="577">
                  <c:v>4.3859837560357232E-2</c:v>
                </c:pt>
                <c:pt idx="578">
                  <c:v>4.3896081531815588E-2</c:v>
                </c:pt>
                <c:pt idx="579">
                  <c:v>4.3932276399025284E-2</c:v>
                </c:pt>
                <c:pt idx="580">
                  <c:v>4.3968422218880539E-2</c:v>
                </c:pt>
                <c:pt idx="581">
                  <c:v>4.4004519048603301E-2</c:v>
                </c:pt>
                <c:pt idx="582">
                  <c:v>4.4040566945727055E-2</c:v>
                </c:pt>
                <c:pt idx="583">
                  <c:v>4.4076565968101535E-2</c:v>
                </c:pt>
                <c:pt idx="584">
                  <c:v>4.4112516173875981E-2</c:v>
                </c:pt>
                <c:pt idx="585">
                  <c:v>4.4148417621504003E-2</c:v>
                </c:pt>
                <c:pt idx="586">
                  <c:v>4.4184270369727746E-2</c:v>
                </c:pt>
                <c:pt idx="587">
                  <c:v>4.422007447757649E-2</c:v>
                </c:pt>
                <c:pt idx="588">
                  <c:v>4.4255830004364546E-2</c:v>
                </c:pt>
                <c:pt idx="589">
                  <c:v>4.4291537009676425E-2</c:v>
                </c:pt>
                <c:pt idx="590">
                  <c:v>4.4327195553372063E-2</c:v>
                </c:pt>
                <c:pt idx="591">
                  <c:v>4.4362805695570141E-2</c:v>
                </c:pt>
                <c:pt idx="592">
                  <c:v>4.4398367496653462E-2</c:v>
                </c:pt>
                <c:pt idx="593">
                  <c:v>4.4433881017254422E-2</c:v>
                </c:pt>
                <c:pt idx="594">
                  <c:v>4.4469346318253451E-2</c:v>
                </c:pt>
                <c:pt idx="595">
                  <c:v>4.4504763460778106E-2</c:v>
                </c:pt>
                <c:pt idx="596">
                  <c:v>4.4540132506188143E-2</c:v>
                </c:pt>
                <c:pt idx="597">
                  <c:v>4.4575453516081186E-2</c:v>
                </c:pt>
                <c:pt idx="598">
                  <c:v>4.4610726552277227E-2</c:v>
                </c:pt>
                <c:pt idx="599">
                  <c:v>4.4645951676824412E-2</c:v>
                </c:pt>
                <c:pt idx="600">
                  <c:v>4.4681128951984388E-2</c:v>
                </c:pt>
                <c:pt idx="601">
                  <c:v>4.4716258440231915E-2</c:v>
                </c:pt>
                <c:pt idx="602">
                  <c:v>4.4751340204253726E-2</c:v>
                </c:pt>
                <c:pt idx="603">
                  <c:v>4.4786374306934842E-2</c:v>
                </c:pt>
                <c:pt idx="604">
                  <c:v>4.4821360811364654E-2</c:v>
                </c:pt>
                <c:pt idx="605">
                  <c:v>4.4856299780821382E-2</c:v>
                </c:pt>
                <c:pt idx="606">
                  <c:v>4.4891191278778275E-2</c:v>
                </c:pt>
                <c:pt idx="607">
                  <c:v>4.4926035368890171E-2</c:v>
                </c:pt>
                <c:pt idx="608">
                  <c:v>4.4960832114992827E-2</c:v>
                </c:pt>
                <c:pt idx="609">
                  <c:v>4.4995581581102909E-2</c:v>
                </c:pt>
                <c:pt idx="610">
                  <c:v>4.5030283831404089E-2</c:v>
                </c:pt>
                <c:pt idx="611">
                  <c:v>4.5064938930253498E-2</c:v>
                </c:pt>
                <c:pt idx="612">
                  <c:v>4.5099546942167251E-2</c:v>
                </c:pt>
                <c:pt idx="613">
                  <c:v>4.5134107931826983E-2</c:v>
                </c:pt>
                <c:pt idx="614">
                  <c:v>4.5168621964066319E-2</c:v>
                </c:pt>
                <c:pt idx="615">
                  <c:v>4.5203089103870608E-2</c:v>
                </c:pt>
                <c:pt idx="616">
                  <c:v>4.5237509416377976E-2</c:v>
                </c:pt>
                <c:pt idx="617">
                  <c:v>4.5271882966865178E-2</c:v>
                </c:pt>
                <c:pt idx="618">
                  <c:v>4.5306209820755089E-2</c:v>
                </c:pt>
                <c:pt idx="619">
                  <c:v>4.5340490043601946E-2</c:v>
                </c:pt>
                <c:pt idx="620">
                  <c:v>4.5374723701098255E-2</c:v>
                </c:pt>
                <c:pt idx="621">
                  <c:v>4.5408910859062207E-2</c:v>
                </c:pt>
                <c:pt idx="622">
                  <c:v>4.5443051583437789E-2</c:v>
                </c:pt>
                <c:pt idx="623">
                  <c:v>4.5477145940295581E-2</c:v>
                </c:pt>
                <c:pt idx="624">
                  <c:v>4.5511193995819078E-2</c:v>
                </c:pt>
                <c:pt idx="625">
                  <c:v>4.5545195816313118E-2</c:v>
                </c:pt>
                <c:pt idx="626">
                  <c:v>4.5579151468188882E-2</c:v>
                </c:pt>
                <c:pt idx="627">
                  <c:v>4.5613061017971746E-2</c:v>
                </c:pt>
                <c:pt idx="628">
                  <c:v>4.5646924532288434E-2</c:v>
                </c:pt>
                <c:pt idx="629">
                  <c:v>4.5680742077867403E-2</c:v>
                </c:pt>
                <c:pt idx="630">
                  <c:v>4.5714513721540541E-2</c:v>
                </c:pt>
                <c:pt idx="631">
                  <c:v>4.5748239530229835E-2</c:v>
                </c:pt>
                <c:pt idx="632">
                  <c:v>4.578191957095553E-2</c:v>
                </c:pt>
                <c:pt idx="633">
                  <c:v>4.5815553910821517E-2</c:v>
                </c:pt>
                <c:pt idx="634">
                  <c:v>4.5849142617024101E-2</c:v>
                </c:pt>
                <c:pt idx="635">
                  <c:v>4.5882685756838841E-2</c:v>
                </c:pt>
                <c:pt idx="636">
                  <c:v>4.5916183397621914E-2</c:v>
                </c:pt>
                <c:pt idx="637">
                  <c:v>4.5949635606811388E-2</c:v>
                </c:pt>
                <c:pt idx="638">
                  <c:v>4.5983042451914258E-2</c:v>
                </c:pt>
                <c:pt idx="639">
                  <c:v>4.6016404000515383E-2</c:v>
                </c:pt>
                <c:pt idx="640">
                  <c:v>4.6049720320263207E-2</c:v>
                </c:pt>
                <c:pt idx="641">
                  <c:v>4.6082991478878219E-2</c:v>
                </c:pt>
                <c:pt idx="642">
                  <c:v>4.6116217544138791E-2</c:v>
                </c:pt>
                <c:pt idx="643">
                  <c:v>4.6149398583890222E-2</c:v>
                </c:pt>
                <c:pt idx="644">
                  <c:v>4.6182534666030665E-2</c:v>
                </c:pt>
                <c:pt idx="645">
                  <c:v>4.6215625858519564E-2</c:v>
                </c:pt>
                <c:pt idx="646">
                  <c:v>4.6248672229364331E-2</c:v>
                </c:pt>
                <c:pt idx="647">
                  <c:v>4.6281673846628187E-2</c:v>
                </c:pt>
                <c:pt idx="648">
                  <c:v>4.631463077841759E-2</c:v>
                </c:pt>
                <c:pt idx="649">
                  <c:v>4.6347543092890117E-2</c:v>
                </c:pt>
                <c:pt idx="650">
                  <c:v>4.6380410858242807E-2</c:v>
                </c:pt>
                <c:pt idx="651">
                  <c:v>4.6413234142713353E-2</c:v>
                </c:pt>
                <c:pt idx="652">
                  <c:v>4.6446013014582566E-2</c:v>
                </c:pt>
                <c:pt idx="653">
                  <c:v>4.647874754216208E-2</c:v>
                </c:pt>
                <c:pt idx="654">
                  <c:v>4.6511437793803005E-2</c:v>
                </c:pt>
                <c:pt idx="655">
                  <c:v>4.654408383788302E-2</c:v>
                </c:pt>
                <c:pt idx="656">
                  <c:v>4.6576685742814393E-2</c:v>
                </c:pt>
                <c:pt idx="657">
                  <c:v>4.6609243577031841E-2</c:v>
                </c:pt>
                <c:pt idx="658">
                  <c:v>4.6641757409000589E-2</c:v>
                </c:pt>
                <c:pt idx="659">
                  <c:v>4.6674227307203761E-2</c:v>
                </c:pt>
                <c:pt idx="660">
                  <c:v>4.6706653340150499E-2</c:v>
                </c:pt>
                <c:pt idx="661">
                  <c:v>4.6739035576363955E-2</c:v>
                </c:pt>
                <c:pt idx="662">
                  <c:v>4.6771374084389472E-2</c:v>
                </c:pt>
                <c:pt idx="663">
                  <c:v>4.6803668932782101E-2</c:v>
                </c:pt>
                <c:pt idx="664">
                  <c:v>4.6835920190114809E-2</c:v>
                </c:pt>
                <c:pt idx="665">
                  <c:v>4.6868127924966634E-2</c:v>
                </c:pt>
                <c:pt idx="666">
                  <c:v>4.6900292205930914E-2</c:v>
                </c:pt>
                <c:pt idx="667">
                  <c:v>4.6932413101602989E-2</c:v>
                </c:pt>
                <c:pt idx="668">
                  <c:v>4.6964490680588472E-2</c:v>
                </c:pt>
                <c:pt idx="669">
                  <c:v>4.6996525011492853E-2</c:v>
                </c:pt>
                <c:pt idx="670">
                  <c:v>4.7028516162923209E-2</c:v>
                </c:pt>
                <c:pt idx="671">
                  <c:v>4.7060464203490492E-2</c:v>
                </c:pt>
                <c:pt idx="672">
                  <c:v>4.7092369201798594E-2</c:v>
                </c:pt>
                <c:pt idx="673">
                  <c:v>4.7124231226452741E-2</c:v>
                </c:pt>
                <c:pt idx="674">
                  <c:v>4.7156050346047931E-2</c:v>
                </c:pt>
                <c:pt idx="675">
                  <c:v>4.7187826629177358E-2</c:v>
                </c:pt>
                <c:pt idx="676">
                  <c:v>4.7219560144420379E-2</c:v>
                </c:pt>
                <c:pt idx="677">
                  <c:v>4.7251250960350967E-2</c:v>
                </c:pt>
                <c:pt idx="678">
                  <c:v>4.728289914552631E-2</c:v>
                </c:pt>
                <c:pt idx="679">
                  <c:v>4.7314504768495254E-2</c:v>
                </c:pt>
                <c:pt idx="680">
                  <c:v>4.7346067897786302E-2</c:v>
                </c:pt>
                <c:pt idx="681">
                  <c:v>4.7377588601916786E-2</c:v>
                </c:pt>
                <c:pt idx="682">
                  <c:v>4.7409066949380241E-2</c:v>
                </c:pt>
                <c:pt idx="683">
                  <c:v>4.7440503008656265E-2</c:v>
                </c:pt>
                <c:pt idx="684">
                  <c:v>4.7471896848197956E-2</c:v>
                </c:pt>
                <c:pt idx="685">
                  <c:v>4.7503248536441278E-2</c:v>
                </c:pt>
                <c:pt idx="686">
                  <c:v>4.7534558141792554E-2</c:v>
                </c:pt>
                <c:pt idx="687">
                  <c:v>4.7565825732638387E-2</c:v>
                </c:pt>
                <c:pt idx="688">
                  <c:v>4.7597051377334505E-2</c:v>
                </c:pt>
                <c:pt idx="689">
                  <c:v>4.7628235144208532E-2</c:v>
                </c:pt>
                <c:pt idx="690">
                  <c:v>4.7659377101562643E-2</c:v>
                </c:pt>
                <c:pt idx="691">
                  <c:v>4.7690477317662558E-2</c:v>
                </c:pt>
                <c:pt idx="692">
                  <c:v>4.7721535860747503E-2</c:v>
                </c:pt>
                <c:pt idx="693">
                  <c:v>4.7752552799017918E-2</c:v>
                </c:pt>
                <c:pt idx="694">
                  <c:v>4.7783528200644909E-2</c:v>
                </c:pt>
                <c:pt idx="695">
                  <c:v>4.7814462133758034E-2</c:v>
                </c:pt>
                <c:pt idx="696">
                  <c:v>4.7845354666455286E-2</c:v>
                </c:pt>
                <c:pt idx="697">
                  <c:v>4.7876205866790929E-2</c:v>
                </c:pt>
                <c:pt idx="698">
                  <c:v>4.7907015802784857E-2</c:v>
                </c:pt>
                <c:pt idx="699">
                  <c:v>4.7937784542411127E-2</c:v>
                </c:pt>
                <c:pt idx="700">
                  <c:v>4.7968512153606702E-2</c:v>
                </c:pt>
                <c:pt idx="701">
                  <c:v>4.799919870426067E-2</c:v>
                </c:pt>
                <c:pt idx="702">
                  <c:v>4.8029844262223016E-2</c:v>
                </c:pt>
                <c:pt idx="703">
                  <c:v>4.8060448895293366E-2</c:v>
                </c:pt>
                <c:pt idx="704">
                  <c:v>4.8091012671229776E-2</c:v>
                </c:pt>
                <c:pt idx="705">
                  <c:v>4.8121535657738058E-2</c:v>
                </c:pt>
                <c:pt idx="706">
                  <c:v>4.8152017922480563E-2</c:v>
                </c:pt>
                <c:pt idx="707">
                  <c:v>4.8182459533066206E-2</c:v>
                </c:pt>
                <c:pt idx="708">
                  <c:v>4.821286055705349E-2</c:v>
                </c:pt>
                <c:pt idx="709">
                  <c:v>4.8243221061952821E-2</c:v>
                </c:pt>
                <c:pt idx="710">
                  <c:v>4.8273541115217249E-2</c:v>
                </c:pt>
                <c:pt idx="711">
                  <c:v>4.8303820784251314E-2</c:v>
                </c:pt>
                <c:pt idx="712">
                  <c:v>4.8334060136400028E-2</c:v>
                </c:pt>
                <c:pt idx="713">
                  <c:v>4.8364259238957714E-2</c:v>
                </c:pt>
                <c:pt idx="714">
                  <c:v>4.839441815915755E-2</c:v>
                </c:pt>
                <c:pt idx="715">
                  <c:v>4.842453696418042E-2</c:v>
                </c:pt>
                <c:pt idx="716">
                  <c:v>4.8454615721144005E-2</c:v>
                </c:pt>
                <c:pt idx="717">
                  <c:v>4.8484654497111646E-2</c:v>
                </c:pt>
                <c:pt idx="718">
                  <c:v>4.851465335908197E-2</c:v>
                </c:pt>
                <c:pt idx="719">
                  <c:v>4.8544612373997785E-2</c:v>
                </c:pt>
                <c:pt idx="720">
                  <c:v>4.8574531608735226E-2</c:v>
                </c:pt>
                <c:pt idx="721">
                  <c:v>4.8604411130112678E-2</c:v>
                </c:pt>
                <c:pt idx="722">
                  <c:v>4.863425100488046E-2</c:v>
                </c:pt>
                <c:pt idx="723">
                  <c:v>4.8664051299729755E-2</c:v>
                </c:pt>
                <c:pt idx="724">
                  <c:v>4.8693812081281727E-2</c:v>
                </c:pt>
                <c:pt idx="725">
                  <c:v>4.8723533416097073E-2</c:v>
                </c:pt>
                <c:pt idx="726">
                  <c:v>4.8753215370664536E-2</c:v>
                </c:pt>
                <c:pt idx="727">
                  <c:v>4.8782858011411134E-2</c:v>
                </c:pt>
                <c:pt idx="728">
                  <c:v>4.8812461404690706E-2</c:v>
                </c:pt>
                <c:pt idx="729">
                  <c:v>4.8842025616793606E-2</c:v>
                </c:pt>
                <c:pt idx="730">
                  <c:v>4.887155071393659E-2</c:v>
                </c:pt>
                <c:pt idx="731">
                  <c:v>4.890103676226671E-2</c:v>
                </c:pt>
                <c:pt idx="732">
                  <c:v>4.8930483827863878E-2</c:v>
                </c:pt>
                <c:pt idx="733">
                  <c:v>4.8959891976731451E-2</c:v>
                </c:pt>
                <c:pt idx="734">
                  <c:v>4.8989261274805823E-2</c:v>
                </c:pt>
                <c:pt idx="735">
                  <c:v>4.901859178794514E-2</c:v>
                </c:pt>
                <c:pt idx="736">
                  <c:v>4.9047883581939518E-2</c:v>
                </c:pt>
                <c:pt idx="737">
                  <c:v>4.9077136722499796E-2</c:v>
                </c:pt>
                <c:pt idx="738">
                  <c:v>4.9106351275267274E-2</c:v>
                </c:pt>
                <c:pt idx="739">
                  <c:v>4.9135527305802479E-2</c:v>
                </c:pt>
                <c:pt idx="740">
                  <c:v>4.9164664879595421E-2</c:v>
                </c:pt>
                <c:pt idx="741">
                  <c:v>4.9193764062054418E-2</c:v>
                </c:pt>
                <c:pt idx="742">
                  <c:v>4.9222824918515692E-2</c:v>
                </c:pt>
                <c:pt idx="743">
                  <c:v>4.925184751423288E-2</c:v>
                </c:pt>
                <c:pt idx="744">
                  <c:v>4.9280831914386009E-2</c:v>
                </c:pt>
                <c:pt idx="745">
                  <c:v>4.9309778184071652E-2</c:v>
                </c:pt>
                <c:pt idx="746">
                  <c:v>4.9338686388311931E-2</c:v>
                </c:pt>
                <c:pt idx="747">
                  <c:v>4.9367556592044184E-2</c:v>
                </c:pt>
                <c:pt idx="748">
                  <c:v>4.9396388860129987E-2</c:v>
                </c:pt>
                <c:pt idx="749">
                  <c:v>4.9425183257346607E-2</c:v>
                </c:pt>
                <c:pt idx="750">
                  <c:v>4.945393984838977E-2</c:v>
                </c:pt>
                <c:pt idx="751">
                  <c:v>4.948265869787704E-2</c:v>
                </c:pt>
                <c:pt idx="752">
                  <c:v>4.9511339870338678E-2</c:v>
                </c:pt>
                <c:pt idx="753">
                  <c:v>4.9539983430226697E-2</c:v>
                </c:pt>
                <c:pt idx="754">
                  <c:v>4.9568589441905127E-2</c:v>
                </c:pt>
                <c:pt idx="755">
                  <c:v>4.9597157969659064E-2</c:v>
                </c:pt>
                <c:pt idx="756">
                  <c:v>4.9625689077684464E-2</c:v>
                </c:pt>
                <c:pt idx="757">
                  <c:v>4.965418283009719E-2</c:v>
                </c:pt>
                <c:pt idx="758">
                  <c:v>4.9682639290923362E-2</c:v>
                </c:pt>
                <c:pt idx="759">
                  <c:v>4.9711058524108384E-2</c:v>
                </c:pt>
                <c:pt idx="760">
                  <c:v>4.9739440593506816E-2</c:v>
                </c:pt>
                <c:pt idx="761">
                  <c:v>4.9767785562891437E-2</c:v>
                </c:pt>
                <c:pt idx="762">
                  <c:v>4.9796093495943633E-2</c:v>
                </c:pt>
                <c:pt idx="763">
                  <c:v>4.9824364456262434E-2</c:v>
                </c:pt>
                <c:pt idx="764">
                  <c:v>4.9852598507354462E-2</c:v>
                </c:pt>
                <c:pt idx="765">
                  <c:v>4.9880795712642978E-2</c:v>
                </c:pt>
                <c:pt idx="766">
                  <c:v>4.9908956135458336E-2</c:v>
                </c:pt>
                <c:pt idx="767">
                  <c:v>4.9937079839047036E-2</c:v>
                </c:pt>
                <c:pt idx="768">
                  <c:v>4.9965166886562801E-2</c:v>
                </c:pt>
                <c:pt idx="769">
                  <c:v>4.9993217341070123E-2</c:v>
                </c:pt>
                <c:pt idx="770">
                  <c:v>5.0021231265547091E-2</c:v>
                </c:pt>
                <c:pt idx="771">
                  <c:v>5.0049208722877159E-2</c:v>
                </c:pt>
                <c:pt idx="772">
                  <c:v>5.0077149775858198E-2</c:v>
                </c:pt>
                <c:pt idx="773">
                  <c:v>5.0105054487192567E-2</c:v>
                </c:pt>
                <c:pt idx="774">
                  <c:v>5.0132922919496156E-2</c:v>
                </c:pt>
                <c:pt idx="775">
                  <c:v>5.0160755135288983E-2</c:v>
                </c:pt>
                <c:pt idx="776">
                  <c:v>5.0188551197004223E-2</c:v>
                </c:pt>
                <c:pt idx="777">
                  <c:v>5.0216311166978223E-2</c:v>
                </c:pt>
                <c:pt idx="778">
                  <c:v>5.0244035107460151E-2</c:v>
                </c:pt>
                <c:pt idx="779">
                  <c:v>5.0271723080601419E-2</c:v>
                </c:pt>
                <c:pt idx="780">
                  <c:v>5.0299375148465941E-2</c:v>
                </c:pt>
                <c:pt idx="781">
                  <c:v>5.0326991373019589E-2</c:v>
                </c:pt>
                <c:pt idx="782">
                  <c:v>5.0354571816139962E-2</c:v>
                </c:pt>
                <c:pt idx="783">
                  <c:v>5.0382116539605858E-2</c:v>
                </c:pt>
                <c:pt idx="784">
                  <c:v>5.040962560510754E-2</c:v>
                </c:pt>
                <c:pt idx="785">
                  <c:v>5.043709907423622E-2</c:v>
                </c:pt>
                <c:pt idx="786">
                  <c:v>5.046453700849373E-2</c:v>
                </c:pt>
                <c:pt idx="787">
                  <c:v>5.0491939469283841E-2</c:v>
                </c:pt>
                <c:pt idx="788">
                  <c:v>5.0519306517915259E-2</c:v>
                </c:pt>
                <c:pt idx="789">
                  <c:v>5.0546638215605746E-2</c:v>
                </c:pt>
                <c:pt idx="790">
                  <c:v>5.0573934623472906E-2</c:v>
                </c:pt>
                <c:pt idx="791">
                  <c:v>5.0601195802543963E-2</c:v>
                </c:pt>
                <c:pt idx="792">
                  <c:v>5.0628421813745335E-2</c:v>
                </c:pt>
                <c:pt idx="793">
                  <c:v>5.0655612717912891E-2</c:v>
                </c:pt>
                <c:pt idx="794">
                  <c:v>5.0682768575781564E-2</c:v>
                </c:pt>
                <c:pt idx="795">
                  <c:v>5.0709889447994969E-2</c:v>
                </c:pt>
                <c:pt idx="796">
                  <c:v>5.0736975395095661E-2</c:v>
                </c:pt>
                <c:pt idx="797">
                  <c:v>5.0764026477534169E-2</c:v>
                </c:pt>
                <c:pt idx="798">
                  <c:v>5.0791042755659863E-2</c:v>
                </c:pt>
                <c:pt idx="799">
                  <c:v>5.0818024289729959E-2</c:v>
                </c:pt>
                <c:pt idx="800">
                  <c:v>5.0844971139899948E-2</c:v>
                </c:pt>
                <c:pt idx="801">
                  <c:v>5.0871883366232627E-2</c:v>
                </c:pt>
                <c:pt idx="802">
                  <c:v>5.0898761028688989E-2</c:v>
                </c:pt>
                <c:pt idx="803">
                  <c:v>5.0925604187137263E-2</c:v>
                </c:pt>
                <c:pt idx="804">
                  <c:v>5.0952412901343357E-2</c:v>
                </c:pt>
                <c:pt idx="805">
                  <c:v>5.0979187230979869E-2</c:v>
                </c:pt>
                <c:pt idx="806">
                  <c:v>5.1005927235617067E-2</c:v>
                </c:pt>
                <c:pt idx="807">
                  <c:v>5.1032632974731873E-2</c:v>
                </c:pt>
                <c:pt idx="808">
                  <c:v>5.105930450769839E-2</c:v>
                </c:pt>
                <c:pt idx="809">
                  <c:v>5.1085941893796873E-2</c:v>
                </c:pt>
                <c:pt idx="810">
                  <c:v>5.1112545192205962E-2</c:v>
                </c:pt>
                <c:pt idx="811">
                  <c:v>5.113911446200569E-2</c:v>
                </c:pt>
                <c:pt idx="812">
                  <c:v>5.1165649762181069E-2</c:v>
                </c:pt>
                <c:pt idx="813">
                  <c:v>5.1192151151613727E-2</c:v>
                </c:pt>
                <c:pt idx="814">
                  <c:v>5.1218618689090903E-2</c:v>
                </c:pt>
                <c:pt idx="815">
                  <c:v>5.1245052433296516E-2</c:v>
                </c:pt>
                <c:pt idx="816">
                  <c:v>5.1271452442820137E-2</c:v>
                </c:pt>
                <c:pt idx="817">
                  <c:v>5.1297818776147586E-2</c:v>
                </c:pt>
                <c:pt idx="818">
                  <c:v>5.1324151491669918E-2</c:v>
                </c:pt>
                <c:pt idx="819">
                  <c:v>5.1350450647674545E-2</c:v>
                </c:pt>
                <c:pt idx="820">
                  <c:v>5.1376716302354165E-2</c:v>
                </c:pt>
                <c:pt idx="821">
                  <c:v>5.1402948513797328E-2</c:v>
                </c:pt>
                <c:pt idx="822">
                  <c:v>5.1429147339997976E-2</c:v>
                </c:pt>
                <c:pt idx="823">
                  <c:v>5.1455312838845399E-2</c:v>
                </c:pt>
                <c:pt idx="824">
                  <c:v>5.1481445068134395E-2</c:v>
                </c:pt>
                <c:pt idx="825">
                  <c:v>5.1507544085555225E-2</c:v>
                </c:pt>
                <c:pt idx="826">
                  <c:v>5.1533609948703291E-2</c:v>
                </c:pt>
                <c:pt idx="827">
                  <c:v>5.1559642715069139E-2</c:v>
                </c:pt>
                <c:pt idx="828">
                  <c:v>5.1585642442048572E-2</c:v>
                </c:pt>
                <c:pt idx="829">
                  <c:v>5.1611609186933853E-2</c:v>
                </c:pt>
                <c:pt idx="830">
                  <c:v>5.1637543006917364E-2</c:v>
                </c:pt>
                <c:pt idx="831">
                  <c:v>5.1663443959095064E-2</c:v>
                </c:pt>
                <c:pt idx="832">
                  <c:v>5.1689312100458212E-2</c:v>
                </c:pt>
                <c:pt idx="833">
                  <c:v>5.1715147487903006E-2</c:v>
                </c:pt>
                <c:pt idx="834">
                  <c:v>5.1740950178220162E-2</c:v>
                </c:pt>
                <c:pt idx="835">
                  <c:v>5.1766720228105759E-2</c:v>
                </c:pt>
                <c:pt idx="836">
                  <c:v>5.1792457694150827E-2</c:v>
                </c:pt>
                <c:pt idx="837">
                  <c:v>5.1818162632850988E-2</c:v>
                </c:pt>
                <c:pt idx="838">
                  <c:v>5.1843835100597022E-2</c:v>
                </c:pt>
                <c:pt idx="839">
                  <c:v>5.1869475153684258E-2</c:v>
                </c:pt>
                <c:pt idx="840">
                  <c:v>5.1895082848303173E-2</c:v>
                </c:pt>
                <c:pt idx="841">
                  <c:v>5.192065824054877E-2</c:v>
                </c:pt>
                <c:pt idx="842">
                  <c:v>5.19462013864114E-2</c:v>
                </c:pt>
                <c:pt idx="843">
                  <c:v>5.1971712341785242E-2</c:v>
                </c:pt>
                <c:pt idx="844">
                  <c:v>5.19971911624603E-2</c:v>
                </c:pt>
                <c:pt idx="845">
                  <c:v>5.2022637904130843E-2</c:v>
                </c:pt>
                <c:pt idx="846">
                  <c:v>5.20480526223863E-2</c:v>
                </c:pt>
                <c:pt idx="847">
                  <c:v>5.2073435372720585E-2</c:v>
                </c:pt>
                <c:pt idx="848">
                  <c:v>5.209878621052396E-2</c:v>
                </c:pt>
                <c:pt idx="849">
                  <c:v>5.2124105191086553E-2</c:v>
                </c:pt>
                <c:pt idx="850">
                  <c:v>5.2149392369601845E-2</c:v>
                </c:pt>
                <c:pt idx="851">
                  <c:v>5.2174647801158783E-2</c:v>
                </c:pt>
                <c:pt idx="852">
                  <c:v>5.2199871540750169E-2</c:v>
                </c:pt>
                <c:pt idx="853">
                  <c:v>5.2225063643264777E-2</c:v>
                </c:pt>
              </c:numCache>
            </c:numRef>
          </c:yVal>
          <c:smooth val="1"/>
        </c:ser>
        <c:axId val="105687296"/>
        <c:axId val="106283008"/>
      </c:scatterChart>
      <c:valAx>
        <c:axId val="105687296"/>
        <c:scaling>
          <c:orientation val="minMax"/>
          <c:max val="80"/>
        </c:scaling>
        <c:axPos val="b"/>
        <c:numFmt formatCode="General" sourceLinked="1"/>
        <c:tickLblPos val="nextTo"/>
        <c:crossAx val="106283008"/>
        <c:crosses val="autoZero"/>
        <c:crossBetween val="midCat"/>
      </c:valAx>
      <c:valAx>
        <c:axId val="106283008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crossAx val="1056872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125" footer="0.314960620000001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Envelope!$T$1</c:f>
              <c:strCache>
                <c:ptCount val="1"/>
                <c:pt idx="0">
                  <c:v>Sett</c:v>
                </c:pt>
              </c:strCache>
            </c:strRef>
          </c:tx>
          <c:marker>
            <c:symbol val="none"/>
          </c:marker>
          <c:xVal>
            <c:numRef>
              <c:f>Envelope!$F$2:$F$855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Envelope!$T$2:$T$855</c:f>
              <c:numCache>
                <c:formatCode>General</c:formatCode>
                <c:ptCount val="854"/>
                <c:pt idx="0">
                  <c:v>1.7768921724443318E-3</c:v>
                </c:pt>
                <c:pt idx="1">
                  <c:v>1.7774020125800084E-3</c:v>
                </c:pt>
                <c:pt idx="2">
                  <c:v>1.3050491470412023E-3</c:v>
                </c:pt>
                <c:pt idx="3">
                  <c:v>1.3060370318882688E-3</c:v>
                </c:pt>
                <c:pt idx="4">
                  <c:v>1.3070556184367585E-3</c:v>
                </c:pt>
                <c:pt idx="5">
                  <c:v>1.3080842267068835E-3</c:v>
                </c:pt>
                <c:pt idx="6">
                  <c:v>1.3091009099443767E-3</c:v>
                </c:pt>
                <c:pt idx="7">
                  <c:v>1.3100825246309419E-3</c:v>
                </c:pt>
                <c:pt idx="8">
                  <c:v>1.3110048057594942E-3</c:v>
                </c:pt>
                <c:pt idx="9">
                  <c:v>1.3118424495123281E-3</c:v>
                </c:pt>
                <c:pt idx="10">
                  <c:v>1.3125692053191553E-3</c:v>
                </c:pt>
                <c:pt idx="11">
                  <c:v>1.3131579791309715E-3</c:v>
                </c:pt>
                <c:pt idx="12">
                  <c:v>1.3135809496059411E-3</c:v>
                </c:pt>
                <c:pt idx="13">
                  <c:v>1.313809698749126E-3</c:v>
                </c:pt>
                <c:pt idx="14">
                  <c:v>1.3138153583682716E-3</c:v>
                </c:pt>
                <c:pt idx="15">
                  <c:v>1.313568773493097E-3</c:v>
                </c:pt>
                <c:pt idx="16">
                  <c:v>1.3130406836485535E-3</c:v>
                </c:pt>
                <c:pt idx="17">
                  <c:v>1.312201922566966E-3</c:v>
                </c:pt>
                <c:pt idx="18">
                  <c:v>1.3110236365676037E-3</c:v>
                </c:pt>
                <c:pt idx="19">
                  <c:v>1.3094775214206474E-3</c:v>
                </c:pt>
                <c:pt idx="20">
                  <c:v>1.307536077049389E-3</c:v>
                </c:pt>
                <c:pt idx="21">
                  <c:v>1.3051728789112821E-3</c:v>
                </c:pt>
                <c:pt idx="22">
                  <c:v>1.302362864342472E-3</c:v>
                </c:pt>
                <c:pt idx="23">
                  <c:v>1.2990826315624887E-3</c:v>
                </c:pt>
                <c:pt idx="24">
                  <c:v>1.2953107484285739E-3</c:v>
                </c:pt>
                <c:pt idx="25">
                  <c:v>1.2910280674210449E-3</c:v>
                </c:pt>
                <c:pt idx="26">
                  <c:v>1.2862180427522785E-3</c:v>
                </c:pt>
                <c:pt idx="27">
                  <c:v>1.2808670449467859E-3</c:v>
                </c:pt>
                <c:pt idx="28">
                  <c:v>1.2749646677633795E-3</c:v>
                </c:pt>
                <c:pt idx="29">
                  <c:v>1.2685040219509208E-3</c:v>
                </c:pt>
                <c:pt idx="30">
                  <c:v>1.2614820100725259E-3</c:v>
                </c:pt>
                <c:pt idx="31">
                  <c:v>1.2538995765245088E-3</c:v>
                </c:pt>
                <c:pt idx="32">
                  <c:v>1.2457619269381844E-3</c:v>
                </c:pt>
                <c:pt idx="33">
                  <c:v>1.2370787114006619E-3</c:v>
                </c:pt>
                <c:pt idx="34">
                  <c:v>1.2278641663749264E-3</c:v>
                </c:pt>
                <c:pt idx="35">
                  <c:v>1.2181372108408519E-3</c:v>
                </c:pt>
                <c:pt idx="36">
                  <c:v>1.2079214930103734E-3</c:v>
                </c:pt>
                <c:pt idx="37">
                  <c:v>1.1972453849719434E-3</c:v>
                </c:pt>
                <c:pt idx="38">
                  <c:v>1.1861419237666605E-3</c:v>
                </c:pt>
                <c:pt idx="39">
                  <c:v>1.174648698652076E-3</c:v>
                </c:pt>
                <c:pt idx="40">
                  <c:v>1.1628076856267735E-3</c:v>
                </c:pt>
                <c:pt idx="41">
                  <c:v>1.1506650316194149E-3</c:v>
                </c:pt>
                <c:pt idx="42">
                  <c:v>1.1382707920369137E-3</c:v>
                </c:pt>
                <c:pt idx="43">
                  <c:v>1.1256786265661015E-3</c:v>
                </c:pt>
                <c:pt idx="44">
                  <c:v>1.1129454591814756E-3</c:v>
                </c:pt>
                <c:pt idx="45">
                  <c:v>1.1001311091845079E-3</c:v>
                </c:pt>
                <c:pt idx="46">
                  <c:v>1.0872979007545012E-3</c:v>
                </c:pt>
                <c:pt idx="47">
                  <c:v>1.0745102588994022E-3</c:v>
                </c:pt>
                <c:pt idx="48">
                  <c:v>1.0618342998489265E-3</c:v>
                </c:pt>
                <c:pt idx="49">
                  <c:v>1.0493374238268272E-3</c:v>
                </c:pt>
                <c:pt idx="50">
                  <c:v>1.0370879177910128E-3</c:v>
                </c:pt>
                <c:pt idx="51">
                  <c:v>1.0251545751566178E-3</c:v>
                </c:pt>
                <c:pt idx="52">
                  <c:v>1.0136063387555163E-3</c:v>
                </c:pt>
                <c:pt idx="53">
                  <c:v>1.0025119723686558E-3</c:v>
                </c:pt>
                <c:pt idx="54">
                  <c:v>9.9193976514333568E-4</c:v>
                </c:pt>
                <c:pt idx="55">
                  <c:v>9.8195727211747188E-4</c:v>
                </c:pt>
                <c:pt idx="56">
                  <c:v>9.7263109296094109E-4</c:v>
                </c:pt>
                <c:pt idx="57">
                  <c:v>9.6402668995501097E-4</c:v>
                </c:pt>
                <c:pt idx="58">
                  <c:v>9.5620824519506125E-4</c:v>
                </c:pt>
                <c:pt idx="59">
                  <c:v>9.4923855605637351E-4</c:v>
                </c:pt>
                <c:pt idx="60">
                  <c:v>9.4317896712566701E-4</c:v>
                </c:pt>
                <c:pt idx="61">
                  <c:v>9.3808933609445687E-4</c:v>
                </c:pt>
                <c:pt idx="62">
                  <c:v>9.3402803053761199E-4</c:v>
                </c:pt>
                <c:pt idx="63">
                  <c:v>9.3105195207305105E-4</c:v>
                </c:pt>
                <c:pt idx="64">
                  <c:v>9.2921658410470977E-4</c:v>
                </c:pt>
                <c:pt idx="65">
                  <c:v>9.2857605919270214E-4</c:v>
                </c:pt>
                <c:pt idx="66">
                  <c:v>9.2918324205340985E-4</c:v>
                </c:pt>
                <c:pt idx="67">
                  <c:v>9.3108982425864101E-4</c:v>
                </c:pt>
                <c:pt idx="68">
                  <c:v>9.3434642686153848E-4</c:v>
                </c:pt>
                <c:pt idx="69">
                  <c:v>9.3900270740662436E-4</c:v>
                </c:pt>
                <c:pt idx="70">
                  <c:v>9.4510746807127503E-4</c:v>
                </c:pt>
                <c:pt idx="71">
                  <c:v>9.5270876201823131E-4</c:v>
                </c:pt>
                <c:pt idx="72">
                  <c:v>9.6185399539242997E-4</c:v>
                </c:pt>
                <c:pt idx="73">
                  <c:v>9.7259002276972129E-4</c:v>
                </c:pt>
                <c:pt idx="74">
                  <c:v>9.8496323423033776E-4</c:v>
                </c:pt>
                <c:pt idx="75">
                  <c:v>9.9901963259763776E-4</c:v>
                </c:pt>
                <c:pt idx="76">
                  <c:v>1.0148048997197178E-3</c:v>
                </c:pt>
                <c:pt idx="77">
                  <c:v>1.0323644509979799E-3</c:v>
                </c:pt>
                <c:pt idx="78">
                  <c:v>1.0517434776541362E-3</c:v>
                </c:pt>
                <c:pt idx="79">
                  <c:v>1.0729869764917464E-3</c:v>
                </c:pt>
                <c:pt idx="80">
                  <c:v>1.0961397671389473E-3</c:v>
                </c:pt>
                <c:pt idx="81">
                  <c:v>1.1212464969548497E-3</c:v>
                </c:pt>
                <c:pt idx="82">
                  <c:v>1.148351633955487E-3</c:v>
                </c:pt>
                <c:pt idx="83">
                  <c:v>1.1774994482513239E-3</c:v>
                </c:pt>
                <c:pt idx="84">
                  <c:v>1.2087339826090965E-3</c:v>
                </c:pt>
                <c:pt idx="85">
                  <c:v>1.2420990128358493E-3</c:v>
                </c:pt>
                <c:pt idx="86">
                  <c:v>1.2776379987647225E-3</c:v>
                </c:pt>
                <c:pt idx="87">
                  <c:v>1.3153940266704038E-3</c:v>
                </c:pt>
                <c:pt idx="88">
                  <c:v>1.3554097439863488E-3</c:v>
                </c:pt>
                <c:pt idx="89">
                  <c:v>1.3977272872255986E-3</c:v>
                </c:pt>
                <c:pt idx="90">
                  <c:v>1.4423882040252947E-3</c:v>
                </c:pt>
                <c:pt idx="91">
                  <c:v>1.4894333702436229E-3</c:v>
                </c:pt>
                <c:pt idx="92">
                  <c:v>1.5389029030446789E-3</c:v>
                </c:pt>
                <c:pt idx="93">
                  <c:v>1.5908360708963823E-3</c:v>
                </c:pt>
                <c:pt idx="94">
                  <c:v>1.6452712014095015E-3</c:v>
                </c:pt>
                <c:pt idx="95">
                  <c:v>1.7022455879152298E-3</c:v>
                </c:pt>
                <c:pt idx="96">
                  <c:v>1.761795395674815E-3</c:v>
                </c:pt>
                <c:pt idx="97">
                  <c:v>1.8239555685801425E-3</c:v>
                </c:pt>
                <c:pt idx="98">
                  <c:v>1.8887597371840578E-3</c:v>
                </c:pt>
                <c:pt idx="99">
                  <c:v>1.95624012885473E-3</c:v>
                </c:pt>
                <c:pt idx="100">
                  <c:v>2.0264274808264962E-3</c:v>
                </c:pt>
                <c:pt idx="101">
                  <c:v>2.0993509568620785E-3</c:v>
                </c:pt>
                <c:pt idx="102">
                  <c:v>2.1750380682101895E-3</c:v>
                </c:pt>
                <c:pt idx="103">
                  <c:v>2.2535145994773812E-3</c:v>
                </c:pt>
                <c:pt idx="104">
                  <c:v>2.3348045399988384E-3</c:v>
                </c:pt>
                <c:pt idx="105">
                  <c:v>2.4189300212169675E-3</c:v>
                </c:pt>
                <c:pt idx="106">
                  <c:v>2.5059112605319974E-3</c:v>
                </c:pt>
                <c:pt idx="107">
                  <c:v>2.5957665120260437E-3</c:v>
                </c:pt>
                <c:pt idx="108">
                  <c:v>2.6885120243859573E-3</c:v>
                </c:pt>
                <c:pt idx="109">
                  <c:v>2.7841620063081664E-3</c:v>
                </c:pt>
                <c:pt idx="110">
                  <c:v>2.8827285995842175E-3</c:v>
                </c:pt>
                <c:pt idx="111">
                  <c:v>2.9842218600111365E-3</c:v>
                </c:pt>
                <c:pt idx="112">
                  <c:v>3.0886497462064419E-3</c:v>
                </c:pt>
                <c:pt idx="113">
                  <c:v>3.1960181163375478E-3</c:v>
                </c:pt>
                <c:pt idx="114">
                  <c:v>3.306330732724396E-3</c:v>
                </c:pt>
                <c:pt idx="115">
                  <c:v>3.419589274204948E-3</c:v>
                </c:pt>
                <c:pt idx="116">
                  <c:v>3.5357933561056122E-3</c:v>
                </c:pt>
                <c:pt idx="117">
                  <c:v>3.6549405575989503E-3</c:v>
                </c:pt>
                <c:pt idx="118">
                  <c:v>3.7770264561856818E-3</c:v>
                </c:pt>
                <c:pt idx="119">
                  <c:v>3.9020446689909966E-3</c:v>
                </c:pt>
                <c:pt idx="120">
                  <c:v>4.0299869005306823E-3</c:v>
                </c:pt>
                <c:pt idx="121">
                  <c:v>4.1608429965477043E-3</c:v>
                </c:pt>
                <c:pt idx="122">
                  <c:v>4.2946010035195574E-3</c:v>
                </c:pt>
                <c:pt idx="123">
                  <c:v>4.4312472333776177E-3</c:v>
                </c:pt>
                <c:pt idx="124">
                  <c:v>4.5707663329760942E-3</c:v>
                </c:pt>
                <c:pt idx="125">
                  <c:v>4.7131413578414619E-3</c:v>
                </c:pt>
                <c:pt idx="126">
                  <c:v>4.8583538496806212E-3</c:v>
                </c:pt>
                <c:pt idx="127">
                  <c:v>5.0063839171778663E-3</c:v>
                </c:pt>
                <c:pt idx="128">
                  <c:v>5.1572103195576353E-3</c:v>
                </c:pt>
                <c:pt idx="129">
                  <c:v>5.3108105524135958E-3</c:v>
                </c:pt>
                <c:pt idx="130">
                  <c:v>5.4671609353159067E-3</c:v>
                </c:pt>
                <c:pt idx="131">
                  <c:v>5.6262367007041134E-3</c:v>
                </c:pt>
                <c:pt idx="132">
                  <c:v>5.788012083595701E-3</c:v>
                </c:pt>
                <c:pt idx="133">
                  <c:v>5.9524604116519388E-3</c:v>
                </c:pt>
                <c:pt idx="134">
                  <c:v>6.1195541951699125E-3</c:v>
                </c:pt>
                <c:pt idx="135">
                  <c:v>6.2892652165742148E-3</c:v>
                </c:pt>
                <c:pt idx="136">
                  <c:v>6.4615646190341151E-3</c:v>
                </c:pt>
                <c:pt idx="137">
                  <c:v>6.636422993814956E-3</c:v>
                </c:pt>
                <c:pt idx="138">
                  <c:v>6.8138104660487525E-3</c:v>
                </c:pt>
                <c:pt idx="139">
                  <c:v>6.9936967786053458E-3</c:v>
                </c:pt>
                <c:pt idx="140">
                  <c:v>7.176051373756623E-3</c:v>
                </c:pt>
                <c:pt idx="141">
                  <c:v>7.3608434724245358E-3</c:v>
                </c:pt>
                <c:pt idx="142">
                  <c:v>7.5480421507436862E-3</c:v>
                </c:pt>
                <c:pt idx="143">
                  <c:v>7.7376164137661291E-3</c:v>
                </c:pt>
                <c:pt idx="144">
                  <c:v>7.9295352661252604E-3</c:v>
                </c:pt>
                <c:pt idx="145">
                  <c:v>8.1237677795362104E-3</c:v>
                </c:pt>
                <c:pt idx="146">
                  <c:v>8.3202831569834917E-3</c:v>
                </c:pt>
                <c:pt idx="147">
                  <c:v>8.5190507935442982E-3</c:v>
                </c:pt>
                <c:pt idx="148">
                  <c:v>8.7200403337627311E-3</c:v>
                </c:pt>
                <c:pt idx="149">
                  <c:v>8.9232217255186055E-3</c:v>
                </c:pt>
                <c:pt idx="150">
                  <c:v>9.1285652704005509E-3</c:v>
                </c:pt>
                <c:pt idx="151">
                  <c:v>9.3360416705645464E-3</c:v>
                </c:pt>
                <c:pt idx="152">
                  <c:v>9.5456220720962128E-3</c:v>
                </c:pt>
                <c:pt idx="153">
                  <c:v>9.757278104912304E-3</c:v>
                </c:pt>
                <c:pt idx="154">
                  <c:v>9.970981919264937E-3</c:v>
                </c:pt>
                <c:pt idx="155">
                  <c:v>1.0186706218884818E-2</c:v>
                </c:pt>
                <c:pt idx="156">
                  <c:v>1.0404424290881736E-2</c:v>
                </c:pt>
                <c:pt idx="157">
                  <c:v>1.0624110032452113E-2</c:v>
                </c:pt>
                <c:pt idx="158">
                  <c:v>1.0845737974505861E-2</c:v>
                </c:pt>
                <c:pt idx="159">
                  <c:v>1.1069283302339791E-2</c:v>
                </c:pt>
                <c:pt idx="160">
                  <c:v>1.1294721873418173E-2</c:v>
                </c:pt>
                <c:pt idx="161">
                  <c:v>1.152203023245368E-2</c:v>
                </c:pt>
                <c:pt idx="162">
                  <c:v>1.1751185623821337E-2</c:v>
                </c:pt>
                <c:pt idx="163">
                  <c:v>1.1982166001530891E-2</c:v>
                </c:pt>
                <c:pt idx="164">
                  <c:v>1.2214950036788534E-2</c:v>
                </c:pt>
                <c:pt idx="165">
                  <c:v>1.2449517123359668E-2</c:v>
                </c:pt>
                <c:pt idx="166">
                  <c:v>1.2685847380803965E-2</c:v>
                </c:pt>
                <c:pt idx="167">
                  <c:v>1.2923921655756503E-2</c:v>
                </c:pt>
                <c:pt idx="168">
                  <c:v>1.3163721521334699E-2</c:v>
                </c:pt>
                <c:pt idx="169">
                  <c:v>1.3405229274868074E-2</c:v>
                </c:pt>
                <c:pt idx="170">
                  <c:v>1.3648427933981327E-2</c:v>
                </c:pt>
                <c:pt idx="171">
                  <c:v>1.3893301231256856E-2</c:v>
                </c:pt>
                <c:pt idx="172">
                  <c:v>1.4139833607508312E-2</c:v>
                </c:pt>
                <c:pt idx="173">
                  <c:v>1.4388010203823786E-2</c:v>
                </c:pt>
                <c:pt idx="174">
                  <c:v>1.4637816852495737E-2</c:v>
                </c:pt>
                <c:pt idx="175">
                  <c:v>1.4889240066908102E-2</c:v>
                </c:pt>
                <c:pt idx="176">
                  <c:v>1.5142267030517822E-2</c:v>
                </c:pt>
                <c:pt idx="177">
                  <c:v>1.5396885585022464E-2</c:v>
                </c:pt>
                <c:pt idx="178">
                  <c:v>1.5653084217772433E-2</c:v>
                </c:pt>
                <c:pt idx="179">
                  <c:v>1.5910852048593868E-2</c:v>
                </c:pt>
                <c:pt idx="180">
                  <c:v>1.6170178816012425E-2</c:v>
                </c:pt>
                <c:pt idx="181">
                  <c:v>1.6431054863022612E-2</c:v>
                </c:pt>
                <c:pt idx="182">
                  <c:v>1.6693471122470105E-2</c:v>
                </c:pt>
                <c:pt idx="183">
                  <c:v>1.695741910207894E-2</c:v>
                </c:pt>
                <c:pt idx="184">
                  <c:v>1.722289086923794E-2</c:v>
                </c:pt>
                <c:pt idx="185">
                  <c:v>1.7489879035579598E-2</c:v>
                </c:pt>
                <c:pt idx="186">
                  <c:v>1.7758376741412018E-2</c:v>
                </c:pt>
                <c:pt idx="187">
                  <c:v>1.8028377640062484E-2</c:v>
                </c:pt>
                <c:pt idx="188">
                  <c:v>1.8299875882178896E-2</c:v>
                </c:pt>
                <c:pt idx="189">
                  <c:v>1.8572866100032774E-2</c:v>
                </c:pt>
                <c:pt idx="190">
                  <c:v>1.8847343391873023E-2</c:v>
                </c:pt>
                <c:pt idx="191">
                  <c:v>1.9123303306356514E-2</c:v>
                </c:pt>
                <c:pt idx="192">
                  <c:v>1.9400741827084411E-2</c:v>
                </c:pt>
                <c:pt idx="193">
                  <c:v>1.967965535731549E-2</c:v>
                </c:pt>
                <c:pt idx="194">
                  <c:v>1.9960040704829624E-2</c:v>
                </c:pt>
                <c:pt idx="195">
                  <c:v>2.0241895067003465E-2</c:v>
                </c:pt>
                <c:pt idx="196">
                  <c:v>2.052521601609765E-2</c:v>
                </c:pt>
                <c:pt idx="197">
                  <c:v>2.0810001484806547E-2</c:v>
                </c:pt>
                <c:pt idx="198">
                  <c:v>2.1096249752064918E-2</c:v>
                </c:pt>
                <c:pt idx="199">
                  <c:v>2.1383959429107716E-2</c:v>
                </c:pt>
                <c:pt idx="200">
                  <c:v>2.1673129445843403E-2</c:v>
                </c:pt>
                <c:pt idx="201">
                  <c:v>2.1963759037529861E-2</c:v>
                </c:pt>
                <c:pt idx="202">
                  <c:v>2.2255847731732545E-2</c:v>
                </c:pt>
                <c:pt idx="203">
                  <c:v>2.2549395335627859E-2</c:v>
                </c:pt>
                <c:pt idx="204">
                  <c:v>2.2844401923612232E-2</c:v>
                </c:pt>
                <c:pt idx="205">
                  <c:v>2.314086782525647E-2</c:v>
                </c:pt>
                <c:pt idx="206">
                  <c:v>2.3438793613546328E-2</c:v>
                </c:pt>
                <c:pt idx="207">
                  <c:v>2.3738180093528578E-2</c:v>
                </c:pt>
                <c:pt idx="208">
                  <c:v>2.4039028291216739E-2</c:v>
                </c:pt>
                <c:pt idx="209">
                  <c:v>2.4341339442869963E-2</c:v>
                </c:pt>
                <c:pt idx="210">
                  <c:v>2.4645114984596907E-2</c:v>
                </c:pt>
                <c:pt idx="211">
                  <c:v>2.4950356542305933E-2</c:v>
                </c:pt>
                <c:pt idx="212">
                  <c:v>2.5257065921909256E-2</c:v>
                </c:pt>
                <c:pt idx="213">
                  <c:v>2.5565245099972263E-2</c:v>
                </c:pt>
                <c:pt idx="214">
                  <c:v>2.5874896214566206E-2</c:v>
                </c:pt>
                <c:pt idx="215">
                  <c:v>2.618602155650265E-2</c:v>
                </c:pt>
                <c:pt idx="216">
                  <c:v>2.649862356086204E-2</c:v>
                </c:pt>
                <c:pt idx="217">
                  <c:v>2.6812704798828847E-2</c:v>
                </c:pt>
                <c:pt idx="218">
                  <c:v>2.7128267969802583E-2</c:v>
                </c:pt>
                <c:pt idx="219">
                  <c:v>2.7445315893840222E-2</c:v>
                </c:pt>
                <c:pt idx="220">
                  <c:v>2.7763851504360906E-2</c:v>
                </c:pt>
                <c:pt idx="221">
                  <c:v>2.8083877841132532E-2</c:v>
                </c:pt>
                <c:pt idx="222">
                  <c:v>2.8405398043539202E-2</c:v>
                </c:pt>
                <c:pt idx="223">
                  <c:v>2.8728415344101754E-2</c:v>
                </c:pt>
                <c:pt idx="224">
                  <c:v>2.9052933062285929E-2</c:v>
                </c:pt>
                <c:pt idx="225">
                  <c:v>2.9378954598529815E-2</c:v>
                </c:pt>
                <c:pt idx="226">
                  <c:v>2.9706483428530404E-2</c:v>
                </c:pt>
                <c:pt idx="227">
                  <c:v>3.0035523097778467E-2</c:v>
                </c:pt>
                <c:pt idx="228">
                  <c:v>3.0366077216324051E-2</c:v>
                </c:pt>
                <c:pt idx="229">
                  <c:v>3.0698149453727955E-2</c:v>
                </c:pt>
                <c:pt idx="230">
                  <c:v>3.1031743534304976E-2</c:v>
                </c:pt>
                <c:pt idx="231">
                  <c:v>3.1366863232502859E-2</c:v>
                </c:pt>
                <c:pt idx="232">
                  <c:v>3.1703512368525873E-2</c:v>
                </c:pt>
                <c:pt idx="233">
                  <c:v>3.204169480415537E-2</c:v>
                </c:pt>
                <c:pt idx="234">
                  <c:v>3.2381414438744545E-2</c:v>
                </c:pt>
                <c:pt idx="235">
                  <c:v>3.2722675205410383E-2</c:v>
                </c:pt>
                <c:pt idx="236">
                  <c:v>3.3065481067379637E-2</c:v>
                </c:pt>
                <c:pt idx="237">
                  <c:v>3.3409836014556972E-2</c:v>
                </c:pt>
                <c:pt idx="238">
                  <c:v>3.3755744060200266E-2</c:v>
                </c:pt>
                <c:pt idx="239">
                  <c:v>3.4103209237784801E-2</c:v>
                </c:pt>
                <c:pt idx="240">
                  <c:v>3.4452235598022934E-2</c:v>
                </c:pt>
                <c:pt idx="241">
                  <c:v>3.480282720601189E-2</c:v>
                </c:pt>
                <c:pt idx="242">
                  <c:v>3.5154988138552175E-2</c:v>
                </c:pt>
                <c:pt idx="243">
                  <c:v>3.5508722481570575E-2</c:v>
                </c:pt>
                <c:pt idx="244">
                  <c:v>3.5864034327697587E-2</c:v>
                </c:pt>
                <c:pt idx="245">
                  <c:v>3.6220927773961617E-2</c:v>
                </c:pt>
                <c:pt idx="246">
                  <c:v>3.6579406919600141E-2</c:v>
                </c:pt>
                <c:pt idx="247">
                  <c:v>3.6939475864000232E-2</c:v>
                </c:pt>
                <c:pt idx="248">
                  <c:v>3.7301138704732853E-2</c:v>
                </c:pt>
                <c:pt idx="249">
                  <c:v>3.7664399535715397E-2</c:v>
                </c:pt>
                <c:pt idx="250">
                  <c:v>3.8029262445428827E-2</c:v>
                </c:pt>
                <c:pt idx="251">
                  <c:v>3.8395731515342368E-2</c:v>
                </c:pt>
                <c:pt idx="252">
                  <c:v>3.8763810818258707E-2</c:v>
                </c:pt>
                <c:pt idx="253">
                  <c:v>3.9133504416935423E-2</c:v>
                </c:pt>
                <c:pt idx="254">
                  <c:v>3.9504816362652247E-2</c:v>
                </c:pt>
                <c:pt idx="255">
                  <c:v>3.9877750693936752E-2</c:v>
                </c:pt>
                <c:pt idx="256">
                  <c:v>4.0252311435338785E-2</c:v>
                </c:pt>
                <c:pt idx="257">
                  <c:v>4.0628502596290458E-2</c:v>
                </c:pt>
                <c:pt idx="258">
                  <c:v>4.1006328170022296E-2</c:v>
                </c:pt>
                <c:pt idx="259">
                  <c:v>4.1385792132586093E-2</c:v>
                </c:pt>
                <c:pt idx="260">
                  <c:v>4.1766898441881986E-2</c:v>
                </c:pt>
                <c:pt idx="261">
                  <c:v>4.214965103683007E-2</c:v>
                </c:pt>
                <c:pt idx="262">
                  <c:v>4.2534053836501884E-2</c:v>
                </c:pt>
                <c:pt idx="263">
                  <c:v>4.2920110739414867E-2</c:v>
                </c:pt>
                <c:pt idx="264">
                  <c:v>4.3307825622782695E-2</c:v>
                </c:pt>
                <c:pt idx="265">
                  <c:v>4.3697202341902719E-2</c:v>
                </c:pt>
                <c:pt idx="266">
                  <c:v>4.4088244729529033E-2</c:v>
                </c:pt>
                <c:pt idx="267">
                  <c:v>4.4480956595321981E-2</c:v>
                </c:pt>
                <c:pt idx="268">
                  <c:v>4.4875341725352666E-2</c:v>
                </c:pt>
                <c:pt idx="269">
                  <c:v>4.5271403881609752E-2</c:v>
                </c:pt>
                <c:pt idx="270">
                  <c:v>4.5669146801593355E-2</c:v>
                </c:pt>
                <c:pt idx="271">
                  <c:v>4.6068574197922166E-2</c:v>
                </c:pt>
                <c:pt idx="272">
                  <c:v>4.6469689757965289E-2</c:v>
                </c:pt>
                <c:pt idx="273">
                  <c:v>4.6872497143551184E-2</c:v>
                </c:pt>
                <c:pt idx="274">
                  <c:v>4.7276999990659853E-2</c:v>
                </c:pt>
                <c:pt idx="275">
                  <c:v>4.7683201909191258E-2</c:v>
                </c:pt>
                <c:pt idx="276">
                  <c:v>4.8091106482719401E-2</c:v>
                </c:pt>
                <c:pt idx="277">
                  <c:v>4.8500717268312385E-2</c:v>
                </c:pt>
                <c:pt idx="278">
                  <c:v>4.8912037796364362E-2</c:v>
                </c:pt>
                <c:pt idx="279">
                  <c:v>4.9325071570446972E-2</c:v>
                </c:pt>
                <c:pt idx="280">
                  <c:v>4.9739822067193969E-2</c:v>
                </c:pt>
                <c:pt idx="281">
                  <c:v>5.0156292736199808E-2</c:v>
                </c:pt>
                <c:pt idx="282">
                  <c:v>5.0574486999950707E-2</c:v>
                </c:pt>
                <c:pt idx="283">
                  <c:v>5.0994408253768879E-2</c:v>
                </c:pt>
                <c:pt idx="284">
                  <c:v>5.1416059865783785E-2</c:v>
                </c:pt>
                <c:pt idx="285">
                  <c:v>5.183944517689168E-2</c:v>
                </c:pt>
                <c:pt idx="286">
                  <c:v>5.2264567500789526E-2</c:v>
                </c:pt>
                <c:pt idx="287">
                  <c:v>5.2691430123967965E-2</c:v>
                </c:pt>
                <c:pt idx="288">
                  <c:v>5.3120036305729298E-2</c:v>
                </c:pt>
                <c:pt idx="289">
                  <c:v>5.355038927828594E-2</c:v>
                </c:pt>
                <c:pt idx="290">
                  <c:v>5.3982492246751383E-2</c:v>
                </c:pt>
                <c:pt idx="291">
                  <c:v>5.4416348389275442E-2</c:v>
                </c:pt>
                <c:pt idx="292">
                  <c:v>5.4851960857080606E-2</c:v>
                </c:pt>
                <c:pt idx="293">
                  <c:v>5.528933277456332E-2</c:v>
                </c:pt>
                <c:pt idx="294">
                  <c:v>5.5728467239426184E-2</c:v>
                </c:pt>
                <c:pt idx="295">
                  <c:v>5.6169367322764396E-2</c:v>
                </c:pt>
                <c:pt idx="296">
                  <c:v>5.6612036069208137E-2</c:v>
                </c:pt>
                <c:pt idx="297">
                  <c:v>5.7056476497033569E-2</c:v>
                </c:pt>
                <c:pt idx="298">
                  <c:v>5.7502691598325217E-2</c:v>
                </c:pt>
                <c:pt idx="299">
                  <c:v>5.7950684339101485E-2</c:v>
                </c:pt>
                <c:pt idx="300">
                  <c:v>5.8400457659497092E-2</c:v>
                </c:pt>
                <c:pt idx="301">
                  <c:v>5.8852014473892225E-2</c:v>
                </c:pt>
                <c:pt idx="302">
                  <c:v>5.9305357671082776E-2</c:v>
                </c:pt>
                <c:pt idx="303">
                  <c:v>5.9760490114493386E-2</c:v>
                </c:pt>
                <c:pt idx="304">
                  <c:v>6.0217414642298191E-2</c:v>
                </c:pt>
                <c:pt idx="305">
                  <c:v>6.0676134067626723E-2</c:v>
                </c:pt>
                <c:pt idx="306">
                  <c:v>6.1136651178758439E-2</c:v>
                </c:pt>
                <c:pt idx="307">
                  <c:v>6.1598968739289425E-2</c:v>
                </c:pt>
                <c:pt idx="308">
                  <c:v>6.2063089488347316E-2</c:v>
                </c:pt>
                <c:pt idx="309">
                  <c:v>6.2529016140767488E-2</c:v>
                </c:pt>
                <c:pt idx="310">
                  <c:v>6.2996751387306815E-2</c:v>
                </c:pt>
                <c:pt idx="311">
                  <c:v>6.3466297894840817E-2</c:v>
                </c:pt>
                <c:pt idx="312">
                  <c:v>6.393765830655404E-2</c:v>
                </c:pt>
                <c:pt idx="313">
                  <c:v>6.4410835242164302E-2</c:v>
                </c:pt>
                <c:pt idx="314">
                  <c:v>6.4885831298123878E-2</c:v>
                </c:pt>
                <c:pt idx="315">
                  <c:v>6.5362649047803006E-2</c:v>
                </c:pt>
                <c:pt idx="316">
                  <c:v>6.5841291041753902E-2</c:v>
                </c:pt>
                <c:pt idx="317">
                  <c:v>6.6321759807865213E-2</c:v>
                </c:pt>
                <c:pt idx="318">
                  <c:v>6.6804057851597293E-2</c:v>
                </c:pt>
                <c:pt idx="319">
                  <c:v>6.7288187656206297E-2</c:v>
                </c:pt>
                <c:pt idx="320">
                  <c:v>6.777415168293964E-2</c:v>
                </c:pt>
                <c:pt idx="321">
                  <c:v>6.8261952371242843E-2</c:v>
                </c:pt>
                <c:pt idx="322">
                  <c:v>6.875159213900936E-2</c:v>
                </c:pt>
                <c:pt idx="323">
                  <c:v>6.9243073382735096E-2</c:v>
                </c:pt>
                <c:pt idx="324">
                  <c:v>6.9736398477793921E-2</c:v>
                </c:pt>
                <c:pt idx="325">
                  <c:v>7.0231569778599678E-2</c:v>
                </c:pt>
                <c:pt idx="326">
                  <c:v>7.072858961884794E-2</c:v>
                </c:pt>
                <c:pt idx="327">
                  <c:v>7.1227460311716798E-2</c:v>
                </c:pt>
                <c:pt idx="328">
                  <c:v>7.1728184150099517E-2</c:v>
                </c:pt>
                <c:pt idx="329">
                  <c:v>7.2230763406752246E-2</c:v>
                </c:pt>
                <c:pt idx="330">
                  <c:v>7.2735200334598904E-2</c:v>
                </c:pt>
                <c:pt idx="331">
                  <c:v>7.3241497166844555E-2</c:v>
                </c:pt>
                <c:pt idx="332">
                  <c:v>7.3749656117260101E-2</c:v>
                </c:pt>
                <c:pt idx="333">
                  <c:v>7.4259679380330679E-2</c:v>
                </c:pt>
                <c:pt idx="334">
                  <c:v>7.4771569131501348E-2</c:v>
                </c:pt>
                <c:pt idx="335">
                  <c:v>7.5285327527355533E-2</c:v>
                </c:pt>
                <c:pt idx="336">
                  <c:v>7.5800956705841055E-2</c:v>
                </c:pt>
                <c:pt idx="337">
                  <c:v>7.6318458786453935E-2</c:v>
                </c:pt>
                <c:pt idx="338">
                  <c:v>7.6837835870438159E-2</c:v>
                </c:pt>
                <c:pt idx="339">
                  <c:v>7.7359090040988746E-2</c:v>
                </c:pt>
                <c:pt idx="340">
                  <c:v>7.7882223363478401E-2</c:v>
                </c:pt>
                <c:pt idx="341">
                  <c:v>7.8407237885581946E-2</c:v>
                </c:pt>
                <c:pt idx="342">
                  <c:v>7.8934135637550057E-2</c:v>
                </c:pt>
                <c:pt idx="343">
                  <c:v>7.9462918632347904E-2</c:v>
                </c:pt>
                <c:pt idx="344">
                  <c:v>7.999358886587106E-2</c:v>
                </c:pt>
                <c:pt idx="345">
                  <c:v>8.0526148317125554E-2</c:v>
                </c:pt>
                <c:pt idx="346">
                  <c:v>8.1060598948412207E-2</c:v>
                </c:pt>
                <c:pt idx="347">
                  <c:v>8.1596942705543477E-2</c:v>
                </c:pt>
                <c:pt idx="348">
                  <c:v>8.2135181517975997E-2</c:v>
                </c:pt>
                <c:pt idx="349">
                  <c:v>8.2675317299016268E-2</c:v>
                </c:pt>
                <c:pt idx="350">
                  <c:v>8.3217351946053578E-2</c:v>
                </c:pt>
                <c:pt idx="351">
                  <c:v>8.3761287340616802E-2</c:v>
                </c:pt>
                <c:pt idx="352">
                  <c:v>8.4307125348695347E-2</c:v>
                </c:pt>
                <c:pt idx="353">
                  <c:v>8.4854867820792518E-2</c:v>
                </c:pt>
                <c:pt idx="354">
                  <c:v>8.5404516592188784E-2</c:v>
                </c:pt>
                <c:pt idx="355">
                  <c:v>8.5956073483041795E-2</c:v>
                </c:pt>
                <c:pt idx="356">
                  <c:v>8.6509540298634391E-2</c:v>
                </c:pt>
                <c:pt idx="357">
                  <c:v>8.7064918829443755E-2</c:v>
                </c:pt>
                <c:pt idx="358">
                  <c:v>8.7622210851417762E-2</c:v>
                </c:pt>
                <c:pt idx="359">
                  <c:v>8.8181418126042188E-2</c:v>
                </c:pt>
                <c:pt idx="360">
                  <c:v>8.8742542400581437E-2</c:v>
                </c:pt>
                <c:pt idx="361">
                  <c:v>8.9305585408173252E-2</c:v>
                </c:pt>
                <c:pt idx="362">
                  <c:v>8.9870548868040759E-2</c:v>
                </c:pt>
                <c:pt idx="363">
                  <c:v>9.0437434485608925E-2</c:v>
                </c:pt>
                <c:pt idx="364">
                  <c:v>9.1006243952695257E-2</c:v>
                </c:pt>
                <c:pt idx="365">
                  <c:v>9.1576978947649171E-2</c:v>
                </c:pt>
                <c:pt idx="366">
                  <c:v>9.2149641135476357E-2</c:v>
                </c:pt>
                <c:pt idx="367">
                  <c:v>9.2724232168031509E-2</c:v>
                </c:pt>
                <c:pt idx="368">
                  <c:v>9.3300753684167292E-2</c:v>
                </c:pt>
                <c:pt idx="369">
                  <c:v>9.3879207309838078E-2</c:v>
                </c:pt>
                <c:pt idx="370">
                  <c:v>9.4459594658265658E-2</c:v>
                </c:pt>
                <c:pt idx="371">
                  <c:v>9.5041917330113898E-2</c:v>
                </c:pt>
                <c:pt idx="372">
                  <c:v>9.5626176913572808E-2</c:v>
                </c:pt>
                <c:pt idx="373">
                  <c:v>9.6212374984551569E-2</c:v>
                </c:pt>
                <c:pt idx="374">
                  <c:v>9.6800513106788402E-2</c:v>
                </c:pt>
                <c:pt idx="375">
                  <c:v>9.7390592831985048E-2</c:v>
                </c:pt>
                <c:pt idx="376">
                  <c:v>9.7982615699942988E-2</c:v>
                </c:pt>
                <c:pt idx="377">
                  <c:v>9.8576583238717735E-2</c:v>
                </c:pt>
                <c:pt idx="378">
                  <c:v>9.9172496964719567E-2</c:v>
                </c:pt>
                <c:pt idx="379">
                  <c:v>9.9770358382880175E-2</c:v>
                </c:pt>
                <c:pt idx="380">
                  <c:v>0.10037016898672563</c:v>
                </c:pt>
                <c:pt idx="381">
                  <c:v>0.10097193025856394</c:v>
                </c:pt>
                <c:pt idx="382">
                  <c:v>0.10157564366955449</c:v>
                </c:pt>
                <c:pt idx="383">
                  <c:v>0.10218131067989344</c:v>
                </c:pt>
                <c:pt idx="384">
                  <c:v>0.10278893273886371</c:v>
                </c:pt>
                <c:pt idx="385">
                  <c:v>0.1033985112850181</c:v>
                </c:pt>
                <c:pt idx="386">
                  <c:v>0.10401004774627591</c:v>
                </c:pt>
                <c:pt idx="387">
                  <c:v>0.10462354353999706</c:v>
                </c:pt>
                <c:pt idx="388">
                  <c:v>0.10523900007317562</c:v>
                </c:pt>
                <c:pt idx="389">
                  <c:v>0.10585641874250419</c:v>
                </c:pt>
                <c:pt idx="390">
                  <c:v>0.10647580093449117</c:v>
                </c:pt>
                <c:pt idx="391">
                  <c:v>0.10709714802558148</c:v>
                </c:pt>
                <c:pt idx="392">
                  <c:v>0.10772046138226467</c:v>
                </c:pt>
                <c:pt idx="393">
                  <c:v>0.10834574236119483</c:v>
                </c:pt>
                <c:pt idx="394">
                  <c:v>0.10897299230926356</c:v>
                </c:pt>
                <c:pt idx="395">
                  <c:v>0.10960221256373623</c:v>
                </c:pt>
                <c:pt idx="396">
                  <c:v>0.11023340445235863</c:v>
                </c:pt>
                <c:pt idx="397">
                  <c:v>0.1108665692934242</c:v>
                </c:pt>
                <c:pt idx="398">
                  <c:v>0.11150170839591496</c:v>
                </c:pt>
                <c:pt idx="399">
                  <c:v>0.1121388230595947</c:v>
                </c:pt>
                <c:pt idx="400">
                  <c:v>0.11277791457509832</c:v>
                </c:pt>
                <c:pt idx="401">
                  <c:v>0.11341898422399808</c:v>
                </c:pt>
                <c:pt idx="402">
                  <c:v>0.11406203327899078</c:v>
                </c:pt>
                <c:pt idx="403">
                  <c:v>0.11470706300389391</c:v>
                </c:pt>
                <c:pt idx="404">
                  <c:v>0.11535407465378007</c:v>
                </c:pt>
                <c:pt idx="405">
                  <c:v>0.11600306947510816</c:v>
                </c:pt>
                <c:pt idx="406">
                  <c:v>0.11665404870574228</c:v>
                </c:pt>
                <c:pt idx="407">
                  <c:v>0.1173070135751024</c:v>
                </c:pt>
                <c:pt idx="408">
                  <c:v>0.11796196530420218</c:v>
                </c:pt>
                <c:pt idx="409">
                  <c:v>0.11861890510579247</c:v>
                </c:pt>
                <c:pt idx="410">
                  <c:v>0.11927783418440088</c:v>
                </c:pt>
                <c:pt idx="411">
                  <c:v>0.11993875373645914</c:v>
                </c:pt>
                <c:pt idx="412">
                  <c:v>0.12060166495032523</c:v>
                </c:pt>
                <c:pt idx="413">
                  <c:v>0.1212665690064508</c:v>
                </c:pt>
                <c:pt idx="414">
                  <c:v>0.12193346707739598</c:v>
                </c:pt>
                <c:pt idx="415">
                  <c:v>0.12260236032792436</c:v>
                </c:pt>
                <c:pt idx="416">
                  <c:v>0.12327324991512377</c:v>
                </c:pt>
                <c:pt idx="417">
                  <c:v>0.12394613698844761</c:v>
                </c:pt>
                <c:pt idx="418">
                  <c:v>0.12462102268978162</c:v>
                </c:pt>
                <c:pt idx="419">
                  <c:v>0.12529790815356381</c:v>
                </c:pt>
                <c:pt idx="420">
                  <c:v>0.12597679450680674</c:v>
                </c:pt>
                <c:pt idx="421">
                  <c:v>0.12665768286925949</c:v>
                </c:pt>
                <c:pt idx="422">
                  <c:v>0.12734057435336568</c:v>
                </c:pt>
                <c:pt idx="423">
                  <c:v>0.12802547006442899</c:v>
                </c:pt>
                <c:pt idx="424">
                  <c:v>0.12871237110065187</c:v>
                </c:pt>
                <c:pt idx="425">
                  <c:v>0.12940127855321831</c:v>
                </c:pt>
                <c:pt idx="426">
                  <c:v>0.13009219350633575</c:v>
                </c:pt>
                <c:pt idx="427">
                  <c:v>0.13078511703732162</c:v>
                </c:pt>
                <c:pt idx="428">
                  <c:v>0.13148005021669873</c:v>
                </c:pt>
                <c:pt idx="429">
                  <c:v>0.1321769941082373</c:v>
                </c:pt>
                <c:pt idx="430">
                  <c:v>0.13287594976899461</c:v>
                </c:pt>
                <c:pt idx="431">
                  <c:v>0.13357691824944123</c:v>
                </c:pt>
                <c:pt idx="432">
                  <c:v>0.13427990059350547</c:v>
                </c:pt>
                <c:pt idx="433">
                  <c:v>0.13498489783858372</c:v>
                </c:pt>
                <c:pt idx="434">
                  <c:v>0.13569191101568023</c:v>
                </c:pt>
                <c:pt idx="435">
                  <c:v>0.1364009411494328</c:v>
                </c:pt>
                <c:pt idx="436">
                  <c:v>0.13711198925819687</c:v>
                </c:pt>
                <c:pt idx="437">
                  <c:v>0.13782505635407655</c:v>
                </c:pt>
                <c:pt idx="438">
                  <c:v>0.13854014344297205</c:v>
                </c:pt>
                <c:pt idx="439">
                  <c:v>0.139257251524709</c:v>
                </c:pt>
                <c:pt idx="440">
                  <c:v>0.13997638159306144</c:v>
                </c:pt>
                <c:pt idx="441">
                  <c:v>0.14069753463574061</c:v>
                </c:pt>
                <c:pt idx="442">
                  <c:v>0.14142071163459033</c:v>
                </c:pt>
                <c:pt idx="443">
                  <c:v>0.1421459135655295</c:v>
                </c:pt>
                <c:pt idx="444">
                  <c:v>0.14287314139863835</c:v>
                </c:pt>
                <c:pt idx="445">
                  <c:v>0.14360239609826442</c:v>
                </c:pt>
                <c:pt idx="446">
                  <c:v>0.14433367862299909</c:v>
                </c:pt>
                <c:pt idx="447">
                  <c:v>0.14506698992580044</c:v>
                </c:pt>
                <c:pt idx="448">
                  <c:v>0.14580233095398654</c:v>
                </c:pt>
                <c:pt idx="449">
                  <c:v>0.14653970264932195</c:v>
                </c:pt>
                <c:pt idx="450">
                  <c:v>0.14727910594806015</c:v>
                </c:pt>
                <c:pt idx="451">
                  <c:v>0.14802054178104887</c:v>
                </c:pt>
                <c:pt idx="452">
                  <c:v>0.14876401107363732</c:v>
                </c:pt>
                <c:pt idx="453">
                  <c:v>0.14950951474593024</c:v>
                </c:pt>
                <c:pt idx="454">
                  <c:v>0.15025705371263626</c:v>
                </c:pt>
                <c:pt idx="455">
                  <c:v>0.15100662888324157</c:v>
                </c:pt>
                <c:pt idx="456">
                  <c:v>0.15175824116205205</c:v>
                </c:pt>
                <c:pt idx="457">
                  <c:v>0.15251189144816552</c:v>
                </c:pt>
                <c:pt idx="458">
                  <c:v>0.15326758063561993</c:v>
                </c:pt>
                <c:pt idx="459">
                  <c:v>0.15402530961331737</c:v>
                </c:pt>
                <c:pt idx="460">
                  <c:v>0.15478507926521409</c:v>
                </c:pt>
                <c:pt idx="461">
                  <c:v>0.1555468904702286</c:v>
                </c:pt>
                <c:pt idx="462">
                  <c:v>0.15631074410238432</c:v>
                </c:pt>
                <c:pt idx="463">
                  <c:v>0.15707664103083804</c:v>
                </c:pt>
                <c:pt idx="464">
                  <c:v>0.15784458211983765</c:v>
                </c:pt>
                <c:pt idx="465">
                  <c:v>0.15861456822890602</c:v>
                </c:pt>
                <c:pt idx="466">
                  <c:v>0.15938660021275036</c:v>
                </c:pt>
                <c:pt idx="467">
                  <c:v>0.16016067892142033</c:v>
                </c:pt>
                <c:pt idx="468">
                  <c:v>0.16093680520024731</c:v>
                </c:pt>
                <c:pt idx="469">
                  <c:v>0.1617149798899544</c:v>
                </c:pt>
                <c:pt idx="470">
                  <c:v>0.16249520382664931</c:v>
                </c:pt>
                <c:pt idx="471">
                  <c:v>0.16327747784195579</c:v>
                </c:pt>
                <c:pt idx="472">
                  <c:v>0.16406180276289739</c:v>
                </c:pt>
                <c:pt idx="473">
                  <c:v>0.16484817941208463</c:v>
                </c:pt>
                <c:pt idx="474">
                  <c:v>0.16563660860771387</c:v>
                </c:pt>
                <c:pt idx="475">
                  <c:v>0.1664270911635152</c:v>
                </c:pt>
                <c:pt idx="476">
                  <c:v>0.16721962788892536</c:v>
                </c:pt>
                <c:pt idx="477">
                  <c:v>0.16801421958904561</c:v>
                </c:pt>
                <c:pt idx="478">
                  <c:v>0.16881086706469242</c:v>
                </c:pt>
                <c:pt idx="479">
                  <c:v>0.16960957111243599</c:v>
                </c:pt>
                <c:pt idx="480">
                  <c:v>0.17041033252464813</c:v>
                </c:pt>
                <c:pt idx="481">
                  <c:v>0.17121315208952614</c:v>
                </c:pt>
                <c:pt idx="482">
                  <c:v>0.17201803059111428</c:v>
                </c:pt>
                <c:pt idx="483">
                  <c:v>0.17282496880938494</c:v>
                </c:pt>
                <c:pt idx="484">
                  <c:v>0.17363396752020893</c:v>
                </c:pt>
                <c:pt idx="485">
                  <c:v>0.17444502749543447</c:v>
                </c:pt>
                <c:pt idx="486">
                  <c:v>0.17525814950292809</c:v>
                </c:pt>
                <c:pt idx="487">
                  <c:v>0.17607333430657779</c:v>
                </c:pt>
                <c:pt idx="488">
                  <c:v>0.17689058266633112</c:v>
                </c:pt>
                <c:pt idx="489">
                  <c:v>0.17770989533824533</c:v>
                </c:pt>
                <c:pt idx="490">
                  <c:v>0.178531273074511</c:v>
                </c:pt>
                <c:pt idx="491">
                  <c:v>0.17935471662346189</c:v>
                </c:pt>
                <c:pt idx="492">
                  <c:v>0.18018022672965917</c:v>
                </c:pt>
                <c:pt idx="493">
                  <c:v>0.18100780413384854</c:v>
                </c:pt>
                <c:pt idx="494">
                  <c:v>0.18183744957308051</c:v>
                </c:pt>
                <c:pt idx="495">
                  <c:v>0.18266916378065168</c:v>
                </c:pt>
                <c:pt idx="496">
                  <c:v>0.18350294748619808</c:v>
                </c:pt>
                <c:pt idx="497">
                  <c:v>0.18433880141571071</c:v>
                </c:pt>
                <c:pt idx="498">
                  <c:v>0.18517672629152407</c:v>
                </c:pt>
                <c:pt idx="499">
                  <c:v>0.18601672283239368</c:v>
                </c:pt>
                <c:pt idx="500">
                  <c:v>0.18685879175352138</c:v>
                </c:pt>
                <c:pt idx="501">
                  <c:v>0.1877029337665663</c:v>
                </c:pt>
                <c:pt idx="502">
                  <c:v>0.18854914957966798</c:v>
                </c:pt>
                <c:pt idx="503">
                  <c:v>0.18939743989750732</c:v>
                </c:pt>
                <c:pt idx="504">
                  <c:v>0.19024780542128827</c:v>
                </c:pt>
                <c:pt idx="505">
                  <c:v>0.19110024684881047</c:v>
                </c:pt>
                <c:pt idx="506">
                  <c:v>0.19195476487442165</c:v>
                </c:pt>
                <c:pt idx="507">
                  <c:v>0.19281136018918182</c:v>
                </c:pt>
                <c:pt idx="508">
                  <c:v>0.19367003348072073</c:v>
                </c:pt>
                <c:pt idx="509">
                  <c:v>0.19453078543341359</c:v>
                </c:pt>
                <c:pt idx="510">
                  <c:v>0.19539361672830269</c:v>
                </c:pt>
                <c:pt idx="511">
                  <c:v>0.19625852804317859</c:v>
                </c:pt>
                <c:pt idx="512">
                  <c:v>0.19712552005256606</c:v>
                </c:pt>
                <c:pt idx="513">
                  <c:v>0.19799459342777698</c:v>
                </c:pt>
                <c:pt idx="514">
                  <c:v>0.1988657488369627</c:v>
                </c:pt>
                <c:pt idx="515">
                  <c:v>0.19973898694504191</c:v>
                </c:pt>
                <c:pt idx="516">
                  <c:v>0.2006143084138754</c:v>
                </c:pt>
                <c:pt idx="517">
                  <c:v>0.20149171390212256</c:v>
                </c:pt>
                <c:pt idx="518">
                  <c:v>0.20237120406537359</c:v>
                </c:pt>
                <c:pt idx="519">
                  <c:v>0.20325277955614199</c:v>
                </c:pt>
                <c:pt idx="520">
                  <c:v>0.20413644102388484</c:v>
                </c:pt>
                <c:pt idx="521">
                  <c:v>0.20502218911504938</c:v>
                </c:pt>
                <c:pt idx="522">
                  <c:v>0.20591002447306353</c:v>
                </c:pt>
                <c:pt idx="523">
                  <c:v>0.20679994773833865</c:v>
                </c:pt>
                <c:pt idx="524">
                  <c:v>0.2076919595484133</c:v>
                </c:pt>
                <c:pt idx="525">
                  <c:v>0.20858606053781398</c:v>
                </c:pt>
                <c:pt idx="526">
                  <c:v>0.20948225133811166</c:v>
                </c:pt>
                <c:pt idx="527">
                  <c:v>0.21038053257810715</c:v>
                </c:pt>
                <c:pt idx="528">
                  <c:v>0.2112809048836313</c:v>
                </c:pt>
                <c:pt idx="529">
                  <c:v>0.21218336887765676</c:v>
                </c:pt>
                <c:pt idx="530">
                  <c:v>0.21308792518038239</c:v>
                </c:pt>
                <c:pt idx="531">
                  <c:v>0.21399457440914366</c:v>
                </c:pt>
                <c:pt idx="532">
                  <c:v>0.21490331717850975</c:v>
                </c:pt>
                <c:pt idx="533">
                  <c:v>0.21581415410027902</c:v>
                </c:pt>
                <c:pt idx="534">
                  <c:v>0.21672708578348801</c:v>
                </c:pt>
                <c:pt idx="535">
                  <c:v>0.21764211283441956</c:v>
                </c:pt>
                <c:pt idx="536">
                  <c:v>0.21855923585668394</c:v>
                </c:pt>
                <c:pt idx="537">
                  <c:v>0.21947845545119657</c:v>
                </c:pt>
                <c:pt idx="538">
                  <c:v>0.22039977221615459</c:v>
                </c:pt>
                <c:pt idx="539">
                  <c:v>0.22132318674714568</c:v>
                </c:pt>
                <c:pt idx="540">
                  <c:v>0.22224869963710939</c:v>
                </c:pt>
                <c:pt idx="541">
                  <c:v>0.22317631147635511</c:v>
                </c:pt>
                <c:pt idx="542">
                  <c:v>0.22410602285261152</c:v>
                </c:pt>
                <c:pt idx="543">
                  <c:v>0.22503783435099842</c:v>
                </c:pt>
                <c:pt idx="544">
                  <c:v>0.22597174655412008</c:v>
                </c:pt>
                <c:pt idx="545">
                  <c:v>0.22690776004199131</c:v>
                </c:pt>
                <c:pt idx="546">
                  <c:v>0.22784587539209825</c:v>
                </c:pt>
                <c:pt idx="547">
                  <c:v>0.22878609317947546</c:v>
                </c:pt>
                <c:pt idx="548">
                  <c:v>0.22972841397659838</c:v>
                </c:pt>
                <c:pt idx="549">
                  <c:v>0.23067283835348981</c:v>
                </c:pt>
                <c:pt idx="550">
                  <c:v>0.23161936687774853</c:v>
                </c:pt>
                <c:pt idx="551">
                  <c:v>0.23256800011448606</c:v>
                </c:pt>
                <c:pt idx="552">
                  <c:v>0.23351873862640091</c:v>
                </c:pt>
                <c:pt idx="553">
                  <c:v>0.2344715829738056</c:v>
                </c:pt>
                <c:pt idx="554">
                  <c:v>0.23542653371457672</c:v>
                </c:pt>
                <c:pt idx="555">
                  <c:v>0.23638359140430623</c:v>
                </c:pt>
                <c:pt idx="556">
                  <c:v>0.23734275659609247</c:v>
                </c:pt>
                <c:pt idx="557">
                  <c:v>0.23830402984080107</c:v>
                </c:pt>
                <c:pt idx="558">
                  <c:v>0.2392674116869648</c:v>
                </c:pt>
                <c:pt idx="559">
                  <c:v>0.24023290268071304</c:v>
                </c:pt>
                <c:pt idx="560">
                  <c:v>0.24120050336598589</c:v>
                </c:pt>
                <c:pt idx="561">
                  <c:v>0.24217021428436725</c:v>
                </c:pt>
                <c:pt idx="562">
                  <c:v>0.24314203597522008</c:v>
                </c:pt>
                <c:pt idx="563">
                  <c:v>0.24411596897564453</c:v>
                </c:pt>
                <c:pt idx="564">
                  <c:v>0.24509201382048459</c:v>
                </c:pt>
                <c:pt idx="565">
                  <c:v>0.24607017104239859</c:v>
                </c:pt>
                <c:pt idx="566">
                  <c:v>0.24705044117179911</c:v>
                </c:pt>
                <c:pt idx="567">
                  <c:v>0.24803282473697183</c:v>
                </c:pt>
                <c:pt idx="568">
                  <c:v>0.24901732226394996</c:v>
                </c:pt>
                <c:pt idx="569">
                  <c:v>0.25000393427661488</c:v>
                </c:pt>
                <c:pt idx="570">
                  <c:v>0.25099266129674952</c:v>
                </c:pt>
                <c:pt idx="571">
                  <c:v>0.25198350384397533</c:v>
                </c:pt>
                <c:pt idx="572">
                  <c:v>0.25297646243577138</c:v>
                </c:pt>
                <c:pt idx="573">
                  <c:v>0.25397153758754187</c:v>
                </c:pt>
                <c:pt idx="574">
                  <c:v>0.25496872981255164</c:v>
                </c:pt>
                <c:pt idx="575">
                  <c:v>0.25596803962202652</c:v>
                </c:pt>
                <c:pt idx="576">
                  <c:v>0.25696946752512145</c:v>
                </c:pt>
                <c:pt idx="577">
                  <c:v>0.25797301402893652</c:v>
                </c:pt>
                <c:pt idx="578">
                  <c:v>0.25897867963850013</c:v>
                </c:pt>
                <c:pt idx="579">
                  <c:v>0.25998646485683558</c:v>
                </c:pt>
                <c:pt idx="580">
                  <c:v>0.26099637018495964</c:v>
                </c:pt>
                <c:pt idx="581">
                  <c:v>0.26200839612189825</c:v>
                </c:pt>
                <c:pt idx="582">
                  <c:v>0.26302254316461626</c:v>
                </c:pt>
                <c:pt idx="583">
                  <c:v>0.26403881180818489</c:v>
                </c:pt>
                <c:pt idx="584">
                  <c:v>0.26505720254566001</c:v>
                </c:pt>
                <c:pt idx="585">
                  <c:v>0.26607771586818085</c:v>
                </c:pt>
                <c:pt idx="586">
                  <c:v>0.26710035226491552</c:v>
                </c:pt>
                <c:pt idx="587">
                  <c:v>0.26812511222310753</c:v>
                </c:pt>
                <c:pt idx="588">
                  <c:v>0.26915199622808939</c:v>
                </c:pt>
                <c:pt idx="589">
                  <c:v>0.2701810047632941</c:v>
                </c:pt>
                <c:pt idx="590">
                  <c:v>0.27121213831028562</c:v>
                </c:pt>
                <c:pt idx="591">
                  <c:v>0.27224539734866515</c:v>
                </c:pt>
                <c:pt idx="592">
                  <c:v>0.27328078235627457</c:v>
                </c:pt>
                <c:pt idx="593">
                  <c:v>0.2743182938090154</c:v>
                </c:pt>
                <c:pt idx="594">
                  <c:v>0.27535793218094656</c:v>
                </c:pt>
                <c:pt idx="595">
                  <c:v>0.2763996979443476</c:v>
                </c:pt>
                <c:pt idx="596">
                  <c:v>0.27744359156958748</c:v>
                </c:pt>
                <c:pt idx="597">
                  <c:v>0.27848961352536517</c:v>
                </c:pt>
                <c:pt idx="598">
                  <c:v>0.27953776427837979</c:v>
                </c:pt>
                <c:pt idx="599">
                  <c:v>0.28058804429371542</c:v>
                </c:pt>
                <c:pt idx="600">
                  <c:v>0.28164045403456262</c:v>
                </c:pt>
                <c:pt idx="601">
                  <c:v>0.28269499396242487</c:v>
                </c:pt>
                <c:pt idx="602">
                  <c:v>0.28375166453698214</c:v>
                </c:pt>
                <c:pt idx="603">
                  <c:v>0.28481046621615264</c:v>
                </c:pt>
                <c:pt idx="604">
                  <c:v>0.28587139945619072</c:v>
                </c:pt>
                <c:pt idx="605">
                  <c:v>0.2869344647115859</c:v>
                </c:pt>
                <c:pt idx="606">
                  <c:v>0.28799966243508696</c:v>
                </c:pt>
                <c:pt idx="607">
                  <c:v>0.28906699307776323</c:v>
                </c:pt>
                <c:pt idx="608">
                  <c:v>0.29013645708897468</c:v>
                </c:pt>
                <c:pt idx="609">
                  <c:v>0.29120805491639545</c:v>
                </c:pt>
                <c:pt idx="610">
                  <c:v>0.29228178700600183</c:v>
                </c:pt>
                <c:pt idx="611">
                  <c:v>0.29335765380215068</c:v>
                </c:pt>
                <c:pt idx="612">
                  <c:v>0.29443565574749236</c:v>
                </c:pt>
                <c:pt idx="613">
                  <c:v>0.29551579328306826</c:v>
                </c:pt>
                <c:pt idx="614">
                  <c:v>0.29659806684824058</c:v>
                </c:pt>
                <c:pt idx="615">
                  <c:v>0.29768247688075239</c:v>
                </c:pt>
                <c:pt idx="616">
                  <c:v>0.29876902381678822</c:v>
                </c:pt>
                <c:pt idx="617">
                  <c:v>0.29985770809078921</c:v>
                </c:pt>
                <c:pt idx="618">
                  <c:v>0.30094853013573941</c:v>
                </c:pt>
                <c:pt idx="619">
                  <c:v>0.30204149038290373</c:v>
                </c:pt>
                <c:pt idx="620">
                  <c:v>0.30313658926209724</c:v>
                </c:pt>
                <c:pt idx="621">
                  <c:v>0.30423382720143965</c:v>
                </c:pt>
                <c:pt idx="622">
                  <c:v>0.30533320462754804</c:v>
                </c:pt>
                <c:pt idx="623">
                  <c:v>0.30643472196546312</c:v>
                </c:pt>
                <c:pt idx="624">
                  <c:v>0.30753837963868863</c:v>
                </c:pt>
                <c:pt idx="625">
                  <c:v>0.30864417806919309</c:v>
                </c:pt>
                <c:pt idx="626">
                  <c:v>0.30975211767737237</c:v>
                </c:pt>
                <c:pt idx="627">
                  <c:v>0.31086219888220584</c:v>
                </c:pt>
                <c:pt idx="628">
                  <c:v>0.31197442210100396</c:v>
                </c:pt>
                <c:pt idx="629">
                  <c:v>0.31308878774970095</c:v>
                </c:pt>
                <c:pt idx="630">
                  <c:v>0.31420529624271903</c:v>
                </c:pt>
                <c:pt idx="631">
                  <c:v>0.31532394799288888</c:v>
                </c:pt>
                <c:pt idx="632">
                  <c:v>0.31644474341170536</c:v>
                </c:pt>
                <c:pt idx="633">
                  <c:v>0.31756768290909071</c:v>
                </c:pt>
                <c:pt idx="634">
                  <c:v>0.31869276689357112</c:v>
                </c:pt>
                <c:pt idx="635">
                  <c:v>0.31981999577213732</c:v>
                </c:pt>
                <c:pt idx="636">
                  <c:v>0.32094936995040119</c:v>
                </c:pt>
                <c:pt idx="637">
                  <c:v>0.32208088983251654</c:v>
                </c:pt>
                <c:pt idx="638">
                  <c:v>0.32321455582121544</c:v>
                </c:pt>
                <c:pt idx="639">
                  <c:v>0.32435036831776737</c:v>
                </c:pt>
                <c:pt idx="640">
                  <c:v>0.32548832772207686</c:v>
                </c:pt>
                <c:pt idx="641">
                  <c:v>0.32662843443264089</c:v>
                </c:pt>
                <c:pt idx="642">
                  <c:v>0.32777068884646543</c:v>
                </c:pt>
                <c:pt idx="643">
                  <c:v>0.32891509135928504</c:v>
                </c:pt>
                <c:pt idx="644">
                  <c:v>0.33006164236537755</c:v>
                </c:pt>
                <c:pt idx="645">
                  <c:v>0.33121034225762114</c:v>
                </c:pt>
                <c:pt idx="646">
                  <c:v>0.33236119142763398</c:v>
                </c:pt>
                <c:pt idx="647">
                  <c:v>0.33351419026558682</c:v>
                </c:pt>
                <c:pt idx="648">
                  <c:v>0.33466933916028024</c:v>
                </c:pt>
                <c:pt idx="649">
                  <c:v>0.33582663849920213</c:v>
                </c:pt>
                <c:pt idx="650">
                  <c:v>0.33698608866850333</c:v>
                </c:pt>
                <c:pt idx="651">
                  <c:v>0.33814769005299211</c:v>
                </c:pt>
                <c:pt idx="652">
                  <c:v>0.33931144303613026</c:v>
                </c:pt>
                <c:pt idx="653">
                  <c:v>0.34047734800011015</c:v>
                </c:pt>
                <c:pt idx="654">
                  <c:v>0.34164540532574661</c:v>
                </c:pt>
                <c:pt idx="655">
                  <c:v>0.34281561539259525</c:v>
                </c:pt>
                <c:pt idx="656">
                  <c:v>0.34398797857890578</c:v>
                </c:pt>
                <c:pt idx="657">
                  <c:v>0.3451624952615952</c:v>
                </c:pt>
                <c:pt idx="658">
                  <c:v>0.34633916581638879</c:v>
                </c:pt>
                <c:pt idx="659">
                  <c:v>0.34751799061762406</c:v>
                </c:pt>
                <c:pt idx="660">
                  <c:v>0.34869897003843431</c:v>
                </c:pt>
                <c:pt idx="661">
                  <c:v>0.3498821044506577</c:v>
                </c:pt>
                <c:pt idx="662">
                  <c:v>0.35106739422489341</c:v>
                </c:pt>
                <c:pt idx="663">
                  <c:v>0.35225483973049559</c:v>
                </c:pt>
                <c:pt idx="664">
                  <c:v>0.35344444133550068</c:v>
                </c:pt>
                <c:pt idx="665">
                  <c:v>0.3546361994068355</c:v>
                </c:pt>
                <c:pt idx="666">
                  <c:v>0.35583011431009465</c:v>
                </c:pt>
                <c:pt idx="667">
                  <c:v>0.35702618640966044</c:v>
                </c:pt>
                <c:pt idx="668">
                  <c:v>0.3582244160687183</c:v>
                </c:pt>
                <c:pt idx="669">
                  <c:v>0.35942480364922602</c:v>
                </c:pt>
                <c:pt idx="670">
                  <c:v>0.36062734951192665</c:v>
                </c:pt>
                <c:pt idx="671">
                  <c:v>0.36183205401640645</c:v>
                </c:pt>
                <c:pt idx="672">
                  <c:v>0.36303891752099798</c:v>
                </c:pt>
                <c:pt idx="673">
                  <c:v>0.36424794038283631</c:v>
                </c:pt>
                <c:pt idx="674">
                  <c:v>0.36545912295796068</c:v>
                </c:pt>
                <c:pt idx="675">
                  <c:v>0.36667246560117284</c:v>
                </c:pt>
                <c:pt idx="676">
                  <c:v>0.36788796866604923</c:v>
                </c:pt>
                <c:pt idx="677">
                  <c:v>0.36910563250515266</c:v>
                </c:pt>
                <c:pt idx="678">
                  <c:v>0.3703254574697124</c:v>
                </c:pt>
                <c:pt idx="679">
                  <c:v>0.37154744390990224</c:v>
                </c:pt>
                <c:pt idx="680">
                  <c:v>0.37277159217478695</c:v>
                </c:pt>
                <c:pt idx="681">
                  <c:v>0.37399790261217669</c:v>
                </c:pt>
                <c:pt idx="682">
                  <c:v>0.37522637556879612</c:v>
                </c:pt>
                <c:pt idx="683">
                  <c:v>0.37645701139029641</c:v>
                </c:pt>
                <c:pt idx="684">
                  <c:v>0.37768981042110888</c:v>
                </c:pt>
                <c:pt idx="685">
                  <c:v>0.37892477300461463</c:v>
                </c:pt>
                <c:pt idx="686">
                  <c:v>0.38016189948304263</c:v>
                </c:pt>
                <c:pt idx="687">
                  <c:v>0.38140119019752677</c:v>
                </c:pt>
                <c:pt idx="688">
                  <c:v>0.38264264548809396</c:v>
                </c:pt>
                <c:pt idx="689">
                  <c:v>0.38388626569367479</c:v>
                </c:pt>
                <c:pt idx="690">
                  <c:v>0.38513205115213872</c:v>
                </c:pt>
                <c:pt idx="691">
                  <c:v>0.38638000220018881</c:v>
                </c:pt>
                <c:pt idx="692">
                  <c:v>0.38763011917355727</c:v>
                </c:pt>
                <c:pt idx="693">
                  <c:v>0.38888240240676181</c:v>
                </c:pt>
                <c:pt idx="694">
                  <c:v>0.39013685223339423</c:v>
                </c:pt>
                <c:pt idx="695">
                  <c:v>0.39139346898592287</c:v>
                </c:pt>
                <c:pt idx="696">
                  <c:v>0.39265225299567774</c:v>
                </c:pt>
                <c:pt idx="697">
                  <c:v>0.39391320459304868</c:v>
                </c:pt>
                <c:pt idx="698">
                  <c:v>0.39517632410730819</c:v>
                </c:pt>
                <c:pt idx="699">
                  <c:v>0.39644161186673893</c:v>
                </c:pt>
                <c:pt idx="700">
                  <c:v>0.39770906819852625</c:v>
                </c:pt>
                <c:pt idx="701">
                  <c:v>0.39897869342881387</c:v>
                </c:pt>
                <c:pt idx="702">
                  <c:v>0.40025048788280987</c:v>
                </c:pt>
                <c:pt idx="703">
                  <c:v>0.40152445188455838</c:v>
                </c:pt>
                <c:pt idx="704">
                  <c:v>0.40280058575723532</c:v>
                </c:pt>
                <c:pt idx="705">
                  <c:v>0.40407888982282242</c:v>
                </c:pt>
                <c:pt idx="706">
                  <c:v>0.40535936440250087</c:v>
                </c:pt>
                <c:pt idx="707">
                  <c:v>0.40664200981625243</c:v>
                </c:pt>
                <c:pt idx="708">
                  <c:v>0.40792682638318073</c:v>
                </c:pt>
                <c:pt idx="709">
                  <c:v>0.40921381442135268</c:v>
                </c:pt>
                <c:pt idx="710">
                  <c:v>0.41050297424780596</c:v>
                </c:pt>
                <c:pt idx="711">
                  <c:v>0.41179430617868112</c:v>
                </c:pt>
                <c:pt idx="712">
                  <c:v>0.41308781052903426</c:v>
                </c:pt>
                <c:pt idx="713">
                  <c:v>0.4143834876130908</c:v>
                </c:pt>
                <c:pt idx="714">
                  <c:v>0.41568133774388699</c:v>
                </c:pt>
                <c:pt idx="715">
                  <c:v>0.4169813612336456</c:v>
                </c:pt>
                <c:pt idx="716">
                  <c:v>0.41828355839366255</c:v>
                </c:pt>
                <c:pt idx="717">
                  <c:v>0.41958792953411839</c:v>
                </c:pt>
                <c:pt idx="718">
                  <c:v>0.42089447496435711</c:v>
                </c:pt>
                <c:pt idx="719">
                  <c:v>0.42220319499277181</c:v>
                </c:pt>
                <c:pt idx="720">
                  <c:v>0.42351408992671324</c:v>
                </c:pt>
                <c:pt idx="721">
                  <c:v>0.42482716007267179</c:v>
                </c:pt>
                <c:pt idx="722">
                  <c:v>0.42614240573618584</c:v>
                </c:pt>
                <c:pt idx="723">
                  <c:v>0.4274598272219256</c:v>
                </c:pt>
                <c:pt idx="724">
                  <c:v>0.42877942483342435</c:v>
                </c:pt>
                <c:pt idx="725">
                  <c:v>0.43010119887356318</c:v>
                </c:pt>
                <c:pt idx="726">
                  <c:v>0.43142514964410206</c:v>
                </c:pt>
                <c:pt idx="727">
                  <c:v>0.43275127744596348</c:v>
                </c:pt>
                <c:pt idx="728">
                  <c:v>0.43407958257916435</c:v>
                </c:pt>
                <c:pt idx="729">
                  <c:v>0.43541006534279925</c:v>
                </c:pt>
                <c:pt idx="730">
                  <c:v>0.43674272603504655</c:v>
                </c:pt>
                <c:pt idx="731">
                  <c:v>0.43807756495317651</c:v>
                </c:pt>
                <c:pt idx="732">
                  <c:v>0.43941458239360892</c:v>
                </c:pt>
                <c:pt idx="733">
                  <c:v>0.44075377865187076</c:v>
                </c:pt>
                <c:pt idx="734">
                  <c:v>0.44209515402255001</c:v>
                </c:pt>
                <c:pt idx="735">
                  <c:v>0.44343870879938108</c:v>
                </c:pt>
                <c:pt idx="736">
                  <c:v>0.44478444327522532</c:v>
                </c:pt>
                <c:pt idx="737">
                  <c:v>0.44613235774210519</c:v>
                </c:pt>
                <c:pt idx="738">
                  <c:v>0.44748245249105417</c:v>
                </c:pt>
                <c:pt idx="739">
                  <c:v>0.44883472781238359</c:v>
                </c:pt>
                <c:pt idx="740">
                  <c:v>0.4501891839954294</c:v>
                </c:pt>
                <c:pt idx="741">
                  <c:v>0.45154582132874138</c:v>
                </c:pt>
                <c:pt idx="742">
                  <c:v>0.45290464009995918</c:v>
                </c:pt>
                <c:pt idx="743">
                  <c:v>0.45426564059589664</c:v>
                </c:pt>
                <c:pt idx="744">
                  <c:v>0.45562882310254937</c:v>
                </c:pt>
                <c:pt idx="745">
                  <c:v>0.45699418790499502</c:v>
                </c:pt>
                <c:pt idx="746">
                  <c:v>0.45836173528755852</c:v>
                </c:pt>
                <c:pt idx="747">
                  <c:v>0.45973146553368582</c:v>
                </c:pt>
                <c:pt idx="748">
                  <c:v>0.46110337892592324</c:v>
                </c:pt>
                <c:pt idx="749">
                  <c:v>0.46247747574611037</c:v>
                </c:pt>
                <c:pt idx="750">
                  <c:v>0.46385375627517239</c:v>
                </c:pt>
                <c:pt idx="751">
                  <c:v>0.46523222079325982</c:v>
                </c:pt>
                <c:pt idx="752">
                  <c:v>0.46661286957970166</c:v>
                </c:pt>
                <c:pt idx="753">
                  <c:v>0.46799570291298337</c:v>
                </c:pt>
                <c:pt idx="754">
                  <c:v>0.46938072107078016</c:v>
                </c:pt>
                <c:pt idx="755">
                  <c:v>0.47076792433001657</c:v>
                </c:pt>
                <c:pt idx="756">
                  <c:v>0.47215731296671049</c:v>
                </c:pt>
                <c:pt idx="757">
                  <c:v>0.47354888725619437</c:v>
                </c:pt>
                <c:pt idx="758">
                  <c:v>0.47494264747293241</c:v>
                </c:pt>
                <c:pt idx="759">
                  <c:v>0.4763385938905792</c:v>
                </c:pt>
                <c:pt idx="760">
                  <c:v>0.47773672678209522</c:v>
                </c:pt>
                <c:pt idx="761">
                  <c:v>0.47913704641950516</c:v>
                </c:pt>
                <c:pt idx="762">
                  <c:v>0.48053955307423346</c:v>
                </c:pt>
                <c:pt idx="763">
                  <c:v>0.48194424701672434</c:v>
                </c:pt>
                <c:pt idx="764">
                  <c:v>0.48335112851686018</c:v>
                </c:pt>
                <c:pt idx="765">
                  <c:v>0.48476019784352514</c:v>
                </c:pt>
                <c:pt idx="766">
                  <c:v>0.48617145526502525</c:v>
                </c:pt>
                <c:pt idx="767">
                  <c:v>0.48758490104878893</c:v>
                </c:pt>
                <c:pt idx="768">
                  <c:v>0.48900053546156641</c:v>
                </c:pt>
                <c:pt idx="769">
                  <c:v>0.49041835876921136</c:v>
                </c:pt>
                <c:pt idx="770">
                  <c:v>0.49183837123690965</c:v>
                </c:pt>
                <c:pt idx="771">
                  <c:v>0.49326057312912847</c:v>
                </c:pt>
                <c:pt idx="772">
                  <c:v>0.49468496470956491</c:v>
                </c:pt>
                <c:pt idx="773">
                  <c:v>0.49611154624112297</c:v>
                </c:pt>
                <c:pt idx="774">
                  <c:v>0.49754031798597415</c:v>
                </c:pt>
                <c:pt idx="775">
                  <c:v>0.49897128020556247</c:v>
                </c:pt>
                <c:pt idx="776">
                  <c:v>0.50040443316060856</c:v>
                </c:pt>
                <c:pt idx="777">
                  <c:v>0.50183977711108729</c:v>
                </c:pt>
                <c:pt idx="778">
                  <c:v>0.50327731231623107</c:v>
                </c:pt>
                <c:pt idx="779">
                  <c:v>0.50471703903456311</c:v>
                </c:pt>
                <c:pt idx="780">
                  <c:v>0.5061589575238451</c:v>
                </c:pt>
                <c:pt idx="781">
                  <c:v>0.50760306804116728</c:v>
                </c:pt>
                <c:pt idx="782">
                  <c:v>0.50904937084286728</c:v>
                </c:pt>
                <c:pt idx="783">
                  <c:v>0.51049786618459092</c:v>
                </c:pt>
                <c:pt idx="784">
                  <c:v>0.51194855432124009</c:v>
                </c:pt>
                <c:pt idx="785">
                  <c:v>0.51340143550700457</c:v>
                </c:pt>
                <c:pt idx="786">
                  <c:v>0.51485650999539623</c:v>
                </c:pt>
                <c:pt idx="787">
                  <c:v>0.51631377803922374</c:v>
                </c:pt>
                <c:pt idx="788">
                  <c:v>0.51777323989056789</c:v>
                </c:pt>
                <c:pt idx="789">
                  <c:v>0.51923489580081428</c:v>
                </c:pt>
                <c:pt idx="790">
                  <c:v>0.52069874602068711</c:v>
                </c:pt>
                <c:pt idx="791">
                  <c:v>0.52216479080016487</c:v>
                </c:pt>
                <c:pt idx="792">
                  <c:v>0.52363303038860209</c:v>
                </c:pt>
                <c:pt idx="793">
                  <c:v>0.52510346503461536</c:v>
                </c:pt>
                <c:pt idx="794">
                  <c:v>0.52657609498611702</c:v>
                </c:pt>
                <c:pt idx="795">
                  <c:v>0.52805092049040658</c:v>
                </c:pt>
                <c:pt idx="796">
                  <c:v>0.52952794179405716</c:v>
                </c:pt>
                <c:pt idx="797">
                  <c:v>0.53100715914297791</c:v>
                </c:pt>
                <c:pt idx="798">
                  <c:v>0.53248857278241868</c:v>
                </c:pt>
                <c:pt idx="799">
                  <c:v>0.53397218295697246</c:v>
                </c:pt>
                <c:pt idx="800">
                  <c:v>0.5354579899104599</c:v>
                </c:pt>
                <c:pt idx="801">
                  <c:v>0.53694599388620268</c:v>
                </c:pt>
                <c:pt idx="802">
                  <c:v>0.53843619512669694</c:v>
                </c:pt>
                <c:pt idx="803">
                  <c:v>0.53992859387385617</c:v>
                </c:pt>
                <c:pt idx="804">
                  <c:v>0.54142319036904696</c:v>
                </c:pt>
                <c:pt idx="805">
                  <c:v>0.54291998485281967</c:v>
                </c:pt>
                <c:pt idx="806">
                  <c:v>0.54441897756503155</c:v>
                </c:pt>
                <c:pt idx="807">
                  <c:v>0.54592016874512472</c:v>
                </c:pt>
                <c:pt idx="808">
                  <c:v>0.54742355863167358</c:v>
                </c:pt>
                <c:pt idx="809">
                  <c:v>0.54892914746269084</c:v>
                </c:pt>
                <c:pt idx="810">
                  <c:v>0.55043693547560257</c:v>
                </c:pt>
                <c:pt idx="811">
                  <c:v>0.55194692290712788</c:v>
                </c:pt>
                <c:pt idx="812">
                  <c:v>0.55345910999331238</c:v>
                </c:pt>
                <c:pt idx="813">
                  <c:v>0.55497349696968568</c:v>
                </c:pt>
                <c:pt idx="814">
                  <c:v>0.55649008407104894</c:v>
                </c:pt>
                <c:pt idx="815">
                  <c:v>0.55800887153163115</c:v>
                </c:pt>
                <c:pt idx="816">
                  <c:v>0.55952985958500145</c:v>
                </c:pt>
                <c:pt idx="817">
                  <c:v>0.56105304846410031</c:v>
                </c:pt>
                <c:pt idx="818">
                  <c:v>0.56257843840130739</c:v>
                </c:pt>
                <c:pt idx="819">
                  <c:v>0.56410602962831802</c:v>
                </c:pt>
                <c:pt idx="820">
                  <c:v>0.56563582237624055</c:v>
                </c:pt>
                <c:pt idx="821">
                  <c:v>0.5671678168755685</c:v>
                </c:pt>
                <c:pt idx="822">
                  <c:v>0.56870201335614956</c:v>
                </c:pt>
                <c:pt idx="823">
                  <c:v>0.57023841204728587</c:v>
                </c:pt>
                <c:pt idx="824">
                  <c:v>0.57177701317770357</c:v>
                </c:pt>
                <c:pt idx="825">
                  <c:v>0.57331781697533446</c:v>
                </c:pt>
                <c:pt idx="826">
                  <c:v>0.57486082366776214</c:v>
                </c:pt>
                <c:pt idx="827">
                  <c:v>0.57640603348178043</c:v>
                </c:pt>
                <c:pt idx="828">
                  <c:v>0.57795344664368253</c:v>
                </c:pt>
                <c:pt idx="829">
                  <c:v>0.57950306337913593</c:v>
                </c:pt>
                <c:pt idx="830">
                  <c:v>0.58105488391318427</c:v>
                </c:pt>
                <c:pt idx="831">
                  <c:v>0.58260890847037838</c:v>
                </c:pt>
                <c:pt idx="832">
                  <c:v>0.58416513727455532</c:v>
                </c:pt>
                <c:pt idx="833">
                  <c:v>0.58572357054912938</c:v>
                </c:pt>
                <c:pt idx="834">
                  <c:v>0.58728420851673924</c:v>
                </c:pt>
                <c:pt idx="835">
                  <c:v>0.58884705139957383</c:v>
                </c:pt>
                <c:pt idx="836">
                  <c:v>0.59041209941924688</c:v>
                </c:pt>
                <c:pt idx="837">
                  <c:v>0.59197935279669944</c:v>
                </c:pt>
                <c:pt idx="838">
                  <c:v>0.59354881175243157</c:v>
                </c:pt>
                <c:pt idx="839">
                  <c:v>0.59512047650624367</c:v>
                </c:pt>
                <c:pt idx="840">
                  <c:v>0.59669434727743342</c:v>
                </c:pt>
                <c:pt idx="841">
                  <c:v>0.59827042428470201</c:v>
                </c:pt>
                <c:pt idx="842">
                  <c:v>0.59984870774628518</c:v>
                </c:pt>
                <c:pt idx="843">
                  <c:v>0.60142919787969473</c:v>
                </c:pt>
                <c:pt idx="844">
                  <c:v>0.60301189490201601</c:v>
                </c:pt>
                <c:pt idx="845">
                  <c:v>0.60459679902967889</c:v>
                </c:pt>
                <c:pt idx="846">
                  <c:v>0.60618391047862508</c:v>
                </c:pt>
                <c:pt idx="847">
                  <c:v>0.60777322946424517</c:v>
                </c:pt>
                <c:pt idx="848">
                  <c:v>0.60936475620127906</c:v>
                </c:pt>
                <c:pt idx="849">
                  <c:v>0.61095849090408638</c:v>
                </c:pt>
                <c:pt idx="850">
                  <c:v>0.61255443378631402</c:v>
                </c:pt>
                <c:pt idx="851">
                  <c:v>0.61415258506116488</c:v>
                </c:pt>
                <c:pt idx="852">
                  <c:v>0.61575294494123345</c:v>
                </c:pt>
                <c:pt idx="853">
                  <c:v>0.61735551363864116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Envelope!$U$1</c:f>
              <c:strCache>
                <c:ptCount val="1"/>
                <c:pt idx="0">
                  <c:v>Sett fSi</c:v>
                </c:pt>
              </c:strCache>
            </c:strRef>
          </c:tx>
          <c:marker>
            <c:symbol val="none"/>
          </c:marker>
          <c:xVal>
            <c:numRef>
              <c:f>Envelope!$F$2:$F$855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Envelope!$U$2:$U$855</c:f>
              <c:numCache>
                <c:formatCode>General</c:formatCode>
                <c:ptCount val="854"/>
                <c:pt idx="0">
                  <c:v>1.4734788855603545E-3</c:v>
                </c:pt>
                <c:pt idx="1">
                  <c:v>1.4739319822287716E-3</c:v>
                </c:pt>
                <c:pt idx="2">
                  <c:v>1.0483703565884253E-3</c:v>
                </c:pt>
                <c:pt idx="3">
                  <c:v>1.0489175296952171E-3</c:v>
                </c:pt>
                <c:pt idx="4">
                  <c:v>1.0496418791251132E-3</c:v>
                </c:pt>
                <c:pt idx="5">
                  <c:v>1.050575889411714E-3</c:v>
                </c:pt>
                <c:pt idx="6">
                  <c:v>1.0517543435099414E-3</c:v>
                </c:pt>
                <c:pt idx="7">
                  <c:v>1.0532142999030204E-3</c:v>
                </c:pt>
                <c:pt idx="8">
                  <c:v>1.0549950839983764E-3</c:v>
                </c:pt>
                <c:pt idx="9">
                  <c:v>1.0571382936704634E-3</c:v>
                </c:pt>
                <c:pt idx="10">
                  <c:v>1.0596878190716793E-3</c:v>
                </c:pt>
                <c:pt idx="11">
                  <c:v>1.0626898770170819E-3</c:v>
                </c:pt>
                <c:pt idx="12">
                  <c:v>1.0661930603774248E-3</c:v>
                </c:pt>
                <c:pt idx="13">
                  <c:v>1.0702484030019701E-3</c:v>
                </c:pt>
                <c:pt idx="14">
                  <c:v>1.0749094607464254E-3</c:v>
                </c:pt>
                <c:pt idx="15">
                  <c:v>1.080232409207628E-3</c:v>
                </c:pt>
                <c:pt idx="16">
                  <c:v>1.0862761587686408E-3</c:v>
                </c:pt>
                <c:pt idx="17">
                  <c:v>1.0931024875377238E-3</c:v>
                </c:pt>
                <c:pt idx="18">
                  <c:v>1.1007761927232294E-3</c:v>
                </c:pt>
                <c:pt idx="19">
                  <c:v>1.1093652609241906E-3</c:v>
                </c:pt>
                <c:pt idx="20">
                  <c:v>1.1189410577332167E-3</c:v>
                </c:pt>
                <c:pt idx="21">
                  <c:v>1.1295785369438056E-3</c:v>
                </c:pt>
                <c:pt idx="22">
                  <c:v>1.1413564695278331E-3</c:v>
                </c:pt>
                <c:pt idx="23">
                  <c:v>1.1543576923999615E-3</c:v>
                </c:pt>
                <c:pt idx="24">
                  <c:v>1.168669376813406E-3</c:v>
                </c:pt>
                <c:pt idx="25">
                  <c:v>1.1843833160350215E-3</c:v>
                </c:pt>
                <c:pt idx="26">
                  <c:v>1.2015962317265597E-3</c:v>
                </c:pt>
                <c:pt idx="27">
                  <c:v>1.2204100982125628E-3</c:v>
                </c:pt>
                <c:pt idx="28">
                  <c:v>1.2409324835436543E-3</c:v>
                </c:pt>
                <c:pt idx="29">
                  <c:v>1.263276905966918E-3</c:v>
                </c:pt>
                <c:pt idx="30">
                  <c:v>1.2875632040931714E-3</c:v>
                </c:pt>
                <c:pt idx="31">
                  <c:v>1.3139179187053646E-3</c:v>
                </c:pt>
                <c:pt idx="32">
                  <c:v>1.3424746837843898E-3</c:v>
                </c:pt>
                <c:pt idx="33">
                  <c:v>1.3733746239409158E-3</c:v>
                </c:pt>
                <c:pt idx="34">
                  <c:v>1.406766755037129E-3</c:v>
                </c:pt>
                <c:pt idx="35">
                  <c:v>1.4428083843647875E-3</c:v>
                </c:pt>
                <c:pt idx="36">
                  <c:v>1.4816655063202462E-3</c:v>
                </c:pt>
                <c:pt idx="37">
                  <c:v>1.5235131890893767E-3</c:v>
                </c:pt>
                <c:pt idx="38">
                  <c:v>1.5685359474321512E-3</c:v>
                </c:pt>
                <c:pt idx="39">
                  <c:v>1.6169280962463253E-3</c:v>
                </c:pt>
                <c:pt idx="40">
                  <c:v>1.6688940792012035E-3</c:v>
                </c:pt>
                <c:pt idx="41">
                  <c:v>1.7246487663757663E-3</c:v>
                </c:pt>
                <c:pt idx="42">
                  <c:v>1.7844177145218407E-3</c:v>
                </c:pt>
                <c:pt idx="43">
                  <c:v>1.8484373833138259E-3</c:v>
                </c:pt>
                <c:pt idx="44">
                  <c:v>1.9169553007545627E-3</c:v>
                </c:pt>
                <c:pt idx="45">
                  <c:v>1.9902301707944671E-3</c:v>
                </c:pt>
                <c:pt idx="46">
                  <c:v>2.0685319162009625E-3</c:v>
                </c:pt>
                <c:pt idx="47">
                  <c:v>2.1521416497999636E-3</c:v>
                </c:pt>
                <c:pt idx="48">
                  <c:v>2.2413515674117738E-3</c:v>
                </c:pt>
                <c:pt idx="49">
                  <c:v>2.3364647561313887E-3</c:v>
                </c:pt>
                <c:pt idx="50">
                  <c:v>2.437794912065611E-3</c:v>
                </c:pt>
                <c:pt idx="51">
                  <c:v>2.5456659622440959E-3</c:v>
                </c:pt>
                <c:pt idx="52">
                  <c:v>2.6604115861712813E-3</c:v>
                </c:pt>
                <c:pt idx="53">
                  <c:v>2.782374633382878E-3</c:v>
                </c:pt>
                <c:pt idx="54">
                  <c:v>2.9119064344105363E-3</c:v>
                </c:pt>
                <c:pt idx="55">
                  <c:v>3.0493660037352274E-3</c:v>
                </c:pt>
                <c:pt idx="56">
                  <c:v>3.1951191346131329E-3</c:v>
                </c:pt>
                <c:pt idx="57">
                  <c:v>3.3495373870715234E-3</c:v>
                </c:pt>
                <c:pt idx="58">
                  <c:v>3.5129969718779809E-3</c:v>
                </c:pt>
                <c:pt idx="59">
                  <c:v>3.6858775348596112E-3</c:v>
                </c:pt>
                <c:pt idx="60">
                  <c:v>3.8685608475633473E-3</c:v>
                </c:pt>
                <c:pt idx="61">
                  <c:v>4.0614294118723332E-3</c:v>
                </c:pt>
                <c:pt idx="62">
                  <c:v>4.2648649877941843E-3</c:v>
                </c:pt>
                <c:pt idx="63">
                  <c:v>4.4792470551786407E-3</c:v>
                </c:pt>
                <c:pt idx="64">
                  <c:v>4.7049512215685315E-3</c:v>
                </c:pt>
                <c:pt idx="65">
                  <c:v>4.9423475897034915E-3</c:v>
                </c:pt>
                <c:pt idx="66">
                  <c:v>5.1917990993442511E-3</c:v>
                </c:pt>
                <c:pt idx="67">
                  <c:v>5.453659859035326E-3</c:v>
                </c:pt>
                <c:pt idx="68">
                  <c:v>5.7282734841448326E-3</c:v>
                </c:pt>
                <c:pt idx="69">
                  <c:v>6.0159714579888657E-3</c:v>
                </c:pt>
                <c:pt idx="70">
                  <c:v>6.3170715330437667E-3</c:v>
                </c:pt>
                <c:pt idx="71">
                  <c:v>6.6318761891612866E-3</c:v>
                </c:pt>
                <c:pt idx="72">
                  <c:v>6.9606711653222089E-3</c:v>
                </c:pt>
                <c:pt idx="73">
                  <c:v>7.3037240807955119E-3</c:v>
                </c:pt>
                <c:pt idx="74">
                  <c:v>7.6612831606216849E-3</c:v>
                </c:pt>
                <c:pt idx="75">
                  <c:v>8.0335760791259026E-3</c:v>
                </c:pt>
                <c:pt idx="76">
                  <c:v>8.4208089337138043E-3</c:v>
                </c:pt>
                <c:pt idx="77">
                  <c:v>8.8231653595375135E-3</c:v>
                </c:pt>
                <c:pt idx="78">
                  <c:v>9.2408057937789622E-3</c:v>
                </c:pt>
                <c:pt idx="79">
                  <c:v>9.6738668963184758E-3</c:v>
                </c:pt>
                <c:pt idx="80">
                  <c:v>1.0122461131483435E-2</c:v>
                </c:pt>
                <c:pt idx="81">
                  <c:v>1.0586676513447005E-2</c:v>
                </c:pt>
                <c:pt idx="82">
                  <c:v>1.1066576515714997E-2</c:v>
                </c:pt>
                <c:pt idx="83">
                  <c:v>1.1562200143045039E-2</c:v>
                </c:pt>
                <c:pt idx="84">
                  <c:v>1.2073562162125311E-2</c:v>
                </c:pt>
                <c:pt idx="85">
                  <c:v>1.2600653485440521E-2</c:v>
                </c:pt>
                <c:pt idx="86">
                  <c:v>1.3143441701002899E-2</c:v>
                </c:pt>
                <c:pt idx="87">
                  <c:v>1.3701871739055677E-2</c:v>
                </c:pt>
                <c:pt idx="88">
                  <c:v>1.4275866665488121E-2</c:v>
                </c:pt>
                <c:pt idx="89">
                  <c:v>1.4865328590552193E-2</c:v>
                </c:pt>
                <c:pt idx="90">
                  <c:v>1.5470139680553194E-2</c:v>
                </c:pt>
                <c:pt idx="91">
                  <c:v>1.6090163259503493E-2</c:v>
                </c:pt>
                <c:pt idx="92">
                  <c:v>1.6725244987281323E-2</c:v>
                </c:pt>
                <c:pt idx="93">
                  <c:v>1.7375214100616824E-2</c:v>
                </c:pt>
                <c:pt idx="94">
                  <c:v>1.8039884703227239E-2</c:v>
                </c:pt>
                <c:pt idx="95">
                  <c:v>1.8719057091623848E-2</c:v>
                </c:pt>
                <c:pt idx="96">
                  <c:v>1.941251910350035E-2</c:v>
                </c:pt>
                <c:pt idx="97">
                  <c:v>2.0120047476161758E-2</c:v>
                </c:pt>
                <c:pt idx="98">
                  <c:v>2.0841409203143445E-2</c:v>
                </c:pt>
                <c:pt idx="99">
                  <c:v>2.1576362877978456E-2</c:v>
                </c:pt>
                <c:pt idx="100">
                  <c:v>2.2324660014971128E-2</c:v>
                </c:pt>
                <c:pt idx="101">
                  <c:v>2.3086046337806424E-2</c:v>
                </c:pt>
                <c:pt idx="102">
                  <c:v>2.3860263027839442E-2</c:v>
                </c:pt>
                <c:pt idx="103">
                  <c:v>2.4647047924952498E-2</c:v>
                </c:pt>
                <c:pt idx="104">
                  <c:v>2.5446136674912228E-2</c:v>
                </c:pt>
                <c:pt idx="105">
                  <c:v>2.6257263818193502E-2</c:v>
                </c:pt>
                <c:pt idx="106">
                  <c:v>2.7080163816242446E-2</c:v>
                </c:pt>
                <c:pt idx="107">
                  <c:v>2.7914572012113125E-2</c:v>
                </c:pt>
                <c:pt idx="108">
                  <c:v>2.8760225523325134E-2</c:v>
                </c:pt>
                <c:pt idx="109">
                  <c:v>2.961686406563712E-2</c:v>
                </c:pt>
                <c:pt idx="110">
                  <c:v>3.0484230707214205E-2</c:v>
                </c:pt>
                <c:pt idx="111">
                  <c:v>3.1362072553375697E-2</c:v>
                </c:pt>
                <c:pt idx="112">
                  <c:v>3.2250141362744754E-2</c:v>
                </c:pt>
                <c:pt idx="113">
                  <c:v>3.3148194096179452E-2</c:v>
                </c:pt>
                <c:pt idx="114">
                  <c:v>3.4055993400349191E-2</c:v>
                </c:pt>
                <c:pt idx="115">
                  <c:v>3.4973308028230191E-2</c:v>
                </c:pt>
                <c:pt idx="116">
                  <c:v>3.5899913199133091E-2</c:v>
                </c:pt>
                <c:pt idx="117">
                  <c:v>3.6835590901149962E-2</c:v>
                </c:pt>
                <c:pt idx="118">
                  <c:v>3.778013013911731E-2</c:v>
                </c:pt>
                <c:pt idx="119">
                  <c:v>3.8733327131346224E-2</c:v>
                </c:pt>
                <c:pt idx="120">
                  <c:v>3.9694985458470028E-2</c:v>
                </c:pt>
                <c:pt idx="121">
                  <c:v>4.0664916167814806E-2</c:v>
                </c:pt>
                <c:pt idx="122">
                  <c:v>4.1642937836708395E-2</c:v>
                </c:pt>
                <c:pt idx="123">
                  <c:v>4.2628876598119432E-2</c:v>
                </c:pt>
                <c:pt idx="124">
                  <c:v>4.3622566131960708E-2</c:v>
                </c:pt>
                <c:pt idx="125">
                  <c:v>4.4623847625307578E-2</c:v>
                </c:pt>
                <c:pt idx="126">
                  <c:v>4.5632569704676794E-2</c:v>
                </c:pt>
                <c:pt idx="127">
                  <c:v>4.6648588343386428E-2</c:v>
                </c:pt>
                <c:pt idx="128">
                  <c:v>4.7671766746880284E-2</c:v>
                </c:pt>
                <c:pt idx="129">
                  <c:v>4.8701975218751019E-2</c:v>
                </c:pt>
                <c:pt idx="130">
                  <c:v>4.9739091010039801E-2</c:v>
                </c:pt>
                <c:pt idx="131">
                  <c:v>5.0782998154229819E-2</c:v>
                </c:pt>
                <c:pt idx="132">
                  <c:v>5.1833587290187076E-2</c:v>
                </c:pt>
                <c:pt idx="133">
                  <c:v>5.2890755475139349E-2</c:v>
                </c:pt>
                <c:pt idx="134">
                  <c:v>5.3954405989621514E-2</c:v>
                </c:pt>
                <c:pt idx="135">
                  <c:v>5.5024448136157936E-2</c:v>
                </c:pt>
                <c:pt idx="136">
                  <c:v>5.61007970332979E-2</c:v>
                </c:pt>
                <c:pt idx="137">
                  <c:v>5.718337340647181E-2</c:v>
                </c:pt>
                <c:pt idx="138">
                  <c:v>5.8272103376993442E-2</c:v>
                </c:pt>
                <c:pt idx="139">
                  <c:v>5.9366918250398137E-2</c:v>
                </c:pt>
                <c:pt idx="140">
                  <c:v>6.0467754305178666E-2</c:v>
                </c:pt>
                <c:pt idx="141">
                  <c:v>6.1574552582859682E-2</c:v>
                </c:pt>
                <c:pt idx="142">
                  <c:v>6.2687258680238903E-2</c:v>
                </c:pt>
                <c:pt idx="143">
                  <c:v>6.3805822544517471E-2</c:v>
                </c:pt>
                <c:pt idx="144">
                  <c:v>6.4930198271945364E-2</c:v>
                </c:pt>
                <c:pt idx="145">
                  <c:v>6.6060343910515684E-2</c:v>
                </c:pt>
                <c:pt idx="146">
                  <c:v>6.719622126716128E-2</c:v>
                </c:pt>
                <c:pt idx="147">
                  <c:v>6.8337795719829023E-2</c:v>
                </c:pt>
                <c:pt idx="148">
                  <c:v>6.94850360347396E-2</c:v>
                </c:pt>
                <c:pt idx="149">
                  <c:v>7.0637914189077708E-2</c:v>
                </c:pt>
                <c:pt idx="150">
                  <c:v>7.1796405199300153E-2</c:v>
                </c:pt>
                <c:pt idx="151">
                  <c:v>7.2960486955199993E-2</c:v>
                </c:pt>
                <c:pt idx="152">
                  <c:v>7.4130140059818272E-2</c:v>
                </c:pt>
                <c:pt idx="153">
                  <c:v>7.5305347675255221E-2</c:v>
                </c:pt>
                <c:pt idx="154">
                  <c:v>7.6486095374396351E-2</c:v>
                </c:pt>
                <c:pt idx="155">
                  <c:v>7.7672370998538548E-2</c:v>
                </c:pt>
                <c:pt idx="156">
                  <c:v>7.8864164520872346E-2</c:v>
                </c:pt>
                <c:pt idx="157">
                  <c:v>8.0061467915754303E-2</c:v>
                </c:pt>
                <c:pt idx="158">
                  <c:v>8.1264275033681596E-2</c:v>
                </c:pt>
                <c:pt idx="159">
                  <c:v>8.247258148186451E-2</c:v>
                </c:pt>
                <c:pt idx="160">
                  <c:v>8.3686384510277129E-2</c:v>
                </c:pt>
                <c:pt idx="161">
                  <c:v>8.4905682903054822E-2</c:v>
                </c:pt>
                <c:pt idx="162">
                  <c:v>8.6130476875097089E-2</c:v>
                </c:pt>
                <c:pt idx="163">
                  <c:v>8.7360767973726036E-2</c:v>
                </c:pt>
                <c:pt idx="164">
                  <c:v>8.8596558985245405E-2</c:v>
                </c:pt>
                <c:pt idx="165">
                  <c:v>8.9837853846239796E-2</c:v>
                </c:pt>
                <c:pt idx="166">
                  <c:v>9.1084657559450916E-2</c:v>
                </c:pt>
                <c:pt idx="167">
                  <c:v>9.2336976114066424E-2</c:v>
                </c:pt>
                <c:pt idx="168">
                  <c:v>9.3594816410255105E-2</c:v>
                </c:pt>
                <c:pt idx="169">
                  <c:v>9.4858186187783411E-2</c:v>
                </c:pt>
                <c:pt idx="170">
                  <c:v>9.6127093958548682E-2</c:v>
                </c:pt>
                <c:pt idx="171">
                  <c:v>9.7401548942866734E-2</c:v>
                </c:pt>
                <c:pt idx="172">
                  <c:v>9.8681561009353477E-2</c:v>
                </c:pt>
                <c:pt idx="173">
                  <c:v>9.9967140618243244E-2</c:v>
                </c:pt>
                <c:pt idx="174">
                  <c:v>0.10125829876799024</c:v>
                </c:pt>
                <c:pt idx="175">
                  <c:v>0.10255504694500241</c:v>
                </c:pt>
                <c:pt idx="176">
                  <c:v>0.1038573970763617</c:v>
                </c:pt>
                <c:pt idx="177">
                  <c:v>0.10516536148538887</c:v>
                </c:pt>
                <c:pt idx="178">
                  <c:v>0.10647895284991472</c:v>
                </c:pt>
                <c:pt idx="179">
                  <c:v>0.10779818416312527</c:v>
                </c:pt>
                <c:pt idx="180">
                  <c:v>0.10912306869685139</c:v>
                </c:pt>
                <c:pt idx="181">
                  <c:v>0.1104536199671801</c:v>
                </c:pt>
                <c:pt idx="182">
                  <c:v>0.11178985170226732</c:v>
                </c:pt>
                <c:pt idx="183">
                  <c:v>0.11313177781223822</c:v>
                </c:pt>
                <c:pt idx="184">
                  <c:v>0.11447941236106447</c:v>
                </c:pt>
                <c:pt idx="185">
                  <c:v>0.1158327695403138</c:v>
                </c:pt>
                <c:pt idx="186">
                  <c:v>0.11719186364466992</c:v>
                </c:pt>
                <c:pt idx="187">
                  <c:v>0.11855670904912738</c:v>
                </c:pt>
                <c:pt idx="188">
                  <c:v>0.11992732018776829</c:v>
                </c:pt>
                <c:pt idx="189">
                  <c:v>0.12130371153403313</c:v>
                </c:pt>
                <c:pt idx="190">
                  <c:v>0.12268589758240199</c:v>
                </c:pt>
                <c:pt idx="191">
                  <c:v>0.12407389283140556</c:v>
                </c:pt>
                <c:pt idx="192">
                  <c:v>0.12546771176789082</c:v>
                </c:pt>
                <c:pt idx="193">
                  <c:v>0.12686736885246735</c:v>
                </c:pt>
                <c:pt idx="194">
                  <c:v>0.12827287850606728</c:v>
                </c:pt>
                <c:pt idx="195">
                  <c:v>0.12968425509755213</c:v>
                </c:pt>
                <c:pt idx="196">
                  <c:v>0.13110151293230432</c:v>
                </c:pt>
                <c:pt idx="197">
                  <c:v>0.13252466624174591</c:v>
                </c:pt>
                <c:pt idx="198">
                  <c:v>0.13395372917372669</c:v>
                </c:pt>
                <c:pt idx="199">
                  <c:v>0.13538871578373038</c:v>
                </c:pt>
                <c:pt idx="200">
                  <c:v>0.13682964002684755</c:v>
                </c:pt>
                <c:pt idx="201">
                  <c:v>0.13827651575046837</c:v>
                </c:pt>
                <c:pt idx="202">
                  <c:v>0.13972935668765052</c:v>
                </c:pt>
                <c:pt idx="203">
                  <c:v>0.14118817645111884</c:v>
                </c:pt>
                <c:pt idx="204">
                  <c:v>0.14265298852785752</c:v>
                </c:pt>
                <c:pt idx="205">
                  <c:v>0.14412380627425658</c:v>
                </c:pt>
                <c:pt idx="206">
                  <c:v>0.14560064291177596</c:v>
                </c:pt>
                <c:pt idx="207">
                  <c:v>0.14708351152309526</c:v>
                </c:pt>
                <c:pt idx="208">
                  <c:v>0.14857242504871518</c:v>
                </c:pt>
                <c:pt idx="209">
                  <c:v>0.15006739628398169</c:v>
                </c:pt>
                <c:pt idx="210">
                  <c:v>0.15156843787650445</c:v>
                </c:pt>
                <c:pt idx="211">
                  <c:v>0.15307556232394232</c:v>
                </c:pt>
                <c:pt idx="212">
                  <c:v>0.15458878197213133</c:v>
                </c:pt>
                <c:pt idx="213">
                  <c:v>0.15610810901353034</c:v>
                </c:pt>
                <c:pt idx="214">
                  <c:v>0.15763355548596356</c:v>
                </c:pt>
                <c:pt idx="215">
                  <c:v>0.15916513327163742</c:v>
                </c:pt>
                <c:pt idx="216">
                  <c:v>0.16070285409641291</c:v>
                </c:pt>
                <c:pt idx="217">
                  <c:v>0.16224672952931446</c:v>
                </c:pt>
                <c:pt idx="218">
                  <c:v>0.16379677098225781</c:v>
                </c:pt>
                <c:pt idx="219">
                  <c:v>0.16535298970998086</c:v>
                </c:pt>
                <c:pt idx="220">
                  <c:v>0.16691539681016121</c:v>
                </c:pt>
                <c:pt idx="221">
                  <c:v>0.16848400322370707</c:v>
                </c:pt>
                <c:pt idx="222">
                  <c:v>0.17005881973520659</c:v>
                </c:pt>
                <c:pt idx="223">
                  <c:v>0.17163985697352441</c:v>
                </c:pt>
                <c:pt idx="224">
                  <c:v>0.17322712541253171</c:v>
                </c:pt>
                <c:pt idx="225">
                  <c:v>0.17482063537196038</c:v>
                </c:pt>
                <c:pt idx="226">
                  <c:v>0.17642039701836884</c:v>
                </c:pt>
                <c:pt idx="227">
                  <c:v>0.17802642036621172</c:v>
                </c:pt>
                <c:pt idx="228">
                  <c:v>0.17963871527900219</c:v>
                </c:pt>
                <c:pt idx="229">
                  <c:v>0.18125729147056036</c:v>
                </c:pt>
                <c:pt idx="230">
                  <c:v>0.18288215850633727</c:v>
                </c:pt>
                <c:pt idx="231">
                  <c:v>0.18451332580480961</c:v>
                </c:pt>
                <c:pt idx="232">
                  <c:v>0.18615080263893585</c:v>
                </c:pt>
                <c:pt idx="233">
                  <c:v>0.18779459813766833</c:v>
                </c:pt>
                <c:pt idx="234">
                  <c:v>0.18944472128751538</c:v>
                </c:pt>
                <c:pt idx="235">
                  <c:v>0.19110118093414691</c:v>
                </c:pt>
                <c:pt idx="236">
                  <c:v>0.19276398578403858</c:v>
                </c:pt>
                <c:pt idx="237">
                  <c:v>0.19443314440614934</c:v>
                </c:pt>
                <c:pt idx="238">
                  <c:v>0.1961086652336288</c:v>
                </c:pt>
                <c:pt idx="239">
                  <c:v>0.19779055656554814</c:v>
                </c:pt>
                <c:pt idx="240">
                  <c:v>0.19947882656865204</c:v>
                </c:pt>
                <c:pt idx="241">
                  <c:v>0.20117348327912818</c:v>
                </c:pt>
                <c:pt idx="242">
                  <c:v>0.20287453460438892</c:v>
                </c:pt>
                <c:pt idx="243">
                  <c:v>0.20458198832486427</c:v>
                </c:pt>
                <c:pt idx="244">
                  <c:v>0.20629585209580176</c:v>
                </c:pt>
                <c:pt idx="245">
                  <c:v>0.20801613344907077</c:v>
                </c:pt>
                <c:pt idx="246">
                  <c:v>0.20974283979496883</c:v>
                </c:pt>
                <c:pt idx="247">
                  <c:v>0.21147597842402818</c:v>
                </c:pt>
                <c:pt idx="248">
                  <c:v>0.21321555650881882</c:v>
                </c:pt>
                <c:pt idx="249">
                  <c:v>0.21496158110574803</c:v>
                </c:pt>
                <c:pt idx="250">
                  <c:v>0.2167140591568528</c:v>
                </c:pt>
                <c:pt idx="251">
                  <c:v>0.21847299749158489</c:v>
                </c:pt>
                <c:pt idx="252">
                  <c:v>0.22023840282858592</c:v>
                </c:pt>
                <c:pt idx="253">
                  <c:v>0.22201028177745194</c:v>
                </c:pt>
                <c:pt idx="254">
                  <c:v>0.22378864084048514</c:v>
                </c:pt>
                <c:pt idx="255">
                  <c:v>0.22557348641443301</c:v>
                </c:pt>
                <c:pt idx="256">
                  <c:v>0.22736482479221221</c:v>
                </c:pt>
                <c:pt idx="257">
                  <c:v>0.22916266216461786</c:v>
                </c:pt>
                <c:pt idx="258">
                  <c:v>0.23096700462201578</c:v>
                </c:pt>
                <c:pt idx="259">
                  <c:v>0.23277785815601829</c:v>
                </c:pt>
                <c:pt idx="260">
                  <c:v>0.23459522866114194</c:v>
                </c:pt>
                <c:pt idx="261">
                  <c:v>0.23641912193644693</c:v>
                </c:pt>
                <c:pt idx="262">
                  <c:v>0.23824954368715809</c:v>
                </c:pt>
                <c:pt idx="263">
                  <c:v>0.24008649952626518</c:v>
                </c:pt>
                <c:pt idx="264">
                  <c:v>0.2419299949761054</c:v>
                </c:pt>
                <c:pt idx="265">
                  <c:v>0.24378003546992352</c:v>
                </c:pt>
                <c:pt idx="266">
                  <c:v>0.24563662635341357</c:v>
                </c:pt>
                <c:pt idx="267">
                  <c:v>0.24749977288623817</c:v>
                </c:pt>
                <c:pt idx="268">
                  <c:v>0.24936948024352792</c:v>
                </c:pt>
                <c:pt idx="269">
                  <c:v>0.25124575351735928</c:v>
                </c:pt>
                <c:pt idx="270">
                  <c:v>0.25312859771821122</c:v>
                </c:pt>
                <c:pt idx="271">
                  <c:v>0.25501801777640093</c:v>
                </c:pt>
                <c:pt idx="272">
                  <c:v>0.25691401854349716</c:v>
                </c:pt>
                <c:pt idx="273">
                  <c:v>0.25881660479371349</c:v>
                </c:pt>
                <c:pt idx="274">
                  <c:v>0.26072578122527873</c:v>
                </c:pt>
                <c:pt idx="275">
                  <c:v>0.26264155246178733</c:v>
                </c:pt>
                <c:pt idx="276">
                  <c:v>0.26456392305352766</c:v>
                </c:pt>
                <c:pt idx="277">
                  <c:v>0.26649289747878852</c:v>
                </c:pt>
                <c:pt idx="278">
                  <c:v>0.2684284801451457</c:v>
                </c:pt>
                <c:pt idx="279">
                  <c:v>0.2703706753907269</c:v>
                </c:pt>
                <c:pt idx="280">
                  <c:v>0.27231948748545509</c:v>
                </c:pt>
                <c:pt idx="281">
                  <c:v>0.27427492063227243</c:v>
                </c:pt>
                <c:pt idx="282">
                  <c:v>0.27623697896834248</c:v>
                </c:pt>
                <c:pt idx="283">
                  <c:v>0.27820566656623197</c:v>
                </c:pt>
                <c:pt idx="284">
                  <c:v>0.2801809874350733</c:v>
                </c:pt>
                <c:pt idx="285">
                  <c:v>0.2821629455217059</c:v>
                </c:pt>
                <c:pt idx="286">
                  <c:v>0.28415154471179849</c:v>
                </c:pt>
                <c:pt idx="287">
                  <c:v>0.28614678883095102</c:v>
                </c:pt>
                <c:pt idx="288">
                  <c:v>0.28814868164577767</c:v>
                </c:pt>
                <c:pt idx="289">
                  <c:v>0.29015722686497075</c:v>
                </c:pt>
                <c:pt idx="290">
                  <c:v>0.29217242814034522</c:v>
                </c:pt>
                <c:pt idx="291">
                  <c:v>0.29419428906786471</c:v>
                </c:pt>
                <c:pt idx="292">
                  <c:v>0.29622281318864935</c:v>
                </c:pt>
                <c:pt idx="293">
                  <c:v>0.29825800398996466</c:v>
                </c:pt>
                <c:pt idx="294">
                  <c:v>0.30029986490619354</c:v>
                </c:pt>
                <c:pt idx="295">
                  <c:v>0.30234839931978919</c:v>
                </c:pt>
                <c:pt idx="296">
                  <c:v>0.30440361056221205</c:v>
                </c:pt>
                <c:pt idx="297">
                  <c:v>0.30646550191484806</c:v>
                </c:pt>
                <c:pt idx="298">
                  <c:v>0.30853407660991133</c:v>
                </c:pt>
                <c:pt idx="299">
                  <c:v>0.31060933783132966</c:v>
                </c:pt>
                <c:pt idx="300">
                  <c:v>0.31269128871561236</c:v>
                </c:pt>
                <c:pt idx="301">
                  <c:v>0.31477993235270468</c:v>
                </c:pt>
                <c:pt idx="302">
                  <c:v>0.31687527178682345</c:v>
                </c:pt>
                <c:pt idx="303">
                  <c:v>0.31897731001727875</c:v>
                </c:pt>
                <c:pt idx="304">
                  <c:v>0.32108604999927987</c:v>
                </c:pt>
                <c:pt idx="305">
                  <c:v>0.32320149464472625</c:v>
                </c:pt>
                <c:pt idx="306">
                  <c:v>0.32532364682298281</c:v>
                </c:pt>
                <c:pt idx="307">
                  <c:v>0.3274525093616415</c:v>
                </c:pt>
                <c:pt idx="308">
                  <c:v>0.32958808504726844</c:v>
                </c:pt>
                <c:pt idx="309">
                  <c:v>0.33173037662613619</c:v>
                </c:pt>
                <c:pt idx="310">
                  <c:v>0.33387938680494272</c:v>
                </c:pt>
                <c:pt idx="311">
                  <c:v>0.33603511825151755</c:v>
                </c:pt>
                <c:pt idx="312">
                  <c:v>0.33819757359551206</c:v>
                </c:pt>
                <c:pt idx="313">
                  <c:v>0.3403667554290799</c:v>
                </c:pt>
                <c:pt idx="314">
                  <c:v>0.34254266630754177</c:v>
                </c:pt>
                <c:pt idx="315">
                  <c:v>0.34472530875003871</c:v>
                </c:pt>
                <c:pt idx="316">
                  <c:v>0.34691468524017322</c:v>
                </c:pt>
                <c:pt idx="317">
                  <c:v>0.3491107982266376</c:v>
                </c:pt>
                <c:pt idx="318">
                  <c:v>0.35131365012383053</c:v>
                </c:pt>
                <c:pt idx="319">
                  <c:v>0.35352324331246143</c:v>
                </c:pt>
                <c:pt idx="320">
                  <c:v>0.35573958014014451</c:v>
                </c:pt>
                <c:pt idx="321">
                  <c:v>0.35796266292198015</c:v>
                </c:pt>
                <c:pt idx="322">
                  <c:v>0.36019249394112579</c:v>
                </c:pt>
                <c:pt idx="323">
                  <c:v>0.36242907544935582</c:v>
                </c:pt>
                <c:pt idx="324">
                  <c:v>0.36467240966761083</c:v>
                </c:pt>
                <c:pt idx="325">
                  <c:v>0.36692249878653649</c:v>
                </c:pt>
                <c:pt idx="326">
                  <c:v>0.36917934496701182</c:v>
                </c:pt>
                <c:pt idx="327">
                  <c:v>0.37144295034066732</c:v>
                </c:pt>
                <c:pt idx="328">
                  <c:v>0.37371331701039406</c:v>
                </c:pt>
                <c:pt idx="329">
                  <c:v>0.37599044705084189</c:v>
                </c:pt>
                <c:pt idx="330">
                  <c:v>0.37827434250890879</c:v>
                </c:pt>
                <c:pt idx="331">
                  <c:v>0.38056500540422089</c:v>
                </c:pt>
                <c:pt idx="332">
                  <c:v>0.38286243772960327</c:v>
                </c:pt>
                <c:pt idx="333">
                  <c:v>0.38516664145154134</c:v>
                </c:pt>
                <c:pt idx="334">
                  <c:v>0.38747761851063445</c:v>
                </c:pt>
                <c:pt idx="335">
                  <c:v>0.38979537082203969</c:v>
                </c:pt>
                <c:pt idx="336">
                  <c:v>0.39211990027590815</c:v>
                </c:pt>
                <c:pt idx="337">
                  <c:v>0.39445120873781236</c:v>
                </c:pt>
                <c:pt idx="338">
                  <c:v>0.39678929804916591</c:v>
                </c:pt>
                <c:pt idx="339">
                  <c:v>0.39913417002763474</c:v>
                </c:pt>
                <c:pt idx="340">
                  <c:v>0.4014858264675415</c:v>
                </c:pt>
                <c:pt idx="341">
                  <c:v>0.40384426914026067</c:v>
                </c:pt>
                <c:pt idx="342">
                  <c:v>0.4062094997946078</c:v>
                </c:pt>
                <c:pt idx="343">
                  <c:v>0.40858152015722055</c:v>
                </c:pt>
                <c:pt idx="344">
                  <c:v>0.41096033193293313</c:v>
                </c:pt>
                <c:pt idx="345">
                  <c:v>0.41334593680514203</c:v>
                </c:pt>
                <c:pt idx="346">
                  <c:v>0.41573833643616737</c:v>
                </c:pt>
                <c:pt idx="347">
                  <c:v>0.41813753246760549</c:v>
                </c:pt>
                <c:pt idx="348">
                  <c:v>0.4205435265206755</c:v>
                </c:pt>
                <c:pt idx="349">
                  <c:v>0.42295632019655971</c:v>
                </c:pt>
                <c:pt idx="350">
                  <c:v>0.42537591507673728</c:v>
                </c:pt>
                <c:pt idx="351">
                  <c:v>0.42780231272331048</c:v>
                </c:pt>
                <c:pt idx="352">
                  <c:v>0.43023551467932786</c:v>
                </c:pt>
                <c:pt idx="353">
                  <c:v>0.43267552246909852</c:v>
                </c:pt>
                <c:pt idx="354">
                  <c:v>0.43512233759850122</c:v>
                </c:pt>
                <c:pt idx="355">
                  <c:v>0.43757596155528816</c:v>
                </c:pt>
                <c:pt idx="356">
                  <c:v>0.44003639580938325</c:v>
                </c:pt>
                <c:pt idx="357">
                  <c:v>0.4425036418131742</c:v>
                </c:pt>
                <c:pt idx="358">
                  <c:v>0.44497770100179967</c:v>
                </c:pt>
                <c:pt idx="359">
                  <c:v>0.44745857479343043</c:v>
                </c:pt>
                <c:pt idx="360">
                  <c:v>0.44994626458954617</c:v>
                </c:pt>
                <c:pt idx="361">
                  <c:v>0.45244077177520681</c:v>
                </c:pt>
                <c:pt idx="362">
                  <c:v>0.45494209771931809</c:v>
                </c:pt>
                <c:pt idx="363">
                  <c:v>0.45745024377489368</c:v>
                </c:pt>
                <c:pt idx="364">
                  <c:v>0.45996521127931117</c:v>
                </c:pt>
                <c:pt idx="365">
                  <c:v>0.46248700155456429</c:v>
                </c:pt>
                <c:pt idx="366">
                  <c:v>0.46501561590750967</c:v>
                </c:pt>
                <c:pt idx="367">
                  <c:v>0.46755105563010896</c:v>
                </c:pt>
                <c:pt idx="368">
                  <c:v>0.47009332199966863</c:v>
                </c:pt>
                <c:pt idx="369">
                  <c:v>0.47264241627907189</c:v>
                </c:pt>
                <c:pt idx="370">
                  <c:v>0.4751983397170097</c:v>
                </c:pt>
                <c:pt idx="371">
                  <c:v>0.47776109354820456</c:v>
                </c:pt>
                <c:pt idx="372">
                  <c:v>0.48033067899363341</c:v>
                </c:pt>
                <c:pt idx="373">
                  <c:v>0.4829070972607436</c:v>
                </c:pt>
                <c:pt idx="374">
                  <c:v>0.48549034954366682</c:v>
                </c:pt>
                <c:pt idx="375">
                  <c:v>0.48808043702342785</c:v>
                </c:pt>
                <c:pt idx="376">
                  <c:v>0.490677360868151</c:v>
                </c:pt>
                <c:pt idx="377">
                  <c:v>0.49328112223326109</c:v>
                </c:pt>
                <c:pt idx="378">
                  <c:v>0.4958917222616826</c:v>
                </c:pt>
                <c:pt idx="379">
                  <c:v>0.49850916208403317</c:v>
                </c:pt>
                <c:pt idx="380">
                  <c:v>0.50113344281881567</c:v>
                </c:pt>
                <c:pt idx="381">
                  <c:v>0.50376456557260618</c:v>
                </c:pt>
                <c:pt idx="382">
                  <c:v>0.50640253144023728</c:v>
                </c:pt>
                <c:pt idx="383">
                  <c:v>0.50904734150497977</c:v>
                </c:pt>
                <c:pt idx="384">
                  <c:v>0.51169899683872067</c:v>
                </c:pt>
                <c:pt idx="385">
                  <c:v>0.51435749850213708</c:v>
                </c:pt>
                <c:pt idx="386">
                  <c:v>0.51702284754486894</c:v>
                </c:pt>
                <c:pt idx="387">
                  <c:v>0.51969504500568608</c:v>
                </c:pt>
                <c:pt idx="388">
                  <c:v>0.52237409191265516</c:v>
                </c:pt>
                <c:pt idx="389">
                  <c:v>0.52505998928330111</c:v>
                </c:pt>
                <c:pt idx="390">
                  <c:v>0.52775273812476775</c:v>
                </c:pt>
                <c:pt idx="391">
                  <c:v>0.53045233943397363</c:v>
                </c:pt>
                <c:pt idx="392">
                  <c:v>0.53315879419776746</c:v>
                </c:pt>
                <c:pt idx="393">
                  <c:v>0.53587210339307811</c:v>
                </c:pt>
                <c:pt idx="394">
                  <c:v>0.53859226798706439</c:v>
                </c:pt>
                <c:pt idx="395">
                  <c:v>0.54131928893726067</c:v>
                </c:pt>
                <c:pt idx="396">
                  <c:v>0.54405316719172114</c:v>
                </c:pt>
                <c:pt idx="397">
                  <c:v>0.54679390368916003</c:v>
                </c:pt>
                <c:pt idx="398">
                  <c:v>0.54954149935909047</c:v>
                </c:pt>
                <c:pt idx="399">
                  <c:v>0.55229595512196161</c:v>
                </c:pt>
                <c:pt idx="400">
                  <c:v>0.55505727188929088</c:v>
                </c:pt>
                <c:pt idx="401">
                  <c:v>0.55782545056379695</c:v>
                </c:pt>
                <c:pt idx="402">
                  <c:v>0.56060049203952811</c:v>
                </c:pt>
                <c:pt idx="403">
                  <c:v>0.56338239720199002</c:v>
                </c:pt>
                <c:pt idx="404">
                  <c:v>0.56617116692826996</c:v>
                </c:pt>
                <c:pt idx="405">
                  <c:v>0.56896680208715922</c:v>
                </c:pt>
                <c:pt idx="406">
                  <c:v>0.57176930353927524</c:v>
                </c:pt>
                <c:pt idx="407">
                  <c:v>0.57457867213717817</c:v>
                </c:pt>
                <c:pt idx="408">
                  <c:v>0.57739490872548893</c:v>
                </c:pt>
                <c:pt idx="409">
                  <c:v>0.5802180141410026</c:v>
                </c:pt>
                <c:pt idx="410">
                  <c:v>0.58304798921280165</c:v>
                </c:pt>
                <c:pt idx="411">
                  <c:v>0.58588483476236652</c:v>
                </c:pt>
                <c:pt idx="412">
                  <c:v>0.5887285516036842</c:v>
                </c:pt>
                <c:pt idx="413">
                  <c:v>0.59157914054335548</c:v>
                </c:pt>
                <c:pt idx="414">
                  <c:v>0.59443660238069929</c:v>
                </c:pt>
                <c:pt idx="415">
                  <c:v>0.59730093790785721</c:v>
                </c:pt>
                <c:pt idx="416">
                  <c:v>0.60017214790989404</c:v>
                </c:pt>
                <c:pt idx="417">
                  <c:v>0.6030502331648987</c:v>
                </c:pt>
                <c:pt idx="418">
                  <c:v>0.60593519444408073</c:v>
                </c:pt>
                <c:pt idx="419">
                  <c:v>0.60882703251186976</c:v>
                </c:pt>
                <c:pt idx="420">
                  <c:v>0.61172574812600744</c:v>
                </c:pt>
                <c:pt idx="421">
                  <c:v>0.61463134203764269</c:v>
                </c:pt>
                <c:pt idx="422">
                  <c:v>0.61754381499142308</c:v>
                </c:pt>
                <c:pt idx="423">
                  <c:v>0.62046316772558485</c:v>
                </c:pt>
                <c:pt idx="424">
                  <c:v>0.62338940097204232</c:v>
                </c:pt>
                <c:pt idx="425">
                  <c:v>0.62632251545647399</c:v>
                </c:pt>
                <c:pt idx="426">
                  <c:v>0.62926251189841076</c:v>
                </c:pt>
                <c:pt idx="427">
                  <c:v>0.63220939101131823</c:v>
                </c:pt>
                <c:pt idx="428">
                  <c:v>0.63516315350268016</c:v>
                </c:pt>
                <c:pt idx="429">
                  <c:v>0.63812380007408165</c:v>
                </c:pt>
                <c:pt idx="430">
                  <c:v>0.64109133142128771</c:v>
                </c:pt>
                <c:pt idx="431">
                  <c:v>0.6440657482343235</c:v>
                </c:pt>
                <c:pt idx="432">
                  <c:v>0.64704705119755213</c:v>
                </c:pt>
                <c:pt idx="433">
                  <c:v>0.65003524098974996</c:v>
                </c:pt>
                <c:pt idx="434">
                  <c:v>0.6530303182841839</c:v>
                </c:pt>
                <c:pt idx="435">
                  <c:v>0.65603228374868383</c:v>
                </c:pt>
                <c:pt idx="436">
                  <c:v>0.65904113804571596</c:v>
                </c:pt>
                <c:pt idx="437">
                  <c:v>0.66205688183245481</c:v>
                </c:pt>
                <c:pt idx="438">
                  <c:v>0.66507951576085389</c:v>
                </c:pt>
                <c:pt idx="439">
                  <c:v>0.66810904047771402</c:v>
                </c:pt>
                <c:pt idx="440">
                  <c:v>0.67114545662475333</c:v>
                </c:pt>
                <c:pt idx="441">
                  <c:v>0.67418876483867241</c:v>
                </c:pt>
                <c:pt idx="442">
                  <c:v>0.67723896575122244</c:v>
                </c:pt>
                <c:pt idx="443">
                  <c:v>0.68029605998926945</c:v>
                </c:pt>
                <c:pt idx="444">
                  <c:v>0.68336004817485729</c:v>
                </c:pt>
                <c:pt idx="445">
                  <c:v>0.68643093092527296</c:v>
                </c:pt>
                <c:pt idx="446">
                  <c:v>0.68950870885310622</c:v>
                </c:pt>
                <c:pt idx="447">
                  <c:v>0.69259338256631275</c:v>
                </c:pt>
                <c:pt idx="448">
                  <c:v>0.6956849526682729</c:v>
                </c:pt>
                <c:pt idx="449">
                  <c:v>0.69878341975785019</c:v>
                </c:pt>
                <c:pt idx="450">
                  <c:v>0.70188878442945257</c:v>
                </c:pt>
                <c:pt idx="451">
                  <c:v>0.70500104727308566</c:v>
                </c:pt>
                <c:pt idx="452">
                  <c:v>0.70812020887441218</c:v>
                </c:pt>
                <c:pt idx="453">
                  <c:v>0.71124626981480621</c:v>
                </c:pt>
                <c:pt idx="454">
                  <c:v>0.71437923067140807</c:v>
                </c:pt>
                <c:pt idx="455">
                  <c:v>0.7175190920171779</c:v>
                </c:pt>
                <c:pt idx="456">
                  <c:v>0.7206658544209491</c:v>
                </c:pt>
                <c:pt idx="457">
                  <c:v>0.72381951844748049</c:v>
                </c:pt>
                <c:pt idx="458">
                  <c:v>0.72698008465750663</c:v>
                </c:pt>
                <c:pt idx="459">
                  <c:v>0.7301475536077896</c:v>
                </c:pt>
                <c:pt idx="460">
                  <c:v>0.73332192585116873</c:v>
                </c:pt>
                <c:pt idx="461">
                  <c:v>0.73650320193660779</c:v>
                </c:pt>
                <c:pt idx="462">
                  <c:v>0.73969138240924615</c:v>
                </c:pt>
                <c:pt idx="463">
                  <c:v>0.74288646781044443</c:v>
                </c:pt>
                <c:pt idx="464">
                  <c:v>0.7460884586778308</c:v>
                </c:pt>
                <c:pt idx="465">
                  <c:v>0.74929735554534882</c:v>
                </c:pt>
                <c:pt idx="466">
                  <c:v>0.75251315894330106</c:v>
                </c:pt>
                <c:pt idx="467">
                  <c:v>0.75573586939839588</c:v>
                </c:pt>
                <c:pt idx="468">
                  <c:v>0.758965487433789</c:v>
                </c:pt>
                <c:pt idx="469">
                  <c:v>0.76220201356912864</c:v>
                </c:pt>
                <c:pt idx="470">
                  <c:v>0.76544544832059735</c:v>
                </c:pt>
                <c:pt idx="471">
                  <c:v>0.76869579220095496</c:v>
                </c:pt>
                <c:pt idx="472">
                  <c:v>0.77195304571957879</c:v>
                </c:pt>
                <c:pt idx="473">
                  <c:v>0.7752172093825046</c:v>
                </c:pt>
                <c:pt idx="474">
                  <c:v>0.77848828369246903</c:v>
                </c:pt>
                <c:pt idx="475">
                  <c:v>0.78176626914894509</c:v>
                </c:pt>
                <c:pt idx="476">
                  <c:v>0.78505116624818538</c:v>
                </c:pt>
                <c:pt idx="477">
                  <c:v>0.78834297548325727</c:v>
                </c:pt>
                <c:pt idx="478">
                  <c:v>0.79164169734408318</c:v>
                </c:pt>
                <c:pt idx="479">
                  <c:v>0.79494733231747605</c:v>
                </c:pt>
                <c:pt idx="480">
                  <c:v>0.79825988088717714</c:v>
                </c:pt>
                <c:pt idx="481">
                  <c:v>0.80157934353389171</c:v>
                </c:pt>
                <c:pt idx="482">
                  <c:v>0.80490572073532551</c:v>
                </c:pt>
                <c:pt idx="483">
                  <c:v>0.80823901296621836</c:v>
                </c:pt>
                <c:pt idx="484">
                  <c:v>0.8115792206983804</c:v>
                </c:pt>
                <c:pt idx="485">
                  <c:v>0.81492634440072564</c:v>
                </c:pt>
                <c:pt idx="486">
                  <c:v>0.81828038453930518</c:v>
                </c:pt>
                <c:pt idx="487">
                  <c:v>0.8216413415773407</c:v>
                </c:pt>
                <c:pt idx="488">
                  <c:v>0.825009215975258</c:v>
                </c:pt>
                <c:pt idx="489">
                  <c:v>0.82838400819071678</c:v>
                </c:pt>
                <c:pt idx="490">
                  <c:v>0.83176571867864468</c:v>
                </c:pt>
                <c:pt idx="491">
                  <c:v>0.8351543478912683</c:v>
                </c:pt>
                <c:pt idx="492">
                  <c:v>0.83854989627814236</c:v>
                </c:pt>
                <c:pt idx="493">
                  <c:v>0.84195236428618214</c:v>
                </c:pt>
                <c:pt idx="494">
                  <c:v>0.84536175235969191</c:v>
                </c:pt>
                <c:pt idx="495">
                  <c:v>0.8487780609403951</c:v>
                </c:pt>
                <c:pt idx="496">
                  <c:v>0.85220129046746329</c:v>
                </c:pt>
                <c:pt idx="497">
                  <c:v>0.85563144137754532</c:v>
                </c:pt>
                <c:pt idx="498">
                  <c:v>0.85906851410479435</c:v>
                </c:pt>
                <c:pt idx="499">
                  <c:v>0.86251250908089694</c:v>
                </c:pt>
                <c:pt idx="500">
                  <c:v>0.86596342673509941</c:v>
                </c:pt>
                <c:pt idx="501">
                  <c:v>0.86942126749423743</c:v>
                </c:pt>
                <c:pt idx="502">
                  <c:v>0.87288603178275914</c:v>
                </c:pt>
                <c:pt idx="503">
                  <c:v>0.87635772002275258</c:v>
                </c:pt>
                <c:pt idx="504">
                  <c:v>0.8798363326339752</c:v>
                </c:pt>
                <c:pt idx="505">
                  <c:v>0.88332187003387319</c:v>
                </c:pt>
                <c:pt idx="506">
                  <c:v>0.88681433263761211</c:v>
                </c:pt>
                <c:pt idx="507">
                  <c:v>0.89031372085809979</c:v>
                </c:pt>
                <c:pt idx="508">
                  <c:v>0.89382003510600971</c:v>
                </c:pt>
                <c:pt idx="509">
                  <c:v>0.89733327578980704</c:v>
                </c:pt>
                <c:pt idx="510">
                  <c:v>0.90085344331577122</c:v>
                </c:pt>
                <c:pt idx="511">
                  <c:v>0.90438053808802121</c:v>
                </c:pt>
                <c:pt idx="512">
                  <c:v>0.90791456050853592</c:v>
                </c:pt>
                <c:pt idx="513">
                  <c:v>0.91145551097717981</c:v>
                </c:pt>
                <c:pt idx="514">
                  <c:v>0.91500338989172425</c:v>
                </c:pt>
                <c:pt idx="515">
                  <c:v>0.91855819764786939</c:v>
                </c:pt>
                <c:pt idx="516">
                  <c:v>0.92211993463926722</c:v>
                </c:pt>
                <c:pt idx="517">
                  <c:v>0.92568860125754215</c:v>
                </c:pt>
                <c:pt idx="518">
                  <c:v>0.92926419789231318</c:v>
                </c:pt>
                <c:pt idx="519">
                  <c:v>0.93284672493121445</c:v>
                </c:pt>
                <c:pt idx="520">
                  <c:v>0.93643618275991691</c:v>
                </c:pt>
                <c:pt idx="521">
                  <c:v>0.9400325717621465</c:v>
                </c:pt>
                <c:pt idx="522">
                  <c:v>0.94363589231970857</c:v>
                </c:pt>
                <c:pt idx="523">
                  <c:v>0.94724614481250324</c:v>
                </c:pt>
                <c:pt idx="524">
                  <c:v>0.95086332961854791</c:v>
                </c:pt>
                <c:pt idx="525">
                  <c:v>0.95448744711399569</c:v>
                </c:pt>
                <c:pt idx="526">
                  <c:v>0.95811849767315549</c:v>
                </c:pt>
                <c:pt idx="527">
                  <c:v>0.96175648166850969</c:v>
                </c:pt>
                <c:pt idx="528">
                  <c:v>0.96540139947073367</c:v>
                </c:pt>
                <c:pt idx="529">
                  <c:v>0.96905325144871357</c:v>
                </c:pt>
                <c:pt idx="530">
                  <c:v>0.97271203796956462</c:v>
                </c:pt>
                <c:pt idx="531">
                  <c:v>0.97637775939865079</c:v>
                </c:pt>
                <c:pt idx="532">
                  <c:v>0.98005041609959864</c:v>
                </c:pt>
                <c:pt idx="533">
                  <c:v>0.98373000843431913</c:v>
                </c:pt>
                <c:pt idx="534">
                  <c:v>0.98741653676302177</c:v>
                </c:pt>
                <c:pt idx="535">
                  <c:v>0.99111000144423256</c:v>
                </c:pt>
                <c:pt idx="536">
                  <c:v>0.99481040283481137</c:v>
                </c:pt>
                <c:pt idx="537">
                  <c:v>0.99851774128996795</c:v>
                </c:pt>
                <c:pt idx="538">
                  <c:v>1.0022320171632781</c:v>
                </c:pt>
                <c:pt idx="539">
                  <c:v>1.0059532308067001</c:v>
                </c:pt>
                <c:pt idx="540">
                  <c:v>1.0096813825705901</c:v>
                </c:pt>
                <c:pt idx="541">
                  <c:v>1.0134164728037196</c:v>
                </c:pt>
                <c:pt idx="542">
                  <c:v>1.0171585018532878</c:v>
                </c:pt>
                <c:pt idx="543">
                  <c:v>1.0209074700649403</c:v>
                </c:pt>
                <c:pt idx="544">
                  <c:v>1.024663377782782</c:v>
                </c:pt>
                <c:pt idx="545">
                  <c:v>1.028426225349393</c:v>
                </c:pt>
                <c:pt idx="546">
                  <c:v>1.0321960131058416</c:v>
                </c:pt>
                <c:pt idx="547">
                  <c:v>1.0359727413917033</c:v>
                </c:pt>
                <c:pt idx="548">
                  <c:v>1.0397564105450685</c:v>
                </c:pt>
                <c:pt idx="549">
                  <c:v>1.0435470209025635</c:v>
                </c:pt>
                <c:pt idx="550">
                  <c:v>1.0473445727993584</c:v>
                </c:pt>
                <c:pt idx="551">
                  <c:v>1.0511490665691863</c:v>
                </c:pt>
                <c:pt idx="552">
                  <c:v>1.0549605025443531</c:v>
                </c:pt>
                <c:pt idx="553">
                  <c:v>1.0587788810557515</c:v>
                </c:pt>
                <c:pt idx="554">
                  <c:v>1.0626042024328775</c:v>
                </c:pt>
                <c:pt idx="555">
                  <c:v>1.0664364670038387</c:v>
                </c:pt>
                <c:pt idx="556">
                  <c:v>1.0702756750953715</c:v>
                </c:pt>
                <c:pt idx="557">
                  <c:v>1.0741218270328505</c:v>
                </c:pt>
                <c:pt idx="558">
                  <c:v>1.0779749231403037</c:v>
                </c:pt>
                <c:pt idx="559">
                  <c:v>1.0818349637404241</c:v>
                </c:pt>
                <c:pt idx="560">
                  <c:v>1.0857019491545814</c:v>
                </c:pt>
                <c:pt idx="561">
                  <c:v>1.0895758797028352</c:v>
                </c:pt>
                <c:pt idx="562">
                  <c:v>1.0934567557039456</c:v>
                </c:pt>
                <c:pt idx="563">
                  <c:v>1.0973445774753876</c:v>
                </c:pt>
                <c:pt idx="564">
                  <c:v>1.1012393453333595</c:v>
                </c:pt>
                <c:pt idx="565">
                  <c:v>1.1051410595927984</c:v>
                </c:pt>
                <c:pt idx="566">
                  <c:v>1.1090497205673868</c:v>
                </c:pt>
                <c:pt idx="567">
                  <c:v>1.1129653285695689</c:v>
                </c:pt>
                <c:pt idx="568">
                  <c:v>1.116887883910558</c:v>
                </c:pt>
                <c:pt idx="569">
                  <c:v>1.1208173869003495</c:v>
                </c:pt>
                <c:pt idx="570">
                  <c:v>1.1247538378477318</c:v>
                </c:pt>
                <c:pt idx="571">
                  <c:v>1.1286972370602955</c:v>
                </c:pt>
                <c:pt idx="572">
                  <c:v>1.1326475848444457</c:v>
                </c:pt>
                <c:pt idx="573">
                  <c:v>1.1366048815054119</c:v>
                </c:pt>
                <c:pt idx="574">
                  <c:v>1.1405691273472589</c:v>
                </c:pt>
                <c:pt idx="575">
                  <c:v>1.1445403226728943</c:v>
                </c:pt>
                <c:pt idx="576">
                  <c:v>1.1485184677840832</c:v>
                </c:pt>
                <c:pt idx="577">
                  <c:v>1.1525035629814551</c:v>
                </c:pt>
                <c:pt idx="578">
                  <c:v>1.1564956085645146</c:v>
                </c:pt>
                <c:pt idx="579">
                  <c:v>1.1604946048316505</c:v>
                </c:pt>
                <c:pt idx="580">
                  <c:v>1.1645005520801466</c:v>
                </c:pt>
                <c:pt idx="581">
                  <c:v>1.1685134506061905</c:v>
                </c:pt>
                <c:pt idx="582">
                  <c:v>1.1725333007048837</c:v>
                </c:pt>
                <c:pt idx="583">
                  <c:v>1.1765601026702492</c:v>
                </c:pt>
                <c:pt idx="584">
                  <c:v>1.1805938567952434</c:v>
                </c:pt>
                <c:pt idx="585">
                  <c:v>1.1846345633717628</c:v>
                </c:pt>
                <c:pt idx="586">
                  <c:v>1.188682222690655</c:v>
                </c:pt>
                <c:pt idx="587">
                  <c:v>1.1927368350417245</c:v>
                </c:pt>
                <c:pt idx="588">
                  <c:v>1.1967984007137458</c:v>
                </c:pt>
                <c:pt idx="589">
                  <c:v>1.2008669199944677</c:v>
                </c:pt>
                <c:pt idx="590">
                  <c:v>1.2049423931706253</c:v>
                </c:pt>
                <c:pt idx="591">
                  <c:v>1.2090248205279475</c:v>
                </c:pt>
                <c:pt idx="592">
                  <c:v>1.2131142023511625</c:v>
                </c:pt>
                <c:pt idx="593">
                  <c:v>1.217210538924012</c:v>
                </c:pt>
                <c:pt idx="594">
                  <c:v>1.2213138305292528</c:v>
                </c:pt>
                <c:pt idx="595">
                  <c:v>1.2254240774486709</c:v>
                </c:pt>
                <c:pt idx="596">
                  <c:v>1.229541279963084</c:v>
                </c:pt>
                <c:pt idx="597">
                  <c:v>1.2336654383523538</c:v>
                </c:pt>
                <c:pt idx="598">
                  <c:v>1.2377965528953916</c:v>
                </c:pt>
                <c:pt idx="599">
                  <c:v>1.2419346238701665</c:v>
                </c:pt>
                <c:pt idx="600">
                  <c:v>1.2460796515537127</c:v>
                </c:pt>
                <c:pt idx="601">
                  <c:v>1.2502316362221377</c:v>
                </c:pt>
                <c:pt idx="602">
                  <c:v>1.2543905781506297</c:v>
                </c:pt>
                <c:pt idx="603">
                  <c:v>1.2585564776134641</c:v>
                </c:pt>
                <c:pt idx="604">
                  <c:v>1.2627293348840121</c:v>
                </c:pt>
                <c:pt idx="605">
                  <c:v>1.2669091502347469</c:v>
                </c:pt>
                <c:pt idx="606">
                  <c:v>1.2710959239372508</c:v>
                </c:pt>
                <c:pt idx="607">
                  <c:v>1.2752896562622231</c:v>
                </c:pt>
                <c:pt idx="608">
                  <c:v>1.2794903474794868</c:v>
                </c:pt>
                <c:pt idx="609">
                  <c:v>1.2836979978579952</c:v>
                </c:pt>
                <c:pt idx="610">
                  <c:v>1.2879126076658383</c:v>
                </c:pt>
                <c:pt idx="611">
                  <c:v>1.2921341771702506</c:v>
                </c:pt>
                <c:pt idx="612">
                  <c:v>1.2963627066376167</c:v>
                </c:pt>
                <c:pt idx="613">
                  <c:v>1.3005981963334794</c:v>
                </c:pt>
                <c:pt idx="614">
                  <c:v>1.3048406465225451</c:v>
                </c:pt>
                <c:pt idx="615">
                  <c:v>1.3090900574686886</c:v>
                </c:pt>
                <c:pt idx="616">
                  <c:v>1.3133464294349635</c:v>
                </c:pt>
                <c:pt idx="617">
                  <c:v>1.3176097626836056</c:v>
                </c:pt>
                <c:pt idx="618">
                  <c:v>1.3218800574760394</c:v>
                </c:pt>
                <c:pt idx="619">
                  <c:v>1.3261573140728855</c:v>
                </c:pt>
                <c:pt idx="620">
                  <c:v>1.3304415327339649</c:v>
                </c:pt>
                <c:pt idx="621">
                  <c:v>1.3347327137183074</c:v>
                </c:pt>
                <c:pt idx="622">
                  <c:v>1.3390308572841541</c:v>
                </c:pt>
                <c:pt idx="623">
                  <c:v>1.3433359636889683</c:v>
                </c:pt>
                <c:pt idx="624">
                  <c:v>1.3476480331894363</c:v>
                </c:pt>
                <c:pt idx="625">
                  <c:v>1.351967066041476</c:v>
                </c:pt>
                <c:pt idx="626">
                  <c:v>1.3562930625002421</c:v>
                </c:pt>
                <c:pt idx="627">
                  <c:v>1.3606260228201315</c:v>
                </c:pt>
                <c:pt idx="628">
                  <c:v>1.3649659472547897</c:v>
                </c:pt>
                <c:pt idx="629">
                  <c:v>1.3693128360571143</c:v>
                </c:pt>
                <c:pt idx="630">
                  <c:v>1.3736666894792628</c:v>
                </c:pt>
                <c:pt idx="631">
                  <c:v>1.378027507772658</c:v>
                </c:pt>
                <c:pt idx="632">
                  <c:v>1.3823952911879904</c:v>
                </c:pt>
                <c:pt idx="633">
                  <c:v>1.3867700399752265</c:v>
                </c:pt>
                <c:pt idx="634">
                  <c:v>1.391151754383614</c:v>
                </c:pt>
                <c:pt idx="635">
                  <c:v>1.3955404346616842</c:v>
                </c:pt>
                <c:pt idx="636">
                  <c:v>1.399936081057261</c:v>
                </c:pt>
                <c:pt idx="637">
                  <c:v>1.4043386938174625</c:v>
                </c:pt>
                <c:pt idx="638">
                  <c:v>1.4087482731887082</c:v>
                </c:pt>
                <c:pt idx="639">
                  <c:v>1.4131648194167237</c:v>
                </c:pt>
                <c:pt idx="640">
                  <c:v>1.4175883327465444</c:v>
                </c:pt>
                <c:pt idx="641">
                  <c:v>1.4220188134225225</c:v>
                </c:pt>
                <c:pt idx="642">
                  <c:v>1.426456261688329</c:v>
                </c:pt>
                <c:pt idx="643">
                  <c:v>1.4309006777869606</c:v>
                </c:pt>
                <c:pt idx="644">
                  <c:v>1.4353520619607449</c:v>
                </c:pt>
                <c:pt idx="645">
                  <c:v>1.4398104144513426</c:v>
                </c:pt>
                <c:pt idx="646">
                  <c:v>1.4442757354997544</c:v>
                </c:pt>
                <c:pt idx="647">
                  <c:v>1.4487480253463247</c:v>
                </c:pt>
                <c:pt idx="648">
                  <c:v>1.4532272842307463</c:v>
                </c:pt>
                <c:pt idx="649">
                  <c:v>1.4577135123920633</c:v>
                </c:pt>
                <c:pt idx="650">
                  <c:v>1.4622067100686804</c:v>
                </c:pt>
                <c:pt idx="651">
                  <c:v>1.46670687749836</c:v>
                </c:pt>
                <c:pt idx="652">
                  <c:v>1.4712140149182329</c:v>
                </c:pt>
                <c:pt idx="653">
                  <c:v>1.4757281225647991</c:v>
                </c:pt>
                <c:pt idx="654">
                  <c:v>1.480249200673935</c:v>
                </c:pt>
                <c:pt idx="655">
                  <c:v>1.4847772494808926</c:v>
                </c:pt>
                <c:pt idx="656">
                  <c:v>1.48931226922031</c:v>
                </c:pt>
                <c:pt idx="657">
                  <c:v>1.493854260126211</c:v>
                </c:pt>
                <c:pt idx="658">
                  <c:v>1.4984032224320094</c:v>
                </c:pt>
                <c:pt idx="659">
                  <c:v>1.5029591563705171</c:v>
                </c:pt>
                <c:pt idx="660">
                  <c:v>1.5075220621739434</c:v>
                </c:pt>
                <c:pt idx="661">
                  <c:v>1.5120919400739006</c:v>
                </c:pt>
                <c:pt idx="662">
                  <c:v>1.5166687903014082</c:v>
                </c:pt>
                <c:pt idx="663">
                  <c:v>1.5212526130868984</c:v>
                </c:pt>
                <c:pt idx="664">
                  <c:v>1.5258434086602166</c:v>
                </c:pt>
                <c:pt idx="665">
                  <c:v>1.5304411772506283</c:v>
                </c:pt>
                <c:pt idx="666">
                  <c:v>1.53504591908682</c:v>
                </c:pt>
                <c:pt idx="667">
                  <c:v>1.5396576343969057</c:v>
                </c:pt>
                <c:pt idx="668">
                  <c:v>1.5442763234084289</c:v>
                </c:pt>
                <c:pt idx="669">
                  <c:v>1.5489019863483673</c:v>
                </c:pt>
                <c:pt idx="670">
                  <c:v>1.553534623443134</c:v>
                </c:pt>
                <c:pt idx="671">
                  <c:v>1.5581742349185865</c:v>
                </c:pt>
                <c:pt idx="672">
                  <c:v>1.5628208210000243</c:v>
                </c:pt>
                <c:pt idx="673">
                  <c:v>1.5674743819121946</c:v>
                </c:pt>
                <c:pt idx="674">
                  <c:v>1.5721349178792974</c:v>
                </c:pt>
                <c:pt idx="675">
                  <c:v>1.5768024291249871</c:v>
                </c:pt>
                <c:pt idx="676">
                  <c:v>1.5814769158723769</c:v>
                </c:pt>
                <c:pt idx="677">
                  <c:v>1.5861583783440403</c:v>
                </c:pt>
                <c:pt idx="678">
                  <c:v>1.5908468167620184</c:v>
                </c:pt>
                <c:pt idx="679">
                  <c:v>1.5955422313478198</c:v>
                </c:pt>
                <c:pt idx="680">
                  <c:v>1.6002446223224238</c:v>
                </c:pt>
                <c:pt idx="681">
                  <c:v>1.6049539899062855</c:v>
                </c:pt>
                <c:pt idx="682">
                  <c:v>1.609670334319339</c:v>
                </c:pt>
                <c:pt idx="683">
                  <c:v>1.6143936557809995</c:v>
                </c:pt>
                <c:pt idx="684">
                  <c:v>1.6191239545101663</c:v>
                </c:pt>
                <c:pt idx="685">
                  <c:v>1.6238612307252274</c:v>
                </c:pt>
                <c:pt idx="686">
                  <c:v>1.6286054846440614</c:v>
                </c:pt>
                <c:pt idx="687">
                  <c:v>1.6333567164840408</c:v>
                </c:pt>
                <c:pt idx="688">
                  <c:v>1.6381149264620354</c:v>
                </c:pt>
                <c:pt idx="689">
                  <c:v>1.6428801147944159</c:v>
                </c:pt>
                <c:pt idx="690">
                  <c:v>1.6476522816970542</c:v>
                </c:pt>
                <c:pt idx="691">
                  <c:v>1.6524314273853307</c:v>
                </c:pt>
                <c:pt idx="692">
                  <c:v>1.6572175520741328</c:v>
                </c:pt>
                <c:pt idx="693">
                  <c:v>1.6620106559778616</c:v>
                </c:pt>
                <c:pt idx="694">
                  <c:v>1.6668107393104328</c:v>
                </c:pt>
                <c:pt idx="695">
                  <c:v>1.6716178022852779</c:v>
                </c:pt>
                <c:pt idx="696">
                  <c:v>1.6764318451153515</c:v>
                </c:pt>
                <c:pt idx="697">
                  <c:v>1.6812528680131311</c:v>
                </c:pt>
                <c:pt idx="698">
                  <c:v>1.6860808711906197</c:v>
                </c:pt>
                <c:pt idx="699">
                  <c:v>1.6909158548593493</c:v>
                </c:pt>
                <c:pt idx="700">
                  <c:v>1.6957578192303842</c:v>
                </c:pt>
                <c:pt idx="701">
                  <c:v>1.7006067645143226</c:v>
                </c:pt>
                <c:pt idx="702">
                  <c:v>1.7054626909213007</c:v>
                </c:pt>
                <c:pt idx="703">
                  <c:v>1.7103255986609933</c:v>
                </c:pt>
                <c:pt idx="704">
                  <c:v>1.7151954879426181</c:v>
                </c:pt>
                <c:pt idx="705">
                  <c:v>1.7200723589749389</c:v>
                </c:pt>
                <c:pt idx="706">
                  <c:v>1.7249562119662654</c:v>
                </c:pt>
                <c:pt idx="707">
                  <c:v>1.7298470471244596</c:v>
                </c:pt>
                <c:pt idx="708">
                  <c:v>1.734744864656933</c:v>
                </c:pt>
                <c:pt idx="709">
                  <c:v>1.7396496647706561</c:v>
                </c:pt>
                <c:pt idx="710">
                  <c:v>1.7445614476721545</c:v>
                </c:pt>
                <c:pt idx="711">
                  <c:v>1.7494802135675158</c:v>
                </c:pt>
                <c:pt idx="712">
                  <c:v>1.75440596266239</c:v>
                </c:pt>
                <c:pt idx="713">
                  <c:v>1.7593386951619903</c:v>
                </c:pt>
                <c:pt idx="714">
                  <c:v>1.764278411271101</c:v>
                </c:pt>
                <c:pt idx="715">
                  <c:v>1.7692251111940736</c:v>
                </c:pt>
                <c:pt idx="716">
                  <c:v>1.7741787951348322</c:v>
                </c:pt>
                <c:pt idx="717">
                  <c:v>1.779139463296878</c:v>
                </c:pt>
                <c:pt idx="718">
                  <c:v>1.7841071158832862</c:v>
                </c:pt>
                <c:pt idx="719">
                  <c:v>1.7890817530967127</c:v>
                </c:pt>
                <c:pt idx="720">
                  <c:v>1.794063375139396</c:v>
                </c:pt>
                <c:pt idx="721">
                  <c:v>1.7990519822131563</c:v>
                </c:pt>
                <c:pt idx="722">
                  <c:v>1.8040475745194022</c:v>
                </c:pt>
                <c:pt idx="723">
                  <c:v>1.8090501522591285</c:v>
                </c:pt>
                <c:pt idx="724">
                  <c:v>1.8140597156329235</c:v>
                </c:pt>
                <c:pt idx="725">
                  <c:v>1.8190762648409649</c:v>
                </c:pt>
                <c:pt idx="726">
                  <c:v>1.8240998000830291</c:v>
                </c:pt>
                <c:pt idx="727">
                  <c:v>1.8291303215584858</c:v>
                </c:pt>
                <c:pt idx="728">
                  <c:v>1.8341678294663073</c:v>
                </c:pt>
                <c:pt idx="729">
                  <c:v>1.8392123240050651</c:v>
                </c:pt>
                <c:pt idx="730">
                  <c:v>1.8442638053729359</c:v>
                </c:pt>
                <c:pt idx="731">
                  <c:v>1.8493222737677</c:v>
                </c:pt>
                <c:pt idx="732">
                  <c:v>1.8543877293867463</c:v>
                </c:pt>
                <c:pt idx="733">
                  <c:v>1.8594601724270758</c:v>
                </c:pt>
                <c:pt idx="734">
                  <c:v>1.8645396030852961</c:v>
                </c:pt>
                <c:pt idx="735">
                  <c:v>1.8696260215576332</c:v>
                </c:pt>
                <c:pt idx="736">
                  <c:v>1.8747194280399269</c:v>
                </c:pt>
                <c:pt idx="737">
                  <c:v>1.8798198227276344</c:v>
                </c:pt>
                <c:pt idx="738">
                  <c:v>1.8849272058158335</c:v>
                </c:pt>
                <c:pt idx="739">
                  <c:v>1.890041577499225</c:v>
                </c:pt>
                <c:pt idx="740">
                  <c:v>1.8951629379721289</c:v>
                </c:pt>
                <c:pt idx="741">
                  <c:v>1.9002912874284954</c:v>
                </c:pt>
                <c:pt idx="742">
                  <c:v>1.9054266260618986</c:v>
                </c:pt>
                <c:pt idx="743">
                  <c:v>1.9105689540655455</c:v>
                </c:pt>
                <c:pt idx="744">
                  <c:v>1.91571827163227</c:v>
                </c:pt>
                <c:pt idx="745">
                  <c:v>1.9208745789545427</c:v>
                </c:pt>
                <c:pt idx="746">
                  <c:v>1.9260378762244676</c:v>
                </c:pt>
                <c:pt idx="747">
                  <c:v>1.9312081636337846</c:v>
                </c:pt>
                <c:pt idx="748">
                  <c:v>1.9363854413738728</c:v>
                </c:pt>
                <c:pt idx="749">
                  <c:v>1.9415697096357531</c:v>
                </c:pt>
                <c:pt idx="750">
                  <c:v>1.9467609686100855</c:v>
                </c:pt>
                <c:pt idx="751">
                  <c:v>1.9519592184871761</c:v>
                </c:pt>
                <c:pt idx="752">
                  <c:v>1.9571644594569761</c:v>
                </c:pt>
                <c:pt idx="753">
                  <c:v>1.9623766917090835</c:v>
                </c:pt>
                <c:pt idx="754">
                  <c:v>1.9675959154327447</c:v>
                </c:pt>
                <c:pt idx="755">
                  <c:v>1.9728221308168594</c:v>
                </c:pt>
                <c:pt idx="756">
                  <c:v>1.9780553380499775</c:v>
                </c:pt>
                <c:pt idx="757">
                  <c:v>1.9832955373203032</c:v>
                </c:pt>
                <c:pt idx="758">
                  <c:v>1.9885427288156978</c:v>
                </c:pt>
                <c:pt idx="759">
                  <c:v>1.993796912723679</c:v>
                </c:pt>
                <c:pt idx="760">
                  <c:v>1.9990580892314243</c:v>
                </c:pt>
                <c:pt idx="761">
                  <c:v>2.00432625852577</c:v>
                </c:pt>
                <c:pt idx="762">
                  <c:v>2.0096014207932185</c:v>
                </c:pt>
                <c:pt idx="763">
                  <c:v>2.014883576219932</c:v>
                </c:pt>
                <c:pt idx="764">
                  <c:v>2.0201727249917405</c:v>
                </c:pt>
                <c:pt idx="765">
                  <c:v>2.0254688672941423</c:v>
                </c:pt>
                <c:pt idx="766">
                  <c:v>2.0307720033123013</c:v>
                </c:pt>
                <c:pt idx="767">
                  <c:v>2.0360821332310541</c:v>
                </c:pt>
                <c:pt idx="768">
                  <c:v>2.0413992572349087</c:v>
                </c:pt>
                <c:pt idx="769">
                  <c:v>2.0467233755080456</c:v>
                </c:pt>
                <c:pt idx="770">
                  <c:v>2.0520544882343197</c:v>
                </c:pt>
                <c:pt idx="771">
                  <c:v>2.0573925955972645</c:v>
                </c:pt>
                <c:pt idx="772">
                  <c:v>2.0627376977800891</c:v>
                </c:pt>
                <c:pt idx="773">
                  <c:v>2.0680897949656822</c:v>
                </c:pt>
                <c:pt idx="774">
                  <c:v>2.0734488873366157</c:v>
                </c:pt>
                <c:pt idx="775">
                  <c:v>2.078814975075141</c:v>
                </c:pt>
                <c:pt idx="776">
                  <c:v>2.084188058363194</c:v>
                </c:pt>
                <c:pt idx="777">
                  <c:v>2.0895681373823969</c:v>
                </c:pt>
                <c:pt idx="778">
                  <c:v>2.0949552123140571</c:v>
                </c:pt>
                <c:pt idx="779">
                  <c:v>2.1003492833391704</c:v>
                </c:pt>
                <c:pt idx="780">
                  <c:v>2.1057503506384219</c:v>
                </c:pt>
                <c:pt idx="781">
                  <c:v>2.1111584143921882</c:v>
                </c:pt>
                <c:pt idx="782">
                  <c:v>2.1165734747805374</c:v>
                </c:pt>
                <c:pt idx="783">
                  <c:v>2.1219955319832318</c:v>
                </c:pt>
                <c:pt idx="784">
                  <c:v>2.1274245861797274</c:v>
                </c:pt>
                <c:pt idx="785">
                  <c:v>2.1328606375491779</c:v>
                </c:pt>
                <c:pt idx="786">
                  <c:v>2.1383036862704348</c:v>
                </c:pt>
                <c:pt idx="787">
                  <c:v>2.1437537325220468</c:v>
                </c:pt>
                <c:pt idx="788">
                  <c:v>2.1492107764822643</c:v>
                </c:pt>
                <c:pt idx="789">
                  <c:v>2.1546748183290392</c:v>
                </c:pt>
                <c:pt idx="790">
                  <c:v>2.1601458582400261</c:v>
                </c:pt>
                <c:pt idx="791">
                  <c:v>2.1656238963925838</c:v>
                </c:pt>
                <c:pt idx="792">
                  <c:v>2.1711089329637763</c:v>
                </c:pt>
                <c:pt idx="793">
                  <c:v>2.176600968130376</c:v>
                </c:pt>
                <c:pt idx="794">
                  <c:v>2.1821000020688599</c:v>
                </c:pt>
                <c:pt idx="795">
                  <c:v>2.1876060349554192</c:v>
                </c:pt>
                <c:pt idx="796">
                  <c:v>2.1931190669659513</c:v>
                </c:pt>
                <c:pt idx="797">
                  <c:v>2.1986390982760673</c:v>
                </c:pt>
                <c:pt idx="798">
                  <c:v>2.2041661290610914</c:v>
                </c:pt>
                <c:pt idx="799">
                  <c:v>2.2097001594960619</c:v>
                </c:pt>
                <c:pt idx="800">
                  <c:v>2.2152411897557318</c:v>
                </c:pt>
                <c:pt idx="801">
                  <c:v>2.2207892200145736</c:v>
                </c:pt>
                <c:pt idx="802">
                  <c:v>2.2263442504467719</c:v>
                </c:pt>
                <c:pt idx="803">
                  <c:v>2.231906281226236</c:v>
                </c:pt>
                <c:pt idx="804">
                  <c:v>2.2374753125265943</c:v>
                </c:pt>
                <c:pt idx="805">
                  <c:v>2.2430513445211955</c:v>
                </c:pt>
                <c:pt idx="806">
                  <c:v>2.2486343773831092</c:v>
                </c:pt>
                <c:pt idx="807">
                  <c:v>2.2542244112851328</c:v>
                </c:pt>
                <c:pt idx="808">
                  <c:v>2.2598214463997852</c:v>
                </c:pt>
                <c:pt idx="809">
                  <c:v>2.2654254828993126</c:v>
                </c:pt>
                <c:pt idx="810">
                  <c:v>2.2710365209556889</c:v>
                </c:pt>
                <c:pt idx="811">
                  <c:v>2.2766545607406159</c:v>
                </c:pt>
                <c:pt idx="812">
                  <c:v>2.2822796024255232</c:v>
                </c:pt>
                <c:pt idx="813">
                  <c:v>2.2879116461815734</c:v>
                </c:pt>
                <c:pt idx="814">
                  <c:v>2.2935506921796596</c:v>
                </c:pt>
                <c:pt idx="815">
                  <c:v>2.2991967405904066</c:v>
                </c:pt>
                <c:pt idx="816">
                  <c:v>2.304849791584175</c:v>
                </c:pt>
                <c:pt idx="817">
                  <c:v>2.3105098453310582</c:v>
                </c:pt>
                <c:pt idx="818">
                  <c:v>2.3161769020008873</c:v>
                </c:pt>
                <c:pt idx="819">
                  <c:v>2.3218509617632277</c:v>
                </c:pt>
                <c:pt idx="820">
                  <c:v>2.3275320247873874</c:v>
                </c:pt>
                <c:pt idx="821">
                  <c:v>2.3332200912424077</c:v>
                </c:pt>
                <c:pt idx="822">
                  <c:v>2.3389151612970767</c:v>
                </c:pt>
                <c:pt idx="823">
                  <c:v>2.3446172351199168</c:v>
                </c:pt>
                <c:pt idx="824">
                  <c:v>2.3503263128791967</c:v>
                </c:pt>
                <c:pt idx="825">
                  <c:v>2.3560423947429276</c:v>
                </c:pt>
                <c:pt idx="826">
                  <c:v>2.3617654808788653</c:v>
                </c:pt>
                <c:pt idx="827">
                  <c:v>2.3674955714545076</c:v>
                </c:pt>
                <c:pt idx="828">
                  <c:v>2.373232666637104</c:v>
                </c:pt>
                <c:pt idx="829">
                  <c:v>2.3789767665936465</c:v>
                </c:pt>
                <c:pt idx="830">
                  <c:v>2.3847278714908793</c:v>
                </c:pt>
                <c:pt idx="831">
                  <c:v>2.3904859814952903</c:v>
                </c:pt>
                <c:pt idx="832">
                  <c:v>2.3962510967731228</c:v>
                </c:pt>
                <c:pt idx="833">
                  <c:v>2.4020232174903682</c:v>
                </c:pt>
                <c:pt idx="834">
                  <c:v>2.4078023438127718</c:v>
                </c:pt>
                <c:pt idx="835">
                  <c:v>2.4135884759058297</c:v>
                </c:pt>
                <c:pt idx="836">
                  <c:v>2.4193816139347963</c:v>
                </c:pt>
                <c:pt idx="837">
                  <c:v>2.425181758064674</c:v>
                </c:pt>
                <c:pt idx="838">
                  <c:v>2.4309889084602267</c:v>
                </c:pt>
                <c:pt idx="839">
                  <c:v>2.4368030652859751</c:v>
                </c:pt>
                <c:pt idx="840">
                  <c:v>2.4426242287061921</c:v>
                </c:pt>
                <c:pt idx="841">
                  <c:v>2.4484523988849145</c:v>
                </c:pt>
                <c:pt idx="842">
                  <c:v>2.4542875759859379</c:v>
                </c:pt>
                <c:pt idx="843">
                  <c:v>2.460129760172816</c:v>
                </c:pt>
                <c:pt idx="844">
                  <c:v>2.4659789516088666</c:v>
                </c:pt>
                <c:pt idx="845">
                  <c:v>2.4718351504571658</c:v>
                </c:pt>
                <c:pt idx="846">
                  <c:v>2.4776983568805582</c:v>
                </c:pt>
                <c:pt idx="847">
                  <c:v>2.4835685710416477</c:v>
                </c:pt>
                <c:pt idx="848">
                  <c:v>2.489445793102806</c:v>
                </c:pt>
                <c:pt idx="849">
                  <c:v>2.4953300232261664</c:v>
                </c:pt>
                <c:pt idx="850">
                  <c:v>2.5012212615736344</c:v>
                </c:pt>
                <c:pt idx="851">
                  <c:v>2.5071195083068809</c:v>
                </c:pt>
                <c:pt idx="852">
                  <c:v>2.5130247635873415</c:v>
                </c:pt>
                <c:pt idx="853">
                  <c:v>2.5189370275762255</c:v>
                </c:pt>
              </c:numCache>
            </c:numRef>
          </c:yVal>
          <c:smooth val="1"/>
        </c:ser>
        <c:axId val="127537536"/>
        <c:axId val="127453440"/>
      </c:scatterChart>
      <c:valAx>
        <c:axId val="127537536"/>
        <c:scaling>
          <c:orientation val="minMax"/>
          <c:max val="5"/>
        </c:scaling>
        <c:axPos val="b"/>
        <c:numFmt formatCode="General" sourceLinked="1"/>
        <c:tickLblPos val="nextTo"/>
        <c:crossAx val="127453440"/>
        <c:crosses val="autoZero"/>
        <c:crossBetween val="midCat"/>
      </c:valAx>
      <c:valAx>
        <c:axId val="127453440"/>
        <c:scaling>
          <c:orientation val="minMax"/>
          <c:max val="1.0000000000000002E-2"/>
        </c:scaling>
        <c:axPos val="l"/>
        <c:majorGridlines/>
        <c:numFmt formatCode="General" sourceLinked="1"/>
        <c:tickLblPos val="nextTo"/>
        <c:crossAx val="1275375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#1'!$Q$1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#1'!$F$2:$F$855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#1'!$Q$2:$Q$855</c:f>
              <c:numCache>
                <c:formatCode>General</c:formatCode>
                <c:ptCount val="854"/>
                <c:pt idx="0">
                  <c:v>0.3</c:v>
                </c:pt>
                <c:pt idx="1">
                  <c:v>0.29978982700898354</c:v>
                </c:pt>
                <c:pt idx="2">
                  <c:v>0.29958029276299486</c:v>
                </c:pt>
                <c:pt idx="3">
                  <c:v>0.29937139483733216</c:v>
                </c:pt>
                <c:pt idx="4">
                  <c:v>0.29916313081833046</c:v>
                </c:pt>
                <c:pt idx="5">
                  <c:v>0.29895549830330287</c:v>
                </c:pt>
                <c:pt idx="6">
                  <c:v>0.29874849490048255</c:v>
                </c:pt>
                <c:pt idx="7">
                  <c:v>0.2985421182289647</c:v>
                </c:pt>
                <c:pt idx="8">
                  <c:v>0.29833636591864915</c:v>
                </c:pt>
                <c:pt idx="9">
                  <c:v>0.29813123561018312</c:v>
                </c:pt>
                <c:pt idx="10">
                  <c:v>0.29792672495490452</c:v>
                </c:pt>
                <c:pt idx="11">
                  <c:v>0.29772283161478535</c:v>
                </c:pt>
                <c:pt idx="12">
                  <c:v>0.29751955326237567</c:v>
                </c:pt>
                <c:pt idx="13">
                  <c:v>0.29731688758074776</c:v>
                </c:pt>
                <c:pt idx="14">
                  <c:v>0.2971148322634406</c:v>
                </c:pt>
                <c:pt idx="15">
                  <c:v>0.29691338501440501</c:v>
                </c:pt>
                <c:pt idx="16">
                  <c:v>0.2967125435479484</c:v>
                </c:pt>
                <c:pt idx="17">
                  <c:v>0.2965123055886808</c:v>
                </c:pt>
                <c:pt idx="18">
                  <c:v>0.29631266887146041</c:v>
                </c:pt>
                <c:pt idx="19">
                  <c:v>0.29611363114133982</c:v>
                </c:pt>
                <c:pt idx="20">
                  <c:v>0.2959151901535127</c:v>
                </c:pt>
                <c:pt idx="21">
                  <c:v>0.29571734367326036</c:v>
                </c:pt>
                <c:pt idx="22">
                  <c:v>0.29552008947589919</c:v>
                </c:pt>
                <c:pt idx="23">
                  <c:v>0.2953234253467279</c:v>
                </c:pt>
                <c:pt idx="24">
                  <c:v>0.29512734908097549</c:v>
                </c:pt>
                <c:pt idx="25">
                  <c:v>0.2949318584837492</c:v>
                </c:pt>
                <c:pt idx="26">
                  <c:v>0.2947369513699829</c:v>
                </c:pt>
                <c:pt idx="27">
                  <c:v>0.29454262556438593</c:v>
                </c:pt>
                <c:pt idx="28">
                  <c:v>0.29434887890139205</c:v>
                </c:pt>
                <c:pt idx="29">
                  <c:v>0.2941557092251087</c:v>
                </c:pt>
                <c:pt idx="30">
                  <c:v>0.29396311438926676</c:v>
                </c:pt>
                <c:pt idx="31">
                  <c:v>0.29377109225717035</c:v>
                </c:pt>
                <c:pt idx="32">
                  <c:v>0.29357964070164705</c:v>
                </c:pt>
                <c:pt idx="33">
                  <c:v>0.29338875760499855</c:v>
                </c:pt>
                <c:pt idx="34">
                  <c:v>0.2931984408589513</c:v>
                </c:pt>
                <c:pt idx="35">
                  <c:v>0.29300868836460764</c:v>
                </c:pt>
                <c:pt idx="36">
                  <c:v>0.29281949803239732</c:v>
                </c:pt>
                <c:pt idx="37">
                  <c:v>0.29263086778202901</c:v>
                </c:pt>
                <c:pt idx="38">
                  <c:v>0.29244279554244235</c:v>
                </c:pt>
                <c:pt idx="39">
                  <c:v>0.29225527925176015</c:v>
                </c:pt>
                <c:pt idx="40">
                  <c:v>0.29206831685724111</c:v>
                </c:pt>
                <c:pt idx="41">
                  <c:v>0.29188190631523225</c:v>
                </c:pt>
                <c:pt idx="42">
                  <c:v>0.29169604559112233</c:v>
                </c:pt>
                <c:pt idx="43">
                  <c:v>0.29151073265929517</c:v>
                </c:pt>
                <c:pt idx="44">
                  <c:v>0.2913259655030831</c:v>
                </c:pt>
                <c:pt idx="45">
                  <c:v>0.2911417421147211</c:v>
                </c:pt>
                <c:pt idx="46">
                  <c:v>0.29095806049530082</c:v>
                </c:pt>
                <c:pt idx="47">
                  <c:v>0.2907749186547251</c:v>
                </c:pt>
                <c:pt idx="48">
                  <c:v>0.29059231461166268</c:v>
                </c:pt>
                <c:pt idx="49">
                  <c:v>0.29041024639350321</c:v>
                </c:pt>
                <c:pt idx="50">
                  <c:v>0.29022871203631251</c:v>
                </c:pt>
                <c:pt idx="51">
                  <c:v>0.29004770958478804</c:v>
                </c:pt>
                <c:pt idx="52">
                  <c:v>0.28986723709221462</c:v>
                </c:pt>
                <c:pt idx="53">
                  <c:v>0.28968729262042064</c:v>
                </c:pt>
                <c:pt idx="54">
                  <c:v>0.28950787423973412</c:v>
                </c:pt>
                <c:pt idx="55">
                  <c:v>0.28932898002893948</c:v>
                </c:pt>
                <c:pt idx="56">
                  <c:v>0.28915060807523407</c:v>
                </c:pt>
                <c:pt idx="57">
                  <c:v>0.28897275647418552</c:v>
                </c:pt>
                <c:pt idx="58">
                  <c:v>0.28879542332968894</c:v>
                </c:pt>
                <c:pt idx="59">
                  <c:v>0.28861860675392426</c:v>
                </c:pt>
                <c:pt idx="60">
                  <c:v>0.28844230486731426</c:v>
                </c:pt>
                <c:pt idx="61">
                  <c:v>0.28826651579848256</c:v>
                </c:pt>
                <c:pt idx="62">
                  <c:v>0.28809123768421196</c:v>
                </c:pt>
                <c:pt idx="63">
                  <c:v>0.28791646866940279</c:v>
                </c:pt>
                <c:pt idx="64">
                  <c:v>0.28774220690703184</c:v>
                </c:pt>
                <c:pt idx="65">
                  <c:v>0.28756845055811131</c:v>
                </c:pt>
                <c:pt idx="66">
                  <c:v>0.28739519779164807</c:v>
                </c:pt>
                <c:pt idx="67">
                  <c:v>0.28722244678460307</c:v>
                </c:pt>
                <c:pt idx="68">
                  <c:v>0.28705019572185114</c:v>
                </c:pt>
                <c:pt idx="69">
                  <c:v>0.286878442796141</c:v>
                </c:pt>
                <c:pt idx="70">
                  <c:v>0.2867071862080553</c:v>
                </c:pt>
                <c:pt idx="71">
                  <c:v>0.28653642416597103</c:v>
                </c:pt>
                <c:pt idx="72">
                  <c:v>0.2863661548860203</c:v>
                </c:pt>
                <c:pt idx="73">
                  <c:v>0.28619637659205105</c:v>
                </c:pt>
                <c:pt idx="74">
                  <c:v>0.28602708751558831</c:v>
                </c:pt>
                <c:pt idx="75">
                  <c:v>0.28585828589579543</c:v>
                </c:pt>
                <c:pt idx="76">
                  <c:v>0.28568996997943547</c:v>
                </c:pt>
                <c:pt idx="77">
                  <c:v>0.28552213802083315</c:v>
                </c:pt>
                <c:pt idx="78">
                  <c:v>0.28535478828183686</c:v>
                </c:pt>
                <c:pt idx="79">
                  <c:v>0.2851879190317807</c:v>
                </c:pt>
                <c:pt idx="80">
                  <c:v>0.285021528547447</c:v>
                </c:pt>
                <c:pt idx="81">
                  <c:v>0.28485561511302881</c:v>
                </c:pt>
                <c:pt idx="82">
                  <c:v>0.28469017702009303</c:v>
                </c:pt>
                <c:pt idx="83">
                  <c:v>0.28452521256754315</c:v>
                </c:pt>
                <c:pt idx="84">
                  <c:v>0.28436072006158275</c:v>
                </c:pt>
                <c:pt idx="85">
                  <c:v>0.28419669781567886</c:v>
                </c:pt>
                <c:pt idx="86">
                  <c:v>0.28403314415052561</c:v>
                </c:pt>
                <c:pt idx="87">
                  <c:v>0.28387005739400822</c:v>
                </c:pt>
                <c:pt idx="88">
                  <c:v>0.28370743588116709</c:v>
                </c:pt>
                <c:pt idx="89">
                  <c:v>0.28354527795416212</c:v>
                </c:pt>
                <c:pt idx="90">
                  <c:v>0.28338358196223706</c:v>
                </c:pt>
                <c:pt idx="91">
                  <c:v>0.28322234626168447</c:v>
                </c:pt>
                <c:pt idx="92">
                  <c:v>0.28306156921581038</c:v>
                </c:pt>
                <c:pt idx="93">
                  <c:v>0.28290124919489967</c:v>
                </c:pt>
                <c:pt idx="94">
                  <c:v>0.28274138457618103</c:v>
                </c:pt>
                <c:pt idx="95">
                  <c:v>0.28258197374379285</c:v>
                </c:pt>
                <c:pt idx="96">
                  <c:v>0.28242301508874867</c:v>
                </c:pt>
                <c:pt idx="97">
                  <c:v>0.2822645070089031</c:v>
                </c:pt>
                <c:pt idx="98">
                  <c:v>0.28210644790891798</c:v>
                </c:pt>
                <c:pt idx="99">
                  <c:v>0.2819488362002287</c:v>
                </c:pt>
                <c:pt idx="100">
                  <c:v>0.28179167030101049</c:v>
                </c:pt>
                <c:pt idx="101">
                  <c:v>0.28163494863614524</c:v>
                </c:pt>
                <c:pt idx="102">
                  <c:v>0.28147866963718832</c:v>
                </c:pt>
                <c:pt idx="103">
                  <c:v>0.28132283174233563</c:v>
                </c:pt>
                <c:pt idx="104">
                  <c:v>0.28116743339639072</c:v>
                </c:pt>
                <c:pt idx="105">
                  <c:v>0.2810124730507324</c:v>
                </c:pt>
                <c:pt idx="106">
                  <c:v>0.28085794916328205</c:v>
                </c:pt>
                <c:pt idx="107">
                  <c:v>0.2807038601984716</c:v>
                </c:pt>
                <c:pt idx="108">
                  <c:v>0.28055020462721147</c:v>
                </c:pt>
                <c:pt idx="109">
                  <c:v>0.28039698092685866</c:v>
                </c:pt>
                <c:pt idx="110">
                  <c:v>0.28024418758118508</c:v>
                </c:pt>
                <c:pt idx="111">
                  <c:v>0.28009182308034597</c:v>
                </c:pt>
                <c:pt idx="112">
                  <c:v>0.27993988592084867</c:v>
                </c:pt>
                <c:pt idx="113">
                  <c:v>0.27978837460552147</c:v>
                </c:pt>
                <c:pt idx="114">
                  <c:v>0.2796372876434825</c:v>
                </c:pt>
                <c:pt idx="115">
                  <c:v>0.27948662355010906</c:v>
                </c:pt>
                <c:pt idx="116">
                  <c:v>0.2793363808470069</c:v>
                </c:pt>
                <c:pt idx="117">
                  <c:v>0.27918655806197978</c:v>
                </c:pt>
                <c:pt idx="118">
                  <c:v>0.27903715372899918</c:v>
                </c:pt>
                <c:pt idx="119">
                  <c:v>0.27888816638817426</c:v>
                </c:pt>
                <c:pt idx="120">
                  <c:v>0.27873959458572173</c:v>
                </c:pt>
                <c:pt idx="121">
                  <c:v>0.27859143687393623</c:v>
                </c:pt>
                <c:pt idx="122">
                  <c:v>0.27844369181116052</c:v>
                </c:pt>
                <c:pt idx="123">
                  <c:v>0.27829635796175622</c:v>
                </c:pt>
                <c:pt idx="124">
                  <c:v>0.27814943389607433</c:v>
                </c:pt>
                <c:pt idx="125">
                  <c:v>0.27800291819042627</c:v>
                </c:pt>
                <c:pt idx="126">
                  <c:v>0.27785680942705482</c:v>
                </c:pt>
                <c:pt idx="127">
                  <c:v>0.27771110619410533</c:v>
                </c:pt>
                <c:pt idx="128">
                  <c:v>0.27756580708559697</c:v>
                </c:pt>
                <c:pt idx="129">
                  <c:v>0.27742091070139441</c:v>
                </c:pt>
                <c:pt idx="130">
                  <c:v>0.27727641564717936</c:v>
                </c:pt>
                <c:pt idx="131">
                  <c:v>0.27713232053442244</c:v>
                </c:pt>
                <c:pt idx="132">
                  <c:v>0.27698862398035518</c:v>
                </c:pt>
                <c:pt idx="133">
                  <c:v>0.2768453246079422</c:v>
                </c:pt>
                <c:pt idx="134">
                  <c:v>0.2767024210458533</c:v>
                </c:pt>
                <c:pt idx="135">
                  <c:v>0.2765599119284361</c:v>
                </c:pt>
                <c:pt idx="136">
                  <c:v>0.27641779589568855</c:v>
                </c:pt>
                <c:pt idx="137">
                  <c:v>0.2762760715932317</c:v>
                </c:pt>
                <c:pt idx="138">
                  <c:v>0.27613473767228253</c:v>
                </c:pt>
                <c:pt idx="139">
                  <c:v>0.2759937927896271</c:v>
                </c:pt>
                <c:pt idx="140">
                  <c:v>0.27585323560759373</c:v>
                </c:pt>
                <c:pt idx="141">
                  <c:v>0.27571306479402619</c:v>
                </c:pt>
                <c:pt idx="142">
                  <c:v>0.27557327902225731</c:v>
                </c:pt>
                <c:pt idx="143">
                  <c:v>0.27543387697108268</c:v>
                </c:pt>
                <c:pt idx="144">
                  <c:v>0.2752948573247343</c:v>
                </c:pt>
                <c:pt idx="145">
                  <c:v>0.27515621877285451</c:v>
                </c:pt>
                <c:pt idx="146">
                  <c:v>0.27501796001047019</c:v>
                </c:pt>
                <c:pt idx="147">
                  <c:v>0.27488007973796663</c:v>
                </c:pt>
                <c:pt idx="148">
                  <c:v>0.27474257666106233</c:v>
                </c:pt>
                <c:pt idx="149">
                  <c:v>0.27460544949078319</c:v>
                </c:pt>
                <c:pt idx="150">
                  <c:v>0.27446869694343723</c:v>
                </c:pt>
                <c:pt idx="151">
                  <c:v>0.27433231774058919</c:v>
                </c:pt>
                <c:pt idx="152">
                  <c:v>0.27419631060903582</c:v>
                </c:pt>
                <c:pt idx="153">
                  <c:v>0.27406067428078046</c:v>
                </c:pt>
                <c:pt idx="154">
                  <c:v>0.27392540749300853</c:v>
                </c:pt>
                <c:pt idx="155">
                  <c:v>0.27379050898806262</c:v>
                </c:pt>
                <c:pt idx="156">
                  <c:v>0.27365597751341814</c:v>
                </c:pt>
                <c:pt idx="157">
                  <c:v>0.27352181182165886</c:v>
                </c:pt>
                <c:pt idx="158">
                  <c:v>0.27338801067045249</c:v>
                </c:pt>
                <c:pt idx="159">
                  <c:v>0.27325457282252663</c:v>
                </c:pt>
                <c:pt idx="160">
                  <c:v>0.27312149704564465</c:v>
                </c:pt>
                <c:pt idx="161">
                  <c:v>0.27298878211258193</c:v>
                </c:pt>
                <c:pt idx="162">
                  <c:v>0.27285642680110206</c:v>
                </c:pt>
                <c:pt idx="163">
                  <c:v>0.27272442989393303</c:v>
                </c:pt>
                <c:pt idx="164">
                  <c:v>0.27259279017874394</c:v>
                </c:pt>
                <c:pt idx="165">
                  <c:v>0.27246150644812145</c:v>
                </c:pt>
                <c:pt idx="166">
                  <c:v>0.2723305774995467</c:v>
                </c:pt>
                <c:pt idx="167">
                  <c:v>0.2722000021353721</c:v>
                </c:pt>
                <c:pt idx="168">
                  <c:v>0.27206977916279823</c:v>
                </c:pt>
                <c:pt idx="169">
                  <c:v>0.27193990739385099</c:v>
                </c:pt>
                <c:pt idx="170">
                  <c:v>0.27181038564535898</c:v>
                </c:pt>
                <c:pt idx="171">
                  <c:v>0.27168121273893076</c:v>
                </c:pt>
                <c:pt idx="172">
                  <c:v>0.2715523875009323</c:v>
                </c:pt>
                <c:pt idx="173">
                  <c:v>0.27142390876246469</c:v>
                </c:pt>
                <c:pt idx="174">
                  <c:v>0.27129577535934174</c:v>
                </c:pt>
                <c:pt idx="175">
                  <c:v>0.271167986132068</c:v>
                </c:pt>
                <c:pt idx="176">
                  <c:v>0.27104053992581645</c:v>
                </c:pt>
                <c:pt idx="177">
                  <c:v>0.27091343559040687</c:v>
                </c:pt>
                <c:pt idx="178">
                  <c:v>0.270786671980284</c:v>
                </c:pt>
                <c:pt idx="179">
                  <c:v>0.27066024795449567</c:v>
                </c:pt>
                <c:pt idx="180">
                  <c:v>0.27053416237667133</c:v>
                </c:pt>
                <c:pt idx="181">
                  <c:v>0.27040841411500072</c:v>
                </c:pt>
                <c:pt idx="182">
                  <c:v>0.27028300204221234</c:v>
                </c:pt>
                <c:pt idx="183">
                  <c:v>0.27015792503555242</c:v>
                </c:pt>
                <c:pt idx="184">
                  <c:v>0.27003318197676363</c:v>
                </c:pt>
                <c:pt idx="185">
                  <c:v>0.26990877175206424</c:v>
                </c:pt>
                <c:pt idx="186">
                  <c:v>0.26978469325212706</c:v>
                </c:pt>
                <c:pt idx="187">
                  <c:v>0.26966094537205892</c:v>
                </c:pt>
                <c:pt idx="188">
                  <c:v>0.26953752701137973</c:v>
                </c:pt>
                <c:pt idx="189">
                  <c:v>0.26941443707400214</c:v>
                </c:pt>
                <c:pt idx="190">
                  <c:v>0.26929167446821101</c:v>
                </c:pt>
                <c:pt idx="191">
                  <c:v>0.26916923810664301</c:v>
                </c:pt>
                <c:pt idx="192">
                  <c:v>0.26904712690626653</c:v>
                </c:pt>
                <c:pt idx="193">
                  <c:v>0.26892533978836153</c:v>
                </c:pt>
                <c:pt idx="194">
                  <c:v>0.26880387567849945</c:v>
                </c:pt>
                <c:pt idx="195">
                  <c:v>0.26868273350652339</c:v>
                </c:pt>
                <c:pt idx="196">
                  <c:v>0.2685619122065282</c:v>
                </c:pt>
                <c:pt idx="197">
                  <c:v>0.26844141071684091</c:v>
                </c:pt>
                <c:pt idx="198">
                  <c:v>0.26832122798000113</c:v>
                </c:pt>
                <c:pt idx="199">
                  <c:v>0.26820136294274144</c:v>
                </c:pt>
                <c:pt idx="200">
                  <c:v>0.26808181455596819</c:v>
                </c:pt>
                <c:pt idx="201">
                  <c:v>0.26796258177474197</c:v>
                </c:pt>
                <c:pt idx="202">
                  <c:v>0.26784366355825867</c:v>
                </c:pt>
                <c:pt idx="203">
                  <c:v>0.26772505886983022</c:v>
                </c:pt>
                <c:pt idx="204">
                  <c:v>0.26760676667686578</c:v>
                </c:pt>
                <c:pt idx="205">
                  <c:v>0.26748878595085274</c:v>
                </c:pt>
                <c:pt idx="206">
                  <c:v>0.26737111566733796</c:v>
                </c:pt>
                <c:pt idx="207">
                  <c:v>0.26725375480590913</c:v>
                </c:pt>
                <c:pt idx="208">
                  <c:v>0.26713670235017617</c:v>
                </c:pt>
                <c:pt idx="209">
                  <c:v>0.26701995728775274</c:v>
                </c:pt>
                <c:pt idx="210">
                  <c:v>0.26690351861023781</c:v>
                </c:pt>
                <c:pt idx="211">
                  <c:v>0.2667873853131974</c:v>
                </c:pt>
                <c:pt idx="212">
                  <c:v>0.26667155639614643</c:v>
                </c:pt>
                <c:pt idx="213">
                  <c:v>0.2665560308625306</c:v>
                </c:pt>
                <c:pt idx="214">
                  <c:v>0.26644080771970835</c:v>
                </c:pt>
                <c:pt idx="215">
                  <c:v>0.26632588597893292</c:v>
                </c:pt>
                <c:pt idx="216">
                  <c:v>0.26621126465533468</c:v>
                </c:pt>
                <c:pt idx="217">
                  <c:v>0.26609694276790313</c:v>
                </c:pt>
                <c:pt idx="218">
                  <c:v>0.2659829193394696</c:v>
                </c:pt>
                <c:pt idx="219">
                  <c:v>0.26586919339668952</c:v>
                </c:pt>
                <c:pt idx="220">
                  <c:v>0.26575576397002493</c:v>
                </c:pt>
                <c:pt idx="221">
                  <c:v>0.26564263009372724</c:v>
                </c:pt>
                <c:pt idx="222">
                  <c:v>0.26552979080581995</c:v>
                </c:pt>
                <c:pt idx="223">
                  <c:v>0.26541724514808146</c:v>
                </c:pt>
                <c:pt idx="224">
                  <c:v>0.26530499216602788</c:v>
                </c:pt>
                <c:pt idx="225">
                  <c:v>0.26519303090889612</c:v>
                </c:pt>
                <c:pt idx="226">
                  <c:v>0.26508136042962699</c:v>
                </c:pt>
                <c:pt idx="227">
                  <c:v>0.26496997978484838</c:v>
                </c:pt>
                <c:pt idx="228">
                  <c:v>0.26485888803485852</c:v>
                </c:pt>
                <c:pt idx="229">
                  <c:v>0.26474808424360924</c:v>
                </c:pt>
                <c:pt idx="230">
                  <c:v>0.26463756747868955</c:v>
                </c:pt>
                <c:pt idx="231">
                  <c:v>0.26452733681130902</c:v>
                </c:pt>
                <c:pt idx="232">
                  <c:v>0.26441739131628161</c:v>
                </c:pt>
                <c:pt idx="233">
                  <c:v>0.26430773007200903</c:v>
                </c:pt>
                <c:pt idx="234">
                  <c:v>0.26419835216046483</c:v>
                </c:pt>
                <c:pt idx="235">
                  <c:v>0.26408925666717809</c:v>
                </c:pt>
                <c:pt idx="236">
                  <c:v>0.26398044268121734</c:v>
                </c:pt>
                <c:pt idx="237">
                  <c:v>0.26387190929517484</c:v>
                </c:pt>
                <c:pt idx="238">
                  <c:v>0.26376365560515036</c:v>
                </c:pt>
                <c:pt idx="239">
                  <c:v>0.26365568071073542</c:v>
                </c:pt>
                <c:pt idx="240">
                  <c:v>0.26354798371499788</c:v>
                </c:pt>
                <c:pt idx="241">
                  <c:v>0.263440563724466</c:v>
                </c:pt>
                <c:pt idx="242">
                  <c:v>0.2633334198491129</c:v>
                </c:pt>
                <c:pt idx="243">
                  <c:v>0.26322655120234106</c:v>
                </c:pt>
                <c:pt idx="244">
                  <c:v>0.26311995690096712</c:v>
                </c:pt>
                <c:pt idx="245">
                  <c:v>0.26301363606520634</c:v>
                </c:pt>
                <c:pt idx="246">
                  <c:v>0.26290758781865736</c:v>
                </c:pt>
                <c:pt idx="247">
                  <c:v>0.26280181128828717</c:v>
                </c:pt>
                <c:pt idx="248">
                  <c:v>0.26269630560441581</c:v>
                </c:pt>
                <c:pt idx="249">
                  <c:v>0.26259106990070163</c:v>
                </c:pt>
                <c:pt idx="250">
                  <c:v>0.2624861033141262</c:v>
                </c:pt>
                <c:pt idx="251">
                  <c:v>0.26238140498497925</c:v>
                </c:pt>
                <c:pt idx="252">
                  <c:v>0.26227697405684425</c:v>
                </c:pt>
                <c:pt idx="253">
                  <c:v>0.26217280967658346</c:v>
                </c:pt>
                <c:pt idx="254">
                  <c:v>0.26206891099432345</c:v>
                </c:pt>
                <c:pt idx="255">
                  <c:v>0.26196527716344031</c:v>
                </c:pt>
                <c:pt idx="256">
                  <c:v>0.26186190734054537</c:v>
                </c:pt>
                <c:pt idx="257">
                  <c:v>0.26175880068547069</c:v>
                </c:pt>
                <c:pt idx="258">
                  <c:v>0.26165595636125483</c:v>
                </c:pt>
                <c:pt idx="259">
                  <c:v>0.26155337353412844</c:v>
                </c:pt>
                <c:pt idx="260">
                  <c:v>0.26145105137350017</c:v>
                </c:pt>
                <c:pt idx="261">
                  <c:v>0.26134898905194237</c:v>
                </c:pt>
                <c:pt idx="262">
                  <c:v>0.2612471857451773</c:v>
                </c:pt>
                <c:pt idx="263">
                  <c:v>0.26114564063206297</c:v>
                </c:pt>
                <c:pt idx="264">
                  <c:v>0.26104435289457928</c:v>
                </c:pt>
                <c:pt idx="265">
                  <c:v>0.2609433217178142</c:v>
                </c:pt>
                <c:pt idx="266">
                  <c:v>0.26084254628995002</c:v>
                </c:pt>
                <c:pt idx="267">
                  <c:v>0.26074202580224959</c:v>
                </c:pt>
                <c:pt idx="268">
                  <c:v>0.26064175944904266</c:v>
                </c:pt>
                <c:pt idx="269">
                  <c:v>0.26054174642771244</c:v>
                </c:pt>
                <c:pt idx="270">
                  <c:v>0.26044198593868206</c:v>
                </c:pt>
                <c:pt idx="271">
                  <c:v>0.26034247718540104</c:v>
                </c:pt>
                <c:pt idx="272">
                  <c:v>0.26024321937433215</c:v>
                </c:pt>
                <c:pt idx="273">
                  <c:v>0.26014421171493785</c:v>
                </c:pt>
                <c:pt idx="274">
                  <c:v>0.26004545341966728</c:v>
                </c:pt>
                <c:pt idx="275">
                  <c:v>0.25994694370394311</c:v>
                </c:pt>
                <c:pt idx="276">
                  <c:v>0.25984868178614834</c:v>
                </c:pt>
                <c:pt idx="277">
                  <c:v>0.25975066688761322</c:v>
                </c:pt>
                <c:pt idx="278">
                  <c:v>0.25965289823260246</c:v>
                </c:pt>
                <c:pt idx="279">
                  <c:v>0.25955537504830228</c:v>
                </c:pt>
                <c:pt idx="280">
                  <c:v>0.25945809656480751</c:v>
                </c:pt>
                <c:pt idx="281">
                  <c:v>0.25936106201510895</c:v>
                </c:pt>
                <c:pt idx="282">
                  <c:v>0.25926427063508056</c:v>
                </c:pt>
                <c:pt idx="283">
                  <c:v>0.25916772166346685</c:v>
                </c:pt>
                <c:pt idx="284">
                  <c:v>0.25907141434187037</c:v>
                </c:pt>
                <c:pt idx="285">
                  <c:v>0.25897534791473903</c:v>
                </c:pt>
                <c:pt idx="286">
                  <c:v>0.25887952162935396</c:v>
                </c:pt>
                <c:pt idx="287">
                  <c:v>0.25878393473581679</c:v>
                </c:pt>
                <c:pt idx="288">
                  <c:v>0.25868858648703752</c:v>
                </c:pt>
                <c:pt idx="289">
                  <c:v>0.25859347613872224</c:v>
                </c:pt>
                <c:pt idx="290">
                  <c:v>0.25849860294936089</c:v>
                </c:pt>
                <c:pt idx="291">
                  <c:v>0.25840396618021511</c:v>
                </c:pt>
                <c:pt idx="292">
                  <c:v>0.25830956509530612</c:v>
                </c:pt>
                <c:pt idx="293">
                  <c:v>0.25821539896140289</c:v>
                </c:pt>
                <c:pt idx="294">
                  <c:v>0.25812146704800998</c:v>
                </c:pt>
                <c:pt idx="295">
                  <c:v>0.25802776862735571</c:v>
                </c:pt>
                <c:pt idx="296">
                  <c:v>0.2579343029743803</c:v>
                </c:pt>
                <c:pt idx="297">
                  <c:v>0.25784106936672424</c:v>
                </c:pt>
                <c:pt idx="298">
                  <c:v>0.25774806708471626</c:v>
                </c:pt>
                <c:pt idx="299">
                  <c:v>0.25765529541136184</c:v>
                </c:pt>
                <c:pt idx="300">
                  <c:v>0.25756275363233178</c:v>
                </c:pt>
                <c:pt idx="301">
                  <c:v>0.25747044103595029</c:v>
                </c:pt>
                <c:pt idx="302">
                  <c:v>0.25737835691318378</c:v>
                </c:pt>
                <c:pt idx="303">
                  <c:v>0.25728650055762925</c:v>
                </c:pt>
                <c:pt idx="304">
                  <c:v>0.257194871265503</c:v>
                </c:pt>
                <c:pt idx="305">
                  <c:v>0.2571034683356293</c:v>
                </c:pt>
                <c:pt idx="306">
                  <c:v>0.25701229106942913</c:v>
                </c:pt>
                <c:pt idx="307">
                  <c:v>0.25692133877090889</c:v>
                </c:pt>
                <c:pt idx="308">
                  <c:v>0.25683061074664931</c:v>
                </c:pt>
                <c:pt idx="309">
                  <c:v>0.25674010630579441</c:v>
                </c:pt>
                <c:pt idx="310">
                  <c:v>0.25664982476004028</c:v>
                </c:pt>
                <c:pt idx="311">
                  <c:v>0.25655976542362424</c:v>
                </c:pt>
                <c:pt idx="312">
                  <c:v>0.25646992761331383</c:v>
                </c:pt>
                <c:pt idx="313">
                  <c:v>0.25638031064839589</c:v>
                </c:pt>
                <c:pt idx="314">
                  <c:v>0.25629091385066588</c:v>
                </c:pt>
                <c:pt idx="315">
                  <c:v>0.25620173654441697</c:v>
                </c:pt>
                <c:pt idx="316">
                  <c:v>0.25611277805642935</c:v>
                </c:pt>
                <c:pt idx="317">
                  <c:v>0.25602403771595955</c:v>
                </c:pt>
                <c:pt idx="318">
                  <c:v>0.25593551485472982</c:v>
                </c:pt>
                <c:pt idx="319">
                  <c:v>0.25584720880691747</c:v>
                </c:pt>
                <c:pt idx="320">
                  <c:v>0.2557591189091446</c:v>
                </c:pt>
                <c:pt idx="321">
                  <c:v>0.25567124450046746</c:v>
                </c:pt>
                <c:pt idx="322">
                  <c:v>0.25558358492236599</c:v>
                </c:pt>
                <c:pt idx="323">
                  <c:v>0.25549613951873351</c:v>
                </c:pt>
                <c:pt idx="324">
                  <c:v>0.25540890763586649</c:v>
                </c:pt>
                <c:pt idx="325">
                  <c:v>0.25532188862245425</c:v>
                </c:pt>
                <c:pt idx="326">
                  <c:v>0.25523508182956867</c:v>
                </c:pt>
                <c:pt idx="327">
                  <c:v>0.25514848661065404</c:v>
                </c:pt>
                <c:pt idx="328">
                  <c:v>0.25506210232151705</c:v>
                </c:pt>
                <c:pt idx="329">
                  <c:v>0.25497592832031657</c:v>
                </c:pt>
                <c:pt idx="330">
                  <c:v>0.25488996396755381</c:v>
                </c:pt>
                <c:pt idx="331">
                  <c:v>0.25480420862606229</c:v>
                </c:pt>
                <c:pt idx="332">
                  <c:v>0.25471866166099782</c:v>
                </c:pt>
                <c:pt idx="333">
                  <c:v>0.25463332243982872</c:v>
                </c:pt>
                <c:pt idx="334">
                  <c:v>0.25454819033232606</c:v>
                </c:pt>
                <c:pt idx="335">
                  <c:v>0.25446326471055375</c:v>
                </c:pt>
                <c:pt idx="336">
                  <c:v>0.25437854494885892</c:v>
                </c:pt>
                <c:pt idx="337">
                  <c:v>0.25429403042386223</c:v>
                </c:pt>
                <c:pt idx="338">
                  <c:v>0.25420972051444807</c:v>
                </c:pt>
                <c:pt idx="339">
                  <c:v>0.2541256146017552</c:v>
                </c:pt>
                <c:pt idx="340">
                  <c:v>0.25404171206916715</c:v>
                </c:pt>
                <c:pt idx="341">
                  <c:v>0.25395801230230269</c:v>
                </c:pt>
                <c:pt idx="342">
                  <c:v>0.2538745146890064</c:v>
                </c:pt>
                <c:pt idx="343">
                  <c:v>0.25379121861933912</c:v>
                </c:pt>
                <c:pt idx="344">
                  <c:v>0.25370812348556893</c:v>
                </c:pt>
                <c:pt idx="345">
                  <c:v>0.25362522868216153</c:v>
                </c:pt>
                <c:pt idx="346">
                  <c:v>0.25354253360577117</c:v>
                </c:pt>
                <c:pt idx="347">
                  <c:v>0.25346003765523123</c:v>
                </c:pt>
                <c:pt idx="348">
                  <c:v>0.25337774023154519</c:v>
                </c:pt>
                <c:pt idx="349">
                  <c:v>0.25329564073787753</c:v>
                </c:pt>
                <c:pt idx="350">
                  <c:v>0.25321373857954449</c:v>
                </c:pt>
                <c:pt idx="351">
                  <c:v>0.25313203316400518</c:v>
                </c:pt>
                <c:pt idx="352">
                  <c:v>0.25305052390085236</c:v>
                </c:pt>
                <c:pt idx="353">
                  <c:v>0.25296921020180385</c:v>
                </c:pt>
                <c:pt idx="354">
                  <c:v>0.25288809148069319</c:v>
                </c:pt>
                <c:pt idx="355">
                  <c:v>0.25280716715346108</c:v>
                </c:pt>
                <c:pt idx="356">
                  <c:v>0.25272643663814631</c:v>
                </c:pt>
                <c:pt idx="357">
                  <c:v>0.25264589935487725</c:v>
                </c:pt>
                <c:pt idx="358">
                  <c:v>0.25256555472586284</c:v>
                </c:pt>
                <c:pt idx="359">
                  <c:v>0.25248540217538407</c:v>
                </c:pt>
                <c:pt idx="360">
                  <c:v>0.25240544112978514</c:v>
                </c:pt>
                <c:pt idx="361">
                  <c:v>0.25232567101746495</c:v>
                </c:pt>
                <c:pt idx="362">
                  <c:v>0.25224609126886866</c:v>
                </c:pt>
                <c:pt idx="363">
                  <c:v>0.25216670131647878</c:v>
                </c:pt>
                <c:pt idx="364">
                  <c:v>0.25208750059480711</c:v>
                </c:pt>
                <c:pt idx="365">
                  <c:v>0.25200848854038582</c:v>
                </c:pt>
                <c:pt idx="366">
                  <c:v>0.25192966459175953</c:v>
                </c:pt>
                <c:pt idx="367">
                  <c:v>0.25185102818947641</c:v>
                </c:pt>
                <c:pt idx="368">
                  <c:v>0.25177257877608028</c:v>
                </c:pt>
                <c:pt idx="369">
                  <c:v>0.25169431579610207</c:v>
                </c:pt>
                <c:pt idx="370">
                  <c:v>0.25161623869605165</c:v>
                </c:pt>
                <c:pt idx="371">
                  <c:v>0.25153834692440957</c:v>
                </c:pt>
                <c:pt idx="372">
                  <c:v>0.25146063993161893</c:v>
                </c:pt>
                <c:pt idx="373">
                  <c:v>0.25138311717007716</c:v>
                </c:pt>
                <c:pt idx="374">
                  <c:v>0.25130577809412791</c:v>
                </c:pt>
                <c:pt idx="375">
                  <c:v>0.25122862216005309</c:v>
                </c:pt>
                <c:pt idx="376">
                  <c:v>0.25115164882606489</c:v>
                </c:pt>
                <c:pt idx="377">
                  <c:v>0.25107485755229747</c:v>
                </c:pt>
                <c:pt idx="378">
                  <c:v>0.25099824780079938</c:v>
                </c:pt>
                <c:pt idx="379">
                  <c:v>0.25092181903552546</c:v>
                </c:pt>
                <c:pt idx="380">
                  <c:v>0.25084557072232894</c:v>
                </c:pt>
                <c:pt idx="381">
                  <c:v>0.25076950232895373</c:v>
                </c:pt>
                <c:pt idx="382">
                  <c:v>0.25069361332502649</c:v>
                </c:pt>
                <c:pt idx="383">
                  <c:v>0.25061790318204891</c:v>
                </c:pt>
                <c:pt idx="384">
                  <c:v>0.25054237137339003</c:v>
                </c:pt>
                <c:pt idx="385">
                  <c:v>0.25046701737427846</c:v>
                </c:pt>
                <c:pt idx="386">
                  <c:v>0.25039184066179482</c:v>
                </c:pt>
                <c:pt idx="387">
                  <c:v>0.25031684071486404</c:v>
                </c:pt>
                <c:pt idx="388">
                  <c:v>0.25024201701424775</c:v>
                </c:pt>
                <c:pt idx="389">
                  <c:v>0.25016736904253689</c:v>
                </c:pt>
                <c:pt idx="390">
                  <c:v>0.250092896284144</c:v>
                </c:pt>
                <c:pt idx="391">
                  <c:v>0.25001859822529582</c:v>
                </c:pt>
                <c:pt idx="392">
                  <c:v>0.24994447435402598</c:v>
                </c:pt>
                <c:pt idx="393">
                  <c:v>0.24987052416016736</c:v>
                </c:pt>
                <c:pt idx="394">
                  <c:v>0.24979674713534486</c:v>
                </c:pt>
                <c:pt idx="395">
                  <c:v>0.249723142772968</c:v>
                </c:pt>
                <c:pt idx="396">
                  <c:v>0.24964971056822371</c:v>
                </c:pt>
                <c:pt idx="397">
                  <c:v>0.24957645001806891</c:v>
                </c:pt>
                <c:pt idx="398">
                  <c:v>0.24950336062122347</c:v>
                </c:pt>
                <c:pt idx="399">
                  <c:v>0.24943044187816274</c:v>
                </c:pt>
                <c:pt idx="400">
                  <c:v>0.2493576932911106</c:v>
                </c:pt>
                <c:pt idx="401">
                  <c:v>0.24928511436403228</c:v>
                </c:pt>
                <c:pt idx="402">
                  <c:v>0.24921270460262723</c:v>
                </c:pt>
                <c:pt idx="403">
                  <c:v>0.24914046351432201</c:v>
                </c:pt>
                <c:pt idx="404">
                  <c:v>0.24906839060826333</c:v>
                </c:pt>
                <c:pt idx="405">
                  <c:v>0.24899648539531105</c:v>
                </c:pt>
                <c:pt idx="406">
                  <c:v>0.24892474738803111</c:v>
                </c:pt>
                <c:pt idx="407">
                  <c:v>0.24885317610068866</c:v>
                </c:pt>
                <c:pt idx="408">
                  <c:v>0.24878177104924121</c:v>
                </c:pt>
                <c:pt idx="409">
                  <c:v>0.24871053175133159</c:v>
                </c:pt>
                <c:pt idx="410">
                  <c:v>0.24863945772628129</c:v>
                </c:pt>
                <c:pt idx="411">
                  <c:v>0.24856854849508353</c:v>
                </c:pt>
                <c:pt idx="412">
                  <c:v>0.24849780358039653</c:v>
                </c:pt>
                <c:pt idx="413">
                  <c:v>0.24842722250653676</c:v>
                </c:pt>
                <c:pt idx="414">
                  <c:v>0.2483568047994722</c:v>
                </c:pt>
                <c:pt idx="415">
                  <c:v>0.24828654998681568</c:v>
                </c:pt>
                <c:pt idx="416">
                  <c:v>0.24821645759781821</c:v>
                </c:pt>
                <c:pt idx="417">
                  <c:v>0.24814652716336236</c:v>
                </c:pt>
                <c:pt idx="418">
                  <c:v>0.24807675821595565</c:v>
                </c:pt>
                <c:pt idx="419">
                  <c:v>0.24800715028972403</c:v>
                </c:pt>
                <c:pt idx="420">
                  <c:v>0.24793770292040532</c:v>
                </c:pt>
                <c:pt idx="421">
                  <c:v>0.24786841564534268</c:v>
                </c:pt>
                <c:pt idx="422">
                  <c:v>0.24779928800347817</c:v>
                </c:pt>
                <c:pt idx="423">
                  <c:v>0.24773031953534633</c:v>
                </c:pt>
                <c:pt idx="424">
                  <c:v>0.2476615097830677</c:v>
                </c:pt>
                <c:pt idx="425">
                  <c:v>0.2475928582903425</c:v>
                </c:pt>
                <c:pt idx="426">
                  <c:v>0.24752436460244426</c:v>
                </c:pt>
                <c:pt idx="427">
                  <c:v>0.24745602826621349</c:v>
                </c:pt>
                <c:pt idx="428">
                  <c:v>0.24738784883005133</c:v>
                </c:pt>
                <c:pt idx="429">
                  <c:v>0.24731982584391335</c:v>
                </c:pt>
                <c:pt idx="430">
                  <c:v>0.24725195885930334</c:v>
                </c:pt>
                <c:pt idx="431">
                  <c:v>0.24718424742926703</c:v>
                </c:pt>
                <c:pt idx="432">
                  <c:v>0.24711669110838594</c:v>
                </c:pt>
                <c:pt idx="433">
                  <c:v>0.24704928945277116</c:v>
                </c:pt>
                <c:pt idx="434">
                  <c:v>0.24698204202005736</c:v>
                </c:pt>
                <c:pt idx="435">
                  <c:v>0.24691494836939662</c:v>
                </c:pt>
                <c:pt idx="436">
                  <c:v>0.24684800806145227</c:v>
                </c:pt>
                <c:pt idx="437">
                  <c:v>0.24678122065839303</c:v>
                </c:pt>
                <c:pt idx="438">
                  <c:v>0.24671458572388683</c:v>
                </c:pt>
                <c:pt idx="439">
                  <c:v>0.24664810282309496</c:v>
                </c:pt>
                <c:pt idx="440">
                  <c:v>0.24658177152266605</c:v>
                </c:pt>
                <c:pt idx="441">
                  <c:v>0.24651559139073009</c:v>
                </c:pt>
                <c:pt idx="442">
                  <c:v>0.24644956199689258</c:v>
                </c:pt>
                <c:pt idx="443">
                  <c:v>0.24638368291222867</c:v>
                </c:pt>
                <c:pt idx="444">
                  <c:v>0.24631795370927728</c:v>
                </c:pt>
                <c:pt idx="445">
                  <c:v>0.24625237396203523</c:v>
                </c:pt>
                <c:pt idx="446">
                  <c:v>0.24618694324595156</c:v>
                </c:pt>
                <c:pt idx="447">
                  <c:v>0.24612166113792161</c:v>
                </c:pt>
                <c:pt idx="448">
                  <c:v>0.24605652721628146</c:v>
                </c:pt>
                <c:pt idx="449">
                  <c:v>0.24599154106080201</c:v>
                </c:pt>
                <c:pt idx="450">
                  <c:v>0.2459267022526834</c:v>
                </c:pt>
                <c:pt idx="451">
                  <c:v>0.24586201037454933</c:v>
                </c:pt>
                <c:pt idx="452">
                  <c:v>0.24579746501044145</c:v>
                </c:pt>
                <c:pt idx="453">
                  <c:v>0.24573306574581361</c:v>
                </c:pt>
                <c:pt idx="454">
                  <c:v>0.24566881216752642</c:v>
                </c:pt>
                <c:pt idx="455">
                  <c:v>0.24560470386384164</c:v>
                </c:pt>
                <c:pt idx="456">
                  <c:v>0.24554074042441659</c:v>
                </c:pt>
                <c:pt idx="457">
                  <c:v>0.24547692144029873</c:v>
                </c:pt>
                <c:pt idx="458">
                  <c:v>0.24541324650391999</c:v>
                </c:pt>
                <c:pt idx="459">
                  <c:v>0.24534971520909155</c:v>
                </c:pt>
                <c:pt idx="460">
                  <c:v>0.24528632715099818</c:v>
                </c:pt>
                <c:pt idx="461">
                  <c:v>0.24522308192619297</c:v>
                </c:pt>
                <c:pt idx="462">
                  <c:v>0.24515997913259188</c:v>
                </c:pt>
                <c:pt idx="463">
                  <c:v>0.24509701836946832</c:v>
                </c:pt>
                <c:pt idx="464">
                  <c:v>0.24503419923744793</c:v>
                </c:pt>
                <c:pt idx="465">
                  <c:v>0.24497152133850317</c:v>
                </c:pt>
                <c:pt idx="466">
                  <c:v>0.24490898427594798</c:v>
                </c:pt>
                <c:pt idx="467">
                  <c:v>0.24484658765443268</c:v>
                </c:pt>
                <c:pt idx="468">
                  <c:v>0.24478433107993852</c:v>
                </c:pt>
                <c:pt idx="469">
                  <c:v>0.24472221415977261</c:v>
                </c:pt>
                <c:pt idx="470">
                  <c:v>0.24466023650256258</c:v>
                </c:pt>
                <c:pt idx="471">
                  <c:v>0.24459839771825156</c:v>
                </c:pt>
                <c:pt idx="472">
                  <c:v>0.24453669741809292</c:v>
                </c:pt>
                <c:pt idx="473">
                  <c:v>0.24447513521464515</c:v>
                </c:pt>
                <c:pt idx="474">
                  <c:v>0.24441371072176671</c:v>
                </c:pt>
                <c:pt idx="475">
                  <c:v>0.24435242355461109</c:v>
                </c:pt>
                <c:pt idx="476">
                  <c:v>0.24429127332962164</c:v>
                </c:pt>
                <c:pt idx="477">
                  <c:v>0.24423025966452644</c:v>
                </c:pt>
                <c:pt idx="478">
                  <c:v>0.2441693821783335</c:v>
                </c:pt>
                <c:pt idx="479">
                  <c:v>0.24410864049132558</c:v>
                </c:pt>
                <c:pt idx="480">
                  <c:v>0.2440480342250553</c:v>
                </c:pt>
                <c:pt idx="481">
                  <c:v>0.2439875630023402</c:v>
                </c:pt>
                <c:pt idx="482">
                  <c:v>0.24392722644725773</c:v>
                </c:pt>
                <c:pt idx="483">
                  <c:v>0.24386702418514039</c:v>
                </c:pt>
                <c:pt idx="484">
                  <c:v>0.24380695584257092</c:v>
                </c:pt>
                <c:pt idx="485">
                  <c:v>0.2437470210473773</c:v>
                </c:pt>
                <c:pt idx="486">
                  <c:v>0.243687219428628</c:v>
                </c:pt>
                <c:pt idx="487">
                  <c:v>0.24362755061662711</c:v>
                </c:pt>
                <c:pt idx="488">
                  <c:v>0.24356801424290958</c:v>
                </c:pt>
                <c:pt idx="489">
                  <c:v>0.24350860994023643</c:v>
                </c:pt>
                <c:pt idx="490">
                  <c:v>0.24344933734258992</c:v>
                </c:pt>
                <c:pt idx="491">
                  <c:v>0.24339019608516899</c:v>
                </c:pt>
                <c:pt idx="492">
                  <c:v>0.24333118580438434</c:v>
                </c:pt>
                <c:pt idx="493">
                  <c:v>0.24327230613785389</c:v>
                </c:pt>
                <c:pt idx="494">
                  <c:v>0.24321355672439801</c:v>
                </c:pt>
                <c:pt idx="495">
                  <c:v>0.24315493720403494</c:v>
                </c:pt>
                <c:pt idx="496">
                  <c:v>0.2430964472179761</c:v>
                </c:pt>
                <c:pt idx="497">
                  <c:v>0.24303808640862148</c:v>
                </c:pt>
                <c:pt idx="498">
                  <c:v>0.24297985441955514</c:v>
                </c:pt>
                <c:pt idx="499">
                  <c:v>0.24292175089554047</c:v>
                </c:pt>
                <c:pt idx="500">
                  <c:v>0.24286377548251581</c:v>
                </c:pt>
                <c:pt idx="501">
                  <c:v>0.24280592782758986</c:v>
                </c:pt>
                <c:pt idx="502">
                  <c:v>0.24274820757903709</c:v>
                </c:pt>
                <c:pt idx="503">
                  <c:v>0.24269061438629336</c:v>
                </c:pt>
                <c:pt idx="504">
                  <c:v>0.24263314789995141</c:v>
                </c:pt>
                <c:pt idx="505">
                  <c:v>0.24257580777175639</c:v>
                </c:pt>
                <c:pt idx="506">
                  <c:v>0.24251859365460141</c:v>
                </c:pt>
                <c:pt idx="507">
                  <c:v>0.24246150520252321</c:v>
                </c:pt>
                <c:pt idx="508">
                  <c:v>0.24240454207069773</c:v>
                </c:pt>
                <c:pt idx="509">
                  <c:v>0.24234770391543561</c:v>
                </c:pt>
                <c:pt idx="510">
                  <c:v>0.24229099039417806</c:v>
                </c:pt>
                <c:pt idx="511">
                  <c:v>0.24223440116549236</c:v>
                </c:pt>
                <c:pt idx="512">
                  <c:v>0.24217793588906764</c:v>
                </c:pt>
                <c:pt idx="513">
                  <c:v>0.24212159422571045</c:v>
                </c:pt>
                <c:pt idx="514">
                  <c:v>0.24206537583734064</c:v>
                </c:pt>
                <c:pt idx="515">
                  <c:v>0.24200928038698699</c:v>
                </c:pt>
                <c:pt idx="516">
                  <c:v>0.24195330753878308</c:v>
                </c:pt>
                <c:pt idx="517">
                  <c:v>0.24189745695796286</c:v>
                </c:pt>
                <c:pt idx="518">
                  <c:v>0.24184172831085668</c:v>
                </c:pt>
                <c:pt idx="519">
                  <c:v>0.24178612126488699</c:v>
                </c:pt>
                <c:pt idx="520">
                  <c:v>0.24173063548856416</c:v>
                </c:pt>
                <c:pt idx="521">
                  <c:v>0.24167527065148237</c:v>
                </c:pt>
                <c:pt idx="522">
                  <c:v>0.24162002642431543</c:v>
                </c:pt>
                <c:pt idx="523">
                  <c:v>0.24156490247881277</c:v>
                </c:pt>
                <c:pt idx="524">
                  <c:v>0.24150989848779519</c:v>
                </c:pt>
                <c:pt idx="525">
                  <c:v>0.24145501412515091</c:v>
                </c:pt>
                <c:pt idx="526">
                  <c:v>0.24140024906583146</c:v>
                </c:pt>
                <c:pt idx="527">
                  <c:v>0.24134560298584765</c:v>
                </c:pt>
                <c:pt idx="528">
                  <c:v>0.24129107556226551</c:v>
                </c:pt>
                <c:pt idx="529">
                  <c:v>0.2412366664732023</c:v>
                </c:pt>
                <c:pt idx="530">
                  <c:v>0.24118237539782256</c:v>
                </c:pt>
                <c:pt idx="531">
                  <c:v>0.24112820201633411</c:v>
                </c:pt>
                <c:pt idx="532">
                  <c:v>0.24107414600998409</c:v>
                </c:pt>
                <c:pt idx="533">
                  <c:v>0.24102020706105498</c:v>
                </c:pt>
                <c:pt idx="534">
                  <c:v>0.24096638485286076</c:v>
                </c:pt>
                <c:pt idx="535">
                  <c:v>0.24091267906974295</c:v>
                </c:pt>
                <c:pt idx="536">
                  <c:v>0.24085908939706677</c:v>
                </c:pt>
                <c:pt idx="537">
                  <c:v>0.24080561552121718</c:v>
                </c:pt>
                <c:pt idx="538">
                  <c:v>0.24075225712959514</c:v>
                </c:pt>
                <c:pt idx="539">
                  <c:v>0.24069901391061363</c:v>
                </c:pt>
                <c:pt idx="540">
                  <c:v>0.24064588555369401</c:v>
                </c:pt>
                <c:pt idx="541">
                  <c:v>0.24059287174926208</c:v>
                </c:pt>
                <c:pt idx="542">
                  <c:v>0.24053997218874432</c:v>
                </c:pt>
                <c:pt idx="543">
                  <c:v>0.24048718656456414</c:v>
                </c:pt>
                <c:pt idx="544">
                  <c:v>0.24043451457013809</c:v>
                </c:pt>
                <c:pt idx="545">
                  <c:v>0.24038195589987221</c:v>
                </c:pt>
                <c:pt idx="546">
                  <c:v>0.24032951024915819</c:v>
                </c:pt>
                <c:pt idx="547">
                  <c:v>0.24027717731436971</c:v>
                </c:pt>
                <c:pt idx="548">
                  <c:v>0.24022495679285874</c:v>
                </c:pt>
                <c:pt idx="549">
                  <c:v>0.24017284838295197</c:v>
                </c:pt>
                <c:pt idx="550">
                  <c:v>0.24012085178394693</c:v>
                </c:pt>
                <c:pt idx="551">
                  <c:v>0.24006896669610855</c:v>
                </c:pt>
                <c:pt idx="552">
                  <c:v>0.24001719282066547</c:v>
                </c:pt>
                <c:pt idx="553">
                  <c:v>0.23996552985980635</c:v>
                </c:pt>
                <c:pt idx="554">
                  <c:v>0.23991397751667634</c:v>
                </c:pt>
                <c:pt idx="555">
                  <c:v>0.23986253549537356</c:v>
                </c:pt>
                <c:pt idx="556">
                  <c:v>0.2398112035009454</c:v>
                </c:pt>
                <c:pt idx="557">
                  <c:v>0.23975998123938505</c:v>
                </c:pt>
                <c:pt idx="558">
                  <c:v>0.23970886841762798</c:v>
                </c:pt>
                <c:pt idx="559">
                  <c:v>0.23965786474354833</c:v>
                </c:pt>
                <c:pt idx="560">
                  <c:v>0.23960696992595551</c:v>
                </c:pt>
                <c:pt idx="561">
                  <c:v>0.23955618367459064</c:v>
                </c:pt>
                <c:pt idx="562">
                  <c:v>0.23950550570012311</c:v>
                </c:pt>
                <c:pt idx="563">
                  <c:v>0.23945493571414705</c:v>
                </c:pt>
                <c:pt idx="564">
                  <c:v>0.23940447342917798</c:v>
                </c:pt>
                <c:pt idx="565">
                  <c:v>0.23935411855864935</c:v>
                </c:pt>
                <c:pt idx="566">
                  <c:v>0.23930387081690904</c:v>
                </c:pt>
                <c:pt idx="567">
                  <c:v>0.23925372991921609</c:v>
                </c:pt>
                <c:pt idx="568">
                  <c:v>0.23920369558173721</c:v>
                </c:pt>
                <c:pt idx="569">
                  <c:v>0.23915376752154344</c:v>
                </c:pt>
                <c:pt idx="570">
                  <c:v>0.23910394545660679</c:v>
                </c:pt>
                <c:pt idx="571">
                  <c:v>0.23905422910579693</c:v>
                </c:pt>
                <c:pt idx="572">
                  <c:v>0.23900461818887778</c:v>
                </c:pt>
                <c:pt idx="573">
                  <c:v>0.23895511242650419</c:v>
                </c:pt>
                <c:pt idx="574">
                  <c:v>0.23890571154021881</c:v>
                </c:pt>
                <c:pt idx="575">
                  <c:v>0.23885641525244858</c:v>
                </c:pt>
                <c:pt idx="576">
                  <c:v>0.23880722328650161</c:v>
                </c:pt>
                <c:pt idx="577">
                  <c:v>0.23875813536656379</c:v>
                </c:pt>
                <c:pt idx="578">
                  <c:v>0.23870915121769565</c:v>
                </c:pt>
                <c:pt idx="579">
                  <c:v>0.23866027056582906</c:v>
                </c:pt>
                <c:pt idx="580">
                  <c:v>0.23861149313776409</c:v>
                </c:pt>
                <c:pt idx="581">
                  <c:v>0.23856281866116566</c:v>
                </c:pt>
                <c:pt idx="582">
                  <c:v>0.23851424686456052</c:v>
                </c:pt>
                <c:pt idx="583">
                  <c:v>0.238465777477334</c:v>
                </c:pt>
                <c:pt idx="584">
                  <c:v>0.23841741022972671</c:v>
                </c:pt>
                <c:pt idx="585">
                  <c:v>0.23836914485283162</c:v>
                </c:pt>
                <c:pt idx="586">
                  <c:v>0.23832098107859076</c:v>
                </c:pt>
                <c:pt idx="587">
                  <c:v>0.23827291863979216</c:v>
                </c:pt>
                <c:pt idx="588">
                  <c:v>0.23822495727006673</c:v>
                </c:pt>
                <c:pt idx="589">
                  <c:v>0.23817709670388507</c:v>
                </c:pt>
                <c:pt idx="590">
                  <c:v>0.23812933667655456</c:v>
                </c:pt>
                <c:pt idx="591">
                  <c:v>0.23808167692421614</c:v>
                </c:pt>
                <c:pt idx="592">
                  <c:v>0.23803411718384132</c:v>
                </c:pt>
                <c:pt idx="593">
                  <c:v>0.23798665719322906</c:v>
                </c:pt>
                <c:pt idx="594">
                  <c:v>0.23793929669100283</c:v>
                </c:pt>
                <c:pt idx="595">
                  <c:v>0.23789203541660753</c:v>
                </c:pt>
                <c:pt idx="596">
                  <c:v>0.23784487311030644</c:v>
                </c:pt>
                <c:pt idx="597">
                  <c:v>0.23779780951317833</c:v>
                </c:pt>
                <c:pt idx="598">
                  <c:v>0.23775084436711436</c:v>
                </c:pt>
                <c:pt idx="599">
                  <c:v>0.23770397741481525</c:v>
                </c:pt>
                <c:pt idx="600">
                  <c:v>0.23765720839978813</c:v>
                </c:pt>
                <c:pt idx="601">
                  <c:v>0.2376105370663438</c:v>
                </c:pt>
                <c:pt idx="602">
                  <c:v>0.23756396315959358</c:v>
                </c:pt>
                <c:pt idx="603">
                  <c:v>0.23751748642544657</c:v>
                </c:pt>
                <c:pt idx="604">
                  <c:v>0.23747110661060661</c:v>
                </c:pt>
                <c:pt idx="605">
                  <c:v>0.23742482346256955</c:v>
                </c:pt>
                <c:pt idx="606">
                  <c:v>0.23737863672962009</c:v>
                </c:pt>
                <c:pt idx="607">
                  <c:v>0.23733254616082919</c:v>
                </c:pt>
                <c:pt idx="608">
                  <c:v>0.23728655150605099</c:v>
                </c:pt>
                <c:pt idx="609">
                  <c:v>0.23724065251592014</c:v>
                </c:pt>
                <c:pt idx="610">
                  <c:v>0.23719484894184881</c:v>
                </c:pt>
                <c:pt idx="611">
                  <c:v>0.23714914053602396</c:v>
                </c:pt>
                <c:pt idx="612">
                  <c:v>0.23710352705140444</c:v>
                </c:pt>
                <c:pt idx="613">
                  <c:v>0.23705800824171827</c:v>
                </c:pt>
                <c:pt idx="614">
                  <c:v>0.23701258386145979</c:v>
                </c:pt>
                <c:pt idx="615">
                  <c:v>0.23696725366588695</c:v>
                </c:pt>
                <c:pt idx="616">
                  <c:v>0.23692201741101843</c:v>
                </c:pt>
                <c:pt idx="617">
                  <c:v>0.23687687485363101</c:v>
                </c:pt>
                <c:pt idx="618">
                  <c:v>0.23683182575125669</c:v>
                </c:pt>
                <c:pt idx="619">
                  <c:v>0.23678686986218006</c:v>
                </c:pt>
                <c:pt idx="620">
                  <c:v>0.23674200694543554</c:v>
                </c:pt>
                <c:pt idx="621">
                  <c:v>0.23669723676080467</c:v>
                </c:pt>
                <c:pt idx="622">
                  <c:v>0.23665255906881338</c:v>
                </c:pt>
                <c:pt idx="623">
                  <c:v>0.23660797363072938</c:v>
                </c:pt>
                <c:pt idx="624">
                  <c:v>0.23656348020855936</c:v>
                </c:pt>
                <c:pt idx="625">
                  <c:v>0.23651907856504642</c:v>
                </c:pt>
                <c:pt idx="626">
                  <c:v>0.23647476846366741</c:v>
                </c:pt>
                <c:pt idx="627">
                  <c:v>0.23643054966863022</c:v>
                </c:pt>
                <c:pt idx="628">
                  <c:v>0.23638642194487122</c:v>
                </c:pt>
                <c:pt idx="629">
                  <c:v>0.23634238505805255</c:v>
                </c:pt>
                <c:pt idx="630">
                  <c:v>0.23629843877455955</c:v>
                </c:pt>
                <c:pt idx="631">
                  <c:v>0.23625458286149825</c:v>
                </c:pt>
                <c:pt idx="632">
                  <c:v>0.23621081708669259</c:v>
                </c:pt>
                <c:pt idx="633">
                  <c:v>0.23616714121868199</c:v>
                </c:pt>
                <c:pt idx="634">
                  <c:v>0.23612355502671872</c:v>
                </c:pt>
                <c:pt idx="635">
                  <c:v>0.23608005828076536</c:v>
                </c:pt>
                <c:pt idx="636">
                  <c:v>0.23603665075149219</c:v>
                </c:pt>
                <c:pt idx="637">
                  <c:v>0.23599333221027477</c:v>
                </c:pt>
                <c:pt idx="638">
                  <c:v>0.23595010242919126</c:v>
                </c:pt>
                <c:pt idx="639">
                  <c:v>0.23590696118102006</c:v>
                </c:pt>
                <c:pt idx="640">
                  <c:v>0.2358639082392372</c:v>
                </c:pt>
                <c:pt idx="641">
                  <c:v>0.23582094337801385</c:v>
                </c:pt>
                <c:pt idx="642">
                  <c:v>0.23577806637221385</c:v>
                </c:pt>
                <c:pt idx="643">
                  <c:v>0.23573527699739122</c:v>
                </c:pt>
                <c:pt idx="644">
                  <c:v>0.23569257502978777</c:v>
                </c:pt>
                <c:pt idx="645">
                  <c:v>0.23564996024633048</c:v>
                </c:pt>
                <c:pt idx="646">
                  <c:v>0.23560743242462923</c:v>
                </c:pt>
                <c:pt idx="647">
                  <c:v>0.23556499134297423</c:v>
                </c:pt>
                <c:pt idx="648">
                  <c:v>0.23552263678033372</c:v>
                </c:pt>
                <c:pt idx="649">
                  <c:v>0.23548036851635137</c:v>
                </c:pt>
                <c:pt idx="650">
                  <c:v>0.23543818633134406</c:v>
                </c:pt>
                <c:pt idx="651">
                  <c:v>0.23539609000629938</c:v>
                </c:pt>
                <c:pt idx="652">
                  <c:v>0.23535407932287328</c:v>
                </c:pt>
                <c:pt idx="653">
                  <c:v>0.23531215406338765</c:v>
                </c:pt>
                <c:pt idx="654">
                  <c:v>0.23527031401082799</c:v>
                </c:pt>
                <c:pt idx="655">
                  <c:v>0.23522855894884104</c:v>
                </c:pt>
                <c:pt idx="656">
                  <c:v>0.23518688866173243</c:v>
                </c:pt>
                <c:pt idx="657">
                  <c:v>0.23514530293446434</c:v>
                </c:pt>
                <c:pt idx="658">
                  <c:v>0.23510380155265317</c:v>
                </c:pt>
                <c:pt idx="659">
                  <c:v>0.23506238430256721</c:v>
                </c:pt>
                <c:pt idx="660">
                  <c:v>0.23502105097112433</c:v>
                </c:pt>
                <c:pt idx="661">
                  <c:v>0.23497980134588972</c:v>
                </c:pt>
                <c:pt idx="662">
                  <c:v>0.23493863521507355</c:v>
                </c:pt>
                <c:pt idx="663">
                  <c:v>0.23489755236752866</c:v>
                </c:pt>
                <c:pt idx="664">
                  <c:v>0.23485655259274837</c:v>
                </c:pt>
                <c:pt idx="665">
                  <c:v>0.23481563568086417</c:v>
                </c:pt>
                <c:pt idx="666">
                  <c:v>0.23477480142264343</c:v>
                </c:pt>
                <c:pt idx="667">
                  <c:v>0.23473404960948721</c:v>
                </c:pt>
                <c:pt idx="668">
                  <c:v>0.23469338003342796</c:v>
                </c:pt>
                <c:pt idx="669">
                  <c:v>0.23465279248712739</c:v>
                </c:pt>
                <c:pt idx="670">
                  <c:v>0.23461228676387416</c:v>
                </c:pt>
                <c:pt idx="671">
                  <c:v>0.23457186265758173</c:v>
                </c:pt>
                <c:pt idx="672">
                  <c:v>0.23453151996278604</c:v>
                </c:pt>
                <c:pt idx="673">
                  <c:v>0.23449125847464347</c:v>
                </c:pt>
                <c:pt idx="674">
                  <c:v>0.23445107798892861</c:v>
                </c:pt>
                <c:pt idx="675">
                  <c:v>0.23441097830203206</c:v>
                </c:pt>
                <c:pt idx="676">
                  <c:v>0.23437095921095819</c:v>
                </c:pt>
                <c:pt idx="677">
                  <c:v>0.23433102051332313</c:v>
                </c:pt>
                <c:pt idx="678">
                  <c:v>0.23429116200735256</c:v>
                </c:pt>
                <c:pt idx="679">
                  <c:v>0.23425138349187952</c:v>
                </c:pt>
                <c:pt idx="680">
                  <c:v>0.2342116847663423</c:v>
                </c:pt>
                <c:pt idx="681">
                  <c:v>0.23417206563078238</c:v>
                </c:pt>
                <c:pt idx="682">
                  <c:v>0.23413252588584227</c:v>
                </c:pt>
                <c:pt idx="683">
                  <c:v>0.23409306533276339</c:v>
                </c:pt>
                <c:pt idx="684">
                  <c:v>0.23405368377338398</c:v>
                </c:pt>
                <c:pt idx="685">
                  <c:v>0.234014381010137</c:v>
                </c:pt>
                <c:pt idx="686">
                  <c:v>0.23397515684604805</c:v>
                </c:pt>
                <c:pt idx="687">
                  <c:v>0.23393601108473341</c:v>
                </c:pt>
                <c:pt idx="688">
                  <c:v>0.23389694353039778</c:v>
                </c:pt>
                <c:pt idx="689">
                  <c:v>0.2338579539878323</c:v>
                </c:pt>
                <c:pt idx="690">
                  <c:v>0.2338190422624126</c:v>
                </c:pt>
                <c:pt idx="691">
                  <c:v>0.23378020816009662</c:v>
                </c:pt>
                <c:pt idx="692">
                  <c:v>0.23374145148742267</c:v>
                </c:pt>
                <c:pt idx="693">
                  <c:v>0.23370277205150738</c:v>
                </c:pt>
                <c:pt idx="694">
                  <c:v>0.23366416966004366</c:v>
                </c:pt>
                <c:pt idx="695">
                  <c:v>0.23362564412129871</c:v>
                </c:pt>
                <c:pt idx="696">
                  <c:v>0.23358719524411201</c:v>
                </c:pt>
                <c:pt idx="697">
                  <c:v>0.23354882283789338</c:v>
                </c:pt>
                <c:pt idx="698">
                  <c:v>0.23351052671262093</c:v>
                </c:pt>
                <c:pt idx="699">
                  <c:v>0.23347230667883906</c:v>
                </c:pt>
                <c:pt idx="700">
                  <c:v>0.23343416254765664</c:v>
                </c:pt>
                <c:pt idx="701">
                  <c:v>0.23339609413074486</c:v>
                </c:pt>
                <c:pt idx="702">
                  <c:v>0.23335810124033543</c:v>
                </c:pt>
                <c:pt idx="703">
                  <c:v>0.23332018368921853</c:v>
                </c:pt>
                <c:pt idx="704">
                  <c:v>0.23328234129074091</c:v>
                </c:pt>
                <c:pt idx="705">
                  <c:v>0.23324457385880404</c:v>
                </c:pt>
                <c:pt idx="706">
                  <c:v>0.23320688120786201</c:v>
                </c:pt>
                <c:pt idx="707">
                  <c:v>0.2331692631529198</c:v>
                </c:pt>
                <c:pt idx="708">
                  <c:v>0.23313171950953127</c:v>
                </c:pt>
                <c:pt idx="709">
                  <c:v>0.23309425009379722</c:v>
                </c:pt>
                <c:pt idx="710">
                  <c:v>0.23305685472236365</c:v>
                </c:pt>
                <c:pt idx="711">
                  <c:v>0.23301953321241978</c:v>
                </c:pt>
                <c:pt idx="712">
                  <c:v>0.23298228538169616</c:v>
                </c:pt>
                <c:pt idx="713">
                  <c:v>0.23294511104846277</c:v>
                </c:pt>
                <c:pt idx="714">
                  <c:v>0.23290801003152728</c:v>
                </c:pt>
                <c:pt idx="715">
                  <c:v>0.23287098215023314</c:v>
                </c:pt>
                <c:pt idx="716">
                  <c:v>0.23283402722445765</c:v>
                </c:pt>
                <c:pt idx="717">
                  <c:v>0.23279714507461022</c:v>
                </c:pt>
                <c:pt idx="718">
                  <c:v>0.23276033552163047</c:v>
                </c:pt>
                <c:pt idx="719">
                  <c:v>0.23272359838698653</c:v>
                </c:pt>
                <c:pt idx="720">
                  <c:v>0.23268693349267303</c:v>
                </c:pt>
                <c:pt idx="721">
                  <c:v>0.23265034066120946</c:v>
                </c:pt>
                <c:pt idx="722">
                  <c:v>0.23261381971563827</c:v>
                </c:pt>
                <c:pt idx="723">
                  <c:v>0.23257737047952309</c:v>
                </c:pt>
                <c:pt idx="724">
                  <c:v>0.23254099277694695</c:v>
                </c:pt>
                <c:pt idx="725">
                  <c:v>0.23250468643251052</c:v>
                </c:pt>
                <c:pt idx="726">
                  <c:v>0.23246845127133026</c:v>
                </c:pt>
                <c:pt idx="727">
                  <c:v>0.23243228711903677</c:v>
                </c:pt>
                <c:pt idx="728">
                  <c:v>0.23239619380177287</c:v>
                </c:pt>
                <c:pt idx="729">
                  <c:v>0.23236017114619203</c:v>
                </c:pt>
                <c:pt idx="730">
                  <c:v>0.23232421897945646</c:v>
                </c:pt>
                <c:pt idx="731">
                  <c:v>0.23228833712923544</c:v>
                </c:pt>
                <c:pt idx="732">
                  <c:v>0.23225252542370359</c:v>
                </c:pt>
                <c:pt idx="733">
                  <c:v>0.23221678369153917</c:v>
                </c:pt>
                <c:pt idx="734">
                  <c:v>0.23218111176192224</c:v>
                </c:pt>
                <c:pt idx="735">
                  <c:v>0.23214550946453308</c:v>
                </c:pt>
                <c:pt idx="736">
                  <c:v>0.23210997662955038</c:v>
                </c:pt>
                <c:pt idx="737">
                  <c:v>0.23207451308764965</c:v>
                </c:pt>
                <c:pt idx="738">
                  <c:v>0.2320391186700014</c:v>
                </c:pt>
                <c:pt idx="739">
                  <c:v>0.23200379320826961</c:v>
                </c:pt>
                <c:pt idx="740">
                  <c:v>0.23196853653460983</c:v>
                </c:pt>
                <c:pt idx="741">
                  <c:v>0.23193334848166772</c:v>
                </c:pt>
                <c:pt idx="742">
                  <c:v>0.23189822888257719</c:v>
                </c:pt>
                <c:pt idx="743">
                  <c:v>0.23186317757095898</c:v>
                </c:pt>
                <c:pt idx="744">
                  <c:v>0.23182819438091876</c:v>
                </c:pt>
                <c:pt idx="745">
                  <c:v>0.23179327914704559</c:v>
                </c:pt>
                <c:pt idx="746">
                  <c:v>0.23175843170441029</c:v>
                </c:pt>
                <c:pt idx="747">
                  <c:v>0.23172365188856381</c:v>
                </c:pt>
                <c:pt idx="748">
                  <c:v>0.23168893953553554</c:v>
                </c:pt>
                <c:pt idx="749">
                  <c:v>0.23165429448183172</c:v>
                </c:pt>
                <c:pt idx="750">
                  <c:v>0.23161971656443389</c:v>
                </c:pt>
                <c:pt idx="751">
                  <c:v>0.23158520562079712</c:v>
                </c:pt>
                <c:pt idx="752">
                  <c:v>0.23155076148884857</c:v>
                </c:pt>
                <c:pt idx="753">
                  <c:v>0.23151638400698576</c:v>
                </c:pt>
                <c:pt idx="754">
                  <c:v>0.23148207301407508</c:v>
                </c:pt>
                <c:pt idx="755">
                  <c:v>0.23144782834945019</c:v>
                </c:pt>
                <c:pt idx="756">
                  <c:v>0.23141364985291035</c:v>
                </c:pt>
                <c:pt idx="757">
                  <c:v>0.23137953736471897</c:v>
                </c:pt>
                <c:pt idx="758">
                  <c:v>0.2313454907256019</c:v>
                </c:pt>
                <c:pt idx="759">
                  <c:v>0.23131150977674603</c:v>
                </c:pt>
                <c:pt idx="760">
                  <c:v>0.23127759435979764</c:v>
                </c:pt>
                <c:pt idx="761">
                  <c:v>0.23124374431686084</c:v>
                </c:pt>
                <c:pt idx="762">
                  <c:v>0.23120995949049608</c:v>
                </c:pt>
                <c:pt idx="763">
                  <c:v>0.23117623972371854</c:v>
                </c:pt>
                <c:pt idx="764">
                  <c:v>0.23114258485999667</c:v>
                </c:pt>
                <c:pt idx="765">
                  <c:v>0.23110899474325061</c:v>
                </c:pt>
                <c:pt idx="766">
                  <c:v>0.23107546921785077</c:v>
                </c:pt>
                <c:pt idx="767">
                  <c:v>0.23104200812861614</c:v>
                </c:pt>
                <c:pt idx="768">
                  <c:v>0.23100861132081296</c:v>
                </c:pt>
                <c:pt idx="769">
                  <c:v>0.23097527864015308</c:v>
                </c:pt>
                <c:pt idx="770">
                  <c:v>0.23094200993279254</c:v>
                </c:pt>
                <c:pt idx="771">
                  <c:v>0.23090880504533012</c:v>
                </c:pt>
                <c:pt idx="772">
                  <c:v>0.23087566382480573</c:v>
                </c:pt>
                <c:pt idx="773">
                  <c:v>0.23084258611869901</c:v>
                </c:pt>
                <c:pt idx="774">
                  <c:v>0.23080957177492786</c:v>
                </c:pt>
                <c:pt idx="775">
                  <c:v>0.23077662064184695</c:v>
                </c:pt>
                <c:pt idx="776">
                  <c:v>0.23074373256824623</c:v>
                </c:pt>
                <c:pt idx="777">
                  <c:v>0.2307109074033496</c:v>
                </c:pt>
                <c:pt idx="778">
                  <c:v>0.23067814499681322</c:v>
                </c:pt>
                <c:pt idx="779">
                  <c:v>0.23064544519872432</c:v>
                </c:pt>
                <c:pt idx="780">
                  <c:v>0.23061280785959959</c:v>
                </c:pt>
                <c:pt idx="781">
                  <c:v>0.23058023283038384</c:v>
                </c:pt>
                <c:pt idx="782">
                  <c:v>0.23054771996244849</c:v>
                </c:pt>
                <c:pt idx="783">
                  <c:v>0.23051526910759021</c:v>
                </c:pt>
                <c:pt idx="784">
                  <c:v>0.23048288011802948</c:v>
                </c:pt>
                <c:pt idx="785">
                  <c:v>0.2304505528464092</c:v>
                </c:pt>
                <c:pt idx="786">
                  <c:v>0.23041828714579318</c:v>
                </c:pt>
                <c:pt idx="787">
                  <c:v>0.23038608286966492</c:v>
                </c:pt>
                <c:pt idx="788">
                  <c:v>0.23035393987192601</c:v>
                </c:pt>
                <c:pt idx="789">
                  <c:v>0.23032185800689492</c:v>
                </c:pt>
                <c:pt idx="790">
                  <c:v>0.23028983712930545</c:v>
                </c:pt>
                <c:pt idx="791">
                  <c:v>0.23025787709430551</c:v>
                </c:pt>
                <c:pt idx="792">
                  <c:v>0.2302259777574556</c:v>
                </c:pt>
                <c:pt idx="793">
                  <c:v>0.23019413897472751</c:v>
                </c:pt>
                <c:pt idx="794">
                  <c:v>0.230162360602503</c:v>
                </c:pt>
                <c:pt idx="795">
                  <c:v>0.23013064249757231</c:v>
                </c:pt>
                <c:pt idx="796">
                  <c:v>0.23009898451713293</c:v>
                </c:pt>
                <c:pt idx="797">
                  <c:v>0.23006738651878819</c:v>
                </c:pt>
                <c:pt idx="798">
                  <c:v>0.23003584836054591</c:v>
                </c:pt>
                <c:pt idx="799">
                  <c:v>0.23000436990081707</c:v>
                </c:pt>
                <c:pt idx="800">
                  <c:v>0.2299729509984145</c:v>
                </c:pt>
                <c:pt idx="801">
                  <c:v>0.22994159151255156</c:v>
                </c:pt>
                <c:pt idx="802">
                  <c:v>0.22991029130284071</c:v>
                </c:pt>
                <c:pt idx="803">
                  <c:v>0.22987905022929234</c:v>
                </c:pt>
                <c:pt idx="804">
                  <c:v>0.22984786815231331</c:v>
                </c:pt>
                <c:pt idx="805">
                  <c:v>0.22981674493270576</c:v>
                </c:pt>
                <c:pt idx="806">
                  <c:v>0.22978568043166575</c:v>
                </c:pt>
                <c:pt idx="807">
                  <c:v>0.22975467451078196</c:v>
                </c:pt>
                <c:pt idx="808">
                  <c:v>0.22972372703203442</c:v>
                </c:pt>
                <c:pt idx="809">
                  <c:v>0.22969283785779315</c:v>
                </c:pt>
                <c:pt idx="810">
                  <c:v>0.229662006850817</c:v>
                </c:pt>
                <c:pt idx="811">
                  <c:v>0.22963123387425222</c:v>
                </c:pt>
                <c:pt idx="812">
                  <c:v>0.22960051879163129</c:v>
                </c:pt>
                <c:pt idx="813">
                  <c:v>0.22956986146687164</c:v>
                </c:pt>
                <c:pt idx="814">
                  <c:v>0.22953926176427433</c:v>
                </c:pt>
                <c:pt idx="815">
                  <c:v>0.22950871954852284</c:v>
                </c:pt>
                <c:pt idx="816">
                  <c:v>0.22947823468468179</c:v>
                </c:pt>
                <c:pt idx="817">
                  <c:v>0.22944780703819567</c:v>
                </c:pt>
                <c:pt idx="818">
                  <c:v>0.22941743647488766</c:v>
                </c:pt>
                <c:pt idx="819">
                  <c:v>0.22938712286095833</c:v>
                </c:pt>
                <c:pt idx="820">
                  <c:v>0.22935686606298436</c:v>
                </c:pt>
                <c:pt idx="821">
                  <c:v>0.22932666594791745</c:v>
                </c:pt>
                <c:pt idx="822">
                  <c:v>0.22929652238308293</c:v>
                </c:pt>
                <c:pt idx="823">
                  <c:v>0.22926643523617862</c:v>
                </c:pt>
                <c:pt idx="824">
                  <c:v>0.22923640437527365</c:v>
                </c:pt>
                <c:pt idx="825">
                  <c:v>0.22920642966880714</c:v>
                </c:pt>
                <c:pt idx="826">
                  <c:v>0.22917651098558711</c:v>
                </c:pt>
                <c:pt idx="827">
                  <c:v>0.22914664819478914</c:v>
                </c:pt>
                <c:pt idx="828">
                  <c:v>0.22911684116595521</c:v>
                </c:pt>
                <c:pt idx="829">
                  <c:v>0.22908708976899264</c:v>
                </c:pt>
                <c:pt idx="830">
                  <c:v>0.2290573938741727</c:v>
                </c:pt>
                <c:pt idx="831">
                  <c:v>0.22902775335212958</c:v>
                </c:pt>
                <c:pt idx="832">
                  <c:v>0.22899816807385903</c:v>
                </c:pt>
                <c:pt idx="833">
                  <c:v>0.22896863791071739</c:v>
                </c:pt>
                <c:pt idx="834">
                  <c:v>0.2289391627344203</c:v>
                </c:pt>
                <c:pt idx="835">
                  <c:v>0.22890974241704151</c:v>
                </c:pt>
                <c:pt idx="836">
                  <c:v>0.22888037683101173</c:v>
                </c:pt>
                <c:pt idx="837">
                  <c:v>0.22885106584911749</c:v>
                </c:pt>
                <c:pt idx="838">
                  <c:v>0.22882180934450005</c:v>
                </c:pt>
                <c:pt idx="839">
                  <c:v>0.22879260719065411</c:v>
                </c:pt>
                <c:pt idx="840">
                  <c:v>0.22876345926142672</c:v>
                </c:pt>
                <c:pt idx="841">
                  <c:v>0.22873436543101616</c:v>
                </c:pt>
                <c:pt idx="842">
                  <c:v>0.2287053255739708</c:v>
                </c:pt>
                <c:pt idx="843">
                  <c:v>0.2286763395651879</c:v>
                </c:pt>
                <c:pt idx="844">
                  <c:v>0.22864740727991259</c:v>
                </c:pt>
                <c:pt idx="845">
                  <c:v>0.2286185285937366</c:v>
                </c:pt>
                <c:pt idx="846">
                  <c:v>0.22858970338259729</c:v>
                </c:pt>
                <c:pt idx="847">
                  <c:v>0.22856093152277637</c:v>
                </c:pt>
                <c:pt idx="848">
                  <c:v>0.22853221289089892</c:v>
                </c:pt>
                <c:pt idx="849">
                  <c:v>0.22850354736393225</c:v>
                </c:pt>
                <c:pt idx="850">
                  <c:v>0.22847493481918468</c:v>
                </c:pt>
                <c:pt idx="851">
                  <c:v>0.2284463751343046</c:v>
                </c:pt>
                <c:pt idx="852">
                  <c:v>0.22841786818727933</c:v>
                </c:pt>
                <c:pt idx="853">
                  <c:v>0.22838941385643388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#1'!$R$1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#1'!$F$2:$F$855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#1'!$R$2:$R$855</c:f>
              <c:numCache>
                <c:formatCode>General</c:formatCode>
                <c:ptCount val="854"/>
                <c:pt idx="0">
                  <c:v>0.3</c:v>
                </c:pt>
                <c:pt idx="1">
                  <c:v>0.29978982700898354</c:v>
                </c:pt>
                <c:pt idx="2">
                  <c:v>0.29958029276299486</c:v>
                </c:pt>
                <c:pt idx="3">
                  <c:v>0.29937139483733216</c:v>
                </c:pt>
                <c:pt idx="4">
                  <c:v>0.29916313081833046</c:v>
                </c:pt>
                <c:pt idx="5">
                  <c:v>0.29895549830330287</c:v>
                </c:pt>
                <c:pt idx="6">
                  <c:v>0.29874849490048255</c:v>
                </c:pt>
                <c:pt idx="7">
                  <c:v>0.2985421182289647</c:v>
                </c:pt>
                <c:pt idx="8">
                  <c:v>0.29833636591864915</c:v>
                </c:pt>
                <c:pt idx="9">
                  <c:v>0.29813123561018312</c:v>
                </c:pt>
                <c:pt idx="10">
                  <c:v>0.29792672495490452</c:v>
                </c:pt>
                <c:pt idx="11">
                  <c:v>0.29772283161478535</c:v>
                </c:pt>
                <c:pt idx="12">
                  <c:v>0.29751955326237567</c:v>
                </c:pt>
                <c:pt idx="13">
                  <c:v>0.29731688758074776</c:v>
                </c:pt>
                <c:pt idx="14">
                  <c:v>0.29711483226344065</c:v>
                </c:pt>
                <c:pt idx="15">
                  <c:v>0.29691338501440506</c:v>
                </c:pt>
                <c:pt idx="16">
                  <c:v>0.29671254354794852</c:v>
                </c:pt>
                <c:pt idx="17">
                  <c:v>0.29651230558868091</c:v>
                </c:pt>
                <c:pt idx="18">
                  <c:v>0.29631266887146052</c:v>
                </c:pt>
                <c:pt idx="19">
                  <c:v>0.29611363114133993</c:v>
                </c:pt>
                <c:pt idx="20">
                  <c:v>0.29591519015351275</c:v>
                </c:pt>
                <c:pt idx="21">
                  <c:v>0.29571734367326041</c:v>
                </c:pt>
                <c:pt idx="22">
                  <c:v>0.29552008947589925</c:v>
                </c:pt>
                <c:pt idx="23">
                  <c:v>0.29532342534672801</c:v>
                </c:pt>
                <c:pt idx="24">
                  <c:v>0.2951273490809756</c:v>
                </c:pt>
                <c:pt idx="25">
                  <c:v>0.29493185848374931</c:v>
                </c:pt>
                <c:pt idx="26">
                  <c:v>0.29473695136998301</c:v>
                </c:pt>
                <c:pt idx="27">
                  <c:v>0.29454262556438604</c:v>
                </c:pt>
                <c:pt idx="28">
                  <c:v>0.29434887890139216</c:v>
                </c:pt>
                <c:pt idx="29">
                  <c:v>0.29415570922510886</c:v>
                </c:pt>
                <c:pt idx="30">
                  <c:v>0.29396311438926698</c:v>
                </c:pt>
                <c:pt idx="31">
                  <c:v>0.29377109225717057</c:v>
                </c:pt>
                <c:pt idx="32">
                  <c:v>0.29357964070164733</c:v>
                </c:pt>
                <c:pt idx="33">
                  <c:v>0.29338875760499883</c:v>
                </c:pt>
                <c:pt idx="34">
                  <c:v>0.29319844085895158</c:v>
                </c:pt>
                <c:pt idx="35">
                  <c:v>0.29300868836460797</c:v>
                </c:pt>
                <c:pt idx="36">
                  <c:v>0.29281949803239765</c:v>
                </c:pt>
                <c:pt idx="37">
                  <c:v>0.29263086778202935</c:v>
                </c:pt>
                <c:pt idx="38">
                  <c:v>0.29244279554244268</c:v>
                </c:pt>
                <c:pt idx="39">
                  <c:v>0.29225527925176054</c:v>
                </c:pt>
                <c:pt idx="40">
                  <c:v>0.29206831685724144</c:v>
                </c:pt>
                <c:pt idx="41">
                  <c:v>0.29188190631523259</c:v>
                </c:pt>
                <c:pt idx="42">
                  <c:v>0.29169604559112267</c:v>
                </c:pt>
                <c:pt idx="43">
                  <c:v>0.2915107326592955</c:v>
                </c:pt>
                <c:pt idx="44">
                  <c:v>0.29132596550308343</c:v>
                </c:pt>
                <c:pt idx="45">
                  <c:v>0.29114174211472138</c:v>
                </c:pt>
                <c:pt idx="46">
                  <c:v>0.2909580604953011</c:v>
                </c:pt>
                <c:pt idx="47">
                  <c:v>0.29077491865472538</c:v>
                </c:pt>
                <c:pt idx="48">
                  <c:v>0.29059231461166296</c:v>
                </c:pt>
                <c:pt idx="49">
                  <c:v>0.29041024639350349</c:v>
                </c:pt>
                <c:pt idx="50">
                  <c:v>0.29022871203631279</c:v>
                </c:pt>
                <c:pt idx="51">
                  <c:v>0.29004770958478832</c:v>
                </c:pt>
                <c:pt idx="52">
                  <c:v>0.2898672370922149</c:v>
                </c:pt>
                <c:pt idx="53">
                  <c:v>0.28968729262042092</c:v>
                </c:pt>
                <c:pt idx="54">
                  <c:v>0.2895078742397344</c:v>
                </c:pt>
                <c:pt idx="55">
                  <c:v>0.2893289800289397</c:v>
                </c:pt>
                <c:pt idx="56">
                  <c:v>0.28915060807523429</c:v>
                </c:pt>
                <c:pt idx="57">
                  <c:v>0.2889727564741858</c:v>
                </c:pt>
                <c:pt idx="58">
                  <c:v>0.28879542332968916</c:v>
                </c:pt>
                <c:pt idx="59">
                  <c:v>0.28861860675392448</c:v>
                </c:pt>
                <c:pt idx="60">
                  <c:v>0.28844230486731448</c:v>
                </c:pt>
                <c:pt idx="61">
                  <c:v>0.28826651579848284</c:v>
                </c:pt>
                <c:pt idx="62">
                  <c:v>0.28809123768421224</c:v>
                </c:pt>
                <c:pt idx="63">
                  <c:v>0.28791646866940307</c:v>
                </c:pt>
                <c:pt idx="64">
                  <c:v>0.28774220690703212</c:v>
                </c:pt>
                <c:pt idx="65">
                  <c:v>0.28756845055811159</c:v>
                </c:pt>
                <c:pt idx="66">
                  <c:v>0.28739519779164829</c:v>
                </c:pt>
                <c:pt idx="67">
                  <c:v>0.28722244678460329</c:v>
                </c:pt>
                <c:pt idx="68">
                  <c:v>0.28705019572185136</c:v>
                </c:pt>
                <c:pt idx="69">
                  <c:v>0.28687844279614122</c:v>
                </c:pt>
                <c:pt idx="70">
                  <c:v>0.28670718620805546</c:v>
                </c:pt>
                <c:pt idx="71">
                  <c:v>0.28653642416597119</c:v>
                </c:pt>
                <c:pt idx="72">
                  <c:v>0.28636615488602046</c:v>
                </c:pt>
                <c:pt idx="73">
                  <c:v>0.28619637659205127</c:v>
                </c:pt>
                <c:pt idx="74">
                  <c:v>0.28602708751558859</c:v>
                </c:pt>
                <c:pt idx="75">
                  <c:v>0.28585828589579571</c:v>
                </c:pt>
                <c:pt idx="76">
                  <c:v>0.28568996997943574</c:v>
                </c:pt>
                <c:pt idx="77">
                  <c:v>0.28552213802083343</c:v>
                </c:pt>
                <c:pt idx="78">
                  <c:v>0.28535478828183714</c:v>
                </c:pt>
                <c:pt idx="79">
                  <c:v>0.28518791903178098</c:v>
                </c:pt>
                <c:pt idx="80">
                  <c:v>0.28502152854744722</c:v>
                </c:pt>
                <c:pt idx="81">
                  <c:v>0.28485561511302904</c:v>
                </c:pt>
                <c:pt idx="82">
                  <c:v>0.28469017702009325</c:v>
                </c:pt>
                <c:pt idx="83">
                  <c:v>0.28452521256754337</c:v>
                </c:pt>
                <c:pt idx="84">
                  <c:v>0.28436072006158297</c:v>
                </c:pt>
                <c:pt idx="85">
                  <c:v>0.28419669781567908</c:v>
                </c:pt>
                <c:pt idx="86">
                  <c:v>0.28403314415052583</c:v>
                </c:pt>
                <c:pt idx="87">
                  <c:v>0.28387005739400845</c:v>
                </c:pt>
                <c:pt idx="88">
                  <c:v>0.28370743588116737</c:v>
                </c:pt>
                <c:pt idx="89">
                  <c:v>0.2835452779541624</c:v>
                </c:pt>
                <c:pt idx="90">
                  <c:v>0.2833835819622374</c:v>
                </c:pt>
                <c:pt idx="91">
                  <c:v>0.2832223462616848</c:v>
                </c:pt>
                <c:pt idx="92">
                  <c:v>0.28306156921581077</c:v>
                </c:pt>
                <c:pt idx="93">
                  <c:v>0.28290124919490006</c:v>
                </c:pt>
                <c:pt idx="94">
                  <c:v>0.28274138457618148</c:v>
                </c:pt>
                <c:pt idx="95">
                  <c:v>0.28258197374379329</c:v>
                </c:pt>
                <c:pt idx="96">
                  <c:v>0.28242301508874912</c:v>
                </c:pt>
                <c:pt idx="97">
                  <c:v>0.28226450700890354</c:v>
                </c:pt>
                <c:pt idx="98">
                  <c:v>0.28210644790891842</c:v>
                </c:pt>
                <c:pt idx="99">
                  <c:v>0.28194883620022909</c:v>
                </c:pt>
                <c:pt idx="100">
                  <c:v>0.28179167030101082</c:v>
                </c:pt>
                <c:pt idx="101">
                  <c:v>0.28163494863614558</c:v>
                </c:pt>
                <c:pt idx="102">
                  <c:v>0.28147866963718865</c:v>
                </c:pt>
                <c:pt idx="103">
                  <c:v>0.28132283174233597</c:v>
                </c:pt>
                <c:pt idx="104">
                  <c:v>0.28116743339639105</c:v>
                </c:pt>
                <c:pt idx="105">
                  <c:v>0.28101247305073268</c:v>
                </c:pt>
                <c:pt idx="106">
                  <c:v>0.28085794916328233</c:v>
                </c:pt>
                <c:pt idx="107">
                  <c:v>0.28070386019847188</c:v>
                </c:pt>
                <c:pt idx="108">
                  <c:v>0.28055020462721175</c:v>
                </c:pt>
                <c:pt idx="109">
                  <c:v>0.28039698092685894</c:v>
                </c:pt>
                <c:pt idx="110">
                  <c:v>0.28024418758118536</c:v>
                </c:pt>
                <c:pt idx="111">
                  <c:v>0.28009182308034625</c:v>
                </c:pt>
                <c:pt idx="112">
                  <c:v>0.27993988592084895</c:v>
                </c:pt>
                <c:pt idx="113">
                  <c:v>0.27978837460552169</c:v>
                </c:pt>
                <c:pt idx="114">
                  <c:v>0.27963728764348267</c:v>
                </c:pt>
                <c:pt idx="115">
                  <c:v>0.27948662355010917</c:v>
                </c:pt>
                <c:pt idx="116">
                  <c:v>0.27933638084700696</c:v>
                </c:pt>
                <c:pt idx="117">
                  <c:v>0.27918655806197984</c:v>
                </c:pt>
                <c:pt idx="118">
                  <c:v>0.27903715372899929</c:v>
                </c:pt>
                <c:pt idx="119">
                  <c:v>0.27888816638817437</c:v>
                </c:pt>
                <c:pt idx="120">
                  <c:v>0.27873959458572184</c:v>
                </c:pt>
                <c:pt idx="121">
                  <c:v>0.27859143687393634</c:v>
                </c:pt>
                <c:pt idx="122">
                  <c:v>0.27844369181116063</c:v>
                </c:pt>
                <c:pt idx="123">
                  <c:v>0.27829635796175634</c:v>
                </c:pt>
                <c:pt idx="124">
                  <c:v>0.27814943389607444</c:v>
                </c:pt>
                <c:pt idx="125">
                  <c:v>0.27800291819042638</c:v>
                </c:pt>
                <c:pt idx="126">
                  <c:v>0.27785680942705493</c:v>
                </c:pt>
                <c:pt idx="127">
                  <c:v>0.27771110619410544</c:v>
                </c:pt>
                <c:pt idx="128">
                  <c:v>0.27756580708559708</c:v>
                </c:pt>
                <c:pt idx="129">
                  <c:v>0.27742091070139452</c:v>
                </c:pt>
                <c:pt idx="130">
                  <c:v>0.27727641564717947</c:v>
                </c:pt>
                <c:pt idx="131">
                  <c:v>0.2771323205344226</c:v>
                </c:pt>
                <c:pt idx="132">
                  <c:v>0.2769886239803554</c:v>
                </c:pt>
                <c:pt idx="133">
                  <c:v>0.27684532460794242</c:v>
                </c:pt>
                <c:pt idx="134">
                  <c:v>0.27670242104585352</c:v>
                </c:pt>
                <c:pt idx="135">
                  <c:v>0.27655991192843632</c:v>
                </c:pt>
                <c:pt idx="136">
                  <c:v>0.27641779589568877</c:v>
                </c:pt>
                <c:pt idx="137">
                  <c:v>0.27627607159323186</c:v>
                </c:pt>
                <c:pt idx="138">
                  <c:v>0.27613473767228269</c:v>
                </c:pt>
                <c:pt idx="139">
                  <c:v>0.27599379278962727</c:v>
                </c:pt>
                <c:pt idx="140">
                  <c:v>0.27585323560759384</c:v>
                </c:pt>
                <c:pt idx="141">
                  <c:v>0.27571306479402624</c:v>
                </c:pt>
                <c:pt idx="142">
                  <c:v>0.27557327902225737</c:v>
                </c:pt>
                <c:pt idx="143">
                  <c:v>0.27543387697108274</c:v>
                </c:pt>
                <c:pt idx="144">
                  <c:v>0.27529485732473435</c:v>
                </c:pt>
                <c:pt idx="145">
                  <c:v>0.27515621877285457</c:v>
                </c:pt>
                <c:pt idx="146">
                  <c:v>0.27501796001047019</c:v>
                </c:pt>
                <c:pt idx="147">
                  <c:v>0.27488007973796663</c:v>
                </c:pt>
                <c:pt idx="148">
                  <c:v>0.27474257666106233</c:v>
                </c:pt>
                <c:pt idx="149">
                  <c:v>0.27460544949078319</c:v>
                </c:pt>
                <c:pt idx="150">
                  <c:v>0.27446869694343723</c:v>
                </c:pt>
                <c:pt idx="151">
                  <c:v>0.27433231774058925</c:v>
                </c:pt>
                <c:pt idx="152">
                  <c:v>0.27419631060903588</c:v>
                </c:pt>
                <c:pt idx="153">
                  <c:v>0.27406067428078051</c:v>
                </c:pt>
                <c:pt idx="154">
                  <c:v>0.27392540749300853</c:v>
                </c:pt>
                <c:pt idx="155">
                  <c:v>0.27379050898806262</c:v>
                </c:pt>
                <c:pt idx="156">
                  <c:v>0.27365597751341819</c:v>
                </c:pt>
                <c:pt idx="157">
                  <c:v>0.27352181182165891</c:v>
                </c:pt>
                <c:pt idx="158">
                  <c:v>0.27338801067045254</c:v>
                </c:pt>
                <c:pt idx="159">
                  <c:v>0.27325457282252669</c:v>
                </c:pt>
                <c:pt idx="160">
                  <c:v>0.2731214970456447</c:v>
                </c:pt>
                <c:pt idx="161">
                  <c:v>0.27298878211258198</c:v>
                </c:pt>
                <c:pt idx="162">
                  <c:v>0.27285642680110206</c:v>
                </c:pt>
                <c:pt idx="163">
                  <c:v>0.27272442989393297</c:v>
                </c:pt>
                <c:pt idx="164">
                  <c:v>0.27259279017874383</c:v>
                </c:pt>
                <c:pt idx="165">
                  <c:v>0.27246150644812134</c:v>
                </c:pt>
                <c:pt idx="166">
                  <c:v>0.27233057749954659</c:v>
                </c:pt>
                <c:pt idx="167">
                  <c:v>0.27220000213537199</c:v>
                </c:pt>
                <c:pt idx="168">
                  <c:v>0.27206977916279806</c:v>
                </c:pt>
                <c:pt idx="169">
                  <c:v>0.27193990739385082</c:v>
                </c:pt>
                <c:pt idx="170">
                  <c:v>0.27181038564535881</c:v>
                </c:pt>
                <c:pt idx="171">
                  <c:v>0.27168121273893059</c:v>
                </c:pt>
                <c:pt idx="172">
                  <c:v>0.27155238750093214</c:v>
                </c:pt>
                <c:pt idx="173">
                  <c:v>0.27142390876246453</c:v>
                </c:pt>
                <c:pt idx="174">
                  <c:v>0.27129577535934157</c:v>
                </c:pt>
                <c:pt idx="175">
                  <c:v>0.27116798613206777</c:v>
                </c:pt>
                <c:pt idx="176">
                  <c:v>0.27104053992581623</c:v>
                </c:pt>
                <c:pt idx="177">
                  <c:v>0.2709134355904067</c:v>
                </c:pt>
                <c:pt idx="178">
                  <c:v>0.27078667198028383</c:v>
                </c:pt>
                <c:pt idx="179">
                  <c:v>0.2706602479544955</c:v>
                </c:pt>
                <c:pt idx="180">
                  <c:v>0.27053416237667116</c:v>
                </c:pt>
                <c:pt idx="181">
                  <c:v>0.27040841411500055</c:v>
                </c:pt>
                <c:pt idx="182">
                  <c:v>0.27028300204221217</c:v>
                </c:pt>
                <c:pt idx="183">
                  <c:v>0.27015792503555225</c:v>
                </c:pt>
                <c:pt idx="184">
                  <c:v>0.27003318197676346</c:v>
                </c:pt>
                <c:pt idx="185">
                  <c:v>0.26990877175206407</c:v>
                </c:pt>
                <c:pt idx="186">
                  <c:v>0.26978469325212689</c:v>
                </c:pt>
                <c:pt idx="187">
                  <c:v>0.26966094537205876</c:v>
                </c:pt>
                <c:pt idx="188">
                  <c:v>0.26953752701137956</c:v>
                </c:pt>
                <c:pt idx="189">
                  <c:v>0.26941443707400198</c:v>
                </c:pt>
                <c:pt idx="190">
                  <c:v>0.26929167446821078</c:v>
                </c:pt>
                <c:pt idx="191">
                  <c:v>0.26916923810664278</c:v>
                </c:pt>
                <c:pt idx="192">
                  <c:v>0.26904712690626631</c:v>
                </c:pt>
                <c:pt idx="193">
                  <c:v>0.26892533978836131</c:v>
                </c:pt>
                <c:pt idx="194">
                  <c:v>0.26880387567849923</c:v>
                </c:pt>
                <c:pt idx="195">
                  <c:v>0.26868273350652316</c:v>
                </c:pt>
                <c:pt idx="196">
                  <c:v>0.26856191220652798</c:v>
                </c:pt>
                <c:pt idx="197">
                  <c:v>0.26844141071684074</c:v>
                </c:pt>
                <c:pt idx="198">
                  <c:v>0.26832122798000096</c:v>
                </c:pt>
                <c:pt idx="199">
                  <c:v>0.26820136294274133</c:v>
                </c:pt>
                <c:pt idx="200">
                  <c:v>0.26808181455596802</c:v>
                </c:pt>
                <c:pt idx="201">
                  <c:v>0.2679625817747418</c:v>
                </c:pt>
                <c:pt idx="202">
                  <c:v>0.26784366355825845</c:v>
                </c:pt>
                <c:pt idx="203">
                  <c:v>0.26772505886983</c:v>
                </c:pt>
                <c:pt idx="204">
                  <c:v>0.26760676667686556</c:v>
                </c:pt>
                <c:pt idx="205">
                  <c:v>0.26748878595085251</c:v>
                </c:pt>
                <c:pt idx="206">
                  <c:v>0.26737111566733773</c:v>
                </c:pt>
                <c:pt idx="207">
                  <c:v>0.26725375480590891</c:v>
                </c:pt>
                <c:pt idx="208">
                  <c:v>0.26713670235017595</c:v>
                </c:pt>
                <c:pt idx="209">
                  <c:v>0.26701995728775252</c:v>
                </c:pt>
                <c:pt idx="210">
                  <c:v>0.26690351861023759</c:v>
                </c:pt>
                <c:pt idx="211">
                  <c:v>0.26678738531319718</c:v>
                </c:pt>
                <c:pt idx="212">
                  <c:v>0.26667155639614626</c:v>
                </c:pt>
                <c:pt idx="213">
                  <c:v>0.26655603086253044</c:v>
                </c:pt>
                <c:pt idx="214">
                  <c:v>0.26644080771970818</c:v>
                </c:pt>
                <c:pt idx="215">
                  <c:v>0.26632588597893275</c:v>
                </c:pt>
                <c:pt idx="216">
                  <c:v>0.26621126465533446</c:v>
                </c:pt>
                <c:pt idx="217">
                  <c:v>0.26609694276790291</c:v>
                </c:pt>
                <c:pt idx="218">
                  <c:v>0.26598291933946938</c:v>
                </c:pt>
                <c:pt idx="219">
                  <c:v>0.2658691933966893</c:v>
                </c:pt>
                <c:pt idx="220">
                  <c:v>0.26575576397002471</c:v>
                </c:pt>
                <c:pt idx="221">
                  <c:v>0.26564263009372707</c:v>
                </c:pt>
                <c:pt idx="222">
                  <c:v>0.26552979080581984</c:v>
                </c:pt>
                <c:pt idx="223">
                  <c:v>0.26541724514808135</c:v>
                </c:pt>
                <c:pt idx="224">
                  <c:v>0.26530499216602776</c:v>
                </c:pt>
                <c:pt idx="225">
                  <c:v>0.26519303090889601</c:v>
                </c:pt>
                <c:pt idx="226">
                  <c:v>0.26508136042962688</c:v>
                </c:pt>
                <c:pt idx="227">
                  <c:v>0.26496997978484826</c:v>
                </c:pt>
                <c:pt idx="228">
                  <c:v>0.26485888803485841</c:v>
                </c:pt>
                <c:pt idx="229">
                  <c:v>0.26474808424360913</c:v>
                </c:pt>
                <c:pt idx="230">
                  <c:v>0.26463756747868944</c:v>
                </c:pt>
                <c:pt idx="231">
                  <c:v>0.26452733681130897</c:v>
                </c:pt>
                <c:pt idx="232">
                  <c:v>0.26441739131628156</c:v>
                </c:pt>
                <c:pt idx="233">
                  <c:v>0.26430773007200897</c:v>
                </c:pt>
                <c:pt idx="234">
                  <c:v>0.26419835216046478</c:v>
                </c:pt>
                <c:pt idx="235">
                  <c:v>0.26408925666717803</c:v>
                </c:pt>
                <c:pt idx="236">
                  <c:v>0.26398044268121734</c:v>
                </c:pt>
                <c:pt idx="237">
                  <c:v>0.26387190929517484</c:v>
                </c:pt>
                <c:pt idx="238">
                  <c:v>0.2637636556051503</c:v>
                </c:pt>
                <c:pt idx="239">
                  <c:v>0.26365568071073542</c:v>
                </c:pt>
                <c:pt idx="240">
                  <c:v>0.26354798371499794</c:v>
                </c:pt>
                <c:pt idx="241">
                  <c:v>0.26344056372446606</c:v>
                </c:pt>
                <c:pt idx="242">
                  <c:v>0.2633334198491129</c:v>
                </c:pt>
                <c:pt idx="243">
                  <c:v>0.26322655120234106</c:v>
                </c:pt>
                <c:pt idx="244">
                  <c:v>0.26311995690096712</c:v>
                </c:pt>
                <c:pt idx="245">
                  <c:v>0.26301363606520628</c:v>
                </c:pt>
                <c:pt idx="246">
                  <c:v>0.26290758781865725</c:v>
                </c:pt>
                <c:pt idx="247">
                  <c:v>0.262801811288287</c:v>
                </c:pt>
                <c:pt idx="248">
                  <c:v>0.26269630560441565</c:v>
                </c:pt>
                <c:pt idx="249">
                  <c:v>0.26259106990070147</c:v>
                </c:pt>
                <c:pt idx="250">
                  <c:v>0.26248610331412597</c:v>
                </c:pt>
                <c:pt idx="251">
                  <c:v>0.26238140498497903</c:v>
                </c:pt>
                <c:pt idx="252">
                  <c:v>0.26227697405684403</c:v>
                </c:pt>
                <c:pt idx="253">
                  <c:v>0.26217280967658324</c:v>
                </c:pt>
                <c:pt idx="254">
                  <c:v>0.26206891099432322</c:v>
                </c:pt>
                <c:pt idx="255">
                  <c:v>0.26196527716344009</c:v>
                </c:pt>
                <c:pt idx="256">
                  <c:v>0.26186190734054515</c:v>
                </c:pt>
                <c:pt idx="257">
                  <c:v>0.26175880068547053</c:v>
                </c:pt>
                <c:pt idx="258">
                  <c:v>0.26165595636125472</c:v>
                </c:pt>
                <c:pt idx="259">
                  <c:v>0.26155337353412833</c:v>
                </c:pt>
                <c:pt idx="260">
                  <c:v>0.2614510513735</c:v>
                </c:pt>
                <c:pt idx="261">
                  <c:v>0.2613489890519422</c:v>
                </c:pt>
                <c:pt idx="262">
                  <c:v>0.26124718574517714</c:v>
                </c:pt>
                <c:pt idx="263">
                  <c:v>0.2611456406320628</c:v>
                </c:pt>
                <c:pt idx="264">
                  <c:v>0.26104435289457911</c:v>
                </c:pt>
                <c:pt idx="265">
                  <c:v>0.26094332171781404</c:v>
                </c:pt>
                <c:pt idx="266">
                  <c:v>0.26084254628994985</c:v>
                </c:pt>
                <c:pt idx="267">
                  <c:v>0.26074202580224942</c:v>
                </c:pt>
                <c:pt idx="268">
                  <c:v>0.2606417594490425</c:v>
                </c:pt>
                <c:pt idx="269">
                  <c:v>0.26054174642771227</c:v>
                </c:pt>
                <c:pt idx="270">
                  <c:v>0.26044198593868184</c:v>
                </c:pt>
                <c:pt idx="271">
                  <c:v>0.26034247718540082</c:v>
                </c:pt>
                <c:pt idx="272">
                  <c:v>0.26024321937433187</c:v>
                </c:pt>
                <c:pt idx="273">
                  <c:v>0.26014421171493757</c:v>
                </c:pt>
                <c:pt idx="274">
                  <c:v>0.26004545341966706</c:v>
                </c:pt>
                <c:pt idx="275">
                  <c:v>0.25994694370394289</c:v>
                </c:pt>
                <c:pt idx="276">
                  <c:v>0.25984868178614812</c:v>
                </c:pt>
                <c:pt idx="277">
                  <c:v>0.259750666887613</c:v>
                </c:pt>
                <c:pt idx="278">
                  <c:v>0.25965289823260224</c:v>
                </c:pt>
                <c:pt idx="279">
                  <c:v>0.25955537504830206</c:v>
                </c:pt>
                <c:pt idx="280">
                  <c:v>0.25945809656480734</c:v>
                </c:pt>
                <c:pt idx="281">
                  <c:v>0.25936106201510878</c:v>
                </c:pt>
                <c:pt idx="282">
                  <c:v>0.2592642706350804</c:v>
                </c:pt>
                <c:pt idx="283">
                  <c:v>0.25916772166346669</c:v>
                </c:pt>
                <c:pt idx="284">
                  <c:v>0.2590714143418702</c:v>
                </c:pt>
                <c:pt idx="285">
                  <c:v>0.25897534791473892</c:v>
                </c:pt>
                <c:pt idx="286">
                  <c:v>0.25887952162935385</c:v>
                </c:pt>
                <c:pt idx="287">
                  <c:v>0.25878393473581668</c:v>
                </c:pt>
                <c:pt idx="288">
                  <c:v>0.25868858648703741</c:v>
                </c:pt>
                <c:pt idx="289">
                  <c:v>0.25859347613872213</c:v>
                </c:pt>
                <c:pt idx="290">
                  <c:v>0.25849860294936078</c:v>
                </c:pt>
                <c:pt idx="291">
                  <c:v>0.25840396618021499</c:v>
                </c:pt>
                <c:pt idx="292">
                  <c:v>0.258309565095306</c:v>
                </c:pt>
                <c:pt idx="293">
                  <c:v>0.25821539896140278</c:v>
                </c:pt>
                <c:pt idx="294">
                  <c:v>0.25812146704800987</c:v>
                </c:pt>
                <c:pt idx="295">
                  <c:v>0.2580277686273556</c:v>
                </c:pt>
                <c:pt idx="296">
                  <c:v>0.25793430297438025</c:v>
                </c:pt>
                <c:pt idx="297">
                  <c:v>0.25784106936672413</c:v>
                </c:pt>
                <c:pt idx="298">
                  <c:v>0.25774806708471609</c:v>
                </c:pt>
                <c:pt idx="299">
                  <c:v>0.25765529541136173</c:v>
                </c:pt>
                <c:pt idx="300">
                  <c:v>0.25756275363233166</c:v>
                </c:pt>
                <c:pt idx="301">
                  <c:v>0.25747044103595018</c:v>
                </c:pt>
                <c:pt idx="302">
                  <c:v>0.25737835691318367</c:v>
                </c:pt>
                <c:pt idx="303">
                  <c:v>0.25728650055762914</c:v>
                </c:pt>
                <c:pt idx="304">
                  <c:v>0.25719487126550289</c:v>
                </c:pt>
                <c:pt idx="305">
                  <c:v>0.25710346833562919</c:v>
                </c:pt>
                <c:pt idx="306">
                  <c:v>0.25701229106942902</c:v>
                </c:pt>
                <c:pt idx="307">
                  <c:v>0.25692133877090878</c:v>
                </c:pt>
                <c:pt idx="308">
                  <c:v>0.2568306107466492</c:v>
                </c:pt>
                <c:pt idx="309">
                  <c:v>0.2567401063057943</c:v>
                </c:pt>
                <c:pt idx="310">
                  <c:v>0.25664982476004017</c:v>
                </c:pt>
                <c:pt idx="311">
                  <c:v>0.25655976542362413</c:v>
                </c:pt>
                <c:pt idx="312">
                  <c:v>0.25646992761331372</c:v>
                </c:pt>
                <c:pt idx="313">
                  <c:v>0.25638031064839578</c:v>
                </c:pt>
                <c:pt idx="314">
                  <c:v>0.25629091385066582</c:v>
                </c:pt>
                <c:pt idx="315">
                  <c:v>0.25620173654441697</c:v>
                </c:pt>
                <c:pt idx="316">
                  <c:v>0.25611277805642935</c:v>
                </c:pt>
                <c:pt idx="317">
                  <c:v>0.25602403771595955</c:v>
                </c:pt>
                <c:pt idx="318">
                  <c:v>0.25593551485472976</c:v>
                </c:pt>
                <c:pt idx="319">
                  <c:v>0.25584720880691741</c:v>
                </c:pt>
                <c:pt idx="320">
                  <c:v>0.25575911890914454</c:v>
                </c:pt>
                <c:pt idx="321">
                  <c:v>0.25567124450046741</c:v>
                </c:pt>
                <c:pt idx="322">
                  <c:v>0.25558358492236594</c:v>
                </c:pt>
                <c:pt idx="323">
                  <c:v>0.25549613951873346</c:v>
                </c:pt>
                <c:pt idx="324">
                  <c:v>0.25540890763586649</c:v>
                </c:pt>
                <c:pt idx="325">
                  <c:v>0.25532188862245425</c:v>
                </c:pt>
                <c:pt idx="326">
                  <c:v>0.25523508182956867</c:v>
                </c:pt>
                <c:pt idx="327">
                  <c:v>0.25514848661065404</c:v>
                </c:pt>
                <c:pt idx="328">
                  <c:v>0.25506210232151705</c:v>
                </c:pt>
                <c:pt idx="329">
                  <c:v>0.25497592832031657</c:v>
                </c:pt>
                <c:pt idx="330">
                  <c:v>0.25488996396755387</c:v>
                </c:pt>
                <c:pt idx="331">
                  <c:v>0.25480420862606235</c:v>
                </c:pt>
                <c:pt idx="332">
                  <c:v>0.25471866166099788</c:v>
                </c:pt>
                <c:pt idx="333">
                  <c:v>0.25463332243982884</c:v>
                </c:pt>
                <c:pt idx="334">
                  <c:v>0.25454819033232617</c:v>
                </c:pt>
                <c:pt idx="335">
                  <c:v>0.25446326471055386</c:v>
                </c:pt>
                <c:pt idx="336">
                  <c:v>0.25437854494885903</c:v>
                </c:pt>
                <c:pt idx="337">
                  <c:v>0.25429403042386228</c:v>
                </c:pt>
                <c:pt idx="338">
                  <c:v>0.25420972051444812</c:v>
                </c:pt>
                <c:pt idx="339">
                  <c:v>0.25412561460175526</c:v>
                </c:pt>
                <c:pt idx="340">
                  <c:v>0.2540417120691672</c:v>
                </c:pt>
                <c:pt idx="341">
                  <c:v>0.25395801230230275</c:v>
                </c:pt>
                <c:pt idx="342">
                  <c:v>0.2538745146890064</c:v>
                </c:pt>
                <c:pt idx="343">
                  <c:v>0.25379121861933918</c:v>
                </c:pt>
                <c:pt idx="344">
                  <c:v>0.25370812348556898</c:v>
                </c:pt>
                <c:pt idx="345">
                  <c:v>0.25362522868216164</c:v>
                </c:pt>
                <c:pt idx="346">
                  <c:v>0.25354253360577128</c:v>
                </c:pt>
                <c:pt idx="347">
                  <c:v>0.25346003765523134</c:v>
                </c:pt>
                <c:pt idx="348">
                  <c:v>0.2533777402315453</c:v>
                </c:pt>
                <c:pt idx="349">
                  <c:v>0.25329564073787764</c:v>
                </c:pt>
                <c:pt idx="350">
                  <c:v>0.2532137385795446</c:v>
                </c:pt>
                <c:pt idx="351">
                  <c:v>0.25313203316400529</c:v>
                </c:pt>
                <c:pt idx="352">
                  <c:v>0.25305052390085253</c:v>
                </c:pt>
                <c:pt idx="353">
                  <c:v>0.25296921020180402</c:v>
                </c:pt>
                <c:pt idx="354">
                  <c:v>0.25288809148069336</c:v>
                </c:pt>
                <c:pt idx="355">
                  <c:v>0.25280716715346124</c:v>
                </c:pt>
                <c:pt idx="356">
                  <c:v>0.25272643663814648</c:v>
                </c:pt>
                <c:pt idx="357">
                  <c:v>0.25264589935487741</c:v>
                </c:pt>
                <c:pt idx="358">
                  <c:v>0.25256555472586301</c:v>
                </c:pt>
                <c:pt idx="359">
                  <c:v>0.25248540217538423</c:v>
                </c:pt>
                <c:pt idx="360">
                  <c:v>0.2524054411297853</c:v>
                </c:pt>
                <c:pt idx="361">
                  <c:v>0.25232567101746517</c:v>
                </c:pt>
                <c:pt idx="362">
                  <c:v>0.25224609126886888</c:v>
                </c:pt>
                <c:pt idx="363">
                  <c:v>0.25216670131647906</c:v>
                </c:pt>
                <c:pt idx="364">
                  <c:v>0.25208750059480739</c:v>
                </c:pt>
                <c:pt idx="365">
                  <c:v>0.25200848854038616</c:v>
                </c:pt>
                <c:pt idx="366">
                  <c:v>0.25192966459175981</c:v>
                </c:pt>
                <c:pt idx="367">
                  <c:v>0.25185102818947669</c:v>
                </c:pt>
                <c:pt idx="368">
                  <c:v>0.25177257877608056</c:v>
                </c:pt>
                <c:pt idx="369">
                  <c:v>0.25169431579610235</c:v>
                </c:pt>
                <c:pt idx="370">
                  <c:v>0.25161623869605193</c:v>
                </c:pt>
                <c:pt idx="371">
                  <c:v>0.25153834692440985</c:v>
                </c:pt>
                <c:pt idx="372">
                  <c:v>0.25146063993161921</c:v>
                </c:pt>
                <c:pt idx="373">
                  <c:v>0.25138311717007739</c:v>
                </c:pt>
                <c:pt idx="374">
                  <c:v>0.25130577809412813</c:v>
                </c:pt>
                <c:pt idx="375">
                  <c:v>0.25122862216005332</c:v>
                </c:pt>
                <c:pt idx="376">
                  <c:v>0.25115164882606505</c:v>
                </c:pt>
                <c:pt idx="377">
                  <c:v>0.25107485755229764</c:v>
                </c:pt>
                <c:pt idx="378">
                  <c:v>0.25099824780079955</c:v>
                </c:pt>
                <c:pt idx="379">
                  <c:v>0.25092181903552563</c:v>
                </c:pt>
                <c:pt idx="380">
                  <c:v>0.2508455707223291</c:v>
                </c:pt>
                <c:pt idx="381">
                  <c:v>0.2507695023289539</c:v>
                </c:pt>
                <c:pt idx="382">
                  <c:v>0.25069361332502665</c:v>
                </c:pt>
                <c:pt idx="383">
                  <c:v>0.25061790318204907</c:v>
                </c:pt>
                <c:pt idx="384">
                  <c:v>0.25054237137339019</c:v>
                </c:pt>
                <c:pt idx="385">
                  <c:v>0.25046701737427862</c:v>
                </c:pt>
                <c:pt idx="386">
                  <c:v>0.25039184066179498</c:v>
                </c:pt>
                <c:pt idx="387">
                  <c:v>0.25031684071486421</c:v>
                </c:pt>
                <c:pt idx="388">
                  <c:v>0.25024201701424792</c:v>
                </c:pt>
                <c:pt idx="389">
                  <c:v>0.25016736904253706</c:v>
                </c:pt>
                <c:pt idx="390">
                  <c:v>0.25009289628414416</c:v>
                </c:pt>
                <c:pt idx="391">
                  <c:v>0.25001859822529604</c:v>
                </c:pt>
                <c:pt idx="392">
                  <c:v>0.2499444743540262</c:v>
                </c:pt>
                <c:pt idx="393">
                  <c:v>0.24987052416016758</c:v>
                </c:pt>
                <c:pt idx="394">
                  <c:v>0.24979674713534508</c:v>
                </c:pt>
                <c:pt idx="395">
                  <c:v>0.24972314277296825</c:v>
                </c:pt>
                <c:pt idx="396">
                  <c:v>0.24964971056822396</c:v>
                </c:pt>
                <c:pt idx="397">
                  <c:v>0.24957645001806919</c:v>
                </c:pt>
                <c:pt idx="398">
                  <c:v>0.24950336062122372</c:v>
                </c:pt>
                <c:pt idx="399">
                  <c:v>0.24943044187816296</c:v>
                </c:pt>
                <c:pt idx="400">
                  <c:v>0.24935769329111082</c:v>
                </c:pt>
                <c:pt idx="401">
                  <c:v>0.2492851143640325</c:v>
                </c:pt>
                <c:pt idx="402">
                  <c:v>0.24921270460262746</c:v>
                </c:pt>
                <c:pt idx="403">
                  <c:v>0.24914046351432226</c:v>
                </c:pt>
                <c:pt idx="404">
                  <c:v>0.24906839060826361</c:v>
                </c:pt>
                <c:pt idx="405">
                  <c:v>0.24899648539531133</c:v>
                </c:pt>
                <c:pt idx="406">
                  <c:v>0.24892474738803139</c:v>
                </c:pt>
                <c:pt idx="407">
                  <c:v>0.24885317610068894</c:v>
                </c:pt>
                <c:pt idx="408">
                  <c:v>0.24878177104924146</c:v>
                </c:pt>
                <c:pt idx="409">
                  <c:v>0.24871053175133184</c:v>
                </c:pt>
                <c:pt idx="410">
                  <c:v>0.24863945772628154</c:v>
                </c:pt>
                <c:pt idx="411">
                  <c:v>0.24856854849508378</c:v>
                </c:pt>
                <c:pt idx="412">
                  <c:v>0.24849780358039678</c:v>
                </c:pt>
                <c:pt idx="413">
                  <c:v>0.24842722250653701</c:v>
                </c:pt>
                <c:pt idx="414">
                  <c:v>0.24835680479947247</c:v>
                </c:pt>
                <c:pt idx="415">
                  <c:v>0.24828654998681596</c:v>
                </c:pt>
                <c:pt idx="416">
                  <c:v>0.24821645759781849</c:v>
                </c:pt>
                <c:pt idx="417">
                  <c:v>0.24814652716336263</c:v>
                </c:pt>
                <c:pt idx="418">
                  <c:v>0.24807675821595593</c:v>
                </c:pt>
                <c:pt idx="419">
                  <c:v>0.24800715028972431</c:v>
                </c:pt>
                <c:pt idx="420">
                  <c:v>0.24793770292040559</c:v>
                </c:pt>
                <c:pt idx="421">
                  <c:v>0.24786841564534295</c:v>
                </c:pt>
                <c:pt idx="422">
                  <c:v>0.24779928800347845</c:v>
                </c:pt>
                <c:pt idx="423">
                  <c:v>0.2477303195353466</c:v>
                </c:pt>
                <c:pt idx="424">
                  <c:v>0.24766150978306797</c:v>
                </c:pt>
                <c:pt idx="425">
                  <c:v>0.24759285829034278</c:v>
                </c:pt>
                <c:pt idx="426">
                  <c:v>0.24752436460244454</c:v>
                </c:pt>
                <c:pt idx="427">
                  <c:v>0.24745602826621374</c:v>
                </c:pt>
                <c:pt idx="428">
                  <c:v>0.24738784883005158</c:v>
                </c:pt>
                <c:pt idx="429">
                  <c:v>0.24731982584391363</c:v>
                </c:pt>
                <c:pt idx="430">
                  <c:v>0.24725195885930365</c:v>
                </c:pt>
                <c:pt idx="431">
                  <c:v>0.24718424742926737</c:v>
                </c:pt>
                <c:pt idx="432">
                  <c:v>0.24711669110838627</c:v>
                </c:pt>
                <c:pt idx="433">
                  <c:v>0.24704928945277152</c:v>
                </c:pt>
                <c:pt idx="434">
                  <c:v>0.24698204202005775</c:v>
                </c:pt>
                <c:pt idx="435">
                  <c:v>0.24691494836939698</c:v>
                </c:pt>
                <c:pt idx="436">
                  <c:v>0.24684800806145263</c:v>
                </c:pt>
                <c:pt idx="437">
                  <c:v>0.24678122065839336</c:v>
                </c:pt>
                <c:pt idx="438">
                  <c:v>0.24671458572388719</c:v>
                </c:pt>
                <c:pt idx="439">
                  <c:v>0.24664810282309532</c:v>
                </c:pt>
                <c:pt idx="440">
                  <c:v>0.24658177152266642</c:v>
                </c:pt>
                <c:pt idx="441">
                  <c:v>0.24651559139073045</c:v>
                </c:pt>
                <c:pt idx="442">
                  <c:v>0.24644956199689294</c:v>
                </c:pt>
                <c:pt idx="443">
                  <c:v>0.24638368291222904</c:v>
                </c:pt>
                <c:pt idx="444">
                  <c:v>0.24631795370927764</c:v>
                </c:pt>
                <c:pt idx="445">
                  <c:v>0.24625237396203559</c:v>
                </c:pt>
                <c:pt idx="446">
                  <c:v>0.24618694324595192</c:v>
                </c:pt>
                <c:pt idx="447">
                  <c:v>0.246121661137922</c:v>
                </c:pt>
                <c:pt idx="448">
                  <c:v>0.24605652721628185</c:v>
                </c:pt>
                <c:pt idx="449">
                  <c:v>0.2459915410608024</c:v>
                </c:pt>
                <c:pt idx="450">
                  <c:v>0.24592670225268379</c:v>
                </c:pt>
                <c:pt idx="451">
                  <c:v>0.24586201037454972</c:v>
                </c:pt>
                <c:pt idx="452">
                  <c:v>0.24579746501044181</c:v>
                </c:pt>
                <c:pt idx="453">
                  <c:v>0.24573306574581397</c:v>
                </c:pt>
                <c:pt idx="454">
                  <c:v>0.24566881216752678</c:v>
                </c:pt>
                <c:pt idx="455">
                  <c:v>0.24560470386384201</c:v>
                </c:pt>
                <c:pt idx="456">
                  <c:v>0.24554074042441695</c:v>
                </c:pt>
                <c:pt idx="457">
                  <c:v>0.24547692144029906</c:v>
                </c:pt>
                <c:pt idx="458">
                  <c:v>0.24541324650392032</c:v>
                </c:pt>
                <c:pt idx="459">
                  <c:v>0.24534971520909188</c:v>
                </c:pt>
                <c:pt idx="460">
                  <c:v>0.24528632715099852</c:v>
                </c:pt>
                <c:pt idx="461">
                  <c:v>0.24522308192619333</c:v>
                </c:pt>
                <c:pt idx="462">
                  <c:v>0.24515997913259224</c:v>
                </c:pt>
                <c:pt idx="463">
                  <c:v>0.24509701836946871</c:v>
                </c:pt>
                <c:pt idx="464">
                  <c:v>0.24503419923744832</c:v>
                </c:pt>
                <c:pt idx="465">
                  <c:v>0.24497152133850356</c:v>
                </c:pt>
                <c:pt idx="466">
                  <c:v>0.24490898427594837</c:v>
                </c:pt>
                <c:pt idx="467">
                  <c:v>0.24484658765443307</c:v>
                </c:pt>
                <c:pt idx="468">
                  <c:v>0.24478433107993891</c:v>
                </c:pt>
                <c:pt idx="469">
                  <c:v>0.24472221415977297</c:v>
                </c:pt>
                <c:pt idx="470">
                  <c:v>0.24466023650256294</c:v>
                </c:pt>
                <c:pt idx="471">
                  <c:v>0.24459839771825193</c:v>
                </c:pt>
                <c:pt idx="472">
                  <c:v>0.24453669741809328</c:v>
                </c:pt>
                <c:pt idx="473">
                  <c:v>0.24447513521464548</c:v>
                </c:pt>
                <c:pt idx="474">
                  <c:v>0.24441371072176707</c:v>
                </c:pt>
                <c:pt idx="475">
                  <c:v>0.24435242355461145</c:v>
                </c:pt>
                <c:pt idx="476">
                  <c:v>0.24429127332962197</c:v>
                </c:pt>
                <c:pt idx="477">
                  <c:v>0.2442302596645268</c:v>
                </c:pt>
                <c:pt idx="478">
                  <c:v>0.24416938217833387</c:v>
                </c:pt>
                <c:pt idx="479">
                  <c:v>0.24410864049132594</c:v>
                </c:pt>
                <c:pt idx="480">
                  <c:v>0.24404803422505567</c:v>
                </c:pt>
                <c:pt idx="481">
                  <c:v>0.24398756300234056</c:v>
                </c:pt>
                <c:pt idx="482">
                  <c:v>0.24392722644725809</c:v>
                </c:pt>
                <c:pt idx="483">
                  <c:v>0.24386702418514075</c:v>
                </c:pt>
                <c:pt idx="484">
                  <c:v>0.24380695584257128</c:v>
                </c:pt>
                <c:pt idx="485">
                  <c:v>0.24374702104737767</c:v>
                </c:pt>
                <c:pt idx="486">
                  <c:v>0.24368721942862837</c:v>
                </c:pt>
                <c:pt idx="487">
                  <c:v>0.24362755061662747</c:v>
                </c:pt>
                <c:pt idx="488">
                  <c:v>0.24356801424290994</c:v>
                </c:pt>
                <c:pt idx="489">
                  <c:v>0.24350860994023676</c:v>
                </c:pt>
                <c:pt idx="490">
                  <c:v>0.24344933734259028</c:v>
                </c:pt>
                <c:pt idx="491">
                  <c:v>0.24339019608516935</c:v>
                </c:pt>
                <c:pt idx="492">
                  <c:v>0.2433311858043847</c:v>
                </c:pt>
                <c:pt idx="493">
                  <c:v>0.24327230613785425</c:v>
                </c:pt>
                <c:pt idx="494">
                  <c:v>0.24321355672439837</c:v>
                </c:pt>
                <c:pt idx="495">
                  <c:v>0.2431549372040353</c:v>
                </c:pt>
                <c:pt idx="496">
                  <c:v>0.24309644721797646</c:v>
                </c:pt>
                <c:pt idx="497">
                  <c:v>0.24303808640862185</c:v>
                </c:pt>
                <c:pt idx="498">
                  <c:v>0.24297985441955547</c:v>
                </c:pt>
                <c:pt idx="499">
                  <c:v>0.2429217508955408</c:v>
                </c:pt>
                <c:pt idx="500">
                  <c:v>0.24286377548251614</c:v>
                </c:pt>
                <c:pt idx="501">
                  <c:v>0.2428059278275902</c:v>
                </c:pt>
                <c:pt idx="502">
                  <c:v>0.24274820757903742</c:v>
                </c:pt>
                <c:pt idx="503">
                  <c:v>0.24269061438629372</c:v>
                </c:pt>
                <c:pt idx="504">
                  <c:v>0.24263314789995177</c:v>
                </c:pt>
                <c:pt idx="505">
                  <c:v>0.24257580777175675</c:v>
                </c:pt>
                <c:pt idx="506">
                  <c:v>0.24251859365460179</c:v>
                </c:pt>
                <c:pt idx="507">
                  <c:v>0.2424615052025236</c:v>
                </c:pt>
                <c:pt idx="508">
                  <c:v>0.24240454207069809</c:v>
                </c:pt>
                <c:pt idx="509">
                  <c:v>0.24234770391543597</c:v>
                </c:pt>
                <c:pt idx="510">
                  <c:v>0.24229099039417842</c:v>
                </c:pt>
                <c:pt idx="511">
                  <c:v>0.24223440116549272</c:v>
                </c:pt>
                <c:pt idx="512">
                  <c:v>0.24217793588906797</c:v>
                </c:pt>
                <c:pt idx="513">
                  <c:v>0.24212159422571078</c:v>
                </c:pt>
                <c:pt idx="514">
                  <c:v>0.24206537583734097</c:v>
                </c:pt>
                <c:pt idx="515">
                  <c:v>0.24200928038698732</c:v>
                </c:pt>
                <c:pt idx="516">
                  <c:v>0.24195330753878339</c:v>
                </c:pt>
                <c:pt idx="517">
                  <c:v>0.24189745695796316</c:v>
                </c:pt>
                <c:pt idx="518">
                  <c:v>0.24184172831085698</c:v>
                </c:pt>
                <c:pt idx="519">
                  <c:v>0.2417861212648873</c:v>
                </c:pt>
                <c:pt idx="520">
                  <c:v>0.24173063548856447</c:v>
                </c:pt>
                <c:pt idx="521">
                  <c:v>0.24167527065148267</c:v>
                </c:pt>
                <c:pt idx="522">
                  <c:v>0.24162002642431576</c:v>
                </c:pt>
                <c:pt idx="523">
                  <c:v>0.2415649024788131</c:v>
                </c:pt>
                <c:pt idx="524">
                  <c:v>0.24150989848779553</c:v>
                </c:pt>
                <c:pt idx="525">
                  <c:v>0.24145501412515125</c:v>
                </c:pt>
                <c:pt idx="526">
                  <c:v>0.2414002490658318</c:v>
                </c:pt>
                <c:pt idx="527">
                  <c:v>0.24134560298584798</c:v>
                </c:pt>
                <c:pt idx="528">
                  <c:v>0.24129107556226581</c:v>
                </c:pt>
                <c:pt idx="529">
                  <c:v>0.2412366664732026</c:v>
                </c:pt>
                <c:pt idx="530">
                  <c:v>0.24118237539782289</c:v>
                </c:pt>
                <c:pt idx="531">
                  <c:v>0.24112820201633445</c:v>
                </c:pt>
                <c:pt idx="532">
                  <c:v>0.24107414600998442</c:v>
                </c:pt>
                <c:pt idx="533">
                  <c:v>0.24102020706105531</c:v>
                </c:pt>
                <c:pt idx="534">
                  <c:v>0.24096638485286112</c:v>
                </c:pt>
                <c:pt idx="535">
                  <c:v>0.24091267906974334</c:v>
                </c:pt>
                <c:pt idx="536">
                  <c:v>0.24085908939706716</c:v>
                </c:pt>
                <c:pt idx="537">
                  <c:v>0.24080561552121757</c:v>
                </c:pt>
                <c:pt idx="538">
                  <c:v>0.24075225712959553</c:v>
                </c:pt>
                <c:pt idx="539">
                  <c:v>0.24069901391061405</c:v>
                </c:pt>
                <c:pt idx="540">
                  <c:v>0.24064588555369443</c:v>
                </c:pt>
                <c:pt idx="541">
                  <c:v>0.2405928717492625</c:v>
                </c:pt>
                <c:pt idx="542">
                  <c:v>0.24053997218874473</c:v>
                </c:pt>
                <c:pt idx="543">
                  <c:v>0.24048718656456455</c:v>
                </c:pt>
                <c:pt idx="544">
                  <c:v>0.24043451457013854</c:v>
                </c:pt>
                <c:pt idx="545">
                  <c:v>0.24038195589987266</c:v>
                </c:pt>
                <c:pt idx="546">
                  <c:v>0.24032951024915863</c:v>
                </c:pt>
                <c:pt idx="547">
                  <c:v>0.24027717731437015</c:v>
                </c:pt>
                <c:pt idx="548">
                  <c:v>0.24022495679285921</c:v>
                </c:pt>
                <c:pt idx="549">
                  <c:v>0.24017284838295241</c:v>
                </c:pt>
                <c:pt idx="550">
                  <c:v>0.24012085178394738</c:v>
                </c:pt>
                <c:pt idx="551">
                  <c:v>0.240068966696109</c:v>
                </c:pt>
                <c:pt idx="552">
                  <c:v>0.24001719282066591</c:v>
                </c:pt>
                <c:pt idx="553">
                  <c:v>0.23996552985980679</c:v>
                </c:pt>
                <c:pt idx="554">
                  <c:v>0.23991397751667679</c:v>
                </c:pt>
                <c:pt idx="555">
                  <c:v>0.23986253549537401</c:v>
                </c:pt>
                <c:pt idx="556">
                  <c:v>0.23981120350094584</c:v>
                </c:pt>
                <c:pt idx="557">
                  <c:v>0.23975998123938549</c:v>
                </c:pt>
                <c:pt idx="558">
                  <c:v>0.23970886841762842</c:v>
                </c:pt>
                <c:pt idx="559">
                  <c:v>0.23965786474354878</c:v>
                </c:pt>
                <c:pt idx="560">
                  <c:v>0.23960696992595595</c:v>
                </c:pt>
                <c:pt idx="561">
                  <c:v>0.23955618367459108</c:v>
                </c:pt>
                <c:pt idx="562">
                  <c:v>0.23950550570012355</c:v>
                </c:pt>
                <c:pt idx="563">
                  <c:v>0.2394549357141475</c:v>
                </c:pt>
                <c:pt idx="564">
                  <c:v>0.23940447342917845</c:v>
                </c:pt>
                <c:pt idx="565">
                  <c:v>0.2393541185586498</c:v>
                </c:pt>
                <c:pt idx="566">
                  <c:v>0.23930387081690949</c:v>
                </c:pt>
                <c:pt idx="567">
                  <c:v>0.23925372991921653</c:v>
                </c:pt>
                <c:pt idx="568">
                  <c:v>0.23920369558173765</c:v>
                </c:pt>
                <c:pt idx="569">
                  <c:v>0.23915376752154388</c:v>
                </c:pt>
                <c:pt idx="570">
                  <c:v>0.23910394545660724</c:v>
                </c:pt>
                <c:pt idx="571">
                  <c:v>0.23905422910579735</c:v>
                </c:pt>
                <c:pt idx="572">
                  <c:v>0.23900461818887817</c:v>
                </c:pt>
                <c:pt idx="573">
                  <c:v>0.23895511242650461</c:v>
                </c:pt>
                <c:pt idx="574">
                  <c:v>0.23890571154021922</c:v>
                </c:pt>
                <c:pt idx="575">
                  <c:v>0.23885641525244902</c:v>
                </c:pt>
                <c:pt idx="576">
                  <c:v>0.23880722328650203</c:v>
                </c:pt>
                <c:pt idx="577">
                  <c:v>0.23875813536656421</c:v>
                </c:pt>
                <c:pt idx="578">
                  <c:v>0.23870915121769606</c:v>
                </c:pt>
                <c:pt idx="579">
                  <c:v>0.23866027056582947</c:v>
                </c:pt>
                <c:pt idx="580">
                  <c:v>0.2386114931377645</c:v>
                </c:pt>
                <c:pt idx="581">
                  <c:v>0.2385628186611661</c:v>
                </c:pt>
                <c:pt idx="582">
                  <c:v>0.23851424686456099</c:v>
                </c:pt>
                <c:pt idx="583">
                  <c:v>0.23846577747733444</c:v>
                </c:pt>
                <c:pt idx="584">
                  <c:v>0.23841741022972715</c:v>
                </c:pt>
                <c:pt idx="585">
                  <c:v>0.23836914485283206</c:v>
                </c:pt>
                <c:pt idx="586">
                  <c:v>0.2383209810785912</c:v>
                </c:pt>
                <c:pt idx="587">
                  <c:v>0.23827291863979261</c:v>
                </c:pt>
                <c:pt idx="588">
                  <c:v>0.23822495727006715</c:v>
                </c:pt>
                <c:pt idx="589">
                  <c:v>0.23817709670388551</c:v>
                </c:pt>
                <c:pt idx="590">
                  <c:v>0.238129336676555</c:v>
                </c:pt>
                <c:pt idx="591">
                  <c:v>0.23808167692421658</c:v>
                </c:pt>
                <c:pt idx="592">
                  <c:v>0.23803411718384176</c:v>
                </c:pt>
                <c:pt idx="593">
                  <c:v>0.23798665719322951</c:v>
                </c:pt>
                <c:pt idx="594">
                  <c:v>0.23793929669100328</c:v>
                </c:pt>
                <c:pt idx="595">
                  <c:v>0.23789203541660794</c:v>
                </c:pt>
                <c:pt idx="596">
                  <c:v>0.23784487311030686</c:v>
                </c:pt>
                <c:pt idx="597">
                  <c:v>0.23779780951317875</c:v>
                </c:pt>
                <c:pt idx="598">
                  <c:v>0.2377508443671148</c:v>
                </c:pt>
                <c:pt idx="599">
                  <c:v>0.23770397741481569</c:v>
                </c:pt>
                <c:pt idx="600">
                  <c:v>0.23765720839978857</c:v>
                </c:pt>
                <c:pt idx="601">
                  <c:v>0.23761053706634422</c:v>
                </c:pt>
                <c:pt idx="602">
                  <c:v>0.23756396315959399</c:v>
                </c:pt>
                <c:pt idx="603">
                  <c:v>0.23751748642544698</c:v>
                </c:pt>
                <c:pt idx="604">
                  <c:v>0.23747110661060705</c:v>
                </c:pt>
                <c:pt idx="605">
                  <c:v>0.23742482346256996</c:v>
                </c:pt>
                <c:pt idx="606">
                  <c:v>0.23737863672962051</c:v>
                </c:pt>
                <c:pt idx="607">
                  <c:v>0.2373325461608296</c:v>
                </c:pt>
                <c:pt idx="608">
                  <c:v>0.23728655150605144</c:v>
                </c:pt>
                <c:pt idx="609">
                  <c:v>0.23724065251592058</c:v>
                </c:pt>
                <c:pt idx="610">
                  <c:v>0.23719484894184925</c:v>
                </c:pt>
                <c:pt idx="611">
                  <c:v>0.23714914053602437</c:v>
                </c:pt>
                <c:pt idx="612">
                  <c:v>0.23710352705140483</c:v>
                </c:pt>
                <c:pt idx="613">
                  <c:v>0.23705800824171866</c:v>
                </c:pt>
                <c:pt idx="614">
                  <c:v>0.23701258386146018</c:v>
                </c:pt>
                <c:pt idx="615">
                  <c:v>0.23696725366588733</c:v>
                </c:pt>
                <c:pt idx="616">
                  <c:v>0.23692201741101881</c:v>
                </c:pt>
                <c:pt idx="617">
                  <c:v>0.23687687485363138</c:v>
                </c:pt>
                <c:pt idx="618">
                  <c:v>0.23683182575125705</c:v>
                </c:pt>
                <c:pt idx="619">
                  <c:v>0.23678686986218042</c:v>
                </c:pt>
                <c:pt idx="620">
                  <c:v>0.2367420069454359</c:v>
                </c:pt>
                <c:pt idx="621">
                  <c:v>0.23669723676080504</c:v>
                </c:pt>
                <c:pt idx="622">
                  <c:v>0.23665255906881374</c:v>
                </c:pt>
                <c:pt idx="623">
                  <c:v>0.23660797363072972</c:v>
                </c:pt>
                <c:pt idx="624">
                  <c:v>0.23656348020855969</c:v>
                </c:pt>
                <c:pt idx="625">
                  <c:v>0.23651907856504675</c:v>
                </c:pt>
                <c:pt idx="626">
                  <c:v>0.23647476846366774</c:v>
                </c:pt>
                <c:pt idx="627">
                  <c:v>0.23643054966863056</c:v>
                </c:pt>
                <c:pt idx="628">
                  <c:v>0.23638642194487156</c:v>
                </c:pt>
                <c:pt idx="629">
                  <c:v>0.23634238505805288</c:v>
                </c:pt>
                <c:pt idx="630">
                  <c:v>0.23629843877455992</c:v>
                </c:pt>
                <c:pt idx="631">
                  <c:v>0.23625458286149861</c:v>
                </c:pt>
                <c:pt idx="632">
                  <c:v>0.23621081708669295</c:v>
                </c:pt>
                <c:pt idx="633">
                  <c:v>0.23616714121868235</c:v>
                </c:pt>
                <c:pt idx="634">
                  <c:v>0.23612355502671908</c:v>
                </c:pt>
                <c:pt idx="635">
                  <c:v>0.23608005828076573</c:v>
                </c:pt>
                <c:pt idx="636">
                  <c:v>0.23603665075149255</c:v>
                </c:pt>
                <c:pt idx="637">
                  <c:v>0.23599333221027513</c:v>
                </c:pt>
                <c:pt idx="638">
                  <c:v>0.23595010242919162</c:v>
                </c:pt>
                <c:pt idx="639">
                  <c:v>0.23590696118102042</c:v>
                </c:pt>
                <c:pt idx="640">
                  <c:v>0.23586390823923756</c:v>
                </c:pt>
                <c:pt idx="641">
                  <c:v>0.23582094337801421</c:v>
                </c:pt>
                <c:pt idx="642">
                  <c:v>0.23577806637221418</c:v>
                </c:pt>
                <c:pt idx="643">
                  <c:v>0.23573527699739155</c:v>
                </c:pt>
                <c:pt idx="644">
                  <c:v>0.23569257502978808</c:v>
                </c:pt>
                <c:pt idx="645">
                  <c:v>0.23564996024633078</c:v>
                </c:pt>
                <c:pt idx="646">
                  <c:v>0.23560743242462953</c:v>
                </c:pt>
                <c:pt idx="647">
                  <c:v>0.23556499134297454</c:v>
                </c:pt>
                <c:pt idx="648">
                  <c:v>0.235522636780334</c:v>
                </c:pt>
                <c:pt idx="649">
                  <c:v>0.23548036851635165</c:v>
                </c:pt>
                <c:pt idx="650">
                  <c:v>0.23543818633134436</c:v>
                </c:pt>
                <c:pt idx="651">
                  <c:v>0.23539609000629969</c:v>
                </c:pt>
                <c:pt idx="652">
                  <c:v>0.23535407932287358</c:v>
                </c:pt>
                <c:pt idx="653">
                  <c:v>0.23531215406338796</c:v>
                </c:pt>
                <c:pt idx="654">
                  <c:v>0.23527031401082829</c:v>
                </c:pt>
                <c:pt idx="655">
                  <c:v>0.23522855894884134</c:v>
                </c:pt>
                <c:pt idx="656">
                  <c:v>0.23518688866173273</c:v>
                </c:pt>
                <c:pt idx="657">
                  <c:v>0.23514530293446465</c:v>
                </c:pt>
                <c:pt idx="658">
                  <c:v>0.23510380155265345</c:v>
                </c:pt>
                <c:pt idx="659">
                  <c:v>0.23506238430256748</c:v>
                </c:pt>
                <c:pt idx="660">
                  <c:v>0.23502105097112461</c:v>
                </c:pt>
                <c:pt idx="661">
                  <c:v>0.23497980134589</c:v>
                </c:pt>
                <c:pt idx="662">
                  <c:v>0.23493863521507383</c:v>
                </c:pt>
                <c:pt idx="663">
                  <c:v>0.23489755236752893</c:v>
                </c:pt>
                <c:pt idx="664">
                  <c:v>0.23485655259274865</c:v>
                </c:pt>
                <c:pt idx="665">
                  <c:v>0.23481563568086444</c:v>
                </c:pt>
                <c:pt idx="666">
                  <c:v>0.2347748014226437</c:v>
                </c:pt>
                <c:pt idx="667">
                  <c:v>0.23473404960948746</c:v>
                </c:pt>
                <c:pt idx="668">
                  <c:v>0.23469338003342824</c:v>
                </c:pt>
                <c:pt idx="669">
                  <c:v>0.23465279248712767</c:v>
                </c:pt>
                <c:pt idx="670">
                  <c:v>0.23461228676387444</c:v>
                </c:pt>
                <c:pt idx="671">
                  <c:v>0.23457186265758198</c:v>
                </c:pt>
                <c:pt idx="672">
                  <c:v>0.23453151996278629</c:v>
                </c:pt>
                <c:pt idx="673">
                  <c:v>0.23449125847464375</c:v>
                </c:pt>
                <c:pt idx="674">
                  <c:v>0.23445107798892889</c:v>
                </c:pt>
                <c:pt idx="675">
                  <c:v>0.23441097830203231</c:v>
                </c:pt>
                <c:pt idx="676">
                  <c:v>0.23437095921095843</c:v>
                </c:pt>
                <c:pt idx="677">
                  <c:v>0.23433102051332338</c:v>
                </c:pt>
                <c:pt idx="678">
                  <c:v>0.23429116200735281</c:v>
                </c:pt>
                <c:pt idx="679">
                  <c:v>0.23425138349187974</c:v>
                </c:pt>
                <c:pt idx="680">
                  <c:v>0.23421168476634252</c:v>
                </c:pt>
                <c:pt idx="681">
                  <c:v>0.23417206563078261</c:v>
                </c:pt>
                <c:pt idx="682">
                  <c:v>0.23413252588584249</c:v>
                </c:pt>
                <c:pt idx="683">
                  <c:v>0.23409306533276361</c:v>
                </c:pt>
                <c:pt idx="684">
                  <c:v>0.23405368377338417</c:v>
                </c:pt>
                <c:pt idx="685">
                  <c:v>0.23401438101013719</c:v>
                </c:pt>
                <c:pt idx="686">
                  <c:v>0.23397515684604828</c:v>
                </c:pt>
                <c:pt idx="687">
                  <c:v>0.23393601108473364</c:v>
                </c:pt>
                <c:pt idx="688">
                  <c:v>0.23389694353039797</c:v>
                </c:pt>
                <c:pt idx="689">
                  <c:v>0.23385795398783249</c:v>
                </c:pt>
                <c:pt idx="690">
                  <c:v>0.23381904226241279</c:v>
                </c:pt>
                <c:pt idx="691">
                  <c:v>0.23378020816009681</c:v>
                </c:pt>
                <c:pt idx="692">
                  <c:v>0.2337414514874229</c:v>
                </c:pt>
                <c:pt idx="693">
                  <c:v>0.23370277205150761</c:v>
                </c:pt>
                <c:pt idx="694">
                  <c:v>0.23366416966004389</c:v>
                </c:pt>
                <c:pt idx="695">
                  <c:v>0.23362564412129894</c:v>
                </c:pt>
                <c:pt idx="696">
                  <c:v>0.23358719524411226</c:v>
                </c:pt>
                <c:pt idx="697">
                  <c:v>0.23354882283789363</c:v>
                </c:pt>
                <c:pt idx="698">
                  <c:v>0.23351052671262115</c:v>
                </c:pt>
                <c:pt idx="699">
                  <c:v>0.23347230667883931</c:v>
                </c:pt>
                <c:pt idx="700">
                  <c:v>0.23343416254765686</c:v>
                </c:pt>
                <c:pt idx="701">
                  <c:v>0.23339609413074508</c:v>
                </c:pt>
                <c:pt idx="702">
                  <c:v>0.23335810124033562</c:v>
                </c:pt>
                <c:pt idx="703">
                  <c:v>0.23332018368921872</c:v>
                </c:pt>
                <c:pt idx="704">
                  <c:v>0.2332823412907411</c:v>
                </c:pt>
                <c:pt idx="705">
                  <c:v>0.23324457385880421</c:v>
                </c:pt>
                <c:pt idx="706">
                  <c:v>0.23320688120786218</c:v>
                </c:pt>
                <c:pt idx="707">
                  <c:v>0.23316926315291994</c:v>
                </c:pt>
                <c:pt idx="708">
                  <c:v>0.23313171950953138</c:v>
                </c:pt>
                <c:pt idx="709">
                  <c:v>0.23309425009379733</c:v>
                </c:pt>
                <c:pt idx="710">
                  <c:v>0.23305685472236379</c:v>
                </c:pt>
                <c:pt idx="711">
                  <c:v>0.23301953321241992</c:v>
                </c:pt>
                <c:pt idx="712">
                  <c:v>0.23298228538169627</c:v>
                </c:pt>
                <c:pt idx="713">
                  <c:v>0.23294511104846288</c:v>
                </c:pt>
                <c:pt idx="714">
                  <c:v>0.23290801003152742</c:v>
                </c:pt>
                <c:pt idx="715">
                  <c:v>0.23287098215023327</c:v>
                </c:pt>
                <c:pt idx="716">
                  <c:v>0.23283402722445776</c:v>
                </c:pt>
                <c:pt idx="717">
                  <c:v>0.2327971450746103</c:v>
                </c:pt>
                <c:pt idx="718">
                  <c:v>0.23276033552163056</c:v>
                </c:pt>
                <c:pt idx="719">
                  <c:v>0.23272359838698661</c:v>
                </c:pt>
                <c:pt idx="720">
                  <c:v>0.23268693349267314</c:v>
                </c:pt>
                <c:pt idx="721">
                  <c:v>0.23265034066120957</c:v>
                </c:pt>
                <c:pt idx="722">
                  <c:v>0.23261381971563838</c:v>
                </c:pt>
                <c:pt idx="723">
                  <c:v>0.2325773704795232</c:v>
                </c:pt>
                <c:pt idx="724">
                  <c:v>0.23254099277694706</c:v>
                </c:pt>
                <c:pt idx="725">
                  <c:v>0.23250468643251063</c:v>
                </c:pt>
                <c:pt idx="726">
                  <c:v>0.23246845127133037</c:v>
                </c:pt>
                <c:pt idx="727">
                  <c:v>0.23243228711903688</c:v>
                </c:pt>
                <c:pt idx="728">
                  <c:v>0.23239619380177301</c:v>
                </c:pt>
                <c:pt idx="729">
                  <c:v>0.23236017114619217</c:v>
                </c:pt>
                <c:pt idx="730">
                  <c:v>0.2323242189794566</c:v>
                </c:pt>
                <c:pt idx="731">
                  <c:v>0.23228833712923558</c:v>
                </c:pt>
                <c:pt idx="732">
                  <c:v>0.23225252542370375</c:v>
                </c:pt>
                <c:pt idx="733">
                  <c:v>0.23221678369153931</c:v>
                </c:pt>
                <c:pt idx="734">
                  <c:v>0.23218111176192238</c:v>
                </c:pt>
                <c:pt idx="735">
                  <c:v>0.23214550946453322</c:v>
                </c:pt>
                <c:pt idx="736">
                  <c:v>0.23210997662955052</c:v>
                </c:pt>
                <c:pt idx="737">
                  <c:v>0.23207451308764979</c:v>
                </c:pt>
                <c:pt idx="738">
                  <c:v>0.23203911867000157</c:v>
                </c:pt>
                <c:pt idx="739">
                  <c:v>0.23200379320826978</c:v>
                </c:pt>
                <c:pt idx="740">
                  <c:v>0.23196853653461</c:v>
                </c:pt>
                <c:pt idx="741">
                  <c:v>0.23193334848166786</c:v>
                </c:pt>
                <c:pt idx="742">
                  <c:v>0.23189822888257736</c:v>
                </c:pt>
                <c:pt idx="743">
                  <c:v>0.23186317757095914</c:v>
                </c:pt>
                <c:pt idx="744">
                  <c:v>0.23182819438091892</c:v>
                </c:pt>
                <c:pt idx="745">
                  <c:v>0.23179327914704576</c:v>
                </c:pt>
                <c:pt idx="746">
                  <c:v>0.23175843170441046</c:v>
                </c:pt>
                <c:pt idx="747">
                  <c:v>0.23172365188856398</c:v>
                </c:pt>
                <c:pt idx="748">
                  <c:v>0.23168893953553571</c:v>
                </c:pt>
                <c:pt idx="749">
                  <c:v>0.23165429448183192</c:v>
                </c:pt>
                <c:pt idx="750">
                  <c:v>0.23161971656443409</c:v>
                </c:pt>
                <c:pt idx="751">
                  <c:v>0.23158520562079732</c:v>
                </c:pt>
                <c:pt idx="752">
                  <c:v>0.23155076148884876</c:v>
                </c:pt>
                <c:pt idx="753">
                  <c:v>0.23151638400698596</c:v>
                </c:pt>
                <c:pt idx="754">
                  <c:v>0.23148207301407528</c:v>
                </c:pt>
                <c:pt idx="755">
                  <c:v>0.23144782834945038</c:v>
                </c:pt>
                <c:pt idx="756">
                  <c:v>0.23141364985291055</c:v>
                </c:pt>
                <c:pt idx="757">
                  <c:v>0.23137953736471914</c:v>
                </c:pt>
                <c:pt idx="758">
                  <c:v>0.23134549072560209</c:v>
                </c:pt>
                <c:pt idx="759">
                  <c:v>0.23131150977674625</c:v>
                </c:pt>
                <c:pt idx="760">
                  <c:v>0.23127759435979786</c:v>
                </c:pt>
                <c:pt idx="761">
                  <c:v>0.23124374431686107</c:v>
                </c:pt>
                <c:pt idx="762">
                  <c:v>0.2312099594904963</c:v>
                </c:pt>
                <c:pt idx="763">
                  <c:v>0.23117623972371876</c:v>
                </c:pt>
                <c:pt idx="764">
                  <c:v>0.23114258485999689</c:v>
                </c:pt>
                <c:pt idx="765">
                  <c:v>0.23110899474325083</c:v>
                </c:pt>
                <c:pt idx="766">
                  <c:v>0.23107546921785097</c:v>
                </c:pt>
                <c:pt idx="767">
                  <c:v>0.23104200812861633</c:v>
                </c:pt>
                <c:pt idx="768">
                  <c:v>0.23100861132081313</c:v>
                </c:pt>
                <c:pt idx="769">
                  <c:v>0.23097527864015324</c:v>
                </c:pt>
                <c:pt idx="770">
                  <c:v>0.23094200993279271</c:v>
                </c:pt>
                <c:pt idx="771">
                  <c:v>0.23090880504533029</c:v>
                </c:pt>
                <c:pt idx="772">
                  <c:v>0.2308756638248059</c:v>
                </c:pt>
                <c:pt idx="773">
                  <c:v>0.23084258611869918</c:v>
                </c:pt>
                <c:pt idx="774">
                  <c:v>0.23080957177492803</c:v>
                </c:pt>
                <c:pt idx="775">
                  <c:v>0.23077662064184712</c:v>
                </c:pt>
                <c:pt idx="776">
                  <c:v>0.23074373256824643</c:v>
                </c:pt>
                <c:pt idx="777">
                  <c:v>0.23071090740334979</c:v>
                </c:pt>
                <c:pt idx="778">
                  <c:v>0.23067814499681341</c:v>
                </c:pt>
                <c:pt idx="779">
                  <c:v>0.23064544519872451</c:v>
                </c:pt>
                <c:pt idx="780">
                  <c:v>0.23061280785959978</c:v>
                </c:pt>
                <c:pt idx="781">
                  <c:v>0.23058023283038404</c:v>
                </c:pt>
                <c:pt idx="782">
                  <c:v>0.23054771996244869</c:v>
                </c:pt>
                <c:pt idx="783">
                  <c:v>0.2305152691075904</c:v>
                </c:pt>
                <c:pt idx="784">
                  <c:v>0.2304828801180297</c:v>
                </c:pt>
                <c:pt idx="785">
                  <c:v>0.23045055284640942</c:v>
                </c:pt>
                <c:pt idx="786">
                  <c:v>0.2304182871457934</c:v>
                </c:pt>
                <c:pt idx="787">
                  <c:v>0.23038608286966514</c:v>
                </c:pt>
                <c:pt idx="788">
                  <c:v>0.23035393987192623</c:v>
                </c:pt>
                <c:pt idx="789">
                  <c:v>0.23032185800689514</c:v>
                </c:pt>
                <c:pt idx="790">
                  <c:v>0.2302898371293057</c:v>
                </c:pt>
                <c:pt idx="791">
                  <c:v>0.23025787709430576</c:v>
                </c:pt>
                <c:pt idx="792">
                  <c:v>0.23022597775745585</c:v>
                </c:pt>
                <c:pt idx="793">
                  <c:v>0.23019413897472776</c:v>
                </c:pt>
                <c:pt idx="794">
                  <c:v>0.23016236060250325</c:v>
                </c:pt>
                <c:pt idx="795">
                  <c:v>0.23013064249757256</c:v>
                </c:pt>
                <c:pt idx="796">
                  <c:v>0.23009898451713318</c:v>
                </c:pt>
                <c:pt idx="797">
                  <c:v>0.23006738651878841</c:v>
                </c:pt>
                <c:pt idx="798">
                  <c:v>0.23003584836054614</c:v>
                </c:pt>
                <c:pt idx="799">
                  <c:v>0.2300043699008173</c:v>
                </c:pt>
                <c:pt idx="800">
                  <c:v>0.22997295099841475</c:v>
                </c:pt>
                <c:pt idx="801">
                  <c:v>0.22994159151255181</c:v>
                </c:pt>
                <c:pt idx="802">
                  <c:v>0.22991029130284096</c:v>
                </c:pt>
                <c:pt idx="803">
                  <c:v>0.22987905022929259</c:v>
                </c:pt>
                <c:pt idx="804">
                  <c:v>0.22984786815231356</c:v>
                </c:pt>
                <c:pt idx="805">
                  <c:v>0.22981674493270601</c:v>
                </c:pt>
                <c:pt idx="806">
                  <c:v>0.229785680431666</c:v>
                </c:pt>
                <c:pt idx="807">
                  <c:v>0.22975467451078221</c:v>
                </c:pt>
                <c:pt idx="808">
                  <c:v>0.22972372703203467</c:v>
                </c:pt>
                <c:pt idx="809">
                  <c:v>0.2296928378577934</c:v>
                </c:pt>
                <c:pt idx="810">
                  <c:v>0.22966200685081725</c:v>
                </c:pt>
                <c:pt idx="811">
                  <c:v>0.22963123387425247</c:v>
                </c:pt>
                <c:pt idx="812">
                  <c:v>0.22960051879163154</c:v>
                </c:pt>
                <c:pt idx="813">
                  <c:v>0.22956986146687189</c:v>
                </c:pt>
                <c:pt idx="814">
                  <c:v>0.22953926176427458</c:v>
                </c:pt>
                <c:pt idx="815">
                  <c:v>0.22950871954852309</c:v>
                </c:pt>
                <c:pt idx="816">
                  <c:v>0.22947823468468204</c:v>
                </c:pt>
                <c:pt idx="817">
                  <c:v>0.22944780703819592</c:v>
                </c:pt>
                <c:pt idx="818">
                  <c:v>0.22941743647488791</c:v>
                </c:pt>
                <c:pt idx="819">
                  <c:v>0.22938712286095855</c:v>
                </c:pt>
                <c:pt idx="820">
                  <c:v>0.22935686606298458</c:v>
                </c:pt>
                <c:pt idx="821">
                  <c:v>0.22932666594791765</c:v>
                </c:pt>
                <c:pt idx="822">
                  <c:v>0.22929652238308312</c:v>
                </c:pt>
                <c:pt idx="823">
                  <c:v>0.22926643523617884</c:v>
                </c:pt>
                <c:pt idx="824">
                  <c:v>0.22923640437527387</c:v>
                </c:pt>
                <c:pt idx="825">
                  <c:v>0.22920642966880739</c:v>
                </c:pt>
                <c:pt idx="826">
                  <c:v>0.22917651098558733</c:v>
                </c:pt>
                <c:pt idx="827">
                  <c:v>0.22914664819478933</c:v>
                </c:pt>
                <c:pt idx="828">
                  <c:v>0.22911684116595543</c:v>
                </c:pt>
                <c:pt idx="829">
                  <c:v>0.22908708976899286</c:v>
                </c:pt>
                <c:pt idx="830">
                  <c:v>0.22905739387417293</c:v>
                </c:pt>
                <c:pt idx="831">
                  <c:v>0.2290277533521298</c:v>
                </c:pt>
                <c:pt idx="832">
                  <c:v>0.22899816807385928</c:v>
                </c:pt>
                <c:pt idx="833">
                  <c:v>0.22896863791071767</c:v>
                </c:pt>
                <c:pt idx="834">
                  <c:v>0.22893916273442058</c:v>
                </c:pt>
                <c:pt idx="835">
                  <c:v>0.22890974241704179</c:v>
                </c:pt>
                <c:pt idx="836">
                  <c:v>0.22888037683101201</c:v>
                </c:pt>
                <c:pt idx="837">
                  <c:v>0.2288510658491178</c:v>
                </c:pt>
                <c:pt idx="838">
                  <c:v>0.22882180934450036</c:v>
                </c:pt>
                <c:pt idx="839">
                  <c:v>0.22879260719065442</c:v>
                </c:pt>
                <c:pt idx="840">
                  <c:v>0.22876345926142705</c:v>
                </c:pt>
                <c:pt idx="841">
                  <c:v>0.2287343654310165</c:v>
                </c:pt>
                <c:pt idx="842">
                  <c:v>0.22870532557397114</c:v>
                </c:pt>
                <c:pt idx="843">
                  <c:v>0.22867633956518826</c:v>
                </c:pt>
                <c:pt idx="844">
                  <c:v>0.22864740727991295</c:v>
                </c:pt>
                <c:pt idx="845">
                  <c:v>0.22861852859373699</c:v>
                </c:pt>
                <c:pt idx="846">
                  <c:v>0.22858970338259768</c:v>
                </c:pt>
                <c:pt idx="847">
                  <c:v>0.22856093152277676</c:v>
                </c:pt>
                <c:pt idx="848">
                  <c:v>0.22853221289089931</c:v>
                </c:pt>
                <c:pt idx="849">
                  <c:v>0.22850354736393261</c:v>
                </c:pt>
                <c:pt idx="850">
                  <c:v>0.22847493481918504</c:v>
                </c:pt>
                <c:pt idx="851">
                  <c:v>0.22844637513430496</c:v>
                </c:pt>
                <c:pt idx="852">
                  <c:v>0.22841786818727966</c:v>
                </c:pt>
                <c:pt idx="853">
                  <c:v>0.22838941385643421</c:v>
                </c:pt>
              </c:numCache>
            </c:numRef>
          </c:yVal>
          <c:smooth val="1"/>
        </c:ser>
        <c:axId val="57499008"/>
        <c:axId val="57500800"/>
      </c:scatterChart>
      <c:valAx>
        <c:axId val="57499008"/>
        <c:scaling>
          <c:orientation val="minMax"/>
          <c:max val="80"/>
        </c:scaling>
        <c:axPos val="b"/>
        <c:numFmt formatCode="General" sourceLinked="1"/>
        <c:tickLblPos val="nextTo"/>
        <c:crossAx val="57500800"/>
        <c:crosses val="autoZero"/>
        <c:crossBetween val="midCat"/>
      </c:valAx>
      <c:valAx>
        <c:axId val="57500800"/>
        <c:scaling>
          <c:orientation val="minMax"/>
          <c:max val="0.60000000000000009"/>
        </c:scaling>
        <c:axPos val="l"/>
        <c:majorGridlines/>
        <c:numFmt formatCode="General" sourceLinked="1"/>
        <c:tickLblPos val="nextTo"/>
        <c:crossAx val="574990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#2'!$Q$1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#2'!$F$2:$F$855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#2'!$Q$2:$Q$855</c:f>
              <c:numCache>
                <c:formatCode>General</c:formatCode>
                <c:ptCount val="854"/>
                <c:pt idx="0">
                  <c:v>0.32</c:v>
                </c:pt>
                <c:pt idx="1">
                  <c:v>0.31985019832408995</c:v>
                </c:pt>
                <c:pt idx="2">
                  <c:v>0.31970084066493898</c:v>
                </c:pt>
                <c:pt idx="3">
                  <c:v>0.31955192537866611</c:v>
                </c:pt>
                <c:pt idx="4">
                  <c:v>0.31940345082868843</c:v>
                </c:pt>
                <c:pt idx="5">
                  <c:v>0.31925541538568303</c:v>
                </c:pt>
                <c:pt idx="6">
                  <c:v>0.31910781742754968</c:v>
                </c:pt>
                <c:pt idx="7">
                  <c:v>0.31896065533937351</c:v>
                </c:pt>
                <c:pt idx="8">
                  <c:v>0.31881392751338788</c:v>
                </c:pt>
                <c:pt idx="9">
                  <c:v>0.31866763234893736</c:v>
                </c:pt>
                <c:pt idx="10">
                  <c:v>0.31852176825244127</c:v>
                </c:pt>
                <c:pt idx="11">
                  <c:v>0.31837633363735701</c:v>
                </c:pt>
                <c:pt idx="12">
                  <c:v>0.31823132692414413</c:v>
                </c:pt>
                <c:pt idx="13">
                  <c:v>0.31808674654022789</c:v>
                </c:pt>
                <c:pt idx="14">
                  <c:v>0.31794259091996385</c:v>
                </c:pt>
                <c:pt idx="15">
                  <c:v>0.31779885850460193</c:v>
                </c:pt>
                <c:pt idx="16">
                  <c:v>0.31765554774225124</c:v>
                </c:pt>
                <c:pt idx="17">
                  <c:v>0.31751265708784482</c:v>
                </c:pt>
                <c:pt idx="18">
                  <c:v>0.31737018500310465</c:v>
                </c:pt>
                <c:pt idx="19">
                  <c:v>0.3172281299565069</c:v>
                </c:pt>
                <c:pt idx="20">
                  <c:v>0.31708649042324732</c:v>
                </c:pt>
                <c:pt idx="21">
                  <c:v>0.31694526488520691</c:v>
                </c:pt>
                <c:pt idx="22">
                  <c:v>0.31680445183091765</c:v>
                </c:pt>
                <c:pt idx="23">
                  <c:v>0.3166640497555287</c:v>
                </c:pt>
                <c:pt idx="24">
                  <c:v>0.31652405716077248</c:v>
                </c:pt>
                <c:pt idx="25">
                  <c:v>0.31638447255493124</c:v>
                </c:pt>
                <c:pt idx="26">
                  <c:v>0.31624529445280347</c:v>
                </c:pt>
                <c:pt idx="27">
                  <c:v>0.31610652137567086</c:v>
                </c:pt>
                <c:pt idx="28">
                  <c:v>0.31596815185126526</c:v>
                </c:pt>
                <c:pt idx="29">
                  <c:v>0.315830184413736</c:v>
                </c:pt>
                <c:pt idx="30">
                  <c:v>0.31569261760361711</c:v>
                </c:pt>
                <c:pt idx="31">
                  <c:v>0.31555544996779489</c:v>
                </c:pt>
                <c:pt idx="32">
                  <c:v>0.31541868005947593</c:v>
                </c:pt>
                <c:pt idx="33">
                  <c:v>0.31528230643815469</c:v>
                </c:pt>
                <c:pt idx="34">
                  <c:v>0.31514632766958195</c:v>
                </c:pt>
                <c:pt idx="35">
                  <c:v>0.31501074232573306</c:v>
                </c:pt>
                <c:pt idx="36">
                  <c:v>0.31487554898477627</c:v>
                </c:pt>
                <c:pt idx="37">
                  <c:v>0.3147407462310417</c:v>
                </c:pt>
                <c:pt idx="38">
                  <c:v>0.31460633265498994</c:v>
                </c:pt>
                <c:pt idx="39">
                  <c:v>0.31447230685318128</c:v>
                </c:pt>
                <c:pt idx="40">
                  <c:v>0.31433866742824484</c:v>
                </c:pt>
                <c:pt idx="41">
                  <c:v>0.31420541298884808</c:v>
                </c:pt>
                <c:pt idx="42">
                  <c:v>0.31407254214966623</c:v>
                </c:pt>
                <c:pt idx="43">
                  <c:v>0.31394005353135218</c:v>
                </c:pt>
                <c:pt idx="44">
                  <c:v>0.31380794576050636</c:v>
                </c:pt>
                <c:pt idx="45">
                  <c:v>0.31367621746964686</c:v>
                </c:pt>
                <c:pt idx="46">
                  <c:v>0.31354486729717967</c:v>
                </c:pt>
                <c:pt idx="47">
                  <c:v>0.31341389388736912</c:v>
                </c:pt>
                <c:pt idx="48">
                  <c:v>0.31328329589030857</c:v>
                </c:pt>
                <c:pt idx="49">
                  <c:v>0.31315307196189102</c:v>
                </c:pt>
                <c:pt idx="50">
                  <c:v>0.31302322076378025</c:v>
                </c:pt>
                <c:pt idx="51">
                  <c:v>0.31289374096338185</c:v>
                </c:pt>
                <c:pt idx="52">
                  <c:v>0.31276463123381459</c:v>
                </c:pt>
                <c:pt idx="53">
                  <c:v>0.31263589025388172</c:v>
                </c:pt>
                <c:pt idx="54">
                  <c:v>0.31250751670804261</c:v>
                </c:pt>
                <c:pt idx="55">
                  <c:v>0.31237950928638458</c:v>
                </c:pt>
                <c:pt idx="56">
                  <c:v>0.31225186668459487</c:v>
                </c:pt>
                <c:pt idx="57">
                  <c:v>0.31212458760393258</c:v>
                </c:pt>
                <c:pt idx="58">
                  <c:v>0.31199767075120105</c:v>
                </c:pt>
                <c:pt idx="59">
                  <c:v>0.31187111483872026</c:v>
                </c:pt>
                <c:pt idx="60">
                  <c:v>0.31174491858429937</c:v>
                </c:pt>
                <c:pt idx="61">
                  <c:v>0.31161908071120931</c:v>
                </c:pt>
                <c:pt idx="62">
                  <c:v>0.31149359994815584</c:v>
                </c:pt>
                <c:pt idx="63">
                  <c:v>0.31136847502925252</c:v>
                </c:pt>
                <c:pt idx="64">
                  <c:v>0.31124370469399387</c:v>
                </c:pt>
                <c:pt idx="65">
                  <c:v>0.31111928768722874</c:v>
                </c:pt>
                <c:pt idx="66">
                  <c:v>0.31099522275913383</c:v>
                </c:pt>
                <c:pt idx="67">
                  <c:v>0.31087150866518709</c:v>
                </c:pt>
                <c:pt idx="68">
                  <c:v>0.31074814416614183</c:v>
                </c:pt>
                <c:pt idx="69">
                  <c:v>0.31062512802800046</c:v>
                </c:pt>
                <c:pt idx="70">
                  <c:v>0.31050245902198859</c:v>
                </c:pt>
                <c:pt idx="71">
                  <c:v>0.31038013592452934</c:v>
                </c:pt>
                <c:pt idx="72">
                  <c:v>0.31025815751721753</c:v>
                </c:pt>
                <c:pt idx="73">
                  <c:v>0.31013652258679436</c:v>
                </c:pt>
                <c:pt idx="74">
                  <c:v>0.31001522992512209</c:v>
                </c:pt>
                <c:pt idx="75">
                  <c:v>0.30989427832915878</c:v>
                </c:pt>
                <c:pt idx="76">
                  <c:v>0.30977366660093303</c:v>
                </c:pt>
                <c:pt idx="77">
                  <c:v>0.30965339354751936</c:v>
                </c:pt>
                <c:pt idx="78">
                  <c:v>0.30953345798101339</c:v>
                </c:pt>
                <c:pt idx="79">
                  <c:v>0.30941385871850713</c:v>
                </c:pt>
                <c:pt idx="80">
                  <c:v>0.30929459458206432</c:v>
                </c:pt>
                <c:pt idx="81">
                  <c:v>0.30917566439869637</c:v>
                </c:pt>
                <c:pt idx="82">
                  <c:v>0.30905706700033803</c:v>
                </c:pt>
                <c:pt idx="83">
                  <c:v>0.30893880122382317</c:v>
                </c:pt>
                <c:pt idx="84">
                  <c:v>0.30882086591086094</c:v>
                </c:pt>
                <c:pt idx="85">
                  <c:v>0.30870325990801195</c:v>
                </c:pt>
                <c:pt idx="86">
                  <c:v>0.30858598206666449</c:v>
                </c:pt>
                <c:pt idx="87">
                  <c:v>0.30846903124301117</c:v>
                </c:pt>
                <c:pt idx="88">
                  <c:v>0.30835240629802518</c:v>
                </c:pt>
                <c:pt idx="89">
                  <c:v>0.30823610609743729</c:v>
                </c:pt>
                <c:pt idx="90">
                  <c:v>0.30812012951171253</c:v>
                </c:pt>
                <c:pt idx="91">
                  <c:v>0.30800447541602721</c:v>
                </c:pt>
                <c:pt idx="92">
                  <c:v>0.30788914269024603</c:v>
                </c:pt>
                <c:pt idx="93">
                  <c:v>0.30777413021889916</c:v>
                </c:pt>
                <c:pt idx="94">
                  <c:v>0.30765943689115971</c:v>
                </c:pt>
                <c:pt idx="95">
                  <c:v>0.30754506160082118</c:v>
                </c:pt>
                <c:pt idx="96">
                  <c:v>0.30743100324627509</c:v>
                </c:pt>
                <c:pt idx="97">
                  <c:v>0.3073172607304886</c:v>
                </c:pt>
                <c:pt idx="98">
                  <c:v>0.30720383296098241</c:v>
                </c:pt>
                <c:pt idx="99">
                  <c:v>0.30709071884980871</c:v>
                </c:pt>
                <c:pt idx="100">
                  <c:v>0.30697791731352925</c:v>
                </c:pt>
                <c:pt idx="101">
                  <c:v>0.30686542727319366</c:v>
                </c:pt>
                <c:pt idx="102">
                  <c:v>0.30675324765431766</c:v>
                </c:pt>
                <c:pt idx="103">
                  <c:v>0.30664137738686148</c:v>
                </c:pt>
                <c:pt idx="104">
                  <c:v>0.30652981540520857</c:v>
                </c:pt>
                <c:pt idx="105">
                  <c:v>0.30641856064814416</c:v>
                </c:pt>
                <c:pt idx="106">
                  <c:v>0.306307612058834</c:v>
                </c:pt>
                <c:pt idx="107">
                  <c:v>0.3061969685848035</c:v>
                </c:pt>
                <c:pt idx="108">
                  <c:v>0.30608662917791668</c:v>
                </c:pt>
                <c:pt idx="109">
                  <c:v>0.30597659279435507</c:v>
                </c:pt>
                <c:pt idx="110">
                  <c:v>0.30586685839459743</c:v>
                </c:pt>
                <c:pt idx="111">
                  <c:v>0.30575742494339869</c:v>
                </c:pt>
                <c:pt idx="112">
                  <c:v>0.30564829140976973</c:v>
                </c:pt>
                <c:pt idx="113">
                  <c:v>0.30553945676695687</c:v>
                </c:pt>
                <c:pt idx="114">
                  <c:v>0.30543091999242156</c:v>
                </c:pt>
                <c:pt idx="115">
                  <c:v>0.30532268006782032</c:v>
                </c:pt>
                <c:pt idx="116">
                  <c:v>0.30521473597898446</c:v>
                </c:pt>
                <c:pt idx="117">
                  <c:v>0.30510708671590037</c:v>
                </c:pt>
                <c:pt idx="118">
                  <c:v>0.30499973127268948</c:v>
                </c:pt>
                <c:pt idx="119">
                  <c:v>0.30489266864758874</c:v>
                </c:pt>
                <c:pt idx="120">
                  <c:v>0.30478589784293075</c:v>
                </c:pt>
                <c:pt idx="121">
                  <c:v>0.30467941786512437</c:v>
                </c:pt>
                <c:pt idx="122">
                  <c:v>0.30457322772463524</c:v>
                </c:pt>
                <c:pt idx="123">
                  <c:v>0.30446732643596652</c:v>
                </c:pt>
                <c:pt idx="124">
                  <c:v>0.30436171301763976</c:v>
                </c:pt>
                <c:pt idx="125">
                  <c:v>0.30425638649217557</c:v>
                </c:pt>
                <c:pt idx="126">
                  <c:v>0.30415134588607484</c:v>
                </c:pt>
                <c:pt idx="127">
                  <c:v>0.3040465902297998</c:v>
                </c:pt>
                <c:pt idx="128">
                  <c:v>0.30394211855775499</c:v>
                </c:pt>
                <c:pt idx="129">
                  <c:v>0.30383792990826908</c:v>
                </c:pt>
                <c:pt idx="130">
                  <c:v>0.30373402332357569</c:v>
                </c:pt>
                <c:pt idx="131">
                  <c:v>0.30363039784979534</c:v>
                </c:pt>
                <c:pt idx="132">
                  <c:v>0.30352705253691686</c:v>
                </c:pt>
                <c:pt idx="133">
                  <c:v>0.3034239864387791</c:v>
                </c:pt>
                <c:pt idx="134">
                  <c:v>0.30332119861305279</c:v>
                </c:pt>
                <c:pt idx="135">
                  <c:v>0.30321868812122249</c:v>
                </c:pt>
                <c:pt idx="136">
                  <c:v>0.30311645402856846</c:v>
                </c:pt>
                <c:pt idx="137">
                  <c:v>0.30301449540414899</c:v>
                </c:pt>
                <c:pt idx="138">
                  <c:v>0.30291281132078224</c:v>
                </c:pt>
                <c:pt idx="139">
                  <c:v>0.30281140085502894</c:v>
                </c:pt>
                <c:pt idx="140">
                  <c:v>0.30271026308717441</c:v>
                </c:pt>
                <c:pt idx="141">
                  <c:v>0.30260939710121137</c:v>
                </c:pt>
                <c:pt idx="142">
                  <c:v>0.30250880198482227</c:v>
                </c:pt>
                <c:pt idx="143">
                  <c:v>0.30240847682936206</c:v>
                </c:pt>
                <c:pt idx="144">
                  <c:v>0.30230842072984104</c:v>
                </c:pt>
                <c:pt idx="145">
                  <c:v>0.3022086327849075</c:v>
                </c:pt>
                <c:pt idx="146">
                  <c:v>0.30210911209683089</c:v>
                </c:pt>
                <c:pt idx="147">
                  <c:v>0.3020098577714847</c:v>
                </c:pt>
                <c:pt idx="148">
                  <c:v>0.30191086891832963</c:v>
                </c:pt>
                <c:pt idx="149">
                  <c:v>0.30181214465039702</c:v>
                </c:pt>
                <c:pt idx="150">
                  <c:v>0.30171368408427174</c:v>
                </c:pt>
                <c:pt idx="151">
                  <c:v>0.30161548634007596</c:v>
                </c:pt>
                <c:pt idx="152">
                  <c:v>0.30151755054145252</c:v>
                </c:pt>
                <c:pt idx="153">
                  <c:v>0.30141987581554835</c:v>
                </c:pt>
                <c:pt idx="154">
                  <c:v>0.30132246129299844</c:v>
                </c:pt>
                <c:pt idx="155">
                  <c:v>0.30122530610790932</c:v>
                </c:pt>
                <c:pt idx="156">
                  <c:v>0.30112840939784302</c:v>
                </c:pt>
                <c:pt idx="157">
                  <c:v>0.30103177030380096</c:v>
                </c:pt>
                <c:pt idx="158">
                  <c:v>0.30093538797020802</c:v>
                </c:pt>
                <c:pt idx="159">
                  <c:v>0.30083926154489654</c:v>
                </c:pt>
                <c:pt idx="160">
                  <c:v>0.30074339017909058</c:v>
                </c:pt>
                <c:pt idx="161">
                  <c:v>0.3006477730273901</c:v>
                </c:pt>
                <c:pt idx="162">
                  <c:v>0.30055240924775534</c:v>
                </c:pt>
                <c:pt idx="163">
                  <c:v>0.30045729800149124</c:v>
                </c:pt>
                <c:pt idx="164">
                  <c:v>0.30036243845323207</c:v>
                </c:pt>
                <c:pt idx="165">
                  <c:v>0.30026782977092586</c:v>
                </c:pt>
                <c:pt idx="166">
                  <c:v>0.3001734711258191</c:v>
                </c:pt>
                <c:pt idx="167">
                  <c:v>0.30007936169244154</c:v>
                </c:pt>
                <c:pt idx="168">
                  <c:v>0.29998550064859097</c:v>
                </c:pt>
                <c:pt idx="169">
                  <c:v>0.29989188717531834</c:v>
                </c:pt>
                <c:pt idx="170">
                  <c:v>0.29979852045691235</c:v>
                </c:pt>
                <c:pt idx="171">
                  <c:v>0.299705399680885</c:v>
                </c:pt>
                <c:pt idx="172">
                  <c:v>0.29961252403795635</c:v>
                </c:pt>
                <c:pt idx="173">
                  <c:v>0.29951989272203994</c:v>
                </c:pt>
                <c:pt idx="174">
                  <c:v>0.29942750493022807</c:v>
                </c:pt>
                <c:pt idx="175">
                  <c:v>0.29933535986277726</c:v>
                </c:pt>
                <c:pt idx="176">
                  <c:v>0.29924345672309349</c:v>
                </c:pt>
                <c:pt idx="177">
                  <c:v>0.29915179471771797</c:v>
                </c:pt>
                <c:pt idx="178">
                  <c:v>0.29906037305631267</c:v>
                </c:pt>
                <c:pt idx="179">
                  <c:v>0.29896919095164592</c:v>
                </c:pt>
                <c:pt idx="180">
                  <c:v>0.29887824761957837</c:v>
                </c:pt>
                <c:pt idx="181">
                  <c:v>0.29878754227904858</c:v>
                </c:pt>
                <c:pt idx="182">
                  <c:v>0.29869707415205926</c:v>
                </c:pt>
                <c:pt idx="183">
                  <c:v>0.29860684246366287</c:v>
                </c:pt>
                <c:pt idx="184">
                  <c:v>0.29851684644194804</c:v>
                </c:pt>
                <c:pt idx="185">
                  <c:v>0.29842708531802536</c:v>
                </c:pt>
                <c:pt idx="186">
                  <c:v>0.29833755832601394</c:v>
                </c:pt>
                <c:pt idx="187">
                  <c:v>0.2982482647030274</c:v>
                </c:pt>
                <c:pt idx="188">
                  <c:v>0.29815920368916038</c:v>
                </c:pt>
                <c:pt idx="189">
                  <c:v>0.29807037452747487</c:v>
                </c:pt>
                <c:pt idx="190">
                  <c:v>0.29798177646398677</c:v>
                </c:pt>
                <c:pt idx="191">
                  <c:v>0.29789340874765241</c:v>
                </c:pt>
                <c:pt idx="192">
                  <c:v>0.29780527063035517</c:v>
                </c:pt>
                <c:pt idx="193">
                  <c:v>0.2977173613668922</c:v>
                </c:pt>
                <c:pt idx="194">
                  <c:v>0.29762968021496122</c:v>
                </c:pt>
                <c:pt idx="195">
                  <c:v>0.29754222643514733</c:v>
                </c:pt>
                <c:pt idx="196">
                  <c:v>0.2974549992909099</c:v>
                </c:pt>
                <c:pt idx="197">
                  <c:v>0.2973679980485695</c:v>
                </c:pt>
                <c:pt idx="198">
                  <c:v>0.29728122197729501</c:v>
                </c:pt>
                <c:pt idx="199">
                  <c:v>0.29719467034909075</c:v>
                </c:pt>
                <c:pt idx="200">
                  <c:v>0.29710834243878359</c:v>
                </c:pt>
                <c:pt idx="201">
                  <c:v>0.29702223752401025</c:v>
                </c:pt>
                <c:pt idx="202">
                  <c:v>0.29693635488520448</c:v>
                </c:pt>
                <c:pt idx="203">
                  <c:v>0.29685069380558471</c:v>
                </c:pt>
                <c:pt idx="204">
                  <c:v>0.29676525357114109</c:v>
                </c:pt>
                <c:pt idx="205">
                  <c:v>0.29668003347062333</c:v>
                </c:pt>
                <c:pt idx="206">
                  <c:v>0.29659503279552807</c:v>
                </c:pt>
                <c:pt idx="207">
                  <c:v>0.29651025084008664</c:v>
                </c:pt>
                <c:pt idx="208">
                  <c:v>0.29642568690125265</c:v>
                </c:pt>
                <c:pt idx="209">
                  <c:v>0.2963413402786898</c:v>
                </c:pt>
                <c:pt idx="210">
                  <c:v>0.29625721027475971</c:v>
                </c:pt>
                <c:pt idx="211">
                  <c:v>0.29617329619450977</c:v>
                </c:pt>
                <c:pt idx="212">
                  <c:v>0.29608959734566115</c:v>
                </c:pt>
                <c:pt idx="213">
                  <c:v>0.2960061130385967</c:v>
                </c:pt>
                <c:pt idx="214">
                  <c:v>0.29592284258634899</c:v>
                </c:pt>
                <c:pt idx="215">
                  <c:v>0.29583978530458871</c:v>
                </c:pt>
                <c:pt idx="216">
                  <c:v>0.2957569405116125</c:v>
                </c:pt>
                <c:pt idx="217">
                  <c:v>0.29567430752833151</c:v>
                </c:pt>
                <c:pt idx="218">
                  <c:v>0.29559188567825945</c:v>
                </c:pt>
                <c:pt idx="219">
                  <c:v>0.29550967428750113</c:v>
                </c:pt>
                <c:pt idx="220">
                  <c:v>0.29542767268474091</c:v>
                </c:pt>
                <c:pt idx="221">
                  <c:v>0.29534588020123104</c:v>
                </c:pt>
                <c:pt idx="222">
                  <c:v>0.29526429617078026</c:v>
                </c:pt>
                <c:pt idx="223">
                  <c:v>0.29518291992974249</c:v>
                </c:pt>
                <c:pt idx="224">
                  <c:v>0.2951017508170054</c:v>
                </c:pt>
                <c:pt idx="225">
                  <c:v>0.2950207881739792</c:v>
                </c:pt>
                <c:pt idx="226">
                  <c:v>0.29494003134458535</c:v>
                </c:pt>
                <c:pt idx="227">
                  <c:v>0.29485947967524545</c:v>
                </c:pt>
                <c:pt idx="228">
                  <c:v>0.29477913251487015</c:v>
                </c:pt>
                <c:pt idx="229">
                  <c:v>0.29469898921484794</c:v>
                </c:pt>
                <c:pt idx="230">
                  <c:v>0.29461904912903436</c:v>
                </c:pt>
                <c:pt idx="231">
                  <c:v>0.29453931161374103</c:v>
                </c:pt>
                <c:pt idx="232">
                  <c:v>0.2944597760277245</c:v>
                </c:pt>
                <c:pt idx="233">
                  <c:v>0.29438044173217592</c:v>
                </c:pt>
                <c:pt idx="234">
                  <c:v>0.2943013080907097</c:v>
                </c:pt>
                <c:pt idx="235">
                  <c:v>0.29422237446935329</c:v>
                </c:pt>
                <c:pt idx="236">
                  <c:v>0.29414364023653616</c:v>
                </c:pt>
                <c:pt idx="237">
                  <c:v>0.29406510476307929</c:v>
                </c:pt>
                <c:pt idx="238">
                  <c:v>0.29398676742218477</c:v>
                </c:pt>
                <c:pt idx="239">
                  <c:v>0.29390862758942499</c:v>
                </c:pt>
                <c:pt idx="240">
                  <c:v>0.29383068464273254</c:v>
                </c:pt>
                <c:pt idx="241">
                  <c:v>0.29375293796238955</c:v>
                </c:pt>
                <c:pt idx="242">
                  <c:v>0.29367538693101736</c:v>
                </c:pt>
                <c:pt idx="243">
                  <c:v>0.2935980309335664</c:v>
                </c:pt>
                <c:pt idx="244">
                  <c:v>0.29352086935730576</c:v>
                </c:pt>
                <c:pt idx="245">
                  <c:v>0.29344390159181311</c:v>
                </c:pt>
                <c:pt idx="246">
                  <c:v>0.29336712702896445</c:v>
                </c:pt>
                <c:pt idx="247">
                  <c:v>0.29329054506292423</c:v>
                </c:pt>
                <c:pt idx="248">
                  <c:v>0.29321415509013504</c:v>
                </c:pt>
                <c:pt idx="249">
                  <c:v>0.29313795650930785</c:v>
                </c:pt>
                <c:pt idx="250">
                  <c:v>0.29306194872141189</c:v>
                </c:pt>
                <c:pt idx="251">
                  <c:v>0.29298613112966493</c:v>
                </c:pt>
                <c:pt idx="252">
                  <c:v>0.29291050313952322</c:v>
                </c:pt>
                <c:pt idx="253">
                  <c:v>0.29283506415867194</c:v>
                </c:pt>
                <c:pt idx="254">
                  <c:v>0.29275981359701536</c:v>
                </c:pt>
                <c:pt idx="255">
                  <c:v>0.29268475086666706</c:v>
                </c:pt>
                <c:pt idx="256">
                  <c:v>0.29260987538194044</c:v>
                </c:pt>
                <c:pt idx="257">
                  <c:v>0.29253518655933908</c:v>
                </c:pt>
                <c:pt idx="258">
                  <c:v>0.29246068381754697</c:v>
                </c:pt>
                <c:pt idx="259">
                  <c:v>0.2923863665774194</c:v>
                </c:pt>
                <c:pt idx="260">
                  <c:v>0.29231223426197323</c:v>
                </c:pt>
                <c:pt idx="261">
                  <c:v>0.29223828629637744</c:v>
                </c:pt>
                <c:pt idx="262">
                  <c:v>0.29216452210794414</c:v>
                </c:pt>
                <c:pt idx="263">
                  <c:v>0.29209094112611872</c:v>
                </c:pt>
                <c:pt idx="264">
                  <c:v>0.29201754278247105</c:v>
                </c:pt>
                <c:pt idx="265">
                  <c:v>0.29194432651068603</c:v>
                </c:pt>
                <c:pt idx="266">
                  <c:v>0.29187129174655441</c:v>
                </c:pt>
                <c:pt idx="267">
                  <c:v>0.29179843792796373</c:v>
                </c:pt>
                <c:pt idx="268">
                  <c:v>0.29172576449488924</c:v>
                </c:pt>
                <c:pt idx="269">
                  <c:v>0.29165327088938475</c:v>
                </c:pt>
                <c:pt idx="270">
                  <c:v>0.29158095655557387</c:v>
                </c:pt>
                <c:pt idx="271">
                  <c:v>0.29150882093964076</c:v>
                </c:pt>
                <c:pt idx="272">
                  <c:v>0.29143686348982129</c:v>
                </c:pt>
                <c:pt idx="273">
                  <c:v>0.29136508365639452</c:v>
                </c:pt>
                <c:pt idx="274">
                  <c:v>0.29129348089167334</c:v>
                </c:pt>
                <c:pt idx="275">
                  <c:v>0.29122205464999618</c:v>
                </c:pt>
                <c:pt idx="276">
                  <c:v>0.29115080438771795</c:v>
                </c:pt>
                <c:pt idx="277">
                  <c:v>0.29107972956320144</c:v>
                </c:pt>
                <c:pt idx="278">
                  <c:v>0.29100882963680874</c:v>
                </c:pt>
                <c:pt idx="279">
                  <c:v>0.29093810407089271</c:v>
                </c:pt>
                <c:pt idx="280">
                  <c:v>0.29086755232978806</c:v>
                </c:pt>
                <c:pt idx="281">
                  <c:v>0.29079717387980331</c:v>
                </c:pt>
                <c:pt idx="282">
                  <c:v>0.29072696818921195</c:v>
                </c:pt>
                <c:pt idx="283">
                  <c:v>0.29065693472824411</c:v>
                </c:pt>
                <c:pt idx="284">
                  <c:v>0.29058707296907826</c:v>
                </c:pt>
                <c:pt idx="285">
                  <c:v>0.29051738238583275</c:v>
                </c:pt>
                <c:pt idx="286">
                  <c:v>0.2904478624545575</c:v>
                </c:pt>
                <c:pt idx="287">
                  <c:v>0.29037851265322584</c:v>
                </c:pt>
                <c:pt idx="288">
                  <c:v>0.29030933246172602</c:v>
                </c:pt>
                <c:pt idx="289">
                  <c:v>0.2902403213618534</c:v>
                </c:pt>
                <c:pt idx="290">
                  <c:v>0.29017147883730193</c:v>
                </c:pt>
                <c:pt idx="291">
                  <c:v>0.29010280437365626</c:v>
                </c:pt>
                <c:pt idx="292">
                  <c:v>0.29003429745838366</c:v>
                </c:pt>
                <c:pt idx="293">
                  <c:v>0.28996595758082583</c:v>
                </c:pt>
                <c:pt idx="294">
                  <c:v>0.28989778423219109</c:v>
                </c:pt>
                <c:pt idx="295">
                  <c:v>0.28982977690554629</c:v>
                </c:pt>
                <c:pt idx="296">
                  <c:v>0.28976193509580894</c:v>
                </c:pt>
                <c:pt idx="297">
                  <c:v>0.28969425829973944</c:v>
                </c:pt>
                <c:pt idx="298">
                  <c:v>0.28962674601593302</c:v>
                </c:pt>
                <c:pt idx="299">
                  <c:v>0.2895593977448121</c:v>
                </c:pt>
                <c:pt idx="300">
                  <c:v>0.28949221298861855</c:v>
                </c:pt>
                <c:pt idx="301">
                  <c:v>0.28942519125140581</c:v>
                </c:pt>
                <c:pt idx="302">
                  <c:v>0.28935833203903133</c:v>
                </c:pt>
                <c:pt idx="303">
                  <c:v>0.28929163485914888</c:v>
                </c:pt>
                <c:pt idx="304">
                  <c:v>0.28922509922120099</c:v>
                </c:pt>
                <c:pt idx="305">
                  <c:v>0.28915872463641118</c:v>
                </c:pt>
                <c:pt idx="306">
                  <c:v>0.28909251061777674</c:v>
                </c:pt>
                <c:pt idx="307">
                  <c:v>0.28902645668006099</c:v>
                </c:pt>
                <c:pt idx="308">
                  <c:v>0.28896056233978579</c:v>
                </c:pt>
                <c:pt idx="309">
                  <c:v>0.2888948271152243</c:v>
                </c:pt>
                <c:pt idx="310">
                  <c:v>0.28882925052639341</c:v>
                </c:pt>
                <c:pt idx="311">
                  <c:v>0.28876383209504641</c:v>
                </c:pt>
                <c:pt idx="312">
                  <c:v>0.28869857134466581</c:v>
                </c:pt>
                <c:pt idx="313">
                  <c:v>0.28863346780045585</c:v>
                </c:pt>
                <c:pt idx="314">
                  <c:v>0.28856852098933528</c:v>
                </c:pt>
                <c:pt idx="315">
                  <c:v>0.28850373043993038</c:v>
                </c:pt>
                <c:pt idx="316">
                  <c:v>0.28843909568256743</c:v>
                </c:pt>
                <c:pt idx="317">
                  <c:v>0.2883746162492658</c:v>
                </c:pt>
                <c:pt idx="318">
                  <c:v>0.28831029167373068</c:v>
                </c:pt>
                <c:pt idx="319">
                  <c:v>0.28824612149134621</c:v>
                </c:pt>
                <c:pt idx="320">
                  <c:v>0.28818210523916815</c:v>
                </c:pt>
                <c:pt idx="321">
                  <c:v>0.28811824245591716</c:v>
                </c:pt>
                <c:pt idx="322">
                  <c:v>0.28805453268197156</c:v>
                </c:pt>
                <c:pt idx="323">
                  <c:v>0.28799097545936053</c:v>
                </c:pt>
                <c:pt idx="324">
                  <c:v>0.28792757033175714</c:v>
                </c:pt>
                <c:pt idx="325">
                  <c:v>0.28786431684447156</c:v>
                </c:pt>
                <c:pt idx="326">
                  <c:v>0.28780121454444407</c:v>
                </c:pt>
                <c:pt idx="327">
                  <c:v>0.28773826298023836</c:v>
                </c:pt>
                <c:pt idx="328">
                  <c:v>0.28767546170203473</c:v>
                </c:pt>
                <c:pt idx="329">
                  <c:v>0.28761281026162339</c:v>
                </c:pt>
                <c:pt idx="330">
                  <c:v>0.28755030821239741</c:v>
                </c:pt>
                <c:pt idx="331">
                  <c:v>0.28748795510934655</c:v>
                </c:pt>
                <c:pt idx="332">
                  <c:v>0.28742575050905028</c:v>
                </c:pt>
                <c:pt idx="333">
                  <c:v>0.28736369396967126</c:v>
                </c:pt>
                <c:pt idx="334">
                  <c:v>0.28730178505094861</c:v>
                </c:pt>
                <c:pt idx="335">
                  <c:v>0.28724002331419157</c:v>
                </c:pt>
                <c:pt idx="336">
                  <c:v>0.28717840832227282</c:v>
                </c:pt>
                <c:pt idx="337">
                  <c:v>0.28711693963962198</c:v>
                </c:pt>
                <c:pt idx="338">
                  <c:v>0.28705561683221931</c:v>
                </c:pt>
                <c:pt idx="339">
                  <c:v>0.28699443946758901</c:v>
                </c:pt>
                <c:pt idx="340">
                  <c:v>0.28693340711479309</c:v>
                </c:pt>
                <c:pt idx="341">
                  <c:v>0.28687251934442481</c:v>
                </c:pt>
                <c:pt idx="342">
                  <c:v>0.28681177572860239</c:v>
                </c:pt>
                <c:pt idx="343">
                  <c:v>0.2867511758409626</c:v>
                </c:pt>
                <c:pt idx="344">
                  <c:v>0.28669071925665474</c:v>
                </c:pt>
                <c:pt idx="345">
                  <c:v>0.28663040555233416</c:v>
                </c:pt>
                <c:pt idx="346">
                  <c:v>0.28657023430615602</c:v>
                </c:pt>
                <c:pt idx="347">
                  <c:v>0.28651020509776931</c:v>
                </c:pt>
                <c:pt idx="348">
                  <c:v>0.28645031750831035</c:v>
                </c:pt>
                <c:pt idx="349">
                  <c:v>0.2863905711203969</c:v>
                </c:pt>
                <c:pt idx="350">
                  <c:v>0.28633096551812209</c:v>
                </c:pt>
                <c:pt idx="351">
                  <c:v>0.28627150028704823</c:v>
                </c:pt>
                <c:pt idx="352">
                  <c:v>0.2862121750142006</c:v>
                </c:pt>
                <c:pt idx="353">
                  <c:v>0.28615298928806177</c:v>
                </c:pt>
                <c:pt idx="354">
                  <c:v>0.28609394269856531</c:v>
                </c:pt>
                <c:pt idx="355">
                  <c:v>0.28603503483709009</c:v>
                </c:pt>
                <c:pt idx="356">
                  <c:v>0.28597626529645404</c:v>
                </c:pt>
                <c:pt idx="357">
                  <c:v>0.28591763367090856</c:v>
                </c:pt>
                <c:pt idx="358">
                  <c:v>0.28585913955613229</c:v>
                </c:pt>
                <c:pt idx="359">
                  <c:v>0.28580078254922564</c:v>
                </c:pt>
                <c:pt idx="360">
                  <c:v>0.28574256224870465</c:v>
                </c:pt>
                <c:pt idx="361">
                  <c:v>0.28568447825449522</c:v>
                </c:pt>
                <c:pt idx="362">
                  <c:v>0.28562653016792761</c:v>
                </c:pt>
                <c:pt idx="363">
                  <c:v>0.28556871759173041</c:v>
                </c:pt>
                <c:pt idx="364">
                  <c:v>0.28551104013002476</c:v>
                </c:pt>
                <c:pt idx="365">
                  <c:v>0.2854534973883191</c:v>
                </c:pt>
                <c:pt idx="366">
                  <c:v>0.28539608897350299</c:v>
                </c:pt>
                <c:pt idx="367">
                  <c:v>0.2853388144938418</c:v>
                </c:pt>
                <c:pt idx="368">
                  <c:v>0.28528167355897094</c:v>
                </c:pt>
                <c:pt idx="369">
                  <c:v>0.28522466577989036</c:v>
                </c:pt>
                <c:pt idx="370">
                  <c:v>0.28516779076895893</c:v>
                </c:pt>
                <c:pt idx="371">
                  <c:v>0.28511104813988891</c:v>
                </c:pt>
                <c:pt idx="372">
                  <c:v>0.28505443750774051</c:v>
                </c:pt>
                <c:pt idx="373">
                  <c:v>0.28499795848891629</c:v>
                </c:pt>
                <c:pt idx="374">
                  <c:v>0.28494161070115576</c:v>
                </c:pt>
                <c:pt idx="375">
                  <c:v>0.28488539376353006</c:v>
                </c:pt>
                <c:pt idx="376">
                  <c:v>0.28482930729643624</c:v>
                </c:pt>
                <c:pt idx="377">
                  <c:v>0.28477335092159234</c:v>
                </c:pt>
                <c:pt idx="378">
                  <c:v>0.28471752426203151</c:v>
                </c:pt>
                <c:pt idx="379">
                  <c:v>0.28466182694209718</c:v>
                </c:pt>
                <c:pt idx="380">
                  <c:v>0.28460625858743732</c:v>
                </c:pt>
                <c:pt idx="381">
                  <c:v>0.2845508188249995</c:v>
                </c:pt>
                <c:pt idx="382">
                  <c:v>0.28449550728302531</c:v>
                </c:pt>
                <c:pt idx="383">
                  <c:v>0.28444032359104543</c:v>
                </c:pt>
                <c:pt idx="384">
                  <c:v>0.28438526737987424</c:v>
                </c:pt>
                <c:pt idx="385">
                  <c:v>0.2843303382816047</c:v>
                </c:pt>
                <c:pt idx="386">
                  <c:v>0.28427553592960308</c:v>
                </c:pt>
                <c:pt idx="387">
                  <c:v>0.28422085995850399</c:v>
                </c:pt>
                <c:pt idx="388">
                  <c:v>0.28416631000420511</c:v>
                </c:pt>
                <c:pt idx="389">
                  <c:v>0.2841118857038622</c:v>
                </c:pt>
                <c:pt idx="390">
                  <c:v>0.28405758669588399</c:v>
                </c:pt>
                <c:pt idx="391">
                  <c:v>0.28400341261992718</c:v>
                </c:pt>
                <c:pt idx="392">
                  <c:v>0.28394936311689128</c:v>
                </c:pt>
                <c:pt idx="393">
                  <c:v>0.28389543782891385</c:v>
                </c:pt>
                <c:pt idx="394">
                  <c:v>0.28384163639936527</c:v>
                </c:pt>
                <c:pt idx="395">
                  <c:v>0.28378795847284399</c:v>
                </c:pt>
                <c:pt idx="396">
                  <c:v>0.28373440369517144</c:v>
                </c:pt>
                <c:pt idx="397">
                  <c:v>0.28368097171338724</c:v>
                </c:pt>
                <c:pt idx="398">
                  <c:v>0.28362766217574426</c:v>
                </c:pt>
                <c:pt idx="399">
                  <c:v>0.28357447473170377</c:v>
                </c:pt>
                <c:pt idx="400">
                  <c:v>0.28352140903193063</c:v>
                </c:pt>
                <c:pt idx="401">
                  <c:v>0.28346846472828829</c:v>
                </c:pt>
                <c:pt idx="402">
                  <c:v>0.28341564147383436</c:v>
                </c:pt>
                <c:pt idx="403">
                  <c:v>0.2833629389228155</c:v>
                </c:pt>
                <c:pt idx="404">
                  <c:v>0.28331035673066274</c:v>
                </c:pt>
                <c:pt idx="405">
                  <c:v>0.28325789455398687</c:v>
                </c:pt>
                <c:pt idx="406">
                  <c:v>0.28320555205057363</c:v>
                </c:pt>
                <c:pt idx="407">
                  <c:v>0.28315332887937911</c:v>
                </c:pt>
                <c:pt idx="408">
                  <c:v>0.2831012247005249</c:v>
                </c:pt>
                <c:pt idx="409">
                  <c:v>0.28304923917529368</c:v>
                </c:pt>
                <c:pt idx="410">
                  <c:v>0.2829973719661244</c:v>
                </c:pt>
                <c:pt idx="411">
                  <c:v>0.28294562273660784</c:v>
                </c:pt>
                <c:pt idx="412">
                  <c:v>0.28289399115148184</c:v>
                </c:pt>
                <c:pt idx="413">
                  <c:v>0.28284247687662689</c:v>
                </c:pt>
                <c:pt idx="414">
                  <c:v>0.28279107957906163</c:v>
                </c:pt>
                <c:pt idx="415">
                  <c:v>0.28273979892693812</c:v>
                </c:pt>
                <c:pt idx="416">
                  <c:v>0.28268863458953758</c:v>
                </c:pt>
                <c:pt idx="417">
                  <c:v>0.2826375862372657</c:v>
                </c:pt>
                <c:pt idx="418">
                  <c:v>0.28258665354164825</c:v>
                </c:pt>
                <c:pt idx="419">
                  <c:v>0.28253583617532685</c:v>
                </c:pt>
                <c:pt idx="420">
                  <c:v>0.2824851338120542</c:v>
                </c:pt>
                <c:pt idx="421">
                  <c:v>0.28243454612668989</c:v>
                </c:pt>
                <c:pt idx="422">
                  <c:v>0.28238407279519601</c:v>
                </c:pt>
                <c:pt idx="423">
                  <c:v>0.28233371349463271</c:v>
                </c:pt>
                <c:pt idx="424">
                  <c:v>0.28228346790315406</c:v>
                </c:pt>
                <c:pt idx="425">
                  <c:v>0.28223333570000342</c:v>
                </c:pt>
                <c:pt idx="426">
                  <c:v>0.28218331656550943</c:v>
                </c:pt>
                <c:pt idx="427">
                  <c:v>0.28213341018108146</c:v>
                </c:pt>
                <c:pt idx="428">
                  <c:v>0.28208361622920569</c:v>
                </c:pt>
                <c:pt idx="429">
                  <c:v>0.28203393439344049</c:v>
                </c:pt>
                <c:pt idx="430">
                  <c:v>0.2819843643584124</c:v>
                </c:pt>
                <c:pt idx="431">
                  <c:v>0.28193490580981206</c:v>
                </c:pt>
                <c:pt idx="432">
                  <c:v>0.28188555843438973</c:v>
                </c:pt>
                <c:pt idx="433">
                  <c:v>0.28183632191995128</c:v>
                </c:pt>
                <c:pt idx="434">
                  <c:v>0.28178719595535412</c:v>
                </c:pt>
                <c:pt idx="435">
                  <c:v>0.28173818023050284</c:v>
                </c:pt>
                <c:pt idx="436">
                  <c:v>0.28168927443634534</c:v>
                </c:pt>
                <c:pt idx="437">
                  <c:v>0.28164047826486854</c:v>
                </c:pt>
                <c:pt idx="438">
                  <c:v>0.28159179140909452</c:v>
                </c:pt>
                <c:pt idx="439">
                  <c:v>0.28154321356307621</c:v>
                </c:pt>
                <c:pt idx="440">
                  <c:v>0.28149474442189359</c:v>
                </c:pt>
                <c:pt idx="441">
                  <c:v>0.28144638368164959</c:v>
                </c:pt>
                <c:pt idx="442">
                  <c:v>0.28139813103946593</c:v>
                </c:pt>
                <c:pt idx="443">
                  <c:v>0.2813499861934794</c:v>
                </c:pt>
                <c:pt idx="444">
                  <c:v>0.28130194884283766</c:v>
                </c:pt>
                <c:pt idx="445">
                  <c:v>0.28125401868769551</c:v>
                </c:pt>
                <c:pt idx="446">
                  <c:v>0.28120619542921071</c:v>
                </c:pt>
                <c:pt idx="447">
                  <c:v>0.28115847876954037</c:v>
                </c:pt>
                <c:pt idx="448">
                  <c:v>0.28111086841183686</c:v>
                </c:pt>
                <c:pt idx="449">
                  <c:v>0.28106336406024385</c:v>
                </c:pt>
                <c:pt idx="450">
                  <c:v>0.28101596541989265</c:v>
                </c:pt>
                <c:pt idx="451">
                  <c:v>0.28096867219689825</c:v>
                </c:pt>
                <c:pt idx="452">
                  <c:v>0.28092148409835549</c:v>
                </c:pt>
                <c:pt idx="453">
                  <c:v>0.28087440083233534</c:v>
                </c:pt>
                <c:pt idx="454">
                  <c:v>0.28082742210788103</c:v>
                </c:pt>
                <c:pt idx="455">
                  <c:v>0.28078054763500432</c:v>
                </c:pt>
                <c:pt idx="456">
                  <c:v>0.28073377712468167</c:v>
                </c:pt>
                <c:pt idx="457">
                  <c:v>0.28068711028885057</c:v>
                </c:pt>
                <c:pt idx="458">
                  <c:v>0.28064054684040579</c:v>
                </c:pt>
                <c:pt idx="459">
                  <c:v>0.28059408649319562</c:v>
                </c:pt>
                <c:pt idx="460">
                  <c:v>0.28054772896201818</c:v>
                </c:pt>
                <c:pt idx="461">
                  <c:v>0.28050147396261799</c:v>
                </c:pt>
                <c:pt idx="462">
                  <c:v>0.28045532121168187</c:v>
                </c:pt>
                <c:pt idx="463">
                  <c:v>0.28040927042683572</c:v>
                </c:pt>
                <c:pt idx="464">
                  <c:v>0.2803633213266406</c:v>
                </c:pt>
                <c:pt idx="465">
                  <c:v>0.28031747363058923</c:v>
                </c:pt>
                <c:pt idx="466">
                  <c:v>0.28027172705910242</c:v>
                </c:pt>
                <c:pt idx="467">
                  <c:v>0.2802260813335255</c:v>
                </c:pt>
                <c:pt idx="468">
                  <c:v>0.28018053617612459</c:v>
                </c:pt>
                <c:pt idx="469">
                  <c:v>0.28013509131008324</c:v>
                </c:pt>
                <c:pt idx="470">
                  <c:v>0.28008974645949886</c:v>
                </c:pt>
                <c:pt idx="471">
                  <c:v>0.28004450134937908</c:v>
                </c:pt>
                <c:pt idx="472">
                  <c:v>0.2799993557056385</c:v>
                </c:pt>
                <c:pt idx="473">
                  <c:v>0.2799543092550949</c:v>
                </c:pt>
                <c:pt idx="474">
                  <c:v>0.27990936172546593</c:v>
                </c:pt>
                <c:pt idx="475">
                  <c:v>0.27986451284536568</c:v>
                </c:pt>
                <c:pt idx="476">
                  <c:v>0.27981976234430117</c:v>
                </c:pt>
                <c:pt idx="477">
                  <c:v>0.27977510995266897</c:v>
                </c:pt>
                <c:pt idx="478">
                  <c:v>0.27973055540175173</c:v>
                </c:pt>
                <c:pt idx="479">
                  <c:v>0.27968609842371484</c:v>
                </c:pt>
                <c:pt idx="480">
                  <c:v>0.27964173875160309</c:v>
                </c:pt>
                <c:pt idx="481">
                  <c:v>0.27959747611933716</c:v>
                </c:pt>
                <c:pt idx="482">
                  <c:v>0.27955331026171037</c:v>
                </c:pt>
                <c:pt idx="483">
                  <c:v>0.27950924091438539</c:v>
                </c:pt>
                <c:pt idx="484">
                  <c:v>0.27946526781389075</c:v>
                </c:pt>
                <c:pt idx="485">
                  <c:v>0.27942139069761773</c:v>
                </c:pt>
                <c:pt idx="486">
                  <c:v>0.27937760930381689</c:v>
                </c:pt>
                <c:pt idx="487">
                  <c:v>0.27933392337159502</c:v>
                </c:pt>
                <c:pt idx="488">
                  <c:v>0.27929033264091152</c:v>
                </c:pt>
                <c:pt idx="489">
                  <c:v>0.27924683685257551</c:v>
                </c:pt>
                <c:pt idx="490">
                  <c:v>0.2792034357482423</c:v>
                </c:pt>
                <c:pt idx="491">
                  <c:v>0.27916012907041049</c:v>
                </c:pt>
                <c:pt idx="492">
                  <c:v>0.27911691656241855</c:v>
                </c:pt>
                <c:pt idx="493">
                  <c:v>0.27907379796844145</c:v>
                </c:pt>
                <c:pt idx="494">
                  <c:v>0.27903077303348794</c:v>
                </c:pt>
                <c:pt idx="495">
                  <c:v>0.27898784150339706</c:v>
                </c:pt>
                <c:pt idx="496">
                  <c:v>0.27894500312483494</c:v>
                </c:pt>
                <c:pt idx="497">
                  <c:v>0.27890225764529186</c:v>
                </c:pt>
                <c:pt idx="498">
                  <c:v>0.27885960481307909</c:v>
                </c:pt>
                <c:pt idx="499">
                  <c:v>0.27881704437732563</c:v>
                </c:pt>
                <c:pt idx="500">
                  <c:v>0.27877457608797523</c:v>
                </c:pt>
                <c:pt idx="501">
                  <c:v>0.27873219969578339</c:v>
                </c:pt>
                <c:pt idx="502">
                  <c:v>0.2786899149523141</c:v>
                </c:pt>
                <c:pt idx="503">
                  <c:v>0.27864772160993684</c:v>
                </c:pt>
                <c:pt idx="504">
                  <c:v>0.2786056194218236</c:v>
                </c:pt>
                <c:pt idx="505">
                  <c:v>0.27856360814194581</c:v>
                </c:pt>
                <c:pt idx="506">
                  <c:v>0.27852168752507128</c:v>
                </c:pt>
                <c:pt idx="507">
                  <c:v>0.27847985732676128</c:v>
                </c:pt>
                <c:pt idx="508">
                  <c:v>0.27843811730336748</c:v>
                </c:pt>
                <c:pt idx="509">
                  <c:v>0.27839646721202899</c:v>
                </c:pt>
                <c:pt idx="510">
                  <c:v>0.27835490681066932</c:v>
                </c:pt>
                <c:pt idx="511">
                  <c:v>0.27831343585799367</c:v>
                </c:pt>
                <c:pt idx="512">
                  <c:v>0.2782720541134856</c:v>
                </c:pt>
                <c:pt idx="513">
                  <c:v>0.27823076133740449</c:v>
                </c:pt>
                <c:pt idx="514">
                  <c:v>0.27818955729078237</c:v>
                </c:pt>
                <c:pt idx="515">
                  <c:v>0.27814844173542114</c:v>
                </c:pt>
                <c:pt idx="516">
                  <c:v>0.27810741443388953</c:v>
                </c:pt>
                <c:pt idx="517">
                  <c:v>0.27806647514952038</c:v>
                </c:pt>
                <c:pt idx="518">
                  <c:v>0.27802562364640776</c:v>
                </c:pt>
                <c:pt idx="519">
                  <c:v>0.27798485968940406</c:v>
                </c:pt>
                <c:pt idx="520">
                  <c:v>0.27794418304411711</c:v>
                </c:pt>
                <c:pt idx="521">
                  <c:v>0.27790359347690735</c:v>
                </c:pt>
                <c:pt idx="522">
                  <c:v>0.2778630907548853</c:v>
                </c:pt>
                <c:pt idx="523">
                  <c:v>0.27782267464590815</c:v>
                </c:pt>
                <c:pt idx="524">
                  <c:v>0.27778234491857767</c:v>
                </c:pt>
                <c:pt idx="525">
                  <c:v>0.27774210134223692</c:v>
                </c:pt>
                <c:pt idx="526">
                  <c:v>0.27770194368696766</c:v>
                </c:pt>
                <c:pt idx="527">
                  <c:v>0.27766187172358758</c:v>
                </c:pt>
                <c:pt idx="528">
                  <c:v>0.27762188522364756</c:v>
                </c:pt>
                <c:pt idx="529">
                  <c:v>0.27758198395942896</c:v>
                </c:pt>
                <c:pt idx="530">
                  <c:v>0.2775421677039408</c:v>
                </c:pt>
                <c:pt idx="531">
                  <c:v>0.27750243623091725</c:v>
                </c:pt>
                <c:pt idx="532">
                  <c:v>0.27746278931481461</c:v>
                </c:pt>
                <c:pt idx="533">
                  <c:v>0.27742322673080888</c:v>
                </c:pt>
                <c:pt idx="534">
                  <c:v>0.27738374825479301</c:v>
                </c:pt>
                <c:pt idx="535">
                  <c:v>0.27734435366337429</c:v>
                </c:pt>
                <c:pt idx="536">
                  <c:v>0.27730504273387147</c:v>
                </c:pt>
                <c:pt idx="537">
                  <c:v>0.27726581524431249</c:v>
                </c:pt>
                <c:pt idx="538">
                  <c:v>0.27722667097343151</c:v>
                </c:pt>
                <c:pt idx="539">
                  <c:v>0.27718760970066642</c:v>
                </c:pt>
                <c:pt idx="540">
                  <c:v>0.27714863120615624</c:v>
                </c:pt>
                <c:pt idx="541">
                  <c:v>0.27710973527073862</c:v>
                </c:pt>
                <c:pt idx="542">
                  <c:v>0.27707092167594699</c:v>
                </c:pt>
                <c:pt idx="543">
                  <c:v>0.27703219020400821</c:v>
                </c:pt>
                <c:pt idx="544">
                  <c:v>0.27699354063783993</c:v>
                </c:pt>
                <c:pt idx="545">
                  <c:v>0.27695497276104802</c:v>
                </c:pt>
                <c:pt idx="546">
                  <c:v>0.27691648635792404</c:v>
                </c:pt>
                <c:pt idx="547">
                  <c:v>0.27687808121344271</c:v>
                </c:pt>
                <c:pt idx="548">
                  <c:v>0.27683975711325937</c:v>
                </c:pt>
                <c:pt idx="549">
                  <c:v>0.27680151384370749</c:v>
                </c:pt>
                <c:pt idx="550">
                  <c:v>0.27676335119179618</c:v>
                </c:pt>
                <c:pt idx="551">
                  <c:v>0.27672526894520766</c:v>
                </c:pt>
                <c:pt idx="552">
                  <c:v>0.27668726689229484</c:v>
                </c:pt>
                <c:pt idx="553">
                  <c:v>0.2766493448220787</c:v>
                </c:pt>
                <c:pt idx="554">
                  <c:v>0.27661150252424604</c:v>
                </c:pt>
                <c:pt idx="555">
                  <c:v>0.27657373978914696</c:v>
                </c:pt>
                <c:pt idx="556">
                  <c:v>0.27653605640779227</c:v>
                </c:pt>
                <c:pt idx="557">
                  <c:v>0.27649845217185132</c:v>
                </c:pt>
                <c:pt idx="558">
                  <c:v>0.27646092687364932</c:v>
                </c:pt>
                <c:pt idx="559">
                  <c:v>0.27642348030616509</c:v>
                </c:pt>
                <c:pt idx="560">
                  <c:v>0.27638611226302867</c:v>
                </c:pt>
                <c:pt idx="561">
                  <c:v>0.27634882253851889</c:v>
                </c:pt>
                <c:pt idx="562">
                  <c:v>0.27631161092756085</c:v>
                </c:pt>
                <c:pt idx="563">
                  <c:v>0.27627447722572385</c:v>
                </c:pt>
                <c:pt idx="564">
                  <c:v>0.27623742122921879</c:v>
                </c:pt>
                <c:pt idx="565">
                  <c:v>0.27620044273489597</c:v>
                </c:pt>
                <c:pt idx="566">
                  <c:v>0.27616354154024264</c:v>
                </c:pt>
                <c:pt idx="567">
                  <c:v>0.27612671744338069</c:v>
                </c:pt>
                <c:pt idx="568">
                  <c:v>0.27608997024306448</c:v>
                </c:pt>
                <c:pt idx="569">
                  <c:v>0.27605329973867826</c:v>
                </c:pt>
                <c:pt idx="570">
                  <c:v>0.27601670573023401</c:v>
                </c:pt>
                <c:pt idx="571">
                  <c:v>0.27598018801836927</c:v>
                </c:pt>
                <c:pt idx="572">
                  <c:v>0.27594374640434471</c:v>
                </c:pt>
                <c:pt idx="573">
                  <c:v>0.27590738069004189</c:v>
                </c:pt>
                <c:pt idx="574">
                  <c:v>0.27587109067796095</c:v>
                </c:pt>
                <c:pt idx="575">
                  <c:v>0.27583487617121843</c:v>
                </c:pt>
                <c:pt idx="576">
                  <c:v>0.27579873697354512</c:v>
                </c:pt>
                <c:pt idx="577">
                  <c:v>0.27576267288928358</c:v>
                </c:pt>
                <c:pt idx="578">
                  <c:v>0.27572668372338605</c:v>
                </c:pt>
                <c:pt idx="579">
                  <c:v>0.27569076928141228</c:v>
                </c:pt>
                <c:pt idx="580">
                  <c:v>0.27565492936952735</c:v>
                </c:pt>
                <c:pt idx="581">
                  <c:v>0.27561916379449924</c:v>
                </c:pt>
                <c:pt idx="582">
                  <c:v>0.2755834723636969</c:v>
                </c:pt>
                <c:pt idx="583">
                  <c:v>0.27554785488508793</c:v>
                </c:pt>
                <c:pt idx="584">
                  <c:v>0.27551231116723657</c:v>
                </c:pt>
                <c:pt idx="585">
                  <c:v>0.27547684101930131</c:v>
                </c:pt>
                <c:pt idx="586">
                  <c:v>0.27544144425103279</c:v>
                </c:pt>
                <c:pt idx="587">
                  <c:v>0.27540612067277187</c:v>
                </c:pt>
                <c:pt idx="588">
                  <c:v>0.27537087009544725</c:v>
                </c:pt>
                <c:pt idx="589">
                  <c:v>0.27533569233057353</c:v>
                </c:pt>
                <c:pt idx="590">
                  <c:v>0.27530058719024886</c:v>
                </c:pt>
                <c:pt idx="591">
                  <c:v>0.27526555448715306</c:v>
                </c:pt>
                <c:pt idx="592">
                  <c:v>0.27523059403454547</c:v>
                </c:pt>
                <c:pt idx="593">
                  <c:v>0.27519570564626278</c:v>
                </c:pt>
                <c:pt idx="594">
                  <c:v>0.27516088913671705</c:v>
                </c:pt>
                <c:pt idx="595">
                  <c:v>0.2751261443208935</c:v>
                </c:pt>
                <c:pt idx="596">
                  <c:v>0.27509147101434855</c:v>
                </c:pt>
                <c:pt idx="597">
                  <c:v>0.2750568690332077</c:v>
                </c:pt>
                <c:pt idx="598">
                  <c:v>0.27502233819416361</c:v>
                </c:pt>
                <c:pt idx="599">
                  <c:v>0.27498787831447397</c:v>
                </c:pt>
                <c:pt idx="600">
                  <c:v>0.27495348921195939</c:v>
                </c:pt>
                <c:pt idx="601">
                  <c:v>0.27491917070500149</c:v>
                </c:pt>
                <c:pt idx="602">
                  <c:v>0.27488492261254088</c:v>
                </c:pt>
                <c:pt idx="603">
                  <c:v>0.27485074475407512</c:v>
                </c:pt>
                <c:pt idx="604">
                  <c:v>0.27481663694965675</c:v>
                </c:pt>
                <c:pt idx="605">
                  <c:v>0.27478259901989127</c:v>
                </c:pt>
                <c:pt idx="606">
                  <c:v>0.27474863078593514</c:v>
                </c:pt>
                <c:pt idx="607">
                  <c:v>0.27471473206949387</c:v>
                </c:pt>
                <c:pt idx="608">
                  <c:v>0.27468090269281997</c:v>
                </c:pt>
                <c:pt idx="609">
                  <c:v>0.27464714247871119</c:v>
                </c:pt>
                <c:pt idx="610">
                  <c:v>0.27461345125050823</c:v>
                </c:pt>
                <c:pt idx="611">
                  <c:v>0.27457982883209309</c:v>
                </c:pt>
                <c:pt idx="612">
                  <c:v>0.27454627504788703</c:v>
                </c:pt>
                <c:pt idx="613">
                  <c:v>0.2745127897228487</c:v>
                </c:pt>
                <c:pt idx="614">
                  <c:v>0.27447937268247213</c:v>
                </c:pt>
                <c:pt idx="615">
                  <c:v>0.27444602375278487</c:v>
                </c:pt>
                <c:pt idx="616">
                  <c:v>0.27441274276034605</c:v>
                </c:pt>
                <c:pt idx="617">
                  <c:v>0.27437952953224454</c:v>
                </c:pt>
                <c:pt idx="618">
                  <c:v>0.27434638389609717</c:v>
                </c:pt>
                <c:pt idx="619">
                  <c:v>0.27431330568004653</c:v>
                </c:pt>
                <c:pt idx="620">
                  <c:v>0.27428029471275944</c:v>
                </c:pt>
                <c:pt idx="621">
                  <c:v>0.27424735082342488</c:v>
                </c:pt>
                <c:pt idx="622">
                  <c:v>0.27421447384175224</c:v>
                </c:pt>
                <c:pt idx="623">
                  <c:v>0.27418166359796931</c:v>
                </c:pt>
                <c:pt idx="624">
                  <c:v>0.2741489199228207</c:v>
                </c:pt>
                <c:pt idx="625">
                  <c:v>0.27411624264756573</c:v>
                </c:pt>
                <c:pt idx="626">
                  <c:v>0.27408363160397686</c:v>
                </c:pt>
                <c:pt idx="627">
                  <c:v>0.27405108662433769</c:v>
                </c:pt>
                <c:pt idx="628">
                  <c:v>0.27401860754144119</c:v>
                </c:pt>
                <c:pt idx="629">
                  <c:v>0.27398619418858794</c:v>
                </c:pt>
                <c:pt idx="630">
                  <c:v>0.27395384639958431</c:v>
                </c:pt>
                <c:pt idx="631">
                  <c:v>0.27392156400874057</c:v>
                </c:pt>
                <c:pt idx="632">
                  <c:v>0.27388934685086935</c:v>
                </c:pt>
                <c:pt idx="633">
                  <c:v>0.27385719476128362</c:v>
                </c:pt>
                <c:pt idx="634">
                  <c:v>0.27382510757579509</c:v>
                </c:pt>
                <c:pt idx="635">
                  <c:v>0.27379308513071232</c:v>
                </c:pt>
                <c:pt idx="636">
                  <c:v>0.27376112726283902</c:v>
                </c:pt>
                <c:pt idx="637">
                  <c:v>0.27372923380947239</c:v>
                </c:pt>
                <c:pt idx="638">
                  <c:v>0.2736974046084012</c:v>
                </c:pt>
                <c:pt idx="639">
                  <c:v>0.27366563949790418</c:v>
                </c:pt>
                <c:pt idx="640">
                  <c:v>0.27363393831674832</c:v>
                </c:pt>
                <c:pt idx="641">
                  <c:v>0.27360230090418702</c:v>
                </c:pt>
                <c:pt idx="642">
                  <c:v>0.27357072709995861</c:v>
                </c:pt>
                <c:pt idx="643">
                  <c:v>0.27353921674428439</c:v>
                </c:pt>
                <c:pt idx="644">
                  <c:v>0.273507769677867</c:v>
                </c:pt>
                <c:pt idx="645">
                  <c:v>0.27347638574188887</c:v>
                </c:pt>
                <c:pt idx="646">
                  <c:v>0.27344506477801034</c:v>
                </c:pt>
                <c:pt idx="647">
                  <c:v>0.27341380662836817</c:v>
                </c:pt>
                <c:pt idx="648">
                  <c:v>0.27338261113557366</c:v>
                </c:pt>
                <c:pt idx="649">
                  <c:v>0.27335147814271121</c:v>
                </c:pt>
                <c:pt idx="650">
                  <c:v>0.27332040749333653</c:v>
                </c:pt>
                <c:pt idx="651">
                  <c:v>0.27328939903147492</c:v>
                </c:pt>
                <c:pt idx="652">
                  <c:v>0.27325845260161985</c:v>
                </c:pt>
                <c:pt idx="653">
                  <c:v>0.27322756804873105</c:v>
                </c:pt>
                <c:pt idx="654">
                  <c:v>0.27319674521823323</c:v>
                </c:pt>
                <c:pt idx="655">
                  <c:v>0.27316598395601399</c:v>
                </c:pt>
                <c:pt idx="656">
                  <c:v>0.27313528410842264</c:v>
                </c:pt>
                <c:pt idx="657">
                  <c:v>0.27310464552226832</c:v>
                </c:pt>
                <c:pt idx="658">
                  <c:v>0.27307406804481843</c:v>
                </c:pt>
                <c:pt idx="659">
                  <c:v>0.27304355152379722</c:v>
                </c:pt>
                <c:pt idx="660">
                  <c:v>0.27301309580738398</c:v>
                </c:pt>
                <c:pt idx="661">
                  <c:v>0.27298270074421149</c:v>
                </c:pt>
                <c:pt idx="662">
                  <c:v>0.2729523661833646</c:v>
                </c:pt>
                <c:pt idx="663">
                  <c:v>0.27292209197437844</c:v>
                </c:pt>
                <c:pt idx="664">
                  <c:v>0.27289187796723702</c:v>
                </c:pt>
                <c:pt idx="665">
                  <c:v>0.27286172401237152</c:v>
                </c:pt>
                <c:pt idx="666">
                  <c:v>0.27283162996065885</c:v>
                </c:pt>
                <c:pt idx="667">
                  <c:v>0.27280159566342005</c:v>
                </c:pt>
                <c:pt idx="668">
                  <c:v>0.2727716209724188</c:v>
                </c:pt>
                <c:pt idx="669">
                  <c:v>0.27274170573985984</c:v>
                </c:pt>
                <c:pt idx="670">
                  <c:v>0.27271184981838742</c:v>
                </c:pt>
                <c:pt idx="671">
                  <c:v>0.27268205306108384</c:v>
                </c:pt>
                <c:pt idx="672">
                  <c:v>0.27265231532146789</c:v>
                </c:pt>
                <c:pt idx="673">
                  <c:v>0.27262263645349327</c:v>
                </c:pt>
                <c:pt idx="674">
                  <c:v>0.27259301631154725</c:v>
                </c:pt>
                <c:pt idx="675">
                  <c:v>0.27256345475044902</c:v>
                </c:pt>
                <c:pt idx="676">
                  <c:v>0.27253395162544825</c:v>
                </c:pt>
                <c:pt idx="677">
                  <c:v>0.27250450679222366</c:v>
                </c:pt>
                <c:pt idx="678">
                  <c:v>0.27247512010688146</c:v>
                </c:pt>
                <c:pt idx="679">
                  <c:v>0.27244579142595382</c:v>
                </c:pt>
                <c:pt idx="680">
                  <c:v>0.27241652060639759</c:v>
                </c:pt>
                <c:pt idx="681">
                  <c:v>0.27238730750559259</c:v>
                </c:pt>
                <c:pt idx="682">
                  <c:v>0.27235815198134039</c:v>
                </c:pt>
                <c:pt idx="683">
                  <c:v>0.27232905389186268</c:v>
                </c:pt>
                <c:pt idx="684">
                  <c:v>0.27230001309579993</c:v>
                </c:pt>
                <c:pt idx="685">
                  <c:v>0.27227102945220982</c:v>
                </c:pt>
                <c:pt idx="686">
                  <c:v>0.27224210282056605</c:v>
                </c:pt>
                <c:pt idx="687">
                  <c:v>0.27221323306075657</c:v>
                </c:pt>
                <c:pt idx="688">
                  <c:v>0.27218442003308241</c:v>
                </c:pt>
                <c:pt idx="689">
                  <c:v>0.27215566359825621</c:v>
                </c:pt>
                <c:pt idx="690">
                  <c:v>0.27212696361740074</c:v>
                </c:pt>
                <c:pt idx="691">
                  <c:v>0.27209831995204753</c:v>
                </c:pt>
                <c:pt idx="692">
                  <c:v>0.27206973246413546</c:v>
                </c:pt>
                <c:pt idx="693">
                  <c:v>0.27204120101600943</c:v>
                </c:pt>
                <c:pt idx="694">
                  <c:v>0.27201272547041883</c:v>
                </c:pt>
                <c:pt idx="695">
                  <c:v>0.27198430569051629</c:v>
                </c:pt>
                <c:pt idx="696">
                  <c:v>0.27195594153985619</c:v>
                </c:pt>
                <c:pt idx="697">
                  <c:v>0.27192763288239336</c:v>
                </c:pt>
                <c:pt idx="698">
                  <c:v>0.27189937958248173</c:v>
                </c:pt>
                <c:pt idx="699">
                  <c:v>0.27187118150487288</c:v>
                </c:pt>
                <c:pt idx="700">
                  <c:v>0.27184303851471464</c:v>
                </c:pt>
                <c:pt idx="701">
                  <c:v>0.27181495047754994</c:v>
                </c:pt>
                <c:pt idx="702">
                  <c:v>0.27178691725931531</c:v>
                </c:pt>
                <c:pt idx="703">
                  <c:v>0.27175893872633955</c:v>
                </c:pt>
                <c:pt idx="704">
                  <c:v>0.27173101474534234</c:v>
                </c:pt>
                <c:pt idx="705">
                  <c:v>0.27170314518343303</c:v>
                </c:pt>
                <c:pt idx="706">
                  <c:v>0.27167532990810928</c:v>
                </c:pt>
                <c:pt idx="707">
                  <c:v>0.27164756878725566</c:v>
                </c:pt>
                <c:pt idx="708">
                  <c:v>0.27161986168914232</c:v>
                </c:pt>
                <c:pt idx="709">
                  <c:v>0.27159220848242394</c:v>
                </c:pt>
                <c:pt idx="710">
                  <c:v>0.27156460903613799</c:v>
                </c:pt>
                <c:pt idx="711">
                  <c:v>0.27153706321970389</c:v>
                </c:pt>
                <c:pt idx="712">
                  <c:v>0.27150957090292127</c:v>
                </c:pt>
                <c:pt idx="713">
                  <c:v>0.27148213195596899</c:v>
                </c:pt>
                <c:pt idx="714">
                  <c:v>0.2714547462494038</c:v>
                </c:pt>
                <c:pt idx="715">
                  <c:v>0.27142741365415896</c:v>
                </c:pt>
                <c:pt idx="716">
                  <c:v>0.2714001340415429</c:v>
                </c:pt>
                <c:pt idx="717">
                  <c:v>0.27137290728323826</c:v>
                </c:pt>
                <c:pt idx="718">
                  <c:v>0.27134573325130029</c:v>
                </c:pt>
                <c:pt idx="719">
                  <c:v>0.27131861181815575</c:v>
                </c:pt>
                <c:pt idx="720">
                  <c:v>0.27129154285660168</c:v>
                </c:pt>
                <c:pt idx="721">
                  <c:v>0.27126452623980396</c:v>
                </c:pt>
                <c:pt idx="722">
                  <c:v>0.27123756184129633</c:v>
                </c:pt>
                <c:pt idx="723">
                  <c:v>0.27121064953497898</c:v>
                </c:pt>
                <c:pt idx="724">
                  <c:v>0.27118378919511721</c:v>
                </c:pt>
                <c:pt idx="725">
                  <c:v>0.27115698069634048</c:v>
                </c:pt>
                <c:pt idx="726">
                  <c:v>0.27113022391364094</c:v>
                </c:pt>
                <c:pt idx="727">
                  <c:v>0.27110351872237237</c:v>
                </c:pt>
                <c:pt idx="728">
                  <c:v>0.27107686499824879</c:v>
                </c:pt>
                <c:pt idx="729">
                  <c:v>0.2710502626173435</c:v>
                </c:pt>
                <c:pt idx="730">
                  <c:v>0.27102371145608745</c:v>
                </c:pt>
                <c:pt idx="731">
                  <c:v>0.27099721139126853</c:v>
                </c:pt>
                <c:pt idx="732">
                  <c:v>0.27097076230002998</c:v>
                </c:pt>
                <c:pt idx="733">
                  <c:v>0.27094436405986949</c:v>
                </c:pt>
                <c:pt idx="734">
                  <c:v>0.27091801654863773</c:v>
                </c:pt>
                <c:pt idx="735">
                  <c:v>0.27089171964453734</c:v>
                </c:pt>
                <c:pt idx="736">
                  <c:v>0.27086547322612176</c:v>
                </c:pt>
                <c:pt idx="737">
                  <c:v>0.27083927717229395</c:v>
                </c:pt>
                <c:pt idx="738">
                  <c:v>0.27081313136230528</c:v>
                </c:pt>
                <c:pt idx="739">
                  <c:v>0.2707870356757543</c:v>
                </c:pt>
                <c:pt idx="740">
                  <c:v>0.27076098999258569</c:v>
                </c:pt>
                <c:pt idx="741">
                  <c:v>0.27073499419308905</c:v>
                </c:pt>
                <c:pt idx="742">
                  <c:v>0.27070904815789759</c:v>
                </c:pt>
                <c:pt idx="743">
                  <c:v>0.27068315176798724</c:v>
                </c:pt>
                <c:pt idx="744">
                  <c:v>0.27065730490467538</c:v>
                </c:pt>
                <c:pt idx="745">
                  <c:v>0.27063150744961956</c:v>
                </c:pt>
                <c:pt idx="746">
                  <c:v>0.27060575928481667</c:v>
                </c:pt>
                <c:pt idx="747">
                  <c:v>0.27058006029260157</c:v>
                </c:pt>
                <c:pt idx="748">
                  <c:v>0.27055441035564598</c:v>
                </c:pt>
                <c:pt idx="749">
                  <c:v>0.27052880935695744</c:v>
                </c:pt>
                <c:pt idx="750">
                  <c:v>0.27050325717987816</c:v>
                </c:pt>
                <c:pt idx="751">
                  <c:v>0.27047775370808391</c:v>
                </c:pt>
                <c:pt idx="752">
                  <c:v>0.27045229882558286</c:v>
                </c:pt>
                <c:pt idx="753">
                  <c:v>0.27042689241671447</c:v>
                </c:pt>
                <c:pt idx="754">
                  <c:v>0.27040153436614855</c:v>
                </c:pt>
                <c:pt idx="755">
                  <c:v>0.27037622455888388</c:v>
                </c:pt>
                <c:pt idx="756">
                  <c:v>0.27035096288024729</c:v>
                </c:pt>
                <c:pt idx="757">
                  <c:v>0.27032574921589259</c:v>
                </c:pt>
                <c:pt idx="758">
                  <c:v>0.27030058345179953</c:v>
                </c:pt>
                <c:pt idx="759">
                  <c:v>0.27027546547427239</c:v>
                </c:pt>
                <c:pt idx="760">
                  <c:v>0.27025039516993937</c:v>
                </c:pt>
                <c:pt idx="761">
                  <c:v>0.27022537242575112</c:v>
                </c:pt>
                <c:pt idx="762">
                  <c:v>0.27020039712897997</c:v>
                </c:pt>
                <c:pt idx="763">
                  <c:v>0.27017546916721863</c:v>
                </c:pt>
                <c:pt idx="764">
                  <c:v>0.27015058842837919</c:v>
                </c:pt>
                <c:pt idx="765">
                  <c:v>0.27012575480069217</c:v>
                </c:pt>
                <c:pt idx="766">
                  <c:v>0.27010096817270535</c:v>
                </c:pt>
                <c:pt idx="767">
                  <c:v>0.27007622843328277</c:v>
                </c:pt>
                <c:pt idx="768">
                  <c:v>0.27005153547160371</c:v>
                </c:pt>
                <c:pt idx="769">
                  <c:v>0.27002688917716161</c:v>
                </c:pt>
                <c:pt idx="770">
                  <c:v>0.2700022894397629</c:v>
                </c:pt>
                <c:pt idx="771">
                  <c:v>0.26997773614952625</c:v>
                </c:pt>
                <c:pt idx="772">
                  <c:v>0.26995322919688136</c:v>
                </c:pt>
                <c:pt idx="773">
                  <c:v>0.26992876847256791</c:v>
                </c:pt>
                <c:pt idx="774">
                  <c:v>0.26990435386763462</c:v>
                </c:pt>
                <c:pt idx="775">
                  <c:v>0.26987998527343815</c:v>
                </c:pt>
                <c:pt idx="776">
                  <c:v>0.26985566258164218</c:v>
                </c:pt>
                <c:pt idx="777">
                  <c:v>0.26983138568421638</c:v>
                </c:pt>
                <c:pt idx="778">
                  <c:v>0.26980715447343528</c:v>
                </c:pt>
                <c:pt idx="779">
                  <c:v>0.26978296884187747</c:v>
                </c:pt>
                <c:pt idx="780">
                  <c:v>0.2697588286824244</c:v>
                </c:pt>
                <c:pt idx="781">
                  <c:v>0.26973473388825947</c:v>
                </c:pt>
                <c:pt idx="782">
                  <c:v>0.26971068435286716</c:v>
                </c:pt>
                <c:pt idx="783">
                  <c:v>0.26968667997003176</c:v>
                </c:pt>
                <c:pt idx="784">
                  <c:v>0.26966272063383667</c:v>
                </c:pt>
                <c:pt idx="785">
                  <c:v>0.26963880623866321</c:v>
                </c:pt>
                <c:pt idx="786">
                  <c:v>0.26961493667918984</c:v>
                </c:pt>
                <c:pt idx="787">
                  <c:v>0.26959111185039086</c:v>
                </c:pt>
                <c:pt idx="788">
                  <c:v>0.26956733164753588</c:v>
                </c:pt>
                <c:pt idx="789">
                  <c:v>0.26954359596618854</c:v>
                </c:pt>
                <c:pt idx="790">
                  <c:v>0.26951990470220566</c:v>
                </c:pt>
                <c:pt idx="791">
                  <c:v>0.26949625775173613</c:v>
                </c:pt>
                <c:pt idx="792">
                  <c:v>0.26947265501122025</c:v>
                </c:pt>
                <c:pt idx="793">
                  <c:v>0.26944909637738851</c:v>
                </c:pt>
                <c:pt idx="794">
                  <c:v>0.26942558174726072</c:v>
                </c:pt>
                <c:pt idx="795">
                  <c:v>0.26940211101814521</c:v>
                </c:pt>
                <c:pt idx="796">
                  <c:v>0.26937868408763754</c:v>
                </c:pt>
                <c:pt idx="797">
                  <c:v>0.26935530085361997</c:v>
                </c:pt>
                <c:pt idx="798">
                  <c:v>0.26933196121426023</c:v>
                </c:pt>
                <c:pt idx="799">
                  <c:v>0.26930866506801077</c:v>
                </c:pt>
                <c:pt idx="800">
                  <c:v>0.2692854123136077</c:v>
                </c:pt>
                <c:pt idx="801">
                  <c:v>0.26926220285006991</c:v>
                </c:pt>
                <c:pt idx="802">
                  <c:v>0.26923903657669823</c:v>
                </c:pt>
                <c:pt idx="803">
                  <c:v>0.26921591339307444</c:v>
                </c:pt>
                <c:pt idx="804">
                  <c:v>0.26919283319906023</c:v>
                </c:pt>
                <c:pt idx="805">
                  <c:v>0.26916979589479662</c:v>
                </c:pt>
                <c:pt idx="806">
                  <c:v>0.26914680138070268</c:v>
                </c:pt>
                <c:pt idx="807">
                  <c:v>0.26912384955747487</c:v>
                </c:pt>
                <c:pt idx="808">
                  <c:v>0.26910094032608611</c:v>
                </c:pt>
                <c:pt idx="809">
                  <c:v>0.26907807358778474</c:v>
                </c:pt>
                <c:pt idx="810">
                  <c:v>0.2690552492440938</c:v>
                </c:pt>
                <c:pt idx="811">
                  <c:v>0.26903246719681007</c:v>
                </c:pt>
                <c:pt idx="812">
                  <c:v>0.2690097273480031</c:v>
                </c:pt>
                <c:pt idx="813">
                  <c:v>0.26898702960001447</c:v>
                </c:pt>
                <c:pt idx="814">
                  <c:v>0.26896437385545685</c:v>
                </c:pt>
                <c:pt idx="815">
                  <c:v>0.26894176001721309</c:v>
                </c:pt>
                <c:pt idx="816">
                  <c:v>0.26891918798843534</c:v>
                </c:pt>
                <c:pt idx="817">
                  <c:v>0.26889665767254434</c:v>
                </c:pt>
                <c:pt idx="818">
                  <c:v>0.26887416897322824</c:v>
                </c:pt>
                <c:pt idx="819">
                  <c:v>0.26885172179444206</c:v>
                </c:pt>
                <c:pt idx="820">
                  <c:v>0.26882931604040661</c:v>
                </c:pt>
                <c:pt idx="821">
                  <c:v>0.26880695161560775</c:v>
                </c:pt>
                <c:pt idx="822">
                  <c:v>0.2687846284247955</c:v>
                </c:pt>
                <c:pt idx="823">
                  <c:v>0.26876234637298313</c:v>
                </c:pt>
                <c:pt idx="824">
                  <c:v>0.2687401053654464</c:v>
                </c:pt>
                <c:pt idx="825">
                  <c:v>0.26871790530772272</c:v>
                </c:pt>
                <c:pt idx="826">
                  <c:v>0.26869574610561014</c:v>
                </c:pt>
                <c:pt idx="827">
                  <c:v>0.26867362766516673</c:v>
                </c:pt>
                <c:pt idx="828">
                  <c:v>0.26865154989270962</c:v>
                </c:pt>
                <c:pt idx="829">
                  <c:v>0.26862951269481422</c:v>
                </c:pt>
                <c:pt idx="830">
                  <c:v>0.26860751597831339</c:v>
                </c:pt>
                <c:pt idx="831">
                  <c:v>0.26858555965029651</c:v>
                </c:pt>
                <c:pt idx="832">
                  <c:v>0.26856364361810875</c:v>
                </c:pt>
                <c:pt idx="833">
                  <c:v>0.26854176778935035</c:v>
                </c:pt>
                <c:pt idx="834">
                  <c:v>0.26851993207187552</c:v>
                </c:pt>
                <c:pt idx="835">
                  <c:v>0.26849813637379183</c:v>
                </c:pt>
                <c:pt idx="836">
                  <c:v>0.26847638060345941</c:v>
                </c:pt>
                <c:pt idx="837">
                  <c:v>0.26845466466949014</c:v>
                </c:pt>
                <c:pt idx="838">
                  <c:v>0.2684329884807467</c:v>
                </c:pt>
                <c:pt idx="839">
                  <c:v>0.2684113519463418</c:v>
                </c:pt>
                <c:pt idx="840">
                  <c:v>0.26838975497563761</c:v>
                </c:pt>
                <c:pt idx="841">
                  <c:v>0.26836819747824464</c:v>
                </c:pt>
                <c:pt idx="842">
                  <c:v>0.26834667936402118</c:v>
                </c:pt>
                <c:pt idx="843">
                  <c:v>0.26832520054307241</c:v>
                </c:pt>
                <c:pt idx="844">
                  <c:v>0.26830376092574965</c:v>
                </c:pt>
                <c:pt idx="845">
                  <c:v>0.26828236042264947</c:v>
                </c:pt>
                <c:pt idx="846">
                  <c:v>0.26826099894461308</c:v>
                </c:pt>
                <c:pt idx="847">
                  <c:v>0.26823967640272539</c:v>
                </c:pt>
                <c:pt idx="848">
                  <c:v>0.26821839270831438</c:v>
                </c:pt>
                <c:pt idx="849">
                  <c:v>0.26819714777295017</c:v>
                </c:pt>
                <c:pt idx="850">
                  <c:v>0.26817594150844432</c:v>
                </c:pt>
                <c:pt idx="851">
                  <c:v>0.2681547738268491</c:v>
                </c:pt>
                <c:pt idx="852">
                  <c:v>0.26813364464045669</c:v>
                </c:pt>
                <c:pt idx="853">
                  <c:v>0.2681125538617985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#2'!$R$1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#2'!$F$2:$F$855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#2'!$R$2:$R$855</c:f>
              <c:numCache>
                <c:formatCode>General</c:formatCode>
                <c:ptCount val="854"/>
                <c:pt idx="0">
                  <c:v>0.32</c:v>
                </c:pt>
                <c:pt idx="1">
                  <c:v>0.31985019832408995</c:v>
                </c:pt>
                <c:pt idx="2">
                  <c:v>0.31970084066493898</c:v>
                </c:pt>
                <c:pt idx="3">
                  <c:v>0.31955192537866617</c:v>
                </c:pt>
                <c:pt idx="4">
                  <c:v>0.31940345082868848</c:v>
                </c:pt>
                <c:pt idx="5">
                  <c:v>0.31925541538568308</c:v>
                </c:pt>
                <c:pt idx="6">
                  <c:v>0.31910781742754973</c:v>
                </c:pt>
                <c:pt idx="7">
                  <c:v>0.31896065533937357</c:v>
                </c:pt>
                <c:pt idx="8">
                  <c:v>0.31881392751338794</c:v>
                </c:pt>
                <c:pt idx="9">
                  <c:v>0.31866763234893741</c:v>
                </c:pt>
                <c:pt idx="10">
                  <c:v>0.31852176825244133</c:v>
                </c:pt>
                <c:pt idx="11">
                  <c:v>0.31837633363735712</c:v>
                </c:pt>
                <c:pt idx="12">
                  <c:v>0.31823132692414424</c:v>
                </c:pt>
                <c:pt idx="13">
                  <c:v>0.318086746540228</c:v>
                </c:pt>
                <c:pt idx="14">
                  <c:v>0.31794259091996391</c:v>
                </c:pt>
                <c:pt idx="15">
                  <c:v>0.31779885850460199</c:v>
                </c:pt>
                <c:pt idx="16">
                  <c:v>0.3176555477422513</c:v>
                </c:pt>
                <c:pt idx="17">
                  <c:v>0.31751265708784487</c:v>
                </c:pt>
                <c:pt idx="18">
                  <c:v>0.31737018500310471</c:v>
                </c:pt>
                <c:pt idx="19">
                  <c:v>0.31722812995650695</c:v>
                </c:pt>
                <c:pt idx="20">
                  <c:v>0.31708649042324738</c:v>
                </c:pt>
                <c:pt idx="21">
                  <c:v>0.31694526488520697</c:v>
                </c:pt>
                <c:pt idx="22">
                  <c:v>0.31680445183091771</c:v>
                </c:pt>
                <c:pt idx="23">
                  <c:v>0.31666404975552875</c:v>
                </c:pt>
                <c:pt idx="24">
                  <c:v>0.31652405716077259</c:v>
                </c:pt>
                <c:pt idx="25">
                  <c:v>0.31638447255493135</c:v>
                </c:pt>
                <c:pt idx="26">
                  <c:v>0.31624529445280358</c:v>
                </c:pt>
                <c:pt idx="27">
                  <c:v>0.31610652137567097</c:v>
                </c:pt>
                <c:pt idx="28">
                  <c:v>0.31596815185126537</c:v>
                </c:pt>
                <c:pt idx="29">
                  <c:v>0.31583018441373611</c:v>
                </c:pt>
                <c:pt idx="30">
                  <c:v>0.31569261760361722</c:v>
                </c:pt>
                <c:pt idx="31">
                  <c:v>0.315555449967795</c:v>
                </c:pt>
                <c:pt idx="32">
                  <c:v>0.31541868005947599</c:v>
                </c:pt>
                <c:pt idx="33">
                  <c:v>0.31528230643815475</c:v>
                </c:pt>
                <c:pt idx="34">
                  <c:v>0.31514632766958206</c:v>
                </c:pt>
                <c:pt idx="35">
                  <c:v>0.31501074232573317</c:v>
                </c:pt>
                <c:pt idx="36">
                  <c:v>0.31487554898477643</c:v>
                </c:pt>
                <c:pt idx="37">
                  <c:v>0.31474074623104187</c:v>
                </c:pt>
                <c:pt idx="38">
                  <c:v>0.31460633265499011</c:v>
                </c:pt>
                <c:pt idx="39">
                  <c:v>0.31447230685318145</c:v>
                </c:pt>
                <c:pt idx="40">
                  <c:v>0.31433866742824501</c:v>
                </c:pt>
                <c:pt idx="41">
                  <c:v>0.31420541298884824</c:v>
                </c:pt>
                <c:pt idx="42">
                  <c:v>0.3140725421496664</c:v>
                </c:pt>
                <c:pt idx="43">
                  <c:v>0.3139400535313524</c:v>
                </c:pt>
                <c:pt idx="44">
                  <c:v>0.31380794576050663</c:v>
                </c:pt>
                <c:pt idx="45">
                  <c:v>0.31367621746964713</c:v>
                </c:pt>
                <c:pt idx="46">
                  <c:v>0.31354486729717995</c:v>
                </c:pt>
                <c:pt idx="47">
                  <c:v>0.3134138938873694</c:v>
                </c:pt>
                <c:pt idx="48">
                  <c:v>0.31328329589030879</c:v>
                </c:pt>
                <c:pt idx="49">
                  <c:v>0.31315307196189118</c:v>
                </c:pt>
                <c:pt idx="50">
                  <c:v>0.31302322076378042</c:v>
                </c:pt>
                <c:pt idx="51">
                  <c:v>0.31289374096338202</c:v>
                </c:pt>
                <c:pt idx="52">
                  <c:v>0.31276463123381476</c:v>
                </c:pt>
                <c:pt idx="53">
                  <c:v>0.31263589025388183</c:v>
                </c:pt>
                <c:pt idx="54">
                  <c:v>0.31250751670804272</c:v>
                </c:pt>
                <c:pt idx="55">
                  <c:v>0.31237950928638469</c:v>
                </c:pt>
                <c:pt idx="56">
                  <c:v>0.31225186668459498</c:v>
                </c:pt>
                <c:pt idx="57">
                  <c:v>0.31212458760393269</c:v>
                </c:pt>
                <c:pt idx="58">
                  <c:v>0.31199767075120122</c:v>
                </c:pt>
                <c:pt idx="59">
                  <c:v>0.31187111483872043</c:v>
                </c:pt>
                <c:pt idx="60">
                  <c:v>0.31174491858429954</c:v>
                </c:pt>
                <c:pt idx="61">
                  <c:v>0.31161908071120947</c:v>
                </c:pt>
                <c:pt idx="62">
                  <c:v>0.31149359994815601</c:v>
                </c:pt>
                <c:pt idx="63">
                  <c:v>0.31136847502925269</c:v>
                </c:pt>
                <c:pt idx="64">
                  <c:v>0.31124370469399404</c:v>
                </c:pt>
                <c:pt idx="65">
                  <c:v>0.31111928768722891</c:v>
                </c:pt>
                <c:pt idx="66">
                  <c:v>0.31099522275913394</c:v>
                </c:pt>
                <c:pt idx="67">
                  <c:v>0.3108715086651872</c:v>
                </c:pt>
                <c:pt idx="68">
                  <c:v>0.31074814416614194</c:v>
                </c:pt>
                <c:pt idx="69">
                  <c:v>0.31062512802800057</c:v>
                </c:pt>
                <c:pt idx="70">
                  <c:v>0.3105024590219887</c:v>
                </c:pt>
                <c:pt idx="71">
                  <c:v>0.3103801359245294</c:v>
                </c:pt>
                <c:pt idx="72">
                  <c:v>0.31025815751721758</c:v>
                </c:pt>
                <c:pt idx="73">
                  <c:v>0.31013652258679447</c:v>
                </c:pt>
                <c:pt idx="74">
                  <c:v>0.31001522992512226</c:v>
                </c:pt>
                <c:pt idx="75">
                  <c:v>0.30989427832915889</c:v>
                </c:pt>
                <c:pt idx="76">
                  <c:v>0.30977366660093314</c:v>
                </c:pt>
                <c:pt idx="77">
                  <c:v>0.30965339354751953</c:v>
                </c:pt>
                <c:pt idx="78">
                  <c:v>0.30953345798101356</c:v>
                </c:pt>
                <c:pt idx="79">
                  <c:v>0.30941385871850724</c:v>
                </c:pt>
                <c:pt idx="80">
                  <c:v>0.30929459458206443</c:v>
                </c:pt>
                <c:pt idx="81">
                  <c:v>0.30917566439869654</c:v>
                </c:pt>
                <c:pt idx="82">
                  <c:v>0.30905706700033819</c:v>
                </c:pt>
                <c:pt idx="83">
                  <c:v>0.30893880122382333</c:v>
                </c:pt>
                <c:pt idx="84">
                  <c:v>0.30882086591086111</c:v>
                </c:pt>
                <c:pt idx="85">
                  <c:v>0.30870325990801212</c:v>
                </c:pt>
                <c:pt idx="86">
                  <c:v>0.30858598206666465</c:v>
                </c:pt>
                <c:pt idx="87">
                  <c:v>0.30846903124301128</c:v>
                </c:pt>
                <c:pt idx="88">
                  <c:v>0.30835240629802529</c:v>
                </c:pt>
                <c:pt idx="89">
                  <c:v>0.3082361060974374</c:v>
                </c:pt>
                <c:pt idx="90">
                  <c:v>0.30812012951171269</c:v>
                </c:pt>
                <c:pt idx="91">
                  <c:v>0.30800447541602743</c:v>
                </c:pt>
                <c:pt idx="92">
                  <c:v>0.30788914269024625</c:v>
                </c:pt>
                <c:pt idx="93">
                  <c:v>0.30777413021889938</c:v>
                </c:pt>
                <c:pt idx="94">
                  <c:v>0.30765943689115993</c:v>
                </c:pt>
                <c:pt idx="95">
                  <c:v>0.30754506160082146</c:v>
                </c:pt>
                <c:pt idx="96">
                  <c:v>0.30743100324627537</c:v>
                </c:pt>
                <c:pt idx="97">
                  <c:v>0.30731726073048887</c:v>
                </c:pt>
                <c:pt idx="98">
                  <c:v>0.30720383296098264</c:v>
                </c:pt>
                <c:pt idx="99">
                  <c:v>0.30709071884980893</c:v>
                </c:pt>
                <c:pt idx="100">
                  <c:v>0.30697791731352947</c:v>
                </c:pt>
                <c:pt idx="101">
                  <c:v>0.30686542727319388</c:v>
                </c:pt>
                <c:pt idx="102">
                  <c:v>0.30675324765431788</c:v>
                </c:pt>
                <c:pt idx="103">
                  <c:v>0.3066413773868617</c:v>
                </c:pt>
                <c:pt idx="104">
                  <c:v>0.30652981540520879</c:v>
                </c:pt>
                <c:pt idx="105">
                  <c:v>0.30641856064814432</c:v>
                </c:pt>
                <c:pt idx="106">
                  <c:v>0.30630761205883417</c:v>
                </c:pt>
                <c:pt idx="107">
                  <c:v>0.30619696858480366</c:v>
                </c:pt>
                <c:pt idx="108">
                  <c:v>0.30608662917791679</c:v>
                </c:pt>
                <c:pt idx="109">
                  <c:v>0.30597659279435524</c:v>
                </c:pt>
                <c:pt idx="110">
                  <c:v>0.3058668583945976</c:v>
                </c:pt>
                <c:pt idx="111">
                  <c:v>0.30575742494339886</c:v>
                </c:pt>
                <c:pt idx="112">
                  <c:v>0.3056482914097699</c:v>
                </c:pt>
                <c:pt idx="113">
                  <c:v>0.30553945676695704</c:v>
                </c:pt>
                <c:pt idx="114">
                  <c:v>0.30543091999242178</c:v>
                </c:pt>
                <c:pt idx="115">
                  <c:v>0.30532268006782048</c:v>
                </c:pt>
                <c:pt idx="116">
                  <c:v>0.30521473597898463</c:v>
                </c:pt>
                <c:pt idx="117">
                  <c:v>0.30510708671590053</c:v>
                </c:pt>
                <c:pt idx="118">
                  <c:v>0.3049997312726897</c:v>
                </c:pt>
                <c:pt idx="119">
                  <c:v>0.30489266864758896</c:v>
                </c:pt>
                <c:pt idx="120">
                  <c:v>0.30478589784293092</c:v>
                </c:pt>
                <c:pt idx="121">
                  <c:v>0.30467941786512448</c:v>
                </c:pt>
                <c:pt idx="122">
                  <c:v>0.30457322772463535</c:v>
                </c:pt>
                <c:pt idx="123">
                  <c:v>0.30446732643596663</c:v>
                </c:pt>
                <c:pt idx="124">
                  <c:v>0.30436171301763987</c:v>
                </c:pt>
                <c:pt idx="125">
                  <c:v>0.30425638649217568</c:v>
                </c:pt>
                <c:pt idx="126">
                  <c:v>0.30415134588607495</c:v>
                </c:pt>
                <c:pt idx="127">
                  <c:v>0.30404659022979985</c:v>
                </c:pt>
                <c:pt idx="128">
                  <c:v>0.3039421185577551</c:v>
                </c:pt>
                <c:pt idx="129">
                  <c:v>0.30383792990826919</c:v>
                </c:pt>
                <c:pt idx="130">
                  <c:v>0.3037340233235758</c:v>
                </c:pt>
                <c:pt idx="131">
                  <c:v>0.30363039784979545</c:v>
                </c:pt>
                <c:pt idx="132">
                  <c:v>0.30352705253691697</c:v>
                </c:pt>
                <c:pt idx="133">
                  <c:v>0.30342398643877921</c:v>
                </c:pt>
                <c:pt idx="134">
                  <c:v>0.3033211986130529</c:v>
                </c:pt>
                <c:pt idx="135">
                  <c:v>0.3032186881212226</c:v>
                </c:pt>
                <c:pt idx="136">
                  <c:v>0.30311645402856863</c:v>
                </c:pt>
                <c:pt idx="137">
                  <c:v>0.3030144954041491</c:v>
                </c:pt>
                <c:pt idx="138">
                  <c:v>0.30291281132078235</c:v>
                </c:pt>
                <c:pt idx="139">
                  <c:v>0.302811400855029</c:v>
                </c:pt>
                <c:pt idx="140">
                  <c:v>0.30271026308717447</c:v>
                </c:pt>
                <c:pt idx="141">
                  <c:v>0.30260939710121143</c:v>
                </c:pt>
                <c:pt idx="142">
                  <c:v>0.30250880198482233</c:v>
                </c:pt>
                <c:pt idx="143">
                  <c:v>0.30240847682936212</c:v>
                </c:pt>
                <c:pt idx="144">
                  <c:v>0.30230842072984104</c:v>
                </c:pt>
                <c:pt idx="145">
                  <c:v>0.3022086327849075</c:v>
                </c:pt>
                <c:pt idx="146">
                  <c:v>0.30210911209683089</c:v>
                </c:pt>
                <c:pt idx="147">
                  <c:v>0.3020098577714847</c:v>
                </c:pt>
                <c:pt idx="148">
                  <c:v>0.30191086891832969</c:v>
                </c:pt>
                <c:pt idx="149">
                  <c:v>0.30181214465039707</c:v>
                </c:pt>
                <c:pt idx="150">
                  <c:v>0.30171368408427179</c:v>
                </c:pt>
                <c:pt idx="151">
                  <c:v>0.30161548634007607</c:v>
                </c:pt>
                <c:pt idx="152">
                  <c:v>0.30151755054145263</c:v>
                </c:pt>
                <c:pt idx="153">
                  <c:v>0.30141987581554847</c:v>
                </c:pt>
                <c:pt idx="154">
                  <c:v>0.30132246129299856</c:v>
                </c:pt>
                <c:pt idx="155">
                  <c:v>0.30122530610790943</c:v>
                </c:pt>
                <c:pt idx="156">
                  <c:v>0.30112840939784313</c:v>
                </c:pt>
                <c:pt idx="157">
                  <c:v>0.30103177030380113</c:v>
                </c:pt>
                <c:pt idx="158">
                  <c:v>0.30093538797020819</c:v>
                </c:pt>
                <c:pt idx="159">
                  <c:v>0.30083926154489671</c:v>
                </c:pt>
                <c:pt idx="160">
                  <c:v>0.30074339017909074</c:v>
                </c:pt>
                <c:pt idx="161">
                  <c:v>0.30064777302739026</c:v>
                </c:pt>
                <c:pt idx="162">
                  <c:v>0.3005524092477555</c:v>
                </c:pt>
                <c:pt idx="163">
                  <c:v>0.30045729800149146</c:v>
                </c:pt>
                <c:pt idx="164">
                  <c:v>0.30036243845323229</c:v>
                </c:pt>
                <c:pt idx="165">
                  <c:v>0.30026782977092609</c:v>
                </c:pt>
                <c:pt idx="166">
                  <c:v>0.30017347112581932</c:v>
                </c:pt>
                <c:pt idx="167">
                  <c:v>0.30007936169244176</c:v>
                </c:pt>
                <c:pt idx="168">
                  <c:v>0.29998550064859125</c:v>
                </c:pt>
                <c:pt idx="169">
                  <c:v>0.29989188717531862</c:v>
                </c:pt>
                <c:pt idx="170">
                  <c:v>0.29979852045691269</c:v>
                </c:pt>
                <c:pt idx="171">
                  <c:v>0.29970539968088533</c:v>
                </c:pt>
                <c:pt idx="172">
                  <c:v>0.29961252403795668</c:v>
                </c:pt>
                <c:pt idx="173">
                  <c:v>0.29951989272204027</c:v>
                </c:pt>
                <c:pt idx="174">
                  <c:v>0.29942750493022846</c:v>
                </c:pt>
                <c:pt idx="175">
                  <c:v>0.29933535986277765</c:v>
                </c:pt>
                <c:pt idx="176">
                  <c:v>0.29924345672309388</c:v>
                </c:pt>
                <c:pt idx="177">
                  <c:v>0.29915179471771836</c:v>
                </c:pt>
                <c:pt idx="178">
                  <c:v>0.29906037305631306</c:v>
                </c:pt>
                <c:pt idx="179">
                  <c:v>0.29896919095164631</c:v>
                </c:pt>
                <c:pt idx="180">
                  <c:v>0.29887824761957876</c:v>
                </c:pt>
                <c:pt idx="181">
                  <c:v>0.29878754227904902</c:v>
                </c:pt>
                <c:pt idx="182">
                  <c:v>0.29869707415205965</c:v>
                </c:pt>
                <c:pt idx="183">
                  <c:v>0.29860684246366326</c:v>
                </c:pt>
                <c:pt idx="184">
                  <c:v>0.29851684644194837</c:v>
                </c:pt>
                <c:pt idx="185">
                  <c:v>0.2984270853180257</c:v>
                </c:pt>
                <c:pt idx="186">
                  <c:v>0.29833755832601427</c:v>
                </c:pt>
                <c:pt idx="187">
                  <c:v>0.29824826470302773</c:v>
                </c:pt>
                <c:pt idx="188">
                  <c:v>0.29815920368916071</c:v>
                </c:pt>
                <c:pt idx="189">
                  <c:v>0.2980703745274752</c:v>
                </c:pt>
                <c:pt idx="190">
                  <c:v>0.2979817764639871</c:v>
                </c:pt>
                <c:pt idx="191">
                  <c:v>0.29789340874765274</c:v>
                </c:pt>
                <c:pt idx="192">
                  <c:v>0.2978052706303555</c:v>
                </c:pt>
                <c:pt idx="193">
                  <c:v>0.29771736136689259</c:v>
                </c:pt>
                <c:pt idx="194">
                  <c:v>0.29762968021496167</c:v>
                </c:pt>
                <c:pt idx="195">
                  <c:v>0.29754222643514783</c:v>
                </c:pt>
                <c:pt idx="196">
                  <c:v>0.2974549992909104</c:v>
                </c:pt>
                <c:pt idx="197">
                  <c:v>0.29736799804857</c:v>
                </c:pt>
                <c:pt idx="198">
                  <c:v>0.29728122197729551</c:v>
                </c:pt>
                <c:pt idx="199">
                  <c:v>0.29719467034909125</c:v>
                </c:pt>
                <c:pt idx="200">
                  <c:v>0.29710834243878409</c:v>
                </c:pt>
                <c:pt idx="201">
                  <c:v>0.29702223752401075</c:v>
                </c:pt>
                <c:pt idx="202">
                  <c:v>0.29693635488520503</c:v>
                </c:pt>
                <c:pt idx="203">
                  <c:v>0.29685069380558526</c:v>
                </c:pt>
                <c:pt idx="204">
                  <c:v>0.29676525357114164</c:v>
                </c:pt>
                <c:pt idx="205">
                  <c:v>0.29668003347062383</c:v>
                </c:pt>
                <c:pt idx="206">
                  <c:v>0.29659503279552857</c:v>
                </c:pt>
                <c:pt idx="207">
                  <c:v>0.29651025084008709</c:v>
                </c:pt>
                <c:pt idx="208">
                  <c:v>0.29642568690125309</c:v>
                </c:pt>
                <c:pt idx="209">
                  <c:v>0.29634134027869025</c:v>
                </c:pt>
                <c:pt idx="210">
                  <c:v>0.29625721027476015</c:v>
                </c:pt>
                <c:pt idx="211">
                  <c:v>0.29617329619451022</c:v>
                </c:pt>
                <c:pt idx="212">
                  <c:v>0.29608959734566159</c:v>
                </c:pt>
                <c:pt idx="213">
                  <c:v>0.29600611303859709</c:v>
                </c:pt>
                <c:pt idx="214">
                  <c:v>0.29592284258634938</c:v>
                </c:pt>
                <c:pt idx="215">
                  <c:v>0.2958397853045891</c:v>
                </c:pt>
                <c:pt idx="216">
                  <c:v>0.29575694051161289</c:v>
                </c:pt>
                <c:pt idx="217">
                  <c:v>0.29567430752833185</c:v>
                </c:pt>
                <c:pt idx="218">
                  <c:v>0.29559188567825978</c:v>
                </c:pt>
                <c:pt idx="219">
                  <c:v>0.29550967428750147</c:v>
                </c:pt>
                <c:pt idx="220">
                  <c:v>0.29542767268474124</c:v>
                </c:pt>
                <c:pt idx="221">
                  <c:v>0.29534588020123131</c:v>
                </c:pt>
                <c:pt idx="222">
                  <c:v>0.29526429617078054</c:v>
                </c:pt>
                <c:pt idx="223">
                  <c:v>0.29518291992974277</c:v>
                </c:pt>
                <c:pt idx="224">
                  <c:v>0.29510175081700568</c:v>
                </c:pt>
                <c:pt idx="225">
                  <c:v>0.29502078817397948</c:v>
                </c:pt>
                <c:pt idx="226">
                  <c:v>0.29494003134458563</c:v>
                </c:pt>
                <c:pt idx="227">
                  <c:v>0.29485947967524573</c:v>
                </c:pt>
                <c:pt idx="228">
                  <c:v>0.29477913251487037</c:v>
                </c:pt>
                <c:pt idx="229">
                  <c:v>0.29469898921484816</c:v>
                </c:pt>
                <c:pt idx="230">
                  <c:v>0.29461904912903458</c:v>
                </c:pt>
                <c:pt idx="231">
                  <c:v>0.29453931161374119</c:v>
                </c:pt>
                <c:pt idx="232">
                  <c:v>0.29445977602772472</c:v>
                </c:pt>
                <c:pt idx="233">
                  <c:v>0.29438044173217609</c:v>
                </c:pt>
                <c:pt idx="234">
                  <c:v>0.29430130809070992</c:v>
                </c:pt>
                <c:pt idx="235">
                  <c:v>0.29422237446935351</c:v>
                </c:pt>
                <c:pt idx="236">
                  <c:v>0.29414364023653633</c:v>
                </c:pt>
                <c:pt idx="237">
                  <c:v>0.29406510476307945</c:v>
                </c:pt>
                <c:pt idx="238">
                  <c:v>0.29398676742218494</c:v>
                </c:pt>
                <c:pt idx="239">
                  <c:v>0.29390862758942521</c:v>
                </c:pt>
                <c:pt idx="240">
                  <c:v>0.29383068464273276</c:v>
                </c:pt>
                <c:pt idx="241">
                  <c:v>0.29375293796238977</c:v>
                </c:pt>
                <c:pt idx="242">
                  <c:v>0.29367538693101758</c:v>
                </c:pt>
                <c:pt idx="243">
                  <c:v>0.29359803093356662</c:v>
                </c:pt>
                <c:pt idx="244">
                  <c:v>0.29352086935730598</c:v>
                </c:pt>
                <c:pt idx="245">
                  <c:v>0.29344390159181333</c:v>
                </c:pt>
                <c:pt idx="246">
                  <c:v>0.29336712702896472</c:v>
                </c:pt>
                <c:pt idx="247">
                  <c:v>0.29329054506292451</c:v>
                </c:pt>
                <c:pt idx="248">
                  <c:v>0.29321415509013532</c:v>
                </c:pt>
                <c:pt idx="249">
                  <c:v>0.29313795650930813</c:v>
                </c:pt>
                <c:pt idx="250">
                  <c:v>0.29306194872141217</c:v>
                </c:pt>
                <c:pt idx="251">
                  <c:v>0.29298613112966515</c:v>
                </c:pt>
                <c:pt idx="252">
                  <c:v>0.29291050313952344</c:v>
                </c:pt>
                <c:pt idx="253">
                  <c:v>0.29283506415867216</c:v>
                </c:pt>
                <c:pt idx="254">
                  <c:v>0.29275981359701558</c:v>
                </c:pt>
                <c:pt idx="255">
                  <c:v>0.29268475086666729</c:v>
                </c:pt>
                <c:pt idx="256">
                  <c:v>0.29260987538194072</c:v>
                </c:pt>
                <c:pt idx="257">
                  <c:v>0.2925351865593393</c:v>
                </c:pt>
                <c:pt idx="258">
                  <c:v>0.2924606838175472</c:v>
                </c:pt>
                <c:pt idx="259">
                  <c:v>0.29238636657741962</c:v>
                </c:pt>
                <c:pt idx="260">
                  <c:v>0.29231223426197345</c:v>
                </c:pt>
                <c:pt idx="261">
                  <c:v>0.29223828629637771</c:v>
                </c:pt>
                <c:pt idx="262">
                  <c:v>0.29216452210794436</c:v>
                </c:pt>
                <c:pt idx="263">
                  <c:v>0.29209094112611894</c:v>
                </c:pt>
                <c:pt idx="264">
                  <c:v>0.29201754278247127</c:v>
                </c:pt>
                <c:pt idx="265">
                  <c:v>0.29194432651068625</c:v>
                </c:pt>
                <c:pt idx="266">
                  <c:v>0.29187129174655463</c:v>
                </c:pt>
                <c:pt idx="267">
                  <c:v>0.29179843792796395</c:v>
                </c:pt>
                <c:pt idx="268">
                  <c:v>0.29172576449488946</c:v>
                </c:pt>
                <c:pt idx="269">
                  <c:v>0.29165327088938503</c:v>
                </c:pt>
                <c:pt idx="270">
                  <c:v>0.29158095655557414</c:v>
                </c:pt>
                <c:pt idx="271">
                  <c:v>0.29150882093964098</c:v>
                </c:pt>
                <c:pt idx="272">
                  <c:v>0.29143686348982156</c:v>
                </c:pt>
                <c:pt idx="273">
                  <c:v>0.29136508365639474</c:v>
                </c:pt>
                <c:pt idx="274">
                  <c:v>0.29129348089167356</c:v>
                </c:pt>
                <c:pt idx="275">
                  <c:v>0.2912220546499964</c:v>
                </c:pt>
                <c:pt idx="276">
                  <c:v>0.29115080438771812</c:v>
                </c:pt>
                <c:pt idx="277">
                  <c:v>0.29107972956320161</c:v>
                </c:pt>
                <c:pt idx="278">
                  <c:v>0.29100882963680896</c:v>
                </c:pt>
                <c:pt idx="279">
                  <c:v>0.29093810407089288</c:v>
                </c:pt>
                <c:pt idx="280">
                  <c:v>0.29086755232978828</c:v>
                </c:pt>
                <c:pt idx="281">
                  <c:v>0.29079717387980353</c:v>
                </c:pt>
                <c:pt idx="282">
                  <c:v>0.29072696818921218</c:v>
                </c:pt>
                <c:pt idx="283">
                  <c:v>0.29065693472824433</c:v>
                </c:pt>
                <c:pt idx="284">
                  <c:v>0.29058707296907849</c:v>
                </c:pt>
                <c:pt idx="285">
                  <c:v>0.29051738238583297</c:v>
                </c:pt>
                <c:pt idx="286">
                  <c:v>0.29044786245455773</c:v>
                </c:pt>
                <c:pt idx="287">
                  <c:v>0.29037851265322601</c:v>
                </c:pt>
                <c:pt idx="288">
                  <c:v>0.29030933246172619</c:v>
                </c:pt>
                <c:pt idx="289">
                  <c:v>0.29024032136185357</c:v>
                </c:pt>
                <c:pt idx="290">
                  <c:v>0.2901714788373021</c:v>
                </c:pt>
                <c:pt idx="291">
                  <c:v>0.29010280437365649</c:v>
                </c:pt>
                <c:pt idx="292">
                  <c:v>0.29003429745838388</c:v>
                </c:pt>
                <c:pt idx="293">
                  <c:v>0.28996595758082605</c:v>
                </c:pt>
                <c:pt idx="294">
                  <c:v>0.28989778423219131</c:v>
                </c:pt>
                <c:pt idx="295">
                  <c:v>0.28982977690554651</c:v>
                </c:pt>
                <c:pt idx="296">
                  <c:v>0.28976193509580916</c:v>
                </c:pt>
                <c:pt idx="297">
                  <c:v>0.28969425829973966</c:v>
                </c:pt>
                <c:pt idx="298">
                  <c:v>0.28962674601593325</c:v>
                </c:pt>
                <c:pt idx="299">
                  <c:v>0.28955939774481232</c:v>
                </c:pt>
                <c:pt idx="300">
                  <c:v>0.28949221298861871</c:v>
                </c:pt>
                <c:pt idx="301">
                  <c:v>0.28942519125140598</c:v>
                </c:pt>
                <c:pt idx="302">
                  <c:v>0.2893583320390315</c:v>
                </c:pt>
                <c:pt idx="303">
                  <c:v>0.28929163485914905</c:v>
                </c:pt>
                <c:pt idx="304">
                  <c:v>0.28922509922120115</c:v>
                </c:pt>
                <c:pt idx="305">
                  <c:v>0.2891587246364114</c:v>
                </c:pt>
                <c:pt idx="306">
                  <c:v>0.28909251061777702</c:v>
                </c:pt>
                <c:pt idx="307">
                  <c:v>0.28902645668006127</c:v>
                </c:pt>
                <c:pt idx="308">
                  <c:v>0.28896056233978612</c:v>
                </c:pt>
                <c:pt idx="309">
                  <c:v>0.28889482711522463</c:v>
                </c:pt>
                <c:pt idx="310">
                  <c:v>0.28882925052639374</c:v>
                </c:pt>
                <c:pt idx="311">
                  <c:v>0.28876383209504675</c:v>
                </c:pt>
                <c:pt idx="312">
                  <c:v>0.28869857134466614</c:v>
                </c:pt>
                <c:pt idx="313">
                  <c:v>0.28863346780045618</c:v>
                </c:pt>
                <c:pt idx="314">
                  <c:v>0.28856852098933566</c:v>
                </c:pt>
                <c:pt idx="315">
                  <c:v>0.28850373043993077</c:v>
                </c:pt>
                <c:pt idx="316">
                  <c:v>0.28843909568256781</c:v>
                </c:pt>
                <c:pt idx="317">
                  <c:v>0.28837461624926619</c:v>
                </c:pt>
                <c:pt idx="318">
                  <c:v>0.28831029167373112</c:v>
                </c:pt>
                <c:pt idx="319">
                  <c:v>0.28824612149134665</c:v>
                </c:pt>
                <c:pt idx="320">
                  <c:v>0.2881821052391686</c:v>
                </c:pt>
                <c:pt idx="321">
                  <c:v>0.28811824245591761</c:v>
                </c:pt>
                <c:pt idx="322">
                  <c:v>0.28805453268197201</c:v>
                </c:pt>
                <c:pt idx="323">
                  <c:v>0.28799097545936098</c:v>
                </c:pt>
                <c:pt idx="324">
                  <c:v>0.28792757033175759</c:v>
                </c:pt>
                <c:pt idx="325">
                  <c:v>0.287864316844472</c:v>
                </c:pt>
                <c:pt idx="326">
                  <c:v>0.28780121454444452</c:v>
                </c:pt>
                <c:pt idx="327">
                  <c:v>0.28773826298023886</c:v>
                </c:pt>
                <c:pt idx="328">
                  <c:v>0.28767546170203528</c:v>
                </c:pt>
                <c:pt idx="329">
                  <c:v>0.28761281026162389</c:v>
                </c:pt>
                <c:pt idx="330">
                  <c:v>0.28755030821239791</c:v>
                </c:pt>
                <c:pt idx="331">
                  <c:v>0.28748795510934705</c:v>
                </c:pt>
                <c:pt idx="332">
                  <c:v>0.28742575050905078</c:v>
                </c:pt>
                <c:pt idx="333">
                  <c:v>0.28736369396967171</c:v>
                </c:pt>
                <c:pt idx="334">
                  <c:v>0.28730178505094905</c:v>
                </c:pt>
                <c:pt idx="335">
                  <c:v>0.28724002331419196</c:v>
                </c:pt>
                <c:pt idx="336">
                  <c:v>0.28717840832227315</c:v>
                </c:pt>
                <c:pt idx="337">
                  <c:v>0.28711693963962232</c:v>
                </c:pt>
                <c:pt idx="338">
                  <c:v>0.28705561683221964</c:v>
                </c:pt>
                <c:pt idx="339">
                  <c:v>0.28699443946758935</c:v>
                </c:pt>
                <c:pt idx="340">
                  <c:v>0.28693340711479343</c:v>
                </c:pt>
                <c:pt idx="341">
                  <c:v>0.28687251934442515</c:v>
                </c:pt>
                <c:pt idx="342">
                  <c:v>0.28681177572860267</c:v>
                </c:pt>
                <c:pt idx="343">
                  <c:v>0.28675117584096294</c:v>
                </c:pt>
                <c:pt idx="344">
                  <c:v>0.28669071925665512</c:v>
                </c:pt>
                <c:pt idx="345">
                  <c:v>0.28663040555233454</c:v>
                </c:pt>
                <c:pt idx="346">
                  <c:v>0.28657023430615641</c:v>
                </c:pt>
                <c:pt idx="347">
                  <c:v>0.28651020509776964</c:v>
                </c:pt>
                <c:pt idx="348">
                  <c:v>0.28645031750831068</c:v>
                </c:pt>
                <c:pt idx="349">
                  <c:v>0.28639057112039729</c:v>
                </c:pt>
                <c:pt idx="350">
                  <c:v>0.28633096551812248</c:v>
                </c:pt>
                <c:pt idx="351">
                  <c:v>0.28627150028704856</c:v>
                </c:pt>
                <c:pt idx="352">
                  <c:v>0.28621217501420093</c:v>
                </c:pt>
                <c:pt idx="353">
                  <c:v>0.2861529892880621</c:v>
                </c:pt>
                <c:pt idx="354">
                  <c:v>0.28609394269856564</c:v>
                </c:pt>
                <c:pt idx="355">
                  <c:v>0.28603503483709042</c:v>
                </c:pt>
                <c:pt idx="356">
                  <c:v>0.28597626529645442</c:v>
                </c:pt>
                <c:pt idx="357">
                  <c:v>0.28591763367090894</c:v>
                </c:pt>
                <c:pt idx="358">
                  <c:v>0.28585913955613274</c:v>
                </c:pt>
                <c:pt idx="359">
                  <c:v>0.28580078254922608</c:v>
                </c:pt>
                <c:pt idx="360">
                  <c:v>0.28574256224870509</c:v>
                </c:pt>
                <c:pt idx="361">
                  <c:v>0.28568447825449572</c:v>
                </c:pt>
                <c:pt idx="362">
                  <c:v>0.28562653016792811</c:v>
                </c:pt>
                <c:pt idx="363">
                  <c:v>0.28556871759173086</c:v>
                </c:pt>
                <c:pt idx="364">
                  <c:v>0.28551104013002526</c:v>
                </c:pt>
                <c:pt idx="365">
                  <c:v>0.2854534973883196</c:v>
                </c:pt>
                <c:pt idx="366">
                  <c:v>0.28539608897350349</c:v>
                </c:pt>
                <c:pt idx="367">
                  <c:v>0.2853388144938423</c:v>
                </c:pt>
                <c:pt idx="368">
                  <c:v>0.28528167355897144</c:v>
                </c:pt>
                <c:pt idx="369">
                  <c:v>0.28522466577989086</c:v>
                </c:pt>
                <c:pt idx="370">
                  <c:v>0.28516779076895943</c:v>
                </c:pt>
                <c:pt idx="371">
                  <c:v>0.28511104813988941</c:v>
                </c:pt>
                <c:pt idx="372">
                  <c:v>0.28505443750774095</c:v>
                </c:pt>
                <c:pt idx="373">
                  <c:v>0.28499795848891668</c:v>
                </c:pt>
                <c:pt idx="374">
                  <c:v>0.28494161070115614</c:v>
                </c:pt>
                <c:pt idx="375">
                  <c:v>0.28488539376353039</c:v>
                </c:pt>
                <c:pt idx="376">
                  <c:v>0.28482930729643663</c:v>
                </c:pt>
                <c:pt idx="377">
                  <c:v>0.28477335092159273</c:v>
                </c:pt>
                <c:pt idx="378">
                  <c:v>0.28471752426203195</c:v>
                </c:pt>
                <c:pt idx="379">
                  <c:v>0.28466182694209763</c:v>
                </c:pt>
                <c:pt idx="380">
                  <c:v>0.28460625858743777</c:v>
                </c:pt>
                <c:pt idx="381">
                  <c:v>0.28455081882499994</c:v>
                </c:pt>
                <c:pt idx="382">
                  <c:v>0.28449550728302575</c:v>
                </c:pt>
                <c:pt idx="383">
                  <c:v>0.28444032359104587</c:v>
                </c:pt>
                <c:pt idx="384">
                  <c:v>0.28438526737987468</c:v>
                </c:pt>
                <c:pt idx="385">
                  <c:v>0.28433033828160509</c:v>
                </c:pt>
                <c:pt idx="386">
                  <c:v>0.28427553592960347</c:v>
                </c:pt>
                <c:pt idx="387">
                  <c:v>0.28422085995850432</c:v>
                </c:pt>
                <c:pt idx="388">
                  <c:v>0.28416631000420539</c:v>
                </c:pt>
                <c:pt idx="389">
                  <c:v>0.28411188570386248</c:v>
                </c:pt>
                <c:pt idx="390">
                  <c:v>0.28405758669588427</c:v>
                </c:pt>
                <c:pt idx="391">
                  <c:v>0.2840034126199274</c:v>
                </c:pt>
                <c:pt idx="392">
                  <c:v>0.28394936311689151</c:v>
                </c:pt>
                <c:pt idx="393">
                  <c:v>0.28389543782891408</c:v>
                </c:pt>
                <c:pt idx="394">
                  <c:v>0.28384163639936549</c:v>
                </c:pt>
                <c:pt idx="395">
                  <c:v>0.28378795847284422</c:v>
                </c:pt>
                <c:pt idx="396">
                  <c:v>0.28373440369517167</c:v>
                </c:pt>
                <c:pt idx="397">
                  <c:v>0.28368097171338746</c:v>
                </c:pt>
                <c:pt idx="398">
                  <c:v>0.28362766217574448</c:v>
                </c:pt>
                <c:pt idx="399">
                  <c:v>0.283574474731704</c:v>
                </c:pt>
                <c:pt idx="400">
                  <c:v>0.28352140903193085</c:v>
                </c:pt>
                <c:pt idx="401">
                  <c:v>0.28346846472828852</c:v>
                </c:pt>
                <c:pt idx="402">
                  <c:v>0.28341564147383458</c:v>
                </c:pt>
                <c:pt idx="403">
                  <c:v>0.28336293892281567</c:v>
                </c:pt>
                <c:pt idx="404">
                  <c:v>0.2833103567306629</c:v>
                </c:pt>
                <c:pt idx="405">
                  <c:v>0.28325789455398703</c:v>
                </c:pt>
                <c:pt idx="406">
                  <c:v>0.28320555205057379</c:v>
                </c:pt>
                <c:pt idx="407">
                  <c:v>0.28315332887937927</c:v>
                </c:pt>
                <c:pt idx="408">
                  <c:v>0.28310122470052507</c:v>
                </c:pt>
                <c:pt idx="409">
                  <c:v>0.28304923917529384</c:v>
                </c:pt>
                <c:pt idx="410">
                  <c:v>0.28299737196612457</c:v>
                </c:pt>
                <c:pt idx="411">
                  <c:v>0.282945622736608</c:v>
                </c:pt>
                <c:pt idx="412">
                  <c:v>0.282893991151482</c:v>
                </c:pt>
                <c:pt idx="413">
                  <c:v>0.28284247687662706</c:v>
                </c:pt>
                <c:pt idx="414">
                  <c:v>0.2827910795790618</c:v>
                </c:pt>
                <c:pt idx="415">
                  <c:v>0.28273979892693829</c:v>
                </c:pt>
                <c:pt idx="416">
                  <c:v>0.28268863458953775</c:v>
                </c:pt>
                <c:pt idx="417">
                  <c:v>0.28263758623726581</c:v>
                </c:pt>
                <c:pt idx="418">
                  <c:v>0.28258665354164841</c:v>
                </c:pt>
                <c:pt idx="419">
                  <c:v>0.28253583617532702</c:v>
                </c:pt>
                <c:pt idx="420">
                  <c:v>0.28248513381205431</c:v>
                </c:pt>
                <c:pt idx="421">
                  <c:v>0.28243454612669</c:v>
                </c:pt>
                <c:pt idx="422">
                  <c:v>0.28238407279519612</c:v>
                </c:pt>
                <c:pt idx="423">
                  <c:v>0.28233371349463288</c:v>
                </c:pt>
                <c:pt idx="424">
                  <c:v>0.28228346790315423</c:v>
                </c:pt>
                <c:pt idx="425">
                  <c:v>0.28223333570000358</c:v>
                </c:pt>
                <c:pt idx="426">
                  <c:v>0.28218331656550955</c:v>
                </c:pt>
                <c:pt idx="427">
                  <c:v>0.28213341018108157</c:v>
                </c:pt>
                <c:pt idx="428">
                  <c:v>0.28208361622920575</c:v>
                </c:pt>
                <c:pt idx="429">
                  <c:v>0.28203393439344054</c:v>
                </c:pt>
                <c:pt idx="430">
                  <c:v>0.28198436435841251</c:v>
                </c:pt>
                <c:pt idx="431">
                  <c:v>0.28193490580981218</c:v>
                </c:pt>
                <c:pt idx="432">
                  <c:v>0.28188555843438984</c:v>
                </c:pt>
                <c:pt idx="433">
                  <c:v>0.28183632191995145</c:v>
                </c:pt>
                <c:pt idx="434">
                  <c:v>0.28178719595535429</c:v>
                </c:pt>
                <c:pt idx="435">
                  <c:v>0.28173818023050301</c:v>
                </c:pt>
                <c:pt idx="436">
                  <c:v>0.2816892744363455</c:v>
                </c:pt>
                <c:pt idx="437">
                  <c:v>0.28164047826486877</c:v>
                </c:pt>
                <c:pt idx="438">
                  <c:v>0.28159179140909474</c:v>
                </c:pt>
                <c:pt idx="439">
                  <c:v>0.28154321356307649</c:v>
                </c:pt>
                <c:pt idx="440">
                  <c:v>0.28149474442189393</c:v>
                </c:pt>
                <c:pt idx="441">
                  <c:v>0.28144638368164993</c:v>
                </c:pt>
                <c:pt idx="442">
                  <c:v>0.28139813103946626</c:v>
                </c:pt>
                <c:pt idx="443">
                  <c:v>0.28134998619347967</c:v>
                </c:pt>
                <c:pt idx="444">
                  <c:v>0.28130194884283793</c:v>
                </c:pt>
                <c:pt idx="445">
                  <c:v>0.28125401868769578</c:v>
                </c:pt>
                <c:pt idx="446">
                  <c:v>0.28120619542921105</c:v>
                </c:pt>
                <c:pt idx="447">
                  <c:v>0.28115847876954075</c:v>
                </c:pt>
                <c:pt idx="448">
                  <c:v>0.28111086841183724</c:v>
                </c:pt>
                <c:pt idx="449">
                  <c:v>0.28106336406024424</c:v>
                </c:pt>
                <c:pt idx="450">
                  <c:v>0.28101596541989299</c:v>
                </c:pt>
                <c:pt idx="451">
                  <c:v>0.28096867219689858</c:v>
                </c:pt>
                <c:pt idx="452">
                  <c:v>0.28092148409835582</c:v>
                </c:pt>
                <c:pt idx="453">
                  <c:v>0.28087440083233567</c:v>
                </c:pt>
                <c:pt idx="454">
                  <c:v>0.28082742210788136</c:v>
                </c:pt>
                <c:pt idx="455">
                  <c:v>0.28078054763500465</c:v>
                </c:pt>
                <c:pt idx="456">
                  <c:v>0.280733777124682</c:v>
                </c:pt>
                <c:pt idx="457">
                  <c:v>0.28068711028885091</c:v>
                </c:pt>
                <c:pt idx="458">
                  <c:v>0.28064054684040607</c:v>
                </c:pt>
                <c:pt idx="459">
                  <c:v>0.28059408649319584</c:v>
                </c:pt>
                <c:pt idx="460">
                  <c:v>0.28054772896201841</c:v>
                </c:pt>
                <c:pt idx="461">
                  <c:v>0.28050147396261821</c:v>
                </c:pt>
                <c:pt idx="462">
                  <c:v>0.2804553212116821</c:v>
                </c:pt>
                <c:pt idx="463">
                  <c:v>0.28040927042683594</c:v>
                </c:pt>
                <c:pt idx="464">
                  <c:v>0.28036332132664082</c:v>
                </c:pt>
                <c:pt idx="465">
                  <c:v>0.28031747363058951</c:v>
                </c:pt>
                <c:pt idx="466">
                  <c:v>0.28027172705910275</c:v>
                </c:pt>
                <c:pt idx="467">
                  <c:v>0.28022608133352583</c:v>
                </c:pt>
                <c:pt idx="468">
                  <c:v>0.28018053617612493</c:v>
                </c:pt>
                <c:pt idx="469">
                  <c:v>0.28013509131008363</c:v>
                </c:pt>
                <c:pt idx="470">
                  <c:v>0.28008974645949924</c:v>
                </c:pt>
                <c:pt idx="471">
                  <c:v>0.28004450134937953</c:v>
                </c:pt>
                <c:pt idx="472">
                  <c:v>0.27999935570563894</c:v>
                </c:pt>
                <c:pt idx="473">
                  <c:v>0.27995430925509535</c:v>
                </c:pt>
                <c:pt idx="474">
                  <c:v>0.27990936172546638</c:v>
                </c:pt>
                <c:pt idx="475">
                  <c:v>0.27986451284536612</c:v>
                </c:pt>
                <c:pt idx="476">
                  <c:v>0.27981976234430161</c:v>
                </c:pt>
                <c:pt idx="477">
                  <c:v>0.27977510995266941</c:v>
                </c:pt>
                <c:pt idx="478">
                  <c:v>0.27973055540175218</c:v>
                </c:pt>
                <c:pt idx="479">
                  <c:v>0.27968609842371533</c:v>
                </c:pt>
                <c:pt idx="480">
                  <c:v>0.27964173875160359</c:v>
                </c:pt>
                <c:pt idx="481">
                  <c:v>0.27959747611933766</c:v>
                </c:pt>
                <c:pt idx="482">
                  <c:v>0.27955331026171087</c:v>
                </c:pt>
                <c:pt idx="483">
                  <c:v>0.27950924091438589</c:v>
                </c:pt>
                <c:pt idx="484">
                  <c:v>0.27946526781389125</c:v>
                </c:pt>
                <c:pt idx="485">
                  <c:v>0.27942139069761823</c:v>
                </c:pt>
                <c:pt idx="486">
                  <c:v>0.27937760930381744</c:v>
                </c:pt>
                <c:pt idx="487">
                  <c:v>0.27933392337159552</c:v>
                </c:pt>
                <c:pt idx="488">
                  <c:v>0.27929033264091202</c:v>
                </c:pt>
                <c:pt idx="489">
                  <c:v>0.27924683685257595</c:v>
                </c:pt>
                <c:pt idx="490">
                  <c:v>0.2792034357482428</c:v>
                </c:pt>
                <c:pt idx="491">
                  <c:v>0.27916012907041104</c:v>
                </c:pt>
                <c:pt idx="492">
                  <c:v>0.27911691656241905</c:v>
                </c:pt>
                <c:pt idx="493">
                  <c:v>0.27907379796844201</c:v>
                </c:pt>
                <c:pt idx="494">
                  <c:v>0.2790307730334885</c:v>
                </c:pt>
                <c:pt idx="495">
                  <c:v>0.27898784150339756</c:v>
                </c:pt>
                <c:pt idx="496">
                  <c:v>0.27894500312483544</c:v>
                </c:pt>
                <c:pt idx="497">
                  <c:v>0.27890225764529236</c:v>
                </c:pt>
                <c:pt idx="498">
                  <c:v>0.27885960481307959</c:v>
                </c:pt>
                <c:pt idx="499">
                  <c:v>0.27881704437732613</c:v>
                </c:pt>
                <c:pt idx="500">
                  <c:v>0.27877457608797579</c:v>
                </c:pt>
                <c:pt idx="501">
                  <c:v>0.27873219969578394</c:v>
                </c:pt>
                <c:pt idx="502">
                  <c:v>0.27868991495231465</c:v>
                </c:pt>
                <c:pt idx="503">
                  <c:v>0.27864772160993739</c:v>
                </c:pt>
                <c:pt idx="504">
                  <c:v>0.27860561942182416</c:v>
                </c:pt>
                <c:pt idx="505">
                  <c:v>0.27856360814194636</c:v>
                </c:pt>
                <c:pt idx="506">
                  <c:v>0.27852168752507184</c:v>
                </c:pt>
                <c:pt idx="507">
                  <c:v>0.27847985732676184</c:v>
                </c:pt>
                <c:pt idx="508">
                  <c:v>0.27843811730336804</c:v>
                </c:pt>
                <c:pt idx="509">
                  <c:v>0.27839646721202954</c:v>
                </c:pt>
                <c:pt idx="510">
                  <c:v>0.27835490681066988</c:v>
                </c:pt>
                <c:pt idx="511">
                  <c:v>0.27831343585799423</c:v>
                </c:pt>
                <c:pt idx="512">
                  <c:v>0.27827205411348621</c:v>
                </c:pt>
                <c:pt idx="513">
                  <c:v>0.2782307613374051</c:v>
                </c:pt>
                <c:pt idx="514">
                  <c:v>0.27818955729078298</c:v>
                </c:pt>
                <c:pt idx="515">
                  <c:v>0.27814844173542169</c:v>
                </c:pt>
                <c:pt idx="516">
                  <c:v>0.27810741443389009</c:v>
                </c:pt>
                <c:pt idx="517">
                  <c:v>0.27806647514952093</c:v>
                </c:pt>
                <c:pt idx="518">
                  <c:v>0.27802562364640832</c:v>
                </c:pt>
                <c:pt idx="519">
                  <c:v>0.27798485968940462</c:v>
                </c:pt>
                <c:pt idx="520">
                  <c:v>0.27794418304411767</c:v>
                </c:pt>
                <c:pt idx="521">
                  <c:v>0.27790359347690796</c:v>
                </c:pt>
                <c:pt idx="522">
                  <c:v>0.27786309075488586</c:v>
                </c:pt>
                <c:pt idx="523">
                  <c:v>0.27782267464590876</c:v>
                </c:pt>
                <c:pt idx="524">
                  <c:v>0.27778234491857828</c:v>
                </c:pt>
                <c:pt idx="525">
                  <c:v>0.27774210134223754</c:v>
                </c:pt>
                <c:pt idx="526">
                  <c:v>0.27770194368696827</c:v>
                </c:pt>
                <c:pt idx="527">
                  <c:v>0.27766187172358819</c:v>
                </c:pt>
                <c:pt idx="528">
                  <c:v>0.27762188522364817</c:v>
                </c:pt>
                <c:pt idx="529">
                  <c:v>0.27758198395942957</c:v>
                </c:pt>
                <c:pt idx="530">
                  <c:v>0.27754216770394147</c:v>
                </c:pt>
                <c:pt idx="531">
                  <c:v>0.27750243623091786</c:v>
                </c:pt>
                <c:pt idx="532">
                  <c:v>0.27746278931481522</c:v>
                </c:pt>
                <c:pt idx="533">
                  <c:v>0.27742322673080949</c:v>
                </c:pt>
                <c:pt idx="534">
                  <c:v>0.27738374825479362</c:v>
                </c:pt>
                <c:pt idx="535">
                  <c:v>0.27734435366337484</c:v>
                </c:pt>
                <c:pt idx="536">
                  <c:v>0.27730504273387208</c:v>
                </c:pt>
                <c:pt idx="537">
                  <c:v>0.2772658152443131</c:v>
                </c:pt>
                <c:pt idx="538">
                  <c:v>0.27722667097343212</c:v>
                </c:pt>
                <c:pt idx="539">
                  <c:v>0.27718760970066703</c:v>
                </c:pt>
                <c:pt idx="540">
                  <c:v>0.2771486312061569</c:v>
                </c:pt>
                <c:pt idx="541">
                  <c:v>0.27710973527073929</c:v>
                </c:pt>
                <c:pt idx="542">
                  <c:v>0.27707092167594766</c:v>
                </c:pt>
                <c:pt idx="543">
                  <c:v>0.27703219020400888</c:v>
                </c:pt>
                <c:pt idx="544">
                  <c:v>0.2769935406378406</c:v>
                </c:pt>
                <c:pt idx="545">
                  <c:v>0.27695497276104869</c:v>
                </c:pt>
                <c:pt idx="546">
                  <c:v>0.27691648635792471</c:v>
                </c:pt>
                <c:pt idx="547">
                  <c:v>0.27687808121344337</c:v>
                </c:pt>
                <c:pt idx="548">
                  <c:v>0.27683975711326003</c:v>
                </c:pt>
                <c:pt idx="549">
                  <c:v>0.27680151384370816</c:v>
                </c:pt>
                <c:pt idx="550">
                  <c:v>0.27676335119179685</c:v>
                </c:pt>
                <c:pt idx="551">
                  <c:v>0.27672526894520832</c:v>
                </c:pt>
                <c:pt idx="552">
                  <c:v>0.2766872668922955</c:v>
                </c:pt>
                <c:pt idx="553">
                  <c:v>0.27664934482207937</c:v>
                </c:pt>
                <c:pt idx="554">
                  <c:v>0.27661150252424677</c:v>
                </c:pt>
                <c:pt idx="555">
                  <c:v>0.27657373978914768</c:v>
                </c:pt>
                <c:pt idx="556">
                  <c:v>0.27653605640779305</c:v>
                </c:pt>
                <c:pt idx="557">
                  <c:v>0.27649845217185209</c:v>
                </c:pt>
                <c:pt idx="558">
                  <c:v>0.27646092687365009</c:v>
                </c:pt>
                <c:pt idx="559">
                  <c:v>0.27642348030616587</c:v>
                </c:pt>
                <c:pt idx="560">
                  <c:v>0.27638611226302945</c:v>
                </c:pt>
                <c:pt idx="561">
                  <c:v>0.27634882253851961</c:v>
                </c:pt>
                <c:pt idx="562">
                  <c:v>0.27631161092756157</c:v>
                </c:pt>
                <c:pt idx="563">
                  <c:v>0.27627447722572457</c:v>
                </c:pt>
                <c:pt idx="564">
                  <c:v>0.27623742122921952</c:v>
                </c:pt>
                <c:pt idx="565">
                  <c:v>0.27620044273489669</c:v>
                </c:pt>
                <c:pt idx="566">
                  <c:v>0.27616354154024336</c:v>
                </c:pt>
                <c:pt idx="567">
                  <c:v>0.27612671744338146</c:v>
                </c:pt>
                <c:pt idx="568">
                  <c:v>0.2760899702430652</c:v>
                </c:pt>
                <c:pt idx="569">
                  <c:v>0.27605329973867893</c:v>
                </c:pt>
                <c:pt idx="570">
                  <c:v>0.27601670573023468</c:v>
                </c:pt>
                <c:pt idx="571">
                  <c:v>0.27598018801836993</c:v>
                </c:pt>
                <c:pt idx="572">
                  <c:v>0.27594374640434538</c:v>
                </c:pt>
                <c:pt idx="573">
                  <c:v>0.27590738069004256</c:v>
                </c:pt>
                <c:pt idx="574">
                  <c:v>0.27587109067796162</c:v>
                </c:pt>
                <c:pt idx="575">
                  <c:v>0.27583487617121916</c:v>
                </c:pt>
                <c:pt idx="576">
                  <c:v>0.27579873697354584</c:v>
                </c:pt>
                <c:pt idx="577">
                  <c:v>0.2757626728892843</c:v>
                </c:pt>
                <c:pt idx="578">
                  <c:v>0.27572668372338677</c:v>
                </c:pt>
                <c:pt idx="579">
                  <c:v>0.27569076928141301</c:v>
                </c:pt>
                <c:pt idx="580">
                  <c:v>0.27565492936952807</c:v>
                </c:pt>
                <c:pt idx="581">
                  <c:v>0.27561916379449997</c:v>
                </c:pt>
                <c:pt idx="582">
                  <c:v>0.27558347236369762</c:v>
                </c:pt>
                <c:pt idx="583">
                  <c:v>0.27554785488508871</c:v>
                </c:pt>
                <c:pt idx="584">
                  <c:v>0.27551231116723734</c:v>
                </c:pt>
                <c:pt idx="585">
                  <c:v>0.27547684101930203</c:v>
                </c:pt>
                <c:pt idx="586">
                  <c:v>0.27544144425103351</c:v>
                </c:pt>
                <c:pt idx="587">
                  <c:v>0.27540612067277259</c:v>
                </c:pt>
                <c:pt idx="588">
                  <c:v>0.27537087009544797</c:v>
                </c:pt>
                <c:pt idx="589">
                  <c:v>0.27533569233057426</c:v>
                </c:pt>
                <c:pt idx="590">
                  <c:v>0.27530058719024958</c:v>
                </c:pt>
                <c:pt idx="591">
                  <c:v>0.27526555448715384</c:v>
                </c:pt>
                <c:pt idx="592">
                  <c:v>0.27523059403454631</c:v>
                </c:pt>
                <c:pt idx="593">
                  <c:v>0.27519570564626367</c:v>
                </c:pt>
                <c:pt idx="594">
                  <c:v>0.27516088913671793</c:v>
                </c:pt>
                <c:pt idx="595">
                  <c:v>0.27512614432089438</c:v>
                </c:pt>
                <c:pt idx="596">
                  <c:v>0.27509147101434939</c:v>
                </c:pt>
                <c:pt idx="597">
                  <c:v>0.27505686903320853</c:v>
                </c:pt>
                <c:pt idx="598">
                  <c:v>0.27502233819416444</c:v>
                </c:pt>
                <c:pt idx="599">
                  <c:v>0.2749878783144748</c:v>
                </c:pt>
                <c:pt idx="600">
                  <c:v>0.27495348921196022</c:v>
                </c:pt>
                <c:pt idx="601">
                  <c:v>0.27491917070500232</c:v>
                </c:pt>
                <c:pt idx="602">
                  <c:v>0.27488492261254172</c:v>
                </c:pt>
                <c:pt idx="603">
                  <c:v>0.274850744754076</c:v>
                </c:pt>
                <c:pt idx="604">
                  <c:v>0.27481663694965763</c:v>
                </c:pt>
                <c:pt idx="605">
                  <c:v>0.27478259901989216</c:v>
                </c:pt>
                <c:pt idx="606">
                  <c:v>0.27474863078593603</c:v>
                </c:pt>
                <c:pt idx="607">
                  <c:v>0.27471473206949476</c:v>
                </c:pt>
                <c:pt idx="608">
                  <c:v>0.27468090269282086</c:v>
                </c:pt>
                <c:pt idx="609">
                  <c:v>0.27464714247871203</c:v>
                </c:pt>
                <c:pt idx="610">
                  <c:v>0.27461345125050907</c:v>
                </c:pt>
                <c:pt idx="611">
                  <c:v>0.27457982883209392</c:v>
                </c:pt>
                <c:pt idx="612">
                  <c:v>0.27454627504788787</c:v>
                </c:pt>
                <c:pt idx="613">
                  <c:v>0.27451278972284954</c:v>
                </c:pt>
                <c:pt idx="614">
                  <c:v>0.27447937268247291</c:v>
                </c:pt>
                <c:pt idx="615">
                  <c:v>0.2744460237527856</c:v>
                </c:pt>
                <c:pt idx="616">
                  <c:v>0.27441274276034677</c:v>
                </c:pt>
                <c:pt idx="617">
                  <c:v>0.27437952953224531</c:v>
                </c:pt>
                <c:pt idx="618">
                  <c:v>0.27434638389609795</c:v>
                </c:pt>
                <c:pt idx="619">
                  <c:v>0.2743133056800473</c:v>
                </c:pt>
                <c:pt idx="620">
                  <c:v>0.27428029471276022</c:v>
                </c:pt>
                <c:pt idx="621">
                  <c:v>0.27424735082342566</c:v>
                </c:pt>
                <c:pt idx="622">
                  <c:v>0.27421447384175301</c:v>
                </c:pt>
                <c:pt idx="623">
                  <c:v>0.27418166359797008</c:v>
                </c:pt>
                <c:pt idx="624">
                  <c:v>0.27414891992282148</c:v>
                </c:pt>
                <c:pt idx="625">
                  <c:v>0.27411624264756651</c:v>
                </c:pt>
                <c:pt idx="626">
                  <c:v>0.27408363160397764</c:v>
                </c:pt>
                <c:pt idx="627">
                  <c:v>0.27405108662433847</c:v>
                </c:pt>
                <c:pt idx="628">
                  <c:v>0.27401860754144197</c:v>
                </c:pt>
                <c:pt idx="629">
                  <c:v>0.27398619418858872</c:v>
                </c:pt>
                <c:pt idx="630">
                  <c:v>0.27395384639958503</c:v>
                </c:pt>
                <c:pt idx="631">
                  <c:v>0.27392156400874129</c:v>
                </c:pt>
                <c:pt idx="632">
                  <c:v>0.27388934685087007</c:v>
                </c:pt>
                <c:pt idx="633">
                  <c:v>0.27385719476128434</c:v>
                </c:pt>
                <c:pt idx="634">
                  <c:v>0.27382510757579581</c:v>
                </c:pt>
                <c:pt idx="635">
                  <c:v>0.27379308513071304</c:v>
                </c:pt>
                <c:pt idx="636">
                  <c:v>0.27376112726283974</c:v>
                </c:pt>
                <c:pt idx="637">
                  <c:v>0.27372923380947306</c:v>
                </c:pt>
                <c:pt idx="638">
                  <c:v>0.27369740460840181</c:v>
                </c:pt>
                <c:pt idx="639">
                  <c:v>0.27366563949790479</c:v>
                </c:pt>
                <c:pt idx="640">
                  <c:v>0.27363393831674893</c:v>
                </c:pt>
                <c:pt idx="641">
                  <c:v>0.27360230090418769</c:v>
                </c:pt>
                <c:pt idx="642">
                  <c:v>0.27357072709995928</c:v>
                </c:pt>
                <c:pt idx="643">
                  <c:v>0.27353921674428505</c:v>
                </c:pt>
                <c:pt idx="644">
                  <c:v>0.27350776967786766</c:v>
                </c:pt>
                <c:pt idx="645">
                  <c:v>0.27347638574188954</c:v>
                </c:pt>
                <c:pt idx="646">
                  <c:v>0.273445064778011</c:v>
                </c:pt>
                <c:pt idx="647">
                  <c:v>0.27341380662836884</c:v>
                </c:pt>
                <c:pt idx="648">
                  <c:v>0.27338261113557438</c:v>
                </c:pt>
                <c:pt idx="649">
                  <c:v>0.27335147814271193</c:v>
                </c:pt>
                <c:pt idx="650">
                  <c:v>0.27332040749333725</c:v>
                </c:pt>
                <c:pt idx="651">
                  <c:v>0.27328939903147564</c:v>
                </c:pt>
                <c:pt idx="652">
                  <c:v>0.27325845260162057</c:v>
                </c:pt>
                <c:pt idx="653">
                  <c:v>0.27322756804873183</c:v>
                </c:pt>
                <c:pt idx="654">
                  <c:v>0.27319674521823395</c:v>
                </c:pt>
                <c:pt idx="655">
                  <c:v>0.27316598395601471</c:v>
                </c:pt>
                <c:pt idx="656">
                  <c:v>0.2731352841084233</c:v>
                </c:pt>
                <c:pt idx="657">
                  <c:v>0.27310464552226893</c:v>
                </c:pt>
                <c:pt idx="658">
                  <c:v>0.27307406804481904</c:v>
                </c:pt>
                <c:pt idx="659">
                  <c:v>0.27304355152379783</c:v>
                </c:pt>
                <c:pt idx="660">
                  <c:v>0.27301309580738459</c:v>
                </c:pt>
                <c:pt idx="661">
                  <c:v>0.27298270074421216</c:v>
                </c:pt>
                <c:pt idx="662">
                  <c:v>0.27295236618336527</c:v>
                </c:pt>
                <c:pt idx="663">
                  <c:v>0.27292209197437911</c:v>
                </c:pt>
                <c:pt idx="664">
                  <c:v>0.27289187796723768</c:v>
                </c:pt>
                <c:pt idx="665">
                  <c:v>0.27286172401237213</c:v>
                </c:pt>
                <c:pt idx="666">
                  <c:v>0.27283162996065946</c:v>
                </c:pt>
                <c:pt idx="667">
                  <c:v>0.27280159566342066</c:v>
                </c:pt>
                <c:pt idx="668">
                  <c:v>0.27277162097241942</c:v>
                </c:pt>
                <c:pt idx="669">
                  <c:v>0.27274170573986045</c:v>
                </c:pt>
                <c:pt idx="670">
                  <c:v>0.27271184981838803</c:v>
                </c:pt>
                <c:pt idx="671">
                  <c:v>0.27268205306108445</c:v>
                </c:pt>
                <c:pt idx="672">
                  <c:v>0.27265231532146844</c:v>
                </c:pt>
                <c:pt idx="673">
                  <c:v>0.27262263645349383</c:v>
                </c:pt>
                <c:pt idx="674">
                  <c:v>0.27259301631154781</c:v>
                </c:pt>
                <c:pt idx="675">
                  <c:v>0.27256345475044957</c:v>
                </c:pt>
                <c:pt idx="676">
                  <c:v>0.27253395162544886</c:v>
                </c:pt>
                <c:pt idx="677">
                  <c:v>0.27250450679222427</c:v>
                </c:pt>
                <c:pt idx="678">
                  <c:v>0.27247512010688207</c:v>
                </c:pt>
                <c:pt idx="679">
                  <c:v>0.27244579142595443</c:v>
                </c:pt>
                <c:pt idx="680">
                  <c:v>0.2724165206063982</c:v>
                </c:pt>
                <c:pt idx="681">
                  <c:v>0.2723873075055932</c:v>
                </c:pt>
                <c:pt idx="682">
                  <c:v>0.272358151981341</c:v>
                </c:pt>
                <c:pt idx="683">
                  <c:v>0.27232905389186329</c:v>
                </c:pt>
                <c:pt idx="684">
                  <c:v>0.27230001309580054</c:v>
                </c:pt>
                <c:pt idx="685">
                  <c:v>0.27227102945221043</c:v>
                </c:pt>
                <c:pt idx="686">
                  <c:v>0.27224210282056666</c:v>
                </c:pt>
                <c:pt idx="687">
                  <c:v>0.27221323306075718</c:v>
                </c:pt>
                <c:pt idx="688">
                  <c:v>0.27218442003308302</c:v>
                </c:pt>
                <c:pt idx="689">
                  <c:v>0.27215566359825683</c:v>
                </c:pt>
                <c:pt idx="690">
                  <c:v>0.27212696361740135</c:v>
                </c:pt>
                <c:pt idx="691">
                  <c:v>0.27209831995204814</c:v>
                </c:pt>
                <c:pt idx="692">
                  <c:v>0.27206973246413607</c:v>
                </c:pt>
                <c:pt idx="693">
                  <c:v>0.27204120101601004</c:v>
                </c:pt>
                <c:pt idx="694">
                  <c:v>0.27201272547041944</c:v>
                </c:pt>
                <c:pt idx="695">
                  <c:v>0.2719843056905169</c:v>
                </c:pt>
                <c:pt idx="696">
                  <c:v>0.2719559415398568</c:v>
                </c:pt>
                <c:pt idx="697">
                  <c:v>0.27192763288239402</c:v>
                </c:pt>
                <c:pt idx="698">
                  <c:v>0.27189937958248239</c:v>
                </c:pt>
                <c:pt idx="699">
                  <c:v>0.27187118150487355</c:v>
                </c:pt>
                <c:pt idx="700">
                  <c:v>0.27184303851471536</c:v>
                </c:pt>
                <c:pt idx="701">
                  <c:v>0.27181495047755067</c:v>
                </c:pt>
                <c:pt idx="702">
                  <c:v>0.27178691725931603</c:v>
                </c:pt>
                <c:pt idx="703">
                  <c:v>0.27175893872634022</c:v>
                </c:pt>
                <c:pt idx="704">
                  <c:v>0.271731014745343</c:v>
                </c:pt>
                <c:pt idx="705">
                  <c:v>0.27170314518343369</c:v>
                </c:pt>
                <c:pt idx="706">
                  <c:v>0.27167532990810989</c:v>
                </c:pt>
                <c:pt idx="707">
                  <c:v>0.27164756878725621</c:v>
                </c:pt>
                <c:pt idx="708">
                  <c:v>0.27161986168914293</c:v>
                </c:pt>
                <c:pt idx="709">
                  <c:v>0.27159220848242455</c:v>
                </c:pt>
                <c:pt idx="710">
                  <c:v>0.27156460903613866</c:v>
                </c:pt>
                <c:pt idx="711">
                  <c:v>0.27153706321970456</c:v>
                </c:pt>
                <c:pt idx="712">
                  <c:v>0.27150957090292194</c:v>
                </c:pt>
                <c:pt idx="713">
                  <c:v>0.27148213195596971</c:v>
                </c:pt>
                <c:pt idx="714">
                  <c:v>0.27145474624940452</c:v>
                </c:pt>
                <c:pt idx="715">
                  <c:v>0.27142741365415962</c:v>
                </c:pt>
                <c:pt idx="716">
                  <c:v>0.27140013404154356</c:v>
                </c:pt>
                <c:pt idx="717">
                  <c:v>0.27137290728323893</c:v>
                </c:pt>
                <c:pt idx="718">
                  <c:v>0.27134573325130096</c:v>
                </c:pt>
                <c:pt idx="719">
                  <c:v>0.27131861181815642</c:v>
                </c:pt>
                <c:pt idx="720">
                  <c:v>0.27129154285660234</c:v>
                </c:pt>
                <c:pt idx="721">
                  <c:v>0.27126452623980463</c:v>
                </c:pt>
                <c:pt idx="722">
                  <c:v>0.27123756184129699</c:v>
                </c:pt>
                <c:pt idx="723">
                  <c:v>0.27121064953497959</c:v>
                </c:pt>
                <c:pt idx="724">
                  <c:v>0.27118378919511782</c:v>
                </c:pt>
                <c:pt idx="725">
                  <c:v>0.27115698069634109</c:v>
                </c:pt>
                <c:pt idx="726">
                  <c:v>0.27113022391364155</c:v>
                </c:pt>
                <c:pt idx="727">
                  <c:v>0.27110351872237298</c:v>
                </c:pt>
                <c:pt idx="728">
                  <c:v>0.27107686499824946</c:v>
                </c:pt>
                <c:pt idx="729">
                  <c:v>0.27105026261734411</c:v>
                </c:pt>
                <c:pt idx="730">
                  <c:v>0.27102371145608806</c:v>
                </c:pt>
                <c:pt idx="731">
                  <c:v>0.27099721139126914</c:v>
                </c:pt>
                <c:pt idx="732">
                  <c:v>0.27097076230003064</c:v>
                </c:pt>
                <c:pt idx="733">
                  <c:v>0.27094436405987016</c:v>
                </c:pt>
                <c:pt idx="734">
                  <c:v>0.2709180165486384</c:v>
                </c:pt>
                <c:pt idx="735">
                  <c:v>0.27089171964453806</c:v>
                </c:pt>
                <c:pt idx="736">
                  <c:v>0.27086547322612248</c:v>
                </c:pt>
                <c:pt idx="737">
                  <c:v>0.27083927717229467</c:v>
                </c:pt>
                <c:pt idx="738">
                  <c:v>0.270813131362306</c:v>
                </c:pt>
                <c:pt idx="739">
                  <c:v>0.27078703567575507</c:v>
                </c:pt>
                <c:pt idx="740">
                  <c:v>0.27076098999258646</c:v>
                </c:pt>
                <c:pt idx="741">
                  <c:v>0.27073499419308977</c:v>
                </c:pt>
                <c:pt idx="742">
                  <c:v>0.27070904815789831</c:v>
                </c:pt>
                <c:pt idx="743">
                  <c:v>0.27068315176798796</c:v>
                </c:pt>
                <c:pt idx="744">
                  <c:v>0.27065730490467604</c:v>
                </c:pt>
                <c:pt idx="745">
                  <c:v>0.27063150744962022</c:v>
                </c:pt>
                <c:pt idx="746">
                  <c:v>0.27060575928481734</c:v>
                </c:pt>
                <c:pt idx="747">
                  <c:v>0.27058006029260223</c:v>
                </c:pt>
                <c:pt idx="748">
                  <c:v>0.27055441035564665</c:v>
                </c:pt>
                <c:pt idx="749">
                  <c:v>0.27052880935695811</c:v>
                </c:pt>
                <c:pt idx="750">
                  <c:v>0.27050325717987889</c:v>
                </c:pt>
                <c:pt idx="751">
                  <c:v>0.27047775370808463</c:v>
                </c:pt>
                <c:pt idx="752">
                  <c:v>0.27045229882558358</c:v>
                </c:pt>
                <c:pt idx="753">
                  <c:v>0.27042689241671519</c:v>
                </c:pt>
                <c:pt idx="754">
                  <c:v>0.27040153436614922</c:v>
                </c:pt>
                <c:pt idx="755">
                  <c:v>0.27037622455888449</c:v>
                </c:pt>
                <c:pt idx="756">
                  <c:v>0.2703509628802479</c:v>
                </c:pt>
                <c:pt idx="757">
                  <c:v>0.27032574921589325</c:v>
                </c:pt>
                <c:pt idx="758">
                  <c:v>0.27030058345180014</c:v>
                </c:pt>
                <c:pt idx="759">
                  <c:v>0.270275465474273</c:v>
                </c:pt>
                <c:pt idx="760">
                  <c:v>0.27025039516993998</c:v>
                </c:pt>
                <c:pt idx="761">
                  <c:v>0.27022537242575173</c:v>
                </c:pt>
                <c:pt idx="762">
                  <c:v>0.27020039712898053</c:v>
                </c:pt>
                <c:pt idx="763">
                  <c:v>0.27017546916721913</c:v>
                </c:pt>
                <c:pt idx="764">
                  <c:v>0.27015058842837969</c:v>
                </c:pt>
                <c:pt idx="765">
                  <c:v>0.27012575480069262</c:v>
                </c:pt>
                <c:pt idx="766">
                  <c:v>0.27010096817270579</c:v>
                </c:pt>
                <c:pt idx="767">
                  <c:v>0.27007622843328322</c:v>
                </c:pt>
                <c:pt idx="768">
                  <c:v>0.27005153547160415</c:v>
                </c:pt>
                <c:pt idx="769">
                  <c:v>0.270026889177162</c:v>
                </c:pt>
                <c:pt idx="770">
                  <c:v>0.27000228943976329</c:v>
                </c:pt>
                <c:pt idx="771">
                  <c:v>0.26997773614952664</c:v>
                </c:pt>
                <c:pt idx="772">
                  <c:v>0.26995322919688175</c:v>
                </c:pt>
                <c:pt idx="773">
                  <c:v>0.2699287684725683</c:v>
                </c:pt>
                <c:pt idx="774">
                  <c:v>0.26990435386763501</c:v>
                </c:pt>
                <c:pt idx="775">
                  <c:v>0.26987998527343854</c:v>
                </c:pt>
                <c:pt idx="776">
                  <c:v>0.26985566258164262</c:v>
                </c:pt>
                <c:pt idx="777">
                  <c:v>0.26983138568421683</c:v>
                </c:pt>
                <c:pt idx="778">
                  <c:v>0.26980715447343573</c:v>
                </c:pt>
                <c:pt idx="779">
                  <c:v>0.26978296884187791</c:v>
                </c:pt>
                <c:pt idx="780">
                  <c:v>0.26975882868242484</c:v>
                </c:pt>
                <c:pt idx="781">
                  <c:v>0.26973473388825997</c:v>
                </c:pt>
                <c:pt idx="782">
                  <c:v>0.26971068435286766</c:v>
                </c:pt>
                <c:pt idx="783">
                  <c:v>0.26968667997003226</c:v>
                </c:pt>
                <c:pt idx="784">
                  <c:v>0.26966272063383717</c:v>
                </c:pt>
                <c:pt idx="785">
                  <c:v>0.26963880623866371</c:v>
                </c:pt>
                <c:pt idx="786">
                  <c:v>0.26961493667919029</c:v>
                </c:pt>
                <c:pt idx="787">
                  <c:v>0.26959111185039136</c:v>
                </c:pt>
                <c:pt idx="788">
                  <c:v>0.26956733164753643</c:v>
                </c:pt>
                <c:pt idx="789">
                  <c:v>0.2695435959661891</c:v>
                </c:pt>
                <c:pt idx="790">
                  <c:v>0.26951990470220621</c:v>
                </c:pt>
                <c:pt idx="791">
                  <c:v>0.26949625775173675</c:v>
                </c:pt>
                <c:pt idx="792">
                  <c:v>0.26947265501122086</c:v>
                </c:pt>
                <c:pt idx="793">
                  <c:v>0.26944909637738912</c:v>
                </c:pt>
                <c:pt idx="794">
                  <c:v>0.26942558174726133</c:v>
                </c:pt>
                <c:pt idx="795">
                  <c:v>0.26940211101814576</c:v>
                </c:pt>
                <c:pt idx="796">
                  <c:v>0.2693786840876381</c:v>
                </c:pt>
                <c:pt idx="797">
                  <c:v>0.26935530085362053</c:v>
                </c:pt>
                <c:pt idx="798">
                  <c:v>0.26933196121426078</c:v>
                </c:pt>
                <c:pt idx="799">
                  <c:v>0.26930866506801132</c:v>
                </c:pt>
                <c:pt idx="800">
                  <c:v>0.26928541231360825</c:v>
                </c:pt>
                <c:pt idx="801">
                  <c:v>0.26926220285007046</c:v>
                </c:pt>
                <c:pt idx="802">
                  <c:v>0.26923903657669879</c:v>
                </c:pt>
                <c:pt idx="803">
                  <c:v>0.26921591339307499</c:v>
                </c:pt>
                <c:pt idx="804">
                  <c:v>0.26919283319906079</c:v>
                </c:pt>
                <c:pt idx="805">
                  <c:v>0.26916979589479717</c:v>
                </c:pt>
                <c:pt idx="806">
                  <c:v>0.26914680138070324</c:v>
                </c:pt>
                <c:pt idx="807">
                  <c:v>0.26912384955747543</c:v>
                </c:pt>
                <c:pt idx="808">
                  <c:v>0.26910094032608667</c:v>
                </c:pt>
                <c:pt idx="809">
                  <c:v>0.26907807358778529</c:v>
                </c:pt>
                <c:pt idx="810">
                  <c:v>0.26905524924409435</c:v>
                </c:pt>
                <c:pt idx="811">
                  <c:v>0.26903246719681057</c:v>
                </c:pt>
                <c:pt idx="812">
                  <c:v>0.2690097273480036</c:v>
                </c:pt>
                <c:pt idx="813">
                  <c:v>0.26898702960001497</c:v>
                </c:pt>
                <c:pt idx="814">
                  <c:v>0.26896437385545735</c:v>
                </c:pt>
                <c:pt idx="815">
                  <c:v>0.26894176001721359</c:v>
                </c:pt>
                <c:pt idx="816">
                  <c:v>0.26891918798843589</c:v>
                </c:pt>
                <c:pt idx="817">
                  <c:v>0.26889665767254489</c:v>
                </c:pt>
                <c:pt idx="818">
                  <c:v>0.2688741689732288</c:v>
                </c:pt>
                <c:pt idx="819">
                  <c:v>0.26885172179444261</c:v>
                </c:pt>
                <c:pt idx="820">
                  <c:v>0.26882931604040716</c:v>
                </c:pt>
                <c:pt idx="821">
                  <c:v>0.2688069516156083</c:v>
                </c:pt>
                <c:pt idx="822">
                  <c:v>0.26878462842479606</c:v>
                </c:pt>
                <c:pt idx="823">
                  <c:v>0.26876234637298368</c:v>
                </c:pt>
                <c:pt idx="824">
                  <c:v>0.26874010536544696</c:v>
                </c:pt>
                <c:pt idx="825">
                  <c:v>0.26871790530772321</c:v>
                </c:pt>
                <c:pt idx="826">
                  <c:v>0.26869574610561064</c:v>
                </c:pt>
                <c:pt idx="827">
                  <c:v>0.26867362766516723</c:v>
                </c:pt>
                <c:pt idx="828">
                  <c:v>0.26865154989271012</c:v>
                </c:pt>
                <c:pt idx="829">
                  <c:v>0.26862951269481472</c:v>
                </c:pt>
                <c:pt idx="830">
                  <c:v>0.26860751597831389</c:v>
                </c:pt>
                <c:pt idx="831">
                  <c:v>0.26858555965029701</c:v>
                </c:pt>
                <c:pt idx="832">
                  <c:v>0.2685636436181093</c:v>
                </c:pt>
                <c:pt idx="833">
                  <c:v>0.26854176778935085</c:v>
                </c:pt>
                <c:pt idx="834">
                  <c:v>0.26851993207187602</c:v>
                </c:pt>
                <c:pt idx="835">
                  <c:v>0.26849813637379233</c:v>
                </c:pt>
                <c:pt idx="836">
                  <c:v>0.26847638060345996</c:v>
                </c:pt>
                <c:pt idx="837">
                  <c:v>0.26845466466949069</c:v>
                </c:pt>
                <c:pt idx="838">
                  <c:v>0.2684329884807472</c:v>
                </c:pt>
                <c:pt idx="839">
                  <c:v>0.2684113519463423</c:v>
                </c:pt>
                <c:pt idx="840">
                  <c:v>0.26838975497563811</c:v>
                </c:pt>
                <c:pt idx="841">
                  <c:v>0.26836819747824514</c:v>
                </c:pt>
                <c:pt idx="842">
                  <c:v>0.26834667936402168</c:v>
                </c:pt>
                <c:pt idx="843">
                  <c:v>0.26832520054307291</c:v>
                </c:pt>
                <c:pt idx="844">
                  <c:v>0.26830376092575015</c:v>
                </c:pt>
                <c:pt idx="845">
                  <c:v>0.26828236042264997</c:v>
                </c:pt>
                <c:pt idx="846">
                  <c:v>0.26826099894461358</c:v>
                </c:pt>
                <c:pt idx="847">
                  <c:v>0.26823967640272589</c:v>
                </c:pt>
                <c:pt idx="848">
                  <c:v>0.26821839270831488</c:v>
                </c:pt>
                <c:pt idx="849">
                  <c:v>0.26819714777295062</c:v>
                </c:pt>
                <c:pt idx="850">
                  <c:v>0.26817594150844476</c:v>
                </c:pt>
                <c:pt idx="851">
                  <c:v>0.26815477382684955</c:v>
                </c:pt>
                <c:pt idx="852">
                  <c:v>0.26813364464045719</c:v>
                </c:pt>
                <c:pt idx="853">
                  <c:v>0.268112553861799</c:v>
                </c:pt>
              </c:numCache>
            </c:numRef>
          </c:yVal>
          <c:smooth val="1"/>
        </c:ser>
        <c:axId val="84093568"/>
        <c:axId val="84025728"/>
      </c:scatterChart>
      <c:valAx>
        <c:axId val="84093568"/>
        <c:scaling>
          <c:orientation val="minMax"/>
          <c:max val="80"/>
        </c:scaling>
        <c:axPos val="b"/>
        <c:numFmt formatCode="General" sourceLinked="1"/>
        <c:tickLblPos val="nextTo"/>
        <c:crossAx val="84025728"/>
        <c:crosses val="autoZero"/>
        <c:crossBetween val="midCat"/>
      </c:valAx>
      <c:valAx>
        <c:axId val="84025728"/>
        <c:scaling>
          <c:orientation val="minMax"/>
          <c:max val="0.60000000000000009"/>
        </c:scaling>
        <c:axPos val="l"/>
        <c:majorGridlines/>
        <c:numFmt formatCode="General" sourceLinked="1"/>
        <c:tickLblPos val="nextTo"/>
        <c:crossAx val="84093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#3'!$Q$1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#3'!$F$2:$F$855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#3'!$Q$2:$Q$855</c:f>
              <c:numCache>
                <c:formatCode>General</c:formatCode>
                <c:ptCount val="854"/>
                <c:pt idx="0">
                  <c:v>0.26</c:v>
                </c:pt>
                <c:pt idx="1">
                  <c:v>0.25902053764668093</c:v>
                </c:pt>
                <c:pt idx="2">
                  <c:v>0.25804992730908638</c:v>
                </c:pt>
                <c:pt idx="3">
                  <c:v>0.25708806921112726</c:v>
                </c:pt>
                <c:pt idx="4">
                  <c:v>0.25613486492323834</c:v>
                </c:pt>
                <c:pt idx="5">
                  <c:v>0.25519021734122532</c:v>
                </c:pt>
                <c:pt idx="6">
                  <c:v>0.25425403066549079</c:v>
                </c:pt>
                <c:pt idx="7">
                  <c:v>0.25332621038063124</c:v>
                </c:pt>
                <c:pt idx="8">
                  <c:v>0.25240666323539834</c:v>
                </c:pt>
                <c:pt idx="9">
                  <c:v>0.25149529722301633</c:v>
                </c:pt>
                <c:pt idx="10">
                  <c:v>0.25059202156184918</c:v>
                </c:pt>
                <c:pt idx="11">
                  <c:v>0.24969674667641009</c:v>
                </c:pt>
                <c:pt idx="12">
                  <c:v>0.24880938417870682</c:v>
                </c:pt>
                <c:pt idx="13">
                  <c:v>0.24792984684991573</c:v>
                </c:pt>
                <c:pt idx="14">
                  <c:v>0.24705804862237862</c:v>
                </c:pt>
                <c:pt idx="15">
                  <c:v>0.24619390456191559</c:v>
                </c:pt>
                <c:pt idx="16">
                  <c:v>0.24533733085044779</c:v>
                </c:pt>
                <c:pt idx="17">
                  <c:v>0.24448824476892386</c:v>
                </c:pt>
                <c:pt idx="18">
                  <c:v>0.24364656468054452</c:v>
                </c:pt>
                <c:pt idx="19">
                  <c:v>0.24281221001427883</c:v>
                </c:pt>
                <c:pt idx="20">
                  <c:v>0.24198510124866693</c:v>
                </c:pt>
                <c:pt idx="21">
                  <c:v>0.24116515989590345</c:v>
                </c:pt>
                <c:pt idx="22">
                  <c:v>0.24035230848619624</c:v>
                </c:pt>
                <c:pt idx="23">
                  <c:v>0.23954647055239486</c:v>
                </c:pt>
                <c:pt idx="24">
                  <c:v>0.23874757061488402</c:v>
                </c:pt>
                <c:pt idx="25">
                  <c:v>0.23795553416673623</c:v>
                </c:pt>
                <c:pt idx="26">
                  <c:v>0.23717028765911938</c:v>
                </c:pt>
                <c:pt idx="27">
                  <c:v>0.23639175848695373</c:v>
                </c:pt>
                <c:pt idx="28">
                  <c:v>0.2356198749748139</c:v>
                </c:pt>
                <c:pt idx="29">
                  <c:v>0.23485456636307087</c:v>
                </c:pt>
                <c:pt idx="30">
                  <c:v>0.23409576279426986</c:v>
                </c:pt>
                <c:pt idx="31">
                  <c:v>0.23334339529973891</c:v>
                </c:pt>
                <c:pt idx="32">
                  <c:v>0.23259739578642452</c:v>
                </c:pt>
                <c:pt idx="33">
                  <c:v>0.2318576970239494</c:v>
                </c:pt>
                <c:pt idx="34">
                  <c:v>0.23112423263188847</c:v>
                </c:pt>
                <c:pt idx="35">
                  <c:v>0.23039693706725892</c:v>
                </c:pt>
                <c:pt idx="36">
                  <c:v>0.22967574561222026</c:v>
                </c:pt>
                <c:pt idx="37">
                  <c:v>0.22896059436198027</c:v>
                </c:pt>
                <c:pt idx="38">
                  <c:v>0.22825142021290337</c:v>
                </c:pt>
                <c:pt idx="39">
                  <c:v>0.22754816085081706</c:v>
                </c:pt>
                <c:pt idx="40">
                  <c:v>0.22685075473951322</c:v>
                </c:pt>
                <c:pt idx="41">
                  <c:v>0.2261591411094403</c:v>
                </c:pt>
                <c:pt idx="42">
                  <c:v>0.22547325994658304</c:v>
                </c:pt>
                <c:pt idx="43">
                  <c:v>0.22479305198152616</c:v>
                </c:pt>
                <c:pt idx="44">
                  <c:v>0.22411845867869842</c:v>
                </c:pt>
                <c:pt idx="45">
                  <c:v>0.2234494222257942</c:v>
                </c:pt>
                <c:pt idx="46">
                  <c:v>0.22278588552336864</c:v>
                </c:pt>
                <c:pt idx="47">
                  <c:v>0.22212779217460379</c:v>
                </c:pt>
                <c:pt idx="48">
                  <c:v>0.22147508647524211</c:v>
                </c:pt>
                <c:pt idx="49">
                  <c:v>0.22082771340368459</c:v>
                </c:pt>
                <c:pt idx="50">
                  <c:v>0.2201856186112503</c:v>
                </c:pt>
                <c:pt idx="51">
                  <c:v>0.21954874841259442</c:v>
                </c:pt>
                <c:pt idx="52">
                  <c:v>0.21891704977628196</c:v>
                </c:pt>
                <c:pt idx="53">
                  <c:v>0.2182904703155141</c:v>
                </c:pt>
                <c:pt idx="54">
                  <c:v>0.21766895827900479</c:v>
                </c:pt>
                <c:pt idx="55">
                  <c:v>0.21705246254200436</c:v>
                </c:pt>
                <c:pt idx="56">
                  <c:v>0.21644093259746794</c:v>
                </c:pt>
                <c:pt idx="57">
                  <c:v>0.21583431854736565</c:v>
                </c:pt>
                <c:pt idx="58">
                  <c:v>0.21523257109413249</c:v>
                </c:pt>
                <c:pt idx="59">
                  <c:v>0.21463564153225492</c:v>
                </c:pt>
                <c:pt idx="60">
                  <c:v>0.21404348173999199</c:v>
                </c:pt>
                <c:pt idx="61">
                  <c:v>0.21345604417122849</c:v>
                </c:pt>
                <c:pt idx="62">
                  <c:v>0.2128732818474578</c:v>
                </c:pt>
                <c:pt idx="63">
                  <c:v>0.21229514834989208</c:v>
                </c:pt>
                <c:pt idx="64">
                  <c:v>0.21172159781169753</c:v>
                </c:pt>
                <c:pt idx="65">
                  <c:v>0.21115258491035255</c:v>
                </c:pt>
                <c:pt idx="66">
                  <c:v>0.21058806486012657</c:v>
                </c:pt>
                <c:pt idx="67">
                  <c:v>0.2100279934046774</c:v>
                </c:pt>
                <c:pt idx="68">
                  <c:v>0.20947232680976496</c:v>
                </c:pt>
                <c:pt idx="69">
                  <c:v>0.20892102185607958</c:v>
                </c:pt>
                <c:pt idx="70">
                  <c:v>0.2083740358321825</c:v>
                </c:pt>
                <c:pt idx="71">
                  <c:v>0.20783132652755681</c:v>
                </c:pt>
                <c:pt idx="72">
                  <c:v>0.20729285222576679</c:v>
                </c:pt>
                <c:pt idx="73">
                  <c:v>0.20675857169772394</c:v>
                </c:pt>
                <c:pt idx="74">
                  <c:v>0.20622844419505762</c:v>
                </c:pt>
                <c:pt idx="75">
                  <c:v>0.20570242944358849</c:v>
                </c:pt>
                <c:pt idx="76">
                  <c:v>0.20518048763690314</c:v>
                </c:pt>
                <c:pt idx="77">
                  <c:v>0.20466257943002786</c:v>
                </c:pt>
                <c:pt idx="78">
                  <c:v>0.2041486659332003</c:v>
                </c:pt>
                <c:pt idx="79">
                  <c:v>0.20363870870573667</c:v>
                </c:pt>
                <c:pt idx="80">
                  <c:v>0.20313266974999336</c:v>
                </c:pt>
                <c:pt idx="81">
                  <c:v>0.20263051150542133</c:v>
                </c:pt>
                <c:pt idx="82">
                  <c:v>0.20213219684271114</c:v>
                </c:pt>
                <c:pt idx="83">
                  <c:v>0.20163768905802776</c:v>
                </c:pt>
                <c:pt idx="84">
                  <c:v>0.2011469518673332</c:v>
                </c:pt>
                <c:pt idx="85">
                  <c:v>0.20065994940079548</c:v>
                </c:pt>
                <c:pt idx="86">
                  <c:v>0.20017664619728265</c:v>
                </c:pt>
                <c:pt idx="87">
                  <c:v>0.19969700719894024</c:v>
                </c:pt>
                <c:pt idx="88">
                  <c:v>0.19922099774585078</c:v>
                </c:pt>
                <c:pt idx="89">
                  <c:v>0.19874858357077399</c:v>
                </c:pt>
                <c:pt idx="90">
                  <c:v>0.19827973079396627</c:v>
                </c:pt>
                <c:pt idx="91">
                  <c:v>0.1978144059180782</c:v>
                </c:pt>
                <c:pt idx="92">
                  <c:v>0.19735257582312868</c:v>
                </c:pt>
                <c:pt idx="93">
                  <c:v>0.19689420776155431</c:v>
                </c:pt>
                <c:pt idx="94">
                  <c:v>0.19643926935333297</c:v>
                </c:pt>
                <c:pt idx="95">
                  <c:v>0.19598772858118024</c:v>
                </c:pt>
                <c:pt idx="96">
                  <c:v>0.19553955378581736</c:v>
                </c:pt>
                <c:pt idx="97">
                  <c:v>0.19509471366130959</c:v>
                </c:pt>
                <c:pt idx="98">
                  <c:v>0.19465317725047401</c:v>
                </c:pt>
                <c:pt idx="99">
                  <c:v>0.19421491394035512</c:v>
                </c:pt>
                <c:pt idx="100">
                  <c:v>0.19377989345776764</c:v>
                </c:pt>
                <c:pt idx="101">
                  <c:v>0.19334808586490498</c:v>
                </c:pt>
                <c:pt idx="102">
                  <c:v>0.19291946155501255</c:v>
                </c:pt>
                <c:pt idx="103">
                  <c:v>0.19249399124812469</c:v>
                </c:pt>
                <c:pt idx="104">
                  <c:v>0.19207164598686433</c:v>
                </c:pt>
                <c:pt idx="105">
                  <c:v>0.19165239713230403</c:v>
                </c:pt>
                <c:pt idx="106">
                  <c:v>0.19123621635988788</c:v>
                </c:pt>
                <c:pt idx="107">
                  <c:v>0.19082307565541276</c:v>
                </c:pt>
                <c:pt idx="108">
                  <c:v>0.19041294731106814</c:v>
                </c:pt>
                <c:pt idx="109">
                  <c:v>0.19000580392153396</c:v>
                </c:pt>
                <c:pt idx="110">
                  <c:v>0.18960161838013459</c:v>
                </c:pt>
                <c:pt idx="111">
                  <c:v>0.18920036387504907</c:v>
                </c:pt>
                <c:pt idx="112">
                  <c:v>0.18880201388557605</c:v>
                </c:pt>
                <c:pt idx="113">
                  <c:v>0.18840654217845251</c:v>
                </c:pt>
                <c:pt idx="114">
                  <c:v>0.18801392280422596</c:v>
                </c:pt>
                <c:pt idx="115">
                  <c:v>0.18762413009367851</c:v>
                </c:pt>
                <c:pt idx="116">
                  <c:v>0.18723713865430261</c:v>
                </c:pt>
                <c:pt idx="117">
                  <c:v>0.18685292336682727</c:v>
                </c:pt>
                <c:pt idx="118">
                  <c:v>0.18647145938179382</c:v>
                </c:pt>
                <c:pt idx="119">
                  <c:v>0.18609272211618108</c:v>
                </c:pt>
                <c:pt idx="120">
                  <c:v>0.18571668725007814</c:v>
                </c:pt>
                <c:pt idx="121">
                  <c:v>0.18534333072340506</c:v>
                </c:pt>
                <c:pt idx="122">
                  <c:v>0.18497262873267978</c:v>
                </c:pt>
                <c:pt idx="123">
                  <c:v>0.18460455772783124</c:v>
                </c:pt>
                <c:pt idx="124">
                  <c:v>0.18423909440905745</c:v>
                </c:pt>
                <c:pt idx="125">
                  <c:v>0.18387621572372798</c:v>
                </c:pt>
                <c:pt idx="126">
                  <c:v>0.18351589886333047</c:v>
                </c:pt>
                <c:pt idx="127">
                  <c:v>0.1831581212604598</c:v>
                </c:pt>
                <c:pt idx="128">
                  <c:v>0.18280286058584991</c:v>
                </c:pt>
                <c:pt idx="129">
                  <c:v>0.18245009474544713</c:v>
                </c:pt>
                <c:pt idx="130">
                  <c:v>0.1820998018775247</c:v>
                </c:pt>
                <c:pt idx="131">
                  <c:v>0.18175196034983751</c:v>
                </c:pt>
                <c:pt idx="132">
                  <c:v>0.18140654875681672</c:v>
                </c:pt>
                <c:pt idx="133">
                  <c:v>0.18106354591680343</c:v>
                </c:pt>
                <c:pt idx="134">
                  <c:v>0.1807229308693209</c:v>
                </c:pt>
                <c:pt idx="135">
                  <c:v>0.18038468287238466</c:v>
                </c:pt>
                <c:pt idx="136">
                  <c:v>0.18004878139985001</c:v>
                </c:pt>
                <c:pt idx="137">
                  <c:v>0.17971520613879613</c:v>
                </c:pt>
                <c:pt idx="138">
                  <c:v>0.17938393698694655</c:v>
                </c:pt>
                <c:pt idx="139">
                  <c:v>0.179054954050125</c:v>
                </c:pt>
                <c:pt idx="140">
                  <c:v>0.17872823763974646</c:v>
                </c:pt>
                <c:pt idx="141">
                  <c:v>0.17840376827034271</c:v>
                </c:pt>
                <c:pt idx="142">
                  <c:v>0.17808152665712179</c:v>
                </c:pt>
                <c:pt idx="143">
                  <c:v>0.17776149371356101</c:v>
                </c:pt>
                <c:pt idx="144">
                  <c:v>0.17744365054903283</c:v>
                </c:pt>
                <c:pt idx="145">
                  <c:v>0.17712797846646317</c:v>
                </c:pt>
                <c:pt idx="146">
                  <c:v>0.17681445896002174</c:v>
                </c:pt>
                <c:pt idx="147">
                  <c:v>0.17650307371284368</c:v>
                </c:pt>
                <c:pt idx="148">
                  <c:v>0.17619380459478226</c:v>
                </c:pt>
                <c:pt idx="149">
                  <c:v>0.17588663366019214</c:v>
                </c:pt>
                <c:pt idx="150">
                  <c:v>0.17558154314574245</c:v>
                </c:pt>
                <c:pt idx="151">
                  <c:v>0.17527851546825965</c:v>
                </c:pt>
                <c:pt idx="152">
                  <c:v>0.17497753322259935</c:v>
                </c:pt>
                <c:pt idx="153">
                  <c:v>0.17467857917954699</c:v>
                </c:pt>
                <c:pt idx="154">
                  <c:v>0.17438163628374659</c:v>
                </c:pt>
                <c:pt idx="155">
                  <c:v>0.17408668765165738</c:v>
                </c:pt>
                <c:pt idx="156">
                  <c:v>0.17379371656953796</c:v>
                </c:pt>
                <c:pt idx="157">
                  <c:v>0.17350270649145719</c:v>
                </c:pt>
                <c:pt idx="158">
                  <c:v>0.17321364103733186</c:v>
                </c:pt>
                <c:pt idx="159">
                  <c:v>0.17292650399099052</c:v>
                </c:pt>
                <c:pt idx="160">
                  <c:v>0.17264127929826303</c:v>
                </c:pt>
                <c:pt idx="161">
                  <c:v>0.1723579510650956</c:v>
                </c:pt>
                <c:pt idx="162">
                  <c:v>0.17207650355569071</c:v>
                </c:pt>
                <c:pt idx="163">
                  <c:v>0.17179692119067191</c:v>
                </c:pt>
                <c:pt idx="164">
                  <c:v>0.17151918854527268</c:v>
                </c:pt>
                <c:pt idx="165">
                  <c:v>0.17124329034754929</c:v>
                </c:pt>
                <c:pt idx="166">
                  <c:v>0.17096921147661737</c:v>
                </c:pt>
                <c:pt idx="167">
                  <c:v>0.17069693696091146</c:v>
                </c:pt>
                <c:pt idx="168">
                  <c:v>0.17042645197646758</c:v>
                </c:pt>
                <c:pt idx="169">
                  <c:v>0.17015774184522839</c:v>
                </c:pt>
                <c:pt idx="170">
                  <c:v>0.1698907920333704</c:v>
                </c:pt>
                <c:pt idx="171">
                  <c:v>0.16962558814965314</c:v>
                </c:pt>
                <c:pt idx="172">
                  <c:v>0.16936211594378991</c:v>
                </c:pt>
                <c:pt idx="173">
                  <c:v>0.16910036130483985</c:v>
                </c:pt>
                <c:pt idx="174">
                  <c:v>0.16884031025962065</c:v>
                </c:pt>
                <c:pt idx="175">
                  <c:v>0.1685819489711422</c:v>
                </c:pt>
                <c:pt idx="176">
                  <c:v>0.16832526373706044</c:v>
                </c:pt>
                <c:pt idx="177">
                  <c:v>0.16807024098815124</c:v>
                </c:pt>
                <c:pt idx="178">
                  <c:v>0.16781686728680392</c:v>
                </c:pt>
                <c:pt idx="179">
                  <c:v>0.1675651293255345</c:v>
                </c:pt>
                <c:pt idx="180">
                  <c:v>0.16731501392551776</c:v>
                </c:pt>
                <c:pt idx="181">
                  <c:v>0.16706650803513845</c:v>
                </c:pt>
                <c:pt idx="182">
                  <c:v>0.16681959872856106</c:v>
                </c:pt>
                <c:pt idx="183">
                  <c:v>0.16657427320431781</c:v>
                </c:pt>
                <c:pt idx="184">
                  <c:v>0.16633051878391494</c:v>
                </c:pt>
                <c:pt idx="185">
                  <c:v>0.16608832291045661</c:v>
                </c:pt>
                <c:pt idx="186">
                  <c:v>0.16584767314728655</c:v>
                </c:pt>
                <c:pt idx="187">
                  <c:v>0.16560855717664688</c:v>
                </c:pt>
                <c:pt idx="188">
                  <c:v>0.16537096279835409</c:v>
                </c:pt>
                <c:pt idx="189">
                  <c:v>0.16513487792849185</c:v>
                </c:pt>
                <c:pt idx="190">
                  <c:v>0.16490029059812028</c:v>
                </c:pt>
                <c:pt idx="191">
                  <c:v>0.16466718895200175</c:v>
                </c:pt>
                <c:pt idx="192">
                  <c:v>0.16443556124734263</c:v>
                </c:pt>
                <c:pt idx="193">
                  <c:v>0.16420539585255109</c:v>
                </c:pt>
                <c:pt idx="194">
                  <c:v>0.16397668124601036</c:v>
                </c:pt>
                <c:pt idx="195">
                  <c:v>0.16374940601486762</c:v>
                </c:pt>
                <c:pt idx="196">
                  <c:v>0.16352355885383793</c:v>
                </c:pt>
                <c:pt idx="197">
                  <c:v>0.16329912856402348</c:v>
                </c:pt>
                <c:pt idx="198">
                  <c:v>0.16307610405174713</c:v>
                </c:pt>
                <c:pt idx="199">
                  <c:v>0.16285447432740108</c:v>
                </c:pt>
                <c:pt idx="200">
                  <c:v>0.1626342285043095</c:v>
                </c:pt>
                <c:pt idx="201">
                  <c:v>0.16241535579760563</c:v>
                </c:pt>
                <c:pt idx="202">
                  <c:v>0.16219784552312264</c:v>
                </c:pt>
                <c:pt idx="203">
                  <c:v>0.16198168709629837</c:v>
                </c:pt>
                <c:pt idx="204">
                  <c:v>0.1617668700310938</c:v>
                </c:pt>
                <c:pt idx="205">
                  <c:v>0.16155338393892466</c:v>
                </c:pt>
                <c:pt idx="206">
                  <c:v>0.16134121852760644</c:v>
                </c:pt>
                <c:pt idx="207">
                  <c:v>0.16113036360031235</c:v>
                </c:pt>
                <c:pt idx="208">
                  <c:v>0.16092080905454426</c:v>
                </c:pt>
                <c:pt idx="209">
                  <c:v>0.16071254488111605</c:v>
                </c:pt>
                <c:pt idx="210">
                  <c:v>0.16050556116314979</c:v>
                </c:pt>
                <c:pt idx="211">
                  <c:v>0.16029984807508402</c:v>
                </c:pt>
                <c:pt idx="212">
                  <c:v>0.16009539588169422</c:v>
                </c:pt>
                <c:pt idx="213">
                  <c:v>0.15989219493712536</c:v>
                </c:pt>
                <c:pt idx="214">
                  <c:v>0.15969023568393617</c:v>
                </c:pt>
                <c:pt idx="215">
                  <c:v>0.15948950865215514</c:v>
                </c:pt>
                <c:pt idx="216">
                  <c:v>0.15929000445834796</c:v>
                </c:pt>
                <c:pt idx="217">
                  <c:v>0.15909171380469639</c:v>
                </c:pt>
                <c:pt idx="218">
                  <c:v>0.15889462747808827</c:v>
                </c:pt>
                <c:pt idx="219">
                  <c:v>0.15869873634921858</c:v>
                </c:pt>
                <c:pt idx="220">
                  <c:v>0.15850403137170124</c:v>
                </c:pt>
                <c:pt idx="221">
                  <c:v>0.15831050358119203</c:v>
                </c:pt>
                <c:pt idx="222">
                  <c:v>0.1581181440945216</c:v>
                </c:pt>
                <c:pt idx="223">
                  <c:v>0.15792694410883942</c:v>
                </c:pt>
                <c:pt idx="224">
                  <c:v>0.15773689490076762</c:v>
                </c:pt>
                <c:pt idx="225">
                  <c:v>0.15754798782556523</c:v>
                </c:pt>
                <c:pt idx="226">
                  <c:v>0.15736021431630251</c:v>
                </c:pt>
                <c:pt idx="227">
                  <c:v>0.15717356588304496</c:v>
                </c:pt>
                <c:pt idx="228">
                  <c:v>0.15698803411204715</c:v>
                </c:pt>
                <c:pt idx="229">
                  <c:v>0.15680361066495638</c:v>
                </c:pt>
                <c:pt idx="230">
                  <c:v>0.1566202872780256</c:v>
                </c:pt>
                <c:pt idx="231">
                  <c:v>0.15643805576133576</c:v>
                </c:pt>
                <c:pt idx="232">
                  <c:v>0.15625690799802761</c:v>
                </c:pt>
                <c:pt idx="233">
                  <c:v>0.15607683594354224</c:v>
                </c:pt>
                <c:pt idx="234">
                  <c:v>0.15589783162487109</c:v>
                </c:pt>
                <c:pt idx="235">
                  <c:v>0.15571988713981436</c:v>
                </c:pt>
                <c:pt idx="236">
                  <c:v>0.15554299465624857</c:v>
                </c:pt>
                <c:pt idx="237">
                  <c:v>0.15536714641140262</c:v>
                </c:pt>
                <c:pt idx="238">
                  <c:v>0.15519233471114233</c:v>
                </c:pt>
                <c:pt idx="239">
                  <c:v>0.1550185519292635</c:v>
                </c:pt>
                <c:pt idx="240">
                  <c:v>0.15484579050679326</c:v>
                </c:pt>
                <c:pt idx="241">
                  <c:v>0.15467404295129952</c:v>
                </c:pt>
                <c:pt idx="242">
                  <c:v>0.15450330183620875</c:v>
                </c:pt>
                <c:pt idx="243">
                  <c:v>0.15433355980013136</c:v>
                </c:pt>
                <c:pt idx="244">
                  <c:v>0.15416480954619541</c:v>
                </c:pt>
                <c:pt idx="245">
                  <c:v>0.15399704384138777</c:v>
                </c:pt>
                <c:pt idx="246">
                  <c:v>0.15383025551590307</c:v>
                </c:pt>
                <c:pt idx="247">
                  <c:v>0.15366443746250022</c:v>
                </c:pt>
                <c:pt idx="248">
                  <c:v>0.15349958263586644</c:v>
                </c:pt>
                <c:pt idx="249">
                  <c:v>0.15333568405198861</c:v>
                </c:pt>
                <c:pt idx="250">
                  <c:v>0.15317273478753188</c:v>
                </c:pt>
                <c:pt idx="251">
                  <c:v>0.15301072797922557</c:v>
                </c:pt>
                <c:pt idx="252">
                  <c:v>0.1528496568232561</c:v>
                </c:pt>
                <c:pt idx="253">
                  <c:v>0.15268951457466687</c:v>
                </c:pt>
                <c:pt idx="254">
                  <c:v>0.1525302945467652</c:v>
                </c:pt>
                <c:pt idx="255">
                  <c:v>0.15237199011053595</c:v>
                </c:pt>
                <c:pt idx="256">
                  <c:v>0.15221459469406193</c:v>
                </c:pt>
                <c:pt idx="257">
                  <c:v>0.15205810178195092</c:v>
                </c:pt>
                <c:pt idx="258">
                  <c:v>0.15190250491476934</c:v>
                </c:pt>
                <c:pt idx="259">
                  <c:v>0.15174779768848229</c:v>
                </c:pt>
                <c:pt idx="260">
                  <c:v>0.15159397375390007</c:v>
                </c:pt>
                <c:pt idx="261">
                  <c:v>0.15144102681613097</c:v>
                </c:pt>
                <c:pt idx="262">
                  <c:v>0.15128895063404027</c:v>
                </c:pt>
                <c:pt idx="263">
                  <c:v>0.15113773901971542</c:v>
                </c:pt>
                <c:pt idx="264">
                  <c:v>0.1509873858379373</c:v>
                </c:pt>
                <c:pt idx="265">
                  <c:v>0.15083788500565748</c:v>
                </c:pt>
                <c:pt idx="266">
                  <c:v>0.15068923049148134</c:v>
                </c:pt>
                <c:pt idx="267">
                  <c:v>0.15054141631515713</c:v>
                </c:pt>
                <c:pt idx="268">
                  <c:v>0.15039443654707066</c:v>
                </c:pt>
                <c:pt idx="269">
                  <c:v>0.15024828530774589</c:v>
                </c:pt>
                <c:pt idx="270">
                  <c:v>0.15010295676735089</c:v>
                </c:pt>
                <c:pt idx="271">
                  <c:v>0.14995844514520959</c:v>
                </c:pt>
                <c:pt idx="272">
                  <c:v>0.14981474470931891</c:v>
                </c:pt>
                <c:pt idx="273">
                  <c:v>0.1496718497758712</c:v>
                </c:pt>
                <c:pt idx="274">
                  <c:v>0.14952975470878221</c:v>
                </c:pt>
                <c:pt idx="275">
                  <c:v>0.14938845391922426</c:v>
                </c:pt>
                <c:pt idx="276">
                  <c:v>0.14924794186516457</c:v>
                </c:pt>
                <c:pt idx="277">
                  <c:v>0.14910821305090885</c:v>
                </c:pt>
                <c:pt idx="278">
                  <c:v>0.14896926202664984</c:v>
                </c:pt>
                <c:pt idx="279">
                  <c:v>0.14883108338802095</c:v>
                </c:pt>
                <c:pt idx="280">
                  <c:v>0.1486936717756549</c:v>
                </c:pt>
                <c:pt idx="281">
                  <c:v>0.14855702187474709</c:v>
                </c:pt>
                <c:pt idx="282">
                  <c:v>0.14842112841462399</c:v>
                </c:pt>
                <c:pt idx="283">
                  <c:v>0.14828598616831615</c:v>
                </c:pt>
                <c:pt idx="284">
                  <c:v>0.14815158995213609</c:v>
                </c:pt>
                <c:pt idx="285">
                  <c:v>0.14801793462526069</c:v>
                </c:pt>
                <c:pt idx="286">
                  <c:v>0.1478850150893182</c:v>
                </c:pt>
                <c:pt idx="287">
                  <c:v>0.14775282628797987</c:v>
                </c:pt>
                <c:pt idx="288">
                  <c:v>0.14762136320655603</c:v>
                </c:pt>
                <c:pt idx="289">
                  <c:v>0.14749062087159656</c:v>
                </c:pt>
                <c:pt idx="290">
                  <c:v>0.14736059435049575</c:v>
                </c:pt>
                <c:pt idx="291">
                  <c:v>0.14723127875110156</c:v>
                </c:pt>
                <c:pt idx="292">
                  <c:v>0.14710266922132906</c:v>
                </c:pt>
                <c:pt idx="293">
                  <c:v>0.14697476094877798</c:v>
                </c:pt>
                <c:pt idx="294">
                  <c:v>0.14684754916035478</c:v>
                </c:pt>
                <c:pt idx="295">
                  <c:v>0.14672102912189844</c:v>
                </c:pt>
                <c:pt idx="296">
                  <c:v>0.14659519613781052</c:v>
                </c:pt>
                <c:pt idx="297">
                  <c:v>0.14647004555068915</c:v>
                </c:pt>
                <c:pt idx="298">
                  <c:v>0.14634557274096713</c:v>
                </c:pt>
                <c:pt idx="299">
                  <c:v>0.14622177312655374</c:v>
                </c:pt>
                <c:pt idx="300">
                  <c:v>0.1460986421624805</c:v>
                </c:pt>
                <c:pt idx="301">
                  <c:v>0.14597617534055091</c:v>
                </c:pt>
                <c:pt idx="302">
                  <c:v>0.14585436818899361</c:v>
                </c:pt>
                <c:pt idx="303">
                  <c:v>0.14573321627211971</c:v>
                </c:pt>
                <c:pt idx="304">
                  <c:v>0.14561271518998342</c:v>
                </c:pt>
                <c:pt idx="305">
                  <c:v>0.1454928605780465</c:v>
                </c:pt>
                <c:pt idx="306">
                  <c:v>0.14537364810684636</c:v>
                </c:pt>
                <c:pt idx="307">
                  <c:v>0.1452550734816675</c:v>
                </c:pt>
                <c:pt idx="308">
                  <c:v>0.14513713244221677</c:v>
                </c:pt>
                <c:pt idx="309">
                  <c:v>0.14501982076230174</c:v>
                </c:pt>
                <c:pt idx="310">
                  <c:v>0.14490313424951279</c:v>
                </c:pt>
                <c:pt idx="311">
                  <c:v>0.14478706874490843</c:v>
                </c:pt>
                <c:pt idx="312">
                  <c:v>0.14467162012270404</c:v>
                </c:pt>
                <c:pt idx="313">
                  <c:v>0.14455678428996391</c:v>
                </c:pt>
                <c:pt idx="314">
                  <c:v>0.14444255718629637</c:v>
                </c:pt>
                <c:pt idx="315">
                  <c:v>0.14432893478355244</c:v>
                </c:pt>
                <c:pt idx="316">
                  <c:v>0.14421591308552753</c:v>
                </c:pt>
                <c:pt idx="317">
                  <c:v>0.14410348812766616</c:v>
                </c:pt>
                <c:pt idx="318">
                  <c:v>0.14399165597676994</c:v>
                </c:pt>
                <c:pt idx="319">
                  <c:v>0.14388041273070878</c:v>
                </c:pt>
                <c:pt idx="320">
                  <c:v>0.1437697545181347</c:v>
                </c:pt>
                <c:pt idx="321">
                  <c:v>0.14365967749819905</c:v>
                </c:pt>
                <c:pt idx="322">
                  <c:v>0.14355017786027258</c:v>
                </c:pt>
                <c:pt idx="323">
                  <c:v>0.14344125182366826</c:v>
                </c:pt>
                <c:pt idx="324">
                  <c:v>0.14333289563736737</c:v>
                </c:pt>
                <c:pt idx="325">
                  <c:v>0.14322510557974802</c:v>
                </c:pt>
                <c:pt idx="326">
                  <c:v>0.14311787795831685</c:v>
                </c:pt>
                <c:pt idx="327">
                  <c:v>0.14301120910944334</c:v>
                </c:pt>
                <c:pt idx="328">
                  <c:v>0.14290509539809701</c:v>
                </c:pt>
                <c:pt idx="329">
                  <c:v>0.1427995332175872</c:v>
                </c:pt>
                <c:pt idx="330">
                  <c:v>0.14269451898930569</c:v>
                </c:pt>
                <c:pt idx="331">
                  <c:v>0.14259004916247187</c:v>
                </c:pt>
                <c:pt idx="332">
                  <c:v>0.14248612021388068</c:v>
                </c:pt>
                <c:pt idx="333">
                  <c:v>0.14238272864765308</c:v>
                </c:pt>
                <c:pt idx="334">
                  <c:v>0.14227987099498904</c:v>
                </c:pt>
                <c:pt idx="335">
                  <c:v>0.14217754381392322</c:v>
                </c:pt>
                <c:pt idx="336">
                  <c:v>0.14207574368908302</c:v>
                </c:pt>
                <c:pt idx="337">
                  <c:v>0.14197446723144924</c:v>
                </c:pt>
                <c:pt idx="338">
                  <c:v>0.14187371107811919</c:v>
                </c:pt>
                <c:pt idx="339">
                  <c:v>0.14177347189207207</c:v>
                </c:pt>
                <c:pt idx="340">
                  <c:v>0.14167374636193694</c:v>
                </c:pt>
                <c:pt idx="341">
                  <c:v>0.141574531201763</c:v>
                </c:pt>
                <c:pt idx="342">
                  <c:v>0.14147582315079224</c:v>
                </c:pt>
                <c:pt idx="343">
                  <c:v>0.14137761897323434</c:v>
                </c:pt>
                <c:pt idx="344">
                  <c:v>0.14127991545804389</c:v>
                </c:pt>
                <c:pt idx="345">
                  <c:v>0.14118270941870004</c:v>
                </c:pt>
                <c:pt idx="346">
                  <c:v>0.14108599769298805</c:v>
                </c:pt>
                <c:pt idx="347">
                  <c:v>0.14098977714278346</c:v>
                </c:pt>
                <c:pt idx="348">
                  <c:v>0.14089404465383809</c:v>
                </c:pt>
                <c:pt idx="349">
                  <c:v>0.14079879713556848</c:v>
                </c:pt>
                <c:pt idx="350">
                  <c:v>0.14070403152084629</c:v>
                </c:pt>
                <c:pt idx="351">
                  <c:v>0.14060974476579094</c:v>
                </c:pt>
                <c:pt idx="352">
                  <c:v>0.14051593384956423</c:v>
                </c:pt>
                <c:pt idx="353">
                  <c:v>0.14042259577416719</c:v>
                </c:pt>
                <c:pt idx="354">
                  <c:v>0.14032972756423875</c:v>
                </c:pt>
                <c:pt idx="355">
                  <c:v>0.1402373262668567</c:v>
                </c:pt>
                <c:pt idx="356">
                  <c:v>0.1401453889513404</c:v>
                </c:pt>
                <c:pt idx="357">
                  <c:v>0.14005391270905562</c:v>
                </c:pt>
                <c:pt idx="358">
                  <c:v>0.13996289465322129</c:v>
                </c:pt>
                <c:pt idx="359">
                  <c:v>0.13987233191871817</c:v>
                </c:pt>
                <c:pt idx="360">
                  <c:v>0.13978222166189955</c:v>
                </c:pt>
                <c:pt idx="361">
                  <c:v>0.13969256106040356</c:v>
                </c:pt>
                <c:pt idx="362">
                  <c:v>0.1396033473129677</c:v>
                </c:pt>
                <c:pt idx="363">
                  <c:v>0.13951457763924494</c:v>
                </c:pt>
                <c:pt idx="364">
                  <c:v>0.13942624927962177</c:v>
                </c:pt>
                <c:pt idx="365">
                  <c:v>0.13933835949503809</c:v>
                </c:pt>
                <c:pt idx="366">
                  <c:v>0.13925090556680883</c:v>
                </c:pt>
                <c:pt idx="367">
                  <c:v>0.13916388479644728</c:v>
                </c:pt>
                <c:pt idx="368">
                  <c:v>0.13907729450549033</c:v>
                </c:pt>
                <c:pt idx="369">
                  <c:v>0.13899113203532523</c:v>
                </c:pt>
                <c:pt idx="370">
                  <c:v>0.13890539474701821</c:v>
                </c:pt>
                <c:pt idx="371">
                  <c:v>0.13882008002114485</c:v>
                </c:pt>
                <c:pt idx="372">
                  <c:v>0.13873518525762188</c:v>
                </c:pt>
                <c:pt idx="373">
                  <c:v>0.13865070787554082</c:v>
                </c:pt>
                <c:pt idx="374">
                  <c:v>0.13856664531300322</c:v>
                </c:pt>
                <c:pt idx="375">
                  <c:v>0.13848299502695752</c:v>
                </c:pt>
                <c:pt idx="376">
                  <c:v>0.1383997544930374</c:v>
                </c:pt>
                <c:pt idx="377">
                  <c:v>0.13831692120540193</c:v>
                </c:pt>
                <c:pt idx="378">
                  <c:v>0.13823449267657709</c:v>
                </c:pt>
                <c:pt idx="379">
                  <c:v>0.13815246643729887</c:v>
                </c:pt>
                <c:pt idx="380">
                  <c:v>0.138070840036358</c:v>
                </c:pt>
                <c:pt idx="381">
                  <c:v>0.13798961104044608</c:v>
                </c:pt>
                <c:pt idx="382">
                  <c:v>0.13790877703400323</c:v>
                </c:pt>
                <c:pt idx="383">
                  <c:v>0.13782833561906732</c:v>
                </c:pt>
                <c:pt idx="384">
                  <c:v>0.13774828441512446</c:v>
                </c:pt>
                <c:pt idx="385">
                  <c:v>0.13766862105896122</c:v>
                </c:pt>
                <c:pt idx="386">
                  <c:v>0.13758934320451796</c:v>
                </c:pt>
                <c:pt idx="387">
                  <c:v>0.13751044852274386</c:v>
                </c:pt>
                <c:pt idx="388">
                  <c:v>0.1374319347014531</c:v>
                </c:pt>
                <c:pt idx="389">
                  <c:v>0.13735379944518272</c:v>
                </c:pt>
                <c:pt idx="390">
                  <c:v>0.1372760404750516</c:v>
                </c:pt>
                <c:pt idx="391">
                  <c:v>0.13719865552862082</c:v>
                </c:pt>
                <c:pt idx="392">
                  <c:v>0.13712164235975555</c:v>
                </c:pt>
                <c:pt idx="393">
                  <c:v>0.13704499873848802</c:v>
                </c:pt>
                <c:pt idx="394">
                  <c:v>0.13696872245088201</c:v>
                </c:pt>
                <c:pt idx="395">
                  <c:v>0.13689281129889849</c:v>
                </c:pt>
                <c:pt idx="396">
                  <c:v>0.13681726310026263</c:v>
                </c:pt>
                <c:pt idx="397">
                  <c:v>0.13674207568833208</c:v>
                </c:pt>
                <c:pt idx="398">
                  <c:v>0.13666724691196644</c:v>
                </c:pt>
                <c:pt idx="399">
                  <c:v>0.13659277463539798</c:v>
                </c:pt>
                <c:pt idx="400">
                  <c:v>0.13651865673810373</c:v>
                </c:pt>
                <c:pt idx="401">
                  <c:v>0.13644489111467864</c:v>
                </c:pt>
                <c:pt idx="402">
                  <c:v>0.13637147567470992</c:v>
                </c:pt>
                <c:pt idx="403">
                  <c:v>0.13629840834265269</c:v>
                </c:pt>
                <c:pt idx="404">
                  <c:v>0.1362256870577068</c:v>
                </c:pt>
                <c:pt idx="405">
                  <c:v>0.13615330977369464</c:v>
                </c:pt>
                <c:pt idx="406">
                  <c:v>0.13608127445894039</c:v>
                </c:pt>
                <c:pt idx="407">
                  <c:v>0.13600957909615011</c:v>
                </c:pt>
                <c:pt idx="408">
                  <c:v>0.13593822168229328</c:v>
                </c:pt>
                <c:pt idx="409">
                  <c:v>0.13586720022848503</c:v>
                </c:pt>
                <c:pt idx="410">
                  <c:v>0.13579651275987001</c:v>
                </c:pt>
                <c:pt idx="411">
                  <c:v>0.13572615731550686</c:v>
                </c:pt>
                <c:pt idx="412">
                  <c:v>0.13565613194825404</c:v>
                </c:pt>
                <c:pt idx="413">
                  <c:v>0.13558643472465673</c:v>
                </c:pt>
                <c:pt idx="414">
                  <c:v>0.13551706372483457</c:v>
                </c:pt>
                <c:pt idx="415">
                  <c:v>0.13544801704237075</c:v>
                </c:pt>
                <c:pt idx="416">
                  <c:v>0.13537929278420191</c:v>
                </c:pt>
                <c:pt idx="417">
                  <c:v>0.13531088907050914</c:v>
                </c:pt>
                <c:pt idx="418">
                  <c:v>0.13524280403461011</c:v>
                </c:pt>
                <c:pt idx="419">
                  <c:v>0.1351750358228519</c:v>
                </c:pt>
                <c:pt idx="420">
                  <c:v>0.13510758259450517</c:v>
                </c:pt>
                <c:pt idx="421">
                  <c:v>0.13504044252165912</c:v>
                </c:pt>
                <c:pt idx="422">
                  <c:v>0.13497361378911743</c:v>
                </c:pt>
                <c:pt idx="423">
                  <c:v>0.13490709459429528</c:v>
                </c:pt>
                <c:pt idx="424">
                  <c:v>0.13484088314711723</c:v>
                </c:pt>
                <c:pt idx="425">
                  <c:v>0.13477497766991595</c:v>
                </c:pt>
                <c:pt idx="426">
                  <c:v>0.1347093763973321</c:v>
                </c:pt>
                <c:pt idx="427">
                  <c:v>0.13464407757621499</c:v>
                </c:pt>
                <c:pt idx="428">
                  <c:v>0.13457907946552422</c:v>
                </c:pt>
                <c:pt idx="429">
                  <c:v>0.13451438033623214</c:v>
                </c:pt>
                <c:pt idx="430">
                  <c:v>0.13444997847122728</c:v>
                </c:pt>
                <c:pt idx="431">
                  <c:v>0.13438587216521872</c:v>
                </c:pt>
                <c:pt idx="432">
                  <c:v>0.13432205972464115</c:v>
                </c:pt>
                <c:pt idx="433">
                  <c:v>0.134258539467561</c:v>
                </c:pt>
                <c:pt idx="434">
                  <c:v>0.13419530972358332</c:v>
                </c:pt>
                <c:pt idx="435">
                  <c:v>0.13413236883375948</c:v>
                </c:pt>
                <c:pt idx="436">
                  <c:v>0.13406971515049582</c:v>
                </c:pt>
                <c:pt idx="437">
                  <c:v>0.13400734703746311</c:v>
                </c:pt>
                <c:pt idx="438">
                  <c:v>0.13394526286950673</c:v>
                </c:pt>
                <c:pt idx="439">
                  <c:v>0.1338834610325578</c:v>
                </c:pt>
                <c:pt idx="440">
                  <c:v>0.13382193992354502</c:v>
                </c:pt>
                <c:pt idx="441">
                  <c:v>0.13376069795030734</c:v>
                </c:pt>
                <c:pt idx="442">
                  <c:v>0.13369973353150746</c:v>
                </c:pt>
                <c:pt idx="443">
                  <c:v>0.13363904509654612</c:v>
                </c:pt>
                <c:pt idx="444">
                  <c:v>0.13357863108547696</c:v>
                </c:pt>
                <c:pt idx="445">
                  <c:v>0.13351848994892254</c:v>
                </c:pt>
                <c:pt idx="446">
                  <c:v>0.13345862014799076</c:v>
                </c:pt>
                <c:pt idx="447">
                  <c:v>0.13339902015419217</c:v>
                </c:pt>
                <c:pt idx="448">
                  <c:v>0.13333968844935806</c:v>
                </c:pt>
                <c:pt idx="449">
                  <c:v>0.13328062352555925</c:v>
                </c:pt>
                <c:pt idx="450">
                  <c:v>0.13322182388502557</c:v>
                </c:pt>
                <c:pt idx="451">
                  <c:v>0.13316328804006616</c:v>
                </c:pt>
                <c:pt idx="452">
                  <c:v>0.13310501451299037</c:v>
                </c:pt>
                <c:pt idx="453">
                  <c:v>0.13304700183602941</c:v>
                </c:pt>
                <c:pt idx="454">
                  <c:v>0.13298924855125882</c:v>
                </c:pt>
                <c:pt idx="455">
                  <c:v>0.13293175321052136</c:v>
                </c:pt>
                <c:pt idx="456">
                  <c:v>0.13287451437535092</c:v>
                </c:pt>
                <c:pt idx="457">
                  <c:v>0.13281753061689683</c:v>
                </c:pt>
                <c:pt idx="458">
                  <c:v>0.13276080051584901</c:v>
                </c:pt>
                <c:pt idx="459">
                  <c:v>0.13270432266236376</c:v>
                </c:pt>
                <c:pt idx="460">
                  <c:v>0.13264809565599003</c:v>
                </c:pt>
                <c:pt idx="461">
                  <c:v>0.13259211810559673</c:v>
                </c:pt>
                <c:pt idx="462">
                  <c:v>0.1325363886293002</c:v>
                </c:pt>
                <c:pt idx="463">
                  <c:v>0.13248090585439282</c:v>
                </c:pt>
                <c:pt idx="464">
                  <c:v>0.13242566841727177</c:v>
                </c:pt>
                <c:pt idx="465">
                  <c:v>0.1323706749633688</c:v>
                </c:pt>
                <c:pt idx="466">
                  <c:v>0.13231592414708043</c:v>
                </c:pt>
                <c:pt idx="467">
                  <c:v>0.13226141463169885</c:v>
                </c:pt>
                <c:pt idx="468">
                  <c:v>0.13220714508934331</c:v>
                </c:pt>
                <c:pt idx="469">
                  <c:v>0.13215311420089221</c:v>
                </c:pt>
                <c:pt idx="470">
                  <c:v>0.13209932065591581</c:v>
                </c:pt>
                <c:pt idx="471">
                  <c:v>0.13204576315260944</c:v>
                </c:pt>
                <c:pt idx="472">
                  <c:v>0.13199244039772737</c:v>
                </c:pt>
                <c:pt idx="473">
                  <c:v>0.13193935110651722</c:v>
                </c:pt>
                <c:pt idx="474">
                  <c:v>0.13188649400265498</c:v>
                </c:pt>
                <c:pt idx="475">
                  <c:v>0.13183386781818049</c:v>
                </c:pt>
                <c:pt idx="476">
                  <c:v>0.13178147129343362</c:v>
                </c:pt>
                <c:pt idx="477">
                  <c:v>0.13172930317699105</c:v>
                </c:pt>
                <c:pt idx="478">
                  <c:v>0.13167736222560331</c:v>
                </c:pt>
                <c:pt idx="479">
                  <c:v>0.1316256472041327</c:v>
                </c:pt>
                <c:pt idx="480">
                  <c:v>0.13157415688549157</c:v>
                </c:pt>
                <c:pt idx="481">
                  <c:v>0.13152289005058118</c:v>
                </c:pt>
                <c:pt idx="482">
                  <c:v>0.13147184548823104</c:v>
                </c:pt>
                <c:pt idx="483">
                  <c:v>0.13142102199513889</c:v>
                </c:pt>
                <c:pt idx="484">
                  <c:v>0.13137041837581109</c:v>
                </c:pt>
                <c:pt idx="485">
                  <c:v>0.13132003344250362</c:v>
                </c:pt>
                <c:pt idx="486">
                  <c:v>0.13126986601516341</c:v>
                </c:pt>
                <c:pt idx="487">
                  <c:v>0.13121991492137045</c:v>
                </c:pt>
                <c:pt idx="488">
                  <c:v>0.13117017899628014</c:v>
                </c:pt>
                <c:pt idx="489">
                  <c:v>0.13112065708256634</c:v>
                </c:pt>
                <c:pt idx="490">
                  <c:v>0.13107134803036471</c:v>
                </c:pt>
                <c:pt idx="491">
                  <c:v>0.13102225069721674</c:v>
                </c:pt>
                <c:pt idx="492">
                  <c:v>0.13097336394801404</c:v>
                </c:pt>
                <c:pt idx="493">
                  <c:v>0.13092468665494345</c:v>
                </c:pt>
                <c:pt idx="494">
                  <c:v>0.1308762176974321</c:v>
                </c:pt>
                <c:pt idx="495">
                  <c:v>0.13082795596209351</c:v>
                </c:pt>
                <c:pt idx="496">
                  <c:v>0.1307799003426737</c:v>
                </c:pt>
                <c:pt idx="497">
                  <c:v>0.13073204973999802</c:v>
                </c:pt>
                <c:pt idx="498">
                  <c:v>0.13068440306191836</c:v>
                </c:pt>
                <c:pt idx="499">
                  <c:v>0.13063695922326077</c:v>
                </c:pt>
                <c:pt idx="500">
                  <c:v>0.13058971714577358</c:v>
                </c:pt>
                <c:pt idx="501">
                  <c:v>0.13054267575807588</c:v>
                </c:pt>
                <c:pt idx="502">
                  <c:v>0.1304958339956066</c:v>
                </c:pt>
                <c:pt idx="503">
                  <c:v>0.13044919080057382</c:v>
                </c:pt>
                <c:pt idx="504">
                  <c:v>0.13040274512190464</c:v>
                </c:pt>
                <c:pt idx="505">
                  <c:v>0.13035649591519549</c:v>
                </c:pt>
                <c:pt idx="506">
                  <c:v>0.13031044214266274</c:v>
                </c:pt>
                <c:pt idx="507">
                  <c:v>0.1302645827730938</c:v>
                </c:pt>
                <c:pt idx="508">
                  <c:v>0.13021891678179867</c:v>
                </c:pt>
                <c:pt idx="509">
                  <c:v>0.1301734431505619</c:v>
                </c:pt>
                <c:pt idx="510">
                  <c:v>0.13012816086759477</c:v>
                </c:pt>
                <c:pt idx="511">
                  <c:v>0.13008306892748814</c:v>
                </c:pt>
                <c:pt idx="512">
                  <c:v>0.13003816633116555</c:v>
                </c:pt>
                <c:pt idx="513">
                  <c:v>0.12999345208583668</c:v>
                </c:pt>
                <c:pt idx="514">
                  <c:v>0.1299489252049513</c:v>
                </c:pt>
                <c:pt idx="515">
                  <c:v>0.12990458470815355</c:v>
                </c:pt>
                <c:pt idx="516">
                  <c:v>0.12986042962123664</c:v>
                </c:pt>
                <c:pt idx="517">
                  <c:v>0.12981645897609781</c:v>
                </c:pt>
                <c:pt idx="518">
                  <c:v>0.12977267181069388</c:v>
                </c:pt>
                <c:pt idx="519">
                  <c:v>0.1297290671689969</c:v>
                </c:pt>
                <c:pt idx="520">
                  <c:v>0.12968564410095049</c:v>
                </c:pt>
                <c:pt idx="521">
                  <c:v>0.12964240166242624</c:v>
                </c:pt>
                <c:pt idx="522">
                  <c:v>0.12959933891518063</c:v>
                </c:pt>
                <c:pt idx="523">
                  <c:v>0.12955645492681231</c:v>
                </c:pt>
                <c:pt idx="524">
                  <c:v>0.12951374877071967</c:v>
                </c:pt>
                <c:pt idx="525">
                  <c:v>0.12947121952605881</c:v>
                </c:pt>
                <c:pt idx="526">
                  <c:v>0.12942886627770184</c:v>
                </c:pt>
                <c:pt idx="527">
                  <c:v>0.12938668811619558</c:v>
                </c:pt>
                <c:pt idx="528">
                  <c:v>0.12934468413772041</c:v>
                </c:pt>
                <c:pt idx="529">
                  <c:v>0.12930285344404974</c:v>
                </c:pt>
                <c:pt idx="530">
                  <c:v>0.12926119514250961</c:v>
                </c:pt>
                <c:pt idx="531">
                  <c:v>0.12921970834593874</c:v>
                </c:pt>
                <c:pt idx="532">
                  <c:v>0.1291783921726487</c:v>
                </c:pt>
                <c:pt idx="533">
                  <c:v>0.12913724574638483</c:v>
                </c:pt>
                <c:pt idx="534">
                  <c:v>0.12909626819628686</c:v>
                </c:pt>
                <c:pt idx="535">
                  <c:v>0.12905545865685056</c:v>
                </c:pt>
                <c:pt idx="536">
                  <c:v>0.12901481626788913</c:v>
                </c:pt>
                <c:pt idx="537">
                  <c:v>0.12897434017449516</c:v>
                </c:pt>
                <c:pt idx="538">
                  <c:v>0.12893402952700292</c:v>
                </c:pt>
                <c:pt idx="539">
                  <c:v>0.12889388348095082</c:v>
                </c:pt>
                <c:pt idx="540">
                  <c:v>0.12885390119704437</c:v>
                </c:pt>
                <c:pt idx="541">
                  <c:v>0.12881408184111923</c:v>
                </c:pt>
                <c:pt idx="542">
                  <c:v>0.12877442458410474</c:v>
                </c:pt>
                <c:pt idx="543">
                  <c:v>0.12873492860198762</c:v>
                </c:pt>
                <c:pt idx="544">
                  <c:v>0.12869559307577602</c:v>
                </c:pt>
                <c:pt idx="545">
                  <c:v>0.12865641719146387</c:v>
                </c:pt>
                <c:pt idx="546">
                  <c:v>0.12861740013999551</c:v>
                </c:pt>
                <c:pt idx="547">
                  <c:v>0.12857854111723058</c:v>
                </c:pt>
                <c:pt idx="548">
                  <c:v>0.12853983932390925</c:v>
                </c:pt>
                <c:pt idx="549">
                  <c:v>0.12850129396561766</c:v>
                </c:pt>
                <c:pt idx="550">
                  <c:v>0.1284629042527537</c:v>
                </c:pt>
                <c:pt idx="551">
                  <c:v>0.12842466940049302</c:v>
                </c:pt>
                <c:pt idx="552">
                  <c:v>0.12838658862875538</c:v>
                </c:pt>
                <c:pt idx="553">
                  <c:v>0.12834866116217117</c:v>
                </c:pt>
                <c:pt idx="554">
                  <c:v>0.1283108862300483</c:v>
                </c:pt>
                <c:pt idx="555">
                  <c:v>0.12827326306633929</c:v>
                </c:pt>
                <c:pt idx="556">
                  <c:v>0.12823579090960865</c:v>
                </c:pt>
                <c:pt idx="557">
                  <c:v>0.12819846900300053</c:v>
                </c:pt>
                <c:pt idx="558">
                  <c:v>0.12816129659420655</c:v>
                </c:pt>
                <c:pt idx="559">
                  <c:v>0.12812427293543413</c:v>
                </c:pt>
                <c:pt idx="560">
                  <c:v>0.1280873972833747</c:v>
                </c:pt>
                <c:pt idx="561">
                  <c:v>0.12805066889917247</c:v>
                </c:pt>
                <c:pt idx="562">
                  <c:v>0.12801408704839326</c:v>
                </c:pt>
                <c:pt idx="563">
                  <c:v>0.12797765100099384</c:v>
                </c:pt>
                <c:pt idx="564">
                  <c:v>0.12794136003129108</c:v>
                </c:pt>
                <c:pt idx="565">
                  <c:v>0.12790521341793176</c:v>
                </c:pt>
                <c:pt idx="566">
                  <c:v>0.12786921044386249</c:v>
                </c:pt>
                <c:pt idx="567">
                  <c:v>0.12783335039629967</c:v>
                </c:pt>
                <c:pt idx="568">
                  <c:v>0.12779763256670007</c:v>
                </c:pt>
                <c:pt idx="569">
                  <c:v>0.12776205625073125</c:v>
                </c:pt>
                <c:pt idx="570">
                  <c:v>0.12772662074824248</c:v>
                </c:pt>
                <c:pt idx="571">
                  <c:v>0.1276913253632358</c:v>
                </c:pt>
                <c:pt idx="572">
                  <c:v>0.12765616940383726</c:v>
                </c:pt>
                <c:pt idx="573">
                  <c:v>0.12762115218226852</c:v>
                </c:pt>
                <c:pt idx="574">
                  <c:v>0.12758627301481856</c:v>
                </c:pt>
                <c:pt idx="575">
                  <c:v>0.12755153122181559</c:v>
                </c:pt>
                <c:pt idx="576">
                  <c:v>0.12751692612759932</c:v>
                </c:pt>
                <c:pt idx="577">
                  <c:v>0.1274824570604933</c:v>
                </c:pt>
                <c:pt idx="578">
                  <c:v>0.12744812335277761</c:v>
                </c:pt>
                <c:pt idx="579">
                  <c:v>0.12741392434066165</c:v>
                </c:pt>
                <c:pt idx="580">
                  <c:v>0.12737985936425719</c:v>
                </c:pt>
                <c:pt idx="581">
                  <c:v>0.1273459277675516</c:v>
                </c:pt>
                <c:pt idx="582">
                  <c:v>0.12731212889838142</c:v>
                </c:pt>
                <c:pt idx="583">
                  <c:v>0.12727846210840593</c:v>
                </c:pt>
                <c:pt idx="584">
                  <c:v>0.12724492675308111</c:v>
                </c:pt>
                <c:pt idx="585">
                  <c:v>0.12721152219163367</c:v>
                </c:pt>
                <c:pt idx="586">
                  <c:v>0.12717824778703543</c:v>
                </c:pt>
                <c:pt idx="587">
                  <c:v>0.12714510290597766</c:v>
                </c:pt>
                <c:pt idx="588">
                  <c:v>0.12711208691884587</c:v>
                </c:pt>
                <c:pt idx="589">
                  <c:v>0.12707919919969468</c:v>
                </c:pt>
                <c:pt idx="590">
                  <c:v>0.1270464391262229</c:v>
                </c:pt>
                <c:pt idx="591">
                  <c:v>0.12701380607974883</c:v>
                </c:pt>
                <c:pt idx="592">
                  <c:v>0.1269812994451856</c:v>
                </c:pt>
                <c:pt idx="593">
                  <c:v>0.12694891861101698</c:v>
                </c:pt>
                <c:pt idx="594">
                  <c:v>0.12691666296927312</c:v>
                </c:pt>
                <c:pt idx="595">
                  <c:v>0.12688453191550661</c:v>
                </c:pt>
                <c:pt idx="596">
                  <c:v>0.12685252484876872</c:v>
                </c:pt>
                <c:pt idx="597">
                  <c:v>0.12682064117158573</c:v>
                </c:pt>
                <c:pt idx="598">
                  <c:v>0.12678888028993562</c:v>
                </c:pt>
                <c:pt idx="599">
                  <c:v>0.12675724161322471</c:v>
                </c:pt>
                <c:pt idx="600">
                  <c:v>0.12672572455426465</c:v>
                </c:pt>
                <c:pt idx="601">
                  <c:v>0.1266943285292495</c:v>
                </c:pt>
                <c:pt idx="602">
                  <c:v>0.12666305295773311</c:v>
                </c:pt>
                <c:pt idx="603">
                  <c:v>0.12663189726260651</c:v>
                </c:pt>
                <c:pt idx="604">
                  <c:v>0.12660086087007555</c:v>
                </c:pt>
                <c:pt idx="605">
                  <c:v>0.12656994320963869</c:v>
                </c:pt>
                <c:pt idx="606">
                  <c:v>0.12653914371406505</c:v>
                </c:pt>
                <c:pt idx="607">
                  <c:v>0.12650846181937253</c:v>
                </c:pt>
                <c:pt idx="608">
                  <c:v>0.12647789696480605</c:v>
                </c:pt>
                <c:pt idx="609">
                  <c:v>0.12644744859281612</c:v>
                </c:pt>
                <c:pt idx="610">
                  <c:v>0.12641711614903747</c:v>
                </c:pt>
                <c:pt idx="611">
                  <c:v>0.12638689908226775</c:v>
                </c:pt>
                <c:pt idx="612">
                  <c:v>0.12635679684444664</c:v>
                </c:pt>
                <c:pt idx="613">
                  <c:v>0.12632680889063491</c:v>
                </c:pt>
                <c:pt idx="614">
                  <c:v>0.12629693467899367</c:v>
                </c:pt>
                <c:pt idx="615">
                  <c:v>0.12626717367076387</c:v>
                </c:pt>
                <c:pt idx="616">
                  <c:v>0.12623752533024585</c:v>
                </c:pt>
                <c:pt idx="617">
                  <c:v>0.12620798912477912</c:v>
                </c:pt>
                <c:pt idx="618">
                  <c:v>0.12617856452472226</c:v>
                </c:pt>
                <c:pt idx="619">
                  <c:v>0.12614925100343297</c:v>
                </c:pt>
                <c:pt idx="620">
                  <c:v>0.12612004803724824</c:v>
                </c:pt>
                <c:pt idx="621">
                  <c:v>0.12609095510546481</c:v>
                </c:pt>
                <c:pt idx="622">
                  <c:v>0.12606197169031952</c:v>
                </c:pt>
                <c:pt idx="623">
                  <c:v>0.12603309727697012</c:v>
                </c:pt>
                <c:pt idx="624">
                  <c:v>0.12600433135347591</c:v>
                </c:pt>
                <c:pt idx="625">
                  <c:v>0.12597567341077881</c:v>
                </c:pt>
                <c:pt idx="626">
                  <c:v>0.12594712294268437</c:v>
                </c:pt>
                <c:pt idx="627">
                  <c:v>0.12591867944584301</c:v>
                </c:pt>
                <c:pt idx="628">
                  <c:v>0.1258903424197314</c:v>
                </c:pt>
                <c:pt idx="629">
                  <c:v>0.12586211136663392</c:v>
                </c:pt>
                <c:pt idx="630">
                  <c:v>0.1258339857916243</c:v>
                </c:pt>
                <c:pt idx="631">
                  <c:v>0.12580596520254753</c:v>
                </c:pt>
                <c:pt idx="632">
                  <c:v>0.12577804911000159</c:v>
                </c:pt>
                <c:pt idx="633">
                  <c:v>0.12575023702731961</c:v>
                </c:pt>
                <c:pt idx="634">
                  <c:v>0.12572252847055204</c:v>
                </c:pt>
                <c:pt idx="635">
                  <c:v>0.12569492295844889</c:v>
                </c:pt>
                <c:pt idx="636">
                  <c:v>0.12566742001244233</c:v>
                </c:pt>
                <c:pt idx="637">
                  <c:v>0.12564001915662912</c:v>
                </c:pt>
                <c:pt idx="638">
                  <c:v>0.12561271991775338</c:v>
                </c:pt>
                <c:pt idx="639">
                  <c:v>0.12558552182518942</c:v>
                </c:pt>
                <c:pt idx="640">
                  <c:v>0.12555842441092471</c:v>
                </c:pt>
                <c:pt idx="641">
                  <c:v>0.12553142720954294</c:v>
                </c:pt>
                <c:pt idx="642">
                  <c:v>0.12550452975820728</c:v>
                </c:pt>
                <c:pt idx="643">
                  <c:v>0.12547773159664363</c:v>
                </c:pt>
                <c:pt idx="644">
                  <c:v>0.12545103226712423</c:v>
                </c:pt>
                <c:pt idx="645">
                  <c:v>0.12542443131445105</c:v>
                </c:pt>
                <c:pt idx="646">
                  <c:v>0.12539792828593968</c:v>
                </c:pt>
                <c:pt idx="647">
                  <c:v>0.12537152273140298</c:v>
                </c:pt>
                <c:pt idx="648">
                  <c:v>0.12534521420313513</c:v>
                </c:pt>
                <c:pt idx="649">
                  <c:v>0.12531900225589573</c:v>
                </c:pt>
                <c:pt idx="650">
                  <c:v>0.12529288644689382</c:v>
                </c:pt>
                <c:pt idx="651">
                  <c:v>0.1252668663357723</c:v>
                </c:pt>
                <c:pt idx="652">
                  <c:v>0.12524094148459231</c:v>
                </c:pt>
                <c:pt idx="653">
                  <c:v>0.12521511145781772</c:v>
                </c:pt>
                <c:pt idx="654">
                  <c:v>0.1251893758222998</c:v>
                </c:pt>
                <c:pt idx="655">
                  <c:v>0.12516373414726195</c:v>
                </c:pt>
                <c:pt idx="656">
                  <c:v>0.12513818600428453</c:v>
                </c:pt>
                <c:pt idx="657">
                  <c:v>0.12511273096728989</c:v>
                </c:pt>
                <c:pt idx="658">
                  <c:v>0.12508736861252739</c:v>
                </c:pt>
                <c:pt idx="659">
                  <c:v>0.12506209851855865</c:v>
                </c:pt>
                <c:pt idx="660">
                  <c:v>0.12503692026624277</c:v>
                </c:pt>
                <c:pt idx="661">
                  <c:v>0.12501183343872174</c:v>
                </c:pt>
                <c:pt idx="662">
                  <c:v>0.12498683762140604</c:v>
                </c:pt>
                <c:pt idx="663">
                  <c:v>0.12496193240196013</c:v>
                </c:pt>
                <c:pt idx="664">
                  <c:v>0.12493711737028826</c:v>
                </c:pt>
                <c:pt idx="665">
                  <c:v>0.1249123921185202</c:v>
                </c:pt>
                <c:pt idx="666">
                  <c:v>0.12488775624099725</c:v>
                </c:pt>
                <c:pt idx="667">
                  <c:v>0.12486320933425819</c:v>
                </c:pt>
                <c:pt idx="668">
                  <c:v>0.12483875099702546</c:v>
                </c:pt>
                <c:pt idx="669">
                  <c:v>0.12481438083019133</c:v>
                </c:pt>
                <c:pt idx="670">
                  <c:v>0.12479009843680433</c:v>
                </c:pt>
                <c:pt idx="671">
                  <c:v>0.1247659034220555</c:v>
                </c:pt>
                <c:pt idx="672">
                  <c:v>0.12474179539326506</c:v>
                </c:pt>
                <c:pt idx="673">
                  <c:v>0.12471777395986899</c:v>
                </c:pt>
                <c:pt idx="674">
                  <c:v>0.1246938387334057</c:v>
                </c:pt>
                <c:pt idx="675">
                  <c:v>0.12466998932750284</c:v>
                </c:pt>
                <c:pt idx="676">
                  <c:v>0.12464622535786425</c:v>
                </c:pt>
                <c:pt idx="677">
                  <c:v>0.12462254644225697</c:v>
                </c:pt>
                <c:pt idx="678">
                  <c:v>0.12459895220049821</c:v>
                </c:pt>
                <c:pt idx="679">
                  <c:v>0.1245754422544427</c:v>
                </c:pt>
                <c:pt idx="680">
                  <c:v>0.12455201622796978</c:v>
                </c:pt>
                <c:pt idx="681">
                  <c:v>0.12452867374697092</c:v>
                </c:pt>
                <c:pt idx="682">
                  <c:v>0.12450541443933712</c:v>
                </c:pt>
                <c:pt idx="683">
                  <c:v>0.12448223793494641</c:v>
                </c:pt>
                <c:pt idx="684">
                  <c:v>0.12445914386565152</c:v>
                </c:pt>
                <c:pt idx="685">
                  <c:v>0.1244361318652676</c:v>
                </c:pt>
                <c:pt idx="686">
                  <c:v>0.12441320156956004</c:v>
                </c:pt>
                <c:pt idx="687">
                  <c:v>0.12439035261623235</c:v>
                </c:pt>
                <c:pt idx="688">
                  <c:v>0.1243675846449141</c:v>
                </c:pt>
                <c:pt idx="689">
                  <c:v>0.12434489729714904</c:v>
                </c:pt>
                <c:pt idx="690">
                  <c:v>0.12432229021638322</c:v>
                </c:pt>
                <c:pt idx="691">
                  <c:v>0.12429976304795325</c:v>
                </c:pt>
                <c:pt idx="692">
                  <c:v>0.12427731543907455</c:v>
                </c:pt>
                <c:pt idx="693">
                  <c:v>0.12425494703882986</c:v>
                </c:pt>
                <c:pt idx="694">
                  <c:v>0.12423265749815761</c:v>
                </c:pt>
                <c:pt idx="695">
                  <c:v>0.12421044646984052</c:v>
                </c:pt>
                <c:pt idx="696">
                  <c:v>0.12418831360849424</c:v>
                </c:pt>
                <c:pt idx="697">
                  <c:v>0.1241662585705561</c:v>
                </c:pt>
                <c:pt idx="698">
                  <c:v>0.12414428101427391</c:v>
                </c:pt>
                <c:pt idx="699">
                  <c:v>0.12412238059969476</c:v>
                </c:pt>
                <c:pt idx="700">
                  <c:v>0.12410055698865406</c:v>
                </c:pt>
                <c:pt idx="701">
                  <c:v>0.12407880984476456</c:v>
                </c:pt>
                <c:pt idx="702">
                  <c:v>0.12405713883340544</c:v>
                </c:pt>
                <c:pt idx="703">
                  <c:v>0.1240355436217115</c:v>
                </c:pt>
                <c:pt idx="704">
                  <c:v>0.12401402387856245</c:v>
                </c:pt>
                <c:pt idx="705">
                  <c:v>0.12399257927457219</c:v>
                </c:pt>
                <c:pt idx="706">
                  <c:v>0.12397120948207831</c:v>
                </c:pt>
                <c:pt idx="707">
                  <c:v>0.12394991417513149</c:v>
                </c:pt>
                <c:pt idx="708">
                  <c:v>0.12392869302948512</c:v>
                </c:pt>
                <c:pt idx="709">
                  <c:v>0.12390754572258489</c:v>
                </c:pt>
                <c:pt idx="710">
                  <c:v>0.12388647193355852</c:v>
                </c:pt>
                <c:pt idx="711">
                  <c:v>0.12386547134320555</c:v>
                </c:pt>
                <c:pt idx="712">
                  <c:v>0.12384454363398713</c:v>
                </c:pt>
                <c:pt idx="713">
                  <c:v>0.123823688490016</c:v>
                </c:pt>
                <c:pt idx="714">
                  <c:v>0.12380290559704643</c:v>
                </c:pt>
                <c:pt idx="715">
                  <c:v>0.12378219464246432</c:v>
                </c:pt>
                <c:pt idx="716">
                  <c:v>0.12376155531527726</c:v>
                </c:pt>
                <c:pt idx="717">
                  <c:v>0.1237409873061048</c:v>
                </c:pt>
                <c:pt idx="718">
                  <c:v>0.1237204903071687</c:v>
                </c:pt>
                <c:pt idx="719">
                  <c:v>0.12370006401228316</c:v>
                </c:pt>
                <c:pt idx="720">
                  <c:v>0.12367970811684535</c:v>
                </c:pt>
                <c:pt idx="721">
                  <c:v>0.1236594223178258</c:v>
                </c:pt>
                <c:pt idx="722">
                  <c:v>0.1236392063137589</c:v>
                </c:pt>
                <c:pt idx="723">
                  <c:v>0.12361905980473356</c:v>
                </c:pt>
                <c:pt idx="724">
                  <c:v>0.12359898249238385</c:v>
                </c:pt>
                <c:pt idx="725">
                  <c:v>0.12357897407987968</c:v>
                </c:pt>
                <c:pt idx="726">
                  <c:v>0.1235590342719176</c:v>
                </c:pt>
                <c:pt idx="727">
                  <c:v>0.12353916277471166</c:v>
                </c:pt>
                <c:pt idx="728">
                  <c:v>0.12351935929598436</c:v>
                </c:pt>
                <c:pt idx="729">
                  <c:v>0.12349962354495754</c:v>
                </c:pt>
                <c:pt idx="730">
                  <c:v>0.12347995523234345</c:v>
                </c:pt>
                <c:pt idx="731">
                  <c:v>0.12346035407033587</c:v>
                </c:pt>
                <c:pt idx="732">
                  <c:v>0.12344081977260123</c:v>
                </c:pt>
                <c:pt idx="733">
                  <c:v>0.12342135205426986</c:v>
                </c:pt>
                <c:pt idx="734">
                  <c:v>0.12340195063192722</c:v>
                </c:pt>
                <c:pt idx="735">
                  <c:v>0.12338261522360526</c:v>
                </c:pt>
                <c:pt idx="736">
                  <c:v>0.12336334554877386</c:v>
                </c:pt>
                <c:pt idx="737">
                  <c:v>0.12334414132833219</c:v>
                </c:pt>
                <c:pt idx="738">
                  <c:v>0.12332500228460028</c:v>
                </c:pt>
                <c:pt idx="739">
                  <c:v>0.1233059281413106</c:v>
                </c:pt>
                <c:pt idx="740">
                  <c:v>0.12328691862359964</c:v>
                </c:pt>
                <c:pt idx="741">
                  <c:v>0.12326797345799964</c:v>
                </c:pt>
                <c:pt idx="742">
                  <c:v>0.12324909237243027</c:v>
                </c:pt>
                <c:pt idx="743">
                  <c:v>0.12323027509619049</c:v>
                </c:pt>
                <c:pt idx="744">
                  <c:v>0.12321152135995034</c:v>
                </c:pt>
                <c:pt idx="745">
                  <c:v>0.1231928308957429</c:v>
                </c:pt>
                <c:pt idx="746">
                  <c:v>0.12317420343695622</c:v>
                </c:pt>
                <c:pt idx="747">
                  <c:v>0.12315563871832531</c:v>
                </c:pt>
                <c:pt idx="748">
                  <c:v>0.12313713647592425</c:v>
                </c:pt>
                <c:pt idx="749">
                  <c:v>0.1231186964471583</c:v>
                </c:pt>
                <c:pt idx="750">
                  <c:v>0.12310031837075602</c:v>
                </c:pt>
                <c:pt idx="751">
                  <c:v>0.12308200198676163</c:v>
                </c:pt>
                <c:pt idx="752">
                  <c:v>0.12306374703652712</c:v>
                </c:pt>
                <c:pt idx="753">
                  <c:v>0.12304555326270469</c:v>
                </c:pt>
                <c:pt idx="754">
                  <c:v>0.12302742040923913</c:v>
                </c:pt>
                <c:pt idx="755">
                  <c:v>0.12300934822136017</c:v>
                </c:pt>
                <c:pt idx="756">
                  <c:v>0.12299133644557506</c:v>
                </c:pt>
                <c:pt idx="757">
                  <c:v>0.12297338482966103</c:v>
                </c:pt>
                <c:pt idx="758">
                  <c:v>0.12295549312265792</c:v>
                </c:pt>
                <c:pt idx="759">
                  <c:v>0.12293766107486082</c:v>
                </c:pt>
                <c:pt idx="760">
                  <c:v>0.12291988843781267</c:v>
                </c:pt>
                <c:pt idx="761">
                  <c:v>0.12290217496429708</c:v>
                </c:pt>
                <c:pt idx="762">
                  <c:v>0.12288452040833107</c:v>
                </c:pt>
                <c:pt idx="763">
                  <c:v>0.12286692452515792</c:v>
                </c:pt>
                <c:pt idx="764">
                  <c:v>0.12284938707123999</c:v>
                </c:pt>
                <c:pt idx="765">
                  <c:v>0.12283190780425172</c:v>
                </c:pt>
                <c:pt idx="766">
                  <c:v>0.12281448648307254</c:v>
                </c:pt>
                <c:pt idx="767">
                  <c:v>0.12279712286777988</c:v>
                </c:pt>
                <c:pt idx="768">
                  <c:v>0.12277981671964228</c:v>
                </c:pt>
                <c:pt idx="769">
                  <c:v>0.12276256780111244</c:v>
                </c:pt>
                <c:pt idx="770">
                  <c:v>0.12274537587582045</c:v>
                </c:pt>
                <c:pt idx="771">
                  <c:v>0.12272824070856689</c:v>
                </c:pt>
                <c:pt idx="772">
                  <c:v>0.12271116206531615</c:v>
                </c:pt>
                <c:pt idx="773">
                  <c:v>0.1226941397131897</c:v>
                </c:pt>
                <c:pt idx="774">
                  <c:v>0.12267717342045938</c:v>
                </c:pt>
                <c:pt idx="775">
                  <c:v>0.12266026295654082</c:v>
                </c:pt>
                <c:pt idx="776">
                  <c:v>0.12264340809198687</c:v>
                </c:pt>
                <c:pt idx="777">
                  <c:v>0.12262660859848101</c:v>
                </c:pt>
                <c:pt idx="778">
                  <c:v>0.1226098642488309</c:v>
                </c:pt>
                <c:pt idx="779">
                  <c:v>0.12259317481696189</c:v>
                </c:pt>
                <c:pt idx="780">
                  <c:v>0.12257654007791065</c:v>
                </c:pt>
                <c:pt idx="781">
                  <c:v>0.12255995980781878</c:v>
                </c:pt>
                <c:pt idx="782">
                  <c:v>0.12254343378392649</c:v>
                </c:pt>
                <c:pt idx="783">
                  <c:v>0.1225269617845663</c:v>
                </c:pt>
                <c:pt idx="784">
                  <c:v>0.12251054358915685</c:v>
                </c:pt>
                <c:pt idx="785">
                  <c:v>0.12249417897819657</c:v>
                </c:pt>
                <c:pt idx="786">
                  <c:v>0.12247786773325768</c:v>
                </c:pt>
                <c:pt idx="787">
                  <c:v>0.12246160963697997</c:v>
                </c:pt>
                <c:pt idx="788">
                  <c:v>0.12244540447306471</c:v>
                </c:pt>
                <c:pt idx="789">
                  <c:v>0.12242925202626866</c:v>
                </c:pt>
                <c:pt idx="790">
                  <c:v>0.12241315208239804</c:v>
                </c:pt>
                <c:pt idx="791">
                  <c:v>0.12239710442830257</c:v>
                </c:pt>
                <c:pt idx="792">
                  <c:v>0.12238110885186951</c:v>
                </c:pt>
                <c:pt idx="793">
                  <c:v>0.12236516514201783</c:v>
                </c:pt>
                <c:pt idx="794">
                  <c:v>0.12234927308869233</c:v>
                </c:pt>
                <c:pt idx="795">
                  <c:v>0.1223334324828578</c:v>
                </c:pt>
                <c:pt idx="796">
                  <c:v>0.12231764311649332</c:v>
                </c:pt>
                <c:pt idx="797">
                  <c:v>0.12230190478258646</c:v>
                </c:pt>
                <c:pt idx="798">
                  <c:v>0.12228621727512759</c:v>
                </c:pt>
                <c:pt idx="799">
                  <c:v>0.12227058038910424</c:v>
                </c:pt>
                <c:pt idx="800">
                  <c:v>0.12225499392049546</c:v>
                </c:pt>
                <c:pt idx="801">
                  <c:v>0.12223945766626625</c:v>
                </c:pt>
                <c:pt idx="802">
                  <c:v>0.12222397142436192</c:v>
                </c:pt>
                <c:pt idx="803">
                  <c:v>0.12220853499370271</c:v>
                </c:pt>
                <c:pt idx="804">
                  <c:v>0.1221931481741782</c:v>
                </c:pt>
                <c:pt idx="805">
                  <c:v>0.12217781076664191</c:v>
                </c:pt>
                <c:pt idx="806">
                  <c:v>0.12216252257290589</c:v>
                </c:pt>
                <c:pt idx="807">
                  <c:v>0.12214728339573527</c:v>
                </c:pt>
                <c:pt idx="808">
                  <c:v>0.12213209303884305</c:v>
                </c:pt>
                <c:pt idx="809">
                  <c:v>0.12211695130688466</c:v>
                </c:pt>
                <c:pt idx="810">
                  <c:v>0.12210185800545274</c:v>
                </c:pt>
                <c:pt idx="811">
                  <c:v>0.12208681294107193</c:v>
                </c:pt>
                <c:pt idx="812">
                  <c:v>0.12207181592119359</c:v>
                </c:pt>
                <c:pt idx="813">
                  <c:v>0.1220568667541907</c:v>
                </c:pt>
                <c:pt idx="814">
                  <c:v>0.12204196524935264</c:v>
                </c:pt>
                <c:pt idx="815">
                  <c:v>0.12202711121688017</c:v>
                </c:pt>
                <c:pt idx="816">
                  <c:v>0.12201230446788028</c:v>
                </c:pt>
                <c:pt idx="817">
                  <c:v>0.12199754481436116</c:v>
                </c:pt>
                <c:pt idx="818">
                  <c:v>0.12198283206922722</c:v>
                </c:pt>
                <c:pt idx="819">
                  <c:v>0.12196816604627408</c:v>
                </c:pt>
                <c:pt idx="820">
                  <c:v>0.12195354656018365</c:v>
                </c:pt>
                <c:pt idx="821">
                  <c:v>0.12193897342651915</c:v>
                </c:pt>
                <c:pt idx="822">
                  <c:v>0.12192444646172029</c:v>
                </c:pt>
                <c:pt idx="823">
                  <c:v>0.1219099654830984</c:v>
                </c:pt>
                <c:pt idx="824">
                  <c:v>0.12189553030883157</c:v>
                </c:pt>
                <c:pt idx="825">
                  <c:v>0.12188114075795992</c:v>
                </c:pt>
                <c:pt idx="826">
                  <c:v>0.12186679665038075</c:v>
                </c:pt>
                <c:pt idx="827">
                  <c:v>0.1218524978068439</c:v>
                </c:pt>
                <c:pt idx="828">
                  <c:v>0.12183824404894696</c:v>
                </c:pt>
                <c:pt idx="829">
                  <c:v>0.12182403519913065</c:v>
                </c:pt>
                <c:pt idx="830">
                  <c:v>0.12180987108067419</c:v>
                </c:pt>
                <c:pt idx="831">
                  <c:v>0.12179575151769061</c:v>
                </c:pt>
                <c:pt idx="832">
                  <c:v>0.12178167633512223</c:v>
                </c:pt>
                <c:pt idx="833">
                  <c:v>0.12176764535873606</c:v>
                </c:pt>
                <c:pt idx="834">
                  <c:v>0.12175365841511934</c:v>
                </c:pt>
                <c:pt idx="835">
                  <c:v>0.12173971533167495</c:v>
                </c:pt>
                <c:pt idx="836">
                  <c:v>0.12172581593661697</c:v>
                </c:pt>
                <c:pt idx="837">
                  <c:v>0.12171196005896626</c:v>
                </c:pt>
                <c:pt idx="838">
                  <c:v>0.12169814752854603</c:v>
                </c:pt>
                <c:pt idx="839">
                  <c:v>0.12168437817597745</c:v>
                </c:pt>
                <c:pt idx="840">
                  <c:v>0.12167065183267528</c:v>
                </c:pt>
                <c:pt idx="841">
                  <c:v>0.12165696833084352</c:v>
                </c:pt>
                <c:pt idx="842">
                  <c:v>0.12164332750347115</c:v>
                </c:pt>
                <c:pt idx="843">
                  <c:v>0.12162972918432781</c:v>
                </c:pt>
                <c:pt idx="844">
                  <c:v>0.12161617320795957</c:v>
                </c:pt>
                <c:pt idx="845">
                  <c:v>0.12160265940968468</c:v>
                </c:pt>
                <c:pt idx="846">
                  <c:v>0.12158918762558935</c:v>
                </c:pt>
                <c:pt idx="847">
                  <c:v>0.12157575769252366</c:v>
                </c:pt>
                <c:pt idx="848">
                  <c:v>0.12156236944809733</c:v>
                </c:pt>
                <c:pt idx="849">
                  <c:v>0.12154902273067561</c:v>
                </c:pt>
                <c:pt idx="850">
                  <c:v>0.12153571737937521</c:v>
                </c:pt>
                <c:pt idx="851">
                  <c:v>0.1215224532340602</c:v>
                </c:pt>
                <c:pt idx="852">
                  <c:v>0.12150923013533799</c:v>
                </c:pt>
                <c:pt idx="853">
                  <c:v>0.12149604792455526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#3'!$R$1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#3'!$F$2:$F$855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#3'!$R$2:$R$855</c:f>
              <c:numCache>
                <c:formatCode>General</c:formatCode>
                <c:ptCount val="854"/>
                <c:pt idx="0">
                  <c:v>0.26</c:v>
                </c:pt>
                <c:pt idx="1">
                  <c:v>0.25902053764668093</c:v>
                </c:pt>
                <c:pt idx="2">
                  <c:v>0.25804992730908644</c:v>
                </c:pt>
                <c:pt idx="3">
                  <c:v>0.25708806921112731</c:v>
                </c:pt>
                <c:pt idx="4">
                  <c:v>0.25613486492323834</c:v>
                </c:pt>
                <c:pt idx="5">
                  <c:v>0.25519021734122532</c:v>
                </c:pt>
                <c:pt idx="6">
                  <c:v>0.25425403066549074</c:v>
                </c:pt>
                <c:pt idx="7">
                  <c:v>0.25332621038063119</c:v>
                </c:pt>
                <c:pt idx="8">
                  <c:v>0.25240666323539829</c:v>
                </c:pt>
                <c:pt idx="9">
                  <c:v>0.25149529722301628</c:v>
                </c:pt>
                <c:pt idx="10">
                  <c:v>0.25059202156184912</c:v>
                </c:pt>
                <c:pt idx="11">
                  <c:v>0.24969674667641006</c:v>
                </c:pt>
                <c:pt idx="12">
                  <c:v>0.24880938417870679</c:v>
                </c:pt>
                <c:pt idx="13">
                  <c:v>0.2479298468499157</c:v>
                </c:pt>
                <c:pt idx="14">
                  <c:v>0.2470580486223786</c:v>
                </c:pt>
                <c:pt idx="15">
                  <c:v>0.24619390456191556</c:v>
                </c:pt>
                <c:pt idx="16">
                  <c:v>0.24533733085044773</c:v>
                </c:pt>
                <c:pt idx="17">
                  <c:v>0.24448824476892381</c:v>
                </c:pt>
                <c:pt idx="18">
                  <c:v>0.24364656468054449</c:v>
                </c:pt>
                <c:pt idx="19">
                  <c:v>0.2428122100142788</c:v>
                </c:pt>
                <c:pt idx="20">
                  <c:v>0.2419851012486669</c:v>
                </c:pt>
                <c:pt idx="21">
                  <c:v>0.24116515989590342</c:v>
                </c:pt>
                <c:pt idx="22">
                  <c:v>0.24035230848619621</c:v>
                </c:pt>
                <c:pt idx="23">
                  <c:v>0.23954647055239484</c:v>
                </c:pt>
                <c:pt idx="24">
                  <c:v>0.23874757061488397</c:v>
                </c:pt>
                <c:pt idx="25">
                  <c:v>0.23795553416673618</c:v>
                </c:pt>
                <c:pt idx="26">
                  <c:v>0.23717028765911932</c:v>
                </c:pt>
                <c:pt idx="27">
                  <c:v>0.23639175848695368</c:v>
                </c:pt>
                <c:pt idx="28">
                  <c:v>0.23561987497481382</c:v>
                </c:pt>
                <c:pt idx="29">
                  <c:v>0.23485456636307078</c:v>
                </c:pt>
                <c:pt idx="30">
                  <c:v>0.23409576279426975</c:v>
                </c:pt>
                <c:pt idx="31">
                  <c:v>0.2333433952997388</c:v>
                </c:pt>
                <c:pt idx="32">
                  <c:v>0.23259739578642441</c:v>
                </c:pt>
                <c:pt idx="33">
                  <c:v>0.23185769702394929</c:v>
                </c:pt>
                <c:pt idx="34">
                  <c:v>0.23112423263188836</c:v>
                </c:pt>
                <c:pt idx="35">
                  <c:v>0.23039693706725881</c:v>
                </c:pt>
                <c:pt idx="36">
                  <c:v>0.22967574561222015</c:v>
                </c:pt>
                <c:pt idx="37">
                  <c:v>0.22896059436198019</c:v>
                </c:pt>
                <c:pt idx="38">
                  <c:v>0.22825142021290329</c:v>
                </c:pt>
                <c:pt idx="39">
                  <c:v>0.22754816085081697</c:v>
                </c:pt>
                <c:pt idx="40">
                  <c:v>0.22685075473951313</c:v>
                </c:pt>
                <c:pt idx="41">
                  <c:v>0.22615914110944021</c:v>
                </c:pt>
                <c:pt idx="42">
                  <c:v>0.22547325994658296</c:v>
                </c:pt>
                <c:pt idx="43">
                  <c:v>0.22479305198152605</c:v>
                </c:pt>
                <c:pt idx="44">
                  <c:v>0.22411845867869831</c:v>
                </c:pt>
                <c:pt idx="45">
                  <c:v>0.22344942222579409</c:v>
                </c:pt>
                <c:pt idx="46">
                  <c:v>0.22278588552336853</c:v>
                </c:pt>
                <c:pt idx="47">
                  <c:v>0.22212779217460368</c:v>
                </c:pt>
                <c:pt idx="48">
                  <c:v>0.221475086475242</c:v>
                </c:pt>
                <c:pt idx="49">
                  <c:v>0.22082771340368448</c:v>
                </c:pt>
                <c:pt idx="50">
                  <c:v>0.22018561861125019</c:v>
                </c:pt>
                <c:pt idx="51">
                  <c:v>0.21954874841259431</c:v>
                </c:pt>
                <c:pt idx="52">
                  <c:v>0.21891704977628182</c:v>
                </c:pt>
                <c:pt idx="53">
                  <c:v>0.21829047031551396</c:v>
                </c:pt>
                <c:pt idx="54">
                  <c:v>0.21766895827900465</c:v>
                </c:pt>
                <c:pt idx="55">
                  <c:v>0.21705246254200422</c:v>
                </c:pt>
                <c:pt idx="56">
                  <c:v>0.2164409325974678</c:v>
                </c:pt>
                <c:pt idx="57">
                  <c:v>0.21583431854736551</c:v>
                </c:pt>
                <c:pt idx="58">
                  <c:v>0.21523257109413235</c:v>
                </c:pt>
                <c:pt idx="59">
                  <c:v>0.21463564153225478</c:v>
                </c:pt>
                <c:pt idx="60">
                  <c:v>0.21404348173999185</c:v>
                </c:pt>
                <c:pt idx="61">
                  <c:v>0.21345604417122835</c:v>
                </c:pt>
                <c:pt idx="62">
                  <c:v>0.21287328184745766</c:v>
                </c:pt>
                <c:pt idx="63">
                  <c:v>0.21229514834989194</c:v>
                </c:pt>
                <c:pt idx="64">
                  <c:v>0.21172159781169739</c:v>
                </c:pt>
                <c:pt idx="65">
                  <c:v>0.21115258491035241</c:v>
                </c:pt>
                <c:pt idx="66">
                  <c:v>0.21058806486012643</c:v>
                </c:pt>
                <c:pt idx="67">
                  <c:v>0.21002799340467726</c:v>
                </c:pt>
                <c:pt idx="68">
                  <c:v>0.20947232680976482</c:v>
                </c:pt>
                <c:pt idx="69">
                  <c:v>0.20892102185607947</c:v>
                </c:pt>
                <c:pt idx="70">
                  <c:v>0.20837403583218239</c:v>
                </c:pt>
                <c:pt idx="71">
                  <c:v>0.20783132652755668</c:v>
                </c:pt>
                <c:pt idx="72">
                  <c:v>0.20729285222576666</c:v>
                </c:pt>
                <c:pt idx="73">
                  <c:v>0.20675857169772383</c:v>
                </c:pt>
                <c:pt idx="74">
                  <c:v>0.20622844419505751</c:v>
                </c:pt>
                <c:pt idx="75">
                  <c:v>0.20570242944358838</c:v>
                </c:pt>
                <c:pt idx="76">
                  <c:v>0.20518048763690303</c:v>
                </c:pt>
                <c:pt idx="77">
                  <c:v>0.20466257943002777</c:v>
                </c:pt>
                <c:pt idx="78">
                  <c:v>0.20414866593320022</c:v>
                </c:pt>
                <c:pt idx="79">
                  <c:v>0.20363870870573658</c:v>
                </c:pt>
                <c:pt idx="80">
                  <c:v>0.20313266974999328</c:v>
                </c:pt>
                <c:pt idx="81">
                  <c:v>0.20263051150542125</c:v>
                </c:pt>
                <c:pt idx="82">
                  <c:v>0.20213219684271105</c:v>
                </c:pt>
                <c:pt idx="83">
                  <c:v>0.20163768905802767</c:v>
                </c:pt>
                <c:pt idx="84">
                  <c:v>0.20114695186733311</c:v>
                </c:pt>
                <c:pt idx="85">
                  <c:v>0.2006599494007954</c:v>
                </c:pt>
                <c:pt idx="86">
                  <c:v>0.20017664619728259</c:v>
                </c:pt>
                <c:pt idx="87">
                  <c:v>0.19969700719894018</c:v>
                </c:pt>
                <c:pt idx="88">
                  <c:v>0.19922099774585073</c:v>
                </c:pt>
                <c:pt idx="89">
                  <c:v>0.19874858357077391</c:v>
                </c:pt>
                <c:pt idx="90">
                  <c:v>0.19827973079396619</c:v>
                </c:pt>
                <c:pt idx="91">
                  <c:v>0.19781440591807814</c:v>
                </c:pt>
                <c:pt idx="92">
                  <c:v>0.19735257582312862</c:v>
                </c:pt>
                <c:pt idx="93">
                  <c:v>0.19689420776155425</c:v>
                </c:pt>
                <c:pt idx="94">
                  <c:v>0.19643926935333292</c:v>
                </c:pt>
                <c:pt idx="95">
                  <c:v>0.19598772858118019</c:v>
                </c:pt>
                <c:pt idx="96">
                  <c:v>0.19553955378581728</c:v>
                </c:pt>
                <c:pt idx="97">
                  <c:v>0.19509471366130951</c:v>
                </c:pt>
                <c:pt idx="98">
                  <c:v>0.19465317725047393</c:v>
                </c:pt>
                <c:pt idx="99">
                  <c:v>0.19421491394035503</c:v>
                </c:pt>
                <c:pt idx="100">
                  <c:v>0.19377989345776755</c:v>
                </c:pt>
                <c:pt idx="101">
                  <c:v>0.1933480858649049</c:v>
                </c:pt>
                <c:pt idx="102">
                  <c:v>0.19291946155501247</c:v>
                </c:pt>
                <c:pt idx="103">
                  <c:v>0.19249399124812461</c:v>
                </c:pt>
                <c:pt idx="104">
                  <c:v>0.19207164598686424</c:v>
                </c:pt>
                <c:pt idx="105">
                  <c:v>0.19165239713230398</c:v>
                </c:pt>
                <c:pt idx="106">
                  <c:v>0.19123621635988783</c:v>
                </c:pt>
                <c:pt idx="107">
                  <c:v>0.19082307565541268</c:v>
                </c:pt>
                <c:pt idx="108">
                  <c:v>0.19041294731106809</c:v>
                </c:pt>
                <c:pt idx="109">
                  <c:v>0.19000580392153388</c:v>
                </c:pt>
                <c:pt idx="110">
                  <c:v>0.18960161838013451</c:v>
                </c:pt>
                <c:pt idx="111">
                  <c:v>0.18920036387504902</c:v>
                </c:pt>
                <c:pt idx="112">
                  <c:v>0.18880201388557599</c:v>
                </c:pt>
                <c:pt idx="113">
                  <c:v>0.18840654217845246</c:v>
                </c:pt>
                <c:pt idx="114">
                  <c:v>0.18801392280422588</c:v>
                </c:pt>
                <c:pt idx="115">
                  <c:v>0.18762413009367843</c:v>
                </c:pt>
                <c:pt idx="116">
                  <c:v>0.18723713865430255</c:v>
                </c:pt>
                <c:pt idx="117">
                  <c:v>0.18685292336682718</c:v>
                </c:pt>
                <c:pt idx="118">
                  <c:v>0.18647145938179374</c:v>
                </c:pt>
                <c:pt idx="119">
                  <c:v>0.18609272211618097</c:v>
                </c:pt>
                <c:pt idx="120">
                  <c:v>0.18571668725007803</c:v>
                </c:pt>
                <c:pt idx="121">
                  <c:v>0.18534333072340495</c:v>
                </c:pt>
                <c:pt idx="122">
                  <c:v>0.18497262873267969</c:v>
                </c:pt>
                <c:pt idx="123">
                  <c:v>0.18460455772783116</c:v>
                </c:pt>
                <c:pt idx="124">
                  <c:v>0.18423909440905736</c:v>
                </c:pt>
                <c:pt idx="125">
                  <c:v>0.18387621572372789</c:v>
                </c:pt>
                <c:pt idx="126">
                  <c:v>0.18351589886333036</c:v>
                </c:pt>
                <c:pt idx="127">
                  <c:v>0.18315812126045969</c:v>
                </c:pt>
                <c:pt idx="128">
                  <c:v>0.1828028605858498</c:v>
                </c:pt>
                <c:pt idx="129">
                  <c:v>0.18245009474544702</c:v>
                </c:pt>
                <c:pt idx="130">
                  <c:v>0.18209980187752459</c:v>
                </c:pt>
                <c:pt idx="131">
                  <c:v>0.1817519603498374</c:v>
                </c:pt>
                <c:pt idx="132">
                  <c:v>0.18140654875681661</c:v>
                </c:pt>
                <c:pt idx="133">
                  <c:v>0.18106354591680329</c:v>
                </c:pt>
                <c:pt idx="134">
                  <c:v>0.18072293086932073</c:v>
                </c:pt>
                <c:pt idx="135">
                  <c:v>0.18038468287238446</c:v>
                </c:pt>
                <c:pt idx="136">
                  <c:v>0.18004878139984978</c:v>
                </c:pt>
                <c:pt idx="137">
                  <c:v>0.17971520613879591</c:v>
                </c:pt>
                <c:pt idx="138">
                  <c:v>0.17938393698694632</c:v>
                </c:pt>
                <c:pt idx="139">
                  <c:v>0.17905495405012478</c:v>
                </c:pt>
                <c:pt idx="140">
                  <c:v>0.17872823763974624</c:v>
                </c:pt>
                <c:pt idx="141">
                  <c:v>0.17840376827034249</c:v>
                </c:pt>
                <c:pt idx="142">
                  <c:v>0.17808152665712157</c:v>
                </c:pt>
                <c:pt idx="143">
                  <c:v>0.17776149371356079</c:v>
                </c:pt>
                <c:pt idx="144">
                  <c:v>0.17744365054903261</c:v>
                </c:pt>
                <c:pt idx="145">
                  <c:v>0.17712797846646297</c:v>
                </c:pt>
                <c:pt idx="146">
                  <c:v>0.17681445896002154</c:v>
                </c:pt>
                <c:pt idx="147">
                  <c:v>0.17650307371284346</c:v>
                </c:pt>
                <c:pt idx="148">
                  <c:v>0.17619380459478207</c:v>
                </c:pt>
                <c:pt idx="149">
                  <c:v>0.17588663366019194</c:v>
                </c:pt>
                <c:pt idx="150">
                  <c:v>0.17558154314574226</c:v>
                </c:pt>
                <c:pt idx="151">
                  <c:v>0.17527851546825945</c:v>
                </c:pt>
                <c:pt idx="152">
                  <c:v>0.17497753322259915</c:v>
                </c:pt>
                <c:pt idx="153">
                  <c:v>0.17467857917954679</c:v>
                </c:pt>
                <c:pt idx="154">
                  <c:v>0.17438163628374639</c:v>
                </c:pt>
                <c:pt idx="155">
                  <c:v>0.17408668765165719</c:v>
                </c:pt>
                <c:pt idx="156">
                  <c:v>0.17379371656953777</c:v>
                </c:pt>
                <c:pt idx="157">
                  <c:v>0.17350270649145696</c:v>
                </c:pt>
                <c:pt idx="158">
                  <c:v>0.17321364103733164</c:v>
                </c:pt>
                <c:pt idx="159">
                  <c:v>0.1729265039909903</c:v>
                </c:pt>
                <c:pt idx="160">
                  <c:v>0.17264127929826281</c:v>
                </c:pt>
                <c:pt idx="161">
                  <c:v>0.17235795106509538</c:v>
                </c:pt>
                <c:pt idx="162">
                  <c:v>0.17207650355569051</c:v>
                </c:pt>
                <c:pt idx="163">
                  <c:v>0.17179692119067172</c:v>
                </c:pt>
                <c:pt idx="164">
                  <c:v>0.17151918854527248</c:v>
                </c:pt>
                <c:pt idx="165">
                  <c:v>0.17124329034754909</c:v>
                </c:pt>
                <c:pt idx="166">
                  <c:v>0.17096921147661717</c:v>
                </c:pt>
                <c:pt idx="167">
                  <c:v>0.17069693696091123</c:v>
                </c:pt>
                <c:pt idx="168">
                  <c:v>0.17042645197646736</c:v>
                </c:pt>
                <c:pt idx="169">
                  <c:v>0.17015774184522817</c:v>
                </c:pt>
                <c:pt idx="170">
                  <c:v>0.16989079203337015</c:v>
                </c:pt>
                <c:pt idx="171">
                  <c:v>0.16962558814965289</c:v>
                </c:pt>
                <c:pt idx="172">
                  <c:v>0.16936211594378969</c:v>
                </c:pt>
                <c:pt idx="173">
                  <c:v>0.16910036130483963</c:v>
                </c:pt>
                <c:pt idx="174">
                  <c:v>0.16884031025962043</c:v>
                </c:pt>
                <c:pt idx="175">
                  <c:v>0.16858194897114198</c:v>
                </c:pt>
                <c:pt idx="176">
                  <c:v>0.16832526373706022</c:v>
                </c:pt>
                <c:pt idx="177">
                  <c:v>0.16807024098815102</c:v>
                </c:pt>
                <c:pt idx="178">
                  <c:v>0.1678168672868037</c:v>
                </c:pt>
                <c:pt idx="179">
                  <c:v>0.16756512932553427</c:v>
                </c:pt>
                <c:pt idx="180">
                  <c:v>0.16731501392551754</c:v>
                </c:pt>
                <c:pt idx="181">
                  <c:v>0.16706650803513826</c:v>
                </c:pt>
                <c:pt idx="182">
                  <c:v>0.16681959872856086</c:v>
                </c:pt>
                <c:pt idx="183">
                  <c:v>0.16657427320431761</c:v>
                </c:pt>
                <c:pt idx="184">
                  <c:v>0.16633051878391475</c:v>
                </c:pt>
                <c:pt idx="185">
                  <c:v>0.16608832291045642</c:v>
                </c:pt>
                <c:pt idx="186">
                  <c:v>0.16584767314728635</c:v>
                </c:pt>
                <c:pt idx="187">
                  <c:v>0.16560855717664669</c:v>
                </c:pt>
                <c:pt idx="188">
                  <c:v>0.16537096279835389</c:v>
                </c:pt>
                <c:pt idx="189">
                  <c:v>0.16513487792849163</c:v>
                </c:pt>
                <c:pt idx="190">
                  <c:v>0.16490029059812006</c:v>
                </c:pt>
                <c:pt idx="191">
                  <c:v>0.16466718895200153</c:v>
                </c:pt>
                <c:pt idx="192">
                  <c:v>0.1644355612473424</c:v>
                </c:pt>
                <c:pt idx="193">
                  <c:v>0.16420539585255087</c:v>
                </c:pt>
                <c:pt idx="194">
                  <c:v>0.16397668124601011</c:v>
                </c:pt>
                <c:pt idx="195">
                  <c:v>0.16374940601486734</c:v>
                </c:pt>
                <c:pt idx="196">
                  <c:v>0.16352355885383768</c:v>
                </c:pt>
                <c:pt idx="197">
                  <c:v>0.1632991285640232</c:v>
                </c:pt>
                <c:pt idx="198">
                  <c:v>0.16307610405174686</c:v>
                </c:pt>
                <c:pt idx="199">
                  <c:v>0.1628544743274008</c:v>
                </c:pt>
                <c:pt idx="200">
                  <c:v>0.16263422850430923</c:v>
                </c:pt>
                <c:pt idx="201">
                  <c:v>0.16241535579760535</c:v>
                </c:pt>
                <c:pt idx="202">
                  <c:v>0.16219784552312233</c:v>
                </c:pt>
                <c:pt idx="203">
                  <c:v>0.16198168709629807</c:v>
                </c:pt>
                <c:pt idx="204">
                  <c:v>0.1617668700310935</c:v>
                </c:pt>
                <c:pt idx="205">
                  <c:v>0.16155338393892435</c:v>
                </c:pt>
                <c:pt idx="206">
                  <c:v>0.16134121852760613</c:v>
                </c:pt>
                <c:pt idx="207">
                  <c:v>0.16113036360031208</c:v>
                </c:pt>
                <c:pt idx="208">
                  <c:v>0.16092080905454398</c:v>
                </c:pt>
                <c:pt idx="209">
                  <c:v>0.16071254488111578</c:v>
                </c:pt>
                <c:pt idx="210">
                  <c:v>0.16050556116314954</c:v>
                </c:pt>
                <c:pt idx="211">
                  <c:v>0.1602998480750838</c:v>
                </c:pt>
                <c:pt idx="212">
                  <c:v>0.16009539588169402</c:v>
                </c:pt>
                <c:pt idx="213">
                  <c:v>0.15989219493712517</c:v>
                </c:pt>
                <c:pt idx="214">
                  <c:v>0.15969023568393598</c:v>
                </c:pt>
                <c:pt idx="215">
                  <c:v>0.15948950865215494</c:v>
                </c:pt>
                <c:pt idx="216">
                  <c:v>0.15929000445834776</c:v>
                </c:pt>
                <c:pt idx="217">
                  <c:v>0.15909171380469622</c:v>
                </c:pt>
                <c:pt idx="218">
                  <c:v>0.15889462747808811</c:v>
                </c:pt>
                <c:pt idx="219">
                  <c:v>0.15869873634921841</c:v>
                </c:pt>
                <c:pt idx="220">
                  <c:v>0.15850403137170108</c:v>
                </c:pt>
                <c:pt idx="221">
                  <c:v>0.15831050358119186</c:v>
                </c:pt>
                <c:pt idx="222">
                  <c:v>0.15811814409452146</c:v>
                </c:pt>
                <c:pt idx="223">
                  <c:v>0.15792694410883928</c:v>
                </c:pt>
                <c:pt idx="224">
                  <c:v>0.15773689490076748</c:v>
                </c:pt>
                <c:pt idx="225">
                  <c:v>0.15754798782556512</c:v>
                </c:pt>
                <c:pt idx="226">
                  <c:v>0.15736021431630243</c:v>
                </c:pt>
                <c:pt idx="227">
                  <c:v>0.15717356588304487</c:v>
                </c:pt>
                <c:pt idx="228">
                  <c:v>0.15698803411204706</c:v>
                </c:pt>
                <c:pt idx="229">
                  <c:v>0.15680361066495629</c:v>
                </c:pt>
                <c:pt idx="230">
                  <c:v>0.15662028727802549</c:v>
                </c:pt>
                <c:pt idx="231">
                  <c:v>0.15643805576133565</c:v>
                </c:pt>
                <c:pt idx="232">
                  <c:v>0.15625690799802749</c:v>
                </c:pt>
                <c:pt idx="233">
                  <c:v>0.15607683594354216</c:v>
                </c:pt>
                <c:pt idx="234">
                  <c:v>0.155897831624871</c:v>
                </c:pt>
                <c:pt idx="235">
                  <c:v>0.15571988713981427</c:v>
                </c:pt>
                <c:pt idx="236">
                  <c:v>0.15554299465624849</c:v>
                </c:pt>
                <c:pt idx="237">
                  <c:v>0.15536714641140253</c:v>
                </c:pt>
                <c:pt idx="238">
                  <c:v>0.15519233471114224</c:v>
                </c:pt>
                <c:pt idx="239">
                  <c:v>0.15501855192926342</c:v>
                </c:pt>
                <c:pt idx="240">
                  <c:v>0.15484579050679317</c:v>
                </c:pt>
                <c:pt idx="241">
                  <c:v>0.15467404295129944</c:v>
                </c:pt>
                <c:pt idx="242">
                  <c:v>0.15450330183620864</c:v>
                </c:pt>
                <c:pt idx="243">
                  <c:v>0.15433355980013125</c:v>
                </c:pt>
                <c:pt idx="244">
                  <c:v>0.1541648095461953</c:v>
                </c:pt>
                <c:pt idx="245">
                  <c:v>0.15399704384138765</c:v>
                </c:pt>
                <c:pt idx="246">
                  <c:v>0.15383025551590296</c:v>
                </c:pt>
                <c:pt idx="247">
                  <c:v>0.15366443746250014</c:v>
                </c:pt>
                <c:pt idx="248">
                  <c:v>0.15349958263586638</c:v>
                </c:pt>
                <c:pt idx="249">
                  <c:v>0.15333568405198855</c:v>
                </c:pt>
                <c:pt idx="250">
                  <c:v>0.15317273478753182</c:v>
                </c:pt>
                <c:pt idx="251">
                  <c:v>0.15301072797922549</c:v>
                </c:pt>
                <c:pt idx="252">
                  <c:v>0.15284965682325599</c:v>
                </c:pt>
                <c:pt idx="253">
                  <c:v>0.15268951457466676</c:v>
                </c:pt>
                <c:pt idx="254">
                  <c:v>0.15253029454676509</c:v>
                </c:pt>
                <c:pt idx="255">
                  <c:v>0.15237199011053584</c:v>
                </c:pt>
                <c:pt idx="256">
                  <c:v>0.15221459469406182</c:v>
                </c:pt>
                <c:pt idx="257">
                  <c:v>0.15205810178195081</c:v>
                </c:pt>
                <c:pt idx="258">
                  <c:v>0.15190250491476923</c:v>
                </c:pt>
                <c:pt idx="259">
                  <c:v>0.15174779768848218</c:v>
                </c:pt>
                <c:pt idx="260">
                  <c:v>0.15159397375389996</c:v>
                </c:pt>
                <c:pt idx="261">
                  <c:v>0.15144102681613086</c:v>
                </c:pt>
                <c:pt idx="262">
                  <c:v>0.15128895063404016</c:v>
                </c:pt>
                <c:pt idx="263">
                  <c:v>0.15113773901971531</c:v>
                </c:pt>
                <c:pt idx="264">
                  <c:v>0.15098738583793719</c:v>
                </c:pt>
                <c:pt idx="265">
                  <c:v>0.15083788500565737</c:v>
                </c:pt>
                <c:pt idx="266">
                  <c:v>0.15068923049148122</c:v>
                </c:pt>
                <c:pt idx="267">
                  <c:v>0.15054141631515702</c:v>
                </c:pt>
                <c:pt idx="268">
                  <c:v>0.15039443654707058</c:v>
                </c:pt>
                <c:pt idx="269">
                  <c:v>0.15024828530774581</c:v>
                </c:pt>
                <c:pt idx="270">
                  <c:v>0.15010295676735083</c:v>
                </c:pt>
                <c:pt idx="271">
                  <c:v>0.14995844514520956</c:v>
                </c:pt>
                <c:pt idx="272">
                  <c:v>0.14981474470931888</c:v>
                </c:pt>
                <c:pt idx="273">
                  <c:v>0.14967184977587117</c:v>
                </c:pt>
                <c:pt idx="274">
                  <c:v>0.14952975470878219</c:v>
                </c:pt>
                <c:pt idx="275">
                  <c:v>0.14938845391922423</c:v>
                </c:pt>
                <c:pt idx="276">
                  <c:v>0.14924794186516455</c:v>
                </c:pt>
                <c:pt idx="277">
                  <c:v>0.14910821305090882</c:v>
                </c:pt>
                <c:pt idx="278">
                  <c:v>0.14896926202664981</c:v>
                </c:pt>
                <c:pt idx="279">
                  <c:v>0.14883108338802092</c:v>
                </c:pt>
                <c:pt idx="280">
                  <c:v>0.14869367177565487</c:v>
                </c:pt>
                <c:pt idx="281">
                  <c:v>0.14855702187474704</c:v>
                </c:pt>
                <c:pt idx="282">
                  <c:v>0.1484211284146239</c:v>
                </c:pt>
                <c:pt idx="283">
                  <c:v>0.14828598616831606</c:v>
                </c:pt>
                <c:pt idx="284">
                  <c:v>0.14815158995213601</c:v>
                </c:pt>
                <c:pt idx="285">
                  <c:v>0.14801793462526061</c:v>
                </c:pt>
                <c:pt idx="286">
                  <c:v>0.14788501508931812</c:v>
                </c:pt>
                <c:pt idx="287">
                  <c:v>0.14775282628797978</c:v>
                </c:pt>
                <c:pt idx="288">
                  <c:v>0.14762136320655594</c:v>
                </c:pt>
                <c:pt idx="289">
                  <c:v>0.14749062087159645</c:v>
                </c:pt>
                <c:pt idx="290">
                  <c:v>0.14736059435049564</c:v>
                </c:pt>
                <c:pt idx="291">
                  <c:v>0.14723127875110145</c:v>
                </c:pt>
                <c:pt idx="292">
                  <c:v>0.14710266922132892</c:v>
                </c:pt>
                <c:pt idx="293">
                  <c:v>0.14697476094877784</c:v>
                </c:pt>
                <c:pt idx="294">
                  <c:v>0.14684754916035467</c:v>
                </c:pt>
                <c:pt idx="295">
                  <c:v>0.14672102912189833</c:v>
                </c:pt>
                <c:pt idx="296">
                  <c:v>0.14659519613781039</c:v>
                </c:pt>
                <c:pt idx="297">
                  <c:v>0.14647004555068902</c:v>
                </c:pt>
                <c:pt idx="298">
                  <c:v>0.14634557274096699</c:v>
                </c:pt>
                <c:pt idx="299">
                  <c:v>0.14622177312655357</c:v>
                </c:pt>
                <c:pt idx="300">
                  <c:v>0.14609864216248034</c:v>
                </c:pt>
                <c:pt idx="301">
                  <c:v>0.14597617534055071</c:v>
                </c:pt>
                <c:pt idx="302">
                  <c:v>0.14585436818899342</c:v>
                </c:pt>
                <c:pt idx="303">
                  <c:v>0.14573321627211952</c:v>
                </c:pt>
                <c:pt idx="304">
                  <c:v>0.14561271518998323</c:v>
                </c:pt>
                <c:pt idx="305">
                  <c:v>0.14549286057804631</c:v>
                </c:pt>
                <c:pt idx="306">
                  <c:v>0.14537364810684617</c:v>
                </c:pt>
                <c:pt idx="307">
                  <c:v>0.14525507348166733</c:v>
                </c:pt>
                <c:pt idx="308">
                  <c:v>0.14513713244221657</c:v>
                </c:pt>
                <c:pt idx="309">
                  <c:v>0.14501982076230152</c:v>
                </c:pt>
                <c:pt idx="310">
                  <c:v>0.14490313424951257</c:v>
                </c:pt>
                <c:pt idx="311">
                  <c:v>0.14478706874490821</c:v>
                </c:pt>
                <c:pt idx="312">
                  <c:v>0.14467162012270385</c:v>
                </c:pt>
                <c:pt idx="313">
                  <c:v>0.14455678428996369</c:v>
                </c:pt>
                <c:pt idx="314">
                  <c:v>0.14444255718629614</c:v>
                </c:pt>
                <c:pt idx="315">
                  <c:v>0.14432893478355224</c:v>
                </c:pt>
                <c:pt idx="316">
                  <c:v>0.14421591308552731</c:v>
                </c:pt>
                <c:pt idx="317">
                  <c:v>0.14410348812766591</c:v>
                </c:pt>
                <c:pt idx="318">
                  <c:v>0.14399165597676972</c:v>
                </c:pt>
                <c:pt idx="319">
                  <c:v>0.14388041273070853</c:v>
                </c:pt>
                <c:pt idx="320">
                  <c:v>0.14376975451813445</c:v>
                </c:pt>
                <c:pt idx="321">
                  <c:v>0.1436596774981988</c:v>
                </c:pt>
                <c:pt idx="322">
                  <c:v>0.14355017786027233</c:v>
                </c:pt>
                <c:pt idx="323">
                  <c:v>0.14344125182366801</c:v>
                </c:pt>
                <c:pt idx="324">
                  <c:v>0.14333289563736712</c:v>
                </c:pt>
                <c:pt idx="325">
                  <c:v>0.14322510557974777</c:v>
                </c:pt>
                <c:pt idx="326">
                  <c:v>0.1431178779583166</c:v>
                </c:pt>
                <c:pt idx="327">
                  <c:v>0.14301120910944309</c:v>
                </c:pt>
                <c:pt idx="328">
                  <c:v>0.14290509539809676</c:v>
                </c:pt>
                <c:pt idx="329">
                  <c:v>0.14279953321758695</c:v>
                </c:pt>
                <c:pt idx="330">
                  <c:v>0.14269451898930544</c:v>
                </c:pt>
                <c:pt idx="331">
                  <c:v>0.14259004916247162</c:v>
                </c:pt>
                <c:pt idx="332">
                  <c:v>0.14248612021388044</c:v>
                </c:pt>
                <c:pt idx="333">
                  <c:v>0.14238272864765283</c:v>
                </c:pt>
                <c:pt idx="334">
                  <c:v>0.14227987099498879</c:v>
                </c:pt>
                <c:pt idx="335">
                  <c:v>0.14217754381392295</c:v>
                </c:pt>
                <c:pt idx="336">
                  <c:v>0.14207574368908274</c:v>
                </c:pt>
                <c:pt idx="337">
                  <c:v>0.14197446723144899</c:v>
                </c:pt>
                <c:pt idx="338">
                  <c:v>0.14187371107811894</c:v>
                </c:pt>
                <c:pt idx="339">
                  <c:v>0.14177347189207182</c:v>
                </c:pt>
                <c:pt idx="340">
                  <c:v>0.14167374636193669</c:v>
                </c:pt>
                <c:pt idx="341">
                  <c:v>0.14157453120176278</c:v>
                </c:pt>
                <c:pt idx="342">
                  <c:v>0.14147582315079202</c:v>
                </c:pt>
                <c:pt idx="343">
                  <c:v>0.14137761897323411</c:v>
                </c:pt>
                <c:pt idx="344">
                  <c:v>0.14127991545804369</c:v>
                </c:pt>
                <c:pt idx="345">
                  <c:v>0.14118270941869984</c:v>
                </c:pt>
                <c:pt idx="346">
                  <c:v>0.14108599769298785</c:v>
                </c:pt>
                <c:pt idx="347">
                  <c:v>0.14098977714278324</c:v>
                </c:pt>
                <c:pt idx="348">
                  <c:v>0.14089404465383787</c:v>
                </c:pt>
                <c:pt idx="349">
                  <c:v>0.14079879713556825</c:v>
                </c:pt>
                <c:pt idx="350">
                  <c:v>0.14070403152084604</c:v>
                </c:pt>
                <c:pt idx="351">
                  <c:v>0.14060974476579066</c:v>
                </c:pt>
                <c:pt idx="352">
                  <c:v>0.14051593384956396</c:v>
                </c:pt>
                <c:pt idx="353">
                  <c:v>0.14042259577416691</c:v>
                </c:pt>
                <c:pt idx="354">
                  <c:v>0.14032972756423848</c:v>
                </c:pt>
                <c:pt idx="355">
                  <c:v>0.14023732626685642</c:v>
                </c:pt>
                <c:pt idx="356">
                  <c:v>0.14014538895134013</c:v>
                </c:pt>
                <c:pt idx="357">
                  <c:v>0.14005391270905534</c:v>
                </c:pt>
                <c:pt idx="358">
                  <c:v>0.13996289465322101</c:v>
                </c:pt>
                <c:pt idx="359">
                  <c:v>0.13987233191871792</c:v>
                </c:pt>
                <c:pt idx="360">
                  <c:v>0.1397822216618993</c:v>
                </c:pt>
                <c:pt idx="361">
                  <c:v>0.13969256106040331</c:v>
                </c:pt>
                <c:pt idx="362">
                  <c:v>0.13960334731296745</c:v>
                </c:pt>
                <c:pt idx="363">
                  <c:v>0.13951457763924466</c:v>
                </c:pt>
                <c:pt idx="364">
                  <c:v>0.13942624927962149</c:v>
                </c:pt>
                <c:pt idx="365">
                  <c:v>0.13933835949503784</c:v>
                </c:pt>
                <c:pt idx="366">
                  <c:v>0.13925090556680858</c:v>
                </c:pt>
                <c:pt idx="367">
                  <c:v>0.13916388479644703</c:v>
                </c:pt>
                <c:pt idx="368">
                  <c:v>0.13907729450549008</c:v>
                </c:pt>
                <c:pt idx="369">
                  <c:v>0.13899113203532498</c:v>
                </c:pt>
                <c:pt idx="370">
                  <c:v>0.13890539474701799</c:v>
                </c:pt>
                <c:pt idx="371">
                  <c:v>0.13882008002114463</c:v>
                </c:pt>
                <c:pt idx="372">
                  <c:v>0.13873518525762166</c:v>
                </c:pt>
                <c:pt idx="373">
                  <c:v>0.1386507078755406</c:v>
                </c:pt>
                <c:pt idx="374">
                  <c:v>0.138566645313003</c:v>
                </c:pt>
                <c:pt idx="375">
                  <c:v>0.13848299502695727</c:v>
                </c:pt>
                <c:pt idx="376">
                  <c:v>0.13839975449303715</c:v>
                </c:pt>
                <c:pt idx="377">
                  <c:v>0.1383169212054017</c:v>
                </c:pt>
                <c:pt idx="378">
                  <c:v>0.13823449267657686</c:v>
                </c:pt>
                <c:pt idx="379">
                  <c:v>0.13815246643729864</c:v>
                </c:pt>
                <c:pt idx="380">
                  <c:v>0.13807084003635778</c:v>
                </c:pt>
                <c:pt idx="381">
                  <c:v>0.13798961104044585</c:v>
                </c:pt>
                <c:pt idx="382">
                  <c:v>0.13790877703400301</c:v>
                </c:pt>
                <c:pt idx="383">
                  <c:v>0.1378283356190671</c:v>
                </c:pt>
                <c:pt idx="384">
                  <c:v>0.13774828441512427</c:v>
                </c:pt>
                <c:pt idx="385">
                  <c:v>0.13766862105896102</c:v>
                </c:pt>
                <c:pt idx="386">
                  <c:v>0.13758934320451777</c:v>
                </c:pt>
                <c:pt idx="387">
                  <c:v>0.13751044852274363</c:v>
                </c:pt>
                <c:pt idx="388">
                  <c:v>0.13743193470145287</c:v>
                </c:pt>
                <c:pt idx="389">
                  <c:v>0.13735379944518253</c:v>
                </c:pt>
                <c:pt idx="390">
                  <c:v>0.1372760404750514</c:v>
                </c:pt>
                <c:pt idx="391">
                  <c:v>0.13719865552862065</c:v>
                </c:pt>
                <c:pt idx="392">
                  <c:v>0.13712164235975538</c:v>
                </c:pt>
                <c:pt idx="393">
                  <c:v>0.13704499873848786</c:v>
                </c:pt>
                <c:pt idx="394">
                  <c:v>0.13696872245088185</c:v>
                </c:pt>
                <c:pt idx="395">
                  <c:v>0.13689281129889833</c:v>
                </c:pt>
                <c:pt idx="396">
                  <c:v>0.13681726310026249</c:v>
                </c:pt>
                <c:pt idx="397">
                  <c:v>0.13674207568833194</c:v>
                </c:pt>
                <c:pt idx="398">
                  <c:v>0.13666724691196627</c:v>
                </c:pt>
                <c:pt idx="399">
                  <c:v>0.13659277463539782</c:v>
                </c:pt>
                <c:pt idx="400">
                  <c:v>0.13651865673810359</c:v>
                </c:pt>
                <c:pt idx="401">
                  <c:v>0.1364448911146785</c:v>
                </c:pt>
                <c:pt idx="402">
                  <c:v>0.13637147567470978</c:v>
                </c:pt>
                <c:pt idx="403">
                  <c:v>0.13629840834265256</c:v>
                </c:pt>
                <c:pt idx="404">
                  <c:v>0.13622568705770666</c:v>
                </c:pt>
                <c:pt idx="405">
                  <c:v>0.1361533097736945</c:v>
                </c:pt>
                <c:pt idx="406">
                  <c:v>0.13608127445894025</c:v>
                </c:pt>
                <c:pt idx="407">
                  <c:v>0.13600957909615</c:v>
                </c:pt>
                <c:pt idx="408">
                  <c:v>0.13593822168229314</c:v>
                </c:pt>
                <c:pt idx="409">
                  <c:v>0.13586720022848492</c:v>
                </c:pt>
                <c:pt idx="410">
                  <c:v>0.1357965127598699</c:v>
                </c:pt>
                <c:pt idx="411">
                  <c:v>0.13572615731550675</c:v>
                </c:pt>
                <c:pt idx="412">
                  <c:v>0.13565613194825393</c:v>
                </c:pt>
                <c:pt idx="413">
                  <c:v>0.13558643472465662</c:v>
                </c:pt>
                <c:pt idx="414">
                  <c:v>0.13551706372483446</c:v>
                </c:pt>
                <c:pt idx="415">
                  <c:v>0.13544801704237064</c:v>
                </c:pt>
                <c:pt idx="416">
                  <c:v>0.1353792927842018</c:v>
                </c:pt>
                <c:pt idx="417">
                  <c:v>0.13531088907050906</c:v>
                </c:pt>
                <c:pt idx="418">
                  <c:v>0.13524280403461003</c:v>
                </c:pt>
                <c:pt idx="419">
                  <c:v>0.13517503582285181</c:v>
                </c:pt>
                <c:pt idx="420">
                  <c:v>0.13510758259450509</c:v>
                </c:pt>
                <c:pt idx="421">
                  <c:v>0.13504044252165903</c:v>
                </c:pt>
                <c:pt idx="422">
                  <c:v>0.13497361378911735</c:v>
                </c:pt>
                <c:pt idx="423">
                  <c:v>0.13490709459429523</c:v>
                </c:pt>
                <c:pt idx="424">
                  <c:v>0.13484088314711717</c:v>
                </c:pt>
                <c:pt idx="425">
                  <c:v>0.13477497766991589</c:v>
                </c:pt>
                <c:pt idx="426">
                  <c:v>0.13470937639733205</c:v>
                </c:pt>
                <c:pt idx="427">
                  <c:v>0.13464407757621494</c:v>
                </c:pt>
                <c:pt idx="428">
                  <c:v>0.13457907946552417</c:v>
                </c:pt>
                <c:pt idx="429">
                  <c:v>0.13451438033623209</c:v>
                </c:pt>
                <c:pt idx="430">
                  <c:v>0.13444997847122725</c:v>
                </c:pt>
                <c:pt idx="431">
                  <c:v>0.13438587216521869</c:v>
                </c:pt>
                <c:pt idx="432">
                  <c:v>0.13432205972464112</c:v>
                </c:pt>
                <c:pt idx="433">
                  <c:v>0.13425853946756097</c:v>
                </c:pt>
                <c:pt idx="434">
                  <c:v>0.13419530972358326</c:v>
                </c:pt>
                <c:pt idx="435">
                  <c:v>0.1341323688337594</c:v>
                </c:pt>
                <c:pt idx="436">
                  <c:v>0.13406971515049573</c:v>
                </c:pt>
                <c:pt idx="437">
                  <c:v>0.13400734703746303</c:v>
                </c:pt>
                <c:pt idx="438">
                  <c:v>0.13394526286950664</c:v>
                </c:pt>
                <c:pt idx="439">
                  <c:v>0.13388346103255772</c:v>
                </c:pt>
                <c:pt idx="440">
                  <c:v>0.13382193992354494</c:v>
                </c:pt>
                <c:pt idx="441">
                  <c:v>0.13376069795030726</c:v>
                </c:pt>
                <c:pt idx="442">
                  <c:v>0.13369973353150738</c:v>
                </c:pt>
                <c:pt idx="443">
                  <c:v>0.13363904509654601</c:v>
                </c:pt>
                <c:pt idx="444">
                  <c:v>0.13357863108547685</c:v>
                </c:pt>
                <c:pt idx="445">
                  <c:v>0.13351848994892243</c:v>
                </c:pt>
                <c:pt idx="446">
                  <c:v>0.13345862014799065</c:v>
                </c:pt>
                <c:pt idx="447">
                  <c:v>0.13339902015419206</c:v>
                </c:pt>
                <c:pt idx="448">
                  <c:v>0.13333968844935795</c:v>
                </c:pt>
                <c:pt idx="449">
                  <c:v>0.13328062352555914</c:v>
                </c:pt>
                <c:pt idx="450">
                  <c:v>0.13322182388502549</c:v>
                </c:pt>
                <c:pt idx="451">
                  <c:v>0.13316328804006608</c:v>
                </c:pt>
                <c:pt idx="452">
                  <c:v>0.13310501451299028</c:v>
                </c:pt>
                <c:pt idx="453">
                  <c:v>0.13304700183602933</c:v>
                </c:pt>
                <c:pt idx="454">
                  <c:v>0.13298924855125871</c:v>
                </c:pt>
                <c:pt idx="455">
                  <c:v>0.13293175321052125</c:v>
                </c:pt>
                <c:pt idx="456">
                  <c:v>0.13287451437535081</c:v>
                </c:pt>
                <c:pt idx="457">
                  <c:v>0.13281753061689672</c:v>
                </c:pt>
                <c:pt idx="458">
                  <c:v>0.13276080051584893</c:v>
                </c:pt>
                <c:pt idx="459">
                  <c:v>0.13270432266236368</c:v>
                </c:pt>
                <c:pt idx="460">
                  <c:v>0.13264809565598995</c:v>
                </c:pt>
                <c:pt idx="461">
                  <c:v>0.13259211810559662</c:v>
                </c:pt>
                <c:pt idx="462">
                  <c:v>0.13253638862930012</c:v>
                </c:pt>
                <c:pt idx="463">
                  <c:v>0.13248090585439271</c:v>
                </c:pt>
                <c:pt idx="464">
                  <c:v>0.13242566841727163</c:v>
                </c:pt>
                <c:pt idx="465">
                  <c:v>0.13237067496336866</c:v>
                </c:pt>
                <c:pt idx="466">
                  <c:v>0.13231592414708029</c:v>
                </c:pt>
                <c:pt idx="467">
                  <c:v>0.13226141463169871</c:v>
                </c:pt>
                <c:pt idx="468">
                  <c:v>0.13220714508934317</c:v>
                </c:pt>
                <c:pt idx="469">
                  <c:v>0.13215311420089207</c:v>
                </c:pt>
                <c:pt idx="470">
                  <c:v>0.13209932065591568</c:v>
                </c:pt>
                <c:pt idx="471">
                  <c:v>0.1320457631526093</c:v>
                </c:pt>
                <c:pt idx="472">
                  <c:v>0.13199244039772723</c:v>
                </c:pt>
                <c:pt idx="473">
                  <c:v>0.13193935110651708</c:v>
                </c:pt>
                <c:pt idx="474">
                  <c:v>0.13188649400265481</c:v>
                </c:pt>
                <c:pt idx="475">
                  <c:v>0.13183386781818029</c:v>
                </c:pt>
                <c:pt idx="476">
                  <c:v>0.13178147129343343</c:v>
                </c:pt>
                <c:pt idx="477">
                  <c:v>0.13172930317699086</c:v>
                </c:pt>
                <c:pt idx="478">
                  <c:v>0.13167736222560311</c:v>
                </c:pt>
                <c:pt idx="479">
                  <c:v>0.1316256472041325</c:v>
                </c:pt>
                <c:pt idx="480">
                  <c:v>0.13157415688549137</c:v>
                </c:pt>
                <c:pt idx="481">
                  <c:v>0.13152289005058096</c:v>
                </c:pt>
                <c:pt idx="482">
                  <c:v>0.13147184548823082</c:v>
                </c:pt>
                <c:pt idx="483">
                  <c:v>0.13142102199513866</c:v>
                </c:pt>
                <c:pt idx="484">
                  <c:v>0.13137041837581087</c:v>
                </c:pt>
                <c:pt idx="485">
                  <c:v>0.1313200334425034</c:v>
                </c:pt>
                <c:pt idx="486">
                  <c:v>0.13126986601516319</c:v>
                </c:pt>
                <c:pt idx="487">
                  <c:v>0.13121991492137022</c:v>
                </c:pt>
                <c:pt idx="488">
                  <c:v>0.13117017899627992</c:v>
                </c:pt>
                <c:pt idx="489">
                  <c:v>0.13112065708256612</c:v>
                </c:pt>
                <c:pt idx="490">
                  <c:v>0.13107134803036449</c:v>
                </c:pt>
                <c:pt idx="491">
                  <c:v>0.13102225069721651</c:v>
                </c:pt>
                <c:pt idx="492">
                  <c:v>0.13097336394801384</c:v>
                </c:pt>
                <c:pt idx="493">
                  <c:v>0.13092468665494322</c:v>
                </c:pt>
                <c:pt idx="494">
                  <c:v>0.13087621769743188</c:v>
                </c:pt>
                <c:pt idx="495">
                  <c:v>0.13082795596209329</c:v>
                </c:pt>
                <c:pt idx="496">
                  <c:v>0.13077990034267348</c:v>
                </c:pt>
                <c:pt idx="497">
                  <c:v>0.1307320497399978</c:v>
                </c:pt>
                <c:pt idx="498">
                  <c:v>0.13068440306191814</c:v>
                </c:pt>
                <c:pt idx="499">
                  <c:v>0.13063695922326057</c:v>
                </c:pt>
                <c:pt idx="500">
                  <c:v>0.13058971714577339</c:v>
                </c:pt>
                <c:pt idx="501">
                  <c:v>0.13054267575807568</c:v>
                </c:pt>
                <c:pt idx="502">
                  <c:v>0.13049583399560641</c:v>
                </c:pt>
                <c:pt idx="503">
                  <c:v>0.13044919080057363</c:v>
                </c:pt>
                <c:pt idx="504">
                  <c:v>0.13040274512190445</c:v>
                </c:pt>
                <c:pt idx="505">
                  <c:v>0.1303564959151953</c:v>
                </c:pt>
                <c:pt idx="506">
                  <c:v>0.13031044214266252</c:v>
                </c:pt>
                <c:pt idx="507">
                  <c:v>0.13026458277309358</c:v>
                </c:pt>
                <c:pt idx="508">
                  <c:v>0.13021891678179845</c:v>
                </c:pt>
                <c:pt idx="509">
                  <c:v>0.13017344315056167</c:v>
                </c:pt>
                <c:pt idx="510">
                  <c:v>0.13012816086759454</c:v>
                </c:pt>
                <c:pt idx="511">
                  <c:v>0.13008306892748792</c:v>
                </c:pt>
                <c:pt idx="512">
                  <c:v>0.13003816633116533</c:v>
                </c:pt>
                <c:pt idx="513">
                  <c:v>0.12999345208583646</c:v>
                </c:pt>
                <c:pt idx="514">
                  <c:v>0.1299489252049511</c:v>
                </c:pt>
                <c:pt idx="515">
                  <c:v>0.12990458470815339</c:v>
                </c:pt>
                <c:pt idx="516">
                  <c:v>0.12986042962123648</c:v>
                </c:pt>
                <c:pt idx="517">
                  <c:v>0.12981645897609764</c:v>
                </c:pt>
                <c:pt idx="518">
                  <c:v>0.12977267181069371</c:v>
                </c:pt>
                <c:pt idx="519">
                  <c:v>0.12972906716899674</c:v>
                </c:pt>
                <c:pt idx="520">
                  <c:v>0.12968564410095032</c:v>
                </c:pt>
                <c:pt idx="521">
                  <c:v>0.12964240166242608</c:v>
                </c:pt>
                <c:pt idx="522">
                  <c:v>0.12959933891518047</c:v>
                </c:pt>
                <c:pt idx="523">
                  <c:v>0.12955645492681214</c:v>
                </c:pt>
                <c:pt idx="524">
                  <c:v>0.1295137487707195</c:v>
                </c:pt>
                <c:pt idx="525">
                  <c:v>0.12947121952605864</c:v>
                </c:pt>
                <c:pt idx="526">
                  <c:v>0.12942886627770167</c:v>
                </c:pt>
                <c:pt idx="527">
                  <c:v>0.12938668811619539</c:v>
                </c:pt>
                <c:pt idx="528">
                  <c:v>0.12934468413772021</c:v>
                </c:pt>
                <c:pt idx="529">
                  <c:v>0.12930285344404954</c:v>
                </c:pt>
                <c:pt idx="530">
                  <c:v>0.12926119514250942</c:v>
                </c:pt>
                <c:pt idx="531">
                  <c:v>0.12921970834593854</c:v>
                </c:pt>
                <c:pt idx="532">
                  <c:v>0.12917839217264854</c:v>
                </c:pt>
                <c:pt idx="533">
                  <c:v>0.12913724574638463</c:v>
                </c:pt>
                <c:pt idx="534">
                  <c:v>0.1290962681962867</c:v>
                </c:pt>
                <c:pt idx="535">
                  <c:v>0.12905545865685042</c:v>
                </c:pt>
                <c:pt idx="536">
                  <c:v>0.12901481626788899</c:v>
                </c:pt>
                <c:pt idx="537">
                  <c:v>0.12897434017449502</c:v>
                </c:pt>
                <c:pt idx="538">
                  <c:v>0.12893402952700275</c:v>
                </c:pt>
                <c:pt idx="539">
                  <c:v>0.12889388348095066</c:v>
                </c:pt>
                <c:pt idx="540">
                  <c:v>0.12885390119704421</c:v>
                </c:pt>
                <c:pt idx="541">
                  <c:v>0.12881408184111906</c:v>
                </c:pt>
                <c:pt idx="542">
                  <c:v>0.12877442458410457</c:v>
                </c:pt>
                <c:pt idx="543">
                  <c:v>0.12873492860198743</c:v>
                </c:pt>
                <c:pt idx="544">
                  <c:v>0.12869559307577583</c:v>
                </c:pt>
                <c:pt idx="545">
                  <c:v>0.12865641719146367</c:v>
                </c:pt>
                <c:pt idx="546">
                  <c:v>0.12861740013999531</c:v>
                </c:pt>
                <c:pt idx="547">
                  <c:v>0.12857854111723038</c:v>
                </c:pt>
                <c:pt idx="548">
                  <c:v>0.12853983932390906</c:v>
                </c:pt>
                <c:pt idx="549">
                  <c:v>0.12850129396561746</c:v>
                </c:pt>
                <c:pt idx="550">
                  <c:v>0.1284629042527535</c:v>
                </c:pt>
                <c:pt idx="551">
                  <c:v>0.12842466940049282</c:v>
                </c:pt>
                <c:pt idx="552">
                  <c:v>0.12838658862875518</c:v>
                </c:pt>
                <c:pt idx="553">
                  <c:v>0.12834866116217097</c:v>
                </c:pt>
                <c:pt idx="554">
                  <c:v>0.1283108862300481</c:v>
                </c:pt>
                <c:pt idx="555">
                  <c:v>0.12827326306633907</c:v>
                </c:pt>
                <c:pt idx="556">
                  <c:v>0.1282357909096084</c:v>
                </c:pt>
                <c:pt idx="557">
                  <c:v>0.12819846900300025</c:v>
                </c:pt>
                <c:pt idx="558">
                  <c:v>0.12816129659420628</c:v>
                </c:pt>
                <c:pt idx="559">
                  <c:v>0.12812427293543385</c:v>
                </c:pt>
                <c:pt idx="560">
                  <c:v>0.12808739728337443</c:v>
                </c:pt>
                <c:pt idx="561">
                  <c:v>0.12805066889917219</c:v>
                </c:pt>
                <c:pt idx="562">
                  <c:v>0.12801408704839301</c:v>
                </c:pt>
                <c:pt idx="563">
                  <c:v>0.12797765100099356</c:v>
                </c:pt>
                <c:pt idx="564">
                  <c:v>0.12794136003129078</c:v>
                </c:pt>
                <c:pt idx="565">
                  <c:v>0.12790521341793146</c:v>
                </c:pt>
                <c:pt idx="566">
                  <c:v>0.12786921044386218</c:v>
                </c:pt>
                <c:pt idx="567">
                  <c:v>0.12783335039629937</c:v>
                </c:pt>
                <c:pt idx="568">
                  <c:v>0.12779763256669976</c:v>
                </c:pt>
                <c:pt idx="569">
                  <c:v>0.12776205625073095</c:v>
                </c:pt>
                <c:pt idx="570">
                  <c:v>0.12772662074824218</c:v>
                </c:pt>
                <c:pt idx="571">
                  <c:v>0.12769132536323549</c:v>
                </c:pt>
                <c:pt idx="572">
                  <c:v>0.12765616940383695</c:v>
                </c:pt>
                <c:pt idx="573">
                  <c:v>0.12762115218226822</c:v>
                </c:pt>
                <c:pt idx="574">
                  <c:v>0.12758627301481826</c:v>
                </c:pt>
                <c:pt idx="575">
                  <c:v>0.12755153122181528</c:v>
                </c:pt>
                <c:pt idx="576">
                  <c:v>0.12751692612759902</c:v>
                </c:pt>
                <c:pt idx="577">
                  <c:v>0.12748245706049302</c:v>
                </c:pt>
                <c:pt idx="578">
                  <c:v>0.12744812335277733</c:v>
                </c:pt>
                <c:pt idx="579">
                  <c:v>0.12741392434066137</c:v>
                </c:pt>
                <c:pt idx="580">
                  <c:v>0.12737985936425689</c:v>
                </c:pt>
                <c:pt idx="581">
                  <c:v>0.1273459277675513</c:v>
                </c:pt>
                <c:pt idx="582">
                  <c:v>0.12731212889838112</c:v>
                </c:pt>
                <c:pt idx="583">
                  <c:v>0.12727846210840563</c:v>
                </c:pt>
                <c:pt idx="584">
                  <c:v>0.12724492675308083</c:v>
                </c:pt>
                <c:pt idx="585">
                  <c:v>0.12721152219163342</c:v>
                </c:pt>
                <c:pt idx="586">
                  <c:v>0.12717824778703518</c:v>
                </c:pt>
                <c:pt idx="587">
                  <c:v>0.12714510290597741</c:v>
                </c:pt>
                <c:pt idx="588">
                  <c:v>0.12711208691884562</c:v>
                </c:pt>
                <c:pt idx="589">
                  <c:v>0.12707919919969446</c:v>
                </c:pt>
                <c:pt idx="590">
                  <c:v>0.12704643912622271</c:v>
                </c:pt>
                <c:pt idx="591">
                  <c:v>0.12701380607974863</c:v>
                </c:pt>
                <c:pt idx="592">
                  <c:v>0.12698129944518541</c:v>
                </c:pt>
                <c:pt idx="593">
                  <c:v>0.12694891861101679</c:v>
                </c:pt>
                <c:pt idx="594">
                  <c:v>0.12691666296927293</c:v>
                </c:pt>
                <c:pt idx="595">
                  <c:v>0.12688453191550642</c:v>
                </c:pt>
                <c:pt idx="596">
                  <c:v>0.12685252484876852</c:v>
                </c:pt>
                <c:pt idx="597">
                  <c:v>0.12682064117158556</c:v>
                </c:pt>
                <c:pt idx="598">
                  <c:v>0.12678888028993546</c:v>
                </c:pt>
                <c:pt idx="599">
                  <c:v>0.12675724161322455</c:v>
                </c:pt>
                <c:pt idx="600">
                  <c:v>0.12672572455426448</c:v>
                </c:pt>
                <c:pt idx="601">
                  <c:v>0.12669432852924933</c:v>
                </c:pt>
                <c:pt idx="602">
                  <c:v>0.12666305295773295</c:v>
                </c:pt>
                <c:pt idx="603">
                  <c:v>0.12663189726260635</c:v>
                </c:pt>
                <c:pt idx="604">
                  <c:v>0.12660086087007538</c:v>
                </c:pt>
                <c:pt idx="605">
                  <c:v>0.12656994320963852</c:v>
                </c:pt>
                <c:pt idx="606">
                  <c:v>0.12653914371406488</c:v>
                </c:pt>
                <c:pt idx="607">
                  <c:v>0.12650846181937236</c:v>
                </c:pt>
                <c:pt idx="608">
                  <c:v>0.12647789696480588</c:v>
                </c:pt>
                <c:pt idx="609">
                  <c:v>0.12644744859281595</c:v>
                </c:pt>
                <c:pt idx="610">
                  <c:v>0.12641711614903728</c:v>
                </c:pt>
                <c:pt idx="611">
                  <c:v>0.12638689908226755</c:v>
                </c:pt>
                <c:pt idx="612">
                  <c:v>0.12635679684444645</c:v>
                </c:pt>
                <c:pt idx="613">
                  <c:v>0.12632680889063472</c:v>
                </c:pt>
                <c:pt idx="614">
                  <c:v>0.12629693467899347</c:v>
                </c:pt>
                <c:pt idx="615">
                  <c:v>0.12626717367076365</c:v>
                </c:pt>
                <c:pt idx="616">
                  <c:v>0.12623752533024563</c:v>
                </c:pt>
                <c:pt idx="617">
                  <c:v>0.1262079891247789</c:v>
                </c:pt>
                <c:pt idx="618">
                  <c:v>0.12617856452472204</c:v>
                </c:pt>
                <c:pt idx="619">
                  <c:v>0.12614925100343274</c:v>
                </c:pt>
                <c:pt idx="620">
                  <c:v>0.12612004803724802</c:v>
                </c:pt>
                <c:pt idx="621">
                  <c:v>0.12609095510546459</c:v>
                </c:pt>
                <c:pt idx="622">
                  <c:v>0.1260619716903193</c:v>
                </c:pt>
                <c:pt idx="623">
                  <c:v>0.1260330972769699</c:v>
                </c:pt>
                <c:pt idx="624">
                  <c:v>0.12600433135347572</c:v>
                </c:pt>
                <c:pt idx="625">
                  <c:v>0.12597567341077864</c:v>
                </c:pt>
                <c:pt idx="626">
                  <c:v>0.1259471229426842</c:v>
                </c:pt>
                <c:pt idx="627">
                  <c:v>0.12591867944584284</c:v>
                </c:pt>
                <c:pt idx="628">
                  <c:v>0.12589034241973121</c:v>
                </c:pt>
                <c:pt idx="629">
                  <c:v>0.12586211136663372</c:v>
                </c:pt>
                <c:pt idx="630">
                  <c:v>0.12583398579162414</c:v>
                </c:pt>
                <c:pt idx="631">
                  <c:v>0.12580596520254736</c:v>
                </c:pt>
                <c:pt idx="632">
                  <c:v>0.12577804911000143</c:v>
                </c:pt>
                <c:pt idx="633">
                  <c:v>0.12575023702731944</c:v>
                </c:pt>
                <c:pt idx="634">
                  <c:v>0.12572252847055185</c:v>
                </c:pt>
                <c:pt idx="635">
                  <c:v>0.1256949229584487</c:v>
                </c:pt>
                <c:pt idx="636">
                  <c:v>0.12566742001244213</c:v>
                </c:pt>
                <c:pt idx="637">
                  <c:v>0.12564001915662892</c:v>
                </c:pt>
                <c:pt idx="638">
                  <c:v>0.12561271991775316</c:v>
                </c:pt>
                <c:pt idx="639">
                  <c:v>0.1255855218251892</c:v>
                </c:pt>
                <c:pt idx="640">
                  <c:v>0.12555842441092449</c:v>
                </c:pt>
                <c:pt idx="641">
                  <c:v>0.12553142720954272</c:v>
                </c:pt>
                <c:pt idx="642">
                  <c:v>0.12550452975820706</c:v>
                </c:pt>
                <c:pt idx="643">
                  <c:v>0.12547773159664341</c:v>
                </c:pt>
                <c:pt idx="644">
                  <c:v>0.12545103226712401</c:v>
                </c:pt>
                <c:pt idx="645">
                  <c:v>0.12542443131445083</c:v>
                </c:pt>
                <c:pt idx="646">
                  <c:v>0.12539792828593943</c:v>
                </c:pt>
                <c:pt idx="647">
                  <c:v>0.12537152273140273</c:v>
                </c:pt>
                <c:pt idx="648">
                  <c:v>0.12534521420313488</c:v>
                </c:pt>
                <c:pt idx="649">
                  <c:v>0.12531900225589546</c:v>
                </c:pt>
                <c:pt idx="650">
                  <c:v>0.12529288644689354</c:v>
                </c:pt>
                <c:pt idx="651">
                  <c:v>0.12526686633577203</c:v>
                </c:pt>
                <c:pt idx="652">
                  <c:v>0.12524094148459203</c:v>
                </c:pt>
                <c:pt idx="653">
                  <c:v>0.12521511145781744</c:v>
                </c:pt>
                <c:pt idx="654">
                  <c:v>0.12518937582229953</c:v>
                </c:pt>
                <c:pt idx="655">
                  <c:v>0.12516373414726165</c:v>
                </c:pt>
                <c:pt idx="656">
                  <c:v>0.12513818600428422</c:v>
                </c:pt>
                <c:pt idx="657">
                  <c:v>0.12511273096728959</c:v>
                </c:pt>
                <c:pt idx="658">
                  <c:v>0.12508736861252709</c:v>
                </c:pt>
                <c:pt idx="659">
                  <c:v>0.12506209851855835</c:v>
                </c:pt>
                <c:pt idx="660">
                  <c:v>0.12503692026624244</c:v>
                </c:pt>
                <c:pt idx="661">
                  <c:v>0.12501183343872144</c:v>
                </c:pt>
                <c:pt idx="662">
                  <c:v>0.12498683762140574</c:v>
                </c:pt>
                <c:pt idx="663">
                  <c:v>0.12496193240195984</c:v>
                </c:pt>
                <c:pt idx="664">
                  <c:v>0.12493711737028797</c:v>
                </c:pt>
                <c:pt idx="665">
                  <c:v>0.1249123921185199</c:v>
                </c:pt>
                <c:pt idx="666">
                  <c:v>0.12488775624099693</c:v>
                </c:pt>
                <c:pt idx="667">
                  <c:v>0.12486320933425786</c:v>
                </c:pt>
                <c:pt idx="668">
                  <c:v>0.12483875099702511</c:v>
                </c:pt>
                <c:pt idx="669">
                  <c:v>0.12481438083019099</c:v>
                </c:pt>
                <c:pt idx="670">
                  <c:v>0.12479009843680397</c:v>
                </c:pt>
                <c:pt idx="671">
                  <c:v>0.12476590342205514</c:v>
                </c:pt>
                <c:pt idx="672">
                  <c:v>0.12474179539326471</c:v>
                </c:pt>
                <c:pt idx="673">
                  <c:v>0.12471777395986865</c:v>
                </c:pt>
                <c:pt idx="674">
                  <c:v>0.12469383873340535</c:v>
                </c:pt>
                <c:pt idx="675">
                  <c:v>0.12466998932750249</c:v>
                </c:pt>
                <c:pt idx="676">
                  <c:v>0.12464622535786392</c:v>
                </c:pt>
                <c:pt idx="677">
                  <c:v>0.12462254644225663</c:v>
                </c:pt>
                <c:pt idx="678">
                  <c:v>0.12459895220049788</c:v>
                </c:pt>
                <c:pt idx="679">
                  <c:v>0.12457544225444235</c:v>
                </c:pt>
                <c:pt idx="680">
                  <c:v>0.12455201622796944</c:v>
                </c:pt>
                <c:pt idx="681">
                  <c:v>0.12452867374697059</c:v>
                </c:pt>
                <c:pt idx="682">
                  <c:v>0.12450541443933678</c:v>
                </c:pt>
                <c:pt idx="683">
                  <c:v>0.12448223793494606</c:v>
                </c:pt>
                <c:pt idx="684">
                  <c:v>0.12445914386565117</c:v>
                </c:pt>
                <c:pt idx="685">
                  <c:v>0.12443613186526727</c:v>
                </c:pt>
                <c:pt idx="686">
                  <c:v>0.12441320156955972</c:v>
                </c:pt>
                <c:pt idx="687">
                  <c:v>0.12439035261623203</c:v>
                </c:pt>
                <c:pt idx="688">
                  <c:v>0.12436758464491378</c:v>
                </c:pt>
                <c:pt idx="689">
                  <c:v>0.12434489729714872</c:v>
                </c:pt>
                <c:pt idx="690">
                  <c:v>0.1243222902163829</c:v>
                </c:pt>
                <c:pt idx="691">
                  <c:v>0.12429976304795293</c:v>
                </c:pt>
                <c:pt idx="692">
                  <c:v>0.12427731543907425</c:v>
                </c:pt>
                <c:pt idx="693">
                  <c:v>0.12425494703882956</c:v>
                </c:pt>
                <c:pt idx="694">
                  <c:v>0.12423265749815729</c:v>
                </c:pt>
                <c:pt idx="695">
                  <c:v>0.12421044646984018</c:v>
                </c:pt>
                <c:pt idx="696">
                  <c:v>0.1241883136084939</c:v>
                </c:pt>
                <c:pt idx="697">
                  <c:v>0.12416625857055577</c:v>
                </c:pt>
                <c:pt idx="698">
                  <c:v>0.12414428101427358</c:v>
                </c:pt>
                <c:pt idx="699">
                  <c:v>0.12412238059969442</c:v>
                </c:pt>
                <c:pt idx="700">
                  <c:v>0.12410055698865373</c:v>
                </c:pt>
                <c:pt idx="701">
                  <c:v>0.12407880984476423</c:v>
                </c:pt>
                <c:pt idx="702">
                  <c:v>0.12405713883340511</c:v>
                </c:pt>
                <c:pt idx="703">
                  <c:v>0.12403554362171117</c:v>
                </c:pt>
                <c:pt idx="704">
                  <c:v>0.12401402387856211</c:v>
                </c:pt>
                <c:pt idx="705">
                  <c:v>0.12399257927457186</c:v>
                </c:pt>
                <c:pt idx="706">
                  <c:v>0.12397120948207797</c:v>
                </c:pt>
                <c:pt idx="707">
                  <c:v>0.12394991417513115</c:v>
                </c:pt>
                <c:pt idx="708">
                  <c:v>0.12392869302948478</c:v>
                </c:pt>
                <c:pt idx="709">
                  <c:v>0.12390754572258456</c:v>
                </c:pt>
                <c:pt idx="710">
                  <c:v>0.1238864719335582</c:v>
                </c:pt>
                <c:pt idx="711">
                  <c:v>0.12386547134320523</c:v>
                </c:pt>
                <c:pt idx="712">
                  <c:v>0.12384454363398682</c:v>
                </c:pt>
                <c:pt idx="713">
                  <c:v>0.1238236884900157</c:v>
                </c:pt>
                <c:pt idx="714">
                  <c:v>0.12380290559704613</c:v>
                </c:pt>
                <c:pt idx="715">
                  <c:v>0.12378219464246401</c:v>
                </c:pt>
                <c:pt idx="716">
                  <c:v>0.12376155531527697</c:v>
                </c:pt>
                <c:pt idx="717">
                  <c:v>0.12374098730610453</c:v>
                </c:pt>
                <c:pt idx="718">
                  <c:v>0.12372049030716842</c:v>
                </c:pt>
                <c:pt idx="719">
                  <c:v>0.12370006401228288</c:v>
                </c:pt>
                <c:pt idx="720">
                  <c:v>0.12367970811684507</c:v>
                </c:pt>
                <c:pt idx="721">
                  <c:v>0.12365942231782552</c:v>
                </c:pt>
                <c:pt idx="722">
                  <c:v>0.12363920631375862</c:v>
                </c:pt>
                <c:pt idx="723">
                  <c:v>0.12361905980473328</c:v>
                </c:pt>
                <c:pt idx="724">
                  <c:v>0.12359898249238357</c:v>
                </c:pt>
                <c:pt idx="725">
                  <c:v>0.12357897407987939</c:v>
                </c:pt>
                <c:pt idx="726">
                  <c:v>0.12355903427191731</c:v>
                </c:pt>
                <c:pt idx="727">
                  <c:v>0.12353916277471137</c:v>
                </c:pt>
                <c:pt idx="728">
                  <c:v>0.12351935929598407</c:v>
                </c:pt>
                <c:pt idx="729">
                  <c:v>0.12349962354495725</c:v>
                </c:pt>
                <c:pt idx="730">
                  <c:v>0.12347995523234316</c:v>
                </c:pt>
                <c:pt idx="731">
                  <c:v>0.12346035407033558</c:v>
                </c:pt>
                <c:pt idx="732">
                  <c:v>0.12344081977260095</c:v>
                </c:pt>
                <c:pt idx="733">
                  <c:v>0.12342135205426957</c:v>
                </c:pt>
                <c:pt idx="734">
                  <c:v>0.12340195063192692</c:v>
                </c:pt>
                <c:pt idx="735">
                  <c:v>0.12338261522360497</c:v>
                </c:pt>
                <c:pt idx="736">
                  <c:v>0.12336334554877357</c:v>
                </c:pt>
                <c:pt idx="737">
                  <c:v>0.12334414132833189</c:v>
                </c:pt>
                <c:pt idx="738">
                  <c:v>0.12332500228459999</c:v>
                </c:pt>
                <c:pt idx="739">
                  <c:v>0.12330592814131031</c:v>
                </c:pt>
                <c:pt idx="740">
                  <c:v>0.12328691862359935</c:v>
                </c:pt>
                <c:pt idx="741">
                  <c:v>0.12326797345799935</c:v>
                </c:pt>
                <c:pt idx="742">
                  <c:v>0.12324909237242998</c:v>
                </c:pt>
                <c:pt idx="743">
                  <c:v>0.12323027509619019</c:v>
                </c:pt>
                <c:pt idx="744">
                  <c:v>0.12321152135995006</c:v>
                </c:pt>
                <c:pt idx="745">
                  <c:v>0.12319283089574262</c:v>
                </c:pt>
                <c:pt idx="746">
                  <c:v>0.12317420343695594</c:v>
                </c:pt>
                <c:pt idx="747">
                  <c:v>0.12315563871832502</c:v>
                </c:pt>
                <c:pt idx="748">
                  <c:v>0.12313713647592396</c:v>
                </c:pt>
                <c:pt idx="749">
                  <c:v>0.123118696447158</c:v>
                </c:pt>
                <c:pt idx="750">
                  <c:v>0.12310031837075575</c:v>
                </c:pt>
                <c:pt idx="751">
                  <c:v>0.12308200198676135</c:v>
                </c:pt>
                <c:pt idx="752">
                  <c:v>0.12306374703652684</c:v>
                </c:pt>
                <c:pt idx="753">
                  <c:v>0.12304555326270442</c:v>
                </c:pt>
                <c:pt idx="754">
                  <c:v>0.12302742040923885</c:v>
                </c:pt>
                <c:pt idx="755">
                  <c:v>0.12300934822135989</c:v>
                </c:pt>
                <c:pt idx="756">
                  <c:v>0.12299133644557478</c:v>
                </c:pt>
                <c:pt idx="757">
                  <c:v>0.12297338482966075</c:v>
                </c:pt>
                <c:pt idx="758">
                  <c:v>0.12295549312265765</c:v>
                </c:pt>
                <c:pt idx="759">
                  <c:v>0.12293766107486054</c:v>
                </c:pt>
                <c:pt idx="760">
                  <c:v>0.12291988843781239</c:v>
                </c:pt>
                <c:pt idx="761">
                  <c:v>0.1229021749642968</c:v>
                </c:pt>
                <c:pt idx="762">
                  <c:v>0.1228845204083308</c:v>
                </c:pt>
                <c:pt idx="763">
                  <c:v>0.12286692452515764</c:v>
                </c:pt>
                <c:pt idx="764">
                  <c:v>0.12284938707123973</c:v>
                </c:pt>
                <c:pt idx="765">
                  <c:v>0.12283190780425146</c:v>
                </c:pt>
                <c:pt idx="766">
                  <c:v>0.12281448648307228</c:v>
                </c:pt>
                <c:pt idx="767">
                  <c:v>0.12279712286777962</c:v>
                </c:pt>
                <c:pt idx="768">
                  <c:v>0.12277981671964201</c:v>
                </c:pt>
                <c:pt idx="769">
                  <c:v>0.12276256780111218</c:v>
                </c:pt>
                <c:pt idx="770">
                  <c:v>0.12274537587582018</c:v>
                </c:pt>
                <c:pt idx="771">
                  <c:v>0.12272824070856662</c:v>
                </c:pt>
                <c:pt idx="772">
                  <c:v>0.12271116206531589</c:v>
                </c:pt>
                <c:pt idx="773">
                  <c:v>0.12269413971318943</c:v>
                </c:pt>
                <c:pt idx="774">
                  <c:v>0.12267717342045911</c:v>
                </c:pt>
                <c:pt idx="775">
                  <c:v>0.12266026295654056</c:v>
                </c:pt>
                <c:pt idx="776">
                  <c:v>0.12264340809198661</c:v>
                </c:pt>
                <c:pt idx="777">
                  <c:v>0.12262660859848075</c:v>
                </c:pt>
                <c:pt idx="778">
                  <c:v>0.12260986424883064</c:v>
                </c:pt>
                <c:pt idx="779">
                  <c:v>0.12259317481696162</c:v>
                </c:pt>
                <c:pt idx="780">
                  <c:v>0.12257654007791038</c:v>
                </c:pt>
                <c:pt idx="781">
                  <c:v>0.12255995980781852</c:v>
                </c:pt>
                <c:pt idx="782">
                  <c:v>0.12254343378392624</c:v>
                </c:pt>
                <c:pt idx="783">
                  <c:v>0.12252696178456605</c:v>
                </c:pt>
                <c:pt idx="784">
                  <c:v>0.12251054358915658</c:v>
                </c:pt>
                <c:pt idx="785">
                  <c:v>0.12249417897819631</c:v>
                </c:pt>
                <c:pt idx="786">
                  <c:v>0.12247786773325742</c:v>
                </c:pt>
                <c:pt idx="787">
                  <c:v>0.1224616096369797</c:v>
                </c:pt>
                <c:pt idx="788">
                  <c:v>0.12244540447306444</c:v>
                </c:pt>
                <c:pt idx="789">
                  <c:v>0.12242925202626839</c:v>
                </c:pt>
                <c:pt idx="790">
                  <c:v>0.12241315208239778</c:v>
                </c:pt>
                <c:pt idx="791">
                  <c:v>0.1223971044283023</c:v>
                </c:pt>
                <c:pt idx="792">
                  <c:v>0.12238110885186924</c:v>
                </c:pt>
                <c:pt idx="793">
                  <c:v>0.12236516514201756</c:v>
                </c:pt>
                <c:pt idx="794">
                  <c:v>0.12234927308869205</c:v>
                </c:pt>
                <c:pt idx="795">
                  <c:v>0.12233343248285752</c:v>
                </c:pt>
                <c:pt idx="796">
                  <c:v>0.12231764311649304</c:v>
                </c:pt>
                <c:pt idx="797">
                  <c:v>0.12230190478258618</c:v>
                </c:pt>
                <c:pt idx="798">
                  <c:v>0.12228621727512731</c:v>
                </c:pt>
                <c:pt idx="799">
                  <c:v>0.12227058038910396</c:v>
                </c:pt>
                <c:pt idx="800">
                  <c:v>0.12225499392049519</c:v>
                </c:pt>
                <c:pt idx="801">
                  <c:v>0.12223945766626595</c:v>
                </c:pt>
                <c:pt idx="802">
                  <c:v>0.12222397142436163</c:v>
                </c:pt>
                <c:pt idx="803">
                  <c:v>0.12220853499370242</c:v>
                </c:pt>
                <c:pt idx="804">
                  <c:v>0.12219314817417792</c:v>
                </c:pt>
                <c:pt idx="805">
                  <c:v>0.12217781076664164</c:v>
                </c:pt>
                <c:pt idx="806">
                  <c:v>0.12216252257290561</c:v>
                </c:pt>
                <c:pt idx="807">
                  <c:v>0.122147283395735</c:v>
                </c:pt>
                <c:pt idx="808">
                  <c:v>0.12213209303884277</c:v>
                </c:pt>
                <c:pt idx="809">
                  <c:v>0.12211695130688438</c:v>
                </c:pt>
                <c:pt idx="810">
                  <c:v>0.12210185800545247</c:v>
                </c:pt>
                <c:pt idx="811">
                  <c:v>0.12208681294107164</c:v>
                </c:pt>
                <c:pt idx="812">
                  <c:v>0.1220718159211933</c:v>
                </c:pt>
                <c:pt idx="813">
                  <c:v>0.1220568667541904</c:v>
                </c:pt>
                <c:pt idx="814">
                  <c:v>0.12204196524935235</c:v>
                </c:pt>
                <c:pt idx="815">
                  <c:v>0.12202711121687988</c:v>
                </c:pt>
                <c:pt idx="816">
                  <c:v>0.12201230446787999</c:v>
                </c:pt>
                <c:pt idx="817">
                  <c:v>0.12199754481436087</c:v>
                </c:pt>
                <c:pt idx="818">
                  <c:v>0.12198283206922693</c:v>
                </c:pt>
                <c:pt idx="819">
                  <c:v>0.12196816604627379</c:v>
                </c:pt>
                <c:pt idx="820">
                  <c:v>0.12195354656018335</c:v>
                </c:pt>
                <c:pt idx="821">
                  <c:v>0.12193897342651885</c:v>
                </c:pt>
                <c:pt idx="822">
                  <c:v>0.12192444646172</c:v>
                </c:pt>
                <c:pt idx="823">
                  <c:v>0.12190996548309811</c:v>
                </c:pt>
                <c:pt idx="824">
                  <c:v>0.1218955303088313</c:v>
                </c:pt>
                <c:pt idx="825">
                  <c:v>0.12188114075795964</c:v>
                </c:pt>
                <c:pt idx="826">
                  <c:v>0.12186679665038047</c:v>
                </c:pt>
                <c:pt idx="827">
                  <c:v>0.12185249780684361</c:v>
                </c:pt>
                <c:pt idx="828">
                  <c:v>0.12183824404894666</c:v>
                </c:pt>
                <c:pt idx="829">
                  <c:v>0.12182403519913036</c:v>
                </c:pt>
                <c:pt idx="830">
                  <c:v>0.1218098710806739</c:v>
                </c:pt>
                <c:pt idx="831">
                  <c:v>0.12179575151769031</c:v>
                </c:pt>
                <c:pt idx="832">
                  <c:v>0.12178167633512194</c:v>
                </c:pt>
                <c:pt idx="833">
                  <c:v>0.12176764535873578</c:v>
                </c:pt>
                <c:pt idx="834">
                  <c:v>0.12175365841511906</c:v>
                </c:pt>
                <c:pt idx="835">
                  <c:v>0.12173971533167467</c:v>
                </c:pt>
                <c:pt idx="836">
                  <c:v>0.1217258159366167</c:v>
                </c:pt>
                <c:pt idx="837">
                  <c:v>0.12171196005896601</c:v>
                </c:pt>
                <c:pt idx="838">
                  <c:v>0.1216981475285458</c:v>
                </c:pt>
                <c:pt idx="839">
                  <c:v>0.12168437817597723</c:v>
                </c:pt>
                <c:pt idx="840">
                  <c:v>0.12167065183267506</c:v>
                </c:pt>
                <c:pt idx="841">
                  <c:v>0.1216569683308433</c:v>
                </c:pt>
                <c:pt idx="842">
                  <c:v>0.12164332750347094</c:v>
                </c:pt>
                <c:pt idx="843">
                  <c:v>0.1216297291843276</c:v>
                </c:pt>
                <c:pt idx="844">
                  <c:v>0.12161617320795935</c:v>
                </c:pt>
                <c:pt idx="845">
                  <c:v>0.12160265940968445</c:v>
                </c:pt>
                <c:pt idx="846">
                  <c:v>0.12158918762558914</c:v>
                </c:pt>
                <c:pt idx="847">
                  <c:v>0.12157575769252345</c:v>
                </c:pt>
                <c:pt idx="848">
                  <c:v>0.12156236944809712</c:v>
                </c:pt>
                <c:pt idx="849">
                  <c:v>0.1215490227306754</c:v>
                </c:pt>
                <c:pt idx="850">
                  <c:v>0.12153571737937501</c:v>
                </c:pt>
                <c:pt idx="851">
                  <c:v>0.12152245323406</c:v>
                </c:pt>
                <c:pt idx="852">
                  <c:v>0.12150923013533779</c:v>
                </c:pt>
                <c:pt idx="853">
                  <c:v>0.12149604792455508</c:v>
                </c:pt>
              </c:numCache>
            </c:numRef>
          </c:yVal>
          <c:smooth val="1"/>
        </c:ser>
        <c:axId val="42812928"/>
        <c:axId val="42814464"/>
      </c:scatterChart>
      <c:valAx>
        <c:axId val="42812928"/>
        <c:scaling>
          <c:orientation val="minMax"/>
          <c:max val="80"/>
        </c:scaling>
        <c:axPos val="b"/>
        <c:numFmt formatCode="General" sourceLinked="1"/>
        <c:tickLblPos val="nextTo"/>
        <c:crossAx val="42814464"/>
        <c:crosses val="autoZero"/>
        <c:crossBetween val="midCat"/>
      </c:valAx>
      <c:valAx>
        <c:axId val="42814464"/>
        <c:scaling>
          <c:orientation val="minMax"/>
          <c:max val="0.60000000000000031"/>
        </c:scaling>
        <c:axPos val="l"/>
        <c:majorGridlines/>
        <c:numFmt formatCode="General" sourceLinked="1"/>
        <c:tickLblPos val="nextTo"/>
        <c:crossAx val="428129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#4'!$Q$1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#4'!$F$2:$F$855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#4'!$Q$2:$Q$855</c:f>
              <c:numCache>
                <c:formatCode>General</c:formatCode>
                <c:ptCount val="854"/>
                <c:pt idx="0">
                  <c:v>0.54</c:v>
                </c:pt>
                <c:pt idx="1">
                  <c:v>0.53971040850141694</c:v>
                </c:pt>
                <c:pt idx="2">
                  <c:v>0.53942150819373458</c:v>
                </c:pt>
                <c:pt idx="3">
                  <c:v>0.53913329701603285</c:v>
                </c:pt>
                <c:pt idx="4">
                  <c:v>0.53884577291476121</c:v>
                </c:pt>
                <c:pt idx="5">
                  <c:v>0.53855893384370812</c:v>
                </c:pt>
                <c:pt idx="6">
                  <c:v>0.53827277776397031</c:v>
                </c:pt>
                <c:pt idx="7">
                  <c:v>0.53798730264392247</c:v>
                </c:pt>
                <c:pt idx="8">
                  <c:v>0.53770250645918682</c:v>
                </c:pt>
                <c:pt idx="9">
                  <c:v>0.53741838719260304</c:v>
                </c:pt>
                <c:pt idx="10">
                  <c:v>0.53713494283419849</c:v>
                </c:pt>
                <c:pt idx="11">
                  <c:v>0.53685217138115793</c:v>
                </c:pt>
                <c:pt idx="12">
                  <c:v>0.53657007083779407</c:v>
                </c:pt>
                <c:pt idx="13">
                  <c:v>0.53628863921551784</c:v>
                </c:pt>
                <c:pt idx="14">
                  <c:v>0.53600787453280907</c:v>
                </c:pt>
                <c:pt idx="15">
                  <c:v>0.5357277748151873</c:v>
                </c:pt>
                <c:pt idx="16">
                  <c:v>0.53544833809518233</c:v>
                </c:pt>
                <c:pt idx="17">
                  <c:v>0.5351695624123054</c:v>
                </c:pt>
                <c:pt idx="18">
                  <c:v>0.53489144581302028</c:v>
                </c:pt>
                <c:pt idx="19">
                  <c:v>0.53461398635071433</c:v>
                </c:pt>
                <c:pt idx="20">
                  <c:v>0.53433718208567027</c:v>
                </c:pt>
                <c:pt idx="21">
                  <c:v>0.53406103108503744</c:v>
                </c:pt>
                <c:pt idx="22">
                  <c:v>0.53378553142280349</c:v>
                </c:pt>
                <c:pt idx="23">
                  <c:v>0.53351068117976619</c:v>
                </c:pt>
                <c:pt idx="24">
                  <c:v>0.53323647844350508</c:v>
                </c:pt>
                <c:pt idx="25">
                  <c:v>0.53296292130835421</c:v>
                </c:pt>
                <c:pt idx="26">
                  <c:v>0.53269000787537368</c:v>
                </c:pt>
                <c:pt idx="27">
                  <c:v>0.53241773625232236</c:v>
                </c:pt>
                <c:pt idx="28">
                  <c:v>0.53214610455362998</c:v>
                </c:pt>
                <c:pt idx="29">
                  <c:v>0.53187511090036987</c:v>
                </c:pt>
                <c:pt idx="30">
                  <c:v>0.53160475342023183</c:v>
                </c:pt>
                <c:pt idx="31">
                  <c:v>0.53133503024749484</c:v>
                </c:pt>
                <c:pt idx="32">
                  <c:v>0.53106593952299985</c:v>
                </c:pt>
                <c:pt idx="33">
                  <c:v>0.53079747939412325</c:v>
                </c:pt>
                <c:pt idx="34">
                  <c:v>0.53052964801474967</c:v>
                </c:pt>
                <c:pt idx="35">
                  <c:v>0.53026244354524554</c:v>
                </c:pt>
                <c:pt idx="36">
                  <c:v>0.52999586415243272</c:v>
                </c:pt>
                <c:pt idx="37">
                  <c:v>0.52972990800956155</c:v>
                </c:pt>
                <c:pt idx="38">
                  <c:v>0.52946457329628516</c:v>
                </c:pt>
                <c:pt idx="39">
                  <c:v>0.52919985819863302</c:v>
                </c:pt>
                <c:pt idx="40">
                  <c:v>0.52893576090898486</c:v>
                </c:pt>
                <c:pt idx="41">
                  <c:v>0.52867227962604491</c:v>
                </c:pt>
                <c:pt idx="42">
                  <c:v>0.52840941255481599</c:v>
                </c:pt>
                <c:pt idx="43">
                  <c:v>0.52814715790657374</c:v>
                </c:pt>
                <c:pt idx="44">
                  <c:v>0.52788551389884131</c:v>
                </c:pt>
                <c:pt idx="45">
                  <c:v>0.52762447875536378</c:v>
                </c:pt>
                <c:pt idx="46">
                  <c:v>0.52736405070608261</c:v>
                </c:pt>
                <c:pt idx="47">
                  <c:v>0.52710422798711087</c:v>
                </c:pt>
                <c:pt idx="48">
                  <c:v>0.52684500884070795</c:v>
                </c:pt>
                <c:pt idx="49">
                  <c:v>0.52658639151525433</c:v>
                </c:pt>
                <c:pt idx="50">
                  <c:v>0.52632837426522727</c:v>
                </c:pt>
                <c:pt idx="51">
                  <c:v>0.52607095535117565</c:v>
                </c:pt>
                <c:pt idx="52">
                  <c:v>0.52581413303969549</c:v>
                </c:pt>
                <c:pt idx="53">
                  <c:v>0.52555790560340532</c:v>
                </c:pt>
                <c:pt idx="54">
                  <c:v>0.52530227132092189</c:v>
                </c:pt>
                <c:pt idx="55">
                  <c:v>0.52504722847683616</c:v>
                </c:pt>
                <c:pt idx="56">
                  <c:v>0.52479277536168834</c:v>
                </c:pt>
                <c:pt idx="57">
                  <c:v>0.52453891027194466</c:v>
                </c:pt>
                <c:pt idx="58">
                  <c:v>0.52428563150997298</c:v>
                </c:pt>
                <c:pt idx="59">
                  <c:v>0.52403293738401913</c:v>
                </c:pt>
                <c:pt idx="60">
                  <c:v>0.523780826208183</c:v>
                </c:pt>
                <c:pt idx="61">
                  <c:v>0.52352929630239509</c:v>
                </c:pt>
                <c:pt idx="62">
                  <c:v>0.52327834599239276</c:v>
                </c:pt>
                <c:pt idx="63">
                  <c:v>0.52302797360969733</c:v>
                </c:pt>
                <c:pt idx="64">
                  <c:v>0.52277817749159017</c:v>
                </c:pt>
                <c:pt idx="65">
                  <c:v>0.52252895598108995</c:v>
                </c:pt>
                <c:pt idx="66">
                  <c:v>0.52228030742692932</c:v>
                </c:pt>
                <c:pt idx="67">
                  <c:v>0.52203223018353195</c:v>
                </c:pt>
                <c:pt idx="68">
                  <c:v>0.52178472261098985</c:v>
                </c:pt>
                <c:pt idx="69">
                  <c:v>0.5215377830750404</c:v>
                </c:pt>
                <c:pt idx="70">
                  <c:v>0.52129140994704393</c:v>
                </c:pt>
                <c:pt idx="71">
                  <c:v>0.52104560160396085</c:v>
                </c:pt>
                <c:pt idx="72">
                  <c:v>0.52080035642832934</c:v>
                </c:pt>
                <c:pt idx="73">
                  <c:v>0.520555672808243</c:v>
                </c:pt>
                <c:pt idx="74">
                  <c:v>0.5203115491373288</c:v>
                </c:pt>
                <c:pt idx="75">
                  <c:v>0.52006798381472441</c:v>
                </c:pt>
                <c:pt idx="76">
                  <c:v>0.51982497524505678</c:v>
                </c:pt>
                <c:pt idx="77">
                  <c:v>0.5195825218384198</c:v>
                </c:pt>
                <c:pt idx="78">
                  <c:v>0.51934062201035247</c:v>
                </c:pt>
                <c:pt idx="79">
                  <c:v>0.51909927418181745</c:v>
                </c:pt>
                <c:pt idx="80">
                  <c:v>0.51885847677917918</c:v>
                </c:pt>
                <c:pt idx="81">
                  <c:v>0.51861822823418202</c:v>
                </c:pt>
                <c:pt idx="82">
                  <c:v>0.5183785269839295</c:v>
                </c:pt>
                <c:pt idx="83">
                  <c:v>0.51813937147086253</c:v>
                </c:pt>
                <c:pt idx="84">
                  <c:v>0.51790076014273834</c:v>
                </c:pt>
                <c:pt idx="85">
                  <c:v>0.5176626914526089</c:v>
                </c:pt>
                <c:pt idx="86">
                  <c:v>0.51742516385880033</c:v>
                </c:pt>
                <c:pt idx="87">
                  <c:v>0.51718817582489174</c:v>
                </c:pt>
                <c:pt idx="88">
                  <c:v>0.51695172581969462</c:v>
                </c:pt>
                <c:pt idx="89">
                  <c:v>0.51671581231723152</c:v>
                </c:pt>
                <c:pt idx="90">
                  <c:v>0.51648043379671593</c:v>
                </c:pt>
                <c:pt idx="91">
                  <c:v>0.51624558874253135</c:v>
                </c:pt>
                <c:pt idx="92">
                  <c:v>0.51601127564421079</c:v>
                </c:pt>
                <c:pt idx="93">
                  <c:v>0.51577749299641651</c:v>
                </c:pt>
                <c:pt idx="94">
                  <c:v>0.51554423929892002</c:v>
                </c:pt>
                <c:pt idx="95">
                  <c:v>0.51531151305658096</c:v>
                </c:pt>
                <c:pt idx="96">
                  <c:v>0.51507931277932784</c:v>
                </c:pt>
                <c:pt idx="97">
                  <c:v>0.51484763698213776</c:v>
                </c:pt>
                <c:pt idx="98">
                  <c:v>0.51461648418501627</c:v>
                </c:pt>
                <c:pt idx="99">
                  <c:v>0.51438585291297767</c:v>
                </c:pt>
                <c:pt idx="100">
                  <c:v>0.51415574169602529</c:v>
                </c:pt>
                <c:pt idx="101">
                  <c:v>0.51392614906913159</c:v>
                </c:pt>
                <c:pt idx="102">
                  <c:v>0.51369707357221894</c:v>
                </c:pt>
                <c:pt idx="103">
                  <c:v>0.51346851375013969</c:v>
                </c:pt>
                <c:pt idx="104">
                  <c:v>0.51324046815265723</c:v>
                </c:pt>
                <c:pt idx="105">
                  <c:v>0.51301293533442616</c:v>
                </c:pt>
                <c:pt idx="106">
                  <c:v>0.51278591385497341</c:v>
                </c:pt>
                <c:pt idx="107">
                  <c:v>0.51255940227867891</c:v>
                </c:pt>
                <c:pt idx="108">
                  <c:v>0.51233339917475684</c:v>
                </c:pt>
                <c:pt idx="109">
                  <c:v>0.51210790311723631</c:v>
                </c:pt>
                <c:pt idx="110">
                  <c:v>0.51188291268494246</c:v>
                </c:pt>
                <c:pt idx="111">
                  <c:v>0.51165842646147774</c:v>
                </c:pt>
                <c:pt idx="112">
                  <c:v>0.51143444303520325</c:v>
                </c:pt>
                <c:pt idx="113">
                  <c:v>0.51121096099922025</c:v>
                </c:pt>
                <c:pt idx="114">
                  <c:v>0.51098797895135106</c:v>
                </c:pt>
                <c:pt idx="115">
                  <c:v>0.5107654954941212</c:v>
                </c:pt>
                <c:pt idx="116">
                  <c:v>0.51054350923474079</c:v>
                </c:pt>
                <c:pt idx="117">
                  <c:v>0.51032201878508587</c:v>
                </c:pt>
                <c:pt idx="118">
                  <c:v>0.51010102276168057</c:v>
                </c:pt>
                <c:pt idx="119">
                  <c:v>0.50988051978567894</c:v>
                </c:pt>
                <c:pt idx="120">
                  <c:v>0.50966050848284694</c:v>
                </c:pt>
                <c:pt idx="121">
                  <c:v>0.50944098748354405</c:v>
                </c:pt>
                <c:pt idx="122">
                  <c:v>0.50922195542270587</c:v>
                </c:pt>
                <c:pt idx="123">
                  <c:v>0.50900341093982604</c:v>
                </c:pt>
                <c:pt idx="124">
                  <c:v>0.50878535267893843</c:v>
                </c:pt>
                <c:pt idx="125">
                  <c:v>0.50856777928859953</c:v>
                </c:pt>
                <c:pt idx="126">
                  <c:v>0.50835068942187112</c:v>
                </c:pt>
                <c:pt idx="127">
                  <c:v>0.50813408173630237</c:v>
                </c:pt>
                <c:pt idx="128">
                  <c:v>0.50791795489391245</c:v>
                </c:pt>
                <c:pt idx="129">
                  <c:v>0.50770230756117352</c:v>
                </c:pt>
                <c:pt idx="130">
                  <c:v>0.50748713840899307</c:v>
                </c:pt>
                <c:pt idx="131">
                  <c:v>0.50727244611269695</c:v>
                </c:pt>
                <c:pt idx="132">
                  <c:v>0.50705822935201217</c:v>
                </c:pt>
                <c:pt idx="133">
                  <c:v>0.50684448681104977</c:v>
                </c:pt>
                <c:pt idx="134">
                  <c:v>0.50663121717828807</c:v>
                </c:pt>
                <c:pt idx="135">
                  <c:v>0.5064184191465555</c:v>
                </c:pt>
                <c:pt idx="136">
                  <c:v>0.50620609141301398</c:v>
                </c:pt>
                <c:pt idx="137">
                  <c:v>0.50599423267914201</c:v>
                </c:pt>
                <c:pt idx="138">
                  <c:v>0.50578284165071807</c:v>
                </c:pt>
                <c:pt idx="139">
                  <c:v>0.50557191703780413</c:v>
                </c:pt>
                <c:pt idx="140">
                  <c:v>0.50536145755472883</c:v>
                </c:pt>
                <c:pt idx="141">
                  <c:v>0.50515146192007143</c:v>
                </c:pt>
                <c:pt idx="142">
                  <c:v>0.50494192885664491</c:v>
                </c:pt>
                <c:pt idx="143">
                  <c:v>0.50473285709148019</c:v>
                </c:pt>
                <c:pt idx="144">
                  <c:v>0.50452424535580953</c:v>
                </c:pt>
                <c:pt idx="145">
                  <c:v>0.50431609238505049</c:v>
                </c:pt>
                <c:pt idx="146">
                  <c:v>0.50410839691878984</c:v>
                </c:pt>
                <c:pt idx="147">
                  <c:v>0.50390115770076738</c:v>
                </c:pt>
                <c:pt idx="148">
                  <c:v>0.50369437347886037</c:v>
                </c:pt>
                <c:pt idx="149">
                  <c:v>0.50348804300506711</c:v>
                </c:pt>
                <c:pt idx="150">
                  <c:v>0.5032821650354915</c:v>
                </c:pt>
                <c:pt idx="151">
                  <c:v>0.50307673833032729</c:v>
                </c:pt>
                <c:pt idx="152">
                  <c:v>0.50287176165384218</c:v>
                </c:pt>
                <c:pt idx="153">
                  <c:v>0.5026672337743624</c:v>
                </c:pt>
                <c:pt idx="154">
                  <c:v>0.50246315346425696</c:v>
                </c:pt>
                <c:pt idx="155">
                  <c:v>0.50225951949992231</c:v>
                </c:pt>
                <c:pt idx="156">
                  <c:v>0.50205633066176725</c:v>
                </c:pt>
                <c:pt idx="157">
                  <c:v>0.50185358573419703</c:v>
                </c:pt>
                <c:pt idx="158">
                  <c:v>0.50165128350559829</c:v>
                </c:pt>
                <c:pt idx="159">
                  <c:v>0.50144942276832394</c:v>
                </c:pt>
                <c:pt idx="160">
                  <c:v>0.50124800231867805</c:v>
                </c:pt>
                <c:pt idx="161">
                  <c:v>0.50104702095690068</c:v>
                </c:pt>
                <c:pt idx="162">
                  <c:v>0.50084647748715272</c:v>
                </c:pt>
                <c:pt idx="163">
                  <c:v>0.50064637071750129</c:v>
                </c:pt>
                <c:pt idx="164">
                  <c:v>0.50044669945990461</c:v>
                </c:pt>
                <c:pt idx="165">
                  <c:v>0.50024746253019747</c:v>
                </c:pt>
                <c:pt idx="166">
                  <c:v>0.50004865874807591</c:v>
                </c:pt>
                <c:pt idx="167">
                  <c:v>0.49985028693708328</c:v>
                </c:pt>
                <c:pt idx="168">
                  <c:v>0.49965234592459501</c:v>
                </c:pt>
                <c:pt idx="169">
                  <c:v>0.49945483454180434</c:v>
                </c:pt>
                <c:pt idx="170">
                  <c:v>0.49925775162370783</c:v>
                </c:pt>
                <c:pt idx="171">
                  <c:v>0.49906109600909088</c:v>
                </c:pt>
                <c:pt idx="172">
                  <c:v>0.49886486654051326</c:v>
                </c:pt>
                <c:pt idx="173">
                  <c:v>0.49866906206429501</c:v>
                </c:pt>
                <c:pt idx="174">
                  <c:v>0.49847368143050202</c:v>
                </c:pt>
                <c:pt idx="175">
                  <c:v>0.49827872349293201</c:v>
                </c:pt>
                <c:pt idx="176">
                  <c:v>0.49808418710910018</c:v>
                </c:pt>
                <c:pt idx="177">
                  <c:v>0.49789007114022543</c:v>
                </c:pt>
                <c:pt idx="178">
                  <c:v>0.49769637445121606</c:v>
                </c:pt>
                <c:pt idx="179">
                  <c:v>0.49750309591065611</c:v>
                </c:pt>
                <c:pt idx="180">
                  <c:v>0.49731023439079136</c:v>
                </c:pt>
                <c:pt idx="181">
                  <c:v>0.49711778876751544</c:v>
                </c:pt>
                <c:pt idx="182">
                  <c:v>0.49692575792035615</c:v>
                </c:pt>
                <c:pt idx="183">
                  <c:v>0.49673414073246186</c:v>
                </c:pt>
                <c:pt idx="184">
                  <c:v>0.49654293609058764</c:v>
                </c:pt>
                <c:pt idx="185">
                  <c:v>0.49635214288508184</c:v>
                </c:pt>
                <c:pt idx="186">
                  <c:v>0.49616176000987255</c:v>
                </c:pt>
                <c:pt idx="187">
                  <c:v>0.49597178636245415</c:v>
                </c:pt>
                <c:pt idx="188">
                  <c:v>0.49578222084387369</c:v>
                </c:pt>
                <c:pt idx="189">
                  <c:v>0.49559306235871792</c:v>
                </c:pt>
                <c:pt idx="190">
                  <c:v>0.49540430981509964</c:v>
                </c:pt>
                <c:pt idx="191">
                  <c:v>0.49521596212464469</c:v>
                </c:pt>
                <c:pt idx="192">
                  <c:v>0.49502801820247871</c:v>
                </c:pt>
                <c:pt idx="193">
                  <c:v>0.49484047696721389</c:v>
                </c:pt>
                <c:pt idx="194">
                  <c:v>0.49465333734093619</c:v>
                </c:pt>
                <c:pt idx="195">
                  <c:v>0.49446659824919198</c:v>
                </c:pt>
                <c:pt idx="196">
                  <c:v>0.49428025862097535</c:v>
                </c:pt>
                <c:pt idx="197">
                  <c:v>0.49409431738871523</c:v>
                </c:pt>
                <c:pt idx="198">
                  <c:v>0.49390877348826218</c:v>
                </c:pt>
                <c:pt idx="199">
                  <c:v>0.49372362585887608</c:v>
                </c:pt>
                <c:pt idx="200">
                  <c:v>0.49353887344321307</c:v>
                </c:pt>
                <c:pt idx="201">
                  <c:v>0.49335451518731299</c:v>
                </c:pt>
                <c:pt idx="202">
                  <c:v>0.49317055004058674</c:v>
                </c:pt>
                <c:pt idx="203">
                  <c:v>0.49298697695580374</c:v>
                </c:pt>
                <c:pt idx="204">
                  <c:v>0.49280379488907933</c:v>
                </c:pt>
                <c:pt idx="205">
                  <c:v>0.49262100279986237</c:v>
                </c:pt>
                <c:pt idx="206">
                  <c:v>0.49243859965092279</c:v>
                </c:pt>
                <c:pt idx="207">
                  <c:v>0.49225658440833919</c:v>
                </c:pt>
                <c:pt idx="208">
                  <c:v>0.49207495604148677</c:v>
                </c:pt>
                <c:pt idx="209">
                  <c:v>0.49189371352302469</c:v>
                </c:pt>
                <c:pt idx="210">
                  <c:v>0.49171285582888419</c:v>
                </c:pt>
                <c:pt idx="211">
                  <c:v>0.49153238193825632</c:v>
                </c:pt>
                <c:pt idx="212">
                  <c:v>0.49135229083357979</c:v>
                </c:pt>
                <c:pt idx="213">
                  <c:v>0.491172581500529</c:v>
                </c:pt>
                <c:pt idx="214">
                  <c:v>0.490993252928002</c:v>
                </c:pt>
                <c:pt idx="215">
                  <c:v>0.49081430410810856</c:v>
                </c:pt>
                <c:pt idx="216">
                  <c:v>0.49063573403615834</c:v>
                </c:pt>
                <c:pt idx="217">
                  <c:v>0.49045754171064887</c:v>
                </c:pt>
                <c:pt idx="218">
                  <c:v>0.49027972613325388</c:v>
                </c:pt>
                <c:pt idx="219">
                  <c:v>0.4901022863088117</c:v>
                </c:pt>
                <c:pt idx="220">
                  <c:v>0.48992522124531312</c:v>
                </c:pt>
                <c:pt idx="221">
                  <c:v>0.48974852995389018</c:v>
                </c:pt>
                <c:pt idx="222">
                  <c:v>0.48957221144880453</c:v>
                </c:pt>
                <c:pt idx="223">
                  <c:v>0.48939626474743553</c:v>
                </c:pt>
                <c:pt idx="224">
                  <c:v>0.48922068887026915</c:v>
                </c:pt>
                <c:pt idx="225">
                  <c:v>0.48904548284088628</c:v>
                </c:pt>
                <c:pt idx="226">
                  <c:v>0.48887064568595145</c:v>
                </c:pt>
                <c:pt idx="227">
                  <c:v>0.48869617643520141</c:v>
                </c:pt>
                <c:pt idx="228">
                  <c:v>0.48852207412143384</c:v>
                </c:pt>
                <c:pt idx="229">
                  <c:v>0.48834833778049608</c:v>
                </c:pt>
                <c:pt idx="230">
                  <c:v>0.48817496645127395</c:v>
                </c:pt>
                <c:pt idx="231">
                  <c:v>0.48800195917568051</c:v>
                </c:pt>
                <c:pt idx="232">
                  <c:v>0.48782931499864507</c:v>
                </c:pt>
                <c:pt idx="233">
                  <c:v>0.48765703296810203</c:v>
                </c:pt>
                <c:pt idx="234">
                  <c:v>0.4874851121349798</c:v>
                </c:pt>
                <c:pt idx="235">
                  <c:v>0.48731355155318989</c:v>
                </c:pt>
                <c:pt idx="236">
                  <c:v>0.48714235027961605</c:v>
                </c:pt>
                <c:pt idx="237">
                  <c:v>0.48697150737410327</c:v>
                </c:pt>
                <c:pt idx="238">
                  <c:v>0.48680102189944702</c:v>
                </c:pt>
                <c:pt idx="239">
                  <c:v>0.48663089292138223</c:v>
                </c:pt>
                <c:pt idx="240">
                  <c:v>0.48646111950857296</c:v>
                </c:pt>
                <c:pt idx="241">
                  <c:v>0.48629170073260131</c:v>
                </c:pt>
                <c:pt idx="242">
                  <c:v>0.48612263566795688</c:v>
                </c:pt>
                <c:pt idx="243">
                  <c:v>0.4859539233920262</c:v>
                </c:pt>
                <c:pt idx="244">
                  <c:v>0.48578556298508213</c:v>
                </c:pt>
                <c:pt idx="245">
                  <c:v>0.48561755353027336</c:v>
                </c:pt>
                <c:pt idx="246">
                  <c:v>0.48544989411361383</c:v>
                </c:pt>
                <c:pt idx="247">
                  <c:v>0.48528258382397238</c:v>
                </c:pt>
                <c:pt idx="248">
                  <c:v>0.48511562175306233</c:v>
                </c:pt>
                <c:pt idx="249">
                  <c:v>0.48494900699543109</c:v>
                </c:pt>
                <c:pt idx="250">
                  <c:v>0.4847827386484499</c:v>
                </c:pt>
                <c:pt idx="251">
                  <c:v>0.48461681581230354</c:v>
                </c:pt>
                <c:pt idx="252">
                  <c:v>0.4844512375899801</c:v>
                </c:pt>
                <c:pt idx="253">
                  <c:v>0.48428600308726072</c:v>
                </c:pt>
                <c:pt idx="254">
                  <c:v>0.48412111141270964</c:v>
                </c:pt>
                <c:pt idx="255">
                  <c:v>0.48395656167766393</c:v>
                </c:pt>
                <c:pt idx="256">
                  <c:v>0.48379235299622353</c:v>
                </c:pt>
                <c:pt idx="257">
                  <c:v>0.48362848448524109</c:v>
                </c:pt>
                <c:pt idx="258">
                  <c:v>0.48346495526431221</c:v>
                </c:pt>
                <c:pt idx="259">
                  <c:v>0.48330176445576534</c:v>
                </c:pt>
                <c:pt idx="260">
                  <c:v>0.48313891118465191</c:v>
                </c:pt>
                <c:pt idx="261">
                  <c:v>0.48297639457873659</c:v>
                </c:pt>
                <c:pt idx="262">
                  <c:v>0.48281421376848727</c:v>
                </c:pt>
                <c:pt idx="263">
                  <c:v>0.48265236788706561</c:v>
                </c:pt>
                <c:pt idx="264">
                  <c:v>0.48249085607031694</c:v>
                </c:pt>
                <c:pt idx="265">
                  <c:v>0.48232967745676086</c:v>
                </c:pt>
                <c:pt idx="266">
                  <c:v>0.48216883118758153</c:v>
                </c:pt>
                <c:pt idx="267">
                  <c:v>0.48200831640661784</c:v>
                </c:pt>
                <c:pt idx="268">
                  <c:v>0.48184813226035411</c:v>
                </c:pt>
                <c:pt idx="269">
                  <c:v>0.48168827789791047</c:v>
                </c:pt>
                <c:pt idx="270">
                  <c:v>0.48152875247103338</c:v>
                </c:pt>
                <c:pt idx="271">
                  <c:v>0.48136955513408608</c:v>
                </c:pt>
                <c:pt idx="272">
                  <c:v>0.48121068504403924</c:v>
                </c:pt>
                <c:pt idx="273">
                  <c:v>0.4810521413604617</c:v>
                </c:pt>
                <c:pt idx="274">
                  <c:v>0.48089392324551106</c:v>
                </c:pt>
                <c:pt idx="275">
                  <c:v>0.48073602986392416</c:v>
                </c:pt>
                <c:pt idx="276">
                  <c:v>0.48057846038300822</c:v>
                </c:pt>
                <c:pt idx="277">
                  <c:v>0.48042121397263127</c:v>
                </c:pt>
                <c:pt idx="278">
                  <c:v>0.48026428980521313</c:v>
                </c:pt>
                <c:pt idx="279">
                  <c:v>0.48010768705571638</c:v>
                </c:pt>
                <c:pt idx="280">
                  <c:v>0.4799514049016369</c:v>
                </c:pt>
                <c:pt idx="281">
                  <c:v>0.47979544252299516</c:v>
                </c:pt>
                <c:pt idx="282">
                  <c:v>0.47963979910232696</c:v>
                </c:pt>
                <c:pt idx="283">
                  <c:v>0.47948447382467452</c:v>
                </c:pt>
                <c:pt idx="284">
                  <c:v>0.47932946587757758</c:v>
                </c:pt>
                <c:pt idx="285">
                  <c:v>0.47917477445106432</c:v>
                </c:pt>
                <c:pt idx="286">
                  <c:v>0.47902039873764252</c:v>
                </c:pt>
                <c:pt idx="287">
                  <c:v>0.47886633793229083</c:v>
                </c:pt>
                <c:pt idx="288">
                  <c:v>0.47871259123244986</c:v>
                </c:pt>
                <c:pt idx="289">
                  <c:v>0.47855915783801334</c:v>
                </c:pt>
                <c:pt idx="290">
                  <c:v>0.4784060369513195</c:v>
                </c:pt>
                <c:pt idx="291">
                  <c:v>0.4782532277771423</c:v>
                </c:pt>
                <c:pt idx="292">
                  <c:v>0.47810072952268268</c:v>
                </c:pt>
                <c:pt idx="293">
                  <c:v>0.47794854139756016</c:v>
                </c:pt>
                <c:pt idx="294">
                  <c:v>0.47779666261380394</c:v>
                </c:pt>
                <c:pt idx="295">
                  <c:v>0.47764509238584452</c:v>
                </c:pt>
                <c:pt idx="296">
                  <c:v>0.47749382993050515</c:v>
                </c:pt>
                <c:pt idx="297">
                  <c:v>0.47734287446699331</c:v>
                </c:pt>
                <c:pt idx="298">
                  <c:v>0.47719222521689209</c:v>
                </c:pt>
                <c:pt idx="299">
                  <c:v>0.4770418814041521</c:v>
                </c:pt>
                <c:pt idx="300">
                  <c:v>0.4768918422550828</c:v>
                </c:pt>
                <c:pt idx="301">
                  <c:v>0.47674210699834418</c:v>
                </c:pt>
                <c:pt idx="302">
                  <c:v>0.47659267486493861</c:v>
                </c:pt>
                <c:pt idx="303">
                  <c:v>0.4764435450882023</c:v>
                </c:pt>
                <c:pt idx="304">
                  <c:v>0.47629471690379716</c:v>
                </c:pt>
                <c:pt idx="305">
                  <c:v>0.47614618954970256</c:v>
                </c:pt>
                <c:pt idx="306">
                  <c:v>0.47599796226620722</c:v>
                </c:pt>
                <c:pt idx="307">
                  <c:v>0.47585003429590089</c:v>
                </c:pt>
                <c:pt idx="308">
                  <c:v>0.47570240488366633</c:v>
                </c:pt>
                <c:pt idx="309">
                  <c:v>0.47555507327667118</c:v>
                </c:pt>
                <c:pt idx="310">
                  <c:v>0.47540803872435994</c:v>
                </c:pt>
                <c:pt idx="311">
                  <c:v>0.47526130047844584</c:v>
                </c:pt>
                <c:pt idx="312">
                  <c:v>0.47511485779290302</c:v>
                </c:pt>
                <c:pt idx="313">
                  <c:v>0.47496870992395834</c:v>
                </c:pt>
                <c:pt idx="314">
                  <c:v>0.47482285613008363</c:v>
                </c:pt>
                <c:pt idx="315">
                  <c:v>0.47467729567198769</c:v>
                </c:pt>
                <c:pt idx="316">
                  <c:v>0.47453202781260845</c:v>
                </c:pt>
                <c:pt idx="317">
                  <c:v>0.47438705181710517</c:v>
                </c:pt>
                <c:pt idx="318">
                  <c:v>0.4742423669528506</c:v>
                </c:pt>
                <c:pt idx="319">
                  <c:v>0.47409797248942309</c:v>
                </c:pt>
                <c:pt idx="320">
                  <c:v>0.47395386769859915</c:v>
                </c:pt>
                <c:pt idx="321">
                  <c:v>0.47381005185434544</c:v>
                </c:pt>
                <c:pt idx="322">
                  <c:v>0.47366652423281114</c:v>
                </c:pt>
                <c:pt idx="323">
                  <c:v>0.47352328411232048</c:v>
                </c:pt>
                <c:pt idx="324">
                  <c:v>0.47338033077336483</c:v>
                </c:pt>
                <c:pt idx="325">
                  <c:v>0.47323766349859547</c:v>
                </c:pt>
                <c:pt idx="326">
                  <c:v>0.47309528157281572</c:v>
                </c:pt>
                <c:pt idx="327">
                  <c:v>0.4729531842829735</c:v>
                </c:pt>
                <c:pt idx="328">
                  <c:v>0.47281137091815395</c:v>
                </c:pt>
                <c:pt idx="329">
                  <c:v>0.47266984076957186</c:v>
                </c:pt>
                <c:pt idx="330">
                  <c:v>0.47252859313056417</c:v>
                </c:pt>
                <c:pt idx="331">
                  <c:v>0.47238762729658268</c:v>
                </c:pt>
                <c:pt idx="332">
                  <c:v>0.47224694256518657</c:v>
                </c:pt>
                <c:pt idx="333">
                  <c:v>0.4721065382360351</c:v>
                </c:pt>
                <c:pt idx="334">
                  <c:v>0.47196641361088038</c:v>
                </c:pt>
                <c:pt idx="335">
                  <c:v>0.47182656799355988</c:v>
                </c:pt>
                <c:pt idx="336">
                  <c:v>0.47168700068998931</c:v>
                </c:pt>
                <c:pt idx="337">
                  <c:v>0.47154771100815535</c:v>
                </c:pt>
                <c:pt idx="338">
                  <c:v>0.47140869825810849</c:v>
                </c:pt>
                <c:pt idx="339">
                  <c:v>0.47126996175195568</c:v>
                </c:pt>
                <c:pt idx="340">
                  <c:v>0.47113150080385346</c:v>
                </c:pt>
                <c:pt idx="341">
                  <c:v>0.47099331473000056</c:v>
                </c:pt>
                <c:pt idx="342">
                  <c:v>0.47085540284863098</c:v>
                </c:pt>
                <c:pt idx="343">
                  <c:v>0.47071776448000691</c:v>
                </c:pt>
                <c:pt idx="344">
                  <c:v>0.47058039894641163</c:v>
                </c:pt>
                <c:pt idx="345">
                  <c:v>0.47044330557214253</c:v>
                </c:pt>
                <c:pt idx="346">
                  <c:v>0.4703064836835042</c:v>
                </c:pt>
                <c:pt idx="347">
                  <c:v>0.47016993260880136</c:v>
                </c:pt>
                <c:pt idx="348">
                  <c:v>0.47003365167833194</c:v>
                </c:pt>
                <c:pt idx="349">
                  <c:v>0.46989764022438035</c:v>
                </c:pt>
                <c:pt idx="350">
                  <c:v>0.46976189758121045</c:v>
                </c:pt>
                <c:pt idx="351">
                  <c:v>0.46962642308505875</c:v>
                </c:pt>
                <c:pt idx="352">
                  <c:v>0.46949121607412758</c:v>
                </c:pt>
                <c:pt idx="353">
                  <c:v>0.46935627588857831</c:v>
                </c:pt>
                <c:pt idx="354">
                  <c:v>0.46922160187052453</c:v>
                </c:pt>
                <c:pt idx="355">
                  <c:v>0.46908719336402549</c:v>
                </c:pt>
                <c:pt idx="356">
                  <c:v>0.46895304971507928</c:v>
                </c:pt>
                <c:pt idx="357">
                  <c:v>0.46881917027161607</c:v>
                </c:pt>
                <c:pt idx="358">
                  <c:v>0.46868555438349158</c:v>
                </c:pt>
                <c:pt idx="359">
                  <c:v>0.46855220140248038</c:v>
                </c:pt>
                <c:pt idx="360">
                  <c:v>0.46841911068226927</c:v>
                </c:pt>
                <c:pt idx="361">
                  <c:v>0.46828628157845076</c:v>
                </c:pt>
                <c:pt idx="362">
                  <c:v>0.46815371344851658</c:v>
                </c:pt>
                <c:pt idx="363">
                  <c:v>0.46802140565185096</c:v>
                </c:pt>
                <c:pt idx="364">
                  <c:v>0.46788935754972422</c:v>
                </c:pt>
                <c:pt idx="365">
                  <c:v>0.46775756850528644</c:v>
                </c:pt>
                <c:pt idx="366">
                  <c:v>0.46762603788356072</c:v>
                </c:pt>
                <c:pt idx="367">
                  <c:v>0.46749476505143706</c:v>
                </c:pt>
                <c:pt idx="368">
                  <c:v>0.46736374937766573</c:v>
                </c:pt>
                <c:pt idx="369">
                  <c:v>0.46723299023285103</c:v>
                </c:pt>
                <c:pt idx="370">
                  <c:v>0.46710248698944479</c:v>
                </c:pt>
                <c:pt idx="371">
                  <c:v>0.46697223902174034</c:v>
                </c:pt>
                <c:pt idx="372">
                  <c:v>0.4668422457058658</c:v>
                </c:pt>
                <c:pt idx="373">
                  <c:v>0.46671250641977824</c:v>
                </c:pt>
                <c:pt idx="374">
                  <c:v>0.46658302054325701</c:v>
                </c:pt>
                <c:pt idx="375">
                  <c:v>0.46645378745789784</c:v>
                </c:pt>
                <c:pt idx="376">
                  <c:v>0.46632480654710651</c:v>
                </c:pt>
                <c:pt idx="377">
                  <c:v>0.46619607719609257</c:v>
                </c:pt>
                <c:pt idx="378">
                  <c:v>0.46606759879186344</c:v>
                </c:pt>
                <c:pt idx="379">
                  <c:v>0.46593937072321795</c:v>
                </c:pt>
                <c:pt idx="380">
                  <c:v>0.4658113923807406</c:v>
                </c:pt>
                <c:pt idx="381">
                  <c:v>0.46568366315679521</c:v>
                </c:pt>
                <c:pt idx="382">
                  <c:v>0.465556182445519</c:v>
                </c:pt>
                <c:pt idx="383">
                  <c:v>0.46542894964281634</c:v>
                </c:pt>
                <c:pt idx="384">
                  <c:v>0.46530196414635305</c:v>
                </c:pt>
                <c:pt idx="385">
                  <c:v>0.46517522535555028</c:v>
                </c:pt>
                <c:pt idx="386">
                  <c:v>0.46504873267157837</c:v>
                </c:pt>
                <c:pt idx="387">
                  <c:v>0.46492248549735121</c:v>
                </c:pt>
                <c:pt idx="388">
                  <c:v>0.4647964832375201</c:v>
                </c:pt>
                <c:pt idx="389">
                  <c:v>0.46467072529846798</c:v>
                </c:pt>
                <c:pt idx="390">
                  <c:v>0.46454521108830343</c:v>
                </c:pt>
                <c:pt idx="391">
                  <c:v>0.46441994001685494</c:v>
                </c:pt>
                <c:pt idx="392">
                  <c:v>0.46429491149566504</c:v>
                </c:pt>
                <c:pt idx="393">
                  <c:v>0.46417012493798449</c:v>
                </c:pt>
                <c:pt idx="394">
                  <c:v>0.46404557975876654</c:v>
                </c:pt>
                <c:pt idx="395">
                  <c:v>0.4639212753746611</c:v>
                </c:pt>
                <c:pt idx="396">
                  <c:v>0.46379721120400896</c:v>
                </c:pt>
                <c:pt idx="397">
                  <c:v>0.46367338666683622</c:v>
                </c:pt>
                <c:pt idx="398">
                  <c:v>0.46354980118484856</c:v>
                </c:pt>
                <c:pt idx="399">
                  <c:v>0.46342645418142547</c:v>
                </c:pt>
                <c:pt idx="400">
                  <c:v>0.46330334508161464</c:v>
                </c:pt>
                <c:pt idx="401">
                  <c:v>0.46318047331212642</c:v>
                </c:pt>
                <c:pt idx="402">
                  <c:v>0.46305783830132813</c:v>
                </c:pt>
                <c:pt idx="403">
                  <c:v>0.46293543947923849</c:v>
                </c:pt>
                <c:pt idx="404">
                  <c:v>0.462813276277522</c:v>
                </c:pt>
                <c:pt idx="405">
                  <c:v>0.46269134812948359</c:v>
                </c:pt>
                <c:pt idx="406">
                  <c:v>0.46256965447006282</c:v>
                </c:pt>
                <c:pt idx="407">
                  <c:v>0.4624481947358286</c:v>
                </c:pt>
                <c:pt idx="408">
                  <c:v>0.46232696836497367</c:v>
                </c:pt>
                <c:pt idx="409">
                  <c:v>0.46220597479730896</c:v>
                </c:pt>
                <c:pt idx="410">
                  <c:v>0.46208521347425857</c:v>
                </c:pt>
                <c:pt idx="411">
                  <c:v>0.46196468383885386</c:v>
                </c:pt>
                <c:pt idx="412">
                  <c:v>0.46184438533572841</c:v>
                </c:pt>
                <c:pt idx="413">
                  <c:v>0.46172431741111242</c:v>
                </c:pt>
                <c:pt idx="414">
                  <c:v>0.46160447951282757</c:v>
                </c:pt>
                <c:pt idx="415">
                  <c:v>0.46148487109028152</c:v>
                </c:pt>
                <c:pt idx="416">
                  <c:v>0.46136549159446266</c:v>
                </c:pt>
                <c:pt idx="417">
                  <c:v>0.46124634047793478</c:v>
                </c:pt>
                <c:pt idx="418">
                  <c:v>0.46112741719483191</c:v>
                </c:pt>
                <c:pt idx="419">
                  <c:v>0.46100872120085296</c:v>
                </c:pt>
                <c:pt idx="420">
                  <c:v>0.4608902519532565</c:v>
                </c:pt>
                <c:pt idx="421">
                  <c:v>0.46077200891085557</c:v>
                </c:pt>
                <c:pt idx="422">
                  <c:v>0.46065399153401243</c:v>
                </c:pt>
                <c:pt idx="423">
                  <c:v>0.46053619928463352</c:v>
                </c:pt>
                <c:pt idx="424">
                  <c:v>0.4604186316261642</c:v>
                </c:pt>
                <c:pt idx="425">
                  <c:v>0.46030128802358367</c:v>
                </c:pt>
                <c:pt idx="426">
                  <c:v>0.46018416794339978</c:v>
                </c:pt>
                <c:pt idx="427">
                  <c:v>0.46006727085364407</c:v>
                </c:pt>
                <c:pt idx="428">
                  <c:v>0.45995059622386658</c:v>
                </c:pt>
                <c:pt idx="429">
                  <c:v>0.45983414352513075</c:v>
                </c:pt>
                <c:pt idx="430">
                  <c:v>0.45971791223000863</c:v>
                </c:pt>
                <c:pt idx="431">
                  <c:v>0.4596019018125756</c:v>
                </c:pt>
                <c:pt idx="432">
                  <c:v>0.45948611174840548</c:v>
                </c:pt>
                <c:pt idx="433">
                  <c:v>0.45937054151456547</c:v>
                </c:pt>
                <c:pt idx="434">
                  <c:v>0.4592551905896114</c:v>
                </c:pt>
                <c:pt idx="435">
                  <c:v>0.45914005845358263</c:v>
                </c:pt>
                <c:pt idx="436">
                  <c:v>0.45902514458799715</c:v>
                </c:pt>
                <c:pt idx="437">
                  <c:v>0.45891044847584656</c:v>
                </c:pt>
                <c:pt idx="438">
                  <c:v>0.45879596960159141</c:v>
                </c:pt>
                <c:pt idx="439">
                  <c:v>0.45868170745115627</c:v>
                </c:pt>
                <c:pt idx="440">
                  <c:v>0.45856766151192474</c:v>
                </c:pt>
                <c:pt idx="441">
                  <c:v>0.45845383127273481</c:v>
                </c:pt>
                <c:pt idx="442">
                  <c:v>0.45834021622387383</c:v>
                </c:pt>
                <c:pt idx="443">
                  <c:v>0.45822681585707398</c:v>
                </c:pt>
                <c:pt idx="444">
                  <c:v>0.45811362966550734</c:v>
                </c:pt>
                <c:pt idx="445">
                  <c:v>0.45800065714378102</c:v>
                </c:pt>
                <c:pt idx="446">
                  <c:v>0.45788789778793276</c:v>
                </c:pt>
                <c:pt idx="447">
                  <c:v>0.45777535109542589</c:v>
                </c:pt>
                <c:pt idx="448">
                  <c:v>0.45766301656514463</c:v>
                </c:pt>
                <c:pt idx="449">
                  <c:v>0.45755089369738977</c:v>
                </c:pt>
                <c:pt idx="450">
                  <c:v>0.45743898199387356</c:v>
                </c:pt>
                <c:pt idx="451">
                  <c:v>0.45732728095771535</c:v>
                </c:pt>
                <c:pt idx="452">
                  <c:v>0.45721579009343677</c:v>
                </c:pt>
                <c:pt idx="453">
                  <c:v>0.45710450890695725</c:v>
                </c:pt>
                <c:pt idx="454">
                  <c:v>0.45699343690558936</c:v>
                </c:pt>
                <c:pt idx="455">
                  <c:v>0.45688257359803419</c:v>
                </c:pt>
                <c:pt idx="456">
                  <c:v>0.45677191849437687</c:v>
                </c:pt>
                <c:pt idx="457">
                  <c:v>0.45666147110608213</c:v>
                </c:pt>
                <c:pt idx="458">
                  <c:v>0.45655123094598937</c:v>
                </c:pt>
                <c:pt idx="459">
                  <c:v>0.45644119752830858</c:v>
                </c:pt>
                <c:pt idx="460">
                  <c:v>0.45633137036861565</c:v>
                </c:pt>
                <c:pt idx="461">
                  <c:v>0.45622174898384787</c:v>
                </c:pt>
                <c:pt idx="462">
                  <c:v>0.45611233289229958</c:v>
                </c:pt>
                <c:pt idx="463">
                  <c:v>0.45600312161361756</c:v>
                </c:pt>
                <c:pt idx="464">
                  <c:v>0.45589411466879681</c:v>
                </c:pt>
                <c:pt idx="465">
                  <c:v>0.45578531158017593</c:v>
                </c:pt>
                <c:pt idx="466">
                  <c:v>0.45567671187143283</c:v>
                </c:pt>
                <c:pt idx="467">
                  <c:v>0.45556831506758044</c:v>
                </c:pt>
                <c:pt idx="468">
                  <c:v>0.45546012069496217</c:v>
                </c:pt>
                <c:pt idx="469">
                  <c:v>0.45535212828124766</c:v>
                </c:pt>
                <c:pt idx="470">
                  <c:v>0.45524433735542835</c:v>
                </c:pt>
                <c:pt idx="471">
                  <c:v>0.45513674744781341</c:v>
                </c:pt>
                <c:pt idx="472">
                  <c:v>0.45502935809002515</c:v>
                </c:pt>
                <c:pt idx="473">
                  <c:v>0.45492216881499492</c:v>
                </c:pt>
                <c:pt idx="474">
                  <c:v>0.45481517915695879</c:v>
                </c:pt>
                <c:pt idx="475">
                  <c:v>0.4547083886514533</c:v>
                </c:pt>
                <c:pt idx="476">
                  <c:v>0.45460179683531127</c:v>
                </c:pt>
                <c:pt idx="477">
                  <c:v>0.45449540324665744</c:v>
                </c:pt>
                <c:pt idx="478">
                  <c:v>0.45438920742490441</c:v>
                </c:pt>
                <c:pt idx="479">
                  <c:v>0.45428320891074847</c:v>
                </c:pt>
                <c:pt idx="480">
                  <c:v>0.45417740724616529</c:v>
                </c:pt>
                <c:pt idx="481">
                  <c:v>0.45407180197440589</c:v>
                </c:pt>
                <c:pt idx="482">
                  <c:v>0.45396639263999244</c:v>
                </c:pt>
                <c:pt idx="483">
                  <c:v>0.45386117878871413</c:v>
                </c:pt>
                <c:pt idx="484">
                  <c:v>0.45375615996762309</c:v>
                </c:pt>
                <c:pt idx="485">
                  <c:v>0.45365133572503019</c:v>
                </c:pt>
                <c:pt idx="486">
                  <c:v>0.4535467056105012</c:v>
                </c:pt>
                <c:pt idx="487">
                  <c:v>0.45344226917485253</c:v>
                </c:pt>
                <c:pt idx="488">
                  <c:v>0.45333802597014716</c:v>
                </c:pt>
                <c:pt idx="489">
                  <c:v>0.4532339755496908</c:v>
                </c:pt>
                <c:pt idx="490">
                  <c:v>0.45313011746802756</c:v>
                </c:pt>
                <c:pt idx="491">
                  <c:v>0.45302645128093633</c:v>
                </c:pt>
                <c:pt idx="492">
                  <c:v>0.45292297654542635</c:v>
                </c:pt>
                <c:pt idx="493">
                  <c:v>0.45281969281973372</c:v>
                </c:pt>
                <c:pt idx="494">
                  <c:v>0.45271659966331707</c:v>
                </c:pt>
                <c:pt idx="495">
                  <c:v>0.45261369663685369</c:v>
                </c:pt>
                <c:pt idx="496">
                  <c:v>0.45251098330223571</c:v>
                </c:pt>
                <c:pt idx="497">
                  <c:v>0.45240845922256612</c:v>
                </c:pt>
                <c:pt idx="498">
                  <c:v>0.45230612396215486</c:v>
                </c:pt>
                <c:pt idx="499">
                  <c:v>0.45220397708651489</c:v>
                </c:pt>
                <c:pt idx="500">
                  <c:v>0.4521020181623584</c:v>
                </c:pt>
                <c:pt idx="501">
                  <c:v>0.45200024675759298</c:v>
                </c:pt>
                <c:pt idx="502">
                  <c:v>0.45189866244131754</c:v>
                </c:pt>
                <c:pt idx="503">
                  <c:v>0.45179726478381876</c:v>
                </c:pt>
                <c:pt idx="504">
                  <c:v>0.45169605335656715</c:v>
                </c:pt>
                <c:pt idx="505">
                  <c:v>0.45159502773221327</c:v>
                </c:pt>
                <c:pt idx="506">
                  <c:v>0.45149418748458386</c:v>
                </c:pt>
                <c:pt idx="507">
                  <c:v>0.45139353218867817</c:v>
                </c:pt>
                <c:pt idx="508">
                  <c:v>0.45129306142066417</c:v>
                </c:pt>
                <c:pt idx="509">
                  <c:v>0.45119277475787478</c:v>
                </c:pt>
                <c:pt idx="510">
                  <c:v>0.45109267177880413</c:v>
                </c:pt>
                <c:pt idx="511">
                  <c:v>0.45099275206310391</c:v>
                </c:pt>
                <c:pt idx="512">
                  <c:v>0.45089301519157954</c:v>
                </c:pt>
                <c:pt idx="513">
                  <c:v>0.45079346074618659</c:v>
                </c:pt>
                <c:pt idx="514">
                  <c:v>0.45069408831002705</c:v>
                </c:pt>
                <c:pt idx="515">
                  <c:v>0.45059489746734571</c:v>
                </c:pt>
                <c:pt idx="516">
                  <c:v>0.4504958878035264</c:v>
                </c:pt>
                <c:pt idx="517">
                  <c:v>0.45039705890508835</c:v>
                </c:pt>
                <c:pt idx="518">
                  <c:v>0.45029841035968288</c:v>
                </c:pt>
                <c:pt idx="519">
                  <c:v>0.45019994175608929</c:v>
                </c:pt>
                <c:pt idx="520">
                  <c:v>0.45010165268421165</c:v>
                </c:pt>
                <c:pt idx="521">
                  <c:v>0.45000354273507498</c:v>
                </c:pt>
                <c:pt idx="522">
                  <c:v>0.44990561150082187</c:v>
                </c:pt>
                <c:pt idx="523">
                  <c:v>0.44980785857470873</c:v>
                </c:pt>
                <c:pt idx="524">
                  <c:v>0.44971028355110243</c:v>
                </c:pt>
                <c:pt idx="525">
                  <c:v>0.44961288602547655</c:v>
                </c:pt>
                <c:pt idx="526">
                  <c:v>0.44951566559440803</c:v>
                </c:pt>
                <c:pt idx="527">
                  <c:v>0.44941862185557363</c:v>
                </c:pt>
                <c:pt idx="528">
                  <c:v>0.44932175440774635</c:v>
                </c:pt>
                <c:pt idx="529">
                  <c:v>0.44922506285079211</c:v>
                </c:pt>
                <c:pt idx="530">
                  <c:v>0.44912854678566605</c:v>
                </c:pt>
                <c:pt idx="531">
                  <c:v>0.44903220581440922</c:v>
                </c:pt>
                <c:pt idx="532">
                  <c:v>0.44893603954014522</c:v>
                </c:pt>
                <c:pt idx="533">
                  <c:v>0.44884004756707646</c:v>
                </c:pt>
                <c:pt idx="534">
                  <c:v>0.44874422950048115</c:v>
                </c:pt>
                <c:pt idx="535">
                  <c:v>0.44864858494670956</c:v>
                </c:pt>
                <c:pt idx="536">
                  <c:v>0.44855311351318078</c:v>
                </c:pt>
                <c:pt idx="537">
                  <c:v>0.44845781480837926</c:v>
                </c:pt>
                <c:pt idx="538">
                  <c:v>0.44836268844185145</c:v>
                </c:pt>
                <c:pt idx="539">
                  <c:v>0.44826773402420261</c:v>
                </c:pt>
                <c:pt idx="540">
                  <c:v>0.4481729511670931</c:v>
                </c:pt>
                <c:pt idx="541">
                  <c:v>0.4480783394832355</c:v>
                </c:pt>
                <c:pt idx="542">
                  <c:v>0.44798389858639087</c:v>
                </c:pt>
                <c:pt idx="543">
                  <c:v>0.44788962809136568</c:v>
                </c:pt>
                <c:pt idx="544">
                  <c:v>0.44779552761400843</c:v>
                </c:pt>
                <c:pt idx="545">
                  <c:v>0.44770159677120647</c:v>
                </c:pt>
                <c:pt idx="546">
                  <c:v>0.4476078351808826</c:v>
                </c:pt>
                <c:pt idx="547">
                  <c:v>0.44751424246199167</c:v>
                </c:pt>
                <c:pt idx="548">
                  <c:v>0.44742081823451779</c:v>
                </c:pt>
                <c:pt idx="549">
                  <c:v>0.44732756211947061</c:v>
                </c:pt>
                <c:pt idx="550">
                  <c:v>0.44723447373888225</c:v>
                </c:pt>
                <c:pt idx="551">
                  <c:v>0.4471415527158043</c:v>
                </c:pt>
                <c:pt idx="552">
                  <c:v>0.4470487986743043</c:v>
                </c:pt>
                <c:pt idx="553">
                  <c:v>0.44695621123946266</c:v>
                </c:pt>
                <c:pt idx="554">
                  <c:v>0.44686379003736959</c:v>
                </c:pt>
                <c:pt idx="555">
                  <c:v>0.44677153469512176</c:v>
                </c:pt>
                <c:pt idx="556">
                  <c:v>0.44667944484081928</c:v>
                </c:pt>
                <c:pt idx="557">
                  <c:v>0.44658752010356234</c:v>
                </c:pt>
                <c:pt idx="558">
                  <c:v>0.44649576011344838</c:v>
                </c:pt>
                <c:pt idx="559">
                  <c:v>0.44640416450156867</c:v>
                </c:pt>
                <c:pt idx="560">
                  <c:v>0.44631273290000545</c:v>
                </c:pt>
                <c:pt idx="561">
                  <c:v>0.44622146494182857</c:v>
                </c:pt>
                <c:pt idx="562">
                  <c:v>0.44613036026109265</c:v>
                </c:pt>
                <c:pt idx="563">
                  <c:v>0.44603941849283391</c:v>
                </c:pt>
                <c:pt idx="564">
                  <c:v>0.44594863927306688</c:v>
                </c:pt>
                <c:pt idx="565">
                  <c:v>0.44585802223878174</c:v>
                </c:pt>
                <c:pt idx="566">
                  <c:v>0.44576756702794085</c:v>
                </c:pt>
                <c:pt idx="567">
                  <c:v>0.44567727327947615</c:v>
                </c:pt>
                <c:pt idx="568">
                  <c:v>0.44558714063328575</c:v>
                </c:pt>
                <c:pt idx="569">
                  <c:v>0.44549716873023115</c:v>
                </c:pt>
                <c:pt idx="570">
                  <c:v>0.44540735721213409</c:v>
                </c:pt>
                <c:pt idx="571">
                  <c:v>0.44531770572177365</c:v>
                </c:pt>
                <c:pt idx="572">
                  <c:v>0.44522821390288325</c:v>
                </c:pt>
                <c:pt idx="573">
                  <c:v>0.44513888140014779</c:v>
                </c:pt>
                <c:pt idx="574">
                  <c:v>0.44504970785920028</c:v>
                </c:pt>
                <c:pt idx="575">
                  <c:v>0.44496069292661938</c:v>
                </c:pt>
                <c:pt idx="576">
                  <c:v>0.44487183624992621</c:v>
                </c:pt>
                <c:pt idx="577">
                  <c:v>0.44478313747758147</c:v>
                </c:pt>
                <c:pt idx="578">
                  <c:v>0.44469459625898244</c:v>
                </c:pt>
                <c:pt idx="579">
                  <c:v>0.44460621224446023</c:v>
                </c:pt>
                <c:pt idx="580">
                  <c:v>0.44451798508527668</c:v>
                </c:pt>
                <c:pt idx="581">
                  <c:v>0.44442991443362168</c:v>
                </c:pt>
                <c:pt idx="582">
                  <c:v>0.44434199994261009</c:v>
                </c:pt>
                <c:pt idx="583">
                  <c:v>0.4442542412662791</c:v>
                </c:pt>
                <c:pt idx="584">
                  <c:v>0.44416663805958512</c:v>
                </c:pt>
                <c:pt idx="585">
                  <c:v>0.44407918997840107</c:v>
                </c:pt>
                <c:pt idx="586">
                  <c:v>0.44399189667951361</c:v>
                </c:pt>
                <c:pt idx="587">
                  <c:v>0.44390475782062011</c:v>
                </c:pt>
                <c:pt idx="588">
                  <c:v>0.44381777306032605</c:v>
                </c:pt>
                <c:pt idx="589">
                  <c:v>0.44373094205814201</c:v>
                </c:pt>
                <c:pt idx="590">
                  <c:v>0.44364426447448102</c:v>
                </c:pt>
                <c:pt idx="591">
                  <c:v>0.44355773997065578</c:v>
                </c:pt>
                <c:pt idx="592">
                  <c:v>0.44347136820887567</c:v>
                </c:pt>
                <c:pt idx="593">
                  <c:v>0.44338514885224423</c:v>
                </c:pt>
                <c:pt idx="594">
                  <c:v>0.44329908156475623</c:v>
                </c:pt>
                <c:pt idx="595">
                  <c:v>0.44321316601129512</c:v>
                </c:pt>
                <c:pt idx="596">
                  <c:v>0.44312740185763005</c:v>
                </c:pt>
                <c:pt idx="597">
                  <c:v>0.44304178877041323</c:v>
                </c:pt>
                <c:pt idx="598">
                  <c:v>0.44295632641717736</c:v>
                </c:pt>
                <c:pt idx="599">
                  <c:v>0.44287101446633265</c:v>
                </c:pt>
                <c:pt idx="600">
                  <c:v>0.44278585258716435</c:v>
                </c:pt>
                <c:pt idx="601">
                  <c:v>0.44270084044982988</c:v>
                </c:pt>
                <c:pt idx="602">
                  <c:v>0.44261597772535632</c:v>
                </c:pt>
                <c:pt idx="603">
                  <c:v>0.44253126408563759</c:v>
                </c:pt>
                <c:pt idx="604">
                  <c:v>0.44244669920343183</c:v>
                </c:pt>
                <c:pt idx="605">
                  <c:v>0.44236228275235884</c:v>
                </c:pt>
                <c:pt idx="606">
                  <c:v>0.44227801440689729</c:v>
                </c:pt>
                <c:pt idx="607">
                  <c:v>0.44219389384238217</c:v>
                </c:pt>
                <c:pt idx="608">
                  <c:v>0.44210992073500205</c:v>
                </c:pt>
                <c:pt idx="609">
                  <c:v>0.44202609476179666</c:v>
                </c:pt>
                <c:pt idx="610">
                  <c:v>0.44194241560065417</c:v>
                </c:pt>
                <c:pt idx="611">
                  <c:v>0.44185888293030862</c:v>
                </c:pt>
                <c:pt idx="612">
                  <c:v>0.4417754964303372</c:v>
                </c:pt>
                <c:pt idx="613">
                  <c:v>0.44169225578115778</c:v>
                </c:pt>
                <c:pt idx="614">
                  <c:v>0.44160916066402645</c:v>
                </c:pt>
                <c:pt idx="615">
                  <c:v>0.44152621076103477</c:v>
                </c:pt>
                <c:pt idx="616">
                  <c:v>0.44144340575510727</c:v>
                </c:pt>
                <c:pt idx="617">
                  <c:v>0.44136074532999897</c:v>
                </c:pt>
                <c:pt idx="618">
                  <c:v>0.44127822917029269</c:v>
                </c:pt>
                <c:pt idx="619">
                  <c:v>0.44119585696139674</c:v>
                </c:pt>
                <c:pt idx="620">
                  <c:v>0.44111362838954221</c:v>
                </c:pt>
                <c:pt idx="621">
                  <c:v>0.44103154314178061</c:v>
                </c:pt>
                <c:pt idx="622">
                  <c:v>0.44094960090598123</c:v>
                </c:pt>
                <c:pt idx="623">
                  <c:v>0.44086780137082876</c:v>
                </c:pt>
                <c:pt idx="624">
                  <c:v>0.44078614422582069</c:v>
                </c:pt>
                <c:pt idx="625">
                  <c:v>0.44070462916126502</c:v>
                </c:pt>
                <c:pt idx="626">
                  <c:v>0.44062325586827755</c:v>
                </c:pt>
                <c:pt idx="627">
                  <c:v>0.44054202403877962</c:v>
                </c:pt>
                <c:pt idx="628">
                  <c:v>0.44046093336549558</c:v>
                </c:pt>
                <c:pt idx="629">
                  <c:v>0.4403799835419504</c:v>
                </c:pt>
                <c:pt idx="630">
                  <c:v>0.44029917426246712</c:v>
                </c:pt>
                <c:pt idx="631">
                  <c:v>0.44021850522216455</c:v>
                </c:pt>
                <c:pt idx="632">
                  <c:v>0.44013797611695477</c:v>
                </c:pt>
                <c:pt idx="633">
                  <c:v>0.44005758664354083</c:v>
                </c:pt>
                <c:pt idx="634">
                  <c:v>0.43997733649941423</c:v>
                </c:pt>
                <c:pt idx="635">
                  <c:v>0.43989722538285253</c:v>
                </c:pt>
                <c:pt idx="636">
                  <c:v>0.43981725299291718</c:v>
                </c:pt>
                <c:pt idx="637">
                  <c:v>0.43973741902945079</c:v>
                </c:pt>
                <c:pt idx="638">
                  <c:v>0.43965772319307511</c:v>
                </c:pt>
                <c:pt idx="639">
                  <c:v>0.43957816518518844</c:v>
                </c:pt>
                <c:pt idx="640">
                  <c:v>0.43949874470796341</c:v>
                </c:pt>
                <c:pt idx="641">
                  <c:v>0.43941946146434457</c:v>
                </c:pt>
                <c:pt idx="642">
                  <c:v>0.43934031515804606</c:v>
                </c:pt>
                <c:pt idx="643">
                  <c:v>0.4392613054935493</c:v>
                </c:pt>
                <c:pt idx="644">
                  <c:v>0.43918243217610076</c:v>
                </c:pt>
                <c:pt idx="645">
                  <c:v>0.43910369491170936</c:v>
                </c:pt>
                <c:pt idx="646">
                  <c:v>0.43902509340714463</c:v>
                </c:pt>
                <c:pt idx="647">
                  <c:v>0.43894662736993401</c:v>
                </c:pt>
                <c:pt idx="648">
                  <c:v>0.43886829650836079</c:v>
                </c:pt>
                <c:pt idx="649">
                  <c:v>0.43879010053146161</c:v>
                </c:pt>
                <c:pt idx="650">
                  <c:v>0.43871203914902451</c:v>
                </c:pt>
                <c:pt idx="651">
                  <c:v>0.43863411207158648</c:v>
                </c:pt>
                <c:pt idx="652">
                  <c:v>0.43855631901043113</c:v>
                </c:pt>
                <c:pt idx="653">
                  <c:v>0.43847865967758659</c:v>
                </c:pt>
                <c:pt idx="654">
                  <c:v>0.43840113378582324</c:v>
                </c:pt>
                <c:pt idx="655">
                  <c:v>0.43832374104865135</c:v>
                </c:pt>
                <c:pt idx="656">
                  <c:v>0.43824648118031911</c:v>
                </c:pt>
                <c:pt idx="657">
                  <c:v>0.43816935389581019</c:v>
                </c:pt>
                <c:pt idx="658">
                  <c:v>0.43809235891084158</c:v>
                </c:pt>
                <c:pt idx="659">
                  <c:v>0.43801549594186151</c:v>
                </c:pt>
                <c:pt idx="660">
                  <c:v>0.43793876470604703</c:v>
                </c:pt>
                <c:pt idx="661">
                  <c:v>0.43786216492130214</c:v>
                </c:pt>
                <c:pt idx="662">
                  <c:v>0.4377856963062553</c:v>
                </c:pt>
                <c:pt idx="663">
                  <c:v>0.43770935858025745</c:v>
                </c:pt>
                <c:pt idx="664">
                  <c:v>0.43763315146337972</c:v>
                </c:pt>
                <c:pt idx="665">
                  <c:v>0.43755707467641142</c:v>
                </c:pt>
                <c:pt idx="666">
                  <c:v>0.43748112794085781</c:v>
                </c:pt>
                <c:pt idx="667">
                  <c:v>0.43740531097893792</c:v>
                </c:pt>
                <c:pt idx="668">
                  <c:v>0.43732962351358257</c:v>
                </c:pt>
                <c:pt idx="669">
                  <c:v>0.43725406526843197</c:v>
                </c:pt>
                <c:pt idx="670">
                  <c:v>0.43717863596783385</c:v>
                </c:pt>
                <c:pt idx="671">
                  <c:v>0.43710333533684126</c:v>
                </c:pt>
                <c:pt idx="672">
                  <c:v>0.43702816310121056</c:v>
                </c:pt>
                <c:pt idx="673">
                  <c:v>0.43695311898739908</c:v>
                </c:pt>
                <c:pt idx="674">
                  <c:v>0.43687820272256322</c:v>
                </c:pt>
                <c:pt idx="675">
                  <c:v>0.43680341403455641</c:v>
                </c:pt>
                <c:pt idx="676">
                  <c:v>0.43672875265192684</c:v>
                </c:pt>
                <c:pt idx="677">
                  <c:v>0.4366542183039156</c:v>
                </c:pt>
                <c:pt idx="678">
                  <c:v>0.43657981072045449</c:v>
                </c:pt>
                <c:pt idx="679">
                  <c:v>0.43650552963216394</c:v>
                </c:pt>
                <c:pt idx="680">
                  <c:v>0.43643137477035115</c:v>
                </c:pt>
                <c:pt idx="681">
                  <c:v>0.43635734586700775</c:v>
                </c:pt>
                <c:pt idx="682">
                  <c:v>0.43628344265480806</c:v>
                </c:pt>
                <c:pt idx="683">
                  <c:v>0.43620966486710694</c:v>
                </c:pt>
                <c:pt idx="684">
                  <c:v>0.43613601223793763</c:v>
                </c:pt>
                <c:pt idx="685">
                  <c:v>0.43606248450200996</c:v>
                </c:pt>
                <c:pt idx="686">
                  <c:v>0.43598908139470827</c:v>
                </c:pt>
                <c:pt idx="687">
                  <c:v>0.43591580265208946</c:v>
                </c:pt>
                <c:pt idx="688">
                  <c:v>0.43584264801088074</c:v>
                </c:pt>
                <c:pt idx="689">
                  <c:v>0.43576961720847807</c:v>
                </c:pt>
                <c:pt idx="690">
                  <c:v>0.43569670998294374</c:v>
                </c:pt>
                <c:pt idx="691">
                  <c:v>0.43562392607300471</c:v>
                </c:pt>
                <c:pt idx="692">
                  <c:v>0.43555126521805054</c:v>
                </c:pt>
                <c:pt idx="693">
                  <c:v>0.43547872715813141</c:v>
                </c:pt>
                <c:pt idx="694">
                  <c:v>0.4354063116339561</c:v>
                </c:pt>
                <c:pt idx="695">
                  <c:v>0.43533401838689029</c:v>
                </c:pt>
                <c:pt idx="696">
                  <c:v>0.43526184715895433</c:v>
                </c:pt>
                <c:pt idx="697">
                  <c:v>0.43518979769282157</c:v>
                </c:pt>
                <c:pt idx="698">
                  <c:v>0.4351178697318161</c:v>
                </c:pt>
                <c:pt idx="699">
                  <c:v>0.43504606301991122</c:v>
                </c:pt>
                <c:pt idx="700">
                  <c:v>0.43497437730172722</c:v>
                </c:pt>
                <c:pt idx="701">
                  <c:v>0.43490281232252964</c:v>
                </c:pt>
                <c:pt idx="702">
                  <c:v>0.43483136782822723</c:v>
                </c:pt>
                <c:pt idx="703">
                  <c:v>0.43476004356537029</c:v>
                </c:pt>
                <c:pt idx="704">
                  <c:v>0.43468883928114854</c:v>
                </c:pt>
                <c:pt idx="705">
                  <c:v>0.43461775472338932</c:v>
                </c:pt>
                <c:pt idx="706">
                  <c:v>0.43454678964055576</c:v>
                </c:pt>
                <c:pt idx="707">
                  <c:v>0.43447594378174487</c:v>
                </c:pt>
                <c:pt idx="708">
                  <c:v>0.43440521689668565</c:v>
                </c:pt>
                <c:pt idx="709">
                  <c:v>0.43433460873573737</c:v>
                </c:pt>
                <c:pt idx="710">
                  <c:v>0.43426411904988749</c:v>
                </c:pt>
                <c:pt idx="711">
                  <c:v>0.43419374759075002</c:v>
                </c:pt>
                <c:pt idx="712">
                  <c:v>0.43412349411056361</c:v>
                </c:pt>
                <c:pt idx="713">
                  <c:v>0.43405335836218967</c:v>
                </c:pt>
                <c:pt idx="714">
                  <c:v>0.43398334009911066</c:v>
                </c:pt>
                <c:pt idx="715">
                  <c:v>0.43391343907542806</c:v>
                </c:pt>
                <c:pt idx="716">
                  <c:v>0.43384365504586081</c:v>
                </c:pt>
                <c:pt idx="717">
                  <c:v>0.43377398776574339</c:v>
                </c:pt>
                <c:pt idx="718">
                  <c:v>0.4337044369910239</c:v>
                </c:pt>
                <c:pt idx="719">
                  <c:v>0.43363500247826253</c:v>
                </c:pt>
                <c:pt idx="720">
                  <c:v>0.43356568398462952</c:v>
                </c:pt>
                <c:pt idx="721">
                  <c:v>0.43349648126790358</c:v>
                </c:pt>
                <c:pt idx="722">
                  <c:v>0.43342739408646985</c:v>
                </c:pt>
                <c:pt idx="723">
                  <c:v>0.43335842219931836</c:v>
                </c:pt>
                <c:pt idx="724">
                  <c:v>0.43328956536604235</c:v>
                </c:pt>
                <c:pt idx="725">
                  <c:v>0.43322082334683604</c:v>
                </c:pt>
                <c:pt idx="726">
                  <c:v>0.43315219590249349</c:v>
                </c:pt>
                <c:pt idx="727">
                  <c:v>0.43308368279440634</c:v>
                </c:pt>
                <c:pt idx="728">
                  <c:v>0.43301528378456244</c:v>
                </c:pt>
                <c:pt idx="729">
                  <c:v>0.43294699863554387</c:v>
                </c:pt>
                <c:pt idx="730">
                  <c:v>0.43287882711052528</c:v>
                </c:pt>
                <c:pt idx="731">
                  <c:v>0.4328107689732722</c:v>
                </c:pt>
                <c:pt idx="732">
                  <c:v>0.43274282398813929</c:v>
                </c:pt>
                <c:pt idx="733">
                  <c:v>0.43267499192006859</c:v>
                </c:pt>
                <c:pt idx="734">
                  <c:v>0.43260727253458797</c:v>
                </c:pt>
                <c:pt idx="735">
                  <c:v>0.43253966559780926</c:v>
                </c:pt>
                <c:pt idx="736">
                  <c:v>0.43247217087642659</c:v>
                </c:pt>
                <c:pt idx="737">
                  <c:v>0.43240478813771471</c:v>
                </c:pt>
                <c:pt idx="738">
                  <c:v>0.43233751714952734</c:v>
                </c:pt>
                <c:pt idx="739">
                  <c:v>0.43227035768029543</c:v>
                </c:pt>
                <c:pt idx="740">
                  <c:v>0.43220330949902558</c:v>
                </c:pt>
                <c:pt idx="741">
                  <c:v>0.43213637237529823</c:v>
                </c:pt>
                <c:pt idx="742">
                  <c:v>0.43206954607926618</c:v>
                </c:pt>
                <c:pt idx="743">
                  <c:v>0.43200283038165271</c:v>
                </c:pt>
                <c:pt idx="744">
                  <c:v>0.43193622505375018</c:v>
                </c:pt>
                <c:pt idx="745">
                  <c:v>0.43186972986741812</c:v>
                </c:pt>
                <c:pt idx="746">
                  <c:v>0.4318033445950818</c:v>
                </c:pt>
                <c:pt idx="747">
                  <c:v>0.43173706900973047</c:v>
                </c:pt>
                <c:pt idx="748">
                  <c:v>0.43167090288491589</c:v>
                </c:pt>
                <c:pt idx="749">
                  <c:v>0.43160484599475041</c:v>
                </c:pt>
                <c:pt idx="750">
                  <c:v>0.43153889811390572</c:v>
                </c:pt>
                <c:pt idx="751">
                  <c:v>0.4314730590176109</c:v>
                </c:pt>
                <c:pt idx="752">
                  <c:v>0.43140732848165098</c:v>
                </c:pt>
                <c:pt idx="753">
                  <c:v>0.43134170628236546</c:v>
                </c:pt>
                <c:pt idx="754">
                  <c:v>0.43127619219664631</c:v>
                </c:pt>
                <c:pt idx="755">
                  <c:v>0.43121078600193685</c:v>
                </c:pt>
                <c:pt idx="756">
                  <c:v>0.43114548747622988</c:v>
                </c:pt>
                <c:pt idx="757">
                  <c:v>0.43108029639806611</c:v>
                </c:pt>
                <c:pt idx="758">
                  <c:v>0.43101521254653274</c:v>
                </c:pt>
                <c:pt idx="759">
                  <c:v>0.43095023570126167</c:v>
                </c:pt>
                <c:pt idx="760">
                  <c:v>0.43088536564242813</c:v>
                </c:pt>
                <c:pt idx="761">
                  <c:v>0.43082060215074897</c:v>
                </c:pt>
                <c:pt idx="762">
                  <c:v>0.43075594500748127</c:v>
                </c:pt>
                <c:pt idx="763">
                  <c:v>0.43069139399442058</c:v>
                </c:pt>
                <c:pt idx="764">
                  <c:v>0.43062694889389952</c:v>
                </c:pt>
                <c:pt idx="765">
                  <c:v>0.43056260948878622</c:v>
                </c:pt>
                <c:pt idx="766">
                  <c:v>0.43049837556248272</c:v>
                </c:pt>
                <c:pt idx="767">
                  <c:v>0.43043424689892351</c:v>
                </c:pt>
                <c:pt idx="768">
                  <c:v>0.43037022328257402</c:v>
                </c:pt>
                <c:pt idx="769">
                  <c:v>0.43030630449842899</c:v>
                </c:pt>
                <c:pt idx="770">
                  <c:v>0.43024249033201101</c:v>
                </c:pt>
                <c:pt idx="771">
                  <c:v>0.43017878056936898</c:v>
                </c:pt>
                <c:pt idx="772">
                  <c:v>0.43011517499707685</c:v>
                </c:pt>
                <c:pt idx="773">
                  <c:v>0.43005167340223166</c:v>
                </c:pt>
                <c:pt idx="774">
                  <c:v>0.42998827557245239</c:v>
                </c:pt>
                <c:pt idx="775">
                  <c:v>0.42992498129587842</c:v>
                </c:pt>
                <c:pt idx="776">
                  <c:v>0.42986179036116789</c:v>
                </c:pt>
                <c:pt idx="777">
                  <c:v>0.42979870255749641</c:v>
                </c:pt>
                <c:pt idx="778">
                  <c:v>0.42973571767455548</c:v>
                </c:pt>
                <c:pt idx="779">
                  <c:v>0.42967283550255103</c:v>
                </c:pt>
                <c:pt idx="780">
                  <c:v>0.42961005583220191</c:v>
                </c:pt>
                <c:pt idx="781">
                  <c:v>0.4295473784547385</c:v>
                </c:pt>
                <c:pt idx="782">
                  <c:v>0.42948480316190124</c:v>
                </c:pt>
                <c:pt idx="783">
                  <c:v>0.42942232974593919</c:v>
                </c:pt>
                <c:pt idx="784">
                  <c:v>0.42935995799960847</c:v>
                </c:pt>
                <c:pt idx="785">
                  <c:v>0.42929768771617088</c:v>
                </c:pt>
                <c:pt idx="786">
                  <c:v>0.42923551868939264</c:v>
                </c:pt>
                <c:pt idx="787">
                  <c:v>0.42917345071354268</c:v>
                </c:pt>
                <c:pt idx="788">
                  <c:v>0.42911148358339135</c:v>
                </c:pt>
                <c:pt idx="789">
                  <c:v>0.42904961709420891</c:v>
                </c:pt>
                <c:pt idx="790">
                  <c:v>0.42898785104176429</c:v>
                </c:pt>
                <c:pt idx="791">
                  <c:v>0.42892618522232345</c:v>
                </c:pt>
                <c:pt idx="792">
                  <c:v>0.42886461943264814</c:v>
                </c:pt>
                <c:pt idx="793">
                  <c:v>0.42880315346999442</c:v>
                </c:pt>
                <c:pt idx="794">
                  <c:v>0.42874178713211114</c:v>
                </c:pt>
                <c:pt idx="795">
                  <c:v>0.42868052021723885</c:v>
                </c:pt>
                <c:pt idx="796">
                  <c:v>0.42861935252410815</c:v>
                </c:pt>
                <c:pt idx="797">
                  <c:v>0.42855828385193839</c:v>
                </c:pt>
                <c:pt idx="798">
                  <c:v>0.42849731400043622</c:v>
                </c:pt>
                <c:pt idx="799">
                  <c:v>0.42843644276979431</c:v>
                </c:pt>
                <c:pt idx="800">
                  <c:v>0.42837566996068993</c:v>
                </c:pt>
                <c:pt idx="801">
                  <c:v>0.42831499537428352</c:v>
                </c:pt>
                <c:pt idx="802">
                  <c:v>0.42825441881221743</c:v>
                </c:pt>
                <c:pt idx="803">
                  <c:v>0.42819394007661454</c:v>
                </c:pt>
                <c:pt idx="804">
                  <c:v>0.42813355897007677</c:v>
                </c:pt>
                <c:pt idx="805">
                  <c:v>0.42807327529568395</c:v>
                </c:pt>
                <c:pt idx="806">
                  <c:v>0.42801308885699224</c:v>
                </c:pt>
                <c:pt idx="807">
                  <c:v>0.42795299945803295</c:v>
                </c:pt>
                <c:pt idx="808">
                  <c:v>0.42789300690331111</c:v>
                </c:pt>
                <c:pt idx="809">
                  <c:v>0.42783311099780424</c:v>
                </c:pt>
                <c:pt idx="810">
                  <c:v>0.42777331154696091</c:v>
                </c:pt>
                <c:pt idx="811">
                  <c:v>0.42771360835669942</c:v>
                </c:pt>
                <c:pt idx="812">
                  <c:v>0.42765400123340652</c:v>
                </c:pt>
                <c:pt idx="813">
                  <c:v>0.42759448998393612</c:v>
                </c:pt>
                <c:pt idx="814">
                  <c:v>0.4275350744156079</c:v>
                </c:pt>
                <c:pt idx="815">
                  <c:v>0.4274757543362061</c:v>
                </c:pt>
                <c:pt idx="816">
                  <c:v>0.42741652955397802</c:v>
                </c:pt>
                <c:pt idx="817">
                  <c:v>0.42735739987763294</c:v>
                </c:pt>
                <c:pt idx="818">
                  <c:v>0.42729836511634073</c:v>
                </c:pt>
                <c:pt idx="819">
                  <c:v>0.42723942507973051</c:v>
                </c:pt>
                <c:pt idx="820">
                  <c:v>0.42718057957788946</c:v>
                </c:pt>
                <c:pt idx="821">
                  <c:v>0.42712182842136143</c:v>
                </c:pt>
                <c:pt idx="822">
                  <c:v>0.42706317142114575</c:v>
                </c:pt>
                <c:pt idx="823">
                  <c:v>0.42700460838869597</c:v>
                </c:pt>
                <c:pt idx="824">
                  <c:v>0.42694613913591839</c:v>
                </c:pt>
                <c:pt idx="825">
                  <c:v>0.42688776347517104</c:v>
                </c:pt>
                <c:pt idx="826">
                  <c:v>0.42682948121926234</c:v>
                </c:pt>
                <c:pt idx="827">
                  <c:v>0.42677129218144966</c:v>
                </c:pt>
                <c:pt idx="828">
                  <c:v>0.42671319617543835</c:v>
                </c:pt>
                <c:pt idx="829">
                  <c:v>0.4266551930153803</c:v>
                </c:pt>
                <c:pt idx="830">
                  <c:v>0.4265972825158727</c:v>
                </c:pt>
                <c:pt idx="831">
                  <c:v>0.4265394644919569</c:v>
                </c:pt>
                <c:pt idx="832">
                  <c:v>0.4264817387591171</c:v>
                </c:pt>
                <c:pt idx="833">
                  <c:v>0.42642410513327905</c:v>
                </c:pt>
                <c:pt idx="834">
                  <c:v>0.42636656343080903</c:v>
                </c:pt>
                <c:pt idx="835">
                  <c:v>0.42630911346851236</c:v>
                </c:pt>
                <c:pt idx="836">
                  <c:v>0.42625175506363228</c:v>
                </c:pt>
                <c:pt idx="837">
                  <c:v>0.4261944880338488</c:v>
                </c:pt>
                <c:pt idx="838">
                  <c:v>0.42613731219727741</c:v>
                </c:pt>
                <c:pt idx="839">
                  <c:v>0.42608022737246787</c:v>
                </c:pt>
                <c:pt idx="840">
                  <c:v>0.42602323337840309</c:v>
                </c:pt>
                <c:pt idx="841">
                  <c:v>0.42596633003449769</c:v>
                </c:pt>
                <c:pt idx="842">
                  <c:v>0.42590951716059711</c:v>
                </c:pt>
                <c:pt idx="843">
                  <c:v>0.42585279457697617</c:v>
                </c:pt>
                <c:pt idx="844">
                  <c:v>0.42579616210433802</c:v>
                </c:pt>
                <c:pt idx="845">
                  <c:v>0.42573961956381279</c:v>
                </c:pt>
                <c:pt idx="846">
                  <c:v>0.42568316677695667</c:v>
                </c:pt>
                <c:pt idx="847">
                  <c:v>0.42562680356575044</c:v>
                </c:pt>
                <c:pt idx="848">
                  <c:v>0.42557052975259846</c:v>
                </c:pt>
                <c:pt idx="849">
                  <c:v>0.42551434516032743</c:v>
                </c:pt>
                <c:pt idx="850">
                  <c:v>0.42545824961218526</c:v>
                </c:pt>
                <c:pt idx="851">
                  <c:v>0.42540224293183987</c:v>
                </c:pt>
                <c:pt idx="852">
                  <c:v>0.42534632494337804</c:v>
                </c:pt>
                <c:pt idx="853">
                  <c:v>0.42529049547130426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#4'!$R$1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#4'!$F$2:$F$855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#4'!$R$2:$R$855</c:f>
              <c:numCache>
                <c:formatCode>General</c:formatCode>
                <c:ptCount val="854"/>
                <c:pt idx="0">
                  <c:v>0.54</c:v>
                </c:pt>
                <c:pt idx="1">
                  <c:v>0.53971040850141694</c:v>
                </c:pt>
                <c:pt idx="2">
                  <c:v>0.53942150819373458</c:v>
                </c:pt>
                <c:pt idx="3">
                  <c:v>0.53913329701603285</c:v>
                </c:pt>
                <c:pt idx="4">
                  <c:v>0.53884577291476121</c:v>
                </c:pt>
                <c:pt idx="5">
                  <c:v>0.53855893384370812</c:v>
                </c:pt>
                <c:pt idx="6">
                  <c:v>0.53827277776397031</c:v>
                </c:pt>
                <c:pt idx="7">
                  <c:v>0.53798730264392247</c:v>
                </c:pt>
                <c:pt idx="8">
                  <c:v>0.53770250645918682</c:v>
                </c:pt>
                <c:pt idx="9">
                  <c:v>0.53741838719260315</c:v>
                </c:pt>
                <c:pt idx="10">
                  <c:v>0.5371349428341986</c:v>
                </c:pt>
                <c:pt idx="11">
                  <c:v>0.53685217138115804</c:v>
                </c:pt>
                <c:pt idx="12">
                  <c:v>0.53657007083779418</c:v>
                </c:pt>
                <c:pt idx="13">
                  <c:v>0.53628863921551795</c:v>
                </c:pt>
                <c:pt idx="14">
                  <c:v>0.53600787453280918</c:v>
                </c:pt>
                <c:pt idx="15">
                  <c:v>0.53572777481518741</c:v>
                </c:pt>
                <c:pt idx="16">
                  <c:v>0.53544833809518244</c:v>
                </c:pt>
                <c:pt idx="17">
                  <c:v>0.53516956241230551</c:v>
                </c:pt>
                <c:pt idx="18">
                  <c:v>0.53489144581302039</c:v>
                </c:pt>
                <c:pt idx="19">
                  <c:v>0.53461398635071455</c:v>
                </c:pt>
                <c:pt idx="20">
                  <c:v>0.5343371820856706</c:v>
                </c:pt>
                <c:pt idx="21">
                  <c:v>0.53406103108503777</c:v>
                </c:pt>
                <c:pt idx="22">
                  <c:v>0.53378553142280383</c:v>
                </c:pt>
                <c:pt idx="23">
                  <c:v>0.53351068117976641</c:v>
                </c:pt>
                <c:pt idx="24">
                  <c:v>0.53323647844350541</c:v>
                </c:pt>
                <c:pt idx="25">
                  <c:v>0.53296292130835454</c:v>
                </c:pt>
                <c:pt idx="26">
                  <c:v>0.53269000787537413</c:v>
                </c:pt>
                <c:pt idx="27">
                  <c:v>0.5324177362523228</c:v>
                </c:pt>
                <c:pt idx="28">
                  <c:v>0.53214610455363032</c:v>
                </c:pt>
                <c:pt idx="29">
                  <c:v>0.53187511090037021</c:v>
                </c:pt>
                <c:pt idx="30">
                  <c:v>0.53160475342023217</c:v>
                </c:pt>
                <c:pt idx="31">
                  <c:v>0.53133503024749518</c:v>
                </c:pt>
                <c:pt idx="32">
                  <c:v>0.5310659395230003</c:v>
                </c:pt>
                <c:pt idx="33">
                  <c:v>0.53079747939412369</c:v>
                </c:pt>
                <c:pt idx="34">
                  <c:v>0.53052964801475011</c:v>
                </c:pt>
                <c:pt idx="35">
                  <c:v>0.53026244354524599</c:v>
                </c:pt>
                <c:pt idx="36">
                  <c:v>0.52999586415243305</c:v>
                </c:pt>
                <c:pt idx="37">
                  <c:v>0.52972990800956188</c:v>
                </c:pt>
                <c:pt idx="38">
                  <c:v>0.52946457329628549</c:v>
                </c:pt>
                <c:pt idx="39">
                  <c:v>0.52919985819863335</c:v>
                </c:pt>
                <c:pt idx="40">
                  <c:v>0.52893576090898531</c:v>
                </c:pt>
                <c:pt idx="41">
                  <c:v>0.52867227962604546</c:v>
                </c:pt>
                <c:pt idx="42">
                  <c:v>0.52840941255481655</c:v>
                </c:pt>
                <c:pt idx="43">
                  <c:v>0.52814715790657429</c:v>
                </c:pt>
                <c:pt idx="44">
                  <c:v>0.52788551389884186</c:v>
                </c:pt>
                <c:pt idx="45">
                  <c:v>0.52762447875536422</c:v>
                </c:pt>
                <c:pt idx="46">
                  <c:v>0.52736405070608305</c:v>
                </c:pt>
                <c:pt idx="47">
                  <c:v>0.52710422798711132</c:v>
                </c:pt>
                <c:pt idx="48">
                  <c:v>0.52684500884070828</c:v>
                </c:pt>
                <c:pt idx="49">
                  <c:v>0.52658639151525466</c:v>
                </c:pt>
                <c:pt idx="50">
                  <c:v>0.52632837426522761</c:v>
                </c:pt>
                <c:pt idx="51">
                  <c:v>0.52607095535117598</c:v>
                </c:pt>
                <c:pt idx="52">
                  <c:v>0.52581413303969582</c:v>
                </c:pt>
                <c:pt idx="53">
                  <c:v>0.52555790560340565</c:v>
                </c:pt>
                <c:pt idx="54">
                  <c:v>0.52530227132092233</c:v>
                </c:pt>
                <c:pt idx="55">
                  <c:v>0.52504722847683649</c:v>
                </c:pt>
                <c:pt idx="56">
                  <c:v>0.52479277536168867</c:v>
                </c:pt>
                <c:pt idx="57">
                  <c:v>0.52453891027194499</c:v>
                </c:pt>
                <c:pt idx="58">
                  <c:v>0.52428563150997332</c:v>
                </c:pt>
                <c:pt idx="59">
                  <c:v>0.52403293738401946</c:v>
                </c:pt>
                <c:pt idx="60">
                  <c:v>0.52378082620818334</c:v>
                </c:pt>
                <c:pt idx="61">
                  <c:v>0.52352929630239542</c:v>
                </c:pt>
                <c:pt idx="62">
                  <c:v>0.5232783459923932</c:v>
                </c:pt>
                <c:pt idx="63">
                  <c:v>0.52302797360969777</c:v>
                </c:pt>
                <c:pt idx="64">
                  <c:v>0.52277817749159061</c:v>
                </c:pt>
                <c:pt idx="65">
                  <c:v>0.52252895598109039</c:v>
                </c:pt>
                <c:pt idx="66">
                  <c:v>0.52228030742692977</c:v>
                </c:pt>
                <c:pt idx="67">
                  <c:v>0.5220322301835324</c:v>
                </c:pt>
                <c:pt idx="68">
                  <c:v>0.52178472261099029</c:v>
                </c:pt>
                <c:pt idx="69">
                  <c:v>0.52153778307504095</c:v>
                </c:pt>
                <c:pt idx="70">
                  <c:v>0.52129140994704448</c:v>
                </c:pt>
                <c:pt idx="71">
                  <c:v>0.52104560160396141</c:v>
                </c:pt>
                <c:pt idx="72">
                  <c:v>0.52080035642832989</c:v>
                </c:pt>
                <c:pt idx="73">
                  <c:v>0.52055567280824355</c:v>
                </c:pt>
                <c:pt idx="74">
                  <c:v>0.52031154913732924</c:v>
                </c:pt>
                <c:pt idx="75">
                  <c:v>0.52006798381472485</c:v>
                </c:pt>
                <c:pt idx="76">
                  <c:v>0.51982497524505722</c:v>
                </c:pt>
                <c:pt idx="77">
                  <c:v>0.51958252183842024</c:v>
                </c:pt>
                <c:pt idx="78">
                  <c:v>0.51934062201035303</c:v>
                </c:pt>
                <c:pt idx="79">
                  <c:v>0.51909927418181812</c:v>
                </c:pt>
                <c:pt idx="80">
                  <c:v>0.51885847677917973</c:v>
                </c:pt>
                <c:pt idx="81">
                  <c:v>0.51861822823418258</c:v>
                </c:pt>
                <c:pt idx="82">
                  <c:v>0.51837852698393017</c:v>
                </c:pt>
                <c:pt idx="83">
                  <c:v>0.51813937147086331</c:v>
                </c:pt>
                <c:pt idx="84">
                  <c:v>0.517900760142739</c:v>
                </c:pt>
                <c:pt idx="85">
                  <c:v>0.51766269145260957</c:v>
                </c:pt>
                <c:pt idx="86">
                  <c:v>0.517425163858801</c:v>
                </c:pt>
                <c:pt idx="87">
                  <c:v>0.51718817582489252</c:v>
                </c:pt>
                <c:pt idx="88">
                  <c:v>0.5169517258196954</c:v>
                </c:pt>
                <c:pt idx="89">
                  <c:v>0.5167158123172324</c:v>
                </c:pt>
                <c:pt idx="90">
                  <c:v>0.51648043379671682</c:v>
                </c:pt>
                <c:pt idx="91">
                  <c:v>0.51624558874253224</c:v>
                </c:pt>
                <c:pt idx="92">
                  <c:v>0.51601127564421168</c:v>
                </c:pt>
                <c:pt idx="93">
                  <c:v>0.51577749299641751</c:v>
                </c:pt>
                <c:pt idx="94">
                  <c:v>0.5155442392989209</c:v>
                </c:pt>
                <c:pt idx="95">
                  <c:v>0.51531151305658185</c:v>
                </c:pt>
                <c:pt idx="96">
                  <c:v>0.51507931277932884</c:v>
                </c:pt>
                <c:pt idx="97">
                  <c:v>0.51484763698213876</c:v>
                </c:pt>
                <c:pt idx="98">
                  <c:v>0.51461648418501726</c:v>
                </c:pt>
                <c:pt idx="99">
                  <c:v>0.51438585291297867</c:v>
                </c:pt>
                <c:pt idx="100">
                  <c:v>0.51415574169602629</c:v>
                </c:pt>
                <c:pt idx="101">
                  <c:v>0.51392614906913259</c:v>
                </c:pt>
                <c:pt idx="102">
                  <c:v>0.51369707357221994</c:v>
                </c:pt>
                <c:pt idx="103">
                  <c:v>0.51346851375014069</c:v>
                </c:pt>
                <c:pt idx="104">
                  <c:v>0.51324046815265811</c:v>
                </c:pt>
                <c:pt idx="105">
                  <c:v>0.51301293533442693</c:v>
                </c:pt>
                <c:pt idx="106">
                  <c:v>0.51278591385497418</c:v>
                </c:pt>
                <c:pt idx="107">
                  <c:v>0.5125594022786798</c:v>
                </c:pt>
                <c:pt idx="108">
                  <c:v>0.51233339917475773</c:v>
                </c:pt>
                <c:pt idx="109">
                  <c:v>0.5121079031172372</c:v>
                </c:pt>
                <c:pt idx="110">
                  <c:v>0.51188291268494324</c:v>
                </c:pt>
                <c:pt idx="111">
                  <c:v>0.51165842646147852</c:v>
                </c:pt>
                <c:pt idx="112">
                  <c:v>0.51143444303520413</c:v>
                </c:pt>
                <c:pt idx="113">
                  <c:v>0.51121096099922114</c:v>
                </c:pt>
                <c:pt idx="114">
                  <c:v>0.51098797895135206</c:v>
                </c:pt>
                <c:pt idx="115">
                  <c:v>0.51076549549412231</c:v>
                </c:pt>
                <c:pt idx="116">
                  <c:v>0.5105435092347419</c:v>
                </c:pt>
                <c:pt idx="117">
                  <c:v>0.51032201878508698</c:v>
                </c:pt>
                <c:pt idx="118">
                  <c:v>0.51010102276168168</c:v>
                </c:pt>
                <c:pt idx="119">
                  <c:v>0.50988051978568016</c:v>
                </c:pt>
                <c:pt idx="120">
                  <c:v>0.50966050848284816</c:v>
                </c:pt>
                <c:pt idx="121">
                  <c:v>0.50944098748354538</c:v>
                </c:pt>
                <c:pt idx="122">
                  <c:v>0.50922195542270732</c:v>
                </c:pt>
                <c:pt idx="123">
                  <c:v>0.50900341093982748</c:v>
                </c:pt>
                <c:pt idx="124">
                  <c:v>0.50878535267893987</c:v>
                </c:pt>
                <c:pt idx="125">
                  <c:v>0.50856777928860109</c:v>
                </c:pt>
                <c:pt idx="126">
                  <c:v>0.50835068942187267</c:v>
                </c:pt>
                <c:pt idx="127">
                  <c:v>0.50813408173630381</c:v>
                </c:pt>
                <c:pt idx="128">
                  <c:v>0.50791795489391389</c:v>
                </c:pt>
                <c:pt idx="129">
                  <c:v>0.50770230756117485</c:v>
                </c:pt>
                <c:pt idx="130">
                  <c:v>0.5074871384089944</c:v>
                </c:pt>
                <c:pt idx="131">
                  <c:v>0.50727244611269828</c:v>
                </c:pt>
                <c:pt idx="132">
                  <c:v>0.5070582293520135</c:v>
                </c:pt>
                <c:pt idx="133">
                  <c:v>0.5068444868110511</c:v>
                </c:pt>
                <c:pt idx="134">
                  <c:v>0.50663121717828941</c:v>
                </c:pt>
                <c:pt idx="135">
                  <c:v>0.50641841914655683</c:v>
                </c:pt>
                <c:pt idx="136">
                  <c:v>0.50620609141301531</c:v>
                </c:pt>
                <c:pt idx="137">
                  <c:v>0.50599423267914334</c:v>
                </c:pt>
                <c:pt idx="138">
                  <c:v>0.50578284165071952</c:v>
                </c:pt>
                <c:pt idx="139">
                  <c:v>0.50557191703780557</c:v>
                </c:pt>
                <c:pt idx="140">
                  <c:v>0.50536145755473039</c:v>
                </c:pt>
                <c:pt idx="141">
                  <c:v>0.50515146192007299</c:v>
                </c:pt>
                <c:pt idx="142">
                  <c:v>0.50494192885664657</c:v>
                </c:pt>
                <c:pt idx="143">
                  <c:v>0.50473285709148186</c:v>
                </c:pt>
                <c:pt idx="144">
                  <c:v>0.5045242453558112</c:v>
                </c:pt>
                <c:pt idx="145">
                  <c:v>0.50431609238505215</c:v>
                </c:pt>
                <c:pt idx="146">
                  <c:v>0.5041083969187915</c:v>
                </c:pt>
                <c:pt idx="147">
                  <c:v>0.50390115770076915</c:v>
                </c:pt>
                <c:pt idx="148">
                  <c:v>0.50369437347886215</c:v>
                </c:pt>
                <c:pt idx="149">
                  <c:v>0.50348804300506889</c:v>
                </c:pt>
                <c:pt idx="150">
                  <c:v>0.50328216503549328</c:v>
                </c:pt>
                <c:pt idx="151">
                  <c:v>0.50307673833032907</c:v>
                </c:pt>
                <c:pt idx="152">
                  <c:v>0.50287176165384395</c:v>
                </c:pt>
                <c:pt idx="153">
                  <c:v>0.50266723377436406</c:v>
                </c:pt>
                <c:pt idx="154">
                  <c:v>0.50246315346425863</c:v>
                </c:pt>
                <c:pt idx="155">
                  <c:v>0.50225951949992409</c:v>
                </c:pt>
                <c:pt idx="156">
                  <c:v>0.50205633066176902</c:v>
                </c:pt>
                <c:pt idx="157">
                  <c:v>0.5018535857341988</c:v>
                </c:pt>
                <c:pt idx="158">
                  <c:v>0.50165128350560007</c:v>
                </c:pt>
                <c:pt idx="159">
                  <c:v>0.50144942276832571</c:v>
                </c:pt>
                <c:pt idx="160">
                  <c:v>0.50124800231867983</c:v>
                </c:pt>
                <c:pt idx="161">
                  <c:v>0.50104702095690246</c:v>
                </c:pt>
                <c:pt idx="162">
                  <c:v>0.5008464774871545</c:v>
                </c:pt>
                <c:pt idx="163">
                  <c:v>0.50064637071750306</c:v>
                </c:pt>
                <c:pt idx="164">
                  <c:v>0.5004466994599065</c:v>
                </c:pt>
                <c:pt idx="165">
                  <c:v>0.50024746253019936</c:v>
                </c:pt>
                <c:pt idx="166">
                  <c:v>0.50004865874807791</c:v>
                </c:pt>
                <c:pt idx="167">
                  <c:v>0.49985028693708528</c:v>
                </c:pt>
                <c:pt idx="168">
                  <c:v>0.49965234592459701</c:v>
                </c:pt>
                <c:pt idx="169">
                  <c:v>0.49945483454180634</c:v>
                </c:pt>
                <c:pt idx="170">
                  <c:v>0.49925775162370983</c:v>
                </c:pt>
                <c:pt idx="171">
                  <c:v>0.49906109600909287</c:v>
                </c:pt>
                <c:pt idx="172">
                  <c:v>0.49886486654051526</c:v>
                </c:pt>
                <c:pt idx="173">
                  <c:v>0.49866906206429701</c:v>
                </c:pt>
                <c:pt idx="174">
                  <c:v>0.49847368143050402</c:v>
                </c:pt>
                <c:pt idx="175">
                  <c:v>0.49827872349293401</c:v>
                </c:pt>
                <c:pt idx="176">
                  <c:v>0.49808418710910218</c:v>
                </c:pt>
                <c:pt idx="177">
                  <c:v>0.49789007114022737</c:v>
                </c:pt>
                <c:pt idx="178">
                  <c:v>0.497696374451218</c:v>
                </c:pt>
                <c:pt idx="179">
                  <c:v>0.49750309591065806</c:v>
                </c:pt>
                <c:pt idx="180">
                  <c:v>0.4973102343907933</c:v>
                </c:pt>
                <c:pt idx="181">
                  <c:v>0.49711778876751739</c:v>
                </c:pt>
                <c:pt idx="182">
                  <c:v>0.49692575792035815</c:v>
                </c:pt>
                <c:pt idx="183">
                  <c:v>0.49673414073246386</c:v>
                </c:pt>
                <c:pt idx="184">
                  <c:v>0.49654293609058964</c:v>
                </c:pt>
                <c:pt idx="185">
                  <c:v>0.49635214288508384</c:v>
                </c:pt>
                <c:pt idx="186">
                  <c:v>0.49616176000987455</c:v>
                </c:pt>
                <c:pt idx="187">
                  <c:v>0.49597178636245609</c:v>
                </c:pt>
                <c:pt idx="188">
                  <c:v>0.49578222084387563</c:v>
                </c:pt>
                <c:pt idx="189">
                  <c:v>0.49559306235871986</c:v>
                </c:pt>
                <c:pt idx="190">
                  <c:v>0.49540430981510158</c:v>
                </c:pt>
                <c:pt idx="191">
                  <c:v>0.49521596212464664</c:v>
                </c:pt>
                <c:pt idx="192">
                  <c:v>0.4950280182024806</c:v>
                </c:pt>
                <c:pt idx="193">
                  <c:v>0.49484047696721578</c:v>
                </c:pt>
                <c:pt idx="194">
                  <c:v>0.49465333734093803</c:v>
                </c:pt>
                <c:pt idx="195">
                  <c:v>0.49446659824919381</c:v>
                </c:pt>
                <c:pt idx="196">
                  <c:v>0.49428025862097724</c:v>
                </c:pt>
                <c:pt idx="197">
                  <c:v>0.49409431738871706</c:v>
                </c:pt>
                <c:pt idx="198">
                  <c:v>0.49390877348826401</c:v>
                </c:pt>
                <c:pt idx="199">
                  <c:v>0.49372362585887791</c:v>
                </c:pt>
                <c:pt idx="200">
                  <c:v>0.4935388734432149</c:v>
                </c:pt>
                <c:pt idx="201">
                  <c:v>0.49335451518731482</c:v>
                </c:pt>
                <c:pt idx="202">
                  <c:v>0.49317055004058857</c:v>
                </c:pt>
                <c:pt idx="203">
                  <c:v>0.49298697695580557</c:v>
                </c:pt>
                <c:pt idx="204">
                  <c:v>0.49280379488908116</c:v>
                </c:pt>
                <c:pt idx="205">
                  <c:v>0.4926210027998642</c:v>
                </c:pt>
                <c:pt idx="206">
                  <c:v>0.49243859965092462</c:v>
                </c:pt>
                <c:pt idx="207">
                  <c:v>0.49225658440834108</c:v>
                </c:pt>
                <c:pt idx="208">
                  <c:v>0.49207495604148865</c:v>
                </c:pt>
                <c:pt idx="209">
                  <c:v>0.49189371352302658</c:v>
                </c:pt>
                <c:pt idx="210">
                  <c:v>0.49171285582888613</c:v>
                </c:pt>
                <c:pt idx="211">
                  <c:v>0.49153238193825827</c:v>
                </c:pt>
                <c:pt idx="212">
                  <c:v>0.49135229083358173</c:v>
                </c:pt>
                <c:pt idx="213">
                  <c:v>0.49117258150053095</c:v>
                </c:pt>
                <c:pt idx="214">
                  <c:v>0.49099325292800394</c:v>
                </c:pt>
                <c:pt idx="215">
                  <c:v>0.49081430410811056</c:v>
                </c:pt>
                <c:pt idx="216">
                  <c:v>0.49063573403616034</c:v>
                </c:pt>
                <c:pt idx="217">
                  <c:v>0.49045754171065087</c:v>
                </c:pt>
                <c:pt idx="218">
                  <c:v>0.49027972613325593</c:v>
                </c:pt>
                <c:pt idx="219">
                  <c:v>0.49010228630881369</c:v>
                </c:pt>
                <c:pt idx="220">
                  <c:v>0.48992522124531512</c:v>
                </c:pt>
                <c:pt idx="221">
                  <c:v>0.48974852995389223</c:v>
                </c:pt>
                <c:pt idx="222">
                  <c:v>0.48957221144880653</c:v>
                </c:pt>
                <c:pt idx="223">
                  <c:v>0.48939626474743753</c:v>
                </c:pt>
                <c:pt idx="224">
                  <c:v>0.48922068887027115</c:v>
                </c:pt>
                <c:pt idx="225">
                  <c:v>0.48904548284088828</c:v>
                </c:pt>
                <c:pt idx="226">
                  <c:v>0.48887064568595345</c:v>
                </c:pt>
                <c:pt idx="227">
                  <c:v>0.48869617643520341</c:v>
                </c:pt>
                <c:pt idx="228">
                  <c:v>0.48852207412143583</c:v>
                </c:pt>
                <c:pt idx="229">
                  <c:v>0.48834833778049808</c:v>
                </c:pt>
                <c:pt idx="230">
                  <c:v>0.48817496645127595</c:v>
                </c:pt>
                <c:pt idx="231">
                  <c:v>0.48800195917568251</c:v>
                </c:pt>
                <c:pt idx="232">
                  <c:v>0.48782931499864707</c:v>
                </c:pt>
                <c:pt idx="233">
                  <c:v>0.48765703296810398</c:v>
                </c:pt>
                <c:pt idx="234">
                  <c:v>0.48748511213498175</c:v>
                </c:pt>
                <c:pt idx="235">
                  <c:v>0.48731355155319184</c:v>
                </c:pt>
                <c:pt idx="236">
                  <c:v>0.487142350279618</c:v>
                </c:pt>
                <c:pt idx="237">
                  <c:v>0.48697150737410522</c:v>
                </c:pt>
                <c:pt idx="238">
                  <c:v>0.48680102189944896</c:v>
                </c:pt>
                <c:pt idx="239">
                  <c:v>0.48663089292138423</c:v>
                </c:pt>
                <c:pt idx="240">
                  <c:v>0.48646111950857496</c:v>
                </c:pt>
                <c:pt idx="241">
                  <c:v>0.48629170073260325</c:v>
                </c:pt>
                <c:pt idx="242">
                  <c:v>0.48612263566795877</c:v>
                </c:pt>
                <c:pt idx="243">
                  <c:v>0.48595392339202809</c:v>
                </c:pt>
                <c:pt idx="244">
                  <c:v>0.48578556298508402</c:v>
                </c:pt>
                <c:pt idx="245">
                  <c:v>0.48561755353027525</c:v>
                </c:pt>
                <c:pt idx="246">
                  <c:v>0.48544989411361572</c:v>
                </c:pt>
                <c:pt idx="247">
                  <c:v>0.48528258382397427</c:v>
                </c:pt>
                <c:pt idx="248">
                  <c:v>0.48511562175306422</c:v>
                </c:pt>
                <c:pt idx="249">
                  <c:v>0.48494900699543297</c:v>
                </c:pt>
                <c:pt idx="250">
                  <c:v>0.48478273864845178</c:v>
                </c:pt>
                <c:pt idx="251">
                  <c:v>0.48461681581230542</c:v>
                </c:pt>
                <c:pt idx="252">
                  <c:v>0.48445123758998193</c:v>
                </c:pt>
                <c:pt idx="253">
                  <c:v>0.48428600308726255</c:v>
                </c:pt>
                <c:pt idx="254">
                  <c:v>0.48412111141271147</c:v>
                </c:pt>
                <c:pt idx="255">
                  <c:v>0.48395656167766576</c:v>
                </c:pt>
                <c:pt idx="256">
                  <c:v>0.48379235299622536</c:v>
                </c:pt>
                <c:pt idx="257">
                  <c:v>0.48362848448524293</c:v>
                </c:pt>
                <c:pt idx="258">
                  <c:v>0.48346495526431404</c:v>
                </c:pt>
                <c:pt idx="259">
                  <c:v>0.48330176445576717</c:v>
                </c:pt>
                <c:pt idx="260">
                  <c:v>0.48313891118465374</c:v>
                </c:pt>
                <c:pt idx="261">
                  <c:v>0.48297639457873837</c:v>
                </c:pt>
                <c:pt idx="262">
                  <c:v>0.4828142137684891</c:v>
                </c:pt>
                <c:pt idx="263">
                  <c:v>0.48265236788706745</c:v>
                </c:pt>
                <c:pt idx="264">
                  <c:v>0.48249085607031883</c:v>
                </c:pt>
                <c:pt idx="265">
                  <c:v>0.48232967745676281</c:v>
                </c:pt>
                <c:pt idx="266">
                  <c:v>0.48216883118758347</c:v>
                </c:pt>
                <c:pt idx="267">
                  <c:v>0.48200831640661979</c:v>
                </c:pt>
                <c:pt idx="268">
                  <c:v>0.48184813226035605</c:v>
                </c:pt>
                <c:pt idx="269">
                  <c:v>0.48168827789791241</c:v>
                </c:pt>
                <c:pt idx="270">
                  <c:v>0.48152875247103527</c:v>
                </c:pt>
                <c:pt idx="271">
                  <c:v>0.48136955513408797</c:v>
                </c:pt>
                <c:pt idx="272">
                  <c:v>0.48121068504404119</c:v>
                </c:pt>
                <c:pt idx="273">
                  <c:v>0.4810521413604637</c:v>
                </c:pt>
                <c:pt idx="274">
                  <c:v>0.48089392324551306</c:v>
                </c:pt>
                <c:pt idx="275">
                  <c:v>0.48073602986392616</c:v>
                </c:pt>
                <c:pt idx="276">
                  <c:v>0.48057846038301022</c:v>
                </c:pt>
                <c:pt idx="277">
                  <c:v>0.48042121397263327</c:v>
                </c:pt>
                <c:pt idx="278">
                  <c:v>0.48026428980521518</c:v>
                </c:pt>
                <c:pt idx="279">
                  <c:v>0.48010768705571838</c:v>
                </c:pt>
                <c:pt idx="280">
                  <c:v>0.4799514049016389</c:v>
                </c:pt>
                <c:pt idx="281">
                  <c:v>0.47979544252299716</c:v>
                </c:pt>
                <c:pt idx="282">
                  <c:v>0.47963979910232896</c:v>
                </c:pt>
                <c:pt idx="283">
                  <c:v>0.47948447382467652</c:v>
                </c:pt>
                <c:pt idx="284">
                  <c:v>0.47932946587757957</c:v>
                </c:pt>
                <c:pt idx="285">
                  <c:v>0.47917477445106627</c:v>
                </c:pt>
                <c:pt idx="286">
                  <c:v>0.47902039873764446</c:v>
                </c:pt>
                <c:pt idx="287">
                  <c:v>0.47886633793229277</c:v>
                </c:pt>
                <c:pt idx="288">
                  <c:v>0.4787125912324518</c:v>
                </c:pt>
                <c:pt idx="289">
                  <c:v>0.47855915783801528</c:v>
                </c:pt>
                <c:pt idx="290">
                  <c:v>0.47840603695132145</c:v>
                </c:pt>
                <c:pt idx="291">
                  <c:v>0.47825322777714424</c:v>
                </c:pt>
                <c:pt idx="292">
                  <c:v>0.47810072952268468</c:v>
                </c:pt>
                <c:pt idx="293">
                  <c:v>0.47794854139756215</c:v>
                </c:pt>
                <c:pt idx="294">
                  <c:v>0.47779666261380593</c:v>
                </c:pt>
                <c:pt idx="295">
                  <c:v>0.47764509238584651</c:v>
                </c:pt>
                <c:pt idx="296">
                  <c:v>0.47749382993050715</c:v>
                </c:pt>
                <c:pt idx="297">
                  <c:v>0.47734287446699525</c:v>
                </c:pt>
                <c:pt idx="298">
                  <c:v>0.47719222521689403</c:v>
                </c:pt>
                <c:pt idx="299">
                  <c:v>0.47704188140415404</c:v>
                </c:pt>
                <c:pt idx="300">
                  <c:v>0.47689184225508474</c:v>
                </c:pt>
                <c:pt idx="301">
                  <c:v>0.47674210699834618</c:v>
                </c:pt>
                <c:pt idx="302">
                  <c:v>0.47659267486494061</c:v>
                </c:pt>
                <c:pt idx="303">
                  <c:v>0.4764435450882043</c:v>
                </c:pt>
                <c:pt idx="304">
                  <c:v>0.47629471690379915</c:v>
                </c:pt>
                <c:pt idx="305">
                  <c:v>0.47614618954970456</c:v>
                </c:pt>
                <c:pt idx="306">
                  <c:v>0.47599796226620922</c:v>
                </c:pt>
                <c:pt idx="307">
                  <c:v>0.47585003429590289</c:v>
                </c:pt>
                <c:pt idx="308">
                  <c:v>0.47570240488366833</c:v>
                </c:pt>
                <c:pt idx="309">
                  <c:v>0.47555507327667318</c:v>
                </c:pt>
                <c:pt idx="310">
                  <c:v>0.47540803872436194</c:v>
                </c:pt>
                <c:pt idx="311">
                  <c:v>0.47526130047844789</c:v>
                </c:pt>
                <c:pt idx="312">
                  <c:v>0.47511485779290508</c:v>
                </c:pt>
                <c:pt idx="313">
                  <c:v>0.4749687099239604</c:v>
                </c:pt>
                <c:pt idx="314">
                  <c:v>0.47482285613008568</c:v>
                </c:pt>
                <c:pt idx="315">
                  <c:v>0.47467729567198974</c:v>
                </c:pt>
                <c:pt idx="316">
                  <c:v>0.4745320278126105</c:v>
                </c:pt>
                <c:pt idx="317">
                  <c:v>0.47438705181710722</c:v>
                </c:pt>
                <c:pt idx="318">
                  <c:v>0.4742423669528526</c:v>
                </c:pt>
                <c:pt idx="319">
                  <c:v>0.47409797248942515</c:v>
                </c:pt>
                <c:pt idx="320">
                  <c:v>0.47395386769860121</c:v>
                </c:pt>
                <c:pt idx="321">
                  <c:v>0.47381005185434744</c:v>
                </c:pt>
                <c:pt idx="322">
                  <c:v>0.47366652423281314</c:v>
                </c:pt>
                <c:pt idx="323">
                  <c:v>0.47352328411232242</c:v>
                </c:pt>
                <c:pt idx="324">
                  <c:v>0.47338033077336678</c:v>
                </c:pt>
                <c:pt idx="325">
                  <c:v>0.47323766349859742</c:v>
                </c:pt>
                <c:pt idx="326">
                  <c:v>0.47309528157281766</c:v>
                </c:pt>
                <c:pt idx="327">
                  <c:v>0.4729531842829755</c:v>
                </c:pt>
                <c:pt idx="328">
                  <c:v>0.472811370918156</c:v>
                </c:pt>
                <c:pt idx="329">
                  <c:v>0.47266984076957391</c:v>
                </c:pt>
                <c:pt idx="330">
                  <c:v>0.47252859313056622</c:v>
                </c:pt>
                <c:pt idx="331">
                  <c:v>0.47238762729658473</c:v>
                </c:pt>
                <c:pt idx="332">
                  <c:v>0.47224694256518862</c:v>
                </c:pt>
                <c:pt idx="333">
                  <c:v>0.47210653823603715</c:v>
                </c:pt>
                <c:pt idx="334">
                  <c:v>0.47196641361088243</c:v>
                </c:pt>
                <c:pt idx="335">
                  <c:v>0.47182656799356193</c:v>
                </c:pt>
                <c:pt idx="336">
                  <c:v>0.47168700068999136</c:v>
                </c:pt>
                <c:pt idx="337">
                  <c:v>0.4715477110081574</c:v>
                </c:pt>
                <c:pt idx="338">
                  <c:v>0.47140869825811049</c:v>
                </c:pt>
                <c:pt idx="339">
                  <c:v>0.47126996175195768</c:v>
                </c:pt>
                <c:pt idx="340">
                  <c:v>0.47113150080385546</c:v>
                </c:pt>
                <c:pt idx="341">
                  <c:v>0.47099331473000255</c:v>
                </c:pt>
                <c:pt idx="342">
                  <c:v>0.47085540284863298</c:v>
                </c:pt>
                <c:pt idx="343">
                  <c:v>0.4707177644800089</c:v>
                </c:pt>
                <c:pt idx="344">
                  <c:v>0.47058039894641362</c:v>
                </c:pt>
                <c:pt idx="345">
                  <c:v>0.47044330557214453</c:v>
                </c:pt>
                <c:pt idx="346">
                  <c:v>0.47030648368350619</c:v>
                </c:pt>
                <c:pt idx="347">
                  <c:v>0.4701699326088033</c:v>
                </c:pt>
                <c:pt idx="348">
                  <c:v>0.47003365167833389</c:v>
                </c:pt>
                <c:pt idx="349">
                  <c:v>0.4698976402243823</c:v>
                </c:pt>
                <c:pt idx="350">
                  <c:v>0.4697618975812124</c:v>
                </c:pt>
                <c:pt idx="351">
                  <c:v>0.4696264230850607</c:v>
                </c:pt>
                <c:pt idx="352">
                  <c:v>0.46949121607412947</c:v>
                </c:pt>
                <c:pt idx="353">
                  <c:v>0.46935627588858014</c:v>
                </c:pt>
                <c:pt idx="354">
                  <c:v>0.46922160187052636</c:v>
                </c:pt>
                <c:pt idx="355">
                  <c:v>0.46908719336402732</c:v>
                </c:pt>
                <c:pt idx="356">
                  <c:v>0.46895304971508112</c:v>
                </c:pt>
                <c:pt idx="357">
                  <c:v>0.4688191702716179</c:v>
                </c:pt>
                <c:pt idx="358">
                  <c:v>0.46868555438349341</c:v>
                </c:pt>
                <c:pt idx="359">
                  <c:v>0.46855220140248222</c:v>
                </c:pt>
                <c:pt idx="360">
                  <c:v>0.4684191106822711</c:v>
                </c:pt>
                <c:pt idx="361">
                  <c:v>0.46828628157845265</c:v>
                </c:pt>
                <c:pt idx="362">
                  <c:v>0.46815371344851847</c:v>
                </c:pt>
                <c:pt idx="363">
                  <c:v>0.46802140565185285</c:v>
                </c:pt>
                <c:pt idx="364">
                  <c:v>0.46788935754972616</c:v>
                </c:pt>
                <c:pt idx="365">
                  <c:v>0.46775756850528838</c:v>
                </c:pt>
                <c:pt idx="366">
                  <c:v>0.46762603788356266</c:v>
                </c:pt>
                <c:pt idx="367">
                  <c:v>0.467494765051439</c:v>
                </c:pt>
                <c:pt idx="368">
                  <c:v>0.46736374937766767</c:v>
                </c:pt>
                <c:pt idx="369">
                  <c:v>0.46723299023285297</c:v>
                </c:pt>
                <c:pt idx="370">
                  <c:v>0.46710248698944679</c:v>
                </c:pt>
                <c:pt idx="371">
                  <c:v>0.46697223902174234</c:v>
                </c:pt>
                <c:pt idx="372">
                  <c:v>0.46684224570586785</c:v>
                </c:pt>
                <c:pt idx="373">
                  <c:v>0.46671250641978029</c:v>
                </c:pt>
                <c:pt idx="374">
                  <c:v>0.46658302054325906</c:v>
                </c:pt>
                <c:pt idx="375">
                  <c:v>0.46645378745789989</c:v>
                </c:pt>
                <c:pt idx="376">
                  <c:v>0.46632480654710851</c:v>
                </c:pt>
                <c:pt idx="377">
                  <c:v>0.46619607719609457</c:v>
                </c:pt>
                <c:pt idx="378">
                  <c:v>0.46606759879186538</c:v>
                </c:pt>
                <c:pt idx="379">
                  <c:v>0.46593937072321989</c:v>
                </c:pt>
                <c:pt idx="380">
                  <c:v>0.46581139238074254</c:v>
                </c:pt>
                <c:pt idx="381">
                  <c:v>0.46568366315679716</c:v>
                </c:pt>
                <c:pt idx="382">
                  <c:v>0.46555618244552088</c:v>
                </c:pt>
                <c:pt idx="383">
                  <c:v>0.46542894964281822</c:v>
                </c:pt>
                <c:pt idx="384">
                  <c:v>0.46530196414635494</c:v>
                </c:pt>
                <c:pt idx="385">
                  <c:v>0.46517522535555211</c:v>
                </c:pt>
                <c:pt idx="386">
                  <c:v>0.4650487326715802</c:v>
                </c:pt>
                <c:pt idx="387">
                  <c:v>0.46492248549735304</c:v>
                </c:pt>
                <c:pt idx="388">
                  <c:v>0.46479648323752193</c:v>
                </c:pt>
                <c:pt idx="389">
                  <c:v>0.46467072529846976</c:v>
                </c:pt>
                <c:pt idx="390">
                  <c:v>0.46454521108830521</c:v>
                </c:pt>
                <c:pt idx="391">
                  <c:v>0.46441994001685671</c:v>
                </c:pt>
                <c:pt idx="392">
                  <c:v>0.46429491149566682</c:v>
                </c:pt>
                <c:pt idx="393">
                  <c:v>0.46417012493798632</c:v>
                </c:pt>
                <c:pt idx="394">
                  <c:v>0.46404557975876837</c:v>
                </c:pt>
                <c:pt idx="395">
                  <c:v>0.46392127537466288</c:v>
                </c:pt>
                <c:pt idx="396">
                  <c:v>0.46379721120401074</c:v>
                </c:pt>
                <c:pt idx="397">
                  <c:v>0.46367338666683799</c:v>
                </c:pt>
                <c:pt idx="398">
                  <c:v>0.46354980118485034</c:v>
                </c:pt>
                <c:pt idx="399">
                  <c:v>0.46342645418142725</c:v>
                </c:pt>
                <c:pt idx="400">
                  <c:v>0.46330334508161641</c:v>
                </c:pt>
                <c:pt idx="401">
                  <c:v>0.46318047331212819</c:v>
                </c:pt>
                <c:pt idx="402">
                  <c:v>0.4630578383013299</c:v>
                </c:pt>
                <c:pt idx="403">
                  <c:v>0.46293543947924026</c:v>
                </c:pt>
                <c:pt idx="404">
                  <c:v>0.46281327627752378</c:v>
                </c:pt>
                <c:pt idx="405">
                  <c:v>0.46269134812948531</c:v>
                </c:pt>
                <c:pt idx="406">
                  <c:v>0.46256965447006454</c:v>
                </c:pt>
                <c:pt idx="407">
                  <c:v>0.46244819473583032</c:v>
                </c:pt>
                <c:pt idx="408">
                  <c:v>0.46232696836497533</c:v>
                </c:pt>
                <c:pt idx="409">
                  <c:v>0.46220597479731068</c:v>
                </c:pt>
                <c:pt idx="410">
                  <c:v>0.46208521347426024</c:v>
                </c:pt>
                <c:pt idx="411">
                  <c:v>0.46196468383885553</c:v>
                </c:pt>
                <c:pt idx="412">
                  <c:v>0.46184438533573002</c:v>
                </c:pt>
                <c:pt idx="413">
                  <c:v>0.46172431741111403</c:v>
                </c:pt>
                <c:pt idx="414">
                  <c:v>0.46160447951282918</c:v>
                </c:pt>
                <c:pt idx="415">
                  <c:v>0.46148487109028313</c:v>
                </c:pt>
                <c:pt idx="416">
                  <c:v>0.46136549159446427</c:v>
                </c:pt>
                <c:pt idx="417">
                  <c:v>0.46124634047793645</c:v>
                </c:pt>
                <c:pt idx="418">
                  <c:v>0.46112741719483358</c:v>
                </c:pt>
                <c:pt idx="419">
                  <c:v>0.46100872120085462</c:v>
                </c:pt>
                <c:pt idx="420">
                  <c:v>0.46089025195325817</c:v>
                </c:pt>
                <c:pt idx="421">
                  <c:v>0.46077200891085718</c:v>
                </c:pt>
                <c:pt idx="422">
                  <c:v>0.46065399153401404</c:v>
                </c:pt>
                <c:pt idx="423">
                  <c:v>0.46053619928463513</c:v>
                </c:pt>
                <c:pt idx="424">
                  <c:v>0.46041863162616581</c:v>
                </c:pt>
                <c:pt idx="425">
                  <c:v>0.46030128802358528</c:v>
                </c:pt>
                <c:pt idx="426">
                  <c:v>0.46018416794340139</c:v>
                </c:pt>
                <c:pt idx="427">
                  <c:v>0.46006727085364568</c:v>
                </c:pt>
                <c:pt idx="428">
                  <c:v>0.45995059622386814</c:v>
                </c:pt>
                <c:pt idx="429">
                  <c:v>0.45983414352513236</c:v>
                </c:pt>
                <c:pt idx="430">
                  <c:v>0.45971791223001024</c:v>
                </c:pt>
                <c:pt idx="431">
                  <c:v>0.45960190181257721</c:v>
                </c:pt>
                <c:pt idx="432">
                  <c:v>0.45948611174840703</c:v>
                </c:pt>
                <c:pt idx="433">
                  <c:v>0.45937054151456702</c:v>
                </c:pt>
                <c:pt idx="434">
                  <c:v>0.459255190589613</c:v>
                </c:pt>
                <c:pt idx="435">
                  <c:v>0.45914005845358424</c:v>
                </c:pt>
                <c:pt idx="436">
                  <c:v>0.45902514458799876</c:v>
                </c:pt>
                <c:pt idx="437">
                  <c:v>0.45891044847584817</c:v>
                </c:pt>
                <c:pt idx="438">
                  <c:v>0.45879596960159302</c:v>
                </c:pt>
                <c:pt idx="439">
                  <c:v>0.45868170745115788</c:v>
                </c:pt>
                <c:pt idx="440">
                  <c:v>0.45856766151192635</c:v>
                </c:pt>
                <c:pt idx="441">
                  <c:v>0.45845383127273637</c:v>
                </c:pt>
                <c:pt idx="442">
                  <c:v>0.45834021622387539</c:v>
                </c:pt>
                <c:pt idx="443">
                  <c:v>0.45822681585707553</c:v>
                </c:pt>
                <c:pt idx="444">
                  <c:v>0.45811362966550884</c:v>
                </c:pt>
                <c:pt idx="445">
                  <c:v>0.45800065714378252</c:v>
                </c:pt>
                <c:pt idx="446">
                  <c:v>0.45788789778793426</c:v>
                </c:pt>
                <c:pt idx="447">
                  <c:v>0.45777535109542733</c:v>
                </c:pt>
                <c:pt idx="448">
                  <c:v>0.45766301656514613</c:v>
                </c:pt>
                <c:pt idx="449">
                  <c:v>0.45755089369739127</c:v>
                </c:pt>
                <c:pt idx="450">
                  <c:v>0.45743898199387506</c:v>
                </c:pt>
                <c:pt idx="451">
                  <c:v>0.45732728095771685</c:v>
                </c:pt>
                <c:pt idx="452">
                  <c:v>0.45721579009343827</c:v>
                </c:pt>
                <c:pt idx="453">
                  <c:v>0.45710450890695875</c:v>
                </c:pt>
                <c:pt idx="454">
                  <c:v>0.4569934369055908</c:v>
                </c:pt>
                <c:pt idx="455">
                  <c:v>0.45688257359803564</c:v>
                </c:pt>
                <c:pt idx="456">
                  <c:v>0.45677191849437837</c:v>
                </c:pt>
                <c:pt idx="457">
                  <c:v>0.45666147110608357</c:v>
                </c:pt>
                <c:pt idx="458">
                  <c:v>0.45655123094599082</c:v>
                </c:pt>
                <c:pt idx="459">
                  <c:v>0.45644119752831003</c:v>
                </c:pt>
                <c:pt idx="460">
                  <c:v>0.4563313703686171</c:v>
                </c:pt>
                <c:pt idx="461">
                  <c:v>0.45622174898384932</c:v>
                </c:pt>
                <c:pt idx="462">
                  <c:v>0.45611233289230102</c:v>
                </c:pt>
                <c:pt idx="463">
                  <c:v>0.456003121613619</c:v>
                </c:pt>
                <c:pt idx="464">
                  <c:v>0.45589411466879826</c:v>
                </c:pt>
                <c:pt idx="465">
                  <c:v>0.45578531158017738</c:v>
                </c:pt>
                <c:pt idx="466">
                  <c:v>0.45567671187143433</c:v>
                </c:pt>
                <c:pt idx="467">
                  <c:v>0.45556831506758194</c:v>
                </c:pt>
                <c:pt idx="468">
                  <c:v>0.45546012069496367</c:v>
                </c:pt>
                <c:pt idx="469">
                  <c:v>0.4553521282812491</c:v>
                </c:pt>
                <c:pt idx="470">
                  <c:v>0.4552443373554298</c:v>
                </c:pt>
                <c:pt idx="471">
                  <c:v>0.45513674744781485</c:v>
                </c:pt>
                <c:pt idx="472">
                  <c:v>0.45502935809002659</c:v>
                </c:pt>
                <c:pt idx="473">
                  <c:v>0.45492216881499636</c:v>
                </c:pt>
                <c:pt idx="474">
                  <c:v>0.45481517915696024</c:v>
                </c:pt>
                <c:pt idx="475">
                  <c:v>0.45470838865145474</c:v>
                </c:pt>
                <c:pt idx="476">
                  <c:v>0.45460179683531271</c:v>
                </c:pt>
                <c:pt idx="477">
                  <c:v>0.45449540324665888</c:v>
                </c:pt>
                <c:pt idx="478">
                  <c:v>0.45438920742490585</c:v>
                </c:pt>
                <c:pt idx="479">
                  <c:v>0.45428320891074991</c:v>
                </c:pt>
                <c:pt idx="480">
                  <c:v>0.45417740724616673</c:v>
                </c:pt>
                <c:pt idx="481">
                  <c:v>0.45407180197440733</c:v>
                </c:pt>
                <c:pt idx="482">
                  <c:v>0.45396639263999383</c:v>
                </c:pt>
                <c:pt idx="483">
                  <c:v>0.45386117878871551</c:v>
                </c:pt>
                <c:pt idx="484">
                  <c:v>0.45375615996762442</c:v>
                </c:pt>
                <c:pt idx="485">
                  <c:v>0.45365133572503152</c:v>
                </c:pt>
                <c:pt idx="486">
                  <c:v>0.45354670561050253</c:v>
                </c:pt>
                <c:pt idx="487">
                  <c:v>0.45344226917485386</c:v>
                </c:pt>
                <c:pt idx="488">
                  <c:v>0.45333802597014849</c:v>
                </c:pt>
                <c:pt idx="489">
                  <c:v>0.45323397554969214</c:v>
                </c:pt>
                <c:pt idx="490">
                  <c:v>0.45313011746802889</c:v>
                </c:pt>
                <c:pt idx="491">
                  <c:v>0.4530264512809376</c:v>
                </c:pt>
                <c:pt idx="492">
                  <c:v>0.45292297654542768</c:v>
                </c:pt>
                <c:pt idx="493">
                  <c:v>0.45281969281973505</c:v>
                </c:pt>
                <c:pt idx="494">
                  <c:v>0.4527165996633184</c:v>
                </c:pt>
                <c:pt idx="495">
                  <c:v>0.45261369663685502</c:v>
                </c:pt>
                <c:pt idx="496">
                  <c:v>0.45251098330223705</c:v>
                </c:pt>
                <c:pt idx="497">
                  <c:v>0.45240845922256745</c:v>
                </c:pt>
                <c:pt idx="498">
                  <c:v>0.45230612396215619</c:v>
                </c:pt>
                <c:pt idx="499">
                  <c:v>0.45220397708651622</c:v>
                </c:pt>
                <c:pt idx="500">
                  <c:v>0.45210201816235973</c:v>
                </c:pt>
                <c:pt idx="501">
                  <c:v>0.45200024675759426</c:v>
                </c:pt>
                <c:pt idx="502">
                  <c:v>0.45189866244131882</c:v>
                </c:pt>
                <c:pt idx="503">
                  <c:v>0.45179726478382004</c:v>
                </c:pt>
                <c:pt idx="504">
                  <c:v>0.45169605335656843</c:v>
                </c:pt>
                <c:pt idx="505">
                  <c:v>0.45159502773221449</c:v>
                </c:pt>
                <c:pt idx="506">
                  <c:v>0.45149418748458509</c:v>
                </c:pt>
                <c:pt idx="507">
                  <c:v>0.45139353218867939</c:v>
                </c:pt>
                <c:pt idx="508">
                  <c:v>0.45129306142066539</c:v>
                </c:pt>
                <c:pt idx="509">
                  <c:v>0.451192774757876</c:v>
                </c:pt>
                <c:pt idx="510">
                  <c:v>0.45109267177880535</c:v>
                </c:pt>
                <c:pt idx="511">
                  <c:v>0.45099275206310513</c:v>
                </c:pt>
                <c:pt idx="512">
                  <c:v>0.45089301519158076</c:v>
                </c:pt>
                <c:pt idx="513">
                  <c:v>0.45079346074618781</c:v>
                </c:pt>
                <c:pt idx="514">
                  <c:v>0.45069408831002827</c:v>
                </c:pt>
                <c:pt idx="515">
                  <c:v>0.45059489746734688</c:v>
                </c:pt>
                <c:pt idx="516">
                  <c:v>0.45049588780352751</c:v>
                </c:pt>
                <c:pt idx="517">
                  <c:v>0.45039705890508952</c:v>
                </c:pt>
                <c:pt idx="518">
                  <c:v>0.45029841035968404</c:v>
                </c:pt>
                <c:pt idx="519">
                  <c:v>0.45019994175609046</c:v>
                </c:pt>
                <c:pt idx="520">
                  <c:v>0.45010165268421282</c:v>
                </c:pt>
                <c:pt idx="521">
                  <c:v>0.45000354273507615</c:v>
                </c:pt>
                <c:pt idx="522">
                  <c:v>0.44990561150082303</c:v>
                </c:pt>
                <c:pt idx="523">
                  <c:v>0.4498078585747099</c:v>
                </c:pt>
                <c:pt idx="524">
                  <c:v>0.44971028355110354</c:v>
                </c:pt>
                <c:pt idx="525">
                  <c:v>0.44961288602547766</c:v>
                </c:pt>
                <c:pt idx="526">
                  <c:v>0.44951566559440914</c:v>
                </c:pt>
                <c:pt idx="527">
                  <c:v>0.44941862185557474</c:v>
                </c:pt>
                <c:pt idx="528">
                  <c:v>0.44932175440774746</c:v>
                </c:pt>
                <c:pt idx="529">
                  <c:v>0.44922506285079317</c:v>
                </c:pt>
                <c:pt idx="530">
                  <c:v>0.44912854678566705</c:v>
                </c:pt>
                <c:pt idx="531">
                  <c:v>0.44903220581441022</c:v>
                </c:pt>
                <c:pt idx="532">
                  <c:v>0.44893603954014621</c:v>
                </c:pt>
                <c:pt idx="533">
                  <c:v>0.44884004756707752</c:v>
                </c:pt>
                <c:pt idx="534">
                  <c:v>0.44874422950048221</c:v>
                </c:pt>
                <c:pt idx="535">
                  <c:v>0.44864858494671062</c:v>
                </c:pt>
                <c:pt idx="536">
                  <c:v>0.44855311351318183</c:v>
                </c:pt>
                <c:pt idx="537">
                  <c:v>0.44845781480838032</c:v>
                </c:pt>
                <c:pt idx="538">
                  <c:v>0.44836268844185256</c:v>
                </c:pt>
                <c:pt idx="539">
                  <c:v>0.44826773402420372</c:v>
                </c:pt>
                <c:pt idx="540">
                  <c:v>0.44817295116709427</c:v>
                </c:pt>
                <c:pt idx="541">
                  <c:v>0.44807833948323667</c:v>
                </c:pt>
                <c:pt idx="542">
                  <c:v>0.44798389858639204</c:v>
                </c:pt>
                <c:pt idx="543">
                  <c:v>0.44788962809136684</c:v>
                </c:pt>
                <c:pt idx="544">
                  <c:v>0.44779552761400965</c:v>
                </c:pt>
                <c:pt idx="545">
                  <c:v>0.44770159677120769</c:v>
                </c:pt>
                <c:pt idx="546">
                  <c:v>0.44760783518088376</c:v>
                </c:pt>
                <c:pt idx="547">
                  <c:v>0.44751424246199289</c:v>
                </c:pt>
                <c:pt idx="548">
                  <c:v>0.44742081823451901</c:v>
                </c:pt>
                <c:pt idx="549">
                  <c:v>0.44732756211947183</c:v>
                </c:pt>
                <c:pt idx="550">
                  <c:v>0.44723447373888353</c:v>
                </c:pt>
                <c:pt idx="551">
                  <c:v>0.44714155271580558</c:v>
                </c:pt>
                <c:pt idx="552">
                  <c:v>0.44704879867430558</c:v>
                </c:pt>
                <c:pt idx="553">
                  <c:v>0.446956211239464</c:v>
                </c:pt>
                <c:pt idx="554">
                  <c:v>0.44686379003737092</c:v>
                </c:pt>
                <c:pt idx="555">
                  <c:v>0.4467715346951231</c:v>
                </c:pt>
                <c:pt idx="556">
                  <c:v>0.44667944484082056</c:v>
                </c:pt>
                <c:pt idx="557">
                  <c:v>0.44658752010356362</c:v>
                </c:pt>
                <c:pt idx="558">
                  <c:v>0.4464957601134496</c:v>
                </c:pt>
                <c:pt idx="559">
                  <c:v>0.44640416450156989</c:v>
                </c:pt>
                <c:pt idx="560">
                  <c:v>0.44631273290000661</c:v>
                </c:pt>
                <c:pt idx="561">
                  <c:v>0.44622146494182974</c:v>
                </c:pt>
                <c:pt idx="562">
                  <c:v>0.44613036026109387</c:v>
                </c:pt>
                <c:pt idx="563">
                  <c:v>0.44603941849283507</c:v>
                </c:pt>
                <c:pt idx="564">
                  <c:v>0.44594863927306805</c:v>
                </c:pt>
                <c:pt idx="565">
                  <c:v>0.44585802223878285</c:v>
                </c:pt>
                <c:pt idx="566">
                  <c:v>0.44576756702794196</c:v>
                </c:pt>
                <c:pt idx="567">
                  <c:v>0.44567727327947726</c:v>
                </c:pt>
                <c:pt idx="568">
                  <c:v>0.44558714063328686</c:v>
                </c:pt>
                <c:pt idx="569">
                  <c:v>0.44549716873023221</c:v>
                </c:pt>
                <c:pt idx="570">
                  <c:v>0.44540735721213515</c:v>
                </c:pt>
                <c:pt idx="571">
                  <c:v>0.4453177057217747</c:v>
                </c:pt>
                <c:pt idx="572">
                  <c:v>0.44522821390288436</c:v>
                </c:pt>
                <c:pt idx="573">
                  <c:v>0.44513888140014884</c:v>
                </c:pt>
                <c:pt idx="574">
                  <c:v>0.44504970785920134</c:v>
                </c:pt>
                <c:pt idx="575">
                  <c:v>0.44496069292662044</c:v>
                </c:pt>
                <c:pt idx="576">
                  <c:v>0.44487183624992727</c:v>
                </c:pt>
                <c:pt idx="577">
                  <c:v>0.44478313747758252</c:v>
                </c:pt>
                <c:pt idx="578">
                  <c:v>0.4446945962589835</c:v>
                </c:pt>
                <c:pt idx="579">
                  <c:v>0.44460621224446123</c:v>
                </c:pt>
                <c:pt idx="580">
                  <c:v>0.44451798508527768</c:v>
                </c:pt>
                <c:pt idx="581">
                  <c:v>0.44442991443362267</c:v>
                </c:pt>
                <c:pt idx="582">
                  <c:v>0.44434199994261109</c:v>
                </c:pt>
                <c:pt idx="583">
                  <c:v>0.44425424126628005</c:v>
                </c:pt>
                <c:pt idx="584">
                  <c:v>0.44416663805958606</c:v>
                </c:pt>
                <c:pt idx="585">
                  <c:v>0.44407918997840201</c:v>
                </c:pt>
                <c:pt idx="586">
                  <c:v>0.44399189667951455</c:v>
                </c:pt>
                <c:pt idx="587">
                  <c:v>0.44390475782062105</c:v>
                </c:pt>
                <c:pt idx="588">
                  <c:v>0.44381777306032699</c:v>
                </c:pt>
                <c:pt idx="589">
                  <c:v>0.44373094205814295</c:v>
                </c:pt>
                <c:pt idx="590">
                  <c:v>0.44364426447448196</c:v>
                </c:pt>
                <c:pt idx="591">
                  <c:v>0.44355773997065667</c:v>
                </c:pt>
                <c:pt idx="592">
                  <c:v>0.44347136820887656</c:v>
                </c:pt>
                <c:pt idx="593">
                  <c:v>0.44338514885224511</c:v>
                </c:pt>
                <c:pt idx="594">
                  <c:v>0.44329908156475711</c:v>
                </c:pt>
                <c:pt idx="595">
                  <c:v>0.44321316601129601</c:v>
                </c:pt>
                <c:pt idx="596">
                  <c:v>0.44312740185763094</c:v>
                </c:pt>
                <c:pt idx="597">
                  <c:v>0.44304178877041417</c:v>
                </c:pt>
                <c:pt idx="598">
                  <c:v>0.4429563264171783</c:v>
                </c:pt>
                <c:pt idx="599">
                  <c:v>0.44287101446633359</c:v>
                </c:pt>
                <c:pt idx="600">
                  <c:v>0.4427858525871653</c:v>
                </c:pt>
                <c:pt idx="601">
                  <c:v>0.44270084044983082</c:v>
                </c:pt>
                <c:pt idx="602">
                  <c:v>0.44261597772535727</c:v>
                </c:pt>
                <c:pt idx="603">
                  <c:v>0.44253126408563853</c:v>
                </c:pt>
                <c:pt idx="604">
                  <c:v>0.44244669920343277</c:v>
                </c:pt>
                <c:pt idx="605">
                  <c:v>0.44236228275235978</c:v>
                </c:pt>
                <c:pt idx="606">
                  <c:v>0.44227801440689823</c:v>
                </c:pt>
                <c:pt idx="607">
                  <c:v>0.44219389384238306</c:v>
                </c:pt>
                <c:pt idx="608">
                  <c:v>0.44210992073500294</c:v>
                </c:pt>
                <c:pt idx="609">
                  <c:v>0.44202609476179755</c:v>
                </c:pt>
                <c:pt idx="610">
                  <c:v>0.44194241560065506</c:v>
                </c:pt>
                <c:pt idx="611">
                  <c:v>0.44185888293030945</c:v>
                </c:pt>
                <c:pt idx="612">
                  <c:v>0.44177549643033798</c:v>
                </c:pt>
                <c:pt idx="613">
                  <c:v>0.44169225578115856</c:v>
                </c:pt>
                <c:pt idx="614">
                  <c:v>0.44160916066402722</c:v>
                </c:pt>
                <c:pt idx="615">
                  <c:v>0.44152621076103554</c:v>
                </c:pt>
                <c:pt idx="616">
                  <c:v>0.44144340575510804</c:v>
                </c:pt>
                <c:pt idx="617">
                  <c:v>0.44136074532999969</c:v>
                </c:pt>
                <c:pt idx="618">
                  <c:v>0.44127822917029341</c:v>
                </c:pt>
                <c:pt idx="619">
                  <c:v>0.44119585696139746</c:v>
                </c:pt>
                <c:pt idx="620">
                  <c:v>0.44111362838954293</c:v>
                </c:pt>
                <c:pt idx="621">
                  <c:v>0.44103154314178133</c:v>
                </c:pt>
                <c:pt idx="622">
                  <c:v>0.44094960090598195</c:v>
                </c:pt>
                <c:pt idx="623">
                  <c:v>0.44086780137082948</c:v>
                </c:pt>
                <c:pt idx="624">
                  <c:v>0.44078614422582141</c:v>
                </c:pt>
                <c:pt idx="625">
                  <c:v>0.44070462916126574</c:v>
                </c:pt>
                <c:pt idx="626">
                  <c:v>0.44062325586827827</c:v>
                </c:pt>
                <c:pt idx="627">
                  <c:v>0.44054202403878034</c:v>
                </c:pt>
                <c:pt idx="628">
                  <c:v>0.4404609333654963</c:v>
                </c:pt>
                <c:pt idx="629">
                  <c:v>0.44037998354195113</c:v>
                </c:pt>
                <c:pt idx="630">
                  <c:v>0.44029917426246784</c:v>
                </c:pt>
                <c:pt idx="631">
                  <c:v>0.44021850522216527</c:v>
                </c:pt>
                <c:pt idx="632">
                  <c:v>0.44013797611695549</c:v>
                </c:pt>
                <c:pt idx="633">
                  <c:v>0.44005758664354155</c:v>
                </c:pt>
                <c:pt idx="634">
                  <c:v>0.43997733649941495</c:v>
                </c:pt>
                <c:pt idx="635">
                  <c:v>0.43989722538285325</c:v>
                </c:pt>
                <c:pt idx="636">
                  <c:v>0.43981725299291785</c:v>
                </c:pt>
                <c:pt idx="637">
                  <c:v>0.43973741902945146</c:v>
                </c:pt>
                <c:pt idx="638">
                  <c:v>0.43965772319307578</c:v>
                </c:pt>
                <c:pt idx="639">
                  <c:v>0.43957816518518911</c:v>
                </c:pt>
                <c:pt idx="640">
                  <c:v>0.43949874470796407</c:v>
                </c:pt>
                <c:pt idx="641">
                  <c:v>0.43941946146434524</c:v>
                </c:pt>
                <c:pt idx="642">
                  <c:v>0.43934031515804672</c:v>
                </c:pt>
                <c:pt idx="643">
                  <c:v>0.43926130549354997</c:v>
                </c:pt>
                <c:pt idx="644">
                  <c:v>0.43918243217610137</c:v>
                </c:pt>
                <c:pt idx="645">
                  <c:v>0.43910369491171003</c:v>
                </c:pt>
                <c:pt idx="646">
                  <c:v>0.43902509340714529</c:v>
                </c:pt>
                <c:pt idx="647">
                  <c:v>0.43894662736993467</c:v>
                </c:pt>
                <c:pt idx="648">
                  <c:v>0.4388682965083614</c:v>
                </c:pt>
                <c:pt idx="649">
                  <c:v>0.43879010053146228</c:v>
                </c:pt>
                <c:pt idx="650">
                  <c:v>0.43871203914902523</c:v>
                </c:pt>
                <c:pt idx="651">
                  <c:v>0.4386341120715872</c:v>
                </c:pt>
                <c:pt idx="652">
                  <c:v>0.43855631901043185</c:v>
                </c:pt>
                <c:pt idx="653">
                  <c:v>0.43847865967758731</c:v>
                </c:pt>
                <c:pt idx="654">
                  <c:v>0.43840113378582396</c:v>
                </c:pt>
                <c:pt idx="655">
                  <c:v>0.43832374104865207</c:v>
                </c:pt>
                <c:pt idx="656">
                  <c:v>0.43824648118031984</c:v>
                </c:pt>
                <c:pt idx="657">
                  <c:v>0.43816935389581091</c:v>
                </c:pt>
                <c:pt idx="658">
                  <c:v>0.43809235891084231</c:v>
                </c:pt>
                <c:pt idx="659">
                  <c:v>0.43801549594186223</c:v>
                </c:pt>
                <c:pt idx="660">
                  <c:v>0.43793876470604776</c:v>
                </c:pt>
                <c:pt idx="661">
                  <c:v>0.43786216492130287</c:v>
                </c:pt>
                <c:pt idx="662">
                  <c:v>0.43778569630625602</c:v>
                </c:pt>
                <c:pt idx="663">
                  <c:v>0.43770935858025817</c:v>
                </c:pt>
                <c:pt idx="664">
                  <c:v>0.43763315146338044</c:v>
                </c:pt>
                <c:pt idx="665">
                  <c:v>0.43755707467641214</c:v>
                </c:pt>
                <c:pt idx="666">
                  <c:v>0.43748112794085853</c:v>
                </c:pt>
                <c:pt idx="667">
                  <c:v>0.4374053109789387</c:v>
                </c:pt>
                <c:pt idx="668">
                  <c:v>0.43732962351358334</c:v>
                </c:pt>
                <c:pt idx="669">
                  <c:v>0.43725406526843275</c:v>
                </c:pt>
                <c:pt idx="670">
                  <c:v>0.43717863596783463</c:v>
                </c:pt>
                <c:pt idx="671">
                  <c:v>0.43710333533684209</c:v>
                </c:pt>
                <c:pt idx="672">
                  <c:v>0.4370281631012114</c:v>
                </c:pt>
                <c:pt idx="673">
                  <c:v>0.43695311898739991</c:v>
                </c:pt>
                <c:pt idx="674">
                  <c:v>0.43687820272256406</c:v>
                </c:pt>
                <c:pt idx="675">
                  <c:v>0.43680341403455725</c:v>
                </c:pt>
                <c:pt idx="676">
                  <c:v>0.43672875265192768</c:v>
                </c:pt>
                <c:pt idx="677">
                  <c:v>0.43665421830391643</c:v>
                </c:pt>
                <c:pt idx="678">
                  <c:v>0.43657981072045532</c:v>
                </c:pt>
                <c:pt idx="679">
                  <c:v>0.43650552963216482</c:v>
                </c:pt>
                <c:pt idx="680">
                  <c:v>0.43643137477035204</c:v>
                </c:pt>
                <c:pt idx="681">
                  <c:v>0.43635734586700864</c:v>
                </c:pt>
                <c:pt idx="682">
                  <c:v>0.43628344265480895</c:v>
                </c:pt>
                <c:pt idx="683">
                  <c:v>0.43620966486710777</c:v>
                </c:pt>
                <c:pt idx="684">
                  <c:v>0.43613601223793846</c:v>
                </c:pt>
                <c:pt idx="685">
                  <c:v>0.43606248450201079</c:v>
                </c:pt>
                <c:pt idx="686">
                  <c:v>0.43598908139470915</c:v>
                </c:pt>
                <c:pt idx="687">
                  <c:v>0.43591580265209035</c:v>
                </c:pt>
                <c:pt idx="688">
                  <c:v>0.43584264801088168</c:v>
                </c:pt>
                <c:pt idx="689">
                  <c:v>0.43576961720847901</c:v>
                </c:pt>
                <c:pt idx="690">
                  <c:v>0.43569670998294469</c:v>
                </c:pt>
                <c:pt idx="691">
                  <c:v>0.43562392607300565</c:v>
                </c:pt>
                <c:pt idx="692">
                  <c:v>0.43555126521805149</c:v>
                </c:pt>
                <c:pt idx="693">
                  <c:v>0.43547872715813229</c:v>
                </c:pt>
                <c:pt idx="694">
                  <c:v>0.43540631163395699</c:v>
                </c:pt>
                <c:pt idx="695">
                  <c:v>0.43533401838689118</c:v>
                </c:pt>
                <c:pt idx="696">
                  <c:v>0.43526184715895522</c:v>
                </c:pt>
                <c:pt idx="697">
                  <c:v>0.4351897976928224</c:v>
                </c:pt>
                <c:pt idx="698">
                  <c:v>0.43511786973181693</c:v>
                </c:pt>
                <c:pt idx="699">
                  <c:v>0.43504606301991205</c:v>
                </c:pt>
                <c:pt idx="700">
                  <c:v>0.43497437730172805</c:v>
                </c:pt>
                <c:pt idx="701">
                  <c:v>0.43490281232253042</c:v>
                </c:pt>
                <c:pt idx="702">
                  <c:v>0.43483136782822801</c:v>
                </c:pt>
                <c:pt idx="703">
                  <c:v>0.43476004356537107</c:v>
                </c:pt>
                <c:pt idx="704">
                  <c:v>0.43468883928114932</c:v>
                </c:pt>
                <c:pt idx="705">
                  <c:v>0.43461775472339009</c:v>
                </c:pt>
                <c:pt idx="706">
                  <c:v>0.43454678964055654</c:v>
                </c:pt>
                <c:pt idx="707">
                  <c:v>0.43447594378174564</c:v>
                </c:pt>
                <c:pt idx="708">
                  <c:v>0.43440521689668649</c:v>
                </c:pt>
                <c:pt idx="709">
                  <c:v>0.4343346087357382</c:v>
                </c:pt>
                <c:pt idx="710">
                  <c:v>0.43426411904988838</c:v>
                </c:pt>
                <c:pt idx="711">
                  <c:v>0.43419374759075091</c:v>
                </c:pt>
                <c:pt idx="712">
                  <c:v>0.4341234941105645</c:v>
                </c:pt>
                <c:pt idx="713">
                  <c:v>0.43405335836219056</c:v>
                </c:pt>
                <c:pt idx="714">
                  <c:v>0.43398334009911149</c:v>
                </c:pt>
                <c:pt idx="715">
                  <c:v>0.4339134390754289</c:v>
                </c:pt>
                <c:pt idx="716">
                  <c:v>0.43384365504586164</c:v>
                </c:pt>
                <c:pt idx="717">
                  <c:v>0.43377398776574416</c:v>
                </c:pt>
                <c:pt idx="718">
                  <c:v>0.43370443699102468</c:v>
                </c:pt>
                <c:pt idx="719">
                  <c:v>0.43363500247826331</c:v>
                </c:pt>
                <c:pt idx="720">
                  <c:v>0.4335656839846303</c:v>
                </c:pt>
                <c:pt idx="721">
                  <c:v>0.4334964812679043</c:v>
                </c:pt>
                <c:pt idx="722">
                  <c:v>0.43342739408647057</c:v>
                </c:pt>
                <c:pt idx="723">
                  <c:v>0.43335842219931914</c:v>
                </c:pt>
                <c:pt idx="724">
                  <c:v>0.43328956536604307</c:v>
                </c:pt>
                <c:pt idx="725">
                  <c:v>0.43322082334683681</c:v>
                </c:pt>
                <c:pt idx="726">
                  <c:v>0.43315219590249426</c:v>
                </c:pt>
                <c:pt idx="727">
                  <c:v>0.43308368279440718</c:v>
                </c:pt>
                <c:pt idx="728">
                  <c:v>0.43301528378456328</c:v>
                </c:pt>
                <c:pt idx="729">
                  <c:v>0.4329469986355447</c:v>
                </c:pt>
                <c:pt idx="730">
                  <c:v>0.43287882711052611</c:v>
                </c:pt>
                <c:pt idx="731">
                  <c:v>0.43281076897327303</c:v>
                </c:pt>
                <c:pt idx="732">
                  <c:v>0.43274282398814012</c:v>
                </c:pt>
                <c:pt idx="733">
                  <c:v>0.43267499192006947</c:v>
                </c:pt>
                <c:pt idx="734">
                  <c:v>0.43260727253458886</c:v>
                </c:pt>
                <c:pt idx="735">
                  <c:v>0.43253966559781015</c:v>
                </c:pt>
                <c:pt idx="736">
                  <c:v>0.43247217087642748</c:v>
                </c:pt>
                <c:pt idx="737">
                  <c:v>0.4324047881377156</c:v>
                </c:pt>
                <c:pt idx="738">
                  <c:v>0.43233751714952823</c:v>
                </c:pt>
                <c:pt idx="739">
                  <c:v>0.43227035768029631</c:v>
                </c:pt>
                <c:pt idx="740">
                  <c:v>0.43220330949902647</c:v>
                </c:pt>
                <c:pt idx="741">
                  <c:v>0.43213637237529912</c:v>
                </c:pt>
                <c:pt idx="742">
                  <c:v>0.43206954607926706</c:v>
                </c:pt>
                <c:pt idx="743">
                  <c:v>0.4320028303816536</c:v>
                </c:pt>
                <c:pt idx="744">
                  <c:v>0.43193622505375107</c:v>
                </c:pt>
                <c:pt idx="745">
                  <c:v>0.43186972986741901</c:v>
                </c:pt>
                <c:pt idx="746">
                  <c:v>0.43180334459508268</c:v>
                </c:pt>
                <c:pt idx="747">
                  <c:v>0.43173706900973141</c:v>
                </c:pt>
                <c:pt idx="748">
                  <c:v>0.43167090288491683</c:v>
                </c:pt>
                <c:pt idx="749">
                  <c:v>0.43160484599475141</c:v>
                </c:pt>
                <c:pt idx="750">
                  <c:v>0.43153889811390672</c:v>
                </c:pt>
                <c:pt idx="751">
                  <c:v>0.4314730590176119</c:v>
                </c:pt>
                <c:pt idx="752">
                  <c:v>0.43140732848165203</c:v>
                </c:pt>
                <c:pt idx="753">
                  <c:v>0.43134170628236645</c:v>
                </c:pt>
                <c:pt idx="754">
                  <c:v>0.43127619219664731</c:v>
                </c:pt>
                <c:pt idx="755">
                  <c:v>0.43121078600193785</c:v>
                </c:pt>
                <c:pt idx="756">
                  <c:v>0.43114548747623088</c:v>
                </c:pt>
                <c:pt idx="757">
                  <c:v>0.43108029639806711</c:v>
                </c:pt>
                <c:pt idx="758">
                  <c:v>0.43101521254653374</c:v>
                </c:pt>
                <c:pt idx="759">
                  <c:v>0.43095023570126267</c:v>
                </c:pt>
                <c:pt idx="760">
                  <c:v>0.43088536564242913</c:v>
                </c:pt>
                <c:pt idx="761">
                  <c:v>0.43082060215074997</c:v>
                </c:pt>
                <c:pt idx="762">
                  <c:v>0.43075594500748227</c:v>
                </c:pt>
                <c:pt idx="763">
                  <c:v>0.43069139399442158</c:v>
                </c:pt>
                <c:pt idx="764">
                  <c:v>0.43062694889390052</c:v>
                </c:pt>
                <c:pt idx="765">
                  <c:v>0.43056260948878722</c:v>
                </c:pt>
                <c:pt idx="766">
                  <c:v>0.43049837556248371</c:v>
                </c:pt>
                <c:pt idx="767">
                  <c:v>0.43043424689892451</c:v>
                </c:pt>
                <c:pt idx="768">
                  <c:v>0.43037022328257502</c:v>
                </c:pt>
                <c:pt idx="769">
                  <c:v>0.43030630449842994</c:v>
                </c:pt>
                <c:pt idx="770">
                  <c:v>0.43024249033201195</c:v>
                </c:pt>
                <c:pt idx="771">
                  <c:v>0.43017878056936998</c:v>
                </c:pt>
                <c:pt idx="772">
                  <c:v>0.4301151749970778</c:v>
                </c:pt>
                <c:pt idx="773">
                  <c:v>0.4300516734022326</c:v>
                </c:pt>
                <c:pt idx="774">
                  <c:v>0.42998827557245334</c:v>
                </c:pt>
                <c:pt idx="775">
                  <c:v>0.42992498129587936</c:v>
                </c:pt>
                <c:pt idx="776">
                  <c:v>0.42986179036116884</c:v>
                </c:pt>
                <c:pt idx="777">
                  <c:v>0.42979870255749736</c:v>
                </c:pt>
                <c:pt idx="778">
                  <c:v>0.42973571767455643</c:v>
                </c:pt>
                <c:pt idx="779">
                  <c:v>0.42967283550255198</c:v>
                </c:pt>
                <c:pt idx="780">
                  <c:v>0.42961005583220285</c:v>
                </c:pt>
                <c:pt idx="781">
                  <c:v>0.42954737845473945</c:v>
                </c:pt>
                <c:pt idx="782">
                  <c:v>0.42948480316190218</c:v>
                </c:pt>
                <c:pt idx="783">
                  <c:v>0.42942232974594008</c:v>
                </c:pt>
                <c:pt idx="784">
                  <c:v>0.42935995799960935</c:v>
                </c:pt>
                <c:pt idx="785">
                  <c:v>0.42929768771617183</c:v>
                </c:pt>
                <c:pt idx="786">
                  <c:v>0.42923551868939358</c:v>
                </c:pt>
                <c:pt idx="787">
                  <c:v>0.42917345071354362</c:v>
                </c:pt>
                <c:pt idx="788">
                  <c:v>0.42911148358339229</c:v>
                </c:pt>
                <c:pt idx="789">
                  <c:v>0.42904961709420986</c:v>
                </c:pt>
                <c:pt idx="790">
                  <c:v>0.42898785104176523</c:v>
                </c:pt>
                <c:pt idx="791">
                  <c:v>0.4289261852223244</c:v>
                </c:pt>
                <c:pt idx="792">
                  <c:v>0.42886461943264909</c:v>
                </c:pt>
                <c:pt idx="793">
                  <c:v>0.42880315346999531</c:v>
                </c:pt>
                <c:pt idx="794">
                  <c:v>0.42874178713211203</c:v>
                </c:pt>
                <c:pt idx="795">
                  <c:v>0.42868052021723974</c:v>
                </c:pt>
                <c:pt idx="796">
                  <c:v>0.42861935252410904</c:v>
                </c:pt>
                <c:pt idx="797">
                  <c:v>0.42855828385193928</c:v>
                </c:pt>
                <c:pt idx="798">
                  <c:v>0.42849731400043711</c:v>
                </c:pt>
                <c:pt idx="799">
                  <c:v>0.4284364427697952</c:v>
                </c:pt>
                <c:pt idx="800">
                  <c:v>0.42837566996069082</c:v>
                </c:pt>
                <c:pt idx="801">
                  <c:v>0.42831499537428441</c:v>
                </c:pt>
                <c:pt idx="802">
                  <c:v>0.42825441881221832</c:v>
                </c:pt>
                <c:pt idx="803">
                  <c:v>0.42819394007661538</c:v>
                </c:pt>
                <c:pt idx="804">
                  <c:v>0.4281335589700776</c:v>
                </c:pt>
                <c:pt idx="805">
                  <c:v>0.42807327529568473</c:v>
                </c:pt>
                <c:pt idx="806">
                  <c:v>0.42801308885699302</c:v>
                </c:pt>
                <c:pt idx="807">
                  <c:v>0.42795299945803372</c:v>
                </c:pt>
                <c:pt idx="808">
                  <c:v>0.42789300690331189</c:v>
                </c:pt>
                <c:pt idx="809">
                  <c:v>0.42783311099780502</c:v>
                </c:pt>
                <c:pt idx="810">
                  <c:v>0.42777331154696169</c:v>
                </c:pt>
                <c:pt idx="811">
                  <c:v>0.42771360835670019</c:v>
                </c:pt>
                <c:pt idx="812">
                  <c:v>0.4276540012334073</c:v>
                </c:pt>
                <c:pt idx="813">
                  <c:v>0.4275944899839369</c:v>
                </c:pt>
                <c:pt idx="814">
                  <c:v>0.42753507441560873</c:v>
                </c:pt>
                <c:pt idx="815">
                  <c:v>0.42747575433620688</c:v>
                </c:pt>
                <c:pt idx="816">
                  <c:v>0.4274165295539788</c:v>
                </c:pt>
                <c:pt idx="817">
                  <c:v>0.42735739987763371</c:v>
                </c:pt>
                <c:pt idx="818">
                  <c:v>0.42729836511634151</c:v>
                </c:pt>
                <c:pt idx="819">
                  <c:v>0.42723942507973128</c:v>
                </c:pt>
                <c:pt idx="820">
                  <c:v>0.42718057957789024</c:v>
                </c:pt>
                <c:pt idx="821">
                  <c:v>0.42712182842136226</c:v>
                </c:pt>
                <c:pt idx="822">
                  <c:v>0.42706317142114664</c:v>
                </c:pt>
                <c:pt idx="823">
                  <c:v>0.42700460838869686</c:v>
                </c:pt>
                <c:pt idx="824">
                  <c:v>0.42694613913591928</c:v>
                </c:pt>
                <c:pt idx="825">
                  <c:v>0.42688776347517193</c:v>
                </c:pt>
                <c:pt idx="826">
                  <c:v>0.42682948121926317</c:v>
                </c:pt>
                <c:pt idx="827">
                  <c:v>0.42677129218145049</c:v>
                </c:pt>
                <c:pt idx="828">
                  <c:v>0.42671319617543918</c:v>
                </c:pt>
                <c:pt idx="829">
                  <c:v>0.42665519301538107</c:v>
                </c:pt>
                <c:pt idx="830">
                  <c:v>0.42659728251587348</c:v>
                </c:pt>
                <c:pt idx="831">
                  <c:v>0.42653946449195768</c:v>
                </c:pt>
                <c:pt idx="832">
                  <c:v>0.42648173875911788</c:v>
                </c:pt>
                <c:pt idx="833">
                  <c:v>0.42642410513327988</c:v>
                </c:pt>
                <c:pt idx="834">
                  <c:v>0.42636656343080986</c:v>
                </c:pt>
                <c:pt idx="835">
                  <c:v>0.42630911346851319</c:v>
                </c:pt>
                <c:pt idx="836">
                  <c:v>0.42625175506363311</c:v>
                </c:pt>
                <c:pt idx="837">
                  <c:v>0.42619448803384963</c:v>
                </c:pt>
                <c:pt idx="838">
                  <c:v>0.42613731219727824</c:v>
                </c:pt>
                <c:pt idx="839">
                  <c:v>0.4260802273724687</c:v>
                </c:pt>
                <c:pt idx="840">
                  <c:v>0.42602323337840392</c:v>
                </c:pt>
                <c:pt idx="841">
                  <c:v>0.42596633003449852</c:v>
                </c:pt>
                <c:pt idx="842">
                  <c:v>0.42590951716059794</c:v>
                </c:pt>
                <c:pt idx="843">
                  <c:v>0.425852794576977</c:v>
                </c:pt>
                <c:pt idx="844">
                  <c:v>0.42579616210433885</c:v>
                </c:pt>
                <c:pt idx="845">
                  <c:v>0.42573961956381368</c:v>
                </c:pt>
                <c:pt idx="846">
                  <c:v>0.42568316677695756</c:v>
                </c:pt>
                <c:pt idx="847">
                  <c:v>0.42562680356575133</c:v>
                </c:pt>
                <c:pt idx="848">
                  <c:v>0.42557052975259935</c:v>
                </c:pt>
                <c:pt idx="849">
                  <c:v>0.42551434516032832</c:v>
                </c:pt>
                <c:pt idx="850">
                  <c:v>0.42545824961218615</c:v>
                </c:pt>
                <c:pt idx="851">
                  <c:v>0.42540224293184076</c:v>
                </c:pt>
                <c:pt idx="852">
                  <c:v>0.42534632494337893</c:v>
                </c:pt>
                <c:pt idx="853">
                  <c:v>0.4252904954713051</c:v>
                </c:pt>
              </c:numCache>
            </c:numRef>
          </c:yVal>
          <c:smooth val="1"/>
        </c:ser>
        <c:axId val="101000704"/>
        <c:axId val="101002240"/>
      </c:scatterChart>
      <c:valAx>
        <c:axId val="101000704"/>
        <c:scaling>
          <c:orientation val="minMax"/>
          <c:max val="80"/>
        </c:scaling>
        <c:axPos val="b"/>
        <c:numFmt formatCode="General" sourceLinked="1"/>
        <c:tickLblPos val="nextTo"/>
        <c:crossAx val="101002240"/>
        <c:crosses val="autoZero"/>
        <c:crossBetween val="midCat"/>
      </c:valAx>
      <c:valAx>
        <c:axId val="101002240"/>
        <c:scaling>
          <c:orientation val="minMax"/>
          <c:max val="0.60000000000000053"/>
        </c:scaling>
        <c:axPos val="l"/>
        <c:majorGridlines/>
        <c:numFmt formatCode="General" sourceLinked="1"/>
        <c:tickLblPos val="nextTo"/>
        <c:crossAx val="1010007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52" footer="0.3149606200000005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#5'!$Q$1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#5'!$F$2:$F$855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#5'!$Q$2:$Q$855</c:f>
              <c:numCache>
                <c:formatCode>General</c:formatCode>
                <c:ptCount val="854"/>
                <c:pt idx="0">
                  <c:v>0.33</c:v>
                </c:pt>
                <c:pt idx="1">
                  <c:v>0.32969436268152558</c:v>
                </c:pt>
                <c:pt idx="2">
                  <c:v>0.32938960496800201</c:v>
                </c:pt>
                <c:pt idx="3">
                  <c:v>0.32908572369739475</c:v>
                </c:pt>
                <c:pt idx="4">
                  <c:v>0.32878271572129986</c:v>
                </c:pt>
                <c:pt idx="5">
                  <c:v>0.3284805779048755</c:v>
                </c:pt>
                <c:pt idx="6">
                  <c:v>0.32817930712677384</c:v>
                </c:pt>
                <c:pt idx="7">
                  <c:v>0.32787890027907329</c:v>
                </c:pt>
                <c:pt idx="8">
                  <c:v>0.32757935426721119</c:v>
                </c:pt>
                <c:pt idx="9">
                  <c:v>0.32728066600991684</c:v>
                </c:pt>
                <c:pt idx="10">
                  <c:v>0.326982832439145</c:v>
                </c:pt>
                <c:pt idx="11">
                  <c:v>0.3266858505000097</c:v>
                </c:pt>
                <c:pt idx="12">
                  <c:v>0.32638971715071841</c:v>
                </c:pt>
                <c:pt idx="13">
                  <c:v>0.3260944293625066</c:v>
                </c:pt>
                <c:pt idx="14">
                  <c:v>0.32579998411957273</c:v>
                </c:pt>
                <c:pt idx="15">
                  <c:v>0.32550637841901353</c:v>
                </c:pt>
                <c:pt idx="16">
                  <c:v>0.32521360927075971</c:v>
                </c:pt>
                <c:pt idx="17">
                  <c:v>0.32492167369751201</c:v>
                </c:pt>
                <c:pt idx="18">
                  <c:v>0.32463056873467772</c:v>
                </c:pt>
                <c:pt idx="19">
                  <c:v>0.32434029143030713</c:v>
                </c:pt>
                <c:pt idx="20">
                  <c:v>0.32405083884503105</c:v>
                </c:pt>
                <c:pt idx="21">
                  <c:v>0.32376220805199818</c:v>
                </c:pt>
                <c:pt idx="22">
                  <c:v>0.32347439613681278</c:v>
                </c:pt>
                <c:pt idx="23">
                  <c:v>0.32318740019747316</c:v>
                </c:pt>
                <c:pt idx="24">
                  <c:v>0.32290121734431004</c:v>
                </c:pt>
                <c:pt idx="25">
                  <c:v>0.32261584469992549</c:v>
                </c:pt>
                <c:pt idx="26">
                  <c:v>0.3223312793991322</c:v>
                </c:pt>
                <c:pt idx="27">
                  <c:v>0.32204751858889297</c:v>
                </c:pt>
                <c:pt idx="28">
                  <c:v>0.32176455942826088</c:v>
                </c:pt>
                <c:pt idx="29">
                  <c:v>0.32148239908831938</c:v>
                </c:pt>
                <c:pt idx="30">
                  <c:v>0.32120103475212275</c:v>
                </c:pt>
                <c:pt idx="31">
                  <c:v>0.32092046361463744</c:v>
                </c:pt>
                <c:pt idx="32">
                  <c:v>0.32064068288268299</c:v>
                </c:pt>
                <c:pt idx="33">
                  <c:v>0.32036168977487378</c:v>
                </c:pt>
                <c:pt idx="34">
                  <c:v>0.32008348152156102</c:v>
                </c:pt>
                <c:pt idx="35">
                  <c:v>0.31980605536477485</c:v>
                </c:pt>
                <c:pt idx="36">
                  <c:v>0.31952940855816697</c:v>
                </c:pt>
                <c:pt idx="37">
                  <c:v>0.31925353836695375</c:v>
                </c:pt>
                <c:pt idx="38">
                  <c:v>0.31897844206785919</c:v>
                </c:pt>
                <c:pt idx="39">
                  <c:v>0.31870411694905854</c:v>
                </c:pt>
                <c:pt idx="40">
                  <c:v>0.31843056031012229</c:v>
                </c:pt>
                <c:pt idx="41">
                  <c:v>0.31815776946196017</c:v>
                </c:pt>
                <c:pt idx="42">
                  <c:v>0.31788574172676576</c:v>
                </c:pt>
                <c:pt idx="43">
                  <c:v>0.3176144744379612</c:v>
                </c:pt>
                <c:pt idx="44">
                  <c:v>0.31734396494014239</c:v>
                </c:pt>
                <c:pt idx="45">
                  <c:v>0.31707421058902435</c:v>
                </c:pt>
                <c:pt idx="46">
                  <c:v>0.31680520875138701</c:v>
                </c:pt>
                <c:pt idx="47">
                  <c:v>0.31653695680502103</c:v>
                </c:pt>
                <c:pt idx="48">
                  <c:v>0.3162694521386743</c:v>
                </c:pt>
                <c:pt idx="49">
                  <c:v>0.31600269215199861</c:v>
                </c:pt>
                <c:pt idx="50">
                  <c:v>0.31573667425549634</c:v>
                </c:pt>
                <c:pt idx="51">
                  <c:v>0.31547139587046796</c:v>
                </c:pt>
                <c:pt idx="52">
                  <c:v>0.31520685442895924</c:v>
                </c:pt>
                <c:pt idx="53">
                  <c:v>0.31494304737370921</c:v>
                </c:pt>
                <c:pt idx="54">
                  <c:v>0.31467997215809834</c:v>
                </c:pt>
                <c:pt idx="55">
                  <c:v>0.3144176262460967</c:v>
                </c:pt>
                <c:pt idx="56">
                  <c:v>0.31415600711221275</c:v>
                </c:pt>
                <c:pt idx="57">
                  <c:v>0.31389511224144229</c:v>
                </c:pt>
                <c:pt idx="58">
                  <c:v>0.31363493912921758</c:v>
                </c:pt>
                <c:pt idx="59">
                  <c:v>0.313375485281357</c:v>
                </c:pt>
                <c:pt idx="60">
                  <c:v>0.3131167482140147</c:v>
                </c:pt>
                <c:pt idx="61">
                  <c:v>0.3128587254536308</c:v>
                </c:pt>
                <c:pt idx="62">
                  <c:v>0.31260141453688162</c:v>
                </c:pt>
                <c:pt idx="63">
                  <c:v>0.31234481301063027</c:v>
                </c:pt>
                <c:pt idx="64">
                  <c:v>0.31208891843187769</c:v>
                </c:pt>
                <c:pt idx="65">
                  <c:v>0.31183372836771373</c:v>
                </c:pt>
                <c:pt idx="66">
                  <c:v>0.31157924039526835</c:v>
                </c:pt>
                <c:pt idx="67">
                  <c:v>0.31132545210166379</c:v>
                </c:pt>
                <c:pt idx="68">
                  <c:v>0.31107236108396613</c:v>
                </c:pt>
                <c:pt idx="69">
                  <c:v>0.31081996494913761</c:v>
                </c:pt>
                <c:pt idx="70">
                  <c:v>0.31056826131398918</c:v>
                </c:pt>
                <c:pt idx="71">
                  <c:v>0.3103172478051332</c:v>
                </c:pt>
                <c:pt idx="72">
                  <c:v>0.31006692205893643</c:v>
                </c:pt>
                <c:pt idx="73">
                  <c:v>0.30981728172147338</c:v>
                </c:pt>
                <c:pt idx="74">
                  <c:v>0.3095683244484797</c:v>
                </c:pt>
                <c:pt idx="75">
                  <c:v>0.30932004790530598</c:v>
                </c:pt>
                <c:pt idx="76">
                  <c:v>0.30907244976687187</c:v>
                </c:pt>
                <c:pt idx="77">
                  <c:v>0.30882552771762023</c:v>
                </c:pt>
                <c:pt idx="78">
                  <c:v>0.30857927945147179</c:v>
                </c:pt>
                <c:pt idx="79">
                  <c:v>0.30833370267177967</c:v>
                </c:pt>
                <c:pt idx="80">
                  <c:v>0.30808879509128478</c:v>
                </c:pt>
                <c:pt idx="81">
                  <c:v>0.30784455443207071</c:v>
                </c:pt>
                <c:pt idx="82">
                  <c:v>0.30760097842551948</c:v>
                </c:pt>
                <c:pt idx="83">
                  <c:v>0.30735806481226718</c:v>
                </c:pt>
                <c:pt idx="84">
                  <c:v>0.30711581134215998</c:v>
                </c:pt>
                <c:pt idx="85">
                  <c:v>0.30687421577421037</c:v>
                </c:pt>
                <c:pt idx="86">
                  <c:v>0.30663327587655365</c:v>
                </c:pt>
                <c:pt idx="87">
                  <c:v>0.30639298942640458</c:v>
                </c:pt>
                <c:pt idx="88">
                  <c:v>0.30615335421001433</c:v>
                </c:pt>
                <c:pt idx="89">
                  <c:v>0.30591436802262767</c:v>
                </c:pt>
                <c:pt idx="90">
                  <c:v>0.30567602866844035</c:v>
                </c:pt>
                <c:pt idx="91">
                  <c:v>0.30543833396055675</c:v>
                </c:pt>
                <c:pt idx="92">
                  <c:v>0.30520128172094779</c:v>
                </c:pt>
                <c:pt idx="93">
                  <c:v>0.30496486978040882</c:v>
                </c:pt>
                <c:pt idx="94">
                  <c:v>0.30472909597851827</c:v>
                </c:pt>
                <c:pt idx="95">
                  <c:v>0.30449395816359581</c:v>
                </c:pt>
                <c:pt idx="96">
                  <c:v>0.30425945419266143</c:v>
                </c:pt>
                <c:pt idx="97">
                  <c:v>0.30402558193139428</c:v>
                </c:pt>
                <c:pt idx="98">
                  <c:v>0.30379233925409188</c:v>
                </c:pt>
                <c:pt idx="99">
                  <c:v>0.30355972404362958</c:v>
                </c:pt>
                <c:pt idx="100">
                  <c:v>0.30332773419142012</c:v>
                </c:pt>
                <c:pt idx="101">
                  <c:v>0.30309636759737363</c:v>
                </c:pt>
                <c:pt idx="102">
                  <c:v>0.30286562216985757</c:v>
                </c:pt>
                <c:pt idx="103">
                  <c:v>0.30263549582565719</c:v>
                </c:pt>
                <c:pt idx="104">
                  <c:v>0.30240598648993583</c:v>
                </c:pt>
                <c:pt idx="105">
                  <c:v>0.3021770920961957</c:v>
                </c:pt>
                <c:pt idx="106">
                  <c:v>0.30194881058623896</c:v>
                </c:pt>
                <c:pt idx="107">
                  <c:v>0.30172113991012867</c:v>
                </c:pt>
                <c:pt idx="108">
                  <c:v>0.30149407802615019</c:v>
                </c:pt>
                <c:pt idx="109">
                  <c:v>0.30126762290077275</c:v>
                </c:pt>
                <c:pt idx="110">
                  <c:v>0.30104177250861125</c:v>
                </c:pt>
                <c:pt idx="111">
                  <c:v>0.30081652483238802</c:v>
                </c:pt>
                <c:pt idx="112">
                  <c:v>0.30059187786289526</c:v>
                </c:pt>
                <c:pt idx="113">
                  <c:v>0.30036782959895719</c:v>
                </c:pt>
                <c:pt idx="114">
                  <c:v>0.30014437804739269</c:v>
                </c:pt>
                <c:pt idx="115">
                  <c:v>0.2999215212229781</c:v>
                </c:pt>
                <c:pt idx="116">
                  <c:v>0.29969925714841011</c:v>
                </c:pt>
                <c:pt idx="117">
                  <c:v>0.29947758385426898</c:v>
                </c:pt>
                <c:pt idx="118">
                  <c:v>0.29925649937898186</c:v>
                </c:pt>
                <c:pt idx="119">
                  <c:v>0.29903600176878625</c:v>
                </c:pt>
                <c:pt idx="120">
                  <c:v>0.29881608907769402</c:v>
                </c:pt>
                <c:pt idx="121">
                  <c:v>0.298596759367455</c:v>
                </c:pt>
                <c:pt idx="122">
                  <c:v>0.2983780107075214</c:v>
                </c:pt>
                <c:pt idx="123">
                  <c:v>0.29815984117501187</c:v>
                </c:pt>
                <c:pt idx="124">
                  <c:v>0.29794224885467618</c:v>
                </c:pt>
                <c:pt idx="125">
                  <c:v>0.29772523183885985</c:v>
                </c:pt>
                <c:pt idx="126">
                  <c:v>0.29750878822746901</c:v>
                </c:pt>
                <c:pt idx="127">
                  <c:v>0.29729291612793551</c:v>
                </c:pt>
                <c:pt idx="128">
                  <c:v>0.29707761365518215</c:v>
                </c:pt>
                <c:pt idx="129">
                  <c:v>0.29686287893158808</c:v>
                </c:pt>
                <c:pt idx="130">
                  <c:v>0.29664871008695454</c:v>
                </c:pt>
                <c:pt idx="131">
                  <c:v>0.29643510525847044</c:v>
                </c:pt>
                <c:pt idx="132">
                  <c:v>0.29622206259067846</c:v>
                </c:pt>
                <c:pt idx="133">
                  <c:v>0.29600958023544127</c:v>
                </c:pt>
                <c:pt idx="134">
                  <c:v>0.29579765635190769</c:v>
                </c:pt>
                <c:pt idx="135">
                  <c:v>0.29558628910647938</c:v>
                </c:pt>
                <c:pt idx="136">
                  <c:v>0.29537547667277742</c:v>
                </c:pt>
                <c:pt idx="137">
                  <c:v>0.29516521723160916</c:v>
                </c:pt>
                <c:pt idx="138">
                  <c:v>0.29495550897093525</c:v>
                </c:pt>
                <c:pt idx="139">
                  <c:v>0.29474635008583694</c:v>
                </c:pt>
                <c:pt idx="140">
                  <c:v>0.29453773877848338</c:v>
                </c:pt>
                <c:pt idx="141">
                  <c:v>0.29432967325809917</c:v>
                </c:pt>
                <c:pt idx="142">
                  <c:v>0.29412215174093209</c:v>
                </c:pt>
                <c:pt idx="143">
                  <c:v>0.29391517245022097</c:v>
                </c:pt>
                <c:pt idx="144">
                  <c:v>0.29370873361616373</c:v>
                </c:pt>
                <c:pt idx="145">
                  <c:v>0.29350283347588574</c:v>
                </c:pt>
                <c:pt idx="146">
                  <c:v>0.29329747027340802</c:v>
                </c:pt>
                <c:pt idx="147">
                  <c:v>0.29309264225961584</c:v>
                </c:pt>
                <c:pt idx="148">
                  <c:v>0.29288834769222755</c:v>
                </c:pt>
                <c:pt idx="149">
                  <c:v>0.29268458483576332</c:v>
                </c:pt>
                <c:pt idx="150">
                  <c:v>0.2924813519615142</c:v>
                </c:pt>
                <c:pt idx="151">
                  <c:v>0.29227864734751141</c:v>
                </c:pt>
                <c:pt idx="152">
                  <c:v>0.29207646927849568</c:v>
                </c:pt>
                <c:pt idx="153">
                  <c:v>0.29187481604588661</c:v>
                </c:pt>
                <c:pt idx="154">
                  <c:v>0.2916736859477525</c:v>
                </c:pt>
                <c:pt idx="155">
                  <c:v>0.29147307728878025</c:v>
                </c:pt>
                <c:pt idx="156">
                  <c:v>0.29127298838024512</c:v>
                </c:pt>
                <c:pt idx="157">
                  <c:v>0.29107341753998117</c:v>
                </c:pt>
                <c:pt idx="158">
                  <c:v>0.29087436309235126</c:v>
                </c:pt>
                <c:pt idx="159">
                  <c:v>0.29067582336821779</c:v>
                </c:pt>
                <c:pt idx="160">
                  <c:v>0.29047779670491303</c:v>
                </c:pt>
                <c:pt idx="161">
                  <c:v>0.2902802814462101</c:v>
                </c:pt>
                <c:pt idx="162">
                  <c:v>0.29008327594229377</c:v>
                </c:pt>
                <c:pt idx="163">
                  <c:v>0.28988677854973161</c:v>
                </c:pt>
                <c:pt idx="164">
                  <c:v>0.28969078763144507</c:v>
                </c:pt>
                <c:pt idx="165">
                  <c:v>0.28949530155668091</c:v>
                </c:pt>
                <c:pt idx="166">
                  <c:v>0.28930031870098272</c:v>
                </c:pt>
                <c:pt idx="167">
                  <c:v>0.28910583744616253</c:v>
                </c:pt>
                <c:pt idx="168">
                  <c:v>0.28891185618027265</c:v>
                </c:pt>
                <c:pt idx="169">
                  <c:v>0.28871837329757771</c:v>
                </c:pt>
                <c:pt idx="170">
                  <c:v>0.28852538719852644</c:v>
                </c:pt>
                <c:pt idx="171">
                  <c:v>0.28833289628972419</c:v>
                </c:pt>
                <c:pt idx="172">
                  <c:v>0.28814089898390516</c:v>
                </c:pt>
                <c:pt idx="173">
                  <c:v>0.28794939369990508</c:v>
                </c:pt>
                <c:pt idx="174">
                  <c:v>0.28775837886263356</c:v>
                </c:pt>
                <c:pt idx="175">
                  <c:v>0.28756785290304715</c:v>
                </c:pt>
                <c:pt idx="176">
                  <c:v>0.28737781425812231</c:v>
                </c:pt>
                <c:pt idx="177">
                  <c:v>0.2871882613708282</c:v>
                </c:pt>
                <c:pt idx="178">
                  <c:v>0.2869991926901001</c:v>
                </c:pt>
                <c:pt idx="179">
                  <c:v>0.28681060667081282</c:v>
                </c:pt>
                <c:pt idx="180">
                  <c:v>0.28662250177375387</c:v>
                </c:pt>
                <c:pt idx="181">
                  <c:v>0.28643487646559745</c:v>
                </c:pt>
                <c:pt idx="182">
                  <c:v>0.28624772921887798</c:v>
                </c:pt>
                <c:pt idx="183">
                  <c:v>0.28606105851196406</c:v>
                </c:pt>
                <c:pt idx="184">
                  <c:v>0.28587486282903241</c:v>
                </c:pt>
                <c:pt idx="185">
                  <c:v>0.28568914066004208</c:v>
                </c:pt>
                <c:pt idx="186">
                  <c:v>0.2855038905007089</c:v>
                </c:pt>
                <c:pt idx="187">
                  <c:v>0.28531911085247957</c:v>
                </c:pt>
                <c:pt idx="188">
                  <c:v>0.28513480022250637</c:v>
                </c:pt>
                <c:pt idx="189">
                  <c:v>0.28495095712362184</c:v>
                </c:pt>
                <c:pt idx="190">
                  <c:v>0.28476758007431358</c:v>
                </c:pt>
                <c:pt idx="191">
                  <c:v>0.28458466759869921</c:v>
                </c:pt>
                <c:pt idx="192">
                  <c:v>0.28440221822650125</c:v>
                </c:pt>
                <c:pt idx="193">
                  <c:v>0.28422023049302247</c:v>
                </c:pt>
                <c:pt idx="194">
                  <c:v>0.28403870293912126</c:v>
                </c:pt>
                <c:pt idx="195">
                  <c:v>0.28385763411118681</c:v>
                </c:pt>
                <c:pt idx="196">
                  <c:v>0.28367702256111493</c:v>
                </c:pt>
                <c:pt idx="197">
                  <c:v>0.28349686684628356</c:v>
                </c:pt>
                <c:pt idx="198">
                  <c:v>0.28331716552952863</c:v>
                </c:pt>
                <c:pt idx="199">
                  <c:v>0.28313791717911996</c:v>
                </c:pt>
                <c:pt idx="200">
                  <c:v>0.28295912036873738</c:v>
                </c:pt>
                <c:pt idx="201">
                  <c:v>0.28278077367744675</c:v>
                </c:pt>
                <c:pt idx="202">
                  <c:v>0.2826028756896764</c:v>
                </c:pt>
                <c:pt idx="203">
                  <c:v>0.28242542499519352</c:v>
                </c:pt>
                <c:pt idx="204">
                  <c:v>0.28224842018908047</c:v>
                </c:pt>
                <c:pt idx="205">
                  <c:v>0.28207185987171174</c:v>
                </c:pt>
                <c:pt idx="206">
                  <c:v>0.28189574264873046</c:v>
                </c:pt>
                <c:pt idx="207">
                  <c:v>0.28172006713102543</c:v>
                </c:pt>
                <c:pt idx="208">
                  <c:v>0.28154483193470803</c:v>
                </c:pt>
                <c:pt idx="209">
                  <c:v>0.28137003568108931</c:v>
                </c:pt>
                <c:pt idx="210">
                  <c:v>0.28119567699665737</c:v>
                </c:pt>
                <c:pt idx="211">
                  <c:v>0.28102175451305439</c:v>
                </c:pt>
                <c:pt idx="212">
                  <c:v>0.28084826686705439</c:v>
                </c:pt>
                <c:pt idx="213">
                  <c:v>0.28067521270054063</c:v>
                </c:pt>
                <c:pt idx="214">
                  <c:v>0.28050259066048333</c:v>
                </c:pt>
                <c:pt idx="215">
                  <c:v>0.28033039939891746</c:v>
                </c:pt>
                <c:pt idx="216">
                  <c:v>0.28015863757292053</c:v>
                </c:pt>
                <c:pt idx="217">
                  <c:v>0.27998730384459075</c:v>
                </c:pt>
                <c:pt idx="218">
                  <c:v>0.27981639688102511</c:v>
                </c:pt>
                <c:pt idx="219">
                  <c:v>0.27964591535429745</c:v>
                </c:pt>
                <c:pt idx="220">
                  <c:v>0.27947585794143703</c:v>
                </c:pt>
                <c:pt idx="221">
                  <c:v>0.2793062233244068</c:v>
                </c:pt>
                <c:pt idx="222">
                  <c:v>0.27913701019008202</c:v>
                </c:pt>
                <c:pt idx="223">
                  <c:v>0.27896821723022897</c:v>
                </c:pt>
                <c:pt idx="224">
                  <c:v>0.27879984314148343</c:v>
                </c:pt>
                <c:pt idx="225">
                  <c:v>0.27863188662533001</c:v>
                </c:pt>
                <c:pt idx="226">
                  <c:v>0.2784643463880806</c:v>
                </c:pt>
                <c:pt idx="227">
                  <c:v>0.27829722114085392</c:v>
                </c:pt>
                <c:pt idx="228">
                  <c:v>0.27813050959955438</c:v>
                </c:pt>
                <c:pt idx="229">
                  <c:v>0.27796421048485143</c:v>
                </c:pt>
                <c:pt idx="230">
                  <c:v>0.27779832252215908</c:v>
                </c:pt>
                <c:pt idx="231">
                  <c:v>0.27763284444161523</c:v>
                </c:pt>
                <c:pt idx="232">
                  <c:v>0.2774677749780613</c:v>
                </c:pt>
                <c:pt idx="233">
                  <c:v>0.27730311287102188</c:v>
                </c:pt>
                <c:pt idx="234">
                  <c:v>0.2771388568646847</c:v>
                </c:pt>
                <c:pt idx="235">
                  <c:v>0.27697500570788025</c:v>
                </c:pt>
                <c:pt idx="236">
                  <c:v>0.276811558154062</c:v>
                </c:pt>
                <c:pt idx="237">
                  <c:v>0.27664851296128629</c:v>
                </c:pt>
                <c:pt idx="238">
                  <c:v>0.27648586889219257</c:v>
                </c:pt>
                <c:pt idx="239">
                  <c:v>0.27632362471398381</c:v>
                </c:pt>
                <c:pt idx="240">
                  <c:v>0.27616177919840679</c:v>
                </c:pt>
                <c:pt idx="241">
                  <c:v>0.27600033112173256</c:v>
                </c:pt>
                <c:pt idx="242">
                  <c:v>0.27583927926473689</c:v>
                </c:pt>
                <c:pt idx="243">
                  <c:v>0.27567862241268115</c:v>
                </c:pt>
                <c:pt idx="244">
                  <c:v>0.27551835935529301</c:v>
                </c:pt>
                <c:pt idx="245">
                  <c:v>0.27535848888674724</c:v>
                </c:pt>
                <c:pt idx="246">
                  <c:v>0.2751990098056466</c:v>
                </c:pt>
                <c:pt idx="247">
                  <c:v>0.27503992091500307</c:v>
                </c:pt>
                <c:pt idx="248">
                  <c:v>0.27488122102221879</c:v>
                </c:pt>
                <c:pt idx="249">
                  <c:v>0.27472290893906742</c:v>
                </c:pt>
                <c:pt idx="250">
                  <c:v>0.27456498348167535</c:v>
                </c:pt>
                <c:pt idx="251">
                  <c:v>0.27440744347050322</c:v>
                </c:pt>
                <c:pt idx="252">
                  <c:v>0.27425028773032734</c:v>
                </c:pt>
                <c:pt idx="253">
                  <c:v>0.27409351509022128</c:v>
                </c:pt>
                <c:pt idx="254">
                  <c:v>0.27393712438353762</c:v>
                </c:pt>
                <c:pt idx="255">
                  <c:v>0.27378111444788961</c:v>
                </c:pt>
                <c:pt idx="256">
                  <c:v>0.27362548412513316</c:v>
                </c:pt>
                <c:pt idx="257">
                  <c:v>0.27347023226134859</c:v>
                </c:pt>
                <c:pt idx="258">
                  <c:v>0.27331535770682286</c:v>
                </c:pt>
                <c:pt idx="259">
                  <c:v>0.27316085931603168</c:v>
                </c:pt>
                <c:pt idx="260">
                  <c:v>0.27300673594762154</c:v>
                </c:pt>
                <c:pt idx="261">
                  <c:v>0.27285298646439216</c:v>
                </c:pt>
                <c:pt idx="262">
                  <c:v>0.27269960973327878</c:v>
                </c:pt>
                <c:pt idx="263">
                  <c:v>0.27254660462533475</c:v>
                </c:pt>
                <c:pt idx="264">
                  <c:v>0.27239397001571403</c:v>
                </c:pt>
                <c:pt idx="265">
                  <c:v>0.27224170478365356</c:v>
                </c:pt>
                <c:pt idx="266">
                  <c:v>0.27208980781245645</c:v>
                </c:pt>
                <c:pt idx="267">
                  <c:v>0.27193827798947445</c:v>
                </c:pt>
                <c:pt idx="268">
                  <c:v>0.27178711420609097</c:v>
                </c:pt>
                <c:pt idx="269">
                  <c:v>0.27163631535770388</c:v>
                </c:pt>
                <c:pt idx="270">
                  <c:v>0.2714858803437088</c:v>
                </c:pt>
                <c:pt idx="271">
                  <c:v>0.27133580806748209</c:v>
                </c:pt>
                <c:pt idx="272">
                  <c:v>0.27118609743636413</c:v>
                </c:pt>
                <c:pt idx="273">
                  <c:v>0.2710367473616424</c:v>
                </c:pt>
                <c:pt idx="274">
                  <c:v>0.27088775675853521</c:v>
                </c:pt>
                <c:pt idx="275">
                  <c:v>0.27073912454617488</c:v>
                </c:pt>
                <c:pt idx="276">
                  <c:v>0.27059084964759134</c:v>
                </c:pt>
                <c:pt idx="277">
                  <c:v>0.27044293098969585</c:v>
                </c:pt>
                <c:pt idx="278">
                  <c:v>0.27029536750326455</c:v>
                </c:pt>
                <c:pt idx="279">
                  <c:v>0.27014815812292226</c:v>
                </c:pt>
                <c:pt idx="280">
                  <c:v>0.27000130178712634</c:v>
                </c:pt>
                <c:pt idx="281">
                  <c:v>0.26985479743815072</c:v>
                </c:pt>
                <c:pt idx="282">
                  <c:v>0.26970864402206962</c:v>
                </c:pt>
                <c:pt idx="283">
                  <c:v>0.26956284048874213</c:v>
                </c:pt>
                <c:pt idx="284">
                  <c:v>0.26941738579179569</c:v>
                </c:pt>
                <c:pt idx="285">
                  <c:v>0.26927227888861094</c:v>
                </c:pt>
                <c:pt idx="286">
                  <c:v>0.2691275187403056</c:v>
                </c:pt>
                <c:pt idx="287">
                  <c:v>0.26898310431171918</c:v>
                </c:pt>
                <c:pt idx="288">
                  <c:v>0.26883903457139713</c:v>
                </c:pt>
                <c:pt idx="289">
                  <c:v>0.26869530849157552</c:v>
                </c:pt>
                <c:pt idx="290">
                  <c:v>0.26855192504816577</c:v>
                </c:pt>
                <c:pt idx="291">
                  <c:v>0.26840888322073903</c:v>
                </c:pt>
                <c:pt idx="292">
                  <c:v>0.26826618199251118</c:v>
                </c:pt>
                <c:pt idx="293">
                  <c:v>0.2681238203503275</c:v>
                </c:pt>
                <c:pt idx="294">
                  <c:v>0.26798179728464766</c:v>
                </c:pt>
                <c:pt idx="295">
                  <c:v>0.26784011178953065</c:v>
                </c:pt>
                <c:pt idx="296">
                  <c:v>0.26769876286261984</c:v>
                </c:pt>
                <c:pt idx="297">
                  <c:v>0.26755774950512806</c:v>
                </c:pt>
                <c:pt idx="298">
                  <c:v>0.26741707072182269</c:v>
                </c:pt>
                <c:pt idx="299">
                  <c:v>0.26727672552101117</c:v>
                </c:pt>
                <c:pt idx="300">
                  <c:v>0.26713671291452601</c:v>
                </c:pt>
                <c:pt idx="301">
                  <c:v>0.26699703191771046</c:v>
                </c:pt>
                <c:pt idx="302">
                  <c:v>0.2668576815494037</c:v>
                </c:pt>
                <c:pt idx="303">
                  <c:v>0.26671866083192663</c:v>
                </c:pt>
                <c:pt idx="304">
                  <c:v>0.26657996879106716</c:v>
                </c:pt>
                <c:pt idx="305">
                  <c:v>0.26644160445606624</c:v>
                </c:pt>
                <c:pt idx="306">
                  <c:v>0.26630356685960327</c:v>
                </c:pt>
                <c:pt idx="307">
                  <c:v>0.26616585503778206</c:v>
                </c:pt>
                <c:pt idx="308">
                  <c:v>0.26602846803011665</c:v>
                </c:pt>
                <c:pt idx="309">
                  <c:v>0.26589140487951729</c:v>
                </c:pt>
                <c:pt idx="310">
                  <c:v>0.26575466463227637</c:v>
                </c:pt>
                <c:pt idx="311">
                  <c:v>0.26561824633805459</c:v>
                </c:pt>
                <c:pt idx="312">
                  <c:v>0.26548214904986689</c:v>
                </c:pt>
                <c:pt idx="313">
                  <c:v>0.26534637182406889</c:v>
                </c:pt>
                <c:pt idx="314">
                  <c:v>0.26521091372034289</c:v>
                </c:pt>
                <c:pt idx="315">
                  <c:v>0.26507577380168451</c:v>
                </c:pt>
                <c:pt idx="316">
                  <c:v>0.26494095113438881</c:v>
                </c:pt>
                <c:pt idx="317">
                  <c:v>0.26480644478803683</c:v>
                </c:pt>
                <c:pt idx="318">
                  <c:v>0.26467225383548215</c:v>
                </c:pt>
                <c:pt idx="319">
                  <c:v>0.26453837735283742</c:v>
                </c:pt>
                <c:pt idx="320">
                  <c:v>0.26440481441946101</c:v>
                </c:pt>
                <c:pt idx="321">
                  <c:v>0.26427156411794372</c:v>
                </c:pt>
                <c:pt idx="322">
                  <c:v>0.26413862553409556</c:v>
                </c:pt>
                <c:pt idx="323">
                  <c:v>0.26400599775693256</c:v>
                </c:pt>
                <c:pt idx="324">
                  <c:v>0.26387367987866367</c:v>
                </c:pt>
                <c:pt idx="325">
                  <c:v>0.26374167099467771</c:v>
                </c:pt>
                <c:pt idx="326">
                  <c:v>0.26360997020353033</c:v>
                </c:pt>
                <c:pt idx="327">
                  <c:v>0.26347857660693119</c:v>
                </c:pt>
                <c:pt idx="328">
                  <c:v>0.26334748930973106</c:v>
                </c:pt>
                <c:pt idx="329">
                  <c:v>0.26321670741990888</c:v>
                </c:pt>
                <c:pt idx="330">
                  <c:v>0.26308623004855924</c:v>
                </c:pt>
                <c:pt idx="331">
                  <c:v>0.2629560563098795</c:v>
                </c:pt>
                <c:pt idx="332">
                  <c:v>0.26282618532115731</c:v>
                </c:pt>
                <c:pt idx="333">
                  <c:v>0.26269661620275792</c:v>
                </c:pt>
                <c:pt idx="334">
                  <c:v>0.26256734807811172</c:v>
                </c:pt>
                <c:pt idx="335">
                  <c:v>0.26243838007370174</c:v>
                </c:pt>
                <c:pt idx="336">
                  <c:v>0.26230971131905134</c:v>
                </c:pt>
                <c:pt idx="337">
                  <c:v>0.26218134094671186</c:v>
                </c:pt>
                <c:pt idx="338">
                  <c:v>0.26205326809225027</c:v>
                </c:pt>
                <c:pt idx="339">
                  <c:v>0.26192549189423692</c:v>
                </c:pt>
                <c:pt idx="340">
                  <c:v>0.2617980114942336</c:v>
                </c:pt>
                <c:pt idx="341">
                  <c:v>0.2616708260367811</c:v>
                </c:pt>
                <c:pt idx="342">
                  <c:v>0.26154393466938736</c:v>
                </c:pt>
                <c:pt idx="343">
                  <c:v>0.26141733654251542</c:v>
                </c:pt>
                <c:pt idx="344">
                  <c:v>0.26129103080957156</c:v>
                </c:pt>
                <c:pt idx="345">
                  <c:v>0.26116501662689334</c:v>
                </c:pt>
                <c:pt idx="346">
                  <c:v>0.26103929315373764</c:v>
                </c:pt>
                <c:pt idx="347">
                  <c:v>0.26091385955226909</c:v>
                </c:pt>
                <c:pt idx="348">
                  <c:v>0.2607887149875483</c:v>
                </c:pt>
                <c:pt idx="349">
                  <c:v>0.26066385862752001</c:v>
                </c:pt>
                <c:pt idx="350">
                  <c:v>0.26053928964300166</c:v>
                </c:pt>
                <c:pt idx="351">
                  <c:v>0.26041500720767186</c:v>
                </c:pt>
                <c:pt idx="352">
                  <c:v>0.26029101049805875</c:v>
                </c:pt>
                <c:pt idx="353">
                  <c:v>0.26016729869352856</c:v>
                </c:pt>
                <c:pt idx="354">
                  <c:v>0.26004387097627418</c:v>
                </c:pt>
                <c:pt idx="355">
                  <c:v>0.25992072653130399</c:v>
                </c:pt>
                <c:pt idx="356">
                  <c:v>0.25979786454643028</c:v>
                </c:pt>
                <c:pt idx="357">
                  <c:v>0.25967528421225827</c:v>
                </c:pt>
                <c:pt idx="358">
                  <c:v>0.2595529847221747</c:v>
                </c:pt>
                <c:pt idx="359">
                  <c:v>0.25943096527233689</c:v>
                </c:pt>
                <c:pt idx="360">
                  <c:v>0.25930922506166137</c:v>
                </c:pt>
                <c:pt idx="361">
                  <c:v>0.25918776329181309</c:v>
                </c:pt>
                <c:pt idx="362">
                  <c:v>0.25906657916719433</c:v>
                </c:pt>
                <c:pt idx="363">
                  <c:v>0.25894567189493378</c:v>
                </c:pt>
                <c:pt idx="364">
                  <c:v>0.25882504068487544</c:v>
                </c:pt>
                <c:pt idx="365">
                  <c:v>0.25870468474956826</c:v>
                </c:pt>
                <c:pt idx="366">
                  <c:v>0.25858460330425476</c:v>
                </c:pt>
                <c:pt idx="367">
                  <c:v>0.25846479556686075</c:v>
                </c:pt>
                <c:pt idx="368">
                  <c:v>0.25834526075798436</c:v>
                </c:pt>
                <c:pt idx="369">
                  <c:v>0.25822599810088553</c:v>
                </c:pt>
                <c:pt idx="370">
                  <c:v>0.25810700682147542</c:v>
                </c:pt>
                <c:pt idx="371">
                  <c:v>0.2579882861483056</c:v>
                </c:pt>
                <c:pt idx="372">
                  <c:v>0.25786983531255803</c:v>
                </c:pt>
                <c:pt idx="373">
                  <c:v>0.25775165354803409</c:v>
                </c:pt>
                <c:pt idx="374">
                  <c:v>0.25763374009114448</c:v>
                </c:pt>
                <c:pt idx="375">
                  <c:v>0.25751609418089877</c:v>
                </c:pt>
                <c:pt idx="376">
                  <c:v>0.25739871505889522</c:v>
                </c:pt>
                <c:pt idx="377">
                  <c:v>0.25728160196931027</c:v>
                </c:pt>
                <c:pt idx="378">
                  <c:v>0.25716475415888845</c:v>
                </c:pt>
                <c:pt idx="379">
                  <c:v>0.25704817087693221</c:v>
                </c:pt>
                <c:pt idx="380">
                  <c:v>0.2569318513752919</c:v>
                </c:pt>
                <c:pt idx="381">
                  <c:v>0.25681579490835538</c:v>
                </c:pt>
                <c:pt idx="382">
                  <c:v>0.25670000073303828</c:v>
                </c:pt>
                <c:pt idx="383">
                  <c:v>0.25658446810877394</c:v>
                </c:pt>
                <c:pt idx="384">
                  <c:v>0.25646919629750337</c:v>
                </c:pt>
                <c:pt idx="385">
                  <c:v>0.25635418456366538</c:v>
                </c:pt>
                <c:pt idx="386">
                  <c:v>0.25623943217418682</c:v>
                </c:pt>
                <c:pt idx="387">
                  <c:v>0.25612493839847256</c:v>
                </c:pt>
                <c:pt idx="388">
                  <c:v>0.25601070250839608</c:v>
                </c:pt>
                <c:pt idx="389">
                  <c:v>0.25589672377828931</c:v>
                </c:pt>
                <c:pt idx="390">
                  <c:v>0.25578300148493327</c:v>
                </c:pt>
                <c:pt idx="391">
                  <c:v>0.25566953490754829</c:v>
                </c:pt>
                <c:pt idx="392">
                  <c:v>0.25555632332778444</c:v>
                </c:pt>
                <c:pt idx="393">
                  <c:v>0.25544336602971202</c:v>
                </c:pt>
                <c:pt idx="394">
                  <c:v>0.25533066229981205</c:v>
                </c:pt>
                <c:pt idx="395">
                  <c:v>0.25521821142696671</c:v>
                </c:pt>
                <c:pt idx="396">
                  <c:v>0.25510601270245004</c:v>
                </c:pt>
                <c:pt idx="397">
                  <c:v>0.25499406541991854</c:v>
                </c:pt>
                <c:pt idx="398">
                  <c:v>0.25488236887540167</c:v>
                </c:pt>
                <c:pt idx="399">
                  <c:v>0.25477092236729276</c:v>
                </c:pt>
                <c:pt idx="400">
                  <c:v>0.25465972519633973</c:v>
                </c:pt>
                <c:pt idx="401">
                  <c:v>0.25454877666563575</c:v>
                </c:pt>
                <c:pt idx="402">
                  <c:v>0.25443807608061014</c:v>
                </c:pt>
                <c:pt idx="403">
                  <c:v>0.25432762274901932</c:v>
                </c:pt>
                <c:pt idx="404">
                  <c:v>0.2542174159809375</c:v>
                </c:pt>
                <c:pt idx="405">
                  <c:v>0.25410745508874794</c:v>
                </c:pt>
                <c:pt idx="406">
                  <c:v>0.25399773938713366</c:v>
                </c:pt>
                <c:pt idx="407">
                  <c:v>0.25388826819306853</c:v>
                </c:pt>
                <c:pt idx="408">
                  <c:v>0.25377904082580854</c:v>
                </c:pt>
                <c:pt idx="409">
                  <c:v>0.25367005660688263</c:v>
                </c:pt>
                <c:pt idx="410">
                  <c:v>0.25356131486008404</c:v>
                </c:pt>
                <c:pt idx="411">
                  <c:v>0.25345281491146143</c:v>
                </c:pt>
                <c:pt idx="412">
                  <c:v>0.25334455608931006</c:v>
                </c:pt>
                <c:pt idx="413">
                  <c:v>0.25323653772416321</c:v>
                </c:pt>
                <c:pt idx="414">
                  <c:v>0.25312875914878319</c:v>
                </c:pt>
                <c:pt idx="415">
                  <c:v>0.25302121969815311</c:v>
                </c:pt>
                <c:pt idx="416">
                  <c:v>0.25291391870946789</c:v>
                </c:pt>
                <c:pt idx="417">
                  <c:v>0.25280685552212584</c:v>
                </c:pt>
                <c:pt idx="418">
                  <c:v>0.25270002947772008</c:v>
                </c:pt>
                <c:pt idx="419">
                  <c:v>0.25259343992003014</c:v>
                </c:pt>
                <c:pt idx="420">
                  <c:v>0.25248708619501331</c:v>
                </c:pt>
                <c:pt idx="421">
                  <c:v>0.25238096765079637</c:v>
                </c:pt>
                <c:pt idx="422">
                  <c:v>0.25227508363766715</c:v>
                </c:pt>
                <c:pt idx="423">
                  <c:v>0.25216943350806614</c:v>
                </c:pt>
                <c:pt idx="424">
                  <c:v>0.25206401661657829</c:v>
                </c:pt>
                <c:pt idx="425">
                  <c:v>0.2519588323199245</c:v>
                </c:pt>
                <c:pt idx="426">
                  <c:v>0.25185387997695363</c:v>
                </c:pt>
                <c:pt idx="427">
                  <c:v>0.25174915894863414</c:v>
                </c:pt>
                <c:pt idx="428">
                  <c:v>0.25164466859804596</c:v>
                </c:pt>
                <c:pt idx="429">
                  <c:v>0.25154040829037239</c:v>
                </c:pt>
                <c:pt idx="430">
                  <c:v>0.25143637739289193</c:v>
                </c:pt>
                <c:pt idx="431">
                  <c:v>0.25133257527497027</c:v>
                </c:pt>
                <c:pt idx="432">
                  <c:v>0.25122900130805226</c:v>
                </c:pt>
                <c:pt idx="433">
                  <c:v>0.25112565486565386</c:v>
                </c:pt>
                <c:pt idx="434">
                  <c:v>0.25102253532335422</c:v>
                </c:pt>
                <c:pt idx="435">
                  <c:v>0.25091964205878781</c:v>
                </c:pt>
                <c:pt idx="436">
                  <c:v>0.25081697445163653</c:v>
                </c:pt>
                <c:pt idx="437">
                  <c:v>0.25071453188362169</c:v>
                </c:pt>
                <c:pt idx="438">
                  <c:v>0.25061231373849646</c:v>
                </c:pt>
                <c:pt idx="439">
                  <c:v>0.25051031940203777</c:v>
                </c:pt>
                <c:pt idx="440">
                  <c:v>0.25040854826203884</c:v>
                </c:pt>
                <c:pt idx="441">
                  <c:v>0.25030699970830128</c:v>
                </c:pt>
                <c:pt idx="442">
                  <c:v>0.25020567313262754</c:v>
                </c:pt>
                <c:pt idx="443">
                  <c:v>0.25010456792881319</c:v>
                </c:pt>
                <c:pt idx="444">
                  <c:v>0.25000368349263929</c:v>
                </c:pt>
                <c:pt idx="445">
                  <c:v>0.24990301922186484</c:v>
                </c:pt>
                <c:pt idx="446">
                  <c:v>0.24980257451621915</c:v>
                </c:pt>
                <c:pt idx="447">
                  <c:v>0.24970234877739447</c:v>
                </c:pt>
                <c:pt idx="448">
                  <c:v>0.24960234140903848</c:v>
                </c:pt>
                <c:pt idx="449">
                  <c:v>0.24950255181674663</c:v>
                </c:pt>
                <c:pt idx="450">
                  <c:v>0.249402979408055</c:v>
                </c:pt>
                <c:pt idx="451">
                  <c:v>0.24930362359243272</c:v>
                </c:pt>
                <c:pt idx="452">
                  <c:v>0.24920448378127474</c:v>
                </c:pt>
                <c:pt idx="453">
                  <c:v>0.24910555938789442</c:v>
                </c:pt>
                <c:pt idx="454">
                  <c:v>0.24900684982751628</c:v>
                </c:pt>
                <c:pt idx="455">
                  <c:v>0.2489083545172687</c:v>
                </c:pt>
                <c:pt idx="456">
                  <c:v>0.24881007287617679</c:v>
                </c:pt>
                <c:pt idx="457">
                  <c:v>0.24871200432515508</c:v>
                </c:pt>
                <c:pt idx="458">
                  <c:v>0.2486141482870004</c:v>
                </c:pt>
                <c:pt idx="459">
                  <c:v>0.24851650418638477</c:v>
                </c:pt>
                <c:pt idx="460">
                  <c:v>0.24841907144984829</c:v>
                </c:pt>
                <c:pt idx="461">
                  <c:v>0.248321849505792</c:v>
                </c:pt>
                <c:pt idx="462">
                  <c:v>0.24822483778447094</c:v>
                </c:pt>
                <c:pt idx="463">
                  <c:v>0.24812803571798706</c:v>
                </c:pt>
                <c:pt idx="464">
                  <c:v>0.24803144274028224</c:v>
                </c:pt>
                <c:pt idx="465">
                  <c:v>0.24793505828713144</c:v>
                </c:pt>
                <c:pt idx="466">
                  <c:v>0.24783888179613567</c:v>
                </c:pt>
                <c:pt idx="467">
                  <c:v>0.24774291270671508</c:v>
                </c:pt>
                <c:pt idx="468">
                  <c:v>0.24764715046010227</c:v>
                </c:pt>
                <c:pt idx="469">
                  <c:v>0.24755159449933525</c:v>
                </c:pt>
                <c:pt idx="470">
                  <c:v>0.24745624426925072</c:v>
                </c:pt>
                <c:pt idx="471">
                  <c:v>0.24736109921647736</c:v>
                </c:pt>
                <c:pt idx="472">
                  <c:v>0.24726615878942898</c:v>
                </c:pt>
                <c:pt idx="473">
                  <c:v>0.2471714224382979</c:v>
                </c:pt>
                <c:pt idx="474">
                  <c:v>0.24707688961504817</c:v>
                </c:pt>
                <c:pt idx="475">
                  <c:v>0.24698255977340899</c:v>
                </c:pt>
                <c:pt idx="476">
                  <c:v>0.24688843236886807</c:v>
                </c:pt>
                <c:pt idx="477">
                  <c:v>0.24679450685866497</c:v>
                </c:pt>
                <c:pt idx="478">
                  <c:v>0.24670078270178458</c:v>
                </c:pt>
                <c:pt idx="479">
                  <c:v>0.24660725935895059</c:v>
                </c:pt>
                <c:pt idx="480">
                  <c:v>0.24651393629261889</c:v>
                </c:pt>
                <c:pt idx="481">
                  <c:v>0.24642081296697121</c:v>
                </c:pt>
                <c:pt idx="482">
                  <c:v>0.24632788884790857</c:v>
                </c:pt>
                <c:pt idx="483">
                  <c:v>0.2462351634030448</c:v>
                </c:pt>
                <c:pt idx="484">
                  <c:v>0.24614263610170029</c:v>
                </c:pt>
                <c:pt idx="485">
                  <c:v>0.2460503064148955</c:v>
                </c:pt>
                <c:pt idx="486">
                  <c:v>0.2459581738153446</c:v>
                </c:pt>
                <c:pt idx="487">
                  <c:v>0.2458662377774492</c:v>
                </c:pt>
                <c:pt idx="488">
                  <c:v>0.24577449777729202</c:v>
                </c:pt>
                <c:pt idx="489">
                  <c:v>0.24568295329263068</c:v>
                </c:pt>
                <c:pt idx="490">
                  <c:v>0.24559160380289133</c:v>
                </c:pt>
                <c:pt idx="491">
                  <c:v>0.24550044878916258</c:v>
                </c:pt>
                <c:pt idx="492">
                  <c:v>0.24540948773418919</c:v>
                </c:pt>
                <c:pt idx="493">
                  <c:v>0.245318720122366</c:v>
                </c:pt>
                <c:pt idx="494">
                  <c:v>0.24522814543973173</c:v>
                </c:pt>
                <c:pt idx="495">
                  <c:v>0.24513776317396291</c:v>
                </c:pt>
                <c:pt idx="496">
                  <c:v>0.24504757281436773</c:v>
                </c:pt>
                <c:pt idx="497">
                  <c:v>0.24495757385188008</c:v>
                </c:pt>
                <c:pt idx="498">
                  <c:v>0.24486776577905342</c:v>
                </c:pt>
                <c:pt idx="499">
                  <c:v>0.2447781480900548</c:v>
                </c:pt>
                <c:pt idx="500">
                  <c:v>0.24468872028065891</c:v>
                </c:pt>
                <c:pt idx="501">
                  <c:v>0.24459948184824212</c:v>
                </c:pt>
                <c:pt idx="502">
                  <c:v>0.24451043229177652</c:v>
                </c:pt>
                <c:pt idx="503">
                  <c:v>0.24442157111182397</c:v>
                </c:pt>
                <c:pt idx="504">
                  <c:v>0.24433289781053036</c:v>
                </c:pt>
                <c:pt idx="505">
                  <c:v>0.24424441189161955</c:v>
                </c:pt>
                <c:pt idx="506">
                  <c:v>0.24415611286038777</c:v>
                </c:pt>
                <c:pt idx="507">
                  <c:v>0.24406800022369757</c:v>
                </c:pt>
                <c:pt idx="508">
                  <c:v>0.24398007348997222</c:v>
                </c:pt>
                <c:pt idx="509">
                  <c:v>0.24389233216918993</c:v>
                </c:pt>
                <c:pt idx="510">
                  <c:v>0.24380477577287796</c:v>
                </c:pt>
                <c:pt idx="511">
                  <c:v>0.24371740381410714</c:v>
                </c:pt>
                <c:pt idx="512">
                  <c:v>0.24363021580748598</c:v>
                </c:pt>
                <c:pt idx="513">
                  <c:v>0.2435432112691551</c:v>
                </c:pt>
                <c:pt idx="514">
                  <c:v>0.24345638971678163</c:v>
                </c:pt>
                <c:pt idx="515">
                  <c:v>0.24336975066955355</c:v>
                </c:pt>
                <c:pt idx="516">
                  <c:v>0.24328329364817403</c:v>
                </c:pt>
                <c:pt idx="517">
                  <c:v>0.24319701817485595</c:v>
                </c:pt>
                <c:pt idx="518">
                  <c:v>0.24311092377331636</c:v>
                </c:pt>
                <c:pt idx="519">
                  <c:v>0.24302500996877094</c:v>
                </c:pt>
                <c:pt idx="520">
                  <c:v>0.24293927628792847</c:v>
                </c:pt>
                <c:pt idx="521">
                  <c:v>0.24285372225898538</c:v>
                </c:pt>
                <c:pt idx="522">
                  <c:v>0.24276834741162026</c:v>
                </c:pt>
                <c:pt idx="523">
                  <c:v>0.24268315127698856</c:v>
                </c:pt>
                <c:pt idx="524">
                  <c:v>0.24259813338771699</c:v>
                </c:pt>
                <c:pt idx="525">
                  <c:v>0.24251329327789828</c:v>
                </c:pt>
                <c:pt idx="526">
                  <c:v>0.24242863048308574</c:v>
                </c:pt>
                <c:pt idx="527">
                  <c:v>0.24234414454028802</c:v>
                </c:pt>
                <c:pt idx="528">
                  <c:v>0.24225983498796366</c:v>
                </c:pt>
                <c:pt idx="529">
                  <c:v>0.24217570136601591</c:v>
                </c:pt>
                <c:pt idx="530">
                  <c:v>0.24209174321578736</c:v>
                </c:pt>
                <c:pt idx="531">
                  <c:v>0.24200796008005479</c:v>
                </c:pt>
                <c:pt idx="532">
                  <c:v>0.24192435150302385</c:v>
                </c:pt>
                <c:pt idx="533">
                  <c:v>0.24184091703032387</c:v>
                </c:pt>
                <c:pt idx="534">
                  <c:v>0.24175765620900277</c:v>
                </c:pt>
                <c:pt idx="535">
                  <c:v>0.24167456858752176</c:v>
                </c:pt>
                <c:pt idx="536">
                  <c:v>0.24159165371575028</c:v>
                </c:pt>
                <c:pt idx="537">
                  <c:v>0.24150891114496087</c:v>
                </c:pt>
                <c:pt idx="538">
                  <c:v>0.24142634042782404</c:v>
                </c:pt>
                <c:pt idx="539">
                  <c:v>0.24134394111840321</c:v>
                </c:pt>
                <c:pt idx="540">
                  <c:v>0.24126171277214967</c:v>
                </c:pt>
                <c:pt idx="541">
                  <c:v>0.24117965494589752</c:v>
                </c:pt>
                <c:pt idx="542">
                  <c:v>0.24109776719785866</c:v>
                </c:pt>
                <c:pt idx="543">
                  <c:v>0.24101604908761778</c:v>
                </c:pt>
                <c:pt idx="544">
                  <c:v>0.24093450017612741</c:v>
                </c:pt>
                <c:pt idx="545">
                  <c:v>0.24085312002570297</c:v>
                </c:pt>
                <c:pt idx="546">
                  <c:v>0.24077190820001781</c:v>
                </c:pt>
                <c:pt idx="547">
                  <c:v>0.24069086426409833</c:v>
                </c:pt>
                <c:pt idx="548">
                  <c:v>0.24060998778431905</c:v>
                </c:pt>
                <c:pt idx="549">
                  <c:v>0.24052927832839774</c:v>
                </c:pt>
                <c:pt idx="550">
                  <c:v>0.24044873546539061</c:v>
                </c:pt>
                <c:pt idx="551">
                  <c:v>0.24036835876568749</c:v>
                </c:pt>
                <c:pt idx="552">
                  <c:v>0.24028814780100691</c:v>
                </c:pt>
                <c:pt idx="553">
                  <c:v>0.24020810214439139</c:v>
                </c:pt>
                <c:pt idx="554">
                  <c:v>0.2401282213702027</c:v>
                </c:pt>
                <c:pt idx="555">
                  <c:v>0.24004850505411704</c:v>
                </c:pt>
                <c:pt idx="556">
                  <c:v>0.23996895277312033</c:v>
                </c:pt>
                <c:pt idx="557">
                  <c:v>0.23988956410550347</c:v>
                </c:pt>
                <c:pt idx="558">
                  <c:v>0.23981033863085768</c:v>
                </c:pt>
                <c:pt idx="559">
                  <c:v>0.23973127593006985</c:v>
                </c:pt>
                <c:pt idx="560">
                  <c:v>0.23965237558531782</c:v>
                </c:pt>
                <c:pt idx="561">
                  <c:v>0.2395736371800658</c:v>
                </c:pt>
                <c:pt idx="562">
                  <c:v>0.2394950602990597</c:v>
                </c:pt>
                <c:pt idx="563">
                  <c:v>0.23941664452832254</c:v>
                </c:pt>
                <c:pt idx="564">
                  <c:v>0.2393383894551499</c:v>
                </c:pt>
                <c:pt idx="565">
                  <c:v>0.23926029466810536</c:v>
                </c:pt>
                <c:pt idx="566">
                  <c:v>0.23918235975701593</c:v>
                </c:pt>
                <c:pt idx="567">
                  <c:v>0.23910458431296755</c:v>
                </c:pt>
                <c:pt idx="568">
                  <c:v>0.23902696792830053</c:v>
                </c:pt>
                <c:pt idx="569">
                  <c:v>0.23894951019660515</c:v>
                </c:pt>
                <c:pt idx="570">
                  <c:v>0.23887221071271716</c:v>
                </c:pt>
                <c:pt idx="571">
                  <c:v>0.23879506907271325</c:v>
                </c:pt>
                <c:pt idx="572">
                  <c:v>0.23871808487390669</c:v>
                </c:pt>
                <c:pt idx="573">
                  <c:v>0.23864125771484301</c:v>
                </c:pt>
                <c:pt idx="574">
                  <c:v>0.23856458719529539</c:v>
                </c:pt>
                <c:pt idx="575">
                  <c:v>0.2384880729162604</c:v>
                </c:pt>
                <c:pt idx="576">
                  <c:v>0.23841171447995371</c:v>
                </c:pt>
                <c:pt idx="577">
                  <c:v>0.23833551148980561</c:v>
                </c:pt>
                <c:pt idx="578">
                  <c:v>0.23825946355045677</c:v>
                </c:pt>
                <c:pt idx="579">
                  <c:v>0.23818357026775386</c:v>
                </c:pt>
                <c:pt idx="580">
                  <c:v>0.23810783124874538</c:v>
                </c:pt>
                <c:pt idx="581">
                  <c:v>0.23803224610167725</c:v>
                </c:pt>
                <c:pt idx="582">
                  <c:v>0.23795681443598868</c:v>
                </c:pt>
                <c:pt idx="583">
                  <c:v>0.23788153586230781</c:v>
                </c:pt>
                <c:pt idx="584">
                  <c:v>0.23780640999244762</c:v>
                </c:pt>
                <c:pt idx="585">
                  <c:v>0.23773143643940159</c:v>
                </c:pt>
                <c:pt idx="586">
                  <c:v>0.23765661481733963</c:v>
                </c:pt>
                <c:pt idx="587">
                  <c:v>0.2375819447416038</c:v>
                </c:pt>
                <c:pt idx="588">
                  <c:v>0.23750742582870429</c:v>
                </c:pt>
                <c:pt idx="589">
                  <c:v>0.23743305769631518</c:v>
                </c:pt>
                <c:pt idx="590">
                  <c:v>0.23735883996327034</c:v>
                </c:pt>
                <c:pt idx="591">
                  <c:v>0.23728477224955935</c:v>
                </c:pt>
                <c:pt idx="592">
                  <c:v>0.23721085417632343</c:v>
                </c:pt>
                <c:pt idx="593">
                  <c:v>0.23713708536585129</c:v>
                </c:pt>
                <c:pt idx="594">
                  <c:v>0.23706346544157517</c:v>
                </c:pt>
                <c:pt idx="595">
                  <c:v>0.23698999402806675</c:v>
                </c:pt>
                <c:pt idx="596">
                  <c:v>0.23691667075103315</c:v>
                </c:pt>
                <c:pt idx="597">
                  <c:v>0.23684349523731293</c:v>
                </c:pt>
                <c:pt idx="598">
                  <c:v>0.23677046711487207</c:v>
                </c:pt>
                <c:pt idx="599">
                  <c:v>0.23669758601280003</c:v>
                </c:pt>
                <c:pt idx="600">
                  <c:v>0.2366248515613058</c:v>
                </c:pt>
                <c:pt idx="601">
                  <c:v>0.23655226339171392</c:v>
                </c:pt>
                <c:pt idx="602">
                  <c:v>0.23647982113646057</c:v>
                </c:pt>
                <c:pt idx="603">
                  <c:v>0.23640752442908972</c:v>
                </c:pt>
                <c:pt idx="604">
                  <c:v>0.23633537290424911</c:v>
                </c:pt>
                <c:pt idx="605">
                  <c:v>0.23626336619768654</c:v>
                </c:pt>
                <c:pt idx="606">
                  <c:v>0.2361915039462458</c:v>
                </c:pt>
                <c:pt idx="607">
                  <c:v>0.23611978578786308</c:v>
                </c:pt>
                <c:pt idx="608">
                  <c:v>0.2360482113615629</c:v>
                </c:pt>
                <c:pt idx="609">
                  <c:v>0.23597678030745445</c:v>
                </c:pt>
                <c:pt idx="610">
                  <c:v>0.23590549226672772</c:v>
                </c:pt>
                <c:pt idx="611">
                  <c:v>0.23583434688164973</c:v>
                </c:pt>
                <c:pt idx="612">
                  <c:v>0.23576334379556074</c:v>
                </c:pt>
                <c:pt idx="613">
                  <c:v>0.23569248265287052</c:v>
                </c:pt>
                <c:pt idx="614">
                  <c:v>0.23562176309905464</c:v>
                </c:pt>
                <c:pt idx="615">
                  <c:v>0.23555118478065071</c:v>
                </c:pt>
                <c:pt idx="616">
                  <c:v>0.23548074734525465</c:v>
                </c:pt>
                <c:pt idx="617">
                  <c:v>0.23541045044151701</c:v>
                </c:pt>
                <c:pt idx="618">
                  <c:v>0.23534029371913928</c:v>
                </c:pt>
                <c:pt idx="619">
                  <c:v>0.23527027682887031</c:v>
                </c:pt>
                <c:pt idx="620">
                  <c:v>0.23520039942250251</c:v>
                </c:pt>
                <c:pt idx="621">
                  <c:v>0.23513066115286835</c:v>
                </c:pt>
                <c:pt idx="622">
                  <c:v>0.23506106167383667</c:v>
                </c:pt>
                <c:pt idx="623">
                  <c:v>0.23499160064030905</c:v>
                </c:pt>
                <c:pt idx="624">
                  <c:v>0.2349222777082163</c:v>
                </c:pt>
                <c:pt idx="625">
                  <c:v>0.23485309253451478</c:v>
                </c:pt>
                <c:pt idx="626">
                  <c:v>0.23478404477718293</c:v>
                </c:pt>
                <c:pt idx="627">
                  <c:v>0.23471513409521763</c:v>
                </c:pt>
                <c:pt idx="628">
                  <c:v>0.23464636014863077</c:v>
                </c:pt>
                <c:pt idx="629">
                  <c:v>0.23457772259844559</c:v>
                </c:pt>
                <c:pt idx="630">
                  <c:v>0.23450922110669328</c:v>
                </c:pt>
                <c:pt idx="631">
                  <c:v>0.23444085533640949</c:v>
                </c:pt>
                <c:pt idx="632">
                  <c:v>0.23437262495163075</c:v>
                </c:pt>
                <c:pt idx="633">
                  <c:v>0.23430452961739112</c:v>
                </c:pt>
                <c:pt idx="634">
                  <c:v>0.23423656899971862</c:v>
                </c:pt>
                <c:pt idx="635">
                  <c:v>0.2341687427656319</c:v>
                </c:pt>
                <c:pt idx="636">
                  <c:v>0.23410105058313677</c:v>
                </c:pt>
                <c:pt idx="637">
                  <c:v>0.23403349212122274</c:v>
                </c:pt>
                <c:pt idx="638">
                  <c:v>0.2339660670498597</c:v>
                </c:pt>
                <c:pt idx="639">
                  <c:v>0.23389877503999448</c:v>
                </c:pt>
                <c:pt idx="640">
                  <c:v>0.23383161576354752</c:v>
                </c:pt>
                <c:pt idx="641">
                  <c:v>0.23376458889340943</c:v>
                </c:pt>
                <c:pt idx="642">
                  <c:v>0.23369769410343777</c:v>
                </c:pt>
                <c:pt idx="643">
                  <c:v>0.23363093106845359</c:v>
                </c:pt>
                <c:pt idx="644">
                  <c:v>0.23356429946423821</c:v>
                </c:pt>
                <c:pt idx="645">
                  <c:v>0.23349779896752984</c:v>
                </c:pt>
                <c:pt idx="646">
                  <c:v>0.23343142925602034</c:v>
                </c:pt>
                <c:pt idx="647">
                  <c:v>0.23336519000835193</c:v>
                </c:pt>
                <c:pt idx="648">
                  <c:v>0.23329908090411389</c:v>
                </c:pt>
                <c:pt idx="649">
                  <c:v>0.23323310162383934</c:v>
                </c:pt>
                <c:pt idx="650">
                  <c:v>0.23316725184900194</c:v>
                </c:pt>
                <c:pt idx="651">
                  <c:v>0.23310153126201277</c:v>
                </c:pt>
                <c:pt idx="652">
                  <c:v>0.23303593954621699</c:v>
                </c:pt>
                <c:pt idx="653">
                  <c:v>0.23297047638589072</c:v>
                </c:pt>
                <c:pt idx="654">
                  <c:v>0.23290514146623786</c:v>
                </c:pt>
                <c:pt idx="655">
                  <c:v>0.2328399344733868</c:v>
                </c:pt>
                <c:pt idx="656">
                  <c:v>0.23277485509438739</c:v>
                </c:pt>
                <c:pt idx="657">
                  <c:v>0.23270990301720768</c:v>
                </c:pt>
                <c:pt idx="658">
                  <c:v>0.23264507793073083</c:v>
                </c:pt>
                <c:pt idx="659">
                  <c:v>0.232580379524752</c:v>
                </c:pt>
                <c:pt idx="660">
                  <c:v>0.23251580748997519</c:v>
                </c:pt>
                <c:pt idx="661">
                  <c:v>0.23245136151801013</c:v>
                </c:pt>
                <c:pt idx="662">
                  <c:v>0.23238704130136922</c:v>
                </c:pt>
                <c:pt idx="663">
                  <c:v>0.23232284653346444</c:v>
                </c:pt>
                <c:pt idx="664">
                  <c:v>0.23225877690860428</c:v>
                </c:pt>
                <c:pt idx="665">
                  <c:v>0.23219483212199066</c:v>
                </c:pt>
                <c:pt idx="666">
                  <c:v>0.23213101186971591</c:v>
                </c:pt>
                <c:pt idx="667">
                  <c:v>0.23206731584875978</c:v>
                </c:pt>
                <c:pt idx="668">
                  <c:v>0.23200374375698629</c:v>
                </c:pt>
                <c:pt idx="669">
                  <c:v>0.23194029529314086</c:v>
                </c:pt>
                <c:pt idx="670">
                  <c:v>0.23187697015684722</c:v>
                </c:pt>
                <c:pt idx="671">
                  <c:v>0.23181376804860448</c:v>
                </c:pt>
                <c:pt idx="672">
                  <c:v>0.23175068866978413</c:v>
                </c:pt>
                <c:pt idx="673">
                  <c:v>0.23168773172262702</c:v>
                </c:pt>
                <c:pt idx="674">
                  <c:v>0.23162489691024057</c:v>
                </c:pt>
                <c:pt idx="675">
                  <c:v>0.23156218393659564</c:v>
                </c:pt>
                <c:pt idx="676">
                  <c:v>0.23149959250652374</c:v>
                </c:pt>
                <c:pt idx="677">
                  <c:v>0.23143712232571401</c:v>
                </c:pt>
                <c:pt idx="678">
                  <c:v>0.23137477310071042</c:v>
                </c:pt>
                <c:pt idx="679">
                  <c:v>0.23131254453890879</c:v>
                </c:pt>
                <c:pt idx="680">
                  <c:v>0.23125043634855394</c:v>
                </c:pt>
                <c:pt idx="681">
                  <c:v>0.23118844823873683</c:v>
                </c:pt>
                <c:pt idx="682">
                  <c:v>0.23112657991939164</c:v>
                </c:pt>
                <c:pt idx="683">
                  <c:v>0.23106483110129297</c:v>
                </c:pt>
                <c:pt idx="684">
                  <c:v>0.23100320149605305</c:v>
                </c:pt>
                <c:pt idx="685">
                  <c:v>0.23094169081611882</c:v>
                </c:pt>
                <c:pt idx="686">
                  <c:v>0.23088029877476909</c:v>
                </c:pt>
                <c:pt idx="687">
                  <c:v>0.23081902508611188</c:v>
                </c:pt>
                <c:pt idx="688">
                  <c:v>0.23075786946508145</c:v>
                </c:pt>
                <c:pt idx="689">
                  <c:v>0.23069683162743565</c:v>
                </c:pt>
                <c:pt idx="690">
                  <c:v>0.23063591128975311</c:v>
                </c:pt>
                <c:pt idx="691">
                  <c:v>0.23057510816943041</c:v>
                </c:pt>
                <c:pt idx="692">
                  <c:v>0.23051442198467939</c:v>
                </c:pt>
                <c:pt idx="693">
                  <c:v>0.23045385245452443</c:v>
                </c:pt>
                <c:pt idx="694">
                  <c:v>0.23039339929879965</c:v>
                </c:pt>
                <c:pt idx="695">
                  <c:v>0.23033306223814626</c:v>
                </c:pt>
                <c:pt idx="696">
                  <c:v>0.23027284099400974</c:v>
                </c:pt>
                <c:pt idx="697">
                  <c:v>0.23021273528863725</c:v>
                </c:pt>
                <c:pt idx="698">
                  <c:v>0.23015274484507495</c:v>
                </c:pt>
                <c:pt idx="699">
                  <c:v>0.23009286938716517</c:v>
                </c:pt>
                <c:pt idx="700">
                  <c:v>0.2300331086395439</c:v>
                </c:pt>
                <c:pt idx="701">
                  <c:v>0.22997346232763807</c:v>
                </c:pt>
                <c:pt idx="702">
                  <c:v>0.2299139301776629</c:v>
                </c:pt>
                <c:pt idx="703">
                  <c:v>0.22985451191661926</c:v>
                </c:pt>
                <c:pt idx="704">
                  <c:v>0.22979520727229102</c:v>
                </c:pt>
                <c:pt idx="705">
                  <c:v>0.2297360159732425</c:v>
                </c:pt>
                <c:pt idx="706">
                  <c:v>0.22967693774881576</c:v>
                </c:pt>
                <c:pt idx="707">
                  <c:v>0.22961797232912809</c:v>
                </c:pt>
                <c:pt idx="708">
                  <c:v>0.2295591194450694</c:v>
                </c:pt>
                <c:pt idx="709">
                  <c:v>0.2295003788282996</c:v>
                </c:pt>
                <c:pt idx="710">
                  <c:v>0.22944175021124608</c:v>
                </c:pt>
                <c:pt idx="711">
                  <c:v>0.22938323332710112</c:v>
                </c:pt>
                <c:pt idx="712">
                  <c:v>0.22932482790981934</c:v>
                </c:pt>
                <c:pt idx="713">
                  <c:v>0.2292665336941152</c:v>
                </c:pt>
                <c:pt idx="714">
                  <c:v>0.22920835041546042</c:v>
                </c:pt>
                <c:pt idx="715">
                  <c:v>0.22915027781008146</c:v>
                </c:pt>
                <c:pt idx="716">
                  <c:v>0.22909231561495708</c:v>
                </c:pt>
                <c:pt idx="717">
                  <c:v>0.2290344635678157</c:v>
                </c:pt>
                <c:pt idx="718">
                  <c:v>0.22897672140713307</c:v>
                </c:pt>
                <c:pt idx="719">
                  <c:v>0.22891908887212969</c:v>
                </c:pt>
                <c:pt idx="720">
                  <c:v>0.22886156570276833</c:v>
                </c:pt>
                <c:pt idx="721">
                  <c:v>0.22880415163975165</c:v>
                </c:pt>
                <c:pt idx="722">
                  <c:v>0.22874684642451962</c:v>
                </c:pt>
                <c:pt idx="723">
                  <c:v>0.22868964979924719</c:v>
                </c:pt>
                <c:pt idx="724">
                  <c:v>0.22863256150684183</c:v>
                </c:pt>
                <c:pt idx="725">
                  <c:v>0.22857558129094102</c:v>
                </c:pt>
                <c:pt idx="726">
                  <c:v>0.22851870889590989</c:v>
                </c:pt>
                <c:pt idx="727">
                  <c:v>0.2284619440668389</c:v>
                </c:pt>
                <c:pt idx="728">
                  <c:v>0.22840528654954123</c:v>
                </c:pt>
                <c:pt idx="729">
                  <c:v>0.22834873609055065</c:v>
                </c:pt>
                <c:pt idx="730">
                  <c:v>0.22829229243711888</c:v>
                </c:pt>
                <c:pt idx="731">
                  <c:v>0.22823595533721347</c:v>
                </c:pt>
                <c:pt idx="732">
                  <c:v>0.22817972453951518</c:v>
                </c:pt>
                <c:pt idx="733">
                  <c:v>0.22812359979341584</c:v>
                </c:pt>
                <c:pt idx="734">
                  <c:v>0.22806758084901591</c:v>
                </c:pt>
                <c:pt idx="735">
                  <c:v>0.22801166745712209</c:v>
                </c:pt>
                <c:pt idx="736">
                  <c:v>0.22795585936924515</c:v>
                </c:pt>
                <c:pt idx="737">
                  <c:v>0.22790015633759739</c:v>
                </c:pt>
                <c:pt idx="738">
                  <c:v>0.22784455811509058</c:v>
                </c:pt>
                <c:pt idx="739">
                  <c:v>0.22778906445533348</c:v>
                </c:pt>
                <c:pt idx="740">
                  <c:v>0.2277336751126296</c:v>
                </c:pt>
                <c:pt idx="741">
                  <c:v>0.22767838984197492</c:v>
                </c:pt>
                <c:pt idx="742">
                  <c:v>0.22762320839905559</c:v>
                </c:pt>
                <c:pt idx="743">
                  <c:v>0.22756813054024569</c:v>
                </c:pt>
                <c:pt idx="744">
                  <c:v>0.227513156022605</c:v>
                </c:pt>
                <c:pt idx="745">
                  <c:v>0.22745828460387665</c:v>
                </c:pt>
                <c:pt idx="746">
                  <c:v>0.22740351604248499</c:v>
                </c:pt>
                <c:pt idx="747">
                  <c:v>0.22734885009753331</c:v>
                </c:pt>
                <c:pt idx="748">
                  <c:v>0.22729428652880157</c:v>
                </c:pt>
                <c:pt idx="749">
                  <c:v>0.22723982509674429</c:v>
                </c:pt>
                <c:pt idx="750">
                  <c:v>0.2271854655624882</c:v>
                </c:pt>
                <c:pt idx="751">
                  <c:v>0.22713120768783018</c:v>
                </c:pt>
                <c:pt idx="752">
                  <c:v>0.22707705123523497</c:v>
                </c:pt>
                <c:pt idx="753">
                  <c:v>0.22702299596783304</c:v>
                </c:pt>
                <c:pt idx="754">
                  <c:v>0.22696904164941839</c:v>
                </c:pt>
                <c:pt idx="755">
                  <c:v>0.22691518804444641</c:v>
                </c:pt>
                <c:pt idx="756">
                  <c:v>0.22686143491803162</c:v>
                </c:pt>
                <c:pt idx="757">
                  <c:v>0.22680778203594573</c:v>
                </c:pt>
                <c:pt idx="758">
                  <c:v>0.22675422916461524</c:v>
                </c:pt>
                <c:pt idx="759">
                  <c:v>0.22670077607111949</c:v>
                </c:pt>
                <c:pt idx="760">
                  <c:v>0.22664742252318842</c:v>
                </c:pt>
                <c:pt idx="761">
                  <c:v>0.22659416828920059</c:v>
                </c:pt>
                <c:pt idx="762">
                  <c:v>0.22654101313818092</c:v>
                </c:pt>
                <c:pt idx="763">
                  <c:v>0.22648795683979867</c:v>
                </c:pt>
                <c:pt idx="764">
                  <c:v>0.22643499916436527</c:v>
                </c:pt>
                <c:pt idx="765">
                  <c:v>0.22638213988283237</c:v>
                </c:pt>
                <c:pt idx="766">
                  <c:v>0.22632937876678957</c:v>
                </c:pt>
                <c:pt idx="767">
                  <c:v>0.22627671558846255</c:v>
                </c:pt>
                <c:pt idx="768">
                  <c:v>0.22622415012071084</c:v>
                </c:pt>
                <c:pt idx="769">
                  <c:v>0.22617168213702585</c:v>
                </c:pt>
                <c:pt idx="770">
                  <c:v>0.22611931141152877</c:v>
                </c:pt>
                <c:pt idx="771">
                  <c:v>0.22606703771896861</c:v>
                </c:pt>
                <c:pt idx="772">
                  <c:v>0.22601486083472005</c:v>
                </c:pt>
                <c:pt idx="773">
                  <c:v>0.22596278053478153</c:v>
                </c:pt>
                <c:pt idx="774">
                  <c:v>0.22591079659577312</c:v>
                </c:pt>
                <c:pt idx="775">
                  <c:v>0.22585890879493462</c:v>
                </c:pt>
                <c:pt idx="776">
                  <c:v>0.22580711691012342</c:v>
                </c:pt>
                <c:pt idx="777">
                  <c:v>0.22575542071981264</c:v>
                </c:pt>
                <c:pt idx="778">
                  <c:v>0.22570382000308906</c:v>
                </c:pt>
                <c:pt idx="779">
                  <c:v>0.22565231453965118</c:v>
                </c:pt>
                <c:pt idx="780">
                  <c:v>0.22560090410980718</c:v>
                </c:pt>
                <c:pt idx="781">
                  <c:v>0.22554958849447307</c:v>
                </c:pt>
                <c:pt idx="782">
                  <c:v>0.22549836747517057</c:v>
                </c:pt>
                <c:pt idx="783">
                  <c:v>0.22544724083402531</c:v>
                </c:pt>
                <c:pt idx="784">
                  <c:v>0.22539620835376473</c:v>
                </c:pt>
                <c:pt idx="785">
                  <c:v>0.22534526981771633</c:v>
                </c:pt>
                <c:pt idx="786">
                  <c:v>0.22529442500980557</c:v>
                </c:pt>
                <c:pt idx="787">
                  <c:v>0.225243673714554</c:v>
                </c:pt>
                <c:pt idx="788">
                  <c:v>0.22519301571707742</c:v>
                </c:pt>
                <c:pt idx="789">
                  <c:v>0.22514245080308382</c:v>
                </c:pt>
                <c:pt idx="790">
                  <c:v>0.2250919787588716</c:v>
                </c:pt>
                <c:pt idx="791">
                  <c:v>0.22504159937132762</c:v>
                </c:pt>
                <c:pt idx="792">
                  <c:v>0.22499131242792533</c:v>
                </c:pt>
                <c:pt idx="793">
                  <c:v>0.22494111771672287</c:v>
                </c:pt>
                <c:pt idx="794">
                  <c:v>0.22489101502636122</c:v>
                </c:pt>
                <c:pt idx="795">
                  <c:v>0.22484100414606228</c:v>
                </c:pt>
                <c:pt idx="796">
                  <c:v>0.22479108486562707</c:v>
                </c:pt>
                <c:pt idx="797">
                  <c:v>0.22474125697543382</c:v>
                </c:pt>
                <c:pt idx="798">
                  <c:v>0.22469152026643616</c:v>
                </c:pt>
                <c:pt idx="799">
                  <c:v>0.2246418745301613</c:v>
                </c:pt>
                <c:pt idx="800">
                  <c:v>0.22459231955870812</c:v>
                </c:pt>
                <c:pt idx="801">
                  <c:v>0.22454285514474537</c:v>
                </c:pt>
                <c:pt idx="802">
                  <c:v>0.2244934810815099</c:v>
                </c:pt>
                <c:pt idx="803">
                  <c:v>0.22444419716280478</c:v>
                </c:pt>
                <c:pt idx="804">
                  <c:v>0.22439500318299754</c:v>
                </c:pt>
                <c:pt idx="805">
                  <c:v>0.22434589893701831</c:v>
                </c:pt>
                <c:pt idx="806">
                  <c:v>0.22429688422035809</c:v>
                </c:pt>
                <c:pt idx="807">
                  <c:v>0.22424795882906695</c:v>
                </c:pt>
                <c:pt idx="808">
                  <c:v>0.22419912255975219</c:v>
                </c:pt>
                <c:pt idx="809">
                  <c:v>0.22415037520957659</c:v>
                </c:pt>
                <c:pt idx="810">
                  <c:v>0.22410171657625669</c:v>
                </c:pt>
                <c:pt idx="811">
                  <c:v>0.22405314645806099</c:v>
                </c:pt>
                <c:pt idx="812">
                  <c:v>0.22400466465380819</c:v>
                </c:pt>
                <c:pt idx="813">
                  <c:v>0.22395627096286547</c:v>
                </c:pt>
                <c:pt idx="814">
                  <c:v>0.22390796518514666</c:v>
                </c:pt>
                <c:pt idx="815">
                  <c:v>0.22385974712111065</c:v>
                </c:pt>
                <c:pt idx="816">
                  <c:v>0.22381161657175949</c:v>
                </c:pt>
                <c:pt idx="817">
                  <c:v>0.22376357333863678</c:v>
                </c:pt>
                <c:pt idx="818">
                  <c:v>0.22371561722382594</c:v>
                </c:pt>
                <c:pt idx="819">
                  <c:v>0.22366774802994846</c:v>
                </c:pt>
                <c:pt idx="820">
                  <c:v>0.22361996556016223</c:v>
                </c:pt>
                <c:pt idx="821">
                  <c:v>0.22357226961815979</c:v>
                </c:pt>
                <c:pt idx="822">
                  <c:v>0.2235246600081667</c:v>
                </c:pt>
                <c:pt idx="823">
                  <c:v>0.22347713653493984</c:v>
                </c:pt>
                <c:pt idx="824">
                  <c:v>0.22342969900376564</c:v>
                </c:pt>
                <c:pt idx="825">
                  <c:v>0.22338234722045855</c:v>
                </c:pt>
                <c:pt idx="826">
                  <c:v>0.22333508099135924</c:v>
                </c:pt>
                <c:pt idx="827">
                  <c:v>0.22328790012333302</c:v>
                </c:pt>
                <c:pt idx="828">
                  <c:v>0.22324080442376815</c:v>
                </c:pt>
                <c:pt idx="829">
                  <c:v>0.22319379370057421</c:v>
                </c:pt>
                <c:pt idx="830">
                  <c:v>0.2231468677621804</c:v>
                </c:pt>
                <c:pt idx="831">
                  <c:v>0.22310002641753399</c:v>
                </c:pt>
                <c:pt idx="832">
                  <c:v>0.22305326947609858</c:v>
                </c:pt>
                <c:pt idx="833">
                  <c:v>0.22300659674785256</c:v>
                </c:pt>
                <c:pt idx="834">
                  <c:v>0.22296000804328747</c:v>
                </c:pt>
                <c:pt idx="835">
                  <c:v>0.22291350317340636</c:v>
                </c:pt>
                <c:pt idx="836">
                  <c:v>0.22286708194972213</c:v>
                </c:pt>
                <c:pt idx="837">
                  <c:v>0.22282074418425607</c:v>
                </c:pt>
                <c:pt idx="838">
                  <c:v>0.22277448968953614</c:v>
                </c:pt>
                <c:pt idx="839">
                  <c:v>0.22272831827859543</c:v>
                </c:pt>
                <c:pt idx="840">
                  <c:v>0.22268222976497057</c:v>
                </c:pt>
                <c:pt idx="841">
                  <c:v>0.22263622396270008</c:v>
                </c:pt>
                <c:pt idx="842">
                  <c:v>0.22259030068632291</c:v>
                </c:pt>
                <c:pt idx="843">
                  <c:v>0.22254445975087675</c:v>
                </c:pt>
                <c:pt idx="844">
                  <c:v>0.22249870097189661</c:v>
                </c:pt>
                <c:pt idx="845">
                  <c:v>0.2224530241654131</c:v>
                </c:pt>
                <c:pt idx="846">
                  <c:v>0.222407429147951</c:v>
                </c:pt>
                <c:pt idx="847">
                  <c:v>0.22236191573652764</c:v>
                </c:pt>
                <c:pt idx="848">
                  <c:v>0.2223164837486514</c:v>
                </c:pt>
                <c:pt idx="849">
                  <c:v>0.22227113300232015</c:v>
                </c:pt>
                <c:pt idx="850">
                  <c:v>0.22222586331601973</c:v>
                </c:pt>
                <c:pt idx="851">
                  <c:v>0.22218067450872242</c:v>
                </c:pt>
                <c:pt idx="852">
                  <c:v>0.22213556639988544</c:v>
                </c:pt>
                <c:pt idx="853">
                  <c:v>0.22209053880944934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#5'!$R$1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#5'!$F$2:$F$855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#5'!$R$2:$R$855</c:f>
              <c:numCache>
                <c:formatCode>General</c:formatCode>
                <c:ptCount val="854"/>
                <c:pt idx="0">
                  <c:v>0.33</c:v>
                </c:pt>
                <c:pt idx="1">
                  <c:v>0.32969436268152558</c:v>
                </c:pt>
                <c:pt idx="2">
                  <c:v>0.32938960496800196</c:v>
                </c:pt>
                <c:pt idx="3">
                  <c:v>0.32908572369739469</c:v>
                </c:pt>
                <c:pt idx="4">
                  <c:v>0.3287827157212998</c:v>
                </c:pt>
                <c:pt idx="5">
                  <c:v>0.32848057790487545</c:v>
                </c:pt>
                <c:pt idx="6">
                  <c:v>0.32817930712677379</c:v>
                </c:pt>
                <c:pt idx="7">
                  <c:v>0.32787890027907324</c:v>
                </c:pt>
                <c:pt idx="8">
                  <c:v>0.32757935426721113</c:v>
                </c:pt>
                <c:pt idx="9">
                  <c:v>0.32728066600991679</c:v>
                </c:pt>
                <c:pt idx="10">
                  <c:v>0.32698283243914494</c:v>
                </c:pt>
                <c:pt idx="11">
                  <c:v>0.32668585050000964</c:v>
                </c:pt>
                <c:pt idx="12">
                  <c:v>0.32638971715071835</c:v>
                </c:pt>
                <c:pt idx="13">
                  <c:v>0.32609442936250654</c:v>
                </c:pt>
                <c:pt idx="14">
                  <c:v>0.32579998411957267</c:v>
                </c:pt>
                <c:pt idx="15">
                  <c:v>0.32550637841901348</c:v>
                </c:pt>
                <c:pt idx="16">
                  <c:v>0.32521360927075965</c:v>
                </c:pt>
                <c:pt idx="17">
                  <c:v>0.32492167369751196</c:v>
                </c:pt>
                <c:pt idx="18">
                  <c:v>0.3246305687346776</c:v>
                </c:pt>
                <c:pt idx="19">
                  <c:v>0.32434029143030702</c:v>
                </c:pt>
                <c:pt idx="20">
                  <c:v>0.32405083884503094</c:v>
                </c:pt>
                <c:pt idx="21">
                  <c:v>0.32376220805199807</c:v>
                </c:pt>
                <c:pt idx="22">
                  <c:v>0.32347439613681273</c:v>
                </c:pt>
                <c:pt idx="23">
                  <c:v>0.32318740019747311</c:v>
                </c:pt>
                <c:pt idx="24">
                  <c:v>0.32290121734430999</c:v>
                </c:pt>
                <c:pt idx="25">
                  <c:v>0.32261584469992544</c:v>
                </c:pt>
                <c:pt idx="26">
                  <c:v>0.32233127939913214</c:v>
                </c:pt>
                <c:pt idx="27">
                  <c:v>0.32204751858889297</c:v>
                </c:pt>
                <c:pt idx="28">
                  <c:v>0.32176455942826093</c:v>
                </c:pt>
                <c:pt idx="29">
                  <c:v>0.32148239908831944</c:v>
                </c:pt>
                <c:pt idx="30">
                  <c:v>0.32120103475212286</c:v>
                </c:pt>
                <c:pt idx="31">
                  <c:v>0.32092046361463755</c:v>
                </c:pt>
                <c:pt idx="32">
                  <c:v>0.3206406828826831</c:v>
                </c:pt>
                <c:pt idx="33">
                  <c:v>0.32036168977487395</c:v>
                </c:pt>
                <c:pt idx="34">
                  <c:v>0.32008348152156119</c:v>
                </c:pt>
                <c:pt idx="35">
                  <c:v>0.31980605536477497</c:v>
                </c:pt>
                <c:pt idx="36">
                  <c:v>0.31952940855816708</c:v>
                </c:pt>
                <c:pt idx="37">
                  <c:v>0.31925353836695386</c:v>
                </c:pt>
                <c:pt idx="38">
                  <c:v>0.31897844206785925</c:v>
                </c:pt>
                <c:pt idx="39">
                  <c:v>0.31870411694905859</c:v>
                </c:pt>
                <c:pt idx="40">
                  <c:v>0.31843056031012229</c:v>
                </c:pt>
                <c:pt idx="41">
                  <c:v>0.31815776946196017</c:v>
                </c:pt>
                <c:pt idx="42">
                  <c:v>0.31788574172676576</c:v>
                </c:pt>
                <c:pt idx="43">
                  <c:v>0.3176144744379612</c:v>
                </c:pt>
                <c:pt idx="44">
                  <c:v>0.31734396494014244</c:v>
                </c:pt>
                <c:pt idx="45">
                  <c:v>0.31707421058902446</c:v>
                </c:pt>
                <c:pt idx="46">
                  <c:v>0.31680520875138712</c:v>
                </c:pt>
                <c:pt idx="47">
                  <c:v>0.31653695680502114</c:v>
                </c:pt>
                <c:pt idx="48">
                  <c:v>0.31626945213867441</c:v>
                </c:pt>
                <c:pt idx="49">
                  <c:v>0.31600269215199872</c:v>
                </c:pt>
                <c:pt idx="50">
                  <c:v>0.31573667425549645</c:v>
                </c:pt>
                <c:pt idx="51">
                  <c:v>0.31547139587046802</c:v>
                </c:pt>
                <c:pt idx="52">
                  <c:v>0.31520685442895929</c:v>
                </c:pt>
                <c:pt idx="53">
                  <c:v>0.31494304737370926</c:v>
                </c:pt>
                <c:pt idx="54">
                  <c:v>0.3146799721580984</c:v>
                </c:pt>
                <c:pt idx="55">
                  <c:v>0.31441762624609676</c:v>
                </c:pt>
                <c:pt idx="56">
                  <c:v>0.31415600711221281</c:v>
                </c:pt>
                <c:pt idx="57">
                  <c:v>0.31389511224144229</c:v>
                </c:pt>
                <c:pt idx="58">
                  <c:v>0.31363493912921758</c:v>
                </c:pt>
                <c:pt idx="59">
                  <c:v>0.313375485281357</c:v>
                </c:pt>
                <c:pt idx="60">
                  <c:v>0.3131167482140147</c:v>
                </c:pt>
                <c:pt idx="61">
                  <c:v>0.3128587254536308</c:v>
                </c:pt>
                <c:pt idx="62">
                  <c:v>0.31260141453688162</c:v>
                </c:pt>
                <c:pt idx="63">
                  <c:v>0.31234481301063027</c:v>
                </c:pt>
                <c:pt idx="64">
                  <c:v>0.31208891843187769</c:v>
                </c:pt>
                <c:pt idx="65">
                  <c:v>0.31183372836771367</c:v>
                </c:pt>
                <c:pt idx="66">
                  <c:v>0.31157924039526835</c:v>
                </c:pt>
                <c:pt idx="67">
                  <c:v>0.31132545210166379</c:v>
                </c:pt>
                <c:pt idx="68">
                  <c:v>0.31107236108396613</c:v>
                </c:pt>
                <c:pt idx="69">
                  <c:v>0.31081996494913761</c:v>
                </c:pt>
                <c:pt idx="70">
                  <c:v>0.31056826131398918</c:v>
                </c:pt>
                <c:pt idx="71">
                  <c:v>0.3103172478051332</c:v>
                </c:pt>
                <c:pt idx="72">
                  <c:v>0.31006692205893643</c:v>
                </c:pt>
                <c:pt idx="73">
                  <c:v>0.30981728172147338</c:v>
                </c:pt>
                <c:pt idx="74">
                  <c:v>0.3095683244484797</c:v>
                </c:pt>
                <c:pt idx="75">
                  <c:v>0.30932004790530598</c:v>
                </c:pt>
                <c:pt idx="76">
                  <c:v>0.30907244976687187</c:v>
                </c:pt>
                <c:pt idx="77">
                  <c:v>0.30882552771762023</c:v>
                </c:pt>
                <c:pt idx="78">
                  <c:v>0.30857927945147179</c:v>
                </c:pt>
                <c:pt idx="79">
                  <c:v>0.30833370267177967</c:v>
                </c:pt>
                <c:pt idx="80">
                  <c:v>0.30808879509128478</c:v>
                </c:pt>
                <c:pt idx="81">
                  <c:v>0.30784455443207071</c:v>
                </c:pt>
                <c:pt idx="82">
                  <c:v>0.30760097842551948</c:v>
                </c:pt>
                <c:pt idx="83">
                  <c:v>0.30735806481226718</c:v>
                </c:pt>
                <c:pt idx="84">
                  <c:v>0.30711581134215998</c:v>
                </c:pt>
                <c:pt idx="85">
                  <c:v>0.30687421577421037</c:v>
                </c:pt>
                <c:pt idx="86">
                  <c:v>0.30663327587655365</c:v>
                </c:pt>
                <c:pt idx="87">
                  <c:v>0.30639298942640458</c:v>
                </c:pt>
                <c:pt idx="88">
                  <c:v>0.30615335421001433</c:v>
                </c:pt>
                <c:pt idx="89">
                  <c:v>0.30591436802262767</c:v>
                </c:pt>
                <c:pt idx="90">
                  <c:v>0.30567602866844035</c:v>
                </c:pt>
                <c:pt idx="91">
                  <c:v>0.30543833396055675</c:v>
                </c:pt>
                <c:pt idx="92">
                  <c:v>0.30520128172094774</c:v>
                </c:pt>
                <c:pt idx="93">
                  <c:v>0.30496486978040876</c:v>
                </c:pt>
                <c:pt idx="94">
                  <c:v>0.30472909597851816</c:v>
                </c:pt>
                <c:pt idx="95">
                  <c:v>0.3044939581635957</c:v>
                </c:pt>
                <c:pt idx="96">
                  <c:v>0.30425945419266137</c:v>
                </c:pt>
                <c:pt idx="97">
                  <c:v>0.30402558193139423</c:v>
                </c:pt>
                <c:pt idx="98">
                  <c:v>0.30379233925409183</c:v>
                </c:pt>
                <c:pt idx="99">
                  <c:v>0.30355972404362952</c:v>
                </c:pt>
                <c:pt idx="100">
                  <c:v>0.30332773419142006</c:v>
                </c:pt>
                <c:pt idx="101">
                  <c:v>0.30309636759737357</c:v>
                </c:pt>
                <c:pt idx="102">
                  <c:v>0.30286562216985752</c:v>
                </c:pt>
                <c:pt idx="103">
                  <c:v>0.30263549582565713</c:v>
                </c:pt>
                <c:pt idx="104">
                  <c:v>0.30240598648993572</c:v>
                </c:pt>
                <c:pt idx="105">
                  <c:v>0.30217709209619559</c:v>
                </c:pt>
                <c:pt idx="106">
                  <c:v>0.30194881058623885</c:v>
                </c:pt>
                <c:pt idx="107">
                  <c:v>0.30172113991012856</c:v>
                </c:pt>
                <c:pt idx="108">
                  <c:v>0.30149407802615008</c:v>
                </c:pt>
                <c:pt idx="109">
                  <c:v>0.30126762290077269</c:v>
                </c:pt>
                <c:pt idx="110">
                  <c:v>0.30104177250861119</c:v>
                </c:pt>
                <c:pt idx="111">
                  <c:v>0.30081652483238797</c:v>
                </c:pt>
                <c:pt idx="112">
                  <c:v>0.30059187786289521</c:v>
                </c:pt>
                <c:pt idx="113">
                  <c:v>0.30036782959895714</c:v>
                </c:pt>
                <c:pt idx="114">
                  <c:v>0.30014437804739263</c:v>
                </c:pt>
                <c:pt idx="115">
                  <c:v>0.29992152122297805</c:v>
                </c:pt>
                <c:pt idx="116">
                  <c:v>0.29969925714841006</c:v>
                </c:pt>
                <c:pt idx="117">
                  <c:v>0.29947758385426893</c:v>
                </c:pt>
                <c:pt idx="118">
                  <c:v>0.2992564993789818</c:v>
                </c:pt>
                <c:pt idx="119">
                  <c:v>0.29903600176878625</c:v>
                </c:pt>
                <c:pt idx="120">
                  <c:v>0.29881608907769402</c:v>
                </c:pt>
                <c:pt idx="121">
                  <c:v>0.29859675936745506</c:v>
                </c:pt>
                <c:pt idx="122">
                  <c:v>0.29837801070752146</c:v>
                </c:pt>
                <c:pt idx="123">
                  <c:v>0.29815984117501193</c:v>
                </c:pt>
                <c:pt idx="124">
                  <c:v>0.29794224885467624</c:v>
                </c:pt>
                <c:pt idx="125">
                  <c:v>0.29772523183885991</c:v>
                </c:pt>
                <c:pt idx="126">
                  <c:v>0.29750878822746907</c:v>
                </c:pt>
                <c:pt idx="127">
                  <c:v>0.29729291612793557</c:v>
                </c:pt>
                <c:pt idx="128">
                  <c:v>0.2970776136551822</c:v>
                </c:pt>
                <c:pt idx="129">
                  <c:v>0.29686287893158819</c:v>
                </c:pt>
                <c:pt idx="130">
                  <c:v>0.29664871008695465</c:v>
                </c:pt>
                <c:pt idx="131">
                  <c:v>0.29643510525847055</c:v>
                </c:pt>
                <c:pt idx="132">
                  <c:v>0.29622206259067857</c:v>
                </c:pt>
                <c:pt idx="133">
                  <c:v>0.29600958023544138</c:v>
                </c:pt>
                <c:pt idx="134">
                  <c:v>0.2957976563519078</c:v>
                </c:pt>
                <c:pt idx="135">
                  <c:v>0.29558628910647949</c:v>
                </c:pt>
                <c:pt idx="136">
                  <c:v>0.29537547667277753</c:v>
                </c:pt>
                <c:pt idx="137">
                  <c:v>0.29516521723160927</c:v>
                </c:pt>
                <c:pt idx="138">
                  <c:v>0.29495550897093537</c:v>
                </c:pt>
                <c:pt idx="139">
                  <c:v>0.29474635008583705</c:v>
                </c:pt>
                <c:pt idx="140">
                  <c:v>0.29453773877848349</c:v>
                </c:pt>
                <c:pt idx="141">
                  <c:v>0.29432967325809928</c:v>
                </c:pt>
                <c:pt idx="142">
                  <c:v>0.29412215174093215</c:v>
                </c:pt>
                <c:pt idx="143">
                  <c:v>0.29391517245022103</c:v>
                </c:pt>
                <c:pt idx="144">
                  <c:v>0.29370873361616384</c:v>
                </c:pt>
                <c:pt idx="145">
                  <c:v>0.29350283347588585</c:v>
                </c:pt>
                <c:pt idx="146">
                  <c:v>0.29329747027340813</c:v>
                </c:pt>
                <c:pt idx="147">
                  <c:v>0.29309264225961601</c:v>
                </c:pt>
                <c:pt idx="148">
                  <c:v>0.29288834769222777</c:v>
                </c:pt>
                <c:pt idx="149">
                  <c:v>0.29268458483576354</c:v>
                </c:pt>
                <c:pt idx="150">
                  <c:v>0.29248135196151448</c:v>
                </c:pt>
                <c:pt idx="151">
                  <c:v>0.29227864734751174</c:v>
                </c:pt>
                <c:pt idx="152">
                  <c:v>0.29207646927849601</c:v>
                </c:pt>
                <c:pt idx="153">
                  <c:v>0.29187481604588694</c:v>
                </c:pt>
                <c:pt idx="154">
                  <c:v>0.29167368594775284</c:v>
                </c:pt>
                <c:pt idx="155">
                  <c:v>0.29147307728878058</c:v>
                </c:pt>
                <c:pt idx="156">
                  <c:v>0.29127298838024546</c:v>
                </c:pt>
                <c:pt idx="157">
                  <c:v>0.2910734175399815</c:v>
                </c:pt>
                <c:pt idx="158">
                  <c:v>0.2908743630923516</c:v>
                </c:pt>
                <c:pt idx="159">
                  <c:v>0.29067582336821812</c:v>
                </c:pt>
                <c:pt idx="160">
                  <c:v>0.29047779670491336</c:v>
                </c:pt>
                <c:pt idx="161">
                  <c:v>0.29028028144621043</c:v>
                </c:pt>
                <c:pt idx="162">
                  <c:v>0.29008327594229411</c:v>
                </c:pt>
                <c:pt idx="163">
                  <c:v>0.28988677854973194</c:v>
                </c:pt>
                <c:pt idx="164">
                  <c:v>0.28969078763144535</c:v>
                </c:pt>
                <c:pt idx="165">
                  <c:v>0.28949530155668118</c:v>
                </c:pt>
                <c:pt idx="166">
                  <c:v>0.28930031870098299</c:v>
                </c:pt>
                <c:pt idx="167">
                  <c:v>0.28910583744616281</c:v>
                </c:pt>
                <c:pt idx="168">
                  <c:v>0.28891185618027299</c:v>
                </c:pt>
                <c:pt idx="169">
                  <c:v>0.28871837329757799</c:v>
                </c:pt>
                <c:pt idx="170">
                  <c:v>0.28852538719852672</c:v>
                </c:pt>
                <c:pt idx="171">
                  <c:v>0.28833289628972447</c:v>
                </c:pt>
                <c:pt idx="172">
                  <c:v>0.28814089898390544</c:v>
                </c:pt>
                <c:pt idx="173">
                  <c:v>0.2879493936999053</c:v>
                </c:pt>
                <c:pt idx="174">
                  <c:v>0.28775837886263378</c:v>
                </c:pt>
                <c:pt idx="175">
                  <c:v>0.28756785290304743</c:v>
                </c:pt>
                <c:pt idx="176">
                  <c:v>0.28737781425812259</c:v>
                </c:pt>
                <c:pt idx="177">
                  <c:v>0.28718826137082848</c:v>
                </c:pt>
                <c:pt idx="178">
                  <c:v>0.28699919269010038</c:v>
                </c:pt>
                <c:pt idx="179">
                  <c:v>0.28681060667081304</c:v>
                </c:pt>
                <c:pt idx="180">
                  <c:v>0.28662250177375409</c:v>
                </c:pt>
                <c:pt idx="181">
                  <c:v>0.28643487646559768</c:v>
                </c:pt>
                <c:pt idx="182">
                  <c:v>0.2862477292188782</c:v>
                </c:pt>
                <c:pt idx="183">
                  <c:v>0.28606105851196423</c:v>
                </c:pt>
                <c:pt idx="184">
                  <c:v>0.28587486282903257</c:v>
                </c:pt>
                <c:pt idx="185">
                  <c:v>0.28568914066004231</c:v>
                </c:pt>
                <c:pt idx="186">
                  <c:v>0.28550389050070912</c:v>
                </c:pt>
                <c:pt idx="187">
                  <c:v>0.2853191108524798</c:v>
                </c:pt>
                <c:pt idx="188">
                  <c:v>0.28513480022250659</c:v>
                </c:pt>
                <c:pt idx="189">
                  <c:v>0.28495095712362206</c:v>
                </c:pt>
                <c:pt idx="190">
                  <c:v>0.2847675800743138</c:v>
                </c:pt>
                <c:pt idx="191">
                  <c:v>0.28458466759869938</c:v>
                </c:pt>
                <c:pt idx="192">
                  <c:v>0.28440221822650141</c:v>
                </c:pt>
                <c:pt idx="193">
                  <c:v>0.28422023049302264</c:v>
                </c:pt>
                <c:pt idx="194">
                  <c:v>0.28403870293912142</c:v>
                </c:pt>
                <c:pt idx="195">
                  <c:v>0.28385763411118703</c:v>
                </c:pt>
                <c:pt idx="196">
                  <c:v>0.28367702256111516</c:v>
                </c:pt>
                <c:pt idx="197">
                  <c:v>0.28349686684628378</c:v>
                </c:pt>
                <c:pt idx="198">
                  <c:v>0.28331716552952885</c:v>
                </c:pt>
                <c:pt idx="199">
                  <c:v>0.28313791717912018</c:v>
                </c:pt>
                <c:pt idx="200">
                  <c:v>0.2829591203687376</c:v>
                </c:pt>
                <c:pt idx="201">
                  <c:v>0.28278077367744697</c:v>
                </c:pt>
                <c:pt idx="202">
                  <c:v>0.28260287568967662</c:v>
                </c:pt>
                <c:pt idx="203">
                  <c:v>0.28242542499519369</c:v>
                </c:pt>
                <c:pt idx="204">
                  <c:v>0.28224842018908064</c:v>
                </c:pt>
                <c:pt idx="205">
                  <c:v>0.28207185987171191</c:v>
                </c:pt>
                <c:pt idx="206">
                  <c:v>0.28189574264873063</c:v>
                </c:pt>
                <c:pt idx="207">
                  <c:v>0.2817200671310256</c:v>
                </c:pt>
                <c:pt idx="208">
                  <c:v>0.2815448319347082</c:v>
                </c:pt>
                <c:pt idx="209">
                  <c:v>0.28137003568108948</c:v>
                </c:pt>
                <c:pt idx="210">
                  <c:v>0.28119567699665748</c:v>
                </c:pt>
                <c:pt idx="211">
                  <c:v>0.2810217545130545</c:v>
                </c:pt>
                <c:pt idx="212">
                  <c:v>0.2808482668670545</c:v>
                </c:pt>
                <c:pt idx="213">
                  <c:v>0.28067521270054074</c:v>
                </c:pt>
                <c:pt idx="214">
                  <c:v>0.28050259066048344</c:v>
                </c:pt>
                <c:pt idx="215">
                  <c:v>0.28033039939891757</c:v>
                </c:pt>
                <c:pt idx="216">
                  <c:v>0.28015863757292064</c:v>
                </c:pt>
                <c:pt idx="217">
                  <c:v>0.27998730384459086</c:v>
                </c:pt>
                <c:pt idx="218">
                  <c:v>0.27981639688102516</c:v>
                </c:pt>
                <c:pt idx="219">
                  <c:v>0.2796459153542975</c:v>
                </c:pt>
                <c:pt idx="220">
                  <c:v>0.27947585794143709</c:v>
                </c:pt>
                <c:pt idx="221">
                  <c:v>0.27930622332440691</c:v>
                </c:pt>
                <c:pt idx="222">
                  <c:v>0.27913701019008219</c:v>
                </c:pt>
                <c:pt idx="223">
                  <c:v>0.27896821723022913</c:v>
                </c:pt>
                <c:pt idx="224">
                  <c:v>0.27879984314148365</c:v>
                </c:pt>
                <c:pt idx="225">
                  <c:v>0.27863188662533017</c:v>
                </c:pt>
                <c:pt idx="226">
                  <c:v>0.27846434638808076</c:v>
                </c:pt>
                <c:pt idx="227">
                  <c:v>0.27829722114085409</c:v>
                </c:pt>
                <c:pt idx="228">
                  <c:v>0.27813050959955454</c:v>
                </c:pt>
                <c:pt idx="229">
                  <c:v>0.27796421048485159</c:v>
                </c:pt>
                <c:pt idx="230">
                  <c:v>0.27779832252215925</c:v>
                </c:pt>
                <c:pt idx="231">
                  <c:v>0.2776328444416154</c:v>
                </c:pt>
                <c:pt idx="232">
                  <c:v>0.27746777497806147</c:v>
                </c:pt>
                <c:pt idx="233">
                  <c:v>0.27730311287102211</c:v>
                </c:pt>
                <c:pt idx="234">
                  <c:v>0.27713885686468492</c:v>
                </c:pt>
                <c:pt idx="235">
                  <c:v>0.27697500570788047</c:v>
                </c:pt>
                <c:pt idx="236">
                  <c:v>0.27681155815406222</c:v>
                </c:pt>
                <c:pt idx="237">
                  <c:v>0.27664851296128645</c:v>
                </c:pt>
                <c:pt idx="238">
                  <c:v>0.27648586889219273</c:v>
                </c:pt>
                <c:pt idx="239">
                  <c:v>0.27632362471398397</c:v>
                </c:pt>
                <c:pt idx="240">
                  <c:v>0.27616177919840695</c:v>
                </c:pt>
                <c:pt idx="241">
                  <c:v>0.27600033112173267</c:v>
                </c:pt>
                <c:pt idx="242">
                  <c:v>0.275839279264737</c:v>
                </c:pt>
                <c:pt idx="243">
                  <c:v>0.27567862241268126</c:v>
                </c:pt>
                <c:pt idx="244">
                  <c:v>0.27551835935529312</c:v>
                </c:pt>
                <c:pt idx="245">
                  <c:v>0.2753584888867473</c:v>
                </c:pt>
                <c:pt idx="246">
                  <c:v>0.27519900980564665</c:v>
                </c:pt>
                <c:pt idx="247">
                  <c:v>0.27503992091500312</c:v>
                </c:pt>
                <c:pt idx="248">
                  <c:v>0.27488122102221885</c:v>
                </c:pt>
                <c:pt idx="249">
                  <c:v>0.27472290893906748</c:v>
                </c:pt>
                <c:pt idx="250">
                  <c:v>0.27456498348167541</c:v>
                </c:pt>
                <c:pt idx="251">
                  <c:v>0.27440744347050328</c:v>
                </c:pt>
                <c:pt idx="252">
                  <c:v>0.27425028773032739</c:v>
                </c:pt>
                <c:pt idx="253">
                  <c:v>0.27409351509022134</c:v>
                </c:pt>
                <c:pt idx="254">
                  <c:v>0.27393712438353768</c:v>
                </c:pt>
                <c:pt idx="255">
                  <c:v>0.27378111444788966</c:v>
                </c:pt>
                <c:pt idx="256">
                  <c:v>0.27362548412513321</c:v>
                </c:pt>
                <c:pt idx="257">
                  <c:v>0.27347023226134864</c:v>
                </c:pt>
                <c:pt idx="258">
                  <c:v>0.27331535770682297</c:v>
                </c:pt>
                <c:pt idx="259">
                  <c:v>0.27316085931603179</c:v>
                </c:pt>
                <c:pt idx="260">
                  <c:v>0.27300673594762165</c:v>
                </c:pt>
                <c:pt idx="261">
                  <c:v>0.27285298646439227</c:v>
                </c:pt>
                <c:pt idx="262">
                  <c:v>0.27269960973327895</c:v>
                </c:pt>
                <c:pt idx="263">
                  <c:v>0.27254660462533498</c:v>
                </c:pt>
                <c:pt idx="264">
                  <c:v>0.27239397001571425</c:v>
                </c:pt>
                <c:pt idx="265">
                  <c:v>0.27224170478365384</c:v>
                </c:pt>
                <c:pt idx="266">
                  <c:v>0.27208980781245679</c:v>
                </c:pt>
                <c:pt idx="267">
                  <c:v>0.27193827798947479</c:v>
                </c:pt>
                <c:pt idx="268">
                  <c:v>0.27178711420609131</c:v>
                </c:pt>
                <c:pt idx="269">
                  <c:v>0.27163631535770422</c:v>
                </c:pt>
                <c:pt idx="270">
                  <c:v>0.27148588034370918</c:v>
                </c:pt>
                <c:pt idx="271">
                  <c:v>0.27133580806748248</c:v>
                </c:pt>
                <c:pt idx="272">
                  <c:v>0.27118609743636446</c:v>
                </c:pt>
                <c:pt idx="273">
                  <c:v>0.27103674736164274</c:v>
                </c:pt>
                <c:pt idx="274">
                  <c:v>0.27088775675853555</c:v>
                </c:pt>
                <c:pt idx="275">
                  <c:v>0.27073912454617521</c:v>
                </c:pt>
                <c:pt idx="276">
                  <c:v>0.27059084964759172</c:v>
                </c:pt>
                <c:pt idx="277">
                  <c:v>0.27044293098969624</c:v>
                </c:pt>
                <c:pt idx="278">
                  <c:v>0.27029536750326494</c:v>
                </c:pt>
                <c:pt idx="279">
                  <c:v>0.27014815812292259</c:v>
                </c:pt>
                <c:pt idx="280">
                  <c:v>0.27000130178712667</c:v>
                </c:pt>
                <c:pt idx="281">
                  <c:v>0.269854797438151</c:v>
                </c:pt>
                <c:pt idx="282">
                  <c:v>0.26970864402206995</c:v>
                </c:pt>
                <c:pt idx="283">
                  <c:v>0.26956284048874241</c:v>
                </c:pt>
                <c:pt idx="284">
                  <c:v>0.26941738579179597</c:v>
                </c:pt>
                <c:pt idx="285">
                  <c:v>0.26927227888861122</c:v>
                </c:pt>
                <c:pt idx="286">
                  <c:v>0.26912751874030594</c:v>
                </c:pt>
                <c:pt idx="287">
                  <c:v>0.26898310431171951</c:v>
                </c:pt>
                <c:pt idx="288">
                  <c:v>0.26883903457139746</c:v>
                </c:pt>
                <c:pt idx="289">
                  <c:v>0.26869530849157591</c:v>
                </c:pt>
                <c:pt idx="290">
                  <c:v>0.26855192504816616</c:v>
                </c:pt>
                <c:pt idx="291">
                  <c:v>0.26840888322073941</c:v>
                </c:pt>
                <c:pt idx="292">
                  <c:v>0.26826618199251151</c:v>
                </c:pt>
                <c:pt idx="293">
                  <c:v>0.26812382035032784</c:v>
                </c:pt>
                <c:pt idx="294">
                  <c:v>0.26798179728464799</c:v>
                </c:pt>
                <c:pt idx="295">
                  <c:v>0.26784011178953099</c:v>
                </c:pt>
                <c:pt idx="296">
                  <c:v>0.26769876286262018</c:v>
                </c:pt>
                <c:pt idx="297">
                  <c:v>0.26755774950512839</c:v>
                </c:pt>
                <c:pt idx="298">
                  <c:v>0.26741707072182308</c:v>
                </c:pt>
                <c:pt idx="299">
                  <c:v>0.26727672552101156</c:v>
                </c:pt>
                <c:pt idx="300">
                  <c:v>0.26713671291452645</c:v>
                </c:pt>
                <c:pt idx="301">
                  <c:v>0.2669970319177109</c:v>
                </c:pt>
                <c:pt idx="302">
                  <c:v>0.26685768154940415</c:v>
                </c:pt>
                <c:pt idx="303">
                  <c:v>0.26671866083192702</c:v>
                </c:pt>
                <c:pt idx="304">
                  <c:v>0.2665799687910676</c:v>
                </c:pt>
                <c:pt idx="305">
                  <c:v>0.26644160445606668</c:v>
                </c:pt>
                <c:pt idx="306">
                  <c:v>0.26630356685960371</c:v>
                </c:pt>
                <c:pt idx="307">
                  <c:v>0.26616585503778251</c:v>
                </c:pt>
                <c:pt idx="308">
                  <c:v>0.26602846803011709</c:v>
                </c:pt>
                <c:pt idx="309">
                  <c:v>0.26589140487951773</c:v>
                </c:pt>
                <c:pt idx="310">
                  <c:v>0.26575466463227682</c:v>
                </c:pt>
                <c:pt idx="311">
                  <c:v>0.26561824633805498</c:v>
                </c:pt>
                <c:pt idx="312">
                  <c:v>0.26548214904986728</c:v>
                </c:pt>
                <c:pt idx="313">
                  <c:v>0.26534637182406923</c:v>
                </c:pt>
                <c:pt idx="314">
                  <c:v>0.26521091372034328</c:v>
                </c:pt>
                <c:pt idx="315">
                  <c:v>0.2650757738016849</c:v>
                </c:pt>
                <c:pt idx="316">
                  <c:v>0.2649409511343892</c:v>
                </c:pt>
                <c:pt idx="317">
                  <c:v>0.26480644478803722</c:v>
                </c:pt>
                <c:pt idx="318">
                  <c:v>0.26467225383548254</c:v>
                </c:pt>
                <c:pt idx="319">
                  <c:v>0.26453837735283781</c:v>
                </c:pt>
                <c:pt idx="320">
                  <c:v>0.2644048144194614</c:v>
                </c:pt>
                <c:pt idx="321">
                  <c:v>0.26427156411794411</c:v>
                </c:pt>
                <c:pt idx="322">
                  <c:v>0.26413862553409595</c:v>
                </c:pt>
                <c:pt idx="323">
                  <c:v>0.26400599775693295</c:v>
                </c:pt>
                <c:pt idx="324">
                  <c:v>0.26387367987866406</c:v>
                </c:pt>
                <c:pt idx="325">
                  <c:v>0.2637416709946781</c:v>
                </c:pt>
                <c:pt idx="326">
                  <c:v>0.26360997020353072</c:v>
                </c:pt>
                <c:pt idx="327">
                  <c:v>0.26347857660693158</c:v>
                </c:pt>
                <c:pt idx="328">
                  <c:v>0.2633474893097314</c:v>
                </c:pt>
                <c:pt idx="329">
                  <c:v>0.26321670741990921</c:v>
                </c:pt>
                <c:pt idx="330">
                  <c:v>0.26308623004855958</c:v>
                </c:pt>
                <c:pt idx="331">
                  <c:v>0.26295605630987984</c:v>
                </c:pt>
                <c:pt idx="332">
                  <c:v>0.26282618532115765</c:v>
                </c:pt>
                <c:pt idx="333">
                  <c:v>0.26269661620275825</c:v>
                </c:pt>
                <c:pt idx="334">
                  <c:v>0.262567348078112</c:v>
                </c:pt>
                <c:pt idx="335">
                  <c:v>0.26243838007370202</c:v>
                </c:pt>
                <c:pt idx="336">
                  <c:v>0.26230971131905162</c:v>
                </c:pt>
                <c:pt idx="337">
                  <c:v>0.26218134094671214</c:v>
                </c:pt>
                <c:pt idx="338">
                  <c:v>0.26205326809225055</c:v>
                </c:pt>
                <c:pt idx="339">
                  <c:v>0.26192549189423719</c:v>
                </c:pt>
                <c:pt idx="340">
                  <c:v>0.26179801149423382</c:v>
                </c:pt>
                <c:pt idx="341">
                  <c:v>0.26167082603678127</c:v>
                </c:pt>
                <c:pt idx="342">
                  <c:v>0.26154393466938752</c:v>
                </c:pt>
                <c:pt idx="343">
                  <c:v>0.26141733654251559</c:v>
                </c:pt>
                <c:pt idx="344">
                  <c:v>0.26129103080957178</c:v>
                </c:pt>
                <c:pt idx="345">
                  <c:v>0.26116501662689356</c:v>
                </c:pt>
                <c:pt idx="346">
                  <c:v>0.26103929315373786</c:v>
                </c:pt>
                <c:pt idx="347">
                  <c:v>0.26091385955226931</c:v>
                </c:pt>
                <c:pt idx="348">
                  <c:v>0.26078871498754846</c:v>
                </c:pt>
                <c:pt idx="349">
                  <c:v>0.26066385862752017</c:v>
                </c:pt>
                <c:pt idx="350">
                  <c:v>0.26053928964300188</c:v>
                </c:pt>
                <c:pt idx="351">
                  <c:v>0.26041500720767213</c:v>
                </c:pt>
                <c:pt idx="352">
                  <c:v>0.26029101049805903</c:v>
                </c:pt>
                <c:pt idx="353">
                  <c:v>0.26016729869352884</c:v>
                </c:pt>
                <c:pt idx="354">
                  <c:v>0.26004387097627446</c:v>
                </c:pt>
                <c:pt idx="355">
                  <c:v>0.25992072653130427</c:v>
                </c:pt>
                <c:pt idx="356">
                  <c:v>0.25979786454643056</c:v>
                </c:pt>
                <c:pt idx="357">
                  <c:v>0.25967528421225855</c:v>
                </c:pt>
                <c:pt idx="358">
                  <c:v>0.25955298472217503</c:v>
                </c:pt>
                <c:pt idx="359">
                  <c:v>0.25943096527233717</c:v>
                </c:pt>
                <c:pt idx="360">
                  <c:v>0.25930922506166165</c:v>
                </c:pt>
                <c:pt idx="361">
                  <c:v>0.25918776329181337</c:v>
                </c:pt>
                <c:pt idx="362">
                  <c:v>0.25906657916719461</c:v>
                </c:pt>
                <c:pt idx="363">
                  <c:v>0.258945671894934</c:v>
                </c:pt>
                <c:pt idx="364">
                  <c:v>0.25882504068487572</c:v>
                </c:pt>
                <c:pt idx="365">
                  <c:v>0.25870468474956854</c:v>
                </c:pt>
                <c:pt idx="366">
                  <c:v>0.25858460330425503</c:v>
                </c:pt>
                <c:pt idx="367">
                  <c:v>0.25846479556686103</c:v>
                </c:pt>
                <c:pt idx="368">
                  <c:v>0.2583452607579847</c:v>
                </c:pt>
                <c:pt idx="369">
                  <c:v>0.25822599810088592</c:v>
                </c:pt>
                <c:pt idx="370">
                  <c:v>0.2581070068214758</c:v>
                </c:pt>
                <c:pt idx="371">
                  <c:v>0.25798828614830605</c:v>
                </c:pt>
                <c:pt idx="372">
                  <c:v>0.25786983531255842</c:v>
                </c:pt>
                <c:pt idx="373">
                  <c:v>0.25775165354803442</c:v>
                </c:pt>
                <c:pt idx="374">
                  <c:v>0.25763374009114476</c:v>
                </c:pt>
                <c:pt idx="375">
                  <c:v>0.25751609418089905</c:v>
                </c:pt>
                <c:pt idx="376">
                  <c:v>0.25739871505889544</c:v>
                </c:pt>
                <c:pt idx="377">
                  <c:v>0.25728160196931044</c:v>
                </c:pt>
                <c:pt idx="378">
                  <c:v>0.25716475415888862</c:v>
                </c:pt>
                <c:pt idx="379">
                  <c:v>0.25704817087693238</c:v>
                </c:pt>
                <c:pt idx="380">
                  <c:v>0.25693185137529201</c:v>
                </c:pt>
                <c:pt idx="381">
                  <c:v>0.25681579490835549</c:v>
                </c:pt>
                <c:pt idx="382">
                  <c:v>0.25670000073303845</c:v>
                </c:pt>
                <c:pt idx="383">
                  <c:v>0.25658446810877411</c:v>
                </c:pt>
                <c:pt idx="384">
                  <c:v>0.25646919629750353</c:v>
                </c:pt>
                <c:pt idx="385">
                  <c:v>0.25635418456366554</c:v>
                </c:pt>
                <c:pt idx="386">
                  <c:v>0.25623943217418699</c:v>
                </c:pt>
                <c:pt idx="387">
                  <c:v>0.25612493839847278</c:v>
                </c:pt>
                <c:pt idx="388">
                  <c:v>0.25601070250839625</c:v>
                </c:pt>
                <c:pt idx="389">
                  <c:v>0.25589672377828948</c:v>
                </c:pt>
                <c:pt idx="390">
                  <c:v>0.25578300148493344</c:v>
                </c:pt>
                <c:pt idx="391">
                  <c:v>0.25566953490754846</c:v>
                </c:pt>
                <c:pt idx="392">
                  <c:v>0.25555632332778461</c:v>
                </c:pt>
                <c:pt idx="393">
                  <c:v>0.25544336602971218</c:v>
                </c:pt>
                <c:pt idx="394">
                  <c:v>0.25533066229981222</c:v>
                </c:pt>
                <c:pt idx="395">
                  <c:v>0.25521821142696688</c:v>
                </c:pt>
                <c:pt idx="396">
                  <c:v>0.2551060127024502</c:v>
                </c:pt>
                <c:pt idx="397">
                  <c:v>0.25499406541991865</c:v>
                </c:pt>
                <c:pt idx="398">
                  <c:v>0.25488236887540178</c:v>
                </c:pt>
                <c:pt idx="399">
                  <c:v>0.25477092236729293</c:v>
                </c:pt>
                <c:pt idx="400">
                  <c:v>0.25465972519633989</c:v>
                </c:pt>
                <c:pt idx="401">
                  <c:v>0.25454877666563591</c:v>
                </c:pt>
                <c:pt idx="402">
                  <c:v>0.25443807608061031</c:v>
                </c:pt>
                <c:pt idx="403">
                  <c:v>0.25432762274901949</c:v>
                </c:pt>
                <c:pt idx="404">
                  <c:v>0.25421741598093772</c:v>
                </c:pt>
                <c:pt idx="405">
                  <c:v>0.25410745508874816</c:v>
                </c:pt>
                <c:pt idx="406">
                  <c:v>0.25399773938713383</c:v>
                </c:pt>
                <c:pt idx="407">
                  <c:v>0.2538882681930687</c:v>
                </c:pt>
                <c:pt idx="408">
                  <c:v>0.25377904082580871</c:v>
                </c:pt>
                <c:pt idx="409">
                  <c:v>0.2536700566068828</c:v>
                </c:pt>
                <c:pt idx="410">
                  <c:v>0.25356131486008421</c:v>
                </c:pt>
                <c:pt idx="411">
                  <c:v>0.2534528149114616</c:v>
                </c:pt>
                <c:pt idx="412">
                  <c:v>0.25334455608931022</c:v>
                </c:pt>
                <c:pt idx="413">
                  <c:v>0.25323653772416332</c:v>
                </c:pt>
                <c:pt idx="414">
                  <c:v>0.25312875914878336</c:v>
                </c:pt>
                <c:pt idx="415">
                  <c:v>0.25302121969815328</c:v>
                </c:pt>
                <c:pt idx="416">
                  <c:v>0.25291391870946806</c:v>
                </c:pt>
                <c:pt idx="417">
                  <c:v>0.25280685552212601</c:v>
                </c:pt>
                <c:pt idx="418">
                  <c:v>0.25270002947772024</c:v>
                </c:pt>
                <c:pt idx="419">
                  <c:v>0.2525934399200303</c:v>
                </c:pt>
                <c:pt idx="420">
                  <c:v>0.25248708619501348</c:v>
                </c:pt>
                <c:pt idx="421">
                  <c:v>0.25238096765079654</c:v>
                </c:pt>
                <c:pt idx="422">
                  <c:v>0.25227508363766732</c:v>
                </c:pt>
                <c:pt idx="423">
                  <c:v>0.25216943350806637</c:v>
                </c:pt>
                <c:pt idx="424">
                  <c:v>0.25206401661657851</c:v>
                </c:pt>
                <c:pt idx="425">
                  <c:v>0.25195883231992477</c:v>
                </c:pt>
                <c:pt idx="426">
                  <c:v>0.25185387997695391</c:v>
                </c:pt>
                <c:pt idx="427">
                  <c:v>0.25174915894863442</c:v>
                </c:pt>
                <c:pt idx="428">
                  <c:v>0.25164466859804624</c:v>
                </c:pt>
                <c:pt idx="429">
                  <c:v>0.25154040829037266</c:v>
                </c:pt>
                <c:pt idx="430">
                  <c:v>0.25143637739289221</c:v>
                </c:pt>
                <c:pt idx="431">
                  <c:v>0.25133257527497055</c:v>
                </c:pt>
                <c:pt idx="432">
                  <c:v>0.25122900130805248</c:v>
                </c:pt>
                <c:pt idx="433">
                  <c:v>0.25112565486565408</c:v>
                </c:pt>
                <c:pt idx="434">
                  <c:v>0.25102253532335445</c:v>
                </c:pt>
                <c:pt idx="435">
                  <c:v>0.25091964205878808</c:v>
                </c:pt>
                <c:pt idx="436">
                  <c:v>0.25081697445163681</c:v>
                </c:pt>
                <c:pt idx="437">
                  <c:v>0.25071453188362203</c:v>
                </c:pt>
                <c:pt idx="438">
                  <c:v>0.25061231373849679</c:v>
                </c:pt>
                <c:pt idx="439">
                  <c:v>0.25051031940203811</c:v>
                </c:pt>
                <c:pt idx="440">
                  <c:v>0.25040854826203918</c:v>
                </c:pt>
                <c:pt idx="441">
                  <c:v>0.25030699970830161</c:v>
                </c:pt>
                <c:pt idx="442">
                  <c:v>0.25020567313262787</c:v>
                </c:pt>
                <c:pt idx="443">
                  <c:v>0.25010456792881353</c:v>
                </c:pt>
                <c:pt idx="444">
                  <c:v>0.25000368349263963</c:v>
                </c:pt>
                <c:pt idx="445">
                  <c:v>0.24990301922186514</c:v>
                </c:pt>
                <c:pt idx="446">
                  <c:v>0.24980257451621946</c:v>
                </c:pt>
                <c:pt idx="447">
                  <c:v>0.24970234877739481</c:v>
                </c:pt>
                <c:pt idx="448">
                  <c:v>0.24960234140903878</c:v>
                </c:pt>
                <c:pt idx="449">
                  <c:v>0.24950255181674694</c:v>
                </c:pt>
                <c:pt idx="450">
                  <c:v>0.24940297940805531</c:v>
                </c:pt>
                <c:pt idx="451">
                  <c:v>0.24930362359243302</c:v>
                </c:pt>
                <c:pt idx="452">
                  <c:v>0.24920448378127505</c:v>
                </c:pt>
                <c:pt idx="453">
                  <c:v>0.24910555938789472</c:v>
                </c:pt>
                <c:pt idx="454">
                  <c:v>0.24900684982751656</c:v>
                </c:pt>
                <c:pt idx="455">
                  <c:v>0.24890835451726898</c:v>
                </c:pt>
                <c:pt idx="456">
                  <c:v>0.24881007287617707</c:v>
                </c:pt>
                <c:pt idx="457">
                  <c:v>0.24871200432515536</c:v>
                </c:pt>
                <c:pt idx="458">
                  <c:v>0.24861414828700068</c:v>
                </c:pt>
                <c:pt idx="459">
                  <c:v>0.24851650418638507</c:v>
                </c:pt>
                <c:pt idx="460">
                  <c:v>0.24841907144984859</c:v>
                </c:pt>
                <c:pt idx="461">
                  <c:v>0.24832184950579231</c:v>
                </c:pt>
                <c:pt idx="462">
                  <c:v>0.24822483778447124</c:v>
                </c:pt>
                <c:pt idx="463">
                  <c:v>0.24812803571798736</c:v>
                </c:pt>
                <c:pt idx="464">
                  <c:v>0.24803144274028255</c:v>
                </c:pt>
                <c:pt idx="465">
                  <c:v>0.24793505828713175</c:v>
                </c:pt>
                <c:pt idx="466">
                  <c:v>0.24783888179613597</c:v>
                </c:pt>
                <c:pt idx="467">
                  <c:v>0.24774291270671542</c:v>
                </c:pt>
                <c:pt idx="468">
                  <c:v>0.24764715046010261</c:v>
                </c:pt>
                <c:pt idx="469">
                  <c:v>0.24755159449933556</c:v>
                </c:pt>
                <c:pt idx="470">
                  <c:v>0.24745624426925103</c:v>
                </c:pt>
                <c:pt idx="471">
                  <c:v>0.24736109921647767</c:v>
                </c:pt>
                <c:pt idx="472">
                  <c:v>0.24726615878942929</c:v>
                </c:pt>
                <c:pt idx="473">
                  <c:v>0.24717142243829818</c:v>
                </c:pt>
                <c:pt idx="474">
                  <c:v>0.24707688961504845</c:v>
                </c:pt>
                <c:pt idx="475">
                  <c:v>0.24698255977340927</c:v>
                </c:pt>
                <c:pt idx="476">
                  <c:v>0.24688843236886834</c:v>
                </c:pt>
                <c:pt idx="477">
                  <c:v>0.24679450685866522</c:v>
                </c:pt>
                <c:pt idx="478">
                  <c:v>0.24670078270178483</c:v>
                </c:pt>
                <c:pt idx="479">
                  <c:v>0.24660725935895081</c:v>
                </c:pt>
                <c:pt idx="480">
                  <c:v>0.24651393629261911</c:v>
                </c:pt>
                <c:pt idx="481">
                  <c:v>0.24642081296697144</c:v>
                </c:pt>
                <c:pt idx="482">
                  <c:v>0.24632788884790877</c:v>
                </c:pt>
                <c:pt idx="483">
                  <c:v>0.24623516340304499</c:v>
                </c:pt>
                <c:pt idx="484">
                  <c:v>0.24614263610170048</c:v>
                </c:pt>
                <c:pt idx="485">
                  <c:v>0.24605030641489567</c:v>
                </c:pt>
                <c:pt idx="486">
                  <c:v>0.24595817381534477</c:v>
                </c:pt>
                <c:pt idx="487">
                  <c:v>0.24586623777744937</c:v>
                </c:pt>
                <c:pt idx="488">
                  <c:v>0.24577449777729221</c:v>
                </c:pt>
                <c:pt idx="489">
                  <c:v>0.24568295329263085</c:v>
                </c:pt>
                <c:pt idx="490">
                  <c:v>0.24559160380289149</c:v>
                </c:pt>
                <c:pt idx="491">
                  <c:v>0.24550044878916275</c:v>
                </c:pt>
                <c:pt idx="492">
                  <c:v>0.24540948773418936</c:v>
                </c:pt>
                <c:pt idx="493">
                  <c:v>0.24531872012236616</c:v>
                </c:pt>
                <c:pt idx="494">
                  <c:v>0.2452281454397319</c:v>
                </c:pt>
                <c:pt idx="495">
                  <c:v>0.24513776317396307</c:v>
                </c:pt>
                <c:pt idx="496">
                  <c:v>0.2450475728143679</c:v>
                </c:pt>
                <c:pt idx="497">
                  <c:v>0.24495757385188024</c:v>
                </c:pt>
                <c:pt idx="498">
                  <c:v>0.24486776577905356</c:v>
                </c:pt>
                <c:pt idx="499">
                  <c:v>0.24477814809005494</c:v>
                </c:pt>
                <c:pt idx="500">
                  <c:v>0.24468872028065905</c:v>
                </c:pt>
                <c:pt idx="501">
                  <c:v>0.24459948184824226</c:v>
                </c:pt>
                <c:pt idx="502">
                  <c:v>0.24451043229177666</c:v>
                </c:pt>
                <c:pt idx="503">
                  <c:v>0.24442157111182411</c:v>
                </c:pt>
                <c:pt idx="504">
                  <c:v>0.24433289781053047</c:v>
                </c:pt>
                <c:pt idx="505">
                  <c:v>0.24424441189161966</c:v>
                </c:pt>
                <c:pt idx="506">
                  <c:v>0.24415611286038785</c:v>
                </c:pt>
                <c:pt idx="507">
                  <c:v>0.24406800022369765</c:v>
                </c:pt>
                <c:pt idx="508">
                  <c:v>0.2439800734899723</c:v>
                </c:pt>
                <c:pt idx="509">
                  <c:v>0.24389233216918998</c:v>
                </c:pt>
                <c:pt idx="510">
                  <c:v>0.24380477577287801</c:v>
                </c:pt>
                <c:pt idx="511">
                  <c:v>0.24371740381410717</c:v>
                </c:pt>
                <c:pt idx="512">
                  <c:v>0.24363021580748601</c:v>
                </c:pt>
                <c:pt idx="513">
                  <c:v>0.24354321126915512</c:v>
                </c:pt>
                <c:pt idx="514">
                  <c:v>0.24345638971678166</c:v>
                </c:pt>
                <c:pt idx="515">
                  <c:v>0.24336975066955355</c:v>
                </c:pt>
                <c:pt idx="516">
                  <c:v>0.243283293648174</c:v>
                </c:pt>
                <c:pt idx="517">
                  <c:v>0.24319701817485592</c:v>
                </c:pt>
                <c:pt idx="518">
                  <c:v>0.24311092377331633</c:v>
                </c:pt>
                <c:pt idx="519">
                  <c:v>0.24302500996877091</c:v>
                </c:pt>
                <c:pt idx="520">
                  <c:v>0.24293927628792844</c:v>
                </c:pt>
                <c:pt idx="521">
                  <c:v>0.24285372225898533</c:v>
                </c:pt>
                <c:pt idx="522">
                  <c:v>0.24276834741162023</c:v>
                </c:pt>
                <c:pt idx="523">
                  <c:v>0.2426831512769885</c:v>
                </c:pt>
                <c:pt idx="524">
                  <c:v>0.24259813338771691</c:v>
                </c:pt>
                <c:pt idx="525">
                  <c:v>0.2425132932778982</c:v>
                </c:pt>
                <c:pt idx="526">
                  <c:v>0.24242863048308566</c:v>
                </c:pt>
                <c:pt idx="527">
                  <c:v>0.24234414454028794</c:v>
                </c:pt>
                <c:pt idx="528">
                  <c:v>0.24225983498796358</c:v>
                </c:pt>
                <c:pt idx="529">
                  <c:v>0.24217570136601582</c:v>
                </c:pt>
                <c:pt idx="530">
                  <c:v>0.24209174321578728</c:v>
                </c:pt>
                <c:pt idx="531">
                  <c:v>0.24200796008005471</c:v>
                </c:pt>
                <c:pt idx="532">
                  <c:v>0.24192435150302374</c:v>
                </c:pt>
                <c:pt idx="533">
                  <c:v>0.24184091703032379</c:v>
                </c:pt>
                <c:pt idx="534">
                  <c:v>0.24175765620900269</c:v>
                </c:pt>
                <c:pt idx="535">
                  <c:v>0.24167456858752168</c:v>
                </c:pt>
                <c:pt idx="536">
                  <c:v>0.2415916537157502</c:v>
                </c:pt>
                <c:pt idx="537">
                  <c:v>0.24150891114496079</c:v>
                </c:pt>
                <c:pt idx="538">
                  <c:v>0.24142634042782396</c:v>
                </c:pt>
                <c:pt idx="539">
                  <c:v>0.24134394111840315</c:v>
                </c:pt>
                <c:pt idx="540">
                  <c:v>0.24126171277214964</c:v>
                </c:pt>
                <c:pt idx="541">
                  <c:v>0.24117965494589749</c:v>
                </c:pt>
                <c:pt idx="542">
                  <c:v>0.24109776719785864</c:v>
                </c:pt>
                <c:pt idx="543">
                  <c:v>0.24101604908761776</c:v>
                </c:pt>
                <c:pt idx="544">
                  <c:v>0.24093450017612739</c:v>
                </c:pt>
                <c:pt idx="545">
                  <c:v>0.24085312002570294</c:v>
                </c:pt>
                <c:pt idx="546">
                  <c:v>0.24077190820001779</c:v>
                </c:pt>
                <c:pt idx="547">
                  <c:v>0.2406908642640983</c:v>
                </c:pt>
                <c:pt idx="548">
                  <c:v>0.240609987784319</c:v>
                </c:pt>
                <c:pt idx="549">
                  <c:v>0.24052927832839768</c:v>
                </c:pt>
                <c:pt idx="550">
                  <c:v>0.24044873546539056</c:v>
                </c:pt>
                <c:pt idx="551">
                  <c:v>0.24036835876568743</c:v>
                </c:pt>
                <c:pt idx="552">
                  <c:v>0.24028814780100685</c:v>
                </c:pt>
                <c:pt idx="553">
                  <c:v>0.24020810214439134</c:v>
                </c:pt>
                <c:pt idx="554">
                  <c:v>0.24012822137020265</c:v>
                </c:pt>
                <c:pt idx="555">
                  <c:v>0.24004850505411698</c:v>
                </c:pt>
                <c:pt idx="556">
                  <c:v>0.23996895277312025</c:v>
                </c:pt>
                <c:pt idx="557">
                  <c:v>0.23988956410550338</c:v>
                </c:pt>
                <c:pt idx="558">
                  <c:v>0.2398103386308576</c:v>
                </c:pt>
                <c:pt idx="559">
                  <c:v>0.23973127593006976</c:v>
                </c:pt>
                <c:pt idx="560">
                  <c:v>0.23965237558531774</c:v>
                </c:pt>
                <c:pt idx="561">
                  <c:v>0.23957363718006572</c:v>
                </c:pt>
                <c:pt idx="562">
                  <c:v>0.23949506029905959</c:v>
                </c:pt>
                <c:pt idx="563">
                  <c:v>0.23941664452832243</c:v>
                </c:pt>
                <c:pt idx="564">
                  <c:v>0.23933838945514979</c:v>
                </c:pt>
                <c:pt idx="565">
                  <c:v>0.23926029466810525</c:v>
                </c:pt>
                <c:pt idx="566">
                  <c:v>0.23918235975701582</c:v>
                </c:pt>
                <c:pt idx="567">
                  <c:v>0.23910458431296744</c:v>
                </c:pt>
                <c:pt idx="568">
                  <c:v>0.23902696792830042</c:v>
                </c:pt>
                <c:pt idx="569">
                  <c:v>0.23894951019660504</c:v>
                </c:pt>
                <c:pt idx="570">
                  <c:v>0.23887221071271703</c:v>
                </c:pt>
                <c:pt idx="571">
                  <c:v>0.23879506907271311</c:v>
                </c:pt>
                <c:pt idx="572">
                  <c:v>0.23871808487390658</c:v>
                </c:pt>
                <c:pt idx="573">
                  <c:v>0.23864125771484287</c:v>
                </c:pt>
                <c:pt idx="574">
                  <c:v>0.23856458719529525</c:v>
                </c:pt>
                <c:pt idx="575">
                  <c:v>0.23848807291626026</c:v>
                </c:pt>
                <c:pt idx="576">
                  <c:v>0.23841171447995355</c:v>
                </c:pt>
                <c:pt idx="577">
                  <c:v>0.23833551148980545</c:v>
                </c:pt>
                <c:pt idx="578">
                  <c:v>0.23825946355045657</c:v>
                </c:pt>
                <c:pt idx="579">
                  <c:v>0.23818357026775366</c:v>
                </c:pt>
                <c:pt idx="580">
                  <c:v>0.23810783124874518</c:v>
                </c:pt>
                <c:pt idx="581">
                  <c:v>0.23803224610167706</c:v>
                </c:pt>
                <c:pt idx="582">
                  <c:v>0.23795681443598848</c:v>
                </c:pt>
                <c:pt idx="583">
                  <c:v>0.23788153586230762</c:v>
                </c:pt>
                <c:pt idx="584">
                  <c:v>0.23780640999244743</c:v>
                </c:pt>
                <c:pt idx="585">
                  <c:v>0.23773143643940139</c:v>
                </c:pt>
                <c:pt idx="586">
                  <c:v>0.23765661481733943</c:v>
                </c:pt>
                <c:pt idx="587">
                  <c:v>0.23758194474160363</c:v>
                </c:pt>
                <c:pt idx="588">
                  <c:v>0.23750742582870413</c:v>
                </c:pt>
                <c:pt idx="589">
                  <c:v>0.23743305769631501</c:v>
                </c:pt>
                <c:pt idx="590">
                  <c:v>0.23735883996327017</c:v>
                </c:pt>
                <c:pt idx="591">
                  <c:v>0.23728477224955918</c:v>
                </c:pt>
                <c:pt idx="592">
                  <c:v>0.23721085417632326</c:v>
                </c:pt>
                <c:pt idx="593">
                  <c:v>0.23713708536585112</c:v>
                </c:pt>
                <c:pt idx="594">
                  <c:v>0.237063465441575</c:v>
                </c:pt>
                <c:pt idx="595">
                  <c:v>0.23698999402806659</c:v>
                </c:pt>
                <c:pt idx="596">
                  <c:v>0.23691667075103298</c:v>
                </c:pt>
                <c:pt idx="597">
                  <c:v>0.23684349523731277</c:v>
                </c:pt>
                <c:pt idx="598">
                  <c:v>0.2367704671148719</c:v>
                </c:pt>
                <c:pt idx="599">
                  <c:v>0.23669758601279989</c:v>
                </c:pt>
                <c:pt idx="600">
                  <c:v>0.23662485156130567</c:v>
                </c:pt>
                <c:pt idx="601">
                  <c:v>0.23655226339171379</c:v>
                </c:pt>
                <c:pt idx="602">
                  <c:v>0.23647982113646043</c:v>
                </c:pt>
                <c:pt idx="603">
                  <c:v>0.23640752442908958</c:v>
                </c:pt>
                <c:pt idx="604">
                  <c:v>0.23633537290424897</c:v>
                </c:pt>
                <c:pt idx="605">
                  <c:v>0.23626336619768637</c:v>
                </c:pt>
                <c:pt idx="606">
                  <c:v>0.23619150394624566</c:v>
                </c:pt>
                <c:pt idx="607">
                  <c:v>0.23611978578786294</c:v>
                </c:pt>
                <c:pt idx="608">
                  <c:v>0.23604821136156276</c:v>
                </c:pt>
                <c:pt idx="609">
                  <c:v>0.23597678030745431</c:v>
                </c:pt>
                <c:pt idx="610">
                  <c:v>0.23590549226672758</c:v>
                </c:pt>
                <c:pt idx="611">
                  <c:v>0.23583434688164959</c:v>
                </c:pt>
                <c:pt idx="612">
                  <c:v>0.23576334379556058</c:v>
                </c:pt>
                <c:pt idx="613">
                  <c:v>0.23569248265287038</c:v>
                </c:pt>
                <c:pt idx="614">
                  <c:v>0.2356217630990545</c:v>
                </c:pt>
                <c:pt idx="615">
                  <c:v>0.23555118478065057</c:v>
                </c:pt>
                <c:pt idx="616">
                  <c:v>0.23548074734525451</c:v>
                </c:pt>
                <c:pt idx="617">
                  <c:v>0.23541045044151684</c:v>
                </c:pt>
                <c:pt idx="618">
                  <c:v>0.23534029371913912</c:v>
                </c:pt>
                <c:pt idx="619">
                  <c:v>0.23527027682887014</c:v>
                </c:pt>
                <c:pt idx="620">
                  <c:v>0.23520039942250237</c:v>
                </c:pt>
                <c:pt idx="621">
                  <c:v>0.23513066115286824</c:v>
                </c:pt>
                <c:pt idx="622">
                  <c:v>0.23506106167383656</c:v>
                </c:pt>
                <c:pt idx="623">
                  <c:v>0.23499160064030897</c:v>
                </c:pt>
                <c:pt idx="624">
                  <c:v>0.23492227770821622</c:v>
                </c:pt>
                <c:pt idx="625">
                  <c:v>0.23485309253451472</c:v>
                </c:pt>
                <c:pt idx="626">
                  <c:v>0.23478404477718287</c:v>
                </c:pt>
                <c:pt idx="627">
                  <c:v>0.23471513409521758</c:v>
                </c:pt>
                <c:pt idx="628">
                  <c:v>0.23464636014863072</c:v>
                </c:pt>
                <c:pt idx="629">
                  <c:v>0.23457772259844553</c:v>
                </c:pt>
                <c:pt idx="630">
                  <c:v>0.23450922110669323</c:v>
                </c:pt>
                <c:pt idx="631">
                  <c:v>0.23444085533640943</c:v>
                </c:pt>
                <c:pt idx="632">
                  <c:v>0.23437262495163069</c:v>
                </c:pt>
                <c:pt idx="633">
                  <c:v>0.23430452961739107</c:v>
                </c:pt>
                <c:pt idx="634">
                  <c:v>0.23423656899971856</c:v>
                </c:pt>
                <c:pt idx="635">
                  <c:v>0.23416874276563185</c:v>
                </c:pt>
                <c:pt idx="636">
                  <c:v>0.23410105058313671</c:v>
                </c:pt>
                <c:pt idx="637">
                  <c:v>0.23403349212122268</c:v>
                </c:pt>
                <c:pt idx="638">
                  <c:v>0.23396606704985964</c:v>
                </c:pt>
                <c:pt idx="639">
                  <c:v>0.23389877503999443</c:v>
                </c:pt>
                <c:pt idx="640">
                  <c:v>0.23383161576354744</c:v>
                </c:pt>
                <c:pt idx="641">
                  <c:v>0.23376458889340934</c:v>
                </c:pt>
                <c:pt idx="642">
                  <c:v>0.23369769410343766</c:v>
                </c:pt>
                <c:pt idx="643">
                  <c:v>0.23363093106845348</c:v>
                </c:pt>
                <c:pt idx="644">
                  <c:v>0.2335642994642381</c:v>
                </c:pt>
                <c:pt idx="645">
                  <c:v>0.23349779896752973</c:v>
                </c:pt>
                <c:pt idx="646">
                  <c:v>0.23343142925602026</c:v>
                </c:pt>
                <c:pt idx="647">
                  <c:v>0.23336519000835185</c:v>
                </c:pt>
                <c:pt idx="648">
                  <c:v>0.2332990809041138</c:v>
                </c:pt>
                <c:pt idx="649">
                  <c:v>0.23323310162383923</c:v>
                </c:pt>
                <c:pt idx="650">
                  <c:v>0.23316725184900183</c:v>
                </c:pt>
                <c:pt idx="651">
                  <c:v>0.23310153126201266</c:v>
                </c:pt>
                <c:pt idx="652">
                  <c:v>0.23303593954621687</c:v>
                </c:pt>
                <c:pt idx="653">
                  <c:v>0.23297047638589061</c:v>
                </c:pt>
                <c:pt idx="654">
                  <c:v>0.23290514146623773</c:v>
                </c:pt>
                <c:pt idx="655">
                  <c:v>0.23283993447338666</c:v>
                </c:pt>
                <c:pt idx="656">
                  <c:v>0.23277485509438725</c:v>
                </c:pt>
                <c:pt idx="657">
                  <c:v>0.23270990301720754</c:v>
                </c:pt>
                <c:pt idx="658">
                  <c:v>0.23264507793073069</c:v>
                </c:pt>
                <c:pt idx="659">
                  <c:v>0.23258037952475186</c:v>
                </c:pt>
                <c:pt idx="660">
                  <c:v>0.23251580748997505</c:v>
                </c:pt>
                <c:pt idx="661">
                  <c:v>0.23245136151800999</c:v>
                </c:pt>
                <c:pt idx="662">
                  <c:v>0.23238704130136908</c:v>
                </c:pt>
                <c:pt idx="663">
                  <c:v>0.2323228465334643</c:v>
                </c:pt>
                <c:pt idx="664">
                  <c:v>0.23225877690860414</c:v>
                </c:pt>
                <c:pt idx="665">
                  <c:v>0.23219483212199052</c:v>
                </c:pt>
                <c:pt idx="666">
                  <c:v>0.2321310118697158</c:v>
                </c:pt>
                <c:pt idx="667">
                  <c:v>0.23206731584875967</c:v>
                </c:pt>
                <c:pt idx="668">
                  <c:v>0.23200374375698618</c:v>
                </c:pt>
                <c:pt idx="669">
                  <c:v>0.23194029529314075</c:v>
                </c:pt>
                <c:pt idx="670">
                  <c:v>0.23187697015684711</c:v>
                </c:pt>
                <c:pt idx="671">
                  <c:v>0.23181376804860435</c:v>
                </c:pt>
                <c:pt idx="672">
                  <c:v>0.23175068866978396</c:v>
                </c:pt>
                <c:pt idx="673">
                  <c:v>0.23168773172262686</c:v>
                </c:pt>
                <c:pt idx="674">
                  <c:v>0.23162489691024038</c:v>
                </c:pt>
                <c:pt idx="675">
                  <c:v>0.23156218393659544</c:v>
                </c:pt>
                <c:pt idx="676">
                  <c:v>0.23149959250652352</c:v>
                </c:pt>
                <c:pt idx="677">
                  <c:v>0.23143712232571378</c:v>
                </c:pt>
                <c:pt idx="678">
                  <c:v>0.2313747731007102</c:v>
                </c:pt>
                <c:pt idx="679">
                  <c:v>0.23131254453890857</c:v>
                </c:pt>
                <c:pt idx="680">
                  <c:v>0.23125043634855372</c:v>
                </c:pt>
                <c:pt idx="681">
                  <c:v>0.2311884482387366</c:v>
                </c:pt>
                <c:pt idx="682">
                  <c:v>0.23112657991939142</c:v>
                </c:pt>
                <c:pt idx="683">
                  <c:v>0.23106483110129278</c:v>
                </c:pt>
                <c:pt idx="684">
                  <c:v>0.23100320149605286</c:v>
                </c:pt>
                <c:pt idx="685">
                  <c:v>0.23094169081611859</c:v>
                </c:pt>
                <c:pt idx="686">
                  <c:v>0.23088029877476887</c:v>
                </c:pt>
                <c:pt idx="687">
                  <c:v>0.23081902508611166</c:v>
                </c:pt>
                <c:pt idx="688">
                  <c:v>0.23075786946508123</c:v>
                </c:pt>
                <c:pt idx="689">
                  <c:v>0.23069683162743543</c:v>
                </c:pt>
                <c:pt idx="690">
                  <c:v>0.23063591128975289</c:v>
                </c:pt>
                <c:pt idx="691">
                  <c:v>0.23057510816943019</c:v>
                </c:pt>
                <c:pt idx="692">
                  <c:v>0.2305144219846792</c:v>
                </c:pt>
                <c:pt idx="693">
                  <c:v>0.23045385245452424</c:v>
                </c:pt>
                <c:pt idx="694">
                  <c:v>0.23039339929879948</c:v>
                </c:pt>
                <c:pt idx="695">
                  <c:v>0.23033306223814609</c:v>
                </c:pt>
                <c:pt idx="696">
                  <c:v>0.23027284099400958</c:v>
                </c:pt>
                <c:pt idx="697">
                  <c:v>0.23021273528863709</c:v>
                </c:pt>
                <c:pt idx="698">
                  <c:v>0.23015274484507478</c:v>
                </c:pt>
                <c:pt idx="699">
                  <c:v>0.230092869387165</c:v>
                </c:pt>
                <c:pt idx="700">
                  <c:v>0.23003310863954374</c:v>
                </c:pt>
                <c:pt idx="701">
                  <c:v>0.22997346232763791</c:v>
                </c:pt>
                <c:pt idx="702">
                  <c:v>0.22991393017766273</c:v>
                </c:pt>
                <c:pt idx="703">
                  <c:v>0.22985451191661907</c:v>
                </c:pt>
                <c:pt idx="704">
                  <c:v>0.22979520727229083</c:v>
                </c:pt>
                <c:pt idx="705">
                  <c:v>0.22973601597324228</c:v>
                </c:pt>
                <c:pt idx="706">
                  <c:v>0.22967693774881554</c:v>
                </c:pt>
                <c:pt idx="707">
                  <c:v>0.22961797232912787</c:v>
                </c:pt>
                <c:pt idx="708">
                  <c:v>0.22955911944506918</c:v>
                </c:pt>
                <c:pt idx="709">
                  <c:v>0.22950037882829938</c:v>
                </c:pt>
                <c:pt idx="710">
                  <c:v>0.22944175021124585</c:v>
                </c:pt>
                <c:pt idx="711">
                  <c:v>0.22938323332710089</c:v>
                </c:pt>
                <c:pt idx="712">
                  <c:v>0.22932482790981912</c:v>
                </c:pt>
                <c:pt idx="713">
                  <c:v>0.22926653369411498</c:v>
                </c:pt>
                <c:pt idx="714">
                  <c:v>0.2292083504154602</c:v>
                </c:pt>
                <c:pt idx="715">
                  <c:v>0.22915027781008124</c:v>
                </c:pt>
                <c:pt idx="716">
                  <c:v>0.22909231561495683</c:v>
                </c:pt>
                <c:pt idx="717">
                  <c:v>0.22903446356781546</c:v>
                </c:pt>
                <c:pt idx="718">
                  <c:v>0.22897672140713282</c:v>
                </c:pt>
                <c:pt idx="719">
                  <c:v>0.22891908887212944</c:v>
                </c:pt>
                <c:pt idx="720">
                  <c:v>0.22886156570276811</c:v>
                </c:pt>
                <c:pt idx="721">
                  <c:v>0.22880415163975143</c:v>
                </c:pt>
                <c:pt idx="722">
                  <c:v>0.2287468464245194</c:v>
                </c:pt>
                <c:pt idx="723">
                  <c:v>0.22868964979924697</c:v>
                </c:pt>
                <c:pt idx="724">
                  <c:v>0.22863256150684158</c:v>
                </c:pt>
                <c:pt idx="725">
                  <c:v>0.22857558129094074</c:v>
                </c:pt>
                <c:pt idx="726">
                  <c:v>0.22851870889590961</c:v>
                </c:pt>
                <c:pt idx="727">
                  <c:v>0.22846194406683859</c:v>
                </c:pt>
                <c:pt idx="728">
                  <c:v>0.22840528654954093</c:v>
                </c:pt>
                <c:pt idx="729">
                  <c:v>0.22834873609055034</c:v>
                </c:pt>
                <c:pt idx="730">
                  <c:v>0.2282922924371186</c:v>
                </c:pt>
                <c:pt idx="731">
                  <c:v>0.22823595533721316</c:v>
                </c:pt>
                <c:pt idx="732">
                  <c:v>0.22817972453951488</c:v>
                </c:pt>
                <c:pt idx="733">
                  <c:v>0.22812359979341554</c:v>
                </c:pt>
                <c:pt idx="734">
                  <c:v>0.2280675808490156</c:v>
                </c:pt>
                <c:pt idx="735">
                  <c:v>0.22801166745712179</c:v>
                </c:pt>
                <c:pt idx="736">
                  <c:v>0.22795585936924484</c:v>
                </c:pt>
                <c:pt idx="737">
                  <c:v>0.22790015633759711</c:v>
                </c:pt>
                <c:pt idx="738">
                  <c:v>0.22784455811509033</c:v>
                </c:pt>
                <c:pt idx="739">
                  <c:v>0.22778906445533323</c:v>
                </c:pt>
                <c:pt idx="740">
                  <c:v>0.22773367511262935</c:v>
                </c:pt>
                <c:pt idx="741">
                  <c:v>0.22767838984197467</c:v>
                </c:pt>
                <c:pt idx="742">
                  <c:v>0.22762320839905534</c:v>
                </c:pt>
                <c:pt idx="743">
                  <c:v>0.22756813054024544</c:v>
                </c:pt>
                <c:pt idx="744">
                  <c:v>0.22751315602260475</c:v>
                </c:pt>
                <c:pt idx="745">
                  <c:v>0.2274582846038764</c:v>
                </c:pt>
                <c:pt idx="746">
                  <c:v>0.22740351604248477</c:v>
                </c:pt>
                <c:pt idx="747">
                  <c:v>0.22734885009753308</c:v>
                </c:pt>
                <c:pt idx="748">
                  <c:v>0.22729428652880135</c:v>
                </c:pt>
                <c:pt idx="749">
                  <c:v>0.22723982509674406</c:v>
                </c:pt>
                <c:pt idx="750">
                  <c:v>0.22718546556248798</c:v>
                </c:pt>
                <c:pt idx="751">
                  <c:v>0.22713120768782996</c:v>
                </c:pt>
                <c:pt idx="752">
                  <c:v>0.22707705123523475</c:v>
                </c:pt>
                <c:pt idx="753">
                  <c:v>0.22702299596783282</c:v>
                </c:pt>
                <c:pt idx="754">
                  <c:v>0.22696904164941817</c:v>
                </c:pt>
                <c:pt idx="755">
                  <c:v>0.22691518804444616</c:v>
                </c:pt>
                <c:pt idx="756">
                  <c:v>0.22686143491803137</c:v>
                </c:pt>
                <c:pt idx="757">
                  <c:v>0.22680778203594545</c:v>
                </c:pt>
                <c:pt idx="758">
                  <c:v>0.22675422916461493</c:v>
                </c:pt>
                <c:pt idx="759">
                  <c:v>0.22670077607111916</c:v>
                </c:pt>
                <c:pt idx="760">
                  <c:v>0.22664742252318812</c:v>
                </c:pt>
                <c:pt idx="761">
                  <c:v>0.22659416828920029</c:v>
                </c:pt>
                <c:pt idx="762">
                  <c:v>0.22654101313818062</c:v>
                </c:pt>
                <c:pt idx="763">
                  <c:v>0.22648795683979836</c:v>
                </c:pt>
                <c:pt idx="764">
                  <c:v>0.22643499916436499</c:v>
                </c:pt>
                <c:pt idx="765">
                  <c:v>0.2263821398828321</c:v>
                </c:pt>
                <c:pt idx="766">
                  <c:v>0.22632937876678932</c:v>
                </c:pt>
                <c:pt idx="767">
                  <c:v>0.22627671558846232</c:v>
                </c:pt>
                <c:pt idx="768">
                  <c:v>0.22622415012071062</c:v>
                </c:pt>
                <c:pt idx="769">
                  <c:v>0.22617168213702563</c:v>
                </c:pt>
                <c:pt idx="770">
                  <c:v>0.22611931141152858</c:v>
                </c:pt>
                <c:pt idx="771">
                  <c:v>0.22606703771896841</c:v>
                </c:pt>
                <c:pt idx="772">
                  <c:v>0.22601486083471986</c:v>
                </c:pt>
                <c:pt idx="773">
                  <c:v>0.22596278053478133</c:v>
                </c:pt>
                <c:pt idx="774">
                  <c:v>0.22591079659577293</c:v>
                </c:pt>
                <c:pt idx="775">
                  <c:v>0.22585890879493439</c:v>
                </c:pt>
                <c:pt idx="776">
                  <c:v>0.22580711691012317</c:v>
                </c:pt>
                <c:pt idx="777">
                  <c:v>0.22575542071981239</c:v>
                </c:pt>
                <c:pt idx="778">
                  <c:v>0.22570382000308881</c:v>
                </c:pt>
                <c:pt idx="779">
                  <c:v>0.22565231453965093</c:v>
                </c:pt>
                <c:pt idx="780">
                  <c:v>0.22560090410980693</c:v>
                </c:pt>
                <c:pt idx="781">
                  <c:v>0.22554958849447282</c:v>
                </c:pt>
                <c:pt idx="782">
                  <c:v>0.22549836747517032</c:v>
                </c:pt>
                <c:pt idx="783">
                  <c:v>0.22544724083402504</c:v>
                </c:pt>
                <c:pt idx="784">
                  <c:v>0.22539620835376448</c:v>
                </c:pt>
                <c:pt idx="785">
                  <c:v>0.22534526981771608</c:v>
                </c:pt>
                <c:pt idx="786">
                  <c:v>0.22529442500980532</c:v>
                </c:pt>
                <c:pt idx="787">
                  <c:v>0.22524367371455375</c:v>
                </c:pt>
                <c:pt idx="788">
                  <c:v>0.22519301571707717</c:v>
                </c:pt>
                <c:pt idx="789">
                  <c:v>0.22514245080308357</c:v>
                </c:pt>
                <c:pt idx="790">
                  <c:v>0.22509197875887135</c:v>
                </c:pt>
                <c:pt idx="791">
                  <c:v>0.22504159937132737</c:v>
                </c:pt>
                <c:pt idx="792">
                  <c:v>0.22499131242792508</c:v>
                </c:pt>
                <c:pt idx="793">
                  <c:v>0.22494111771672262</c:v>
                </c:pt>
                <c:pt idx="794">
                  <c:v>0.22489101502636097</c:v>
                </c:pt>
                <c:pt idx="795">
                  <c:v>0.22484100414606203</c:v>
                </c:pt>
                <c:pt idx="796">
                  <c:v>0.22479108486562682</c:v>
                </c:pt>
                <c:pt idx="797">
                  <c:v>0.22474125697543357</c:v>
                </c:pt>
                <c:pt idx="798">
                  <c:v>0.22469152026643593</c:v>
                </c:pt>
                <c:pt idx="799">
                  <c:v>0.22464187453016107</c:v>
                </c:pt>
                <c:pt idx="800">
                  <c:v>0.22459231955870787</c:v>
                </c:pt>
                <c:pt idx="801">
                  <c:v>0.22454285514474512</c:v>
                </c:pt>
                <c:pt idx="802">
                  <c:v>0.22449348108150965</c:v>
                </c:pt>
                <c:pt idx="803">
                  <c:v>0.22444419716280453</c:v>
                </c:pt>
                <c:pt idx="804">
                  <c:v>0.22439500318299729</c:v>
                </c:pt>
                <c:pt idx="805">
                  <c:v>0.22434589893701806</c:v>
                </c:pt>
                <c:pt idx="806">
                  <c:v>0.22429688422035785</c:v>
                </c:pt>
                <c:pt idx="807">
                  <c:v>0.2242479588290667</c:v>
                </c:pt>
                <c:pt idx="808">
                  <c:v>0.22419912255975191</c:v>
                </c:pt>
                <c:pt idx="809">
                  <c:v>0.22415037520957631</c:v>
                </c:pt>
                <c:pt idx="810">
                  <c:v>0.22410171657625641</c:v>
                </c:pt>
                <c:pt idx="811">
                  <c:v>0.22405314645806074</c:v>
                </c:pt>
                <c:pt idx="812">
                  <c:v>0.22400466465380794</c:v>
                </c:pt>
                <c:pt idx="813">
                  <c:v>0.22395627096286522</c:v>
                </c:pt>
                <c:pt idx="814">
                  <c:v>0.22390796518514641</c:v>
                </c:pt>
                <c:pt idx="815">
                  <c:v>0.2238597471211104</c:v>
                </c:pt>
                <c:pt idx="816">
                  <c:v>0.22381161657175921</c:v>
                </c:pt>
                <c:pt idx="817">
                  <c:v>0.2237635733386365</c:v>
                </c:pt>
                <c:pt idx="818">
                  <c:v>0.22371561722382566</c:v>
                </c:pt>
                <c:pt idx="819">
                  <c:v>0.22366774802994818</c:v>
                </c:pt>
                <c:pt idx="820">
                  <c:v>0.22361996556016195</c:v>
                </c:pt>
                <c:pt idx="821">
                  <c:v>0.22357226961815951</c:v>
                </c:pt>
                <c:pt idx="822">
                  <c:v>0.22352466000816643</c:v>
                </c:pt>
                <c:pt idx="823">
                  <c:v>0.22347713653493956</c:v>
                </c:pt>
                <c:pt idx="824">
                  <c:v>0.22342969900376536</c:v>
                </c:pt>
                <c:pt idx="825">
                  <c:v>0.22338234722045827</c:v>
                </c:pt>
                <c:pt idx="826">
                  <c:v>0.22333508099135896</c:v>
                </c:pt>
                <c:pt idx="827">
                  <c:v>0.22328790012333274</c:v>
                </c:pt>
                <c:pt idx="828">
                  <c:v>0.2232408044237679</c:v>
                </c:pt>
                <c:pt idx="829">
                  <c:v>0.22319379370057396</c:v>
                </c:pt>
                <c:pt idx="830">
                  <c:v>0.22314686776218015</c:v>
                </c:pt>
                <c:pt idx="831">
                  <c:v>0.22310002641753374</c:v>
                </c:pt>
                <c:pt idx="832">
                  <c:v>0.22305326947609833</c:v>
                </c:pt>
                <c:pt idx="833">
                  <c:v>0.22300659674785231</c:v>
                </c:pt>
                <c:pt idx="834">
                  <c:v>0.22296000804328722</c:v>
                </c:pt>
                <c:pt idx="835">
                  <c:v>0.22291350317340608</c:v>
                </c:pt>
                <c:pt idx="836">
                  <c:v>0.22286708194972185</c:v>
                </c:pt>
                <c:pt idx="837">
                  <c:v>0.22282074418425579</c:v>
                </c:pt>
                <c:pt idx="838">
                  <c:v>0.22277448968953587</c:v>
                </c:pt>
                <c:pt idx="839">
                  <c:v>0.22272831827859518</c:v>
                </c:pt>
                <c:pt idx="840">
                  <c:v>0.22268222976497032</c:v>
                </c:pt>
                <c:pt idx="841">
                  <c:v>0.22263622396269983</c:v>
                </c:pt>
                <c:pt idx="842">
                  <c:v>0.22259030068632266</c:v>
                </c:pt>
                <c:pt idx="843">
                  <c:v>0.22254445975087653</c:v>
                </c:pt>
                <c:pt idx="844">
                  <c:v>0.22249870097189639</c:v>
                </c:pt>
                <c:pt idx="845">
                  <c:v>0.22245302416541288</c:v>
                </c:pt>
                <c:pt idx="846">
                  <c:v>0.22240742914795078</c:v>
                </c:pt>
                <c:pt idx="847">
                  <c:v>0.22236191573652742</c:v>
                </c:pt>
                <c:pt idx="848">
                  <c:v>0.22231648374865118</c:v>
                </c:pt>
                <c:pt idx="849">
                  <c:v>0.22227113300231993</c:v>
                </c:pt>
                <c:pt idx="850">
                  <c:v>0.22222586331601951</c:v>
                </c:pt>
                <c:pt idx="851">
                  <c:v>0.2221806745087222</c:v>
                </c:pt>
                <c:pt idx="852">
                  <c:v>0.22213556639988519</c:v>
                </c:pt>
                <c:pt idx="853">
                  <c:v>0.2220905388094491</c:v>
                </c:pt>
              </c:numCache>
            </c:numRef>
          </c:yVal>
          <c:smooth val="1"/>
        </c:ser>
        <c:axId val="72103808"/>
        <c:axId val="72105344"/>
      </c:scatterChart>
      <c:valAx>
        <c:axId val="72103808"/>
        <c:scaling>
          <c:orientation val="minMax"/>
          <c:max val="80"/>
        </c:scaling>
        <c:axPos val="b"/>
        <c:numFmt formatCode="General" sourceLinked="1"/>
        <c:tickLblPos val="nextTo"/>
        <c:crossAx val="72105344"/>
        <c:crosses val="autoZero"/>
        <c:crossBetween val="midCat"/>
      </c:valAx>
      <c:valAx>
        <c:axId val="72105344"/>
        <c:scaling>
          <c:orientation val="minMax"/>
          <c:max val="0.60000000000000064"/>
        </c:scaling>
        <c:axPos val="l"/>
        <c:majorGridlines/>
        <c:numFmt formatCode="General" sourceLinked="1"/>
        <c:tickLblPos val="nextTo"/>
        <c:crossAx val="72103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64" footer="0.3149606200000006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#6'!$Q$1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#6'!$F$2:$F$855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#6'!$Q$2:$Q$855</c:f>
              <c:numCache>
                <c:formatCode>General</c:formatCode>
                <c:ptCount val="854"/>
                <c:pt idx="0">
                  <c:v>0.25</c:v>
                </c:pt>
                <c:pt idx="1">
                  <c:v>0.24910848731606999</c:v>
                </c:pt>
                <c:pt idx="2">
                  <c:v>0.24822431616198148</c:v>
                </c:pt>
                <c:pt idx="3">
                  <c:v>0.24734741112191611</c:v>
                </c:pt>
                <c:pt idx="4">
                  <c:v>0.24647769770779965</c:v>
                </c:pt>
                <c:pt idx="5">
                  <c:v>0.2456151023460143</c:v>
                </c:pt>
                <c:pt idx="6">
                  <c:v>0.24475955236432806</c:v>
                </c:pt>
                <c:pt idx="7">
                  <c:v>0.24391097597903696</c:v>
                </c:pt>
                <c:pt idx="8">
                  <c:v>0.24306930228231682</c:v>
                </c:pt>
                <c:pt idx="9">
                  <c:v>0.24223446122978001</c:v>
                </c:pt>
                <c:pt idx="10">
                  <c:v>0.24140638362823413</c:v>
                </c:pt>
                <c:pt idx="11">
                  <c:v>0.2405850011236384</c:v>
                </c:pt>
                <c:pt idx="12">
                  <c:v>0.23977024618925458</c:v>
                </c:pt>
                <c:pt idx="13">
                  <c:v>0.23896205211398858</c:v>
                </c:pt>
                <c:pt idx="14">
                  <c:v>0.23816035299091959</c:v>
                </c:pt>
                <c:pt idx="15">
                  <c:v>0.23736508370601311</c:v>
                </c:pt>
                <c:pt idx="16">
                  <c:v>0.23657617992701468</c:v>
                </c:pt>
                <c:pt idx="17">
                  <c:v>0.23579357809252102</c:v>
                </c:pt>
                <c:pt idx="18">
                  <c:v>0.23501721540122555</c:v>
                </c:pt>
                <c:pt idx="19">
                  <c:v>0.23424702980133494</c:v>
                </c:pt>
                <c:pt idx="20">
                  <c:v>0.2334829599801537</c:v>
                </c:pt>
                <c:pt idx="21">
                  <c:v>0.23272494535383406</c:v>
                </c:pt>
                <c:pt idx="22">
                  <c:v>0.2319729260572877</c:v>
                </c:pt>
                <c:pt idx="23">
                  <c:v>0.23122684293425694</c:v>
                </c:pt>
                <c:pt idx="24">
                  <c:v>0.23048663752754237</c:v>
                </c:pt>
                <c:pt idx="25">
                  <c:v>0.22975225206938404</c:v>
                </c:pt>
                <c:pt idx="26">
                  <c:v>0.22902362947199376</c:v>
                </c:pt>
                <c:pt idx="27">
                  <c:v>0.22830071331823551</c:v>
                </c:pt>
                <c:pt idx="28">
                  <c:v>0.22758344785245174</c:v>
                </c:pt>
                <c:pt idx="29">
                  <c:v>0.22687177797143268</c:v>
                </c:pt>
                <c:pt idx="30">
                  <c:v>0.22616564921552632</c:v>
                </c:pt>
                <c:pt idx="31">
                  <c:v>0.22546500775988651</c:v>
                </c:pt>
                <c:pt idx="32">
                  <c:v>0.22476980040585692</c:v>
                </c:pt>
                <c:pt idx="33">
                  <c:v>0.22407997457248829</c:v>
                </c:pt>
                <c:pt idx="34">
                  <c:v>0.22339547828818676</c:v>
                </c:pt>
                <c:pt idx="35">
                  <c:v>0.22271626018249113</c:v>
                </c:pt>
                <c:pt idx="36">
                  <c:v>0.22204226947797651</c:v>
                </c:pt>
                <c:pt idx="37">
                  <c:v>0.22137345598228242</c:v>
                </c:pt>
                <c:pt idx="38">
                  <c:v>0.22070977008026324</c:v>
                </c:pt>
                <c:pt idx="39">
                  <c:v>0.2200511627262586</c:v>
                </c:pt>
                <c:pt idx="40">
                  <c:v>0.21939758543648194</c:v>
                </c:pt>
                <c:pt idx="41">
                  <c:v>0.21874899028152514</c:v>
                </c:pt>
                <c:pt idx="42">
                  <c:v>0.2181053298789771</c:v>
                </c:pt>
                <c:pt idx="43">
                  <c:v>0.21746655738615456</c:v>
                </c:pt>
                <c:pt idx="44">
                  <c:v>0.21683262649294302</c:v>
                </c:pt>
                <c:pt idx="45">
                  <c:v>0.21620349141474601</c:v>
                </c:pt>
                <c:pt idx="46">
                  <c:v>0.21557910688554086</c:v>
                </c:pt>
                <c:pt idx="47">
                  <c:v>0.21495942815103905</c:v>
                </c:pt>
                <c:pt idx="48">
                  <c:v>0.21434441096194959</c:v>
                </c:pt>
                <c:pt idx="49">
                  <c:v>0.21373401156734351</c:v>
                </c:pt>
                <c:pt idx="50">
                  <c:v>0.21312818670811776</c:v>
                </c:pt>
                <c:pt idx="51">
                  <c:v>0.21252689361055699</c:v>
                </c:pt>
                <c:pt idx="52">
                  <c:v>0.21193008997999135</c:v>
                </c:pt>
                <c:pt idx="53">
                  <c:v>0.21133773399454897</c:v>
                </c:pt>
                <c:pt idx="54">
                  <c:v>0.21074978429900124</c:v>
                </c:pt>
                <c:pt idx="55">
                  <c:v>0.21016619999869954</c:v>
                </c:pt>
                <c:pt idx="56">
                  <c:v>0.20958694065360187</c:v>
                </c:pt>
                <c:pt idx="57">
                  <c:v>0.20901196627238786</c:v>
                </c:pt>
                <c:pt idx="58">
                  <c:v>0.20844123730666059</c:v>
                </c:pt>
                <c:pt idx="59">
                  <c:v>0.20787471464523397</c:v>
                </c:pt>
                <c:pt idx="60">
                  <c:v>0.20731235960850419</c:v>
                </c:pt>
                <c:pt idx="61">
                  <c:v>0.20675413394290371</c:v>
                </c:pt>
                <c:pt idx="62">
                  <c:v>0.20619999981543666</c:v>
                </c:pt>
                <c:pt idx="63">
                  <c:v>0.20564991980829414</c:v>
                </c:pt>
                <c:pt idx="64">
                  <c:v>0.20510385691354824</c:v>
                </c:pt>
                <c:pt idx="65">
                  <c:v>0.20456177452792323</c:v>
                </c:pt>
                <c:pt idx="66">
                  <c:v>0.20402363644764318</c:v>
                </c:pt>
                <c:pt idx="67">
                  <c:v>0.20348940686335404</c:v>
                </c:pt>
                <c:pt idx="68">
                  <c:v>0.20295905035511963</c:v>
                </c:pt>
                <c:pt idx="69">
                  <c:v>0.20243253188748989</c:v>
                </c:pt>
                <c:pt idx="70">
                  <c:v>0.20190981680464043</c:v>
                </c:pt>
                <c:pt idx="71">
                  <c:v>0.20139087082558232</c:v>
                </c:pt>
                <c:pt idx="72">
                  <c:v>0.2008756600394406</c:v>
                </c:pt>
                <c:pt idx="73">
                  <c:v>0.20036415090080062</c:v>
                </c:pt>
                <c:pt idx="74">
                  <c:v>0.19985631022512151</c:v>
                </c:pt>
                <c:pt idx="75">
                  <c:v>0.19935210518421487</c:v>
                </c:pt>
                <c:pt idx="76">
                  <c:v>0.19885150330178827</c:v>
                </c:pt>
                <c:pt idx="77">
                  <c:v>0.19835447244905252</c:v>
                </c:pt>
                <c:pt idx="78">
                  <c:v>0.19786098084039103</c:v>
                </c:pt>
                <c:pt idx="79">
                  <c:v>0.19737099702909122</c:v>
                </c:pt>
                <c:pt idx="80">
                  <c:v>0.19688448990313626</c:v>
                </c:pt>
                <c:pt idx="81">
                  <c:v>0.19640142868105634</c:v>
                </c:pt>
                <c:pt idx="82">
                  <c:v>0.19592178290783893</c:v>
                </c:pt>
                <c:pt idx="83">
                  <c:v>0.19544552245089647</c:v>
                </c:pt>
                <c:pt idx="84">
                  <c:v>0.19497261749609088</c:v>
                </c:pt>
                <c:pt idx="85">
                  <c:v>0.19450303854381432</c:v>
                </c:pt>
                <c:pt idx="86">
                  <c:v>0.19403675640512449</c:v>
                </c:pt>
                <c:pt idx="87">
                  <c:v>0.19357374219793466</c:v>
                </c:pt>
                <c:pt idx="88">
                  <c:v>0.19311396734325642</c:v>
                </c:pt>
                <c:pt idx="89">
                  <c:v>0.19265740356149536</c:v>
                </c:pt>
                <c:pt idx="90">
                  <c:v>0.19220402286879829</c:v>
                </c:pt>
                <c:pt idx="91">
                  <c:v>0.19175379757345115</c:v>
                </c:pt>
                <c:pt idx="92">
                  <c:v>0.19130670027232716</c:v>
                </c:pt>
                <c:pt idx="93">
                  <c:v>0.1908627038473841</c:v>
                </c:pt>
                <c:pt idx="94">
                  <c:v>0.19042178146221025</c:v>
                </c:pt>
                <c:pt idx="95">
                  <c:v>0.18998390655861788</c:v>
                </c:pt>
                <c:pt idx="96">
                  <c:v>0.18954905285328394</c:v>
                </c:pt>
                <c:pt idx="97">
                  <c:v>0.18911719433443686</c:v>
                </c:pt>
                <c:pt idx="98">
                  <c:v>0.18868830525858898</c:v>
                </c:pt>
                <c:pt idx="99">
                  <c:v>0.18826236014731398</c:v>
                </c:pt>
                <c:pt idx="100">
                  <c:v>0.1878393337840682</c:v>
                </c:pt>
                <c:pt idx="101">
                  <c:v>0.18741920121105562</c:v>
                </c:pt>
                <c:pt idx="102">
                  <c:v>0.18700193772613569</c:v>
                </c:pt>
                <c:pt idx="103">
                  <c:v>0.18658751887977318</c:v>
                </c:pt>
                <c:pt idx="104">
                  <c:v>0.18617592047202972</c:v>
                </c:pt>
                <c:pt idx="105">
                  <c:v>0.18576711854959599</c:v>
                </c:pt>
                <c:pt idx="106">
                  <c:v>0.18536108940286447</c:v>
                </c:pt>
                <c:pt idx="107">
                  <c:v>0.18495780956304156</c:v>
                </c:pt>
                <c:pt idx="108">
                  <c:v>0.18455725579929885</c:v>
                </c:pt>
                <c:pt idx="109">
                  <c:v>0.1841594051159629</c:v>
                </c:pt>
                <c:pt idx="110">
                  <c:v>0.18376423474974279</c:v>
                </c:pt>
                <c:pt idx="111">
                  <c:v>0.18337172216699502</c:v>
                </c:pt>
                <c:pt idx="112">
                  <c:v>0.18298184506102502</c:v>
                </c:pt>
                <c:pt idx="113">
                  <c:v>0.18259458134942511</c:v>
                </c:pt>
                <c:pt idx="114">
                  <c:v>0.18220990917144772</c:v>
                </c:pt>
                <c:pt idx="115">
                  <c:v>0.18182780688541411</c:v>
                </c:pt>
                <c:pt idx="116">
                  <c:v>0.18144825306615722</c:v>
                </c:pt>
                <c:pt idx="117">
                  <c:v>0.18107122650249893</c:v>
                </c:pt>
                <c:pt idx="118">
                  <c:v>0.18069670619476072</c:v>
                </c:pt>
                <c:pt idx="119">
                  <c:v>0.18032467135230737</c:v>
                </c:pt>
                <c:pt idx="120">
                  <c:v>0.17995510139112317</c:v>
                </c:pt>
                <c:pt idx="121">
                  <c:v>0.17958797593142031</c:v>
                </c:pt>
                <c:pt idx="122">
                  <c:v>0.17922327479527878</c:v>
                </c:pt>
                <c:pt idx="123">
                  <c:v>0.1788609780043173</c:v>
                </c:pt>
                <c:pt idx="124">
                  <c:v>0.17850106577739513</c:v>
                </c:pt>
                <c:pt idx="125">
                  <c:v>0.1781435185283439</c:v>
                </c:pt>
                <c:pt idx="126">
                  <c:v>0.1777883168637292</c:v>
                </c:pt>
                <c:pt idx="127">
                  <c:v>0.17743544158064167</c:v>
                </c:pt>
                <c:pt idx="128">
                  <c:v>0.17708487366451678</c:v>
                </c:pt>
                <c:pt idx="129">
                  <c:v>0.17673659428698313</c:v>
                </c:pt>
                <c:pt idx="130">
                  <c:v>0.17639058480373881</c:v>
                </c:pt>
                <c:pt idx="131">
                  <c:v>0.1760468267524555</c:v>
                </c:pt>
                <c:pt idx="132">
                  <c:v>0.17570530185070965</c:v>
                </c:pt>
                <c:pt idx="133">
                  <c:v>0.17536599199394048</c:v>
                </c:pt>
                <c:pt idx="134">
                  <c:v>0.17502887925343458</c:v>
                </c:pt>
                <c:pt idx="135">
                  <c:v>0.17469394587433648</c:v>
                </c:pt>
                <c:pt idx="136">
                  <c:v>0.17436117427368486</c:v>
                </c:pt>
                <c:pt idx="137">
                  <c:v>0.17403054703847415</c:v>
                </c:pt>
                <c:pt idx="138">
                  <c:v>0.17370204692374097</c:v>
                </c:pt>
                <c:pt idx="139">
                  <c:v>0.17337565685067535</c:v>
                </c:pt>
                <c:pt idx="140">
                  <c:v>0.17305135990475587</c:v>
                </c:pt>
                <c:pt idx="141">
                  <c:v>0.17272913933390904</c:v>
                </c:pt>
                <c:pt idx="142">
                  <c:v>0.17240897854669185</c:v>
                </c:pt>
                <c:pt idx="143">
                  <c:v>0.17209086111049779</c:v>
                </c:pt>
                <c:pt idx="144">
                  <c:v>0.17177477074978564</c:v>
                </c:pt>
                <c:pt idx="145">
                  <c:v>0.17146069134433076</c:v>
                </c:pt>
                <c:pt idx="146">
                  <c:v>0.17114860692749861</c:v>
                </c:pt>
                <c:pt idx="147">
                  <c:v>0.17083850168454026</c:v>
                </c:pt>
                <c:pt idx="148">
                  <c:v>0.1705303599509094</c:v>
                </c:pt>
                <c:pt idx="149">
                  <c:v>0.17022416621060052</c:v>
                </c:pt>
                <c:pt idx="150">
                  <c:v>0.16991990509450836</c:v>
                </c:pt>
                <c:pt idx="151">
                  <c:v>0.16961756137880771</c:v>
                </c:pt>
                <c:pt idx="152">
                  <c:v>0.16931711998335391</c:v>
                </c:pt>
                <c:pt idx="153">
                  <c:v>0.16901856597010315</c:v>
                </c:pt>
                <c:pt idx="154">
                  <c:v>0.16872188454155276</c:v>
                </c:pt>
                <c:pt idx="155">
                  <c:v>0.16842706103920113</c:v>
                </c:pt>
                <c:pt idx="156">
                  <c:v>0.16813408094202653</c:v>
                </c:pt>
                <c:pt idx="157">
                  <c:v>0.16784292986498539</c:v>
                </c:pt>
                <c:pt idx="158">
                  <c:v>0.16755359355752888</c:v>
                </c:pt>
                <c:pt idx="159">
                  <c:v>0.16726605790213822</c:v>
                </c:pt>
                <c:pt idx="160">
                  <c:v>0.1669803089128781</c:v>
                </c:pt>
                <c:pt idx="161">
                  <c:v>0.16669633273396808</c:v>
                </c:pt>
                <c:pt idx="162">
                  <c:v>0.16641411563837163</c:v>
                </c:pt>
                <c:pt idx="163">
                  <c:v>0.16613364402640268</c:v>
                </c:pt>
                <c:pt idx="164">
                  <c:v>0.16585490442434933</c:v>
                </c:pt>
                <c:pt idx="165">
                  <c:v>0.16557788348311467</c:v>
                </c:pt>
                <c:pt idx="166">
                  <c:v>0.16530256797687404</c:v>
                </c:pt>
                <c:pt idx="167">
                  <c:v>0.16502894480174921</c:v>
                </c:pt>
                <c:pt idx="168">
                  <c:v>0.16475700097449841</c:v>
                </c:pt>
                <c:pt idx="169">
                  <c:v>0.16448672363122277</c:v>
                </c:pt>
                <c:pt idx="170">
                  <c:v>0.16421810002608833</c:v>
                </c:pt>
                <c:pt idx="171">
                  <c:v>0.16395111753006378</c:v>
                </c:pt>
                <c:pt idx="172">
                  <c:v>0.16368576362967369</c:v>
                </c:pt>
                <c:pt idx="173">
                  <c:v>0.16342202592576668</c:v>
                </c:pt>
                <c:pt idx="174">
                  <c:v>0.16315989213229887</c:v>
                </c:pt>
                <c:pt idx="175">
                  <c:v>0.16289935007513179</c:v>
                </c:pt>
                <c:pt idx="176">
                  <c:v>0.16264038769084521</c:v>
                </c:pt>
                <c:pt idx="177">
                  <c:v>0.16238299302556403</c:v>
                </c:pt>
                <c:pt idx="178">
                  <c:v>0.16212715423379948</c:v>
                </c:pt>
                <c:pt idx="179">
                  <c:v>0.16187285957730446</c:v>
                </c:pt>
                <c:pt idx="180">
                  <c:v>0.16162009742394243</c:v>
                </c:pt>
                <c:pt idx="181">
                  <c:v>0.16136885624656996</c:v>
                </c:pt>
                <c:pt idx="182">
                  <c:v>0.16111912462193287</c:v>
                </c:pt>
                <c:pt idx="183">
                  <c:v>0.16087089122957546</c:v>
                </c:pt>
                <c:pt idx="184">
                  <c:v>0.16062414485076285</c:v>
                </c:pt>
                <c:pt idx="185">
                  <c:v>0.16037887436741624</c:v>
                </c:pt>
                <c:pt idx="186">
                  <c:v>0.16013506876106084</c:v>
                </c:pt>
                <c:pt idx="187">
                  <c:v>0.15989271711178638</c:v>
                </c:pt>
                <c:pt idx="188">
                  <c:v>0.15965180859722</c:v>
                </c:pt>
                <c:pt idx="189">
                  <c:v>0.1594123324915114</c:v>
                </c:pt>
                <c:pt idx="190">
                  <c:v>0.15917427816432986</c:v>
                </c:pt>
                <c:pt idx="191">
                  <c:v>0.15893763507987338</c:v>
                </c:pt>
                <c:pt idx="192">
                  <c:v>0.15870239279588944</c:v>
                </c:pt>
                <c:pt idx="193">
                  <c:v>0.15846854096270738</c:v>
                </c:pt>
                <c:pt idx="194">
                  <c:v>0.15823606932228201</c:v>
                </c:pt>
                <c:pt idx="195">
                  <c:v>0.15800496770724889</c:v>
                </c:pt>
                <c:pt idx="196">
                  <c:v>0.15777522603999031</c:v>
                </c:pt>
                <c:pt idx="197">
                  <c:v>0.15754683433171243</c:v>
                </c:pt>
                <c:pt idx="198">
                  <c:v>0.15731978268153338</c:v>
                </c:pt>
                <c:pt idx="199">
                  <c:v>0.15709406127558179</c:v>
                </c:pt>
                <c:pt idx="200">
                  <c:v>0.15686966038610603</c:v>
                </c:pt>
                <c:pt idx="201">
                  <c:v>0.15664657037059382</c:v>
                </c:pt>
                <c:pt idx="202">
                  <c:v>0.15642478167090207</c:v>
                </c:pt>
                <c:pt idx="203">
                  <c:v>0.15620428481239695</c:v>
                </c:pt>
                <c:pt idx="204">
                  <c:v>0.15598507040310394</c:v>
                </c:pt>
                <c:pt idx="205">
                  <c:v>0.15576712913286755</c:v>
                </c:pt>
                <c:pt idx="206">
                  <c:v>0.15555045177252114</c:v>
                </c:pt>
                <c:pt idx="207">
                  <c:v>0.15533502917306605</c:v>
                </c:pt>
                <c:pt idx="208">
                  <c:v>0.15512085226486041</c:v>
                </c:pt>
                <c:pt idx="209">
                  <c:v>0.15490791205681725</c:v>
                </c:pt>
                <c:pt idx="210">
                  <c:v>0.15469619963561179</c:v>
                </c:pt>
                <c:pt idx="211">
                  <c:v>0.15448570616489804</c:v>
                </c:pt>
                <c:pt idx="212">
                  <c:v>0.15427642288453416</c:v>
                </c:pt>
                <c:pt idx="213">
                  <c:v>0.15406834110981699</c:v>
                </c:pt>
                <c:pt idx="214">
                  <c:v>0.15386145223072503</c:v>
                </c:pt>
                <c:pt idx="215">
                  <c:v>0.15365574771117055</c:v>
                </c:pt>
                <c:pt idx="216">
                  <c:v>0.1534512190882597</c:v>
                </c:pt>
                <c:pt idx="217">
                  <c:v>0.15324785797156151</c:v>
                </c:pt>
                <c:pt idx="218">
                  <c:v>0.15304565604238499</c:v>
                </c:pt>
                <c:pt idx="219">
                  <c:v>0.15284460505306449</c:v>
                </c:pt>
                <c:pt idx="220">
                  <c:v>0.15264469682625334</c:v>
                </c:pt>
                <c:pt idx="221">
                  <c:v>0.15244592325422521</c:v>
                </c:pt>
                <c:pt idx="222">
                  <c:v>0.15224827629818372</c:v>
                </c:pt>
                <c:pt idx="223">
                  <c:v>0.15205174798757967</c:v>
                </c:pt>
                <c:pt idx="224">
                  <c:v>0.151856330419436</c:v>
                </c:pt>
                <c:pt idx="225">
                  <c:v>0.15166201575768037</c:v>
                </c:pt>
                <c:pt idx="226">
                  <c:v>0.15146879623248538</c:v>
                </c:pt>
                <c:pt idx="227">
                  <c:v>0.15127666413961607</c:v>
                </c:pt>
                <c:pt idx="228">
                  <c:v>0.15108561183978483</c:v>
                </c:pt>
                <c:pt idx="229">
                  <c:v>0.15089563175801352</c:v>
                </c:pt>
                <c:pt idx="230">
                  <c:v>0.15070671638300273</c:v>
                </c:pt>
                <c:pt idx="231">
                  <c:v>0.15051885826650818</c:v>
                </c:pt>
                <c:pt idx="232">
                  <c:v>0.15033205002272404</c:v>
                </c:pt>
                <c:pt idx="233">
                  <c:v>0.15014628432767302</c:v>
                </c:pt>
                <c:pt idx="234">
                  <c:v>0.14996155391860344</c:v>
                </c:pt>
                <c:pt idx="235">
                  <c:v>0.14977785159339296</c:v>
                </c:pt>
                <c:pt idx="236">
                  <c:v>0.14959517020995886</c:v>
                </c:pt>
                <c:pt idx="237">
                  <c:v>0.14941350268567491</c:v>
                </c:pt>
                <c:pt idx="238">
                  <c:v>0.14923284199679482</c:v>
                </c:pt>
                <c:pt idx="239">
                  <c:v>0.14905318117788183</c:v>
                </c:pt>
                <c:pt idx="240">
                  <c:v>0.14887451332124477</c:v>
                </c:pt>
                <c:pt idx="241">
                  <c:v>0.14869683157638039</c:v>
                </c:pt>
                <c:pt idx="242">
                  <c:v>0.14852012914942167</c:v>
                </c:pt>
                <c:pt idx="243">
                  <c:v>0.14834439930259233</c:v>
                </c:pt>
                <c:pt idx="244">
                  <c:v>0.14816963535366731</c:v>
                </c:pt>
                <c:pt idx="245">
                  <c:v>0.14799583067543914</c:v>
                </c:pt>
                <c:pt idx="246">
                  <c:v>0.14782297869519026</c:v>
                </c:pt>
                <c:pt idx="247">
                  <c:v>0.14765107289417093</c:v>
                </c:pt>
                <c:pt idx="248">
                  <c:v>0.14748010680708298</c:v>
                </c:pt>
                <c:pt idx="249">
                  <c:v>0.14731007402156929</c:v>
                </c:pt>
                <c:pt idx="250">
                  <c:v>0.14714096817770855</c:v>
                </c:pt>
                <c:pt idx="251">
                  <c:v>0.14697278296751584</c:v>
                </c:pt>
                <c:pt idx="252">
                  <c:v>0.14680551213444837</c:v>
                </c:pt>
                <c:pt idx="253">
                  <c:v>0.14663914947291681</c:v>
                </c:pt>
                <c:pt idx="254">
                  <c:v>0.14647368882780179</c:v>
                </c:pt>
                <c:pt idx="255">
                  <c:v>0.14630912409397565</c:v>
                </c:pt>
                <c:pt idx="256">
                  <c:v>0.14614544921582934</c:v>
                </c:pt>
                <c:pt idx="257">
                  <c:v>0.14598265818680456</c:v>
                </c:pt>
                <c:pt idx="258">
                  <c:v>0.14582074504893078</c:v>
                </c:pt>
                <c:pt idx="259">
                  <c:v>0.14565970389236735</c:v>
                </c:pt>
                <c:pt idx="260">
                  <c:v>0.14549952885495046</c:v>
                </c:pt>
                <c:pt idx="261">
                  <c:v>0.14534021412174511</c:v>
                </c:pt>
                <c:pt idx="262">
                  <c:v>0.14518175392460167</c:v>
                </c:pt>
                <c:pt idx="263">
                  <c:v>0.14502414254171739</c:v>
                </c:pt>
                <c:pt idx="264">
                  <c:v>0.14486737429720248</c:v>
                </c:pt>
                <c:pt idx="265">
                  <c:v>0.14471144356065088</c:v>
                </c:pt>
                <c:pt idx="266">
                  <c:v>0.14455634474671561</c:v>
                </c:pt>
                <c:pt idx="267">
                  <c:v>0.1444020723146886</c:v>
                </c:pt>
                <c:pt idx="268">
                  <c:v>0.14424862076808503</c:v>
                </c:pt>
                <c:pt idx="269">
                  <c:v>0.14409598465423215</c:v>
                </c:pt>
                <c:pt idx="270">
                  <c:v>0.14394415856386225</c:v>
                </c:pt>
                <c:pt idx="271">
                  <c:v>0.14379313713071024</c:v>
                </c:pt>
                <c:pt idx="272">
                  <c:v>0.14364291503111523</c:v>
                </c:pt>
                <c:pt idx="273">
                  <c:v>0.14349348698362646</c:v>
                </c:pt>
                <c:pt idx="274">
                  <c:v>0.14334484774861345</c:v>
                </c:pt>
                <c:pt idx="275">
                  <c:v>0.14319699212787998</c:v>
                </c:pt>
                <c:pt idx="276">
                  <c:v>0.14304991496428257</c:v>
                </c:pt>
                <c:pt idx="277">
                  <c:v>0.14290361114135253</c:v>
                </c:pt>
                <c:pt idx="278">
                  <c:v>0.14275807558292222</c:v>
                </c:pt>
                <c:pt idx="279">
                  <c:v>0.14261330325275529</c:v>
                </c:pt>
                <c:pt idx="280">
                  <c:v>0.14246928915418056</c:v>
                </c:pt>
                <c:pt idx="281">
                  <c:v>0.14232602832972993</c:v>
                </c:pt>
                <c:pt idx="282">
                  <c:v>0.14218351586078004</c:v>
                </c:pt>
                <c:pt idx="283">
                  <c:v>0.14204174686719753</c:v>
                </c:pt>
                <c:pt idx="284">
                  <c:v>0.14190071650698818</c:v>
                </c:pt>
                <c:pt idx="285">
                  <c:v>0.14176041997594957</c:v>
                </c:pt>
                <c:pt idx="286">
                  <c:v>0.14162085250732748</c:v>
                </c:pt>
                <c:pt idx="287">
                  <c:v>0.14148200937147568</c:v>
                </c:pt>
                <c:pt idx="288">
                  <c:v>0.14134388587551938</c:v>
                </c:pt>
                <c:pt idx="289">
                  <c:v>0.14120647736302222</c:v>
                </c:pt>
                <c:pt idx="290">
                  <c:v>0.1410697792136564</c:v>
                </c:pt>
                <c:pt idx="291">
                  <c:v>0.14093378684287666</c:v>
                </c:pt>
                <c:pt idx="292">
                  <c:v>0.14079849570159725</c:v>
                </c:pt>
                <c:pt idx="293">
                  <c:v>0.14066390127587239</c:v>
                </c:pt>
                <c:pt idx="294">
                  <c:v>0.14052999908657998</c:v>
                </c:pt>
                <c:pt idx="295">
                  <c:v>0.14039678468910866</c:v>
                </c:pt>
                <c:pt idx="296">
                  <c:v>0.1402642536730479</c:v>
                </c:pt>
                <c:pt idx="297">
                  <c:v>0.1401324016618814</c:v>
                </c:pt>
                <c:pt idx="298">
                  <c:v>0.14000122431268355</c:v>
                </c:pt>
                <c:pt idx="299">
                  <c:v>0.1398707173158191</c:v>
                </c:pt>
                <c:pt idx="300">
                  <c:v>0.13974087639464575</c:v>
                </c:pt>
                <c:pt idx="301">
                  <c:v>0.13961169730521986</c:v>
                </c:pt>
                <c:pt idx="302">
                  <c:v>0.13948317583600522</c:v>
                </c:pt>
                <c:pt idx="303">
                  <c:v>0.13935530780758462</c:v>
                </c:pt>
                <c:pt idx="304">
                  <c:v>0.13922808907237441</c:v>
                </c:pt>
                <c:pt idx="305">
                  <c:v>0.13910151551434211</c:v>
                </c:pt>
                <c:pt idx="306">
                  <c:v>0.13897558304872659</c:v>
                </c:pt>
                <c:pt idx="307">
                  <c:v>0.13885028762176138</c:v>
                </c:pt>
                <c:pt idx="308">
                  <c:v>0.13872562521040055</c:v>
                </c:pt>
                <c:pt idx="309">
                  <c:v>0.13860159182204745</c:v>
                </c:pt>
                <c:pt idx="310">
                  <c:v>0.13847818349428623</c:v>
                </c:pt>
                <c:pt idx="311">
                  <c:v>0.13835539629461591</c:v>
                </c:pt>
                <c:pt idx="312">
                  <c:v>0.13823322632018734</c:v>
                </c:pt>
                <c:pt idx="313">
                  <c:v>0.13811166969754263</c:v>
                </c:pt>
                <c:pt idx="314">
                  <c:v>0.1379907225823572</c:v>
                </c:pt>
                <c:pt idx="315">
                  <c:v>0.13787038115918451</c:v>
                </c:pt>
                <c:pt idx="316">
                  <c:v>0.13775064164120335</c:v>
                </c:pt>
                <c:pt idx="317">
                  <c:v>0.13763150026996746</c:v>
                </c:pt>
                <c:pt idx="318">
                  <c:v>0.13751295331515795</c:v>
                </c:pt>
                <c:pt idx="319">
                  <c:v>0.13739499707433783</c:v>
                </c:pt>
                <c:pt idx="320">
                  <c:v>0.13727762787270942</c:v>
                </c:pt>
                <c:pt idx="321">
                  <c:v>0.13716084206287368</c:v>
                </c:pt>
                <c:pt idx="322">
                  <c:v>0.13704463602459233</c:v>
                </c:pt>
                <c:pt idx="323">
                  <c:v>0.1369290061645522</c:v>
                </c:pt>
                <c:pt idx="324">
                  <c:v>0.13681394891613174</c:v>
                </c:pt>
                <c:pt idx="325">
                  <c:v>0.13669946073917016</c:v>
                </c:pt>
                <c:pt idx="326">
                  <c:v>0.13658553811973859</c:v>
                </c:pt>
                <c:pt idx="327">
                  <c:v>0.13647217756991359</c:v>
                </c:pt>
                <c:pt idx="328">
                  <c:v>0.13635937562755293</c:v>
                </c:pt>
                <c:pt idx="329">
                  <c:v>0.13624712885607354</c:v>
                </c:pt>
                <c:pt idx="330">
                  <c:v>0.1361354338442316</c:v>
                </c:pt>
                <c:pt idx="331">
                  <c:v>0.13602428720590484</c:v>
                </c:pt>
                <c:pt idx="332">
                  <c:v>0.13591368557987701</c:v>
                </c:pt>
                <c:pt idx="333">
                  <c:v>0.13580362562962436</c:v>
                </c:pt>
                <c:pt idx="334">
                  <c:v>0.13569410404310434</c:v>
                </c:pt>
                <c:pt idx="335">
                  <c:v>0.13558511753254623</c:v>
                </c:pt>
                <c:pt idx="336">
                  <c:v>0.13547666283424392</c:v>
                </c:pt>
                <c:pt idx="337">
                  <c:v>0.13536873670835062</c:v>
                </c:pt>
                <c:pt idx="338">
                  <c:v>0.13526133593867559</c:v>
                </c:pt>
                <c:pt idx="339">
                  <c:v>0.13515445733248296</c:v>
                </c:pt>
                <c:pt idx="340">
                  <c:v>0.13504809772029239</c:v>
                </c:pt>
                <c:pt idx="341">
                  <c:v>0.1349422539556816</c:v>
                </c:pt>
                <c:pt idx="342">
                  <c:v>0.13483692291509103</c:v>
                </c:pt>
                <c:pt idx="343">
                  <c:v>0.13473210149763015</c:v>
                </c:pt>
                <c:pt idx="344">
                  <c:v>0.13462778662488581</c:v>
                </c:pt>
                <c:pt idx="345">
                  <c:v>0.13452397524073237</c:v>
                </c:pt>
                <c:pt idx="346">
                  <c:v>0.13442066431114369</c:v>
                </c:pt>
                <c:pt idx="347">
                  <c:v>0.13431785082400688</c:v>
                </c:pt>
                <c:pt idx="348">
                  <c:v>0.13421553178893786</c:v>
                </c:pt>
                <c:pt idx="349">
                  <c:v>0.13411370423709881</c:v>
                </c:pt>
                <c:pt idx="350">
                  <c:v>0.1340123652210172</c:v>
                </c:pt>
                <c:pt idx="351">
                  <c:v>0.13391151181440658</c:v>
                </c:pt>
                <c:pt idx="352">
                  <c:v>0.13381114111198913</c:v>
                </c:pt>
                <c:pt idx="353">
                  <c:v>0.13371125022932004</c:v>
                </c:pt>
                <c:pt idx="354">
                  <c:v>0.13361183630261331</c:v>
                </c:pt>
                <c:pt idx="355">
                  <c:v>0.13351289648856934</c:v>
                </c:pt>
                <c:pt idx="356">
                  <c:v>0.13341442796420419</c:v>
                </c:pt>
                <c:pt idx="357">
                  <c:v>0.13331642792668044</c:v>
                </c:pt>
                <c:pt idx="358">
                  <c:v>0.13321889359313963</c:v>
                </c:pt>
                <c:pt idx="359">
                  <c:v>0.13312182220053626</c:v>
                </c:pt>
                <c:pt idx="360">
                  <c:v>0.13302521100547349</c:v>
                </c:pt>
                <c:pt idx="361">
                  <c:v>0.13292905728404031</c:v>
                </c:pt>
                <c:pt idx="362">
                  <c:v>0.13283335833165025</c:v>
                </c:pt>
                <c:pt idx="363">
                  <c:v>0.13273811146288159</c:v>
                </c:pt>
                <c:pt idx="364">
                  <c:v>0.1326433140113191</c:v>
                </c:pt>
                <c:pt idx="365">
                  <c:v>0.13254896332939742</c:v>
                </c:pt>
                <c:pt idx="366">
                  <c:v>0.13245505678824557</c:v>
                </c:pt>
                <c:pt idx="367">
                  <c:v>0.13236159177753332</c:v>
                </c:pt>
                <c:pt idx="368">
                  <c:v>0.13226856570531867</c:v>
                </c:pt>
                <c:pt idx="369">
                  <c:v>0.13217597599789699</c:v>
                </c:pt>
                <c:pt idx="370">
                  <c:v>0.13208382009965144</c:v>
                </c:pt>
                <c:pt idx="371">
                  <c:v>0.13199209547290489</c:v>
                </c:pt>
                <c:pt idx="372">
                  <c:v>0.13190079959777309</c:v>
                </c:pt>
                <c:pt idx="373">
                  <c:v>0.1318099299720194</c:v>
                </c:pt>
                <c:pt idx="374">
                  <c:v>0.13171948411091067</c:v>
                </c:pt>
                <c:pt idx="375">
                  <c:v>0.13162945954707461</c:v>
                </c:pt>
                <c:pt idx="376">
                  <c:v>0.13153985383035843</c:v>
                </c:pt>
                <c:pt idx="377">
                  <c:v>0.1314506645276888</c:v>
                </c:pt>
                <c:pt idx="378">
                  <c:v>0.13136188922293313</c:v>
                </c:pt>
                <c:pt idx="379">
                  <c:v>0.13127352551676202</c:v>
                </c:pt>
                <c:pt idx="380">
                  <c:v>0.13118557102651321</c:v>
                </c:pt>
                <c:pt idx="381">
                  <c:v>0.13109802338605664</c:v>
                </c:pt>
                <c:pt idx="382">
                  <c:v>0.13101088024566065</c:v>
                </c:pt>
                <c:pt idx="383">
                  <c:v>0.13092413927185978</c:v>
                </c:pt>
                <c:pt idx="384">
                  <c:v>0.1308377981473233</c:v>
                </c:pt>
                <c:pt idx="385">
                  <c:v>0.13075185457072533</c:v>
                </c:pt>
                <c:pt idx="386">
                  <c:v>0.13066630625661602</c:v>
                </c:pt>
                <c:pt idx="387">
                  <c:v>0.1305811509352939</c:v>
                </c:pt>
                <c:pt idx="388">
                  <c:v>0.13049638635267946</c:v>
                </c:pt>
                <c:pt idx="389">
                  <c:v>0.13041201027018975</c:v>
                </c:pt>
                <c:pt idx="390">
                  <c:v>0.13032802046461439</c:v>
                </c:pt>
                <c:pt idx="391">
                  <c:v>0.13024441472799236</c:v>
                </c:pt>
                <c:pt idx="392">
                  <c:v>0.13016119086749031</c:v>
                </c:pt>
                <c:pt idx="393">
                  <c:v>0.13007834670528157</c:v>
                </c:pt>
                <c:pt idx="394">
                  <c:v>0.12999588007842663</c:v>
                </c:pt>
                <c:pt idx="395">
                  <c:v>0.12991378883875451</c:v>
                </c:pt>
                <c:pt idx="396">
                  <c:v>0.12983207085274523</c:v>
                </c:pt>
                <c:pt idx="397">
                  <c:v>0.12975072400141333</c:v>
                </c:pt>
                <c:pt idx="398">
                  <c:v>0.12966974618019253</c:v>
                </c:pt>
                <c:pt idx="399">
                  <c:v>0.12958913529882143</c:v>
                </c:pt>
                <c:pt idx="400">
                  <c:v>0.12950888928123011</c:v>
                </c:pt>
                <c:pt idx="401">
                  <c:v>0.1294290060654279</c:v>
                </c:pt>
                <c:pt idx="402">
                  <c:v>0.12934948360339205</c:v>
                </c:pt>
                <c:pt idx="403">
                  <c:v>0.12927031986095761</c:v>
                </c:pt>
                <c:pt idx="404">
                  <c:v>0.12919151281770797</c:v>
                </c:pt>
                <c:pt idx="405">
                  <c:v>0.12911306046686674</c:v>
                </c:pt>
                <c:pt idx="406">
                  <c:v>0.12903496081519031</c:v>
                </c:pt>
                <c:pt idx="407">
                  <c:v>0.12895721188286158</c:v>
                </c:pt>
                <c:pt idx="408">
                  <c:v>0.12887981170338453</c:v>
                </c:pt>
                <c:pt idx="409">
                  <c:v>0.12880275832347979</c:v>
                </c:pt>
                <c:pt idx="410">
                  <c:v>0.12872604980298108</c:v>
                </c:pt>
                <c:pt idx="411">
                  <c:v>0.12864968421473269</c:v>
                </c:pt>
                <c:pt idx="412">
                  <c:v>0.12857365964448775</c:v>
                </c:pt>
                <c:pt idx="413">
                  <c:v>0.12849797419080744</c:v>
                </c:pt>
                <c:pt idx="414">
                  <c:v>0.12842262596496118</c:v>
                </c:pt>
                <c:pt idx="415">
                  <c:v>0.12834761309082762</c:v>
                </c:pt>
                <c:pt idx="416">
                  <c:v>0.12827293370479656</c:v>
                </c:pt>
                <c:pt idx="417">
                  <c:v>0.12819858595567171</c:v>
                </c:pt>
                <c:pt idx="418">
                  <c:v>0.12812456800457431</c:v>
                </c:pt>
                <c:pt idx="419">
                  <c:v>0.1280508780248476</c:v>
                </c:pt>
                <c:pt idx="420">
                  <c:v>0.12797751420196221</c:v>
                </c:pt>
                <c:pt idx="421">
                  <c:v>0.12790447473342231</c:v>
                </c:pt>
                <c:pt idx="422">
                  <c:v>0.12783175782867259</c:v>
                </c:pt>
                <c:pt idx="423">
                  <c:v>0.12775936170900604</c:v>
                </c:pt>
                <c:pt idx="424">
                  <c:v>0.1276872846074727</c:v>
                </c:pt>
                <c:pt idx="425">
                  <c:v>0.12761552476878898</c:v>
                </c:pt>
                <c:pt idx="426">
                  <c:v>0.12754408044924795</c:v>
                </c:pt>
                <c:pt idx="427">
                  <c:v>0.12747294991663036</c:v>
                </c:pt>
                <c:pt idx="428">
                  <c:v>0.12740213145011642</c:v>
                </c:pt>
                <c:pt idx="429">
                  <c:v>0.1273316233401984</c:v>
                </c:pt>
                <c:pt idx="430">
                  <c:v>0.12726142388859391</c:v>
                </c:pt>
                <c:pt idx="431">
                  <c:v>0.12719153140816009</c:v>
                </c:pt>
                <c:pt idx="432">
                  <c:v>0.1271219442228084</c:v>
                </c:pt>
                <c:pt idx="433">
                  <c:v>0.12705266066742019</c:v>
                </c:pt>
                <c:pt idx="434">
                  <c:v>0.12698367908776309</c:v>
                </c:pt>
                <c:pt idx="435">
                  <c:v>0.12691499784040805</c:v>
                </c:pt>
                <c:pt idx="436">
                  <c:v>0.12684661529264707</c:v>
                </c:pt>
                <c:pt idx="437">
                  <c:v>0.12677852982241175</c:v>
                </c:pt>
                <c:pt idx="438">
                  <c:v>0.12671073981819247</c:v>
                </c:pt>
                <c:pt idx="439">
                  <c:v>0.12664324367895827</c:v>
                </c:pt>
                <c:pt idx="440">
                  <c:v>0.12657603981407745</c:v>
                </c:pt>
                <c:pt idx="441">
                  <c:v>0.12650912664323885</c:v>
                </c:pt>
                <c:pt idx="442">
                  <c:v>0.12644250259637385</c:v>
                </c:pt>
                <c:pt idx="443">
                  <c:v>0.12637616611357896</c:v>
                </c:pt>
                <c:pt idx="444">
                  <c:v>0.12631011564503916</c:v>
                </c:pt>
                <c:pt idx="445">
                  <c:v>0.12624434965095174</c:v>
                </c:pt>
                <c:pt idx="446">
                  <c:v>0.12617886660145114</c:v>
                </c:pt>
                <c:pt idx="447">
                  <c:v>0.12611366497653403</c:v>
                </c:pt>
                <c:pt idx="448">
                  <c:v>0.12604874326598525</c:v>
                </c:pt>
                <c:pt idx="449">
                  <c:v>0.12598409996930446</c:v>
                </c:pt>
                <c:pt idx="450">
                  <c:v>0.1259197335956331</c:v>
                </c:pt>
                <c:pt idx="451">
                  <c:v>0.12585564266368243</c:v>
                </c:pt>
                <c:pt idx="452">
                  <c:v>0.12579182570166175</c:v>
                </c:pt>
                <c:pt idx="453">
                  <c:v>0.12572828124720753</c:v>
                </c:pt>
                <c:pt idx="454">
                  <c:v>0.12566500784731297</c:v>
                </c:pt>
                <c:pt idx="455">
                  <c:v>0.1256020040582583</c:v>
                </c:pt>
                <c:pt idx="456">
                  <c:v>0.12553926844554156</c:v>
                </c:pt>
                <c:pt idx="457">
                  <c:v>0.12547679958380997</c:v>
                </c:pt>
                <c:pt idx="458">
                  <c:v>0.12541459605679203</c:v>
                </c:pt>
                <c:pt idx="459">
                  <c:v>0.12535265645722998</c:v>
                </c:pt>
                <c:pt idx="460">
                  <c:v>0.12529097938681302</c:v>
                </c:pt>
                <c:pt idx="461">
                  <c:v>0.12522956345611097</c:v>
                </c:pt>
                <c:pt idx="462">
                  <c:v>0.12516840728450856</c:v>
                </c:pt>
                <c:pt idx="463">
                  <c:v>0.12510750950014027</c:v>
                </c:pt>
                <c:pt idx="464">
                  <c:v>0.12504686873982565</c:v>
                </c:pt>
                <c:pt idx="465">
                  <c:v>0.1249864836490053</c:v>
                </c:pt>
                <c:pt idx="466">
                  <c:v>0.12492635288167731</c:v>
                </c:pt>
                <c:pt idx="467">
                  <c:v>0.12486647510033423</c:v>
                </c:pt>
                <c:pt idx="468">
                  <c:v>0.12480684897590059</c:v>
                </c:pt>
                <c:pt idx="469">
                  <c:v>0.12474747318767104</c:v>
                </c:pt>
                <c:pt idx="470">
                  <c:v>0.12468834642324877</c:v>
                </c:pt>
                <c:pt idx="471">
                  <c:v>0.12462946737848471</c:v>
                </c:pt>
                <c:pt idx="472">
                  <c:v>0.12457083475741706</c:v>
                </c:pt>
                <c:pt idx="473">
                  <c:v>0.12451244727221142</c:v>
                </c:pt>
                <c:pt idx="474">
                  <c:v>0.12445430364310137</c:v>
                </c:pt>
                <c:pt idx="475">
                  <c:v>0.12439640259832957</c:v>
                </c:pt>
                <c:pt idx="476">
                  <c:v>0.12433874287408936</c:v>
                </c:pt>
                <c:pt idx="477">
                  <c:v>0.12428132321446678</c:v>
                </c:pt>
                <c:pt idx="478">
                  <c:v>0.12422414237138318</c:v>
                </c:pt>
                <c:pt idx="479">
                  <c:v>0.12416719910453825</c:v>
                </c:pt>
                <c:pt idx="480">
                  <c:v>0.12411049218135345</c:v>
                </c:pt>
                <c:pt idx="481">
                  <c:v>0.12405402037691608</c:v>
                </c:pt>
                <c:pt idx="482">
                  <c:v>0.12399778247392362</c:v>
                </c:pt>
                <c:pt idx="483">
                  <c:v>0.12394177726262871</c:v>
                </c:pt>
                <c:pt idx="484">
                  <c:v>0.12388600354078445</c:v>
                </c:pt>
                <c:pt idx="485">
                  <c:v>0.12383046011359022</c:v>
                </c:pt>
                <c:pt idx="486">
                  <c:v>0.12377514579363792</c:v>
                </c:pt>
                <c:pt idx="487">
                  <c:v>0.12372005940085869</c:v>
                </c:pt>
                <c:pt idx="488">
                  <c:v>0.12366519976246998</c:v>
                </c:pt>
                <c:pt idx="489">
                  <c:v>0.12361056571292318</c:v>
                </c:pt>
                <c:pt idx="490">
                  <c:v>0.12355615609385161</c:v>
                </c:pt>
                <c:pt idx="491">
                  <c:v>0.12350196975401888</c:v>
                </c:pt>
                <c:pt idx="492">
                  <c:v>0.12344800554926781</c:v>
                </c:pt>
                <c:pt idx="493">
                  <c:v>0.12339426234246968</c:v>
                </c:pt>
                <c:pt idx="494">
                  <c:v>0.12334073900347386</c:v>
                </c:pt>
                <c:pt idx="495">
                  <c:v>0.12328743440905798</c:v>
                </c:pt>
                <c:pt idx="496">
                  <c:v>0.12323434744287837</c:v>
                </c:pt>
                <c:pt idx="497">
                  <c:v>0.12318147699542098</c:v>
                </c:pt>
                <c:pt idx="498">
                  <c:v>0.12312882196395269</c:v>
                </c:pt>
                <c:pt idx="499">
                  <c:v>0.12307638125247303</c:v>
                </c:pt>
                <c:pt idx="500">
                  <c:v>0.1230241537716662</c:v>
                </c:pt>
                <c:pt idx="501">
                  <c:v>0.12297213843885364</c:v>
                </c:pt>
                <c:pt idx="502">
                  <c:v>0.12292033417794684</c:v>
                </c:pt>
                <c:pt idx="503">
                  <c:v>0.12286873991940062</c:v>
                </c:pt>
                <c:pt idx="504">
                  <c:v>0.1228173546001667</c:v>
                </c:pt>
                <c:pt idx="505">
                  <c:v>0.12276617716364781</c:v>
                </c:pt>
                <c:pt idx="506">
                  <c:v>0.12271520655965197</c:v>
                </c:pt>
                <c:pt idx="507">
                  <c:v>0.12266444174434729</c:v>
                </c:pt>
                <c:pt idx="508">
                  <c:v>0.12261388168021703</c:v>
                </c:pt>
                <c:pt idx="509">
                  <c:v>0.12256352533601508</c:v>
                </c:pt>
                <c:pt idx="510">
                  <c:v>0.12251337168672186</c:v>
                </c:pt>
                <c:pt idx="511">
                  <c:v>0.1224634197135004</c:v>
                </c:pt>
                <c:pt idx="512">
                  <c:v>0.12241366840365295</c:v>
                </c:pt>
                <c:pt idx="513">
                  <c:v>0.12236411675057783</c:v>
                </c:pt>
                <c:pt idx="514">
                  <c:v>0.12231476375372669</c:v>
                </c:pt>
                <c:pt idx="515">
                  <c:v>0.12226560841856202</c:v>
                </c:pt>
                <c:pt idx="516">
                  <c:v>0.12221664975651512</c:v>
                </c:pt>
                <c:pt idx="517">
                  <c:v>0.12216788678494439</c:v>
                </c:pt>
                <c:pt idx="518">
                  <c:v>0.12211931852709379</c:v>
                </c:pt>
                <c:pt idx="519">
                  <c:v>0.12207094401205185</c:v>
                </c:pt>
                <c:pt idx="520">
                  <c:v>0.12202276227471087</c:v>
                </c:pt>
                <c:pt idx="521">
                  <c:v>0.12197477235572653</c:v>
                </c:pt>
                <c:pt idx="522">
                  <c:v>0.12192697330147768</c:v>
                </c:pt>
                <c:pt idx="523">
                  <c:v>0.12187936416402669</c:v>
                </c:pt>
                <c:pt idx="524">
                  <c:v>0.12183194400107981</c:v>
                </c:pt>
                <c:pt idx="525">
                  <c:v>0.12178471187594817</c:v>
                </c:pt>
                <c:pt idx="526">
                  <c:v>0.12173766685750874</c:v>
                </c:pt>
                <c:pt idx="527">
                  <c:v>0.12169080802016595</c:v>
                </c:pt>
                <c:pt idx="528">
                  <c:v>0.12164413444381338</c:v>
                </c:pt>
                <c:pt idx="529">
                  <c:v>0.12159764521379578</c:v>
                </c:pt>
                <c:pt idx="530">
                  <c:v>0.1215513394208715</c:v>
                </c:pt>
                <c:pt idx="531">
                  <c:v>0.1215052161611751</c:v>
                </c:pt>
                <c:pt idx="532">
                  <c:v>0.1214592745361803</c:v>
                </c:pt>
                <c:pt idx="533">
                  <c:v>0.12141351365266324</c:v>
                </c:pt>
                <c:pt idx="534">
                  <c:v>0.12136793262266603</c:v>
                </c:pt>
                <c:pt idx="535">
                  <c:v>0.12132253056346048</c:v>
                </c:pt>
                <c:pt idx="536">
                  <c:v>0.12127730659751233</c:v>
                </c:pt>
                <c:pt idx="537">
                  <c:v>0.1212322598524455</c:v>
                </c:pt>
                <c:pt idx="538">
                  <c:v>0.12118738946100684</c:v>
                </c:pt>
                <c:pt idx="539">
                  <c:v>0.12114269456103104</c:v>
                </c:pt>
                <c:pt idx="540">
                  <c:v>0.12109817429540581</c:v>
                </c:pt>
                <c:pt idx="541">
                  <c:v>0.12105382781203744</c:v>
                </c:pt>
                <c:pt idx="542">
                  <c:v>0.12100965426381648</c:v>
                </c:pt>
                <c:pt idx="543">
                  <c:v>0.12096565280858375</c:v>
                </c:pt>
                <c:pt idx="544">
                  <c:v>0.1209218226090967</c:v>
                </c:pt>
                <c:pt idx="545">
                  <c:v>0.12087816283299591</c:v>
                </c:pt>
                <c:pt idx="546">
                  <c:v>0.12083467265277185</c:v>
                </c:pt>
                <c:pt idx="547">
                  <c:v>0.12079135124573205</c:v>
                </c:pt>
                <c:pt idx="548">
                  <c:v>0.1207481977939683</c:v>
                </c:pt>
                <c:pt idx="549">
                  <c:v>0.1207052114843243</c:v>
                </c:pt>
                <c:pt idx="550">
                  <c:v>0.12066239150836347</c:v>
                </c:pt>
                <c:pt idx="551">
                  <c:v>0.12061973706233702</c:v>
                </c:pt>
                <c:pt idx="552">
                  <c:v>0.12057724734715221</c:v>
                </c:pt>
                <c:pt idx="553">
                  <c:v>0.12053492156834103</c:v>
                </c:pt>
                <c:pt idx="554">
                  <c:v>0.12049275893602887</c:v>
                </c:pt>
                <c:pt idx="555">
                  <c:v>0.12045075866490368</c:v>
                </c:pt>
                <c:pt idx="556">
                  <c:v>0.12040891997418517</c:v>
                </c:pt>
                <c:pt idx="557">
                  <c:v>0.12036724208759438</c:v>
                </c:pt>
                <c:pt idx="558">
                  <c:v>0.12032572423332343</c:v>
                </c:pt>
                <c:pt idx="559">
                  <c:v>0.12028436564400544</c:v>
                </c:pt>
                <c:pt idx="560">
                  <c:v>0.12024316555668486</c:v>
                </c:pt>
                <c:pt idx="561">
                  <c:v>0.12020212321278781</c:v>
                </c:pt>
                <c:pt idx="562">
                  <c:v>0.12016123785809281</c:v>
                </c:pt>
                <c:pt idx="563">
                  <c:v>0.12012050874270164</c:v>
                </c:pt>
                <c:pt idx="564">
                  <c:v>0.12007993512101046</c:v>
                </c:pt>
                <c:pt idx="565">
                  <c:v>0.12003951625168119</c:v>
                </c:pt>
                <c:pt idx="566">
                  <c:v>0.119999251397613</c:v>
                </c:pt>
                <c:pt idx="567">
                  <c:v>0.11995913982591411</c:v>
                </c:pt>
                <c:pt idx="568">
                  <c:v>0.1199191808078738</c:v>
                </c:pt>
                <c:pt idx="569">
                  <c:v>0.11987937361893457</c:v>
                </c:pt>
                <c:pt idx="570">
                  <c:v>0.11983971753866456</c:v>
                </c:pt>
                <c:pt idx="571">
                  <c:v>0.1198002118507302</c:v>
                </c:pt>
                <c:pt idx="572">
                  <c:v>0.119760855842869</c:v>
                </c:pt>
                <c:pt idx="573">
                  <c:v>0.11972164880686258</c:v>
                </c:pt>
                <c:pt idx="574">
                  <c:v>0.11968259003850994</c:v>
                </c:pt>
                <c:pt idx="575">
                  <c:v>0.11964367883760087</c:v>
                </c:pt>
                <c:pt idx="576">
                  <c:v>0.1196049145078896</c:v>
                </c:pt>
                <c:pt idx="577">
                  <c:v>0.11956629635706864</c:v>
                </c:pt>
                <c:pt idx="578">
                  <c:v>0.11952782369674282</c:v>
                </c:pt>
                <c:pt idx="579">
                  <c:v>0.11948949584240348</c:v>
                </c:pt>
                <c:pt idx="580">
                  <c:v>0.11945131211340297</c:v>
                </c:pt>
                <c:pt idx="581">
                  <c:v>0.11941327183292919</c:v>
                </c:pt>
                <c:pt idx="582">
                  <c:v>0.11937537432798043</c:v>
                </c:pt>
                <c:pt idx="583">
                  <c:v>0.11933761892934039</c:v>
                </c:pt>
                <c:pt idx="584">
                  <c:v>0.11930000497155331</c:v>
                </c:pt>
                <c:pt idx="585">
                  <c:v>0.1192625317928994</c:v>
                </c:pt>
                <c:pt idx="586">
                  <c:v>0.11922519873537035</c:v>
                </c:pt>
                <c:pt idx="587">
                  <c:v>0.11918800514464506</c:v>
                </c:pt>
                <c:pt idx="588">
                  <c:v>0.11915095037006559</c:v>
                </c:pt>
                <c:pt idx="589">
                  <c:v>0.11911403376461326</c:v>
                </c:pt>
                <c:pt idx="590">
                  <c:v>0.11907725468488485</c:v>
                </c:pt>
                <c:pt idx="591">
                  <c:v>0.11904061249106916</c:v>
                </c:pt>
                <c:pt idx="592">
                  <c:v>0.11900410654692356</c:v>
                </c:pt>
                <c:pt idx="593">
                  <c:v>0.11896773621975083</c:v>
                </c:pt>
                <c:pt idx="594">
                  <c:v>0.1189315008803761</c:v>
                </c:pt>
                <c:pt idx="595">
                  <c:v>0.118895399903124</c:v>
                </c:pt>
                <c:pt idx="596">
                  <c:v>0.11885943266579602</c:v>
                </c:pt>
                <c:pt idx="597">
                  <c:v>0.11882359854964791</c:v>
                </c:pt>
                <c:pt idx="598">
                  <c:v>0.11878789693936741</c:v>
                </c:pt>
                <c:pt idx="599">
                  <c:v>0.11875232722305197</c:v>
                </c:pt>
                <c:pt idx="600">
                  <c:v>0.11871688879218682</c:v>
                </c:pt>
                <c:pt idx="601">
                  <c:v>0.11868158104162306</c:v>
                </c:pt>
                <c:pt idx="602">
                  <c:v>0.11864640336955594</c:v>
                </c:pt>
                <c:pt idx="603">
                  <c:v>0.11861135517750337</c:v>
                </c:pt>
                <c:pt idx="604">
                  <c:v>0.11857643587028452</c:v>
                </c:pt>
                <c:pt idx="605">
                  <c:v>0.11854164485599854</c:v>
                </c:pt>
                <c:pt idx="606">
                  <c:v>0.11850698154600356</c:v>
                </c:pt>
                <c:pt idx="607">
                  <c:v>0.11847244535489578</c:v>
                </c:pt>
                <c:pt idx="608">
                  <c:v>0.11843803570048864</c:v>
                </c:pt>
                <c:pt idx="609">
                  <c:v>0.11840375200379227</c:v>
                </c:pt>
                <c:pt idx="610">
                  <c:v>0.11836959368899301</c:v>
                </c:pt>
                <c:pt idx="611">
                  <c:v>0.11833556018343311</c:v>
                </c:pt>
                <c:pt idx="612">
                  <c:v>0.11830165091759054</c:v>
                </c:pt>
                <c:pt idx="613">
                  <c:v>0.11826786532505902</c:v>
                </c:pt>
                <c:pt idx="614">
                  <c:v>0.1182342028425281</c:v>
                </c:pt>
                <c:pt idx="615">
                  <c:v>0.1182006629097635</c:v>
                </c:pt>
                <c:pt idx="616">
                  <c:v>0.11816724496958747</c:v>
                </c:pt>
                <c:pt idx="617">
                  <c:v>0.11813394846785939</c:v>
                </c:pt>
                <c:pt idx="618">
                  <c:v>0.11810077285345645</c:v>
                </c:pt>
                <c:pt idx="619">
                  <c:v>0.1180677175782545</c:v>
                </c:pt>
                <c:pt idx="620">
                  <c:v>0.11803478209710905</c:v>
                </c:pt>
                <c:pt idx="621">
                  <c:v>0.11800196586783639</c:v>
                </c:pt>
                <c:pt idx="622">
                  <c:v>0.11796926835119478</c:v>
                </c:pt>
                <c:pt idx="623">
                  <c:v>0.11793668901086597</c:v>
                </c:pt>
                <c:pt idx="624">
                  <c:v>0.11790422731343657</c:v>
                </c:pt>
                <c:pt idx="625">
                  <c:v>0.11787188272837985</c:v>
                </c:pt>
                <c:pt idx="626">
                  <c:v>0.11783965472803744</c:v>
                </c:pt>
                <c:pt idx="627">
                  <c:v>0.1178075427876013</c:v>
                </c:pt>
                <c:pt idx="628">
                  <c:v>0.11777554638509578</c:v>
                </c:pt>
                <c:pt idx="629">
                  <c:v>0.11774366500135973</c:v>
                </c:pt>
                <c:pt idx="630">
                  <c:v>0.1177118981200289</c:v>
                </c:pt>
                <c:pt idx="631">
                  <c:v>0.11768024522751831</c:v>
                </c:pt>
                <c:pt idx="632">
                  <c:v>0.11764870581300488</c:v>
                </c:pt>
                <c:pt idx="633">
                  <c:v>0.11761727936841003</c:v>
                </c:pt>
                <c:pt idx="634">
                  <c:v>0.11758596538838259</c:v>
                </c:pt>
                <c:pt idx="635">
                  <c:v>0.11755476337028165</c:v>
                </c:pt>
                <c:pt idx="636">
                  <c:v>0.11752367281415967</c:v>
                </c:pt>
                <c:pt idx="637">
                  <c:v>0.11749269322274562</c:v>
                </c:pt>
                <c:pt idx="638">
                  <c:v>0.11746182410142833</c:v>
                </c:pt>
                <c:pt idx="639">
                  <c:v>0.11743106495823986</c:v>
                </c:pt>
                <c:pt idx="640">
                  <c:v>0.11740041530383903</c:v>
                </c:pt>
                <c:pt idx="641">
                  <c:v>0.11736987465149511</c:v>
                </c:pt>
                <c:pt idx="642">
                  <c:v>0.11733944251707154</c:v>
                </c:pt>
                <c:pt idx="643">
                  <c:v>0.1173091184190099</c:v>
                </c:pt>
                <c:pt idx="644">
                  <c:v>0.11727890187831379</c:v>
                </c:pt>
                <c:pt idx="645">
                  <c:v>0.11724879241853303</c:v>
                </c:pt>
                <c:pt idx="646">
                  <c:v>0.11721878956574787</c:v>
                </c:pt>
                <c:pt idx="647">
                  <c:v>0.11718889284855324</c:v>
                </c:pt>
                <c:pt idx="648">
                  <c:v>0.11715910179804336</c:v>
                </c:pt>
                <c:pt idx="649">
                  <c:v>0.11712941594779611</c:v>
                </c:pt>
                <c:pt idx="650">
                  <c:v>0.11709983483385784</c:v>
                </c:pt>
                <c:pt idx="651">
                  <c:v>0.11707035799472809</c:v>
                </c:pt>
                <c:pt idx="652">
                  <c:v>0.11704098497134444</c:v>
                </c:pt>
                <c:pt idx="653">
                  <c:v>0.11701171530706751</c:v>
                </c:pt>
                <c:pt idx="654">
                  <c:v>0.11698254854766611</c:v>
                </c:pt>
                <c:pt idx="655">
                  <c:v>0.11695348424130238</c:v>
                </c:pt>
                <c:pt idx="656">
                  <c:v>0.11692452193851709</c:v>
                </c:pt>
                <c:pt idx="657">
                  <c:v>0.11689566119221505</c:v>
                </c:pt>
                <c:pt idx="658">
                  <c:v>0.11686690155765064</c:v>
                </c:pt>
                <c:pt idx="659">
                  <c:v>0.1168382425924134</c:v>
                </c:pt>
                <c:pt idx="660">
                  <c:v>0.11680968385641376</c:v>
                </c:pt>
                <c:pt idx="661">
                  <c:v>0.11678122491186876</c:v>
                </c:pt>
                <c:pt idx="662">
                  <c:v>0.11675286532328812</c:v>
                </c:pt>
                <c:pt idx="663">
                  <c:v>0.11672460465746004</c:v>
                </c:pt>
                <c:pt idx="664">
                  <c:v>0.1166964424834375</c:v>
                </c:pt>
                <c:pt idx="665">
                  <c:v>0.11666837837252432</c:v>
                </c:pt>
                <c:pt idx="666">
                  <c:v>0.11664041189826155</c:v>
                </c:pt>
                <c:pt idx="667">
                  <c:v>0.11661254263641378</c:v>
                </c:pt>
                <c:pt idx="668">
                  <c:v>0.11658477016495568</c:v>
                </c:pt>
                <c:pt idx="669">
                  <c:v>0.11655709406405856</c:v>
                </c:pt>
                <c:pt idx="670">
                  <c:v>0.11652951391607706</c:v>
                </c:pt>
                <c:pt idx="671">
                  <c:v>0.1165020293055359</c:v>
                </c:pt>
                <c:pt idx="672">
                  <c:v>0.11647463981911671</c:v>
                </c:pt>
                <c:pt idx="673">
                  <c:v>0.11644734504564504</c:v>
                </c:pt>
                <c:pt idx="674">
                  <c:v>0.11642014457607734</c:v>
                </c:pt>
                <c:pt idx="675">
                  <c:v>0.11639303800348813</c:v>
                </c:pt>
                <c:pt idx="676">
                  <c:v>0.11636602492305716</c:v>
                </c:pt>
                <c:pt idx="677">
                  <c:v>0.11633910493205676</c:v>
                </c:pt>
                <c:pt idx="678">
                  <c:v>0.11631227762983924</c:v>
                </c:pt>
                <c:pt idx="679">
                  <c:v>0.11628554261782434</c:v>
                </c:pt>
                <c:pt idx="680">
                  <c:v>0.11625889949948678</c:v>
                </c:pt>
                <c:pt idx="681">
                  <c:v>0.11623234788034398</c:v>
                </c:pt>
                <c:pt idx="682">
                  <c:v>0.1162058873679437</c:v>
                </c:pt>
                <c:pt idx="683">
                  <c:v>0.11617951757185191</c:v>
                </c:pt>
                <c:pt idx="684">
                  <c:v>0.11615323810364071</c:v>
                </c:pt>
                <c:pt idx="685">
                  <c:v>0.11612704857687629</c:v>
                </c:pt>
                <c:pt idx="686">
                  <c:v>0.11610094860710699</c:v>
                </c:pt>
                <c:pt idx="687">
                  <c:v>0.11607493781185141</c:v>
                </c:pt>
                <c:pt idx="688">
                  <c:v>0.11604901581058677</c:v>
                </c:pt>
                <c:pt idx="689">
                  <c:v>0.11602318222473708</c:v>
                </c:pt>
                <c:pt idx="690">
                  <c:v>0.11599743667766159</c:v>
                </c:pt>
                <c:pt idx="691">
                  <c:v>0.11597177879464328</c:v>
                </c:pt>
                <c:pt idx="692">
                  <c:v>0.11594620820287735</c:v>
                </c:pt>
                <c:pt idx="693">
                  <c:v>0.11592072453145988</c:v>
                </c:pt>
                <c:pt idx="694">
                  <c:v>0.11589532741137652</c:v>
                </c:pt>
                <c:pt idx="695">
                  <c:v>0.11587001647549131</c:v>
                </c:pt>
                <c:pt idx="696">
                  <c:v>0.11584479135853547</c:v>
                </c:pt>
                <c:pt idx="697">
                  <c:v>0.11581965169709636</c:v>
                </c:pt>
                <c:pt idx="698">
                  <c:v>0.11579459712960651</c:v>
                </c:pt>
                <c:pt idx="699">
                  <c:v>0.11576962729633263</c:v>
                </c:pt>
                <c:pt idx="700">
                  <c:v>0.11574474183936484</c:v>
                </c:pt>
                <c:pt idx="701">
                  <c:v>0.11571994040260587</c:v>
                </c:pt>
                <c:pt idx="702">
                  <c:v>0.11569522263176034</c:v>
                </c:pt>
                <c:pt idx="703">
                  <c:v>0.11567058817432414</c:v>
                </c:pt>
                <c:pt idx="704">
                  <c:v>0.1156460366795739</c:v>
                </c:pt>
                <c:pt idx="705">
                  <c:v>0.11562156779855647</c:v>
                </c:pt>
                <c:pt idx="706">
                  <c:v>0.11559718118407848</c:v>
                </c:pt>
                <c:pt idx="707">
                  <c:v>0.1155728764906961</c:v>
                </c:pt>
                <c:pt idx="708">
                  <c:v>0.11554865337470464</c:v>
                </c:pt>
                <c:pt idx="709">
                  <c:v>0.11552451149412846</c:v>
                </c:pt>
                <c:pt idx="710">
                  <c:v>0.11550045050871069</c:v>
                </c:pt>
                <c:pt idx="711">
                  <c:v>0.1154764700799033</c:v>
                </c:pt>
                <c:pt idx="712">
                  <c:v>0.11545256987085702</c:v>
                </c:pt>
                <c:pt idx="713">
                  <c:v>0.1154287495464114</c:v>
                </c:pt>
                <c:pt idx="714">
                  <c:v>0.11540500877308497</c:v>
                </c:pt>
                <c:pt idx="715">
                  <c:v>0.11538134721906546</c:v>
                </c:pt>
                <c:pt idx="716">
                  <c:v>0.11535776455419995</c:v>
                </c:pt>
                <c:pt idx="717">
                  <c:v>0.11533426044998535</c:v>
                </c:pt>
                <c:pt idx="718">
                  <c:v>0.11531083457955865</c:v>
                </c:pt>
                <c:pt idx="719">
                  <c:v>0.11528748661768749</c:v>
                </c:pt>
                <c:pt idx="720">
                  <c:v>0.11526421624076058</c:v>
                </c:pt>
                <c:pt idx="721">
                  <c:v>0.11524102312677834</c:v>
                </c:pt>
                <c:pt idx="722">
                  <c:v>0.11521790695534352</c:v>
                </c:pt>
                <c:pt idx="723">
                  <c:v>0.11519486740765195</c:v>
                </c:pt>
                <c:pt idx="724">
                  <c:v>0.11517190416648321</c:v>
                </c:pt>
                <c:pt idx="725">
                  <c:v>0.11514901691619157</c:v>
                </c:pt>
                <c:pt idx="726">
                  <c:v>0.11512620534269681</c:v>
                </c:pt>
                <c:pt idx="727">
                  <c:v>0.11510346913347516</c:v>
                </c:pt>
                <c:pt idx="728">
                  <c:v>0.11508080797755037</c:v>
                </c:pt>
                <c:pt idx="729">
                  <c:v>0.1150582215654847</c:v>
                </c:pt>
                <c:pt idx="730">
                  <c:v>0.11503570958937015</c:v>
                </c:pt>
                <c:pt idx="731">
                  <c:v>0.11501327174281953</c:v>
                </c:pt>
                <c:pt idx="732">
                  <c:v>0.11499090772095776</c:v>
                </c:pt>
                <c:pt idx="733">
                  <c:v>0.11496861722041318</c:v>
                </c:pt>
                <c:pt idx="734">
                  <c:v>0.11494639993930891</c:v>
                </c:pt>
                <c:pt idx="735">
                  <c:v>0.11492425557725423</c:v>
                </c:pt>
                <c:pt idx="736">
                  <c:v>0.11490218383533607</c:v>
                </c:pt>
                <c:pt idx="737">
                  <c:v>0.11488018441611053</c:v>
                </c:pt>
                <c:pt idx="738">
                  <c:v>0.11485825702359449</c:v>
                </c:pt>
                <c:pt idx="739">
                  <c:v>0.11483640136325722</c:v>
                </c:pt>
                <c:pt idx="740">
                  <c:v>0.11481461714201208</c:v>
                </c:pt>
                <c:pt idx="741">
                  <c:v>0.11479290406820825</c:v>
                </c:pt>
                <c:pt idx="742">
                  <c:v>0.11477126185162254</c:v>
                </c:pt>
                <c:pt idx="743">
                  <c:v>0.11474969020345129</c:v>
                </c:pt>
                <c:pt idx="744">
                  <c:v>0.11472818883630219</c:v>
                </c:pt>
                <c:pt idx="745">
                  <c:v>0.11470675746418632</c:v>
                </c:pt>
                <c:pt idx="746">
                  <c:v>0.11468539580251011</c:v>
                </c:pt>
                <c:pt idx="747">
                  <c:v>0.11466410356806742</c:v>
                </c:pt>
                <c:pt idx="748">
                  <c:v>0.11464288047903164</c:v>
                </c:pt>
                <c:pt idx="749">
                  <c:v>0.1146217262549479</c:v>
                </c:pt>
                <c:pt idx="750">
                  <c:v>0.11460064061672527</c:v>
                </c:pt>
                <c:pt idx="751">
                  <c:v>0.11457962328662898</c:v>
                </c:pt>
                <c:pt idx="752">
                  <c:v>0.11455867398827277</c:v>
                </c:pt>
                <c:pt idx="753">
                  <c:v>0.11453779244661129</c:v>
                </c:pt>
                <c:pt idx="754">
                  <c:v>0.11451697838793248</c:v>
                </c:pt>
                <c:pt idx="755">
                  <c:v>0.11449623153985006</c:v>
                </c:pt>
                <c:pt idx="756">
                  <c:v>0.11447555163129598</c:v>
                </c:pt>
                <c:pt idx="757">
                  <c:v>0.11445493839251308</c:v>
                </c:pt>
                <c:pt idx="758">
                  <c:v>0.11443439155504763</c:v>
                </c:pt>
                <c:pt idx="759">
                  <c:v>0.114413910851742</c:v>
                </c:pt>
                <c:pt idx="760">
                  <c:v>0.11439349601672741</c:v>
                </c:pt>
                <c:pt idx="761">
                  <c:v>0.1143731467854166</c:v>
                </c:pt>
                <c:pt idx="762">
                  <c:v>0.1143528628944967</c:v>
                </c:pt>
                <c:pt idx="763">
                  <c:v>0.11433264408192205</c:v>
                </c:pt>
                <c:pt idx="764">
                  <c:v>0.11431249008690708</c:v>
                </c:pt>
                <c:pt idx="765">
                  <c:v>0.11429240064991927</c:v>
                </c:pt>
                <c:pt idx="766">
                  <c:v>0.11427237551267211</c:v>
                </c:pt>
                <c:pt idx="767">
                  <c:v>0.11425241441811815</c:v>
                </c:pt>
                <c:pt idx="768">
                  <c:v>0.11423251711044202</c:v>
                </c:pt>
                <c:pt idx="769">
                  <c:v>0.11421268333505363</c:v>
                </c:pt>
                <c:pt idx="770">
                  <c:v>0.11419291283858125</c:v>
                </c:pt>
                <c:pt idx="771">
                  <c:v>0.11417320536886474</c:v>
                </c:pt>
                <c:pt idx="772">
                  <c:v>0.11415356067494882</c:v>
                </c:pt>
                <c:pt idx="773">
                  <c:v>0.11413397850707632</c:v>
                </c:pt>
                <c:pt idx="774">
                  <c:v>0.11411445861668153</c:v>
                </c:pt>
                <c:pt idx="775">
                  <c:v>0.11409500075638358</c:v>
                </c:pt>
                <c:pt idx="776">
                  <c:v>0.11407560467997986</c:v>
                </c:pt>
                <c:pt idx="777">
                  <c:v>0.11405627014243945</c:v>
                </c:pt>
                <c:pt idx="778">
                  <c:v>0.11403699689989666</c:v>
                </c:pt>
                <c:pt idx="779">
                  <c:v>0.11401778470964451</c:v>
                </c:pt>
                <c:pt idx="780">
                  <c:v>0.1139986333301284</c:v>
                </c:pt>
                <c:pt idx="781">
                  <c:v>0.11397954252093964</c:v>
                </c:pt>
                <c:pt idx="782">
                  <c:v>0.11396051204280919</c:v>
                </c:pt>
                <c:pt idx="783">
                  <c:v>0.1139415416576013</c:v>
                </c:pt>
                <c:pt idx="784">
                  <c:v>0.11392263112830728</c:v>
                </c:pt>
                <c:pt idx="785">
                  <c:v>0.11390378021903928</c:v>
                </c:pt>
                <c:pt idx="786">
                  <c:v>0.11388498869502416</c:v>
                </c:pt>
                <c:pt idx="787">
                  <c:v>0.11386625632259721</c:v>
                </c:pt>
                <c:pt idx="788">
                  <c:v>0.11384758286919623</c:v>
                </c:pt>
                <c:pt idx="789">
                  <c:v>0.11382896810335534</c:v>
                </c:pt>
                <c:pt idx="790">
                  <c:v>0.11381041179469897</c:v>
                </c:pt>
                <c:pt idx="791">
                  <c:v>0.11379191371393592</c:v>
                </c:pt>
                <c:pt idx="792">
                  <c:v>0.11377347363285338</c:v>
                </c:pt>
                <c:pt idx="793">
                  <c:v>0.11375509132431103</c:v>
                </c:pt>
                <c:pt idx="794">
                  <c:v>0.11373676656223512</c:v>
                </c:pt>
                <c:pt idx="795">
                  <c:v>0.11371849912161273</c:v>
                </c:pt>
                <c:pt idx="796">
                  <c:v>0.11370028877848586</c:v>
                </c:pt>
                <c:pt idx="797">
                  <c:v>0.1136821353099457</c:v>
                </c:pt>
                <c:pt idx="798">
                  <c:v>0.11366403849412694</c:v>
                </c:pt>
                <c:pt idx="799">
                  <c:v>0.11364599811020204</c:v>
                </c:pt>
                <c:pt idx="800">
                  <c:v>0.11362801393837556</c:v>
                </c:pt>
                <c:pt idx="801">
                  <c:v>0.11361008575987856</c:v>
                </c:pt>
                <c:pt idx="802">
                  <c:v>0.11359221335696301</c:v>
                </c:pt>
                <c:pt idx="803">
                  <c:v>0.11357439651289623</c:v>
                </c:pt>
                <c:pt idx="804">
                  <c:v>0.11355663501195534</c:v>
                </c:pt>
                <c:pt idx="805">
                  <c:v>0.11353892863942187</c:v>
                </c:pt>
                <c:pt idx="806">
                  <c:v>0.11352127718157619</c:v>
                </c:pt>
                <c:pt idx="807">
                  <c:v>0.11350368042569214</c:v>
                </c:pt>
                <c:pt idx="808">
                  <c:v>0.11348613816003171</c:v>
                </c:pt>
                <c:pt idx="809">
                  <c:v>0.11346865017383959</c:v>
                </c:pt>
                <c:pt idx="810">
                  <c:v>0.11345121625733789</c:v>
                </c:pt>
                <c:pt idx="811">
                  <c:v>0.1134338362017209</c:v>
                </c:pt>
                <c:pt idx="812">
                  <c:v>0.11341650979914977</c:v>
                </c:pt>
                <c:pt idx="813">
                  <c:v>0.11339923684274732</c:v>
                </c:pt>
                <c:pt idx="814">
                  <c:v>0.11338201712659286</c:v>
                </c:pt>
                <c:pt idx="815">
                  <c:v>0.11336485044571705</c:v>
                </c:pt>
                <c:pt idx="816">
                  <c:v>0.1133477365960967</c:v>
                </c:pt>
                <c:pt idx="817">
                  <c:v>0.1133306753746498</c:v>
                </c:pt>
                <c:pt idx="818">
                  <c:v>0.11331366657923034</c:v>
                </c:pt>
                <c:pt idx="819">
                  <c:v>0.11329671000862332</c:v>
                </c:pt>
                <c:pt idx="820">
                  <c:v>0.11327980546253982</c:v>
                </c:pt>
                <c:pt idx="821">
                  <c:v>0.11326295274161194</c:v>
                </c:pt>
                <c:pt idx="822">
                  <c:v>0.11324615164738788</c:v>
                </c:pt>
                <c:pt idx="823">
                  <c:v>0.1132294019823271</c:v>
                </c:pt>
                <c:pt idx="824">
                  <c:v>0.11321270354979536</c:v>
                </c:pt>
                <c:pt idx="825">
                  <c:v>0.11319605615405989</c:v>
                </c:pt>
                <c:pt idx="826">
                  <c:v>0.11317945960028461</c:v>
                </c:pt>
                <c:pt idx="827">
                  <c:v>0.1131629136945253</c:v>
                </c:pt>
                <c:pt idx="828">
                  <c:v>0.11314641824372489</c:v>
                </c:pt>
                <c:pt idx="829">
                  <c:v>0.11312997305570865</c:v>
                </c:pt>
                <c:pt idx="830">
                  <c:v>0.11311357793917957</c:v>
                </c:pt>
                <c:pt idx="831">
                  <c:v>0.11309723270371365</c:v>
                </c:pt>
                <c:pt idx="832">
                  <c:v>0.11308093715975524</c:v>
                </c:pt>
                <c:pt idx="833">
                  <c:v>0.11306469111861248</c:v>
                </c:pt>
                <c:pt idx="834">
                  <c:v>0.11304849439245263</c:v>
                </c:pt>
                <c:pt idx="835">
                  <c:v>0.11303234679429755</c:v>
                </c:pt>
                <c:pt idx="836">
                  <c:v>0.11301624813801922</c:v>
                </c:pt>
                <c:pt idx="837">
                  <c:v>0.11300019823833515</c:v>
                </c:pt>
                <c:pt idx="838">
                  <c:v>0.11298419691080394</c:v>
                </c:pt>
                <c:pt idx="839">
                  <c:v>0.11296824397182083</c:v>
                </c:pt>
                <c:pt idx="840">
                  <c:v>0.11295233923861325</c:v>
                </c:pt>
                <c:pt idx="841">
                  <c:v>0.11293648252923649</c:v>
                </c:pt>
                <c:pt idx="842">
                  <c:v>0.11292067366256925</c:v>
                </c:pt>
                <c:pt idx="843">
                  <c:v>0.11290491245830932</c:v>
                </c:pt>
                <c:pt idx="844">
                  <c:v>0.11288919873696929</c:v>
                </c:pt>
                <c:pt idx="845">
                  <c:v>0.11287353231987222</c:v>
                </c:pt>
                <c:pt idx="846">
                  <c:v>0.11285791302914742</c:v>
                </c:pt>
                <c:pt idx="847">
                  <c:v>0.11284234068772615</c:v>
                </c:pt>
                <c:pt idx="848">
                  <c:v>0.11282681511933745</c:v>
                </c:pt>
                <c:pt idx="849">
                  <c:v>0.11281133614850393</c:v>
                </c:pt>
                <c:pt idx="850">
                  <c:v>0.11279590360053761</c:v>
                </c:pt>
                <c:pt idx="851">
                  <c:v>0.11278051730153579</c:v>
                </c:pt>
                <c:pt idx="852">
                  <c:v>0.11276517707837691</c:v>
                </c:pt>
                <c:pt idx="853">
                  <c:v>0.11274988275871647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#6'!$R$1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#6'!$F$2:$F$855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#6'!$R$2:$R$855</c:f>
              <c:numCache>
                <c:formatCode>General</c:formatCode>
                <c:ptCount val="854"/>
                <c:pt idx="0">
                  <c:v>0.25</c:v>
                </c:pt>
                <c:pt idx="1">
                  <c:v>0.24910848731607002</c:v>
                </c:pt>
                <c:pt idx="2">
                  <c:v>0.24822431616198151</c:v>
                </c:pt>
                <c:pt idx="3">
                  <c:v>0.24734741112191613</c:v>
                </c:pt>
                <c:pt idx="4">
                  <c:v>0.24647769770779968</c:v>
                </c:pt>
                <c:pt idx="5">
                  <c:v>0.24561510234601436</c:v>
                </c:pt>
                <c:pt idx="6">
                  <c:v>0.24475955236432811</c:v>
                </c:pt>
                <c:pt idx="7">
                  <c:v>0.24391097597903702</c:v>
                </c:pt>
                <c:pt idx="8">
                  <c:v>0.24306930228231688</c:v>
                </c:pt>
                <c:pt idx="9">
                  <c:v>0.24223446122978007</c:v>
                </c:pt>
                <c:pt idx="10">
                  <c:v>0.24140638362823416</c:v>
                </c:pt>
                <c:pt idx="11">
                  <c:v>0.24058500112363843</c:v>
                </c:pt>
                <c:pt idx="12">
                  <c:v>0.2397702461892546</c:v>
                </c:pt>
                <c:pt idx="13">
                  <c:v>0.23896205211398863</c:v>
                </c:pt>
                <c:pt idx="14">
                  <c:v>0.23816035299091967</c:v>
                </c:pt>
                <c:pt idx="15">
                  <c:v>0.2373650837060132</c:v>
                </c:pt>
                <c:pt idx="16">
                  <c:v>0.23657617992701477</c:v>
                </c:pt>
                <c:pt idx="17">
                  <c:v>0.23579357809252111</c:v>
                </c:pt>
                <c:pt idx="18">
                  <c:v>0.23501721540122564</c:v>
                </c:pt>
                <c:pt idx="19">
                  <c:v>0.23424702980133502</c:v>
                </c:pt>
                <c:pt idx="20">
                  <c:v>0.23348295998015381</c:v>
                </c:pt>
                <c:pt idx="21">
                  <c:v>0.23272494535383417</c:v>
                </c:pt>
                <c:pt idx="22">
                  <c:v>0.23197292605728781</c:v>
                </c:pt>
                <c:pt idx="23">
                  <c:v>0.23122684293425705</c:v>
                </c:pt>
                <c:pt idx="24">
                  <c:v>0.23048663752754248</c:v>
                </c:pt>
                <c:pt idx="25">
                  <c:v>0.22975225206938416</c:v>
                </c:pt>
                <c:pt idx="26">
                  <c:v>0.22902362947199387</c:v>
                </c:pt>
                <c:pt idx="27">
                  <c:v>0.22830071331823562</c:v>
                </c:pt>
                <c:pt idx="28">
                  <c:v>0.22758344785245185</c:v>
                </c:pt>
                <c:pt idx="29">
                  <c:v>0.22687177797143279</c:v>
                </c:pt>
                <c:pt idx="30">
                  <c:v>0.22616564921552643</c:v>
                </c:pt>
                <c:pt idx="31">
                  <c:v>0.22546500775988662</c:v>
                </c:pt>
                <c:pt idx="32">
                  <c:v>0.22476980040585701</c:v>
                </c:pt>
                <c:pt idx="33">
                  <c:v>0.22407997457248835</c:v>
                </c:pt>
                <c:pt idx="34">
                  <c:v>0.22339547828818682</c:v>
                </c:pt>
                <c:pt idx="35">
                  <c:v>0.22271626018249119</c:v>
                </c:pt>
                <c:pt idx="36">
                  <c:v>0.22204226947797656</c:v>
                </c:pt>
                <c:pt idx="37">
                  <c:v>0.22137345598228247</c:v>
                </c:pt>
                <c:pt idx="38">
                  <c:v>0.2207097700802633</c:v>
                </c:pt>
                <c:pt idx="39">
                  <c:v>0.22005116272625866</c:v>
                </c:pt>
                <c:pt idx="40">
                  <c:v>0.219397585436482</c:v>
                </c:pt>
                <c:pt idx="41">
                  <c:v>0.21874899028152517</c:v>
                </c:pt>
                <c:pt idx="42">
                  <c:v>0.21810532987897713</c:v>
                </c:pt>
                <c:pt idx="43">
                  <c:v>0.21746655738615459</c:v>
                </c:pt>
                <c:pt idx="44">
                  <c:v>0.21683262649294305</c:v>
                </c:pt>
                <c:pt idx="45">
                  <c:v>0.21620349141474604</c:v>
                </c:pt>
                <c:pt idx="46">
                  <c:v>0.21557910688554088</c:v>
                </c:pt>
                <c:pt idx="47">
                  <c:v>0.21495942815103905</c:v>
                </c:pt>
                <c:pt idx="48">
                  <c:v>0.21434441096194959</c:v>
                </c:pt>
                <c:pt idx="49">
                  <c:v>0.21373401156734351</c:v>
                </c:pt>
                <c:pt idx="50">
                  <c:v>0.21312818670811776</c:v>
                </c:pt>
                <c:pt idx="51">
                  <c:v>0.21252689361055699</c:v>
                </c:pt>
                <c:pt idx="52">
                  <c:v>0.21193008997999138</c:v>
                </c:pt>
                <c:pt idx="53">
                  <c:v>0.21133773399454903</c:v>
                </c:pt>
                <c:pt idx="54">
                  <c:v>0.21074978429900129</c:v>
                </c:pt>
                <c:pt idx="55">
                  <c:v>0.21016619999869959</c:v>
                </c:pt>
                <c:pt idx="56">
                  <c:v>0.20958694065360192</c:v>
                </c:pt>
                <c:pt idx="57">
                  <c:v>0.20901196627238791</c:v>
                </c:pt>
                <c:pt idx="58">
                  <c:v>0.20844123730666064</c:v>
                </c:pt>
                <c:pt idx="59">
                  <c:v>0.20787471464523405</c:v>
                </c:pt>
                <c:pt idx="60">
                  <c:v>0.20731235960850428</c:v>
                </c:pt>
                <c:pt idx="61">
                  <c:v>0.20675413394290379</c:v>
                </c:pt>
                <c:pt idx="62">
                  <c:v>0.20619999981543674</c:v>
                </c:pt>
                <c:pt idx="63">
                  <c:v>0.20564991980829422</c:v>
                </c:pt>
                <c:pt idx="64">
                  <c:v>0.20510385691354829</c:v>
                </c:pt>
                <c:pt idx="65">
                  <c:v>0.20456177452792329</c:v>
                </c:pt>
                <c:pt idx="66">
                  <c:v>0.20402363644764324</c:v>
                </c:pt>
                <c:pt idx="67">
                  <c:v>0.20348940686335409</c:v>
                </c:pt>
                <c:pt idx="68">
                  <c:v>0.20295905035511969</c:v>
                </c:pt>
                <c:pt idx="69">
                  <c:v>0.20243253188748994</c:v>
                </c:pt>
                <c:pt idx="70">
                  <c:v>0.20190981680464051</c:v>
                </c:pt>
                <c:pt idx="71">
                  <c:v>0.20139087082558244</c:v>
                </c:pt>
                <c:pt idx="72">
                  <c:v>0.20087566003944068</c:v>
                </c:pt>
                <c:pt idx="73">
                  <c:v>0.2003641509008007</c:v>
                </c:pt>
                <c:pt idx="74">
                  <c:v>0.1998563102251216</c:v>
                </c:pt>
                <c:pt idx="75">
                  <c:v>0.19935210518421495</c:v>
                </c:pt>
                <c:pt idx="76">
                  <c:v>0.19885150330178838</c:v>
                </c:pt>
                <c:pt idx="77">
                  <c:v>0.1983544724490526</c:v>
                </c:pt>
                <c:pt idx="78">
                  <c:v>0.19786098084039111</c:v>
                </c:pt>
                <c:pt idx="79">
                  <c:v>0.19737099702909131</c:v>
                </c:pt>
                <c:pt idx="80">
                  <c:v>0.19688448990313631</c:v>
                </c:pt>
                <c:pt idx="81">
                  <c:v>0.19640142868105639</c:v>
                </c:pt>
                <c:pt idx="82">
                  <c:v>0.19592178290783899</c:v>
                </c:pt>
                <c:pt idx="83">
                  <c:v>0.1954455224508965</c:v>
                </c:pt>
                <c:pt idx="84">
                  <c:v>0.19497261749609091</c:v>
                </c:pt>
                <c:pt idx="85">
                  <c:v>0.19450303854381434</c:v>
                </c:pt>
                <c:pt idx="86">
                  <c:v>0.19403675640512455</c:v>
                </c:pt>
                <c:pt idx="87">
                  <c:v>0.19357374219793472</c:v>
                </c:pt>
                <c:pt idx="88">
                  <c:v>0.19311396734325648</c:v>
                </c:pt>
                <c:pt idx="89">
                  <c:v>0.19265740356149544</c:v>
                </c:pt>
                <c:pt idx="90">
                  <c:v>0.19220402286879837</c:v>
                </c:pt>
                <c:pt idx="91">
                  <c:v>0.19175379757345123</c:v>
                </c:pt>
                <c:pt idx="92">
                  <c:v>0.19130670027232724</c:v>
                </c:pt>
                <c:pt idx="93">
                  <c:v>0.19086270384738419</c:v>
                </c:pt>
                <c:pt idx="94">
                  <c:v>0.19042178146221034</c:v>
                </c:pt>
                <c:pt idx="95">
                  <c:v>0.18998390655861797</c:v>
                </c:pt>
                <c:pt idx="96">
                  <c:v>0.18954905285328402</c:v>
                </c:pt>
                <c:pt idx="97">
                  <c:v>0.18911719433443691</c:v>
                </c:pt>
                <c:pt idx="98">
                  <c:v>0.18868830525858904</c:v>
                </c:pt>
                <c:pt idx="99">
                  <c:v>0.18826236014731404</c:v>
                </c:pt>
                <c:pt idx="100">
                  <c:v>0.18783933378406825</c:v>
                </c:pt>
                <c:pt idx="101">
                  <c:v>0.18741920121105568</c:v>
                </c:pt>
                <c:pt idx="102">
                  <c:v>0.18700193772613574</c:v>
                </c:pt>
                <c:pt idx="103">
                  <c:v>0.18658751887977323</c:v>
                </c:pt>
                <c:pt idx="104">
                  <c:v>0.18617592047202977</c:v>
                </c:pt>
                <c:pt idx="105">
                  <c:v>0.18576711854959607</c:v>
                </c:pt>
                <c:pt idx="106">
                  <c:v>0.18536108940286455</c:v>
                </c:pt>
                <c:pt idx="107">
                  <c:v>0.18495780956304164</c:v>
                </c:pt>
                <c:pt idx="108">
                  <c:v>0.18455725579929894</c:v>
                </c:pt>
                <c:pt idx="109">
                  <c:v>0.18415940511596302</c:v>
                </c:pt>
                <c:pt idx="110">
                  <c:v>0.18376423474974293</c:v>
                </c:pt>
                <c:pt idx="111">
                  <c:v>0.18337172216699515</c:v>
                </c:pt>
                <c:pt idx="112">
                  <c:v>0.18298184506102516</c:v>
                </c:pt>
                <c:pt idx="113">
                  <c:v>0.18259458134942524</c:v>
                </c:pt>
                <c:pt idx="114">
                  <c:v>0.18220990917144789</c:v>
                </c:pt>
                <c:pt idx="115">
                  <c:v>0.18182780688541425</c:v>
                </c:pt>
                <c:pt idx="116">
                  <c:v>0.18144825306615733</c:v>
                </c:pt>
                <c:pt idx="117">
                  <c:v>0.18107122650249904</c:v>
                </c:pt>
                <c:pt idx="118">
                  <c:v>0.18069670619476083</c:v>
                </c:pt>
                <c:pt idx="119">
                  <c:v>0.18032467135230745</c:v>
                </c:pt>
                <c:pt idx="120">
                  <c:v>0.17995510139112325</c:v>
                </c:pt>
                <c:pt idx="121">
                  <c:v>0.1795879759314204</c:v>
                </c:pt>
                <c:pt idx="122">
                  <c:v>0.17922327479527886</c:v>
                </c:pt>
                <c:pt idx="123">
                  <c:v>0.17886097800431738</c:v>
                </c:pt>
                <c:pt idx="124">
                  <c:v>0.17850106577739522</c:v>
                </c:pt>
                <c:pt idx="125">
                  <c:v>0.17814351852834398</c:v>
                </c:pt>
                <c:pt idx="126">
                  <c:v>0.17778831686372928</c:v>
                </c:pt>
                <c:pt idx="127">
                  <c:v>0.17743544158064176</c:v>
                </c:pt>
                <c:pt idx="128">
                  <c:v>0.17708487366451686</c:v>
                </c:pt>
                <c:pt idx="129">
                  <c:v>0.17673659428698318</c:v>
                </c:pt>
                <c:pt idx="130">
                  <c:v>0.17639058480373887</c:v>
                </c:pt>
                <c:pt idx="131">
                  <c:v>0.17604682675245559</c:v>
                </c:pt>
                <c:pt idx="132">
                  <c:v>0.17570530185070973</c:v>
                </c:pt>
                <c:pt idx="133">
                  <c:v>0.17536599199394057</c:v>
                </c:pt>
                <c:pt idx="134">
                  <c:v>0.17502887925343469</c:v>
                </c:pt>
                <c:pt idx="135">
                  <c:v>0.17469394587433659</c:v>
                </c:pt>
                <c:pt idx="136">
                  <c:v>0.17436117427368497</c:v>
                </c:pt>
                <c:pt idx="137">
                  <c:v>0.17403054703847426</c:v>
                </c:pt>
                <c:pt idx="138">
                  <c:v>0.17370204692374108</c:v>
                </c:pt>
                <c:pt idx="139">
                  <c:v>0.17337565685067546</c:v>
                </c:pt>
                <c:pt idx="140">
                  <c:v>0.17305135990475601</c:v>
                </c:pt>
                <c:pt idx="141">
                  <c:v>0.17272913933390918</c:v>
                </c:pt>
                <c:pt idx="142">
                  <c:v>0.17240897854669199</c:v>
                </c:pt>
                <c:pt idx="143">
                  <c:v>0.17209086111049793</c:v>
                </c:pt>
                <c:pt idx="144">
                  <c:v>0.17177477074978578</c:v>
                </c:pt>
                <c:pt idx="145">
                  <c:v>0.1714606913443309</c:v>
                </c:pt>
                <c:pt idx="146">
                  <c:v>0.17114860692749875</c:v>
                </c:pt>
                <c:pt idx="147">
                  <c:v>0.17083850168454043</c:v>
                </c:pt>
                <c:pt idx="148">
                  <c:v>0.17053035995090957</c:v>
                </c:pt>
                <c:pt idx="149">
                  <c:v>0.17022416621060069</c:v>
                </c:pt>
                <c:pt idx="150">
                  <c:v>0.16991990509450852</c:v>
                </c:pt>
                <c:pt idx="151">
                  <c:v>0.16961756137880787</c:v>
                </c:pt>
                <c:pt idx="152">
                  <c:v>0.16931711998335405</c:v>
                </c:pt>
                <c:pt idx="153">
                  <c:v>0.16901856597010328</c:v>
                </c:pt>
                <c:pt idx="154">
                  <c:v>0.16872188454155293</c:v>
                </c:pt>
                <c:pt idx="155">
                  <c:v>0.1684270610392013</c:v>
                </c:pt>
                <c:pt idx="156">
                  <c:v>0.16813408094202673</c:v>
                </c:pt>
                <c:pt idx="157">
                  <c:v>0.16784292986498558</c:v>
                </c:pt>
                <c:pt idx="158">
                  <c:v>0.16755359355752908</c:v>
                </c:pt>
                <c:pt idx="159">
                  <c:v>0.16726605790213842</c:v>
                </c:pt>
                <c:pt idx="160">
                  <c:v>0.16698030891287829</c:v>
                </c:pt>
                <c:pt idx="161">
                  <c:v>0.16669633273396828</c:v>
                </c:pt>
                <c:pt idx="162">
                  <c:v>0.16641411563837183</c:v>
                </c:pt>
                <c:pt idx="163">
                  <c:v>0.16613364402640288</c:v>
                </c:pt>
                <c:pt idx="164">
                  <c:v>0.16585490442434953</c:v>
                </c:pt>
                <c:pt idx="165">
                  <c:v>0.16557788348311483</c:v>
                </c:pt>
                <c:pt idx="166">
                  <c:v>0.16530256797687423</c:v>
                </c:pt>
                <c:pt idx="167">
                  <c:v>0.1650289448017494</c:v>
                </c:pt>
                <c:pt idx="168">
                  <c:v>0.16475700097449861</c:v>
                </c:pt>
                <c:pt idx="169">
                  <c:v>0.16448672363122296</c:v>
                </c:pt>
                <c:pt idx="170">
                  <c:v>0.1642181000260885</c:v>
                </c:pt>
                <c:pt idx="171">
                  <c:v>0.16395111753006394</c:v>
                </c:pt>
                <c:pt idx="172">
                  <c:v>0.16368576362967385</c:v>
                </c:pt>
                <c:pt idx="173">
                  <c:v>0.16342202592576685</c:v>
                </c:pt>
                <c:pt idx="174">
                  <c:v>0.16315989213229903</c:v>
                </c:pt>
                <c:pt idx="175">
                  <c:v>0.16289935007513195</c:v>
                </c:pt>
                <c:pt idx="176">
                  <c:v>0.16264038769084535</c:v>
                </c:pt>
                <c:pt idx="177">
                  <c:v>0.16238299302556414</c:v>
                </c:pt>
                <c:pt idx="178">
                  <c:v>0.16212715423379961</c:v>
                </c:pt>
                <c:pt idx="179">
                  <c:v>0.16187285957730463</c:v>
                </c:pt>
                <c:pt idx="180">
                  <c:v>0.16162009742394259</c:v>
                </c:pt>
                <c:pt idx="181">
                  <c:v>0.16136885624657013</c:v>
                </c:pt>
                <c:pt idx="182">
                  <c:v>0.16111912462193306</c:v>
                </c:pt>
                <c:pt idx="183">
                  <c:v>0.16087089122957568</c:v>
                </c:pt>
                <c:pt idx="184">
                  <c:v>0.1606241448507631</c:v>
                </c:pt>
                <c:pt idx="185">
                  <c:v>0.16037887436741649</c:v>
                </c:pt>
                <c:pt idx="186">
                  <c:v>0.16013506876106109</c:v>
                </c:pt>
                <c:pt idx="187">
                  <c:v>0.15989271711178663</c:v>
                </c:pt>
                <c:pt idx="188">
                  <c:v>0.15965180859722025</c:v>
                </c:pt>
                <c:pt idx="189">
                  <c:v>0.15941233249151163</c:v>
                </c:pt>
                <c:pt idx="190">
                  <c:v>0.15917427816433008</c:v>
                </c:pt>
                <c:pt idx="191">
                  <c:v>0.1589376350798736</c:v>
                </c:pt>
                <c:pt idx="192">
                  <c:v>0.15870239279588969</c:v>
                </c:pt>
                <c:pt idx="193">
                  <c:v>0.1584685409627076</c:v>
                </c:pt>
                <c:pt idx="194">
                  <c:v>0.15823606932228224</c:v>
                </c:pt>
                <c:pt idx="195">
                  <c:v>0.15800496770724912</c:v>
                </c:pt>
                <c:pt idx="196">
                  <c:v>0.1577752260399905</c:v>
                </c:pt>
                <c:pt idx="197">
                  <c:v>0.15754683433171263</c:v>
                </c:pt>
                <c:pt idx="198">
                  <c:v>0.15731978268153357</c:v>
                </c:pt>
                <c:pt idx="199">
                  <c:v>0.15709406127558195</c:v>
                </c:pt>
                <c:pt idx="200">
                  <c:v>0.15686966038610617</c:v>
                </c:pt>
                <c:pt idx="201">
                  <c:v>0.15664657037059393</c:v>
                </c:pt>
                <c:pt idx="202">
                  <c:v>0.15642478167090218</c:v>
                </c:pt>
                <c:pt idx="203">
                  <c:v>0.15620428481239709</c:v>
                </c:pt>
                <c:pt idx="204">
                  <c:v>0.15598507040310408</c:v>
                </c:pt>
                <c:pt idx="205">
                  <c:v>0.15576712913286769</c:v>
                </c:pt>
                <c:pt idx="206">
                  <c:v>0.15555045177252128</c:v>
                </c:pt>
                <c:pt idx="207">
                  <c:v>0.15533502917306619</c:v>
                </c:pt>
                <c:pt idx="208">
                  <c:v>0.15512085226486055</c:v>
                </c:pt>
                <c:pt idx="209">
                  <c:v>0.15490791205681739</c:v>
                </c:pt>
                <c:pt idx="210">
                  <c:v>0.15469619963561193</c:v>
                </c:pt>
                <c:pt idx="211">
                  <c:v>0.15448570616489815</c:v>
                </c:pt>
                <c:pt idx="212">
                  <c:v>0.15427642288453425</c:v>
                </c:pt>
                <c:pt idx="213">
                  <c:v>0.15406834110981704</c:v>
                </c:pt>
                <c:pt idx="214">
                  <c:v>0.15386145223072512</c:v>
                </c:pt>
                <c:pt idx="215">
                  <c:v>0.15365574771117063</c:v>
                </c:pt>
                <c:pt idx="216">
                  <c:v>0.15345121908825979</c:v>
                </c:pt>
                <c:pt idx="217">
                  <c:v>0.1532478579715616</c:v>
                </c:pt>
                <c:pt idx="218">
                  <c:v>0.15304565604238507</c:v>
                </c:pt>
                <c:pt idx="219">
                  <c:v>0.15284460505306458</c:v>
                </c:pt>
                <c:pt idx="220">
                  <c:v>0.1526446968262534</c:v>
                </c:pt>
                <c:pt idx="221">
                  <c:v>0.15244592325422526</c:v>
                </c:pt>
                <c:pt idx="222">
                  <c:v>0.15224827629818377</c:v>
                </c:pt>
                <c:pt idx="223">
                  <c:v>0.15205174798757973</c:v>
                </c:pt>
                <c:pt idx="224">
                  <c:v>0.15185633041943603</c:v>
                </c:pt>
                <c:pt idx="225">
                  <c:v>0.1516620157576804</c:v>
                </c:pt>
                <c:pt idx="226">
                  <c:v>0.15146879623248541</c:v>
                </c:pt>
                <c:pt idx="227">
                  <c:v>0.1512766641396161</c:v>
                </c:pt>
                <c:pt idx="228">
                  <c:v>0.15108561183978486</c:v>
                </c:pt>
                <c:pt idx="229">
                  <c:v>0.15089563175801354</c:v>
                </c:pt>
                <c:pt idx="230">
                  <c:v>0.15070671638300276</c:v>
                </c:pt>
                <c:pt idx="231">
                  <c:v>0.15051885826650824</c:v>
                </c:pt>
                <c:pt idx="232">
                  <c:v>0.1503320500227241</c:v>
                </c:pt>
                <c:pt idx="233">
                  <c:v>0.15014628432767305</c:v>
                </c:pt>
                <c:pt idx="234">
                  <c:v>0.14996155391860347</c:v>
                </c:pt>
                <c:pt idx="235">
                  <c:v>0.14977785159339299</c:v>
                </c:pt>
                <c:pt idx="236">
                  <c:v>0.14959517020995888</c:v>
                </c:pt>
                <c:pt idx="237">
                  <c:v>0.14941350268567496</c:v>
                </c:pt>
                <c:pt idx="238">
                  <c:v>0.14923284199679487</c:v>
                </c:pt>
                <c:pt idx="239">
                  <c:v>0.14905318117788188</c:v>
                </c:pt>
                <c:pt idx="240">
                  <c:v>0.14887451332124482</c:v>
                </c:pt>
                <c:pt idx="241">
                  <c:v>0.14869683157638044</c:v>
                </c:pt>
                <c:pt idx="242">
                  <c:v>0.14852012914942173</c:v>
                </c:pt>
                <c:pt idx="243">
                  <c:v>0.14834439930259238</c:v>
                </c:pt>
                <c:pt idx="244">
                  <c:v>0.14816963535366737</c:v>
                </c:pt>
                <c:pt idx="245">
                  <c:v>0.14799583067543923</c:v>
                </c:pt>
                <c:pt idx="246">
                  <c:v>0.14782297869519034</c:v>
                </c:pt>
                <c:pt idx="247">
                  <c:v>0.14765107289417101</c:v>
                </c:pt>
                <c:pt idx="248">
                  <c:v>0.14748010680708307</c:v>
                </c:pt>
                <c:pt idx="249">
                  <c:v>0.14731007402156937</c:v>
                </c:pt>
                <c:pt idx="250">
                  <c:v>0.14714096817770864</c:v>
                </c:pt>
                <c:pt idx="251">
                  <c:v>0.1469727829675159</c:v>
                </c:pt>
                <c:pt idx="252">
                  <c:v>0.14680551213444842</c:v>
                </c:pt>
                <c:pt idx="253">
                  <c:v>0.14663914947291687</c:v>
                </c:pt>
                <c:pt idx="254">
                  <c:v>0.14647368882780185</c:v>
                </c:pt>
                <c:pt idx="255">
                  <c:v>0.1463091240939757</c:v>
                </c:pt>
                <c:pt idx="256">
                  <c:v>0.14614544921582939</c:v>
                </c:pt>
                <c:pt idx="257">
                  <c:v>0.14598265818680461</c:v>
                </c:pt>
                <c:pt idx="258">
                  <c:v>0.14582074504893083</c:v>
                </c:pt>
                <c:pt idx="259">
                  <c:v>0.1456597038923674</c:v>
                </c:pt>
                <c:pt idx="260">
                  <c:v>0.14549952885495052</c:v>
                </c:pt>
                <c:pt idx="261">
                  <c:v>0.14534021412174516</c:v>
                </c:pt>
                <c:pt idx="262">
                  <c:v>0.14518175392460173</c:v>
                </c:pt>
                <c:pt idx="263">
                  <c:v>0.14502414254171744</c:v>
                </c:pt>
                <c:pt idx="264">
                  <c:v>0.14486737429720253</c:v>
                </c:pt>
                <c:pt idx="265">
                  <c:v>0.14471144356065094</c:v>
                </c:pt>
                <c:pt idx="266">
                  <c:v>0.14455634474671566</c:v>
                </c:pt>
                <c:pt idx="267">
                  <c:v>0.14440207231468866</c:v>
                </c:pt>
                <c:pt idx="268">
                  <c:v>0.14424862076808512</c:v>
                </c:pt>
                <c:pt idx="269">
                  <c:v>0.14409598465423223</c:v>
                </c:pt>
                <c:pt idx="270">
                  <c:v>0.14394415856386233</c:v>
                </c:pt>
                <c:pt idx="271">
                  <c:v>0.14379313713071032</c:v>
                </c:pt>
                <c:pt idx="272">
                  <c:v>0.14364291503111529</c:v>
                </c:pt>
                <c:pt idx="273">
                  <c:v>0.14349348698362652</c:v>
                </c:pt>
                <c:pt idx="274">
                  <c:v>0.1433448477486135</c:v>
                </c:pt>
                <c:pt idx="275">
                  <c:v>0.14319699212788006</c:v>
                </c:pt>
                <c:pt idx="276">
                  <c:v>0.14304991496428265</c:v>
                </c:pt>
                <c:pt idx="277">
                  <c:v>0.14290361114135261</c:v>
                </c:pt>
                <c:pt idx="278">
                  <c:v>0.14275807558292231</c:v>
                </c:pt>
                <c:pt idx="279">
                  <c:v>0.14261330325275537</c:v>
                </c:pt>
                <c:pt idx="280">
                  <c:v>0.14246928915418064</c:v>
                </c:pt>
                <c:pt idx="281">
                  <c:v>0.14232602832973001</c:v>
                </c:pt>
                <c:pt idx="282">
                  <c:v>0.14218351586078012</c:v>
                </c:pt>
                <c:pt idx="283">
                  <c:v>0.14204174686719762</c:v>
                </c:pt>
                <c:pt idx="284">
                  <c:v>0.14190071650698827</c:v>
                </c:pt>
                <c:pt idx="285">
                  <c:v>0.14176041997594965</c:v>
                </c:pt>
                <c:pt idx="286">
                  <c:v>0.14162085250732756</c:v>
                </c:pt>
                <c:pt idx="287">
                  <c:v>0.14148200937147576</c:v>
                </c:pt>
                <c:pt idx="288">
                  <c:v>0.14134388587551949</c:v>
                </c:pt>
                <c:pt idx="289">
                  <c:v>0.1412064773630223</c:v>
                </c:pt>
                <c:pt idx="290">
                  <c:v>0.14106977921365649</c:v>
                </c:pt>
                <c:pt idx="291">
                  <c:v>0.14093378684287675</c:v>
                </c:pt>
                <c:pt idx="292">
                  <c:v>0.14079849570159733</c:v>
                </c:pt>
                <c:pt idx="293">
                  <c:v>0.14066390127587244</c:v>
                </c:pt>
                <c:pt idx="294">
                  <c:v>0.14052999908658004</c:v>
                </c:pt>
                <c:pt idx="295">
                  <c:v>0.14039678468910871</c:v>
                </c:pt>
                <c:pt idx="296">
                  <c:v>0.14026425367304796</c:v>
                </c:pt>
                <c:pt idx="297">
                  <c:v>0.14013240166188146</c:v>
                </c:pt>
                <c:pt idx="298">
                  <c:v>0.14000122431268361</c:v>
                </c:pt>
                <c:pt idx="299">
                  <c:v>0.13987071731581915</c:v>
                </c:pt>
                <c:pt idx="300">
                  <c:v>0.1397408763946458</c:v>
                </c:pt>
                <c:pt idx="301">
                  <c:v>0.13961169730521994</c:v>
                </c:pt>
                <c:pt idx="302">
                  <c:v>0.13948317583600531</c:v>
                </c:pt>
                <c:pt idx="303">
                  <c:v>0.13935530780758471</c:v>
                </c:pt>
                <c:pt idx="304">
                  <c:v>0.13922808907237449</c:v>
                </c:pt>
                <c:pt idx="305">
                  <c:v>0.13910151551434219</c:v>
                </c:pt>
                <c:pt idx="306">
                  <c:v>0.13897558304872668</c:v>
                </c:pt>
                <c:pt idx="307">
                  <c:v>0.13885028762176146</c:v>
                </c:pt>
                <c:pt idx="308">
                  <c:v>0.13872562521040063</c:v>
                </c:pt>
                <c:pt idx="309">
                  <c:v>0.13860159182204754</c:v>
                </c:pt>
                <c:pt idx="310">
                  <c:v>0.13847818349428628</c:v>
                </c:pt>
                <c:pt idx="311">
                  <c:v>0.13835539629461596</c:v>
                </c:pt>
                <c:pt idx="312">
                  <c:v>0.13823322632018739</c:v>
                </c:pt>
                <c:pt idx="313">
                  <c:v>0.13811166969754265</c:v>
                </c:pt>
                <c:pt idx="314">
                  <c:v>0.1379907225823572</c:v>
                </c:pt>
                <c:pt idx="315">
                  <c:v>0.13787038115918451</c:v>
                </c:pt>
                <c:pt idx="316">
                  <c:v>0.13775064164120335</c:v>
                </c:pt>
                <c:pt idx="317">
                  <c:v>0.13763150026996748</c:v>
                </c:pt>
                <c:pt idx="318">
                  <c:v>0.13751295331515795</c:v>
                </c:pt>
                <c:pt idx="319">
                  <c:v>0.13739499707433786</c:v>
                </c:pt>
                <c:pt idx="320">
                  <c:v>0.13727762787270945</c:v>
                </c:pt>
                <c:pt idx="321">
                  <c:v>0.13716084206287368</c:v>
                </c:pt>
                <c:pt idx="322">
                  <c:v>0.13704463602459235</c:v>
                </c:pt>
                <c:pt idx="323">
                  <c:v>0.1369290061645522</c:v>
                </c:pt>
                <c:pt idx="324">
                  <c:v>0.13681394891613174</c:v>
                </c:pt>
                <c:pt idx="325">
                  <c:v>0.13669946073917016</c:v>
                </c:pt>
                <c:pt idx="326">
                  <c:v>0.13658553811973859</c:v>
                </c:pt>
                <c:pt idx="327">
                  <c:v>0.13647217756991359</c:v>
                </c:pt>
                <c:pt idx="328">
                  <c:v>0.13635937562755293</c:v>
                </c:pt>
                <c:pt idx="329">
                  <c:v>0.13624712885607354</c:v>
                </c:pt>
                <c:pt idx="330">
                  <c:v>0.13613543384423157</c:v>
                </c:pt>
                <c:pt idx="331">
                  <c:v>0.13602428720590479</c:v>
                </c:pt>
                <c:pt idx="332">
                  <c:v>0.13591368557987693</c:v>
                </c:pt>
                <c:pt idx="333">
                  <c:v>0.13580362562962428</c:v>
                </c:pt>
                <c:pt idx="334">
                  <c:v>0.13569410404310425</c:v>
                </c:pt>
                <c:pt idx="335">
                  <c:v>0.13558511753254615</c:v>
                </c:pt>
                <c:pt idx="336">
                  <c:v>0.13547666283424384</c:v>
                </c:pt>
                <c:pt idx="337">
                  <c:v>0.13536873670835051</c:v>
                </c:pt>
                <c:pt idx="338">
                  <c:v>0.13526133593867548</c:v>
                </c:pt>
                <c:pt idx="339">
                  <c:v>0.13515445733248285</c:v>
                </c:pt>
                <c:pt idx="340">
                  <c:v>0.13504809772029228</c:v>
                </c:pt>
                <c:pt idx="341">
                  <c:v>0.13494225395568149</c:v>
                </c:pt>
                <c:pt idx="342">
                  <c:v>0.13483692291509092</c:v>
                </c:pt>
                <c:pt idx="343">
                  <c:v>0.13473210149763004</c:v>
                </c:pt>
                <c:pt idx="344">
                  <c:v>0.1346277866248857</c:v>
                </c:pt>
                <c:pt idx="345">
                  <c:v>0.13452397524073226</c:v>
                </c:pt>
                <c:pt idx="346">
                  <c:v>0.13442066431114358</c:v>
                </c:pt>
                <c:pt idx="347">
                  <c:v>0.13431785082400674</c:v>
                </c:pt>
                <c:pt idx="348">
                  <c:v>0.13421553178893775</c:v>
                </c:pt>
                <c:pt idx="349">
                  <c:v>0.13411370423709873</c:v>
                </c:pt>
                <c:pt idx="350">
                  <c:v>0.13401236522101712</c:v>
                </c:pt>
                <c:pt idx="351">
                  <c:v>0.13391151181440647</c:v>
                </c:pt>
                <c:pt idx="352">
                  <c:v>0.13381114111198905</c:v>
                </c:pt>
                <c:pt idx="353">
                  <c:v>0.13371125022931998</c:v>
                </c:pt>
                <c:pt idx="354">
                  <c:v>0.13361183630261325</c:v>
                </c:pt>
                <c:pt idx="355">
                  <c:v>0.13351289648856929</c:v>
                </c:pt>
                <c:pt idx="356">
                  <c:v>0.13341442796420416</c:v>
                </c:pt>
                <c:pt idx="357">
                  <c:v>0.13331642792668041</c:v>
                </c:pt>
                <c:pt idx="358">
                  <c:v>0.1332188935931396</c:v>
                </c:pt>
                <c:pt idx="359">
                  <c:v>0.13312182220053623</c:v>
                </c:pt>
                <c:pt idx="360">
                  <c:v>0.13302521100547346</c:v>
                </c:pt>
                <c:pt idx="361">
                  <c:v>0.13292905728404031</c:v>
                </c:pt>
                <c:pt idx="362">
                  <c:v>0.13283335833165025</c:v>
                </c:pt>
                <c:pt idx="363">
                  <c:v>0.13273811146288159</c:v>
                </c:pt>
                <c:pt idx="364">
                  <c:v>0.13264331401131912</c:v>
                </c:pt>
                <c:pt idx="365">
                  <c:v>0.13254896332939745</c:v>
                </c:pt>
                <c:pt idx="366">
                  <c:v>0.1324550567882456</c:v>
                </c:pt>
                <c:pt idx="367">
                  <c:v>0.13236159177753334</c:v>
                </c:pt>
                <c:pt idx="368">
                  <c:v>0.1322685657053187</c:v>
                </c:pt>
                <c:pt idx="369">
                  <c:v>0.13217597599789699</c:v>
                </c:pt>
                <c:pt idx="370">
                  <c:v>0.13208382009965144</c:v>
                </c:pt>
                <c:pt idx="371">
                  <c:v>0.13199209547290489</c:v>
                </c:pt>
                <c:pt idx="372">
                  <c:v>0.13190079959777309</c:v>
                </c:pt>
                <c:pt idx="373">
                  <c:v>0.1318099299720194</c:v>
                </c:pt>
                <c:pt idx="374">
                  <c:v>0.13171948411091067</c:v>
                </c:pt>
                <c:pt idx="375">
                  <c:v>0.13162945954707461</c:v>
                </c:pt>
                <c:pt idx="376">
                  <c:v>0.13153985383035843</c:v>
                </c:pt>
                <c:pt idx="377">
                  <c:v>0.1314506645276888</c:v>
                </c:pt>
                <c:pt idx="378">
                  <c:v>0.1313618892229331</c:v>
                </c:pt>
                <c:pt idx="379">
                  <c:v>0.13127352551676197</c:v>
                </c:pt>
                <c:pt idx="380">
                  <c:v>0.13118557102651315</c:v>
                </c:pt>
                <c:pt idx="381">
                  <c:v>0.13109802338605656</c:v>
                </c:pt>
                <c:pt idx="382">
                  <c:v>0.1310108802456606</c:v>
                </c:pt>
                <c:pt idx="383">
                  <c:v>0.13092413927185972</c:v>
                </c:pt>
                <c:pt idx="384">
                  <c:v>0.13083779814732324</c:v>
                </c:pt>
                <c:pt idx="385">
                  <c:v>0.13075185457072527</c:v>
                </c:pt>
                <c:pt idx="386">
                  <c:v>0.13066630625661596</c:v>
                </c:pt>
                <c:pt idx="387">
                  <c:v>0.13058115093529385</c:v>
                </c:pt>
                <c:pt idx="388">
                  <c:v>0.13049638635267941</c:v>
                </c:pt>
                <c:pt idx="389">
                  <c:v>0.13041201027018973</c:v>
                </c:pt>
                <c:pt idx="390">
                  <c:v>0.13032802046461436</c:v>
                </c:pt>
                <c:pt idx="391">
                  <c:v>0.13024441472799234</c:v>
                </c:pt>
                <c:pt idx="392">
                  <c:v>0.13016119086749026</c:v>
                </c:pt>
                <c:pt idx="393">
                  <c:v>0.13007834670528151</c:v>
                </c:pt>
                <c:pt idx="394">
                  <c:v>0.12999588007842658</c:v>
                </c:pt>
                <c:pt idx="395">
                  <c:v>0.12991378883875446</c:v>
                </c:pt>
                <c:pt idx="396">
                  <c:v>0.12983207085274517</c:v>
                </c:pt>
                <c:pt idx="397">
                  <c:v>0.12975072400141327</c:v>
                </c:pt>
                <c:pt idx="398">
                  <c:v>0.12966974618019247</c:v>
                </c:pt>
                <c:pt idx="399">
                  <c:v>0.12958913529882138</c:v>
                </c:pt>
                <c:pt idx="400">
                  <c:v>0.12950888928123006</c:v>
                </c:pt>
                <c:pt idx="401">
                  <c:v>0.12942900606542782</c:v>
                </c:pt>
                <c:pt idx="402">
                  <c:v>0.12934948360339196</c:v>
                </c:pt>
                <c:pt idx="403">
                  <c:v>0.12927031986095749</c:v>
                </c:pt>
                <c:pt idx="404">
                  <c:v>0.12919151281770785</c:v>
                </c:pt>
                <c:pt idx="405">
                  <c:v>0.1291130604668666</c:v>
                </c:pt>
                <c:pt idx="406">
                  <c:v>0.12903496081519017</c:v>
                </c:pt>
                <c:pt idx="407">
                  <c:v>0.12895721188286144</c:v>
                </c:pt>
                <c:pt idx="408">
                  <c:v>0.12887981170338439</c:v>
                </c:pt>
                <c:pt idx="409">
                  <c:v>0.12880275832347965</c:v>
                </c:pt>
                <c:pt idx="410">
                  <c:v>0.12872604980298097</c:v>
                </c:pt>
                <c:pt idx="411">
                  <c:v>0.12864968421473258</c:v>
                </c:pt>
                <c:pt idx="412">
                  <c:v>0.12857365964448764</c:v>
                </c:pt>
                <c:pt idx="413">
                  <c:v>0.1284979741908073</c:v>
                </c:pt>
                <c:pt idx="414">
                  <c:v>0.12842262596496104</c:v>
                </c:pt>
                <c:pt idx="415">
                  <c:v>0.12834761309082748</c:v>
                </c:pt>
                <c:pt idx="416">
                  <c:v>0.12827293370479642</c:v>
                </c:pt>
                <c:pt idx="417">
                  <c:v>0.12819858595567157</c:v>
                </c:pt>
                <c:pt idx="418">
                  <c:v>0.12812456800457414</c:v>
                </c:pt>
                <c:pt idx="419">
                  <c:v>0.12805087802484744</c:v>
                </c:pt>
                <c:pt idx="420">
                  <c:v>0.12797751420196204</c:v>
                </c:pt>
                <c:pt idx="421">
                  <c:v>0.12790447473342215</c:v>
                </c:pt>
                <c:pt idx="422">
                  <c:v>0.1278317578286724</c:v>
                </c:pt>
                <c:pt idx="423">
                  <c:v>0.12775936170900584</c:v>
                </c:pt>
                <c:pt idx="424">
                  <c:v>0.1276872846074725</c:v>
                </c:pt>
                <c:pt idx="425">
                  <c:v>0.12761552476878879</c:v>
                </c:pt>
                <c:pt idx="426">
                  <c:v>0.12754408044924778</c:v>
                </c:pt>
                <c:pt idx="427">
                  <c:v>0.12747294991663019</c:v>
                </c:pt>
                <c:pt idx="428">
                  <c:v>0.12740213145011625</c:v>
                </c:pt>
                <c:pt idx="429">
                  <c:v>0.12733162334019824</c:v>
                </c:pt>
                <c:pt idx="430">
                  <c:v>0.12726142388859374</c:v>
                </c:pt>
                <c:pt idx="431">
                  <c:v>0.12719153140815992</c:v>
                </c:pt>
                <c:pt idx="432">
                  <c:v>0.1271219442228082</c:v>
                </c:pt>
                <c:pt idx="433">
                  <c:v>0.12705266066741999</c:v>
                </c:pt>
                <c:pt idx="434">
                  <c:v>0.1269836790877629</c:v>
                </c:pt>
                <c:pt idx="435">
                  <c:v>0.12691499784040786</c:v>
                </c:pt>
                <c:pt idx="436">
                  <c:v>0.1268466152926469</c:v>
                </c:pt>
                <c:pt idx="437">
                  <c:v>0.12677852982241161</c:v>
                </c:pt>
                <c:pt idx="438">
                  <c:v>0.12671073981819234</c:v>
                </c:pt>
                <c:pt idx="439">
                  <c:v>0.12664324367895813</c:v>
                </c:pt>
                <c:pt idx="440">
                  <c:v>0.12657603981407731</c:v>
                </c:pt>
                <c:pt idx="441">
                  <c:v>0.12650912664323871</c:v>
                </c:pt>
                <c:pt idx="442">
                  <c:v>0.12644250259637371</c:v>
                </c:pt>
                <c:pt idx="443">
                  <c:v>0.12637616611357883</c:v>
                </c:pt>
                <c:pt idx="444">
                  <c:v>0.126310115645039</c:v>
                </c:pt>
                <c:pt idx="445">
                  <c:v>0.1262443496509516</c:v>
                </c:pt>
                <c:pt idx="446">
                  <c:v>0.126178866601451</c:v>
                </c:pt>
                <c:pt idx="447">
                  <c:v>0.1261136649765339</c:v>
                </c:pt>
                <c:pt idx="448">
                  <c:v>0.12604874326598514</c:v>
                </c:pt>
                <c:pt idx="449">
                  <c:v>0.12598409996930432</c:v>
                </c:pt>
                <c:pt idx="450">
                  <c:v>0.12591973359563297</c:v>
                </c:pt>
                <c:pt idx="451">
                  <c:v>0.12585564266368229</c:v>
                </c:pt>
                <c:pt idx="452">
                  <c:v>0.12579182570166161</c:v>
                </c:pt>
                <c:pt idx="453">
                  <c:v>0.12572828124720739</c:v>
                </c:pt>
                <c:pt idx="454">
                  <c:v>0.12566500784731283</c:v>
                </c:pt>
                <c:pt idx="455">
                  <c:v>0.12560200405825817</c:v>
                </c:pt>
                <c:pt idx="456">
                  <c:v>0.12553926844554142</c:v>
                </c:pt>
                <c:pt idx="457">
                  <c:v>0.12547679958380983</c:v>
                </c:pt>
                <c:pt idx="458">
                  <c:v>0.12541459605679189</c:v>
                </c:pt>
                <c:pt idx="459">
                  <c:v>0.12535265645722984</c:v>
                </c:pt>
                <c:pt idx="460">
                  <c:v>0.12529097938681288</c:v>
                </c:pt>
                <c:pt idx="461">
                  <c:v>0.12522956345611083</c:v>
                </c:pt>
                <c:pt idx="462">
                  <c:v>0.12516840728450843</c:v>
                </c:pt>
                <c:pt idx="463">
                  <c:v>0.12510750950014013</c:v>
                </c:pt>
                <c:pt idx="464">
                  <c:v>0.12504686873982551</c:v>
                </c:pt>
                <c:pt idx="465">
                  <c:v>0.12498648364900518</c:v>
                </c:pt>
                <c:pt idx="466">
                  <c:v>0.12492635288167719</c:v>
                </c:pt>
                <c:pt idx="467">
                  <c:v>0.12486647510033412</c:v>
                </c:pt>
                <c:pt idx="468">
                  <c:v>0.1248068489759005</c:v>
                </c:pt>
                <c:pt idx="469">
                  <c:v>0.12474747318767095</c:v>
                </c:pt>
                <c:pt idx="470">
                  <c:v>0.12468834642324868</c:v>
                </c:pt>
                <c:pt idx="471">
                  <c:v>0.12462946737848461</c:v>
                </c:pt>
                <c:pt idx="472">
                  <c:v>0.12457083475741697</c:v>
                </c:pt>
                <c:pt idx="473">
                  <c:v>0.12451244727221132</c:v>
                </c:pt>
                <c:pt idx="474">
                  <c:v>0.12445430364310127</c:v>
                </c:pt>
                <c:pt idx="475">
                  <c:v>0.12439640259832947</c:v>
                </c:pt>
                <c:pt idx="476">
                  <c:v>0.12433874287408926</c:v>
                </c:pt>
                <c:pt idx="477">
                  <c:v>0.12428132321446669</c:v>
                </c:pt>
                <c:pt idx="478">
                  <c:v>0.1242241423713831</c:v>
                </c:pt>
                <c:pt idx="479">
                  <c:v>0.12416719910453816</c:v>
                </c:pt>
                <c:pt idx="480">
                  <c:v>0.12411049218135337</c:v>
                </c:pt>
                <c:pt idx="481">
                  <c:v>0.12405402037691599</c:v>
                </c:pt>
                <c:pt idx="482">
                  <c:v>0.12399778247392353</c:v>
                </c:pt>
                <c:pt idx="483">
                  <c:v>0.12394177726262862</c:v>
                </c:pt>
                <c:pt idx="484">
                  <c:v>0.12388600354078436</c:v>
                </c:pt>
                <c:pt idx="485">
                  <c:v>0.12383046011359013</c:v>
                </c:pt>
                <c:pt idx="486">
                  <c:v>0.12377514579363784</c:v>
                </c:pt>
                <c:pt idx="487">
                  <c:v>0.1237200594008586</c:v>
                </c:pt>
                <c:pt idx="488">
                  <c:v>0.1236651997624699</c:v>
                </c:pt>
                <c:pt idx="489">
                  <c:v>0.1236105657129231</c:v>
                </c:pt>
                <c:pt idx="490">
                  <c:v>0.12355615609385152</c:v>
                </c:pt>
                <c:pt idx="491">
                  <c:v>0.12350196975401879</c:v>
                </c:pt>
                <c:pt idx="492">
                  <c:v>0.12344800554926773</c:v>
                </c:pt>
                <c:pt idx="493">
                  <c:v>0.12339426234246959</c:v>
                </c:pt>
                <c:pt idx="494">
                  <c:v>0.12334073900347377</c:v>
                </c:pt>
                <c:pt idx="495">
                  <c:v>0.12328743440905789</c:v>
                </c:pt>
                <c:pt idx="496">
                  <c:v>0.12323434744287827</c:v>
                </c:pt>
                <c:pt idx="497">
                  <c:v>0.12318147699542088</c:v>
                </c:pt>
                <c:pt idx="498">
                  <c:v>0.1231288219639526</c:v>
                </c:pt>
                <c:pt idx="499">
                  <c:v>0.12307638125247293</c:v>
                </c:pt>
                <c:pt idx="500">
                  <c:v>0.1230241537716661</c:v>
                </c:pt>
                <c:pt idx="501">
                  <c:v>0.12297213843885355</c:v>
                </c:pt>
                <c:pt idx="502">
                  <c:v>0.12292033417794675</c:v>
                </c:pt>
                <c:pt idx="503">
                  <c:v>0.1228687399194005</c:v>
                </c:pt>
                <c:pt idx="504">
                  <c:v>0.12281735460016659</c:v>
                </c:pt>
                <c:pt idx="505">
                  <c:v>0.1227661771636477</c:v>
                </c:pt>
                <c:pt idx="506">
                  <c:v>0.12271520655965186</c:v>
                </c:pt>
                <c:pt idx="507">
                  <c:v>0.12266444174434718</c:v>
                </c:pt>
                <c:pt idx="508">
                  <c:v>0.1226138816802169</c:v>
                </c:pt>
                <c:pt idx="509">
                  <c:v>0.12256352533601496</c:v>
                </c:pt>
                <c:pt idx="510">
                  <c:v>0.12251337168672173</c:v>
                </c:pt>
                <c:pt idx="511">
                  <c:v>0.12246341971350028</c:v>
                </c:pt>
                <c:pt idx="512">
                  <c:v>0.12241366840365282</c:v>
                </c:pt>
                <c:pt idx="513">
                  <c:v>0.12236411675057771</c:v>
                </c:pt>
                <c:pt idx="514">
                  <c:v>0.12231476375372655</c:v>
                </c:pt>
                <c:pt idx="515">
                  <c:v>0.12226560841856186</c:v>
                </c:pt>
                <c:pt idx="516">
                  <c:v>0.12221664975651497</c:v>
                </c:pt>
                <c:pt idx="517">
                  <c:v>0.12216788678494424</c:v>
                </c:pt>
                <c:pt idx="518">
                  <c:v>0.12211931852709364</c:v>
                </c:pt>
                <c:pt idx="519">
                  <c:v>0.12207094401205169</c:v>
                </c:pt>
                <c:pt idx="520">
                  <c:v>0.12202276227471072</c:v>
                </c:pt>
                <c:pt idx="521">
                  <c:v>0.12197477235572637</c:v>
                </c:pt>
                <c:pt idx="522">
                  <c:v>0.12192697330147755</c:v>
                </c:pt>
                <c:pt idx="523">
                  <c:v>0.12187936416402655</c:v>
                </c:pt>
                <c:pt idx="524">
                  <c:v>0.12183194400107968</c:v>
                </c:pt>
                <c:pt idx="525">
                  <c:v>0.12178471187594803</c:v>
                </c:pt>
                <c:pt idx="526">
                  <c:v>0.1217376668575086</c:v>
                </c:pt>
                <c:pt idx="527">
                  <c:v>0.12169080802016582</c:v>
                </c:pt>
                <c:pt idx="528">
                  <c:v>0.12164413444381325</c:v>
                </c:pt>
                <c:pt idx="529">
                  <c:v>0.12159764521379565</c:v>
                </c:pt>
                <c:pt idx="530">
                  <c:v>0.12155133942087137</c:v>
                </c:pt>
                <c:pt idx="531">
                  <c:v>0.12150521616117498</c:v>
                </c:pt>
                <c:pt idx="532">
                  <c:v>0.12145927453618018</c:v>
                </c:pt>
                <c:pt idx="533">
                  <c:v>0.12141351365266312</c:v>
                </c:pt>
                <c:pt idx="534">
                  <c:v>0.1213679326226659</c:v>
                </c:pt>
                <c:pt idx="535">
                  <c:v>0.12132253056346036</c:v>
                </c:pt>
                <c:pt idx="536">
                  <c:v>0.12127730659751221</c:v>
                </c:pt>
                <c:pt idx="537">
                  <c:v>0.12123225985244537</c:v>
                </c:pt>
                <c:pt idx="538">
                  <c:v>0.12118738946100671</c:v>
                </c:pt>
                <c:pt idx="539">
                  <c:v>0.1211426945610309</c:v>
                </c:pt>
                <c:pt idx="540">
                  <c:v>0.12109817429540568</c:v>
                </c:pt>
                <c:pt idx="541">
                  <c:v>0.1210538278120373</c:v>
                </c:pt>
                <c:pt idx="542">
                  <c:v>0.12100965426381632</c:v>
                </c:pt>
                <c:pt idx="543">
                  <c:v>0.1209656528085836</c:v>
                </c:pt>
                <c:pt idx="544">
                  <c:v>0.12092182260909655</c:v>
                </c:pt>
                <c:pt idx="545">
                  <c:v>0.12087816283299575</c:v>
                </c:pt>
                <c:pt idx="546">
                  <c:v>0.1208346726527717</c:v>
                </c:pt>
                <c:pt idx="547">
                  <c:v>0.1207913512457319</c:v>
                </c:pt>
                <c:pt idx="548">
                  <c:v>0.12074819779396814</c:v>
                </c:pt>
                <c:pt idx="549">
                  <c:v>0.12070521148432416</c:v>
                </c:pt>
                <c:pt idx="550">
                  <c:v>0.12066239150836333</c:v>
                </c:pt>
                <c:pt idx="551">
                  <c:v>0.12061973706233688</c:v>
                </c:pt>
                <c:pt idx="552">
                  <c:v>0.12057724734715208</c:v>
                </c:pt>
                <c:pt idx="553">
                  <c:v>0.12053492156834089</c:v>
                </c:pt>
                <c:pt idx="554">
                  <c:v>0.12049275893602873</c:v>
                </c:pt>
                <c:pt idx="555">
                  <c:v>0.12045075866490354</c:v>
                </c:pt>
                <c:pt idx="556">
                  <c:v>0.12040891997418503</c:v>
                </c:pt>
                <c:pt idx="557">
                  <c:v>0.12036724208759424</c:v>
                </c:pt>
                <c:pt idx="558">
                  <c:v>0.12032572423332327</c:v>
                </c:pt>
                <c:pt idx="559">
                  <c:v>0.1202843656440053</c:v>
                </c:pt>
                <c:pt idx="560">
                  <c:v>0.12024316555668473</c:v>
                </c:pt>
                <c:pt idx="561">
                  <c:v>0.12020212321278768</c:v>
                </c:pt>
                <c:pt idx="562">
                  <c:v>0.12016123785809268</c:v>
                </c:pt>
                <c:pt idx="563">
                  <c:v>0.12012050874270151</c:v>
                </c:pt>
                <c:pt idx="564">
                  <c:v>0.12007993512101034</c:v>
                </c:pt>
                <c:pt idx="565">
                  <c:v>0.12003951625168106</c:v>
                </c:pt>
                <c:pt idx="566">
                  <c:v>0.11999925139761287</c:v>
                </c:pt>
                <c:pt idx="567">
                  <c:v>0.11995913982591398</c:v>
                </c:pt>
                <c:pt idx="568">
                  <c:v>0.11991918080787367</c:v>
                </c:pt>
                <c:pt idx="569">
                  <c:v>0.11987937361893444</c:v>
                </c:pt>
                <c:pt idx="570">
                  <c:v>0.11983971753866444</c:v>
                </c:pt>
                <c:pt idx="571">
                  <c:v>0.11980021185073009</c:v>
                </c:pt>
                <c:pt idx="572">
                  <c:v>0.11976085584286889</c:v>
                </c:pt>
                <c:pt idx="573">
                  <c:v>0.11972164880686247</c:v>
                </c:pt>
                <c:pt idx="574">
                  <c:v>0.11968259003850983</c:v>
                </c:pt>
                <c:pt idx="575">
                  <c:v>0.11964367883760076</c:v>
                </c:pt>
                <c:pt idx="576">
                  <c:v>0.11960491450788949</c:v>
                </c:pt>
                <c:pt idx="577">
                  <c:v>0.11956629635706853</c:v>
                </c:pt>
                <c:pt idx="578">
                  <c:v>0.1195278236967427</c:v>
                </c:pt>
                <c:pt idx="579">
                  <c:v>0.11948949584240336</c:v>
                </c:pt>
                <c:pt idx="580">
                  <c:v>0.11945131211340283</c:v>
                </c:pt>
                <c:pt idx="581">
                  <c:v>0.11941327183292905</c:v>
                </c:pt>
                <c:pt idx="582">
                  <c:v>0.11937537432798029</c:v>
                </c:pt>
                <c:pt idx="583">
                  <c:v>0.11933761892934025</c:v>
                </c:pt>
                <c:pt idx="584">
                  <c:v>0.11930000497155317</c:v>
                </c:pt>
                <c:pt idx="585">
                  <c:v>0.11926253179289927</c:v>
                </c:pt>
                <c:pt idx="586">
                  <c:v>0.11922519873537021</c:v>
                </c:pt>
                <c:pt idx="587">
                  <c:v>0.11918800514464492</c:v>
                </c:pt>
                <c:pt idx="588">
                  <c:v>0.11915095037006546</c:v>
                </c:pt>
                <c:pt idx="589">
                  <c:v>0.11911403376461312</c:v>
                </c:pt>
                <c:pt idx="590">
                  <c:v>0.11907725468488471</c:v>
                </c:pt>
                <c:pt idx="591">
                  <c:v>0.11904061249106902</c:v>
                </c:pt>
                <c:pt idx="592">
                  <c:v>0.11900410654692344</c:v>
                </c:pt>
                <c:pt idx="593">
                  <c:v>0.11896773621975071</c:v>
                </c:pt>
                <c:pt idx="594">
                  <c:v>0.11893150088037598</c:v>
                </c:pt>
                <c:pt idx="595">
                  <c:v>0.11889539990312388</c:v>
                </c:pt>
                <c:pt idx="596">
                  <c:v>0.11885943266579591</c:v>
                </c:pt>
                <c:pt idx="597">
                  <c:v>0.1188235985496478</c:v>
                </c:pt>
                <c:pt idx="598">
                  <c:v>0.1187878969393673</c:v>
                </c:pt>
                <c:pt idx="599">
                  <c:v>0.11875232722305186</c:v>
                </c:pt>
                <c:pt idx="600">
                  <c:v>0.11871688879218673</c:v>
                </c:pt>
                <c:pt idx="601">
                  <c:v>0.11868158104162296</c:v>
                </c:pt>
                <c:pt idx="602">
                  <c:v>0.11864640336955586</c:v>
                </c:pt>
                <c:pt idx="603">
                  <c:v>0.11861135517750329</c:v>
                </c:pt>
                <c:pt idx="604">
                  <c:v>0.11857643587028442</c:v>
                </c:pt>
                <c:pt idx="605">
                  <c:v>0.11854164485599844</c:v>
                </c:pt>
                <c:pt idx="606">
                  <c:v>0.11850698154600346</c:v>
                </c:pt>
                <c:pt idx="607">
                  <c:v>0.11847244535489568</c:v>
                </c:pt>
                <c:pt idx="608">
                  <c:v>0.11843803570048854</c:v>
                </c:pt>
                <c:pt idx="609">
                  <c:v>0.11840375200379218</c:v>
                </c:pt>
                <c:pt idx="610">
                  <c:v>0.11836959368899293</c:v>
                </c:pt>
                <c:pt idx="611">
                  <c:v>0.11833556018343303</c:v>
                </c:pt>
                <c:pt idx="612">
                  <c:v>0.11830165091759046</c:v>
                </c:pt>
                <c:pt idx="613">
                  <c:v>0.11826786532505894</c:v>
                </c:pt>
                <c:pt idx="614">
                  <c:v>0.11823420284252803</c:v>
                </c:pt>
                <c:pt idx="615">
                  <c:v>0.11820066290976343</c:v>
                </c:pt>
                <c:pt idx="616">
                  <c:v>0.1181672449695874</c:v>
                </c:pt>
                <c:pt idx="617">
                  <c:v>0.11813394846785931</c:v>
                </c:pt>
                <c:pt idx="618">
                  <c:v>0.11810077285345637</c:v>
                </c:pt>
                <c:pt idx="619">
                  <c:v>0.11806771757825442</c:v>
                </c:pt>
                <c:pt idx="620">
                  <c:v>0.11803478209710898</c:v>
                </c:pt>
                <c:pt idx="621">
                  <c:v>0.1180019658678363</c:v>
                </c:pt>
                <c:pt idx="622">
                  <c:v>0.1179692683511947</c:v>
                </c:pt>
                <c:pt idx="623">
                  <c:v>0.11793668901086587</c:v>
                </c:pt>
                <c:pt idx="624">
                  <c:v>0.11790422731343647</c:v>
                </c:pt>
                <c:pt idx="625">
                  <c:v>0.11787188272837974</c:v>
                </c:pt>
                <c:pt idx="626">
                  <c:v>0.11783965472803734</c:v>
                </c:pt>
                <c:pt idx="627">
                  <c:v>0.11780754278760121</c:v>
                </c:pt>
                <c:pt idx="628">
                  <c:v>0.11777554638509567</c:v>
                </c:pt>
                <c:pt idx="629">
                  <c:v>0.11774366500135962</c:v>
                </c:pt>
                <c:pt idx="630">
                  <c:v>0.11771189812002879</c:v>
                </c:pt>
                <c:pt idx="631">
                  <c:v>0.1176802452275182</c:v>
                </c:pt>
                <c:pt idx="632">
                  <c:v>0.11764870581300477</c:v>
                </c:pt>
                <c:pt idx="633">
                  <c:v>0.11761727936840992</c:v>
                </c:pt>
                <c:pt idx="634">
                  <c:v>0.11758596538838248</c:v>
                </c:pt>
                <c:pt idx="635">
                  <c:v>0.11755476337028155</c:v>
                </c:pt>
                <c:pt idx="636">
                  <c:v>0.11752367281415957</c:v>
                </c:pt>
                <c:pt idx="637">
                  <c:v>0.11749269322274553</c:v>
                </c:pt>
                <c:pt idx="638">
                  <c:v>0.11746182410142825</c:v>
                </c:pt>
                <c:pt idx="639">
                  <c:v>0.11743106495823977</c:v>
                </c:pt>
                <c:pt idx="640">
                  <c:v>0.11740041530383893</c:v>
                </c:pt>
                <c:pt idx="641">
                  <c:v>0.11736987465149501</c:v>
                </c:pt>
                <c:pt idx="642">
                  <c:v>0.11733944251707146</c:v>
                </c:pt>
                <c:pt idx="643">
                  <c:v>0.11730911841900982</c:v>
                </c:pt>
                <c:pt idx="644">
                  <c:v>0.11727890187831372</c:v>
                </c:pt>
                <c:pt idx="645">
                  <c:v>0.11724879241853296</c:v>
                </c:pt>
                <c:pt idx="646">
                  <c:v>0.11721878956574779</c:v>
                </c:pt>
                <c:pt idx="647">
                  <c:v>0.11718889284855318</c:v>
                </c:pt>
                <c:pt idx="648">
                  <c:v>0.11715910179804329</c:v>
                </c:pt>
                <c:pt idx="649">
                  <c:v>0.11712941594779604</c:v>
                </c:pt>
                <c:pt idx="650">
                  <c:v>0.11709983483385777</c:v>
                </c:pt>
                <c:pt idx="651">
                  <c:v>0.11707035799472802</c:v>
                </c:pt>
                <c:pt idx="652">
                  <c:v>0.11704098497134435</c:v>
                </c:pt>
                <c:pt idx="653">
                  <c:v>0.11701171530706743</c:v>
                </c:pt>
                <c:pt idx="654">
                  <c:v>0.11698254854766603</c:v>
                </c:pt>
                <c:pt idx="655">
                  <c:v>0.11695348424130229</c:v>
                </c:pt>
                <c:pt idx="656">
                  <c:v>0.11692452193851699</c:v>
                </c:pt>
                <c:pt idx="657">
                  <c:v>0.11689566119221495</c:v>
                </c:pt>
                <c:pt idx="658">
                  <c:v>0.11686690155765055</c:v>
                </c:pt>
                <c:pt idx="659">
                  <c:v>0.11683824259241332</c:v>
                </c:pt>
                <c:pt idx="660">
                  <c:v>0.11680968385641367</c:v>
                </c:pt>
                <c:pt idx="661">
                  <c:v>0.11678122491186868</c:v>
                </c:pt>
                <c:pt idx="662">
                  <c:v>0.11675286532328802</c:v>
                </c:pt>
                <c:pt idx="663">
                  <c:v>0.11672460465745994</c:v>
                </c:pt>
                <c:pt idx="664">
                  <c:v>0.1166964424834374</c:v>
                </c:pt>
                <c:pt idx="665">
                  <c:v>0.11666837837252422</c:v>
                </c:pt>
                <c:pt idx="666">
                  <c:v>0.11664041189826145</c:v>
                </c:pt>
                <c:pt idx="667">
                  <c:v>0.11661254263641367</c:v>
                </c:pt>
                <c:pt idx="668">
                  <c:v>0.11658477016495557</c:v>
                </c:pt>
                <c:pt idx="669">
                  <c:v>0.11655709406405845</c:v>
                </c:pt>
                <c:pt idx="670">
                  <c:v>0.11652951391607697</c:v>
                </c:pt>
                <c:pt idx="671">
                  <c:v>0.11650202930553581</c:v>
                </c:pt>
                <c:pt idx="672">
                  <c:v>0.11647463981911663</c:v>
                </c:pt>
                <c:pt idx="673">
                  <c:v>0.11644734504564497</c:v>
                </c:pt>
                <c:pt idx="674">
                  <c:v>0.11642014457607727</c:v>
                </c:pt>
                <c:pt idx="675">
                  <c:v>0.11639303800348805</c:v>
                </c:pt>
                <c:pt idx="676">
                  <c:v>0.11636602492305707</c:v>
                </c:pt>
                <c:pt idx="677">
                  <c:v>0.11633910493205668</c:v>
                </c:pt>
                <c:pt idx="678">
                  <c:v>0.11631227762983916</c:v>
                </c:pt>
                <c:pt idx="679">
                  <c:v>0.11628554261782426</c:v>
                </c:pt>
                <c:pt idx="680">
                  <c:v>0.11625889949948671</c:v>
                </c:pt>
                <c:pt idx="681">
                  <c:v>0.11623234788034391</c:v>
                </c:pt>
                <c:pt idx="682">
                  <c:v>0.11620588736794363</c:v>
                </c:pt>
                <c:pt idx="683">
                  <c:v>0.11617951757185185</c:v>
                </c:pt>
                <c:pt idx="684">
                  <c:v>0.11615323810364067</c:v>
                </c:pt>
                <c:pt idx="685">
                  <c:v>0.11612704857687625</c:v>
                </c:pt>
                <c:pt idx="686">
                  <c:v>0.11610094860710694</c:v>
                </c:pt>
                <c:pt idx="687">
                  <c:v>0.11607493781185138</c:v>
                </c:pt>
                <c:pt idx="688">
                  <c:v>0.11604901581058674</c:v>
                </c:pt>
                <c:pt idx="689">
                  <c:v>0.11602318222473705</c:v>
                </c:pt>
                <c:pt idx="690">
                  <c:v>0.11599743667766156</c:v>
                </c:pt>
                <c:pt idx="691">
                  <c:v>0.11597177879464324</c:v>
                </c:pt>
                <c:pt idx="692">
                  <c:v>0.11594620820287729</c:v>
                </c:pt>
                <c:pt idx="693">
                  <c:v>0.11592072453145982</c:v>
                </c:pt>
                <c:pt idx="694">
                  <c:v>0.11589532741137648</c:v>
                </c:pt>
                <c:pt idx="695">
                  <c:v>0.11587001647549128</c:v>
                </c:pt>
                <c:pt idx="696">
                  <c:v>0.11584479135853544</c:v>
                </c:pt>
                <c:pt idx="697">
                  <c:v>0.11581965169709633</c:v>
                </c:pt>
                <c:pt idx="698">
                  <c:v>0.11579459712960648</c:v>
                </c:pt>
                <c:pt idx="699">
                  <c:v>0.1157696272963326</c:v>
                </c:pt>
                <c:pt idx="700">
                  <c:v>0.11574474183936481</c:v>
                </c:pt>
                <c:pt idx="701">
                  <c:v>0.11571994040260584</c:v>
                </c:pt>
                <c:pt idx="702">
                  <c:v>0.11569522263176031</c:v>
                </c:pt>
                <c:pt idx="703">
                  <c:v>0.11567058817432412</c:v>
                </c:pt>
                <c:pt idx="704">
                  <c:v>0.11564603667957386</c:v>
                </c:pt>
                <c:pt idx="705">
                  <c:v>0.11562156779855641</c:v>
                </c:pt>
                <c:pt idx="706">
                  <c:v>0.11559718118407843</c:v>
                </c:pt>
                <c:pt idx="707">
                  <c:v>0.11557287649069604</c:v>
                </c:pt>
                <c:pt idx="708">
                  <c:v>0.1155486533747046</c:v>
                </c:pt>
                <c:pt idx="709">
                  <c:v>0.11552451149412842</c:v>
                </c:pt>
                <c:pt idx="710">
                  <c:v>0.11550045050871065</c:v>
                </c:pt>
                <c:pt idx="711">
                  <c:v>0.11547647007990326</c:v>
                </c:pt>
                <c:pt idx="712">
                  <c:v>0.11545256987085697</c:v>
                </c:pt>
                <c:pt idx="713">
                  <c:v>0.11542874954641136</c:v>
                </c:pt>
                <c:pt idx="714">
                  <c:v>0.11540500877308495</c:v>
                </c:pt>
                <c:pt idx="715">
                  <c:v>0.11538134721906543</c:v>
                </c:pt>
                <c:pt idx="716">
                  <c:v>0.11535776455419992</c:v>
                </c:pt>
                <c:pt idx="717">
                  <c:v>0.11533426044998532</c:v>
                </c:pt>
                <c:pt idx="718">
                  <c:v>0.11531083457955862</c:v>
                </c:pt>
                <c:pt idx="719">
                  <c:v>0.11528748661768745</c:v>
                </c:pt>
                <c:pt idx="720">
                  <c:v>0.11526421624076054</c:v>
                </c:pt>
                <c:pt idx="721">
                  <c:v>0.11524102312677829</c:v>
                </c:pt>
                <c:pt idx="722">
                  <c:v>0.11521790695534348</c:v>
                </c:pt>
                <c:pt idx="723">
                  <c:v>0.1151948674076519</c:v>
                </c:pt>
                <c:pt idx="724">
                  <c:v>0.11517190416648317</c:v>
                </c:pt>
                <c:pt idx="725">
                  <c:v>0.11514901691619153</c:v>
                </c:pt>
                <c:pt idx="726">
                  <c:v>0.11512620534269677</c:v>
                </c:pt>
                <c:pt idx="727">
                  <c:v>0.11510346913347512</c:v>
                </c:pt>
                <c:pt idx="728">
                  <c:v>0.11508080797755033</c:v>
                </c:pt>
                <c:pt idx="729">
                  <c:v>0.11505822156548468</c:v>
                </c:pt>
                <c:pt idx="730">
                  <c:v>0.11503570958937012</c:v>
                </c:pt>
                <c:pt idx="731">
                  <c:v>0.11501327174281949</c:v>
                </c:pt>
                <c:pt idx="732">
                  <c:v>0.11499090772095771</c:v>
                </c:pt>
                <c:pt idx="733">
                  <c:v>0.11496861722041314</c:v>
                </c:pt>
                <c:pt idx="734">
                  <c:v>0.11494639993930887</c:v>
                </c:pt>
                <c:pt idx="735">
                  <c:v>0.11492425557725419</c:v>
                </c:pt>
                <c:pt idx="736">
                  <c:v>0.11490218383533603</c:v>
                </c:pt>
                <c:pt idx="737">
                  <c:v>0.11488018441611049</c:v>
                </c:pt>
                <c:pt idx="738">
                  <c:v>0.11485825702359445</c:v>
                </c:pt>
                <c:pt idx="739">
                  <c:v>0.11483640136325718</c:v>
                </c:pt>
                <c:pt idx="740">
                  <c:v>0.11481461714201203</c:v>
                </c:pt>
                <c:pt idx="741">
                  <c:v>0.11479290406820819</c:v>
                </c:pt>
                <c:pt idx="742">
                  <c:v>0.11477126185162249</c:v>
                </c:pt>
                <c:pt idx="743">
                  <c:v>0.11474969020345124</c:v>
                </c:pt>
                <c:pt idx="744">
                  <c:v>0.11472818883630215</c:v>
                </c:pt>
                <c:pt idx="745">
                  <c:v>0.11470675746418628</c:v>
                </c:pt>
                <c:pt idx="746">
                  <c:v>0.11468539580251007</c:v>
                </c:pt>
                <c:pt idx="747">
                  <c:v>0.11466410356806737</c:v>
                </c:pt>
                <c:pt idx="748">
                  <c:v>0.11464288047903161</c:v>
                </c:pt>
                <c:pt idx="749">
                  <c:v>0.11462172625494788</c:v>
                </c:pt>
                <c:pt idx="750">
                  <c:v>0.11460064061672524</c:v>
                </c:pt>
                <c:pt idx="751">
                  <c:v>0.11457962328662895</c:v>
                </c:pt>
                <c:pt idx="752">
                  <c:v>0.11455867398827274</c:v>
                </c:pt>
                <c:pt idx="753">
                  <c:v>0.11453779244661126</c:v>
                </c:pt>
                <c:pt idx="754">
                  <c:v>0.11451697838793246</c:v>
                </c:pt>
                <c:pt idx="755">
                  <c:v>0.11449623153985003</c:v>
                </c:pt>
                <c:pt idx="756">
                  <c:v>0.11447555163129595</c:v>
                </c:pt>
                <c:pt idx="757">
                  <c:v>0.11445493839251306</c:v>
                </c:pt>
                <c:pt idx="758">
                  <c:v>0.1144343915550476</c:v>
                </c:pt>
                <c:pt idx="759">
                  <c:v>0.11441391085174198</c:v>
                </c:pt>
                <c:pt idx="760">
                  <c:v>0.11439349601672738</c:v>
                </c:pt>
                <c:pt idx="761">
                  <c:v>0.11437314678541656</c:v>
                </c:pt>
                <c:pt idx="762">
                  <c:v>0.11435286289449666</c:v>
                </c:pt>
                <c:pt idx="763">
                  <c:v>0.11433264408192199</c:v>
                </c:pt>
                <c:pt idx="764">
                  <c:v>0.11431249008690703</c:v>
                </c:pt>
                <c:pt idx="765">
                  <c:v>0.11429240064991922</c:v>
                </c:pt>
                <c:pt idx="766">
                  <c:v>0.11427237551267207</c:v>
                </c:pt>
                <c:pt idx="767">
                  <c:v>0.11425241441811811</c:v>
                </c:pt>
                <c:pt idx="768">
                  <c:v>0.11423251711044198</c:v>
                </c:pt>
                <c:pt idx="769">
                  <c:v>0.11421268333505359</c:v>
                </c:pt>
                <c:pt idx="770">
                  <c:v>0.11419291283858121</c:v>
                </c:pt>
                <c:pt idx="771">
                  <c:v>0.1141732053688647</c:v>
                </c:pt>
                <c:pt idx="772">
                  <c:v>0.11415356067494878</c:v>
                </c:pt>
                <c:pt idx="773">
                  <c:v>0.11413397850707627</c:v>
                </c:pt>
                <c:pt idx="774">
                  <c:v>0.11411445861668147</c:v>
                </c:pt>
                <c:pt idx="775">
                  <c:v>0.11409500075638353</c:v>
                </c:pt>
                <c:pt idx="776">
                  <c:v>0.11407560467997981</c:v>
                </c:pt>
                <c:pt idx="777">
                  <c:v>0.11405627014243939</c:v>
                </c:pt>
                <c:pt idx="778">
                  <c:v>0.1140369968998966</c:v>
                </c:pt>
                <c:pt idx="779">
                  <c:v>0.11401778470964447</c:v>
                </c:pt>
                <c:pt idx="780">
                  <c:v>0.11399863333012836</c:v>
                </c:pt>
                <c:pt idx="781">
                  <c:v>0.1139795425209396</c:v>
                </c:pt>
                <c:pt idx="782">
                  <c:v>0.11396051204280915</c:v>
                </c:pt>
                <c:pt idx="783">
                  <c:v>0.11394154165760124</c:v>
                </c:pt>
                <c:pt idx="784">
                  <c:v>0.11392263112830722</c:v>
                </c:pt>
                <c:pt idx="785">
                  <c:v>0.11390378021903923</c:v>
                </c:pt>
                <c:pt idx="786">
                  <c:v>0.11388498869502409</c:v>
                </c:pt>
                <c:pt idx="787">
                  <c:v>0.11386625632259714</c:v>
                </c:pt>
                <c:pt idx="788">
                  <c:v>0.11384758286919616</c:v>
                </c:pt>
                <c:pt idx="789">
                  <c:v>0.11382896810335526</c:v>
                </c:pt>
                <c:pt idx="790">
                  <c:v>0.11381041179469889</c:v>
                </c:pt>
                <c:pt idx="791">
                  <c:v>0.11379191371393585</c:v>
                </c:pt>
                <c:pt idx="792">
                  <c:v>0.11377347363285331</c:v>
                </c:pt>
                <c:pt idx="793">
                  <c:v>0.11375509132431096</c:v>
                </c:pt>
                <c:pt idx="794">
                  <c:v>0.11373676656223507</c:v>
                </c:pt>
                <c:pt idx="795">
                  <c:v>0.11371849912161268</c:v>
                </c:pt>
                <c:pt idx="796">
                  <c:v>0.1137002887784858</c:v>
                </c:pt>
                <c:pt idx="797">
                  <c:v>0.11368213530994564</c:v>
                </c:pt>
                <c:pt idx="798">
                  <c:v>0.11366403849412689</c:v>
                </c:pt>
                <c:pt idx="799">
                  <c:v>0.11364599811020198</c:v>
                </c:pt>
                <c:pt idx="800">
                  <c:v>0.1136280139383755</c:v>
                </c:pt>
                <c:pt idx="801">
                  <c:v>0.11361008575987851</c:v>
                </c:pt>
                <c:pt idx="802">
                  <c:v>0.11359221335696296</c:v>
                </c:pt>
                <c:pt idx="803">
                  <c:v>0.11357439651289616</c:v>
                </c:pt>
                <c:pt idx="804">
                  <c:v>0.11355663501195529</c:v>
                </c:pt>
                <c:pt idx="805">
                  <c:v>0.1135389286394218</c:v>
                </c:pt>
                <c:pt idx="806">
                  <c:v>0.11352127718157612</c:v>
                </c:pt>
                <c:pt idx="807">
                  <c:v>0.11350368042569207</c:v>
                </c:pt>
                <c:pt idx="808">
                  <c:v>0.11348613816003164</c:v>
                </c:pt>
                <c:pt idx="809">
                  <c:v>0.11346865017383952</c:v>
                </c:pt>
                <c:pt idx="810">
                  <c:v>0.11345121625733783</c:v>
                </c:pt>
                <c:pt idx="811">
                  <c:v>0.11343383620172083</c:v>
                </c:pt>
                <c:pt idx="812">
                  <c:v>0.1134165097991497</c:v>
                </c:pt>
                <c:pt idx="813">
                  <c:v>0.11339923684274726</c:v>
                </c:pt>
                <c:pt idx="814">
                  <c:v>0.11338201712659281</c:v>
                </c:pt>
                <c:pt idx="815">
                  <c:v>0.11336485044571699</c:v>
                </c:pt>
                <c:pt idx="816">
                  <c:v>0.11334773659609665</c:v>
                </c:pt>
                <c:pt idx="817">
                  <c:v>0.11333067537464973</c:v>
                </c:pt>
                <c:pt idx="818">
                  <c:v>0.11331366657923025</c:v>
                </c:pt>
                <c:pt idx="819">
                  <c:v>0.11329671000862324</c:v>
                </c:pt>
                <c:pt idx="820">
                  <c:v>0.11327980546253974</c:v>
                </c:pt>
                <c:pt idx="821">
                  <c:v>0.11326295274161186</c:v>
                </c:pt>
                <c:pt idx="822">
                  <c:v>0.11324615164738781</c:v>
                </c:pt>
                <c:pt idx="823">
                  <c:v>0.11322940198232703</c:v>
                </c:pt>
                <c:pt idx="824">
                  <c:v>0.11321270354979529</c:v>
                </c:pt>
                <c:pt idx="825">
                  <c:v>0.11319605615405982</c:v>
                </c:pt>
                <c:pt idx="826">
                  <c:v>0.11317945960028454</c:v>
                </c:pt>
                <c:pt idx="827">
                  <c:v>0.11316291369452523</c:v>
                </c:pt>
                <c:pt idx="828">
                  <c:v>0.11314641824372482</c:v>
                </c:pt>
                <c:pt idx="829">
                  <c:v>0.11312997305570857</c:v>
                </c:pt>
                <c:pt idx="830">
                  <c:v>0.11311357793917949</c:v>
                </c:pt>
                <c:pt idx="831">
                  <c:v>0.11309723270371357</c:v>
                </c:pt>
                <c:pt idx="832">
                  <c:v>0.11308093715975516</c:v>
                </c:pt>
                <c:pt idx="833">
                  <c:v>0.11306469111861239</c:v>
                </c:pt>
                <c:pt idx="834">
                  <c:v>0.11304849439245253</c:v>
                </c:pt>
                <c:pt idx="835">
                  <c:v>0.11303234679429745</c:v>
                </c:pt>
                <c:pt idx="836">
                  <c:v>0.11301624813801912</c:v>
                </c:pt>
                <c:pt idx="837">
                  <c:v>0.11300019823833506</c:v>
                </c:pt>
                <c:pt idx="838">
                  <c:v>0.11298419691080384</c:v>
                </c:pt>
                <c:pt idx="839">
                  <c:v>0.11296824397182073</c:v>
                </c:pt>
                <c:pt idx="840">
                  <c:v>0.11295233923861316</c:v>
                </c:pt>
                <c:pt idx="841">
                  <c:v>0.1129364825292364</c:v>
                </c:pt>
                <c:pt idx="842">
                  <c:v>0.11292067366256915</c:v>
                </c:pt>
                <c:pt idx="843">
                  <c:v>0.11290491245830922</c:v>
                </c:pt>
                <c:pt idx="844">
                  <c:v>0.11288919873696919</c:v>
                </c:pt>
                <c:pt idx="845">
                  <c:v>0.11287353231987213</c:v>
                </c:pt>
                <c:pt idx="846">
                  <c:v>0.11285791302914733</c:v>
                </c:pt>
                <c:pt idx="847">
                  <c:v>0.11284234068772606</c:v>
                </c:pt>
                <c:pt idx="848">
                  <c:v>0.11282681511933736</c:v>
                </c:pt>
                <c:pt idx="849">
                  <c:v>0.11281133614850385</c:v>
                </c:pt>
                <c:pt idx="850">
                  <c:v>0.11279590360053754</c:v>
                </c:pt>
                <c:pt idx="851">
                  <c:v>0.11278051730153571</c:v>
                </c:pt>
                <c:pt idx="852">
                  <c:v>0.11276517707837683</c:v>
                </c:pt>
                <c:pt idx="853">
                  <c:v>0.11274988275871638</c:v>
                </c:pt>
              </c:numCache>
            </c:numRef>
          </c:yVal>
          <c:smooth val="1"/>
        </c:ser>
        <c:axId val="69641728"/>
        <c:axId val="69643264"/>
      </c:scatterChart>
      <c:valAx>
        <c:axId val="69641728"/>
        <c:scaling>
          <c:orientation val="minMax"/>
          <c:max val="80"/>
        </c:scaling>
        <c:axPos val="b"/>
        <c:numFmt formatCode="General" sourceLinked="1"/>
        <c:tickLblPos val="nextTo"/>
        <c:crossAx val="69643264"/>
        <c:crosses val="autoZero"/>
        <c:crossBetween val="midCat"/>
      </c:valAx>
      <c:valAx>
        <c:axId val="69643264"/>
        <c:scaling>
          <c:orientation val="minMax"/>
          <c:max val="0.60000000000000064"/>
          <c:min val="0"/>
        </c:scaling>
        <c:axPos val="l"/>
        <c:majorGridlines/>
        <c:numFmt formatCode="General" sourceLinked="1"/>
        <c:tickLblPos val="nextTo"/>
        <c:crossAx val="696417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86" footer="0.3149606200000008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#7'!$Q$1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#7'!$F$2:$F$855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#7'!$Q$2:$Q$855</c:f>
              <c:numCache>
                <c:formatCode>General</c:formatCode>
                <c:ptCount val="854"/>
                <c:pt idx="0">
                  <c:v>0.49</c:v>
                </c:pt>
                <c:pt idx="1">
                  <c:v>0.4893782960615779</c:v>
                </c:pt>
                <c:pt idx="2">
                  <c:v>0.48875796628740598</c:v>
                </c:pt>
                <c:pt idx="3">
                  <c:v>0.48813900688290368</c:v>
                </c:pt>
                <c:pt idx="4">
                  <c:v>0.48752141406605759</c:v>
                </c:pt>
                <c:pt idx="5">
                  <c:v>0.48690518406737254</c:v>
                </c:pt>
                <c:pt idx="6">
                  <c:v>0.48629031312982357</c:v>
                </c:pt>
                <c:pt idx="7">
                  <c:v>0.48567679750880771</c:v>
                </c:pt>
                <c:pt idx="8">
                  <c:v>0.48506463347209616</c:v>
                </c:pt>
                <c:pt idx="9">
                  <c:v>0.48445381729978648</c:v>
                </c:pt>
                <c:pt idx="10">
                  <c:v>0.48384434528425529</c:v>
                </c:pt>
                <c:pt idx="11">
                  <c:v>0.48323621373011089</c:v>
                </c:pt>
                <c:pt idx="12">
                  <c:v>0.48262941895414624</c:v>
                </c:pt>
                <c:pt idx="13">
                  <c:v>0.48202395728529218</c:v>
                </c:pt>
                <c:pt idx="14">
                  <c:v>0.48141982506457059</c:v>
                </c:pt>
                <c:pt idx="15">
                  <c:v>0.48081701864504822</c:v>
                </c:pt>
                <c:pt idx="16">
                  <c:v>0.48021553439179027</c:v>
                </c:pt>
                <c:pt idx="17">
                  <c:v>0.47961536868181442</c:v>
                </c:pt>
                <c:pt idx="18">
                  <c:v>0.47901651790404504</c:v>
                </c:pt>
                <c:pt idx="19">
                  <c:v>0.47841897845926751</c:v>
                </c:pt>
                <c:pt idx="20">
                  <c:v>0.47782274676008279</c:v>
                </c:pt>
                <c:pt idx="21">
                  <c:v>0.47722781923086222</c:v>
                </c:pt>
                <c:pt idx="22">
                  <c:v>0.47663419230770243</c:v>
                </c:pt>
                <c:pt idx="23">
                  <c:v>0.47604186243838065</c:v>
                </c:pt>
                <c:pt idx="24">
                  <c:v>0.47545082608230987</c:v>
                </c:pt>
                <c:pt idx="25">
                  <c:v>0.47486107971049463</c:v>
                </c:pt>
                <c:pt idx="26">
                  <c:v>0.47427261980548652</c:v>
                </c:pt>
                <c:pt idx="27">
                  <c:v>0.47368544286134034</c:v>
                </c:pt>
                <c:pt idx="28">
                  <c:v>0.47309954538357007</c:v>
                </c:pt>
                <c:pt idx="29">
                  <c:v>0.47251492388910526</c:v>
                </c:pt>
                <c:pt idx="30">
                  <c:v>0.47193157490624765</c:v>
                </c:pt>
                <c:pt idx="31">
                  <c:v>0.47134949497462769</c:v>
                </c:pt>
                <c:pt idx="32">
                  <c:v>0.47076868064516159</c:v>
                </c:pt>
                <c:pt idx="33">
                  <c:v>0.47018912848000827</c:v>
                </c:pt>
                <c:pt idx="34">
                  <c:v>0.46961083505252676</c:v>
                </c:pt>
                <c:pt idx="35">
                  <c:v>0.46903379694723357</c:v>
                </c:pt>
                <c:pt idx="36">
                  <c:v>0.46845801075976035</c:v>
                </c:pt>
                <c:pt idx="37">
                  <c:v>0.46788347309681161</c:v>
                </c:pt>
                <c:pt idx="38">
                  <c:v>0.46731018057612295</c:v>
                </c:pt>
                <c:pt idx="39">
                  <c:v>0.46673812982641905</c:v>
                </c:pt>
                <c:pt idx="40">
                  <c:v>0.46616731748737217</c:v>
                </c:pt>
                <c:pt idx="41">
                  <c:v>0.46559774020956057</c:v>
                </c:pt>
                <c:pt idx="42">
                  <c:v>0.46502939465442733</c:v>
                </c:pt>
                <c:pt idx="43">
                  <c:v>0.46446227749423924</c:v>
                </c:pt>
                <c:pt idx="44">
                  <c:v>0.46389638541204581</c:v>
                </c:pt>
                <c:pt idx="45">
                  <c:v>0.46333171510163862</c:v>
                </c:pt>
                <c:pt idx="46">
                  <c:v>0.4627682632675108</c:v>
                </c:pt>
                <c:pt idx="47">
                  <c:v>0.46220602662481641</c:v>
                </c:pt>
                <c:pt idx="48">
                  <c:v>0.46164500189933055</c:v>
                </c:pt>
                <c:pt idx="49">
                  <c:v>0.46108518582740904</c:v>
                </c:pt>
                <c:pt idx="50">
                  <c:v>0.46052657515594864</c:v>
                </c:pt>
                <c:pt idx="51">
                  <c:v>0.45996916664234744</c:v>
                </c:pt>
                <c:pt idx="52">
                  <c:v>0.45941295705446522</c:v>
                </c:pt>
                <c:pt idx="53">
                  <c:v>0.45885794317058415</c:v>
                </c:pt>
                <c:pt idx="54">
                  <c:v>0.45830412177936958</c:v>
                </c:pt>
                <c:pt idx="55">
                  <c:v>0.45775148967983104</c:v>
                </c:pt>
                <c:pt idx="56">
                  <c:v>0.45720004368128336</c:v>
                </c:pt>
                <c:pt idx="57">
                  <c:v>0.45664978060330796</c:v>
                </c:pt>
                <c:pt idx="58">
                  <c:v>0.4561006972757144</c:v>
                </c:pt>
                <c:pt idx="59">
                  <c:v>0.45555279053850201</c:v>
                </c:pt>
                <c:pt idx="60">
                  <c:v>0.45500605724182175</c:v>
                </c:pt>
                <c:pt idx="61">
                  <c:v>0.45446049424593798</c:v>
                </c:pt>
                <c:pt idx="62">
                  <c:v>0.45391609842119079</c:v>
                </c:pt>
                <c:pt idx="63">
                  <c:v>0.45337286664795817</c:v>
                </c:pt>
                <c:pt idx="64">
                  <c:v>0.45283079581661873</c:v>
                </c:pt>
                <c:pt idx="65">
                  <c:v>0.45228988282751387</c:v>
                </c:pt>
                <c:pt idx="66">
                  <c:v>0.45175012459091102</c:v>
                </c:pt>
                <c:pt idx="67">
                  <c:v>0.4512115180269663</c:v>
                </c:pt>
                <c:pt idx="68">
                  <c:v>0.45067406006568766</c:v>
                </c:pt>
                <c:pt idx="69">
                  <c:v>0.45013774764689818</c:v>
                </c:pt>
                <c:pt idx="70">
                  <c:v>0.44960257772019946</c:v>
                </c:pt>
                <c:pt idx="71">
                  <c:v>0.44906854724493522</c:v>
                </c:pt>
                <c:pt idx="72">
                  <c:v>0.44853565319015493</c:v>
                </c:pt>
                <c:pt idx="73">
                  <c:v>0.44800389253457773</c:v>
                </c:pt>
                <c:pt idx="74">
                  <c:v>0.44747326226655654</c:v>
                </c:pt>
                <c:pt idx="75">
                  <c:v>0.44694375938404218</c:v>
                </c:pt>
                <c:pt idx="76">
                  <c:v>0.44641538089454763</c:v>
                </c:pt>
                <c:pt idx="77">
                  <c:v>0.44588812381511256</c:v>
                </c:pt>
                <c:pt idx="78">
                  <c:v>0.44536198517226805</c:v>
                </c:pt>
                <c:pt idx="79">
                  <c:v>0.44483696200200123</c:v>
                </c:pt>
                <c:pt idx="80">
                  <c:v>0.44431305134972038</c:v>
                </c:pt>
                <c:pt idx="81">
                  <c:v>0.4437902502702199</c:v>
                </c:pt>
                <c:pt idx="82">
                  <c:v>0.44326855582764552</c:v>
                </c:pt>
                <c:pt idx="83">
                  <c:v>0.44274796509545977</c:v>
                </c:pt>
                <c:pt idx="84">
                  <c:v>0.44222847515640751</c:v>
                </c:pt>
                <c:pt idx="85">
                  <c:v>0.44171008310248139</c:v>
                </c:pt>
                <c:pt idx="86">
                  <c:v>0.44119278603488798</c:v>
                </c:pt>
                <c:pt idx="87">
                  <c:v>0.44067658106401347</c:v>
                </c:pt>
                <c:pt idx="88">
                  <c:v>0.44016146530938999</c:v>
                </c:pt>
                <c:pt idx="89">
                  <c:v>0.4396474358996616</c:v>
                </c:pt>
                <c:pt idx="90">
                  <c:v>0.43913448997255095</c:v>
                </c:pt>
                <c:pt idx="91">
                  <c:v>0.43862262467482566</c:v>
                </c:pt>
                <c:pt idx="92">
                  <c:v>0.43811183716226493</c:v>
                </c:pt>
                <c:pt idx="93">
                  <c:v>0.43760212459962644</c:v>
                </c:pt>
                <c:pt idx="94">
                  <c:v>0.43709348416061344</c:v>
                </c:pt>
                <c:pt idx="95">
                  <c:v>0.43658591302784155</c:v>
                </c:pt>
                <c:pt idx="96">
                  <c:v>0.43607940839280623</c:v>
                </c:pt>
                <c:pt idx="97">
                  <c:v>0.43557396745584992</c:v>
                </c:pt>
                <c:pt idx="98">
                  <c:v>0.43506958742612978</c:v>
                </c:pt>
                <c:pt idx="99">
                  <c:v>0.43456626552158517</c:v>
                </c:pt>
                <c:pt idx="100">
                  <c:v>0.43406399896890552</c:v>
                </c:pt>
                <c:pt idx="101">
                  <c:v>0.43356278500349815</c:v>
                </c:pt>
                <c:pt idx="102">
                  <c:v>0.43306262086945635</c:v>
                </c:pt>
                <c:pt idx="103">
                  <c:v>0.43256350381952768</c:v>
                </c:pt>
                <c:pt idx="104">
                  <c:v>0.432065431115082</c:v>
                </c:pt>
                <c:pt idx="105">
                  <c:v>0.43156840002608021</c:v>
                </c:pt>
                <c:pt idx="106">
                  <c:v>0.43107240783104261</c:v>
                </c:pt>
                <c:pt idx="107">
                  <c:v>0.43057745181701773</c:v>
                </c:pt>
                <c:pt idx="108">
                  <c:v>0.43008352927955124</c:v>
                </c:pt>
                <c:pt idx="109">
                  <c:v>0.42959063752265458</c:v>
                </c:pt>
                <c:pt idx="110">
                  <c:v>0.42909877385877454</c:v>
                </c:pt>
                <c:pt idx="111">
                  <c:v>0.42860793560876209</c:v>
                </c:pt>
                <c:pt idx="112">
                  <c:v>0.42811812010184186</c:v>
                </c:pt>
                <c:pt idx="113">
                  <c:v>0.42762932467558168</c:v>
                </c:pt>
                <c:pt idx="114">
                  <c:v>0.42714154667586224</c:v>
                </c:pt>
                <c:pt idx="115">
                  <c:v>0.4266547834568466</c:v>
                </c:pt>
                <c:pt idx="116">
                  <c:v>0.42616903238095016</c:v>
                </c:pt>
                <c:pt idx="117">
                  <c:v>0.42568429081881087</c:v>
                </c:pt>
                <c:pt idx="118">
                  <c:v>0.42520055614925895</c:v>
                </c:pt>
                <c:pt idx="119">
                  <c:v>0.4247178257592874</c:v>
                </c:pt>
                <c:pt idx="120">
                  <c:v>0.42423609704402226</c:v>
                </c:pt>
                <c:pt idx="121">
                  <c:v>0.42375536740669317</c:v>
                </c:pt>
                <c:pt idx="122">
                  <c:v>0.42327563425860382</c:v>
                </c:pt>
                <c:pt idx="123">
                  <c:v>0.42279689501910284</c:v>
                </c:pt>
                <c:pt idx="124">
                  <c:v>0.42231914711555457</c:v>
                </c:pt>
                <c:pt idx="125">
                  <c:v>0.42184238798330997</c:v>
                </c:pt>
                <c:pt idx="126">
                  <c:v>0.42136661506567785</c:v>
                </c:pt>
                <c:pt idx="127">
                  <c:v>0.420891825813896</c:v>
                </c:pt>
                <c:pt idx="128">
                  <c:v>0.42041801768710246</c:v>
                </c:pt>
                <c:pt idx="129">
                  <c:v>0.41994518815230708</c:v>
                </c:pt>
                <c:pt idx="130">
                  <c:v>0.41947333468436304</c:v>
                </c:pt>
                <c:pt idx="131">
                  <c:v>0.41900245476593839</c:v>
                </c:pt>
                <c:pt idx="132">
                  <c:v>0.41853254588748812</c:v>
                </c:pt>
                <c:pt idx="133">
                  <c:v>0.41806360554722588</c:v>
                </c:pt>
                <c:pt idx="134">
                  <c:v>0.41759563125109606</c:v>
                </c:pt>
                <c:pt idx="135">
                  <c:v>0.41712862051274585</c:v>
                </c:pt>
                <c:pt idx="136">
                  <c:v>0.41666257085349773</c:v>
                </c:pt>
                <c:pt idx="137">
                  <c:v>0.41619747980232158</c:v>
                </c:pt>
                <c:pt idx="138">
                  <c:v>0.41573334489580727</c:v>
                </c:pt>
                <c:pt idx="139">
                  <c:v>0.41527016367813735</c:v>
                </c:pt>
                <c:pt idx="140">
                  <c:v>0.41480793370105962</c:v>
                </c:pt>
                <c:pt idx="141">
                  <c:v>0.41434665252386005</c:v>
                </c:pt>
                <c:pt idx="142">
                  <c:v>0.41388631771333567</c:v>
                </c:pt>
                <c:pt idx="143">
                  <c:v>0.41342692684376764</c:v>
                </c:pt>
                <c:pt idx="144">
                  <c:v>0.4129684774968943</c:v>
                </c:pt>
                <c:pt idx="145">
                  <c:v>0.41251096726188463</c:v>
                </c:pt>
                <c:pt idx="146">
                  <c:v>0.41205439373531161</c:v>
                </c:pt>
                <c:pt idx="147">
                  <c:v>0.41159875452112538</c:v>
                </c:pt>
                <c:pt idx="148">
                  <c:v>0.41114404723062731</c:v>
                </c:pt>
                <c:pt idx="149">
                  <c:v>0.41069026948244336</c:v>
                </c:pt>
                <c:pt idx="150">
                  <c:v>0.41023741890249804</c:v>
                </c:pt>
                <c:pt idx="151">
                  <c:v>0.40978549312398826</c:v>
                </c:pt>
                <c:pt idx="152">
                  <c:v>0.40933448978735743</c:v>
                </c:pt>
                <c:pt idx="153">
                  <c:v>0.40888440654026942</c:v>
                </c:pt>
                <c:pt idx="154">
                  <c:v>0.40843524103758305</c:v>
                </c:pt>
                <c:pt idx="155">
                  <c:v>0.40798699094132618</c:v>
                </c:pt>
                <c:pt idx="156">
                  <c:v>0.40753965392067037</c:v>
                </c:pt>
                <c:pt idx="157">
                  <c:v>0.40709322765190525</c:v>
                </c:pt>
                <c:pt idx="158">
                  <c:v>0.40664770981841331</c:v>
                </c:pt>
                <c:pt idx="159">
                  <c:v>0.40620309811064448</c:v>
                </c:pt>
                <c:pt idx="160">
                  <c:v>0.40575939022609125</c:v>
                </c:pt>
                <c:pt idx="161">
                  <c:v>0.40531658386926334</c:v>
                </c:pt>
                <c:pt idx="162">
                  <c:v>0.404874676751663</c:v>
                </c:pt>
                <c:pt idx="163">
                  <c:v>0.40443366659176</c:v>
                </c:pt>
                <c:pt idx="164">
                  <c:v>0.40399355111496699</c:v>
                </c:pt>
                <c:pt idx="165">
                  <c:v>0.40355432805361485</c:v>
                </c:pt>
                <c:pt idx="166">
                  <c:v>0.4031159951469282</c:v>
                </c:pt>
                <c:pt idx="167">
                  <c:v>0.40267855014100079</c:v>
                </c:pt>
                <c:pt idx="168">
                  <c:v>0.40224199078877138</c:v>
                </c:pt>
                <c:pt idx="169">
                  <c:v>0.40180631484999929</c:v>
                </c:pt>
                <c:pt idx="170">
                  <c:v>0.40137152009124044</c:v>
                </c:pt>
                <c:pt idx="171">
                  <c:v>0.4009376042858232</c:v>
                </c:pt>
                <c:pt idx="172">
                  <c:v>0.40050456521382455</c:v>
                </c:pt>
                <c:pt idx="173">
                  <c:v>0.40007240066204602</c:v>
                </c:pt>
                <c:pt idx="174">
                  <c:v>0.3996411084239902</c:v>
                </c:pt>
                <c:pt idx="175">
                  <c:v>0.39921068629983691</c:v>
                </c:pt>
                <c:pt idx="176">
                  <c:v>0.39878113209641969</c:v>
                </c:pt>
                <c:pt idx="177">
                  <c:v>0.39835244362720224</c:v>
                </c:pt>
                <c:pt idx="178">
                  <c:v>0.39792461871225521</c:v>
                </c:pt>
                <c:pt idx="179">
                  <c:v>0.39749765517823288</c:v>
                </c:pt>
                <c:pt idx="180">
                  <c:v>0.39707155085834989</c:v>
                </c:pt>
                <c:pt idx="181">
                  <c:v>0.39664630359235814</c:v>
                </c:pt>
                <c:pt idx="182">
                  <c:v>0.39622191122652389</c:v>
                </c:pt>
                <c:pt idx="183">
                  <c:v>0.39579837161360482</c:v>
                </c:pt>
                <c:pt idx="184">
                  <c:v>0.39537568261282724</c:v>
                </c:pt>
                <c:pt idx="185">
                  <c:v>0.39495384208986323</c:v>
                </c:pt>
                <c:pt idx="186">
                  <c:v>0.3945328479168082</c:v>
                </c:pt>
                <c:pt idx="187">
                  <c:v>0.3941126979721582</c:v>
                </c:pt>
                <c:pt idx="188">
                  <c:v>0.39369339014078752</c:v>
                </c:pt>
                <c:pt idx="189">
                  <c:v>0.39327492231392647</c:v>
                </c:pt>
                <c:pt idx="190">
                  <c:v>0.39285729238913875</c:v>
                </c:pt>
                <c:pt idx="191">
                  <c:v>0.3924404982702997</c:v>
                </c:pt>
                <c:pt idx="192">
                  <c:v>0.3920245378675738</c:v>
                </c:pt>
                <c:pt idx="193">
                  <c:v>0.39160940909739306</c:v>
                </c:pt>
                <c:pt idx="194">
                  <c:v>0.39119510988243483</c:v>
                </c:pt>
                <c:pt idx="195">
                  <c:v>0.39078163815159994</c:v>
                </c:pt>
                <c:pt idx="196">
                  <c:v>0.39036899183999124</c:v>
                </c:pt>
                <c:pt idx="197">
                  <c:v>0.3899571688888917</c:v>
                </c:pt>
                <c:pt idx="198">
                  <c:v>0.38954616724574287</c:v>
                </c:pt>
                <c:pt idx="199">
                  <c:v>0.38913598486412349</c:v>
                </c:pt>
                <c:pt idx="200">
                  <c:v>0.38872661970372796</c:v>
                </c:pt>
                <c:pt idx="201">
                  <c:v>0.38831806973034522</c:v>
                </c:pt>
                <c:pt idx="202">
                  <c:v>0.38791033291583732</c:v>
                </c:pt>
                <c:pt idx="203">
                  <c:v>0.38750340723811844</c:v>
                </c:pt>
                <c:pt idx="204">
                  <c:v>0.38709729068113363</c:v>
                </c:pt>
                <c:pt idx="205">
                  <c:v>0.38669198123483811</c:v>
                </c:pt>
                <c:pt idx="206">
                  <c:v>0.38628747689517617</c:v>
                </c:pt>
                <c:pt idx="207">
                  <c:v>0.3858837756640604</c:v>
                </c:pt>
                <c:pt idx="208">
                  <c:v>0.38548087554935101</c:v>
                </c:pt>
                <c:pt idx="209">
                  <c:v>0.38507877456483508</c:v>
                </c:pt>
                <c:pt idx="210">
                  <c:v>0.38467747073020625</c:v>
                </c:pt>
                <c:pt idx="211">
                  <c:v>0.38427696207104389</c:v>
                </c:pt>
                <c:pt idx="212">
                  <c:v>0.38387724661879302</c:v>
                </c:pt>
                <c:pt idx="213">
                  <c:v>0.3834783224107437</c:v>
                </c:pt>
                <c:pt idx="214">
                  <c:v>0.38308018749001099</c:v>
                </c:pt>
                <c:pt idx="215">
                  <c:v>0.38268283990551483</c:v>
                </c:pt>
                <c:pt idx="216">
                  <c:v>0.38228627771195978</c:v>
                </c:pt>
                <c:pt idx="217">
                  <c:v>0.38189049896981508</c:v>
                </c:pt>
                <c:pt idx="218">
                  <c:v>0.38149550174529495</c:v>
                </c:pt>
                <c:pt idx="219">
                  <c:v>0.38110128411033833</c:v>
                </c:pt>
                <c:pt idx="220">
                  <c:v>0.38070784414258946</c:v>
                </c:pt>
                <c:pt idx="221">
                  <c:v>0.38031517992537806</c:v>
                </c:pt>
                <c:pt idx="222">
                  <c:v>0.37992328954769972</c:v>
                </c:pt>
                <c:pt idx="223">
                  <c:v>0.3795321711041964</c:v>
                </c:pt>
                <c:pt idx="224">
                  <c:v>0.37914182269513702</c:v>
                </c:pt>
                <c:pt idx="225">
                  <c:v>0.37875224242639799</c:v>
                </c:pt>
                <c:pt idx="226">
                  <c:v>0.37836342840944398</c:v>
                </c:pt>
                <c:pt idx="227">
                  <c:v>0.37797537876130854</c:v>
                </c:pt>
                <c:pt idx="228">
                  <c:v>0.37758809160457524</c:v>
                </c:pt>
                <c:pt idx="229">
                  <c:v>0.3772015650673583</c:v>
                </c:pt>
                <c:pt idx="230">
                  <c:v>0.37681579728328379</c:v>
                </c:pt>
                <c:pt idx="231">
                  <c:v>0.37643078639147065</c:v>
                </c:pt>
                <c:pt idx="232">
                  <c:v>0.37604653053651171</c:v>
                </c:pt>
                <c:pt idx="233">
                  <c:v>0.37566302786845518</c:v>
                </c:pt>
                <c:pt idx="234">
                  <c:v>0.37528027654278562</c:v>
                </c:pt>
                <c:pt idx="235">
                  <c:v>0.37489827472040566</c:v>
                </c:pt>
                <c:pt idx="236">
                  <c:v>0.37451702056761715</c:v>
                </c:pt>
                <c:pt idx="237">
                  <c:v>0.37413651225610284</c:v>
                </c:pt>
                <c:pt idx="238">
                  <c:v>0.37375674796290786</c:v>
                </c:pt>
                <c:pt idx="239">
                  <c:v>0.37337772587042151</c:v>
                </c:pt>
                <c:pt idx="240">
                  <c:v>0.37299944416635883</c:v>
                </c:pt>
                <c:pt idx="241">
                  <c:v>0.37262190104374265</c:v>
                </c:pt>
                <c:pt idx="242">
                  <c:v>0.37224509470088513</c:v>
                </c:pt>
                <c:pt idx="243">
                  <c:v>0.37186902334137001</c:v>
                </c:pt>
                <c:pt idx="244">
                  <c:v>0.37149368517403436</c:v>
                </c:pt>
                <c:pt idx="245">
                  <c:v>0.371119078412951</c:v>
                </c:pt>
                <c:pt idx="246">
                  <c:v>0.37074520127741023</c:v>
                </c:pt>
                <c:pt idx="247">
                  <c:v>0.37037205199190243</c:v>
                </c:pt>
                <c:pt idx="248">
                  <c:v>0.3699996287861001</c:v>
                </c:pt>
                <c:pt idx="249">
                  <c:v>0.36962792989484039</c:v>
                </c:pt>
                <c:pt idx="250">
                  <c:v>0.3692569535581075</c:v>
                </c:pt>
                <c:pt idx="251">
                  <c:v>0.36888669802101504</c:v>
                </c:pt>
                <c:pt idx="252">
                  <c:v>0.36851716153378883</c:v>
                </c:pt>
                <c:pt idx="253">
                  <c:v>0.36814834235174926</c:v>
                </c:pt>
                <c:pt idx="254">
                  <c:v>0.36778023873529425</c:v>
                </c:pt>
                <c:pt idx="255">
                  <c:v>0.36741284894988185</c:v>
                </c:pt>
                <c:pt idx="256">
                  <c:v>0.36704617126601313</c:v>
                </c:pt>
                <c:pt idx="257">
                  <c:v>0.36668020395921513</c:v>
                </c:pt>
                <c:pt idx="258">
                  <c:v>0.36631494531002373</c:v>
                </c:pt>
                <c:pt idx="259">
                  <c:v>0.36595039360396681</c:v>
                </c:pt>
                <c:pt idx="260">
                  <c:v>0.36558654713154715</c:v>
                </c:pt>
                <c:pt idx="261">
                  <c:v>0.36522340418822591</c:v>
                </c:pt>
                <c:pt idx="262">
                  <c:v>0.36486096307440546</c:v>
                </c:pt>
                <c:pt idx="263">
                  <c:v>0.36449922209541313</c:v>
                </c:pt>
                <c:pt idx="264">
                  <c:v>0.36413817956148414</c:v>
                </c:pt>
                <c:pt idx="265">
                  <c:v>0.36377783378774525</c:v>
                </c:pt>
                <c:pt idx="266">
                  <c:v>0.36341818309419827</c:v>
                </c:pt>
                <c:pt idx="267">
                  <c:v>0.36305922580570354</c:v>
                </c:pt>
                <c:pt idx="268">
                  <c:v>0.36270096025196352</c:v>
                </c:pt>
                <c:pt idx="269">
                  <c:v>0.36234338476750655</c:v>
                </c:pt>
                <c:pt idx="270">
                  <c:v>0.36198649769167052</c:v>
                </c:pt>
                <c:pt idx="271">
                  <c:v>0.36163029736858665</c:v>
                </c:pt>
                <c:pt idx="272">
                  <c:v>0.36127478214716363</c:v>
                </c:pt>
                <c:pt idx="273">
                  <c:v>0.36091995038107105</c:v>
                </c:pt>
                <c:pt idx="274">
                  <c:v>0.36056580042872383</c:v>
                </c:pt>
                <c:pt idx="275">
                  <c:v>0.36021233065326602</c:v>
                </c:pt>
                <c:pt idx="276">
                  <c:v>0.35985953942255511</c:v>
                </c:pt>
                <c:pt idx="277">
                  <c:v>0.35950742510914596</c:v>
                </c:pt>
                <c:pt idx="278">
                  <c:v>0.35915598609027533</c:v>
                </c:pt>
                <c:pt idx="279">
                  <c:v>0.35880522074784582</c:v>
                </c:pt>
                <c:pt idx="280">
                  <c:v>0.35845512746841057</c:v>
                </c:pt>
                <c:pt idx="281">
                  <c:v>0.3581057046431575</c:v>
                </c:pt>
                <c:pt idx="282">
                  <c:v>0.35775695066789376</c:v>
                </c:pt>
                <c:pt idx="283">
                  <c:v>0.35740886394303034</c:v>
                </c:pt>
                <c:pt idx="284">
                  <c:v>0.35706144287356661</c:v>
                </c:pt>
                <c:pt idx="285">
                  <c:v>0.35671468586907501</c:v>
                </c:pt>
                <c:pt idx="286">
                  <c:v>0.35636859134368576</c:v>
                </c:pt>
                <c:pt idx="287">
                  <c:v>0.35602315771607157</c:v>
                </c:pt>
                <c:pt idx="288">
                  <c:v>0.35567838340943259</c:v>
                </c:pt>
                <c:pt idx="289">
                  <c:v>0.35533426685148112</c:v>
                </c:pt>
                <c:pt idx="290">
                  <c:v>0.35499080647442677</c:v>
                </c:pt>
                <c:pt idx="291">
                  <c:v>0.35464800071496128</c:v>
                </c:pt>
                <c:pt idx="292">
                  <c:v>0.35430584801424353</c:v>
                </c:pt>
                <c:pt idx="293">
                  <c:v>0.35396434681788497</c:v>
                </c:pt>
                <c:pt idx="294">
                  <c:v>0.35362349557593448</c:v>
                </c:pt>
                <c:pt idx="295">
                  <c:v>0.35328329274286363</c:v>
                </c:pt>
                <c:pt idx="296">
                  <c:v>0.35294373677755214</c:v>
                </c:pt>
                <c:pt idx="297">
                  <c:v>0.35260482614327304</c:v>
                </c:pt>
                <c:pt idx="298">
                  <c:v>0.35226655930767825</c:v>
                </c:pt>
                <c:pt idx="299">
                  <c:v>0.35192893474278381</c:v>
                </c:pt>
                <c:pt idx="300">
                  <c:v>0.35159195092495543</c:v>
                </c:pt>
                <c:pt idx="301">
                  <c:v>0.35125560633489428</c:v>
                </c:pt>
                <c:pt idx="302">
                  <c:v>0.35091989945762236</c:v>
                </c:pt>
                <c:pt idx="303">
                  <c:v>0.35058482878246822</c:v>
                </c:pt>
                <c:pt idx="304">
                  <c:v>0.35025039280305281</c:v>
                </c:pt>
                <c:pt idx="305">
                  <c:v>0.34991659001727504</c:v>
                </c:pt>
                <c:pt idx="306">
                  <c:v>0.34958341892729783</c:v>
                </c:pt>
                <c:pt idx="307">
                  <c:v>0.34925087803953386</c:v>
                </c:pt>
                <c:pt idx="308">
                  <c:v>0.34891896586463156</c:v>
                </c:pt>
                <c:pt idx="309">
                  <c:v>0.34858768091746106</c:v>
                </c:pt>
                <c:pt idx="310">
                  <c:v>0.34825702171710027</c:v>
                </c:pt>
                <c:pt idx="311">
                  <c:v>0.34792698678682099</c:v>
                </c:pt>
                <c:pt idx="312">
                  <c:v>0.34759757465407509</c:v>
                </c:pt>
                <c:pt idx="313">
                  <c:v>0.3472687838504806</c:v>
                </c:pt>
                <c:pt idx="314">
                  <c:v>0.34694061291180806</c:v>
                </c:pt>
                <c:pt idx="315">
                  <c:v>0.3466130603779668</c:v>
                </c:pt>
                <c:pt idx="316">
                  <c:v>0.34628612479299131</c:v>
                </c:pt>
                <c:pt idx="317">
                  <c:v>0.34595980470502752</c:v>
                </c:pt>
                <c:pt idx="318">
                  <c:v>0.34563409866631956</c:v>
                </c:pt>
                <c:pt idx="319">
                  <c:v>0.34530900523319596</c:v>
                </c:pt>
                <c:pt idx="320">
                  <c:v>0.34498452296605636</c:v>
                </c:pt>
                <c:pt idx="321">
                  <c:v>0.34466065042935817</c:v>
                </c:pt>
                <c:pt idx="322">
                  <c:v>0.34433738619160309</c:v>
                </c:pt>
                <c:pt idx="323">
                  <c:v>0.34401472882532391</c:v>
                </c:pt>
                <c:pt idx="324">
                  <c:v>0.34369267690707128</c:v>
                </c:pt>
                <c:pt idx="325">
                  <c:v>0.34337122901740047</c:v>
                </c:pt>
                <c:pt idx="326">
                  <c:v>0.34305038374085828</c:v>
                </c:pt>
                <c:pt idx="327">
                  <c:v>0.34273013966596999</c:v>
                </c:pt>
                <c:pt idx="328">
                  <c:v>0.34241049538522617</c:v>
                </c:pt>
                <c:pt idx="329">
                  <c:v>0.34209144949506981</c:v>
                </c:pt>
                <c:pt idx="330">
                  <c:v>0.34177300059588345</c:v>
                </c:pt>
                <c:pt idx="331">
                  <c:v>0.34145514729197612</c:v>
                </c:pt>
                <c:pt idx="332">
                  <c:v>0.34113788819157054</c:v>
                </c:pt>
                <c:pt idx="333">
                  <c:v>0.34082122190679032</c:v>
                </c:pt>
                <c:pt idx="334">
                  <c:v>0.34050514705364732</c:v>
                </c:pt>
                <c:pt idx="335">
                  <c:v>0.34018966225202879</c:v>
                </c:pt>
                <c:pt idx="336">
                  <c:v>0.33987476612568485</c:v>
                </c:pt>
                <c:pt idx="337">
                  <c:v>0.33956045730221585</c:v>
                </c:pt>
                <c:pt idx="338">
                  <c:v>0.33924673441305964</c:v>
                </c:pt>
                <c:pt idx="339">
                  <c:v>0.33893359609347934</c:v>
                </c:pt>
                <c:pt idx="340">
                  <c:v>0.33862104098255064</c:v>
                </c:pt>
                <c:pt idx="341">
                  <c:v>0.33830906772314945</c:v>
                </c:pt>
                <c:pt idx="342">
                  <c:v>0.33799767496193961</c:v>
                </c:pt>
                <c:pt idx="343">
                  <c:v>0.33768686134936049</c:v>
                </c:pt>
                <c:pt idx="344">
                  <c:v>0.33737662553961473</c:v>
                </c:pt>
                <c:pt idx="345">
                  <c:v>0.33706696619065596</c:v>
                </c:pt>
                <c:pt idx="346">
                  <c:v>0.33675788196417655</c:v>
                </c:pt>
                <c:pt idx="347">
                  <c:v>0.33644937152559568</c:v>
                </c:pt>
                <c:pt idx="348">
                  <c:v>0.33614143354404702</c:v>
                </c:pt>
                <c:pt idx="349">
                  <c:v>0.33583406669236676</c:v>
                </c:pt>
                <c:pt idx="350">
                  <c:v>0.33552726964708168</c:v>
                </c:pt>
                <c:pt idx="351">
                  <c:v>0.33522104108839706</c:v>
                </c:pt>
                <c:pt idx="352">
                  <c:v>0.33491537970018476</c:v>
                </c:pt>
                <c:pt idx="353">
                  <c:v>0.33461028416997129</c:v>
                </c:pt>
                <c:pt idx="354">
                  <c:v>0.3343057531889263</c:v>
                </c:pt>
                <c:pt idx="355">
                  <c:v>0.33400178545185039</c:v>
                </c:pt>
                <c:pt idx="356">
                  <c:v>0.33369837965716354</c:v>
                </c:pt>
                <c:pt idx="357">
                  <c:v>0.33339553450689341</c:v>
                </c:pt>
                <c:pt idx="358">
                  <c:v>0.33309324870666374</c:v>
                </c:pt>
                <c:pt idx="359">
                  <c:v>0.33279152096568254</c:v>
                </c:pt>
                <c:pt idx="360">
                  <c:v>0.33249034999673061</c:v>
                </c:pt>
                <c:pt idx="361">
                  <c:v>0.33218973451615014</c:v>
                </c:pt>
                <c:pt idx="362">
                  <c:v>0.33188967324383295</c:v>
                </c:pt>
                <c:pt idx="363">
                  <c:v>0.33159016490320936</c:v>
                </c:pt>
                <c:pt idx="364">
                  <c:v>0.33129120822123659</c:v>
                </c:pt>
                <c:pt idx="365">
                  <c:v>0.33099280192838737</c:v>
                </c:pt>
                <c:pt idx="366">
                  <c:v>0.3306949447586387</c:v>
                </c:pt>
                <c:pt idx="367">
                  <c:v>0.33039763544946055</c:v>
                </c:pt>
                <c:pt idx="368">
                  <c:v>0.33010087274180461</c:v>
                </c:pt>
                <c:pt idx="369">
                  <c:v>0.32980465538009324</c:v>
                </c:pt>
                <c:pt idx="370">
                  <c:v>0.32950898211220792</c:v>
                </c:pt>
                <c:pt idx="371">
                  <c:v>0.32921385168947864</c:v>
                </c:pt>
                <c:pt idx="372">
                  <c:v>0.32891926286667245</c:v>
                </c:pt>
                <c:pt idx="373">
                  <c:v>0.32862521440198256</c:v>
                </c:pt>
                <c:pt idx="374">
                  <c:v>0.32833170505701736</c:v>
                </c:pt>
                <c:pt idx="375">
                  <c:v>0.32803873359678953</c:v>
                </c:pt>
                <c:pt idx="376">
                  <c:v>0.3277462987897049</c:v>
                </c:pt>
                <c:pt idx="377">
                  <c:v>0.32745439940755183</c:v>
                </c:pt>
                <c:pt idx="378">
                  <c:v>0.32716303422549031</c:v>
                </c:pt>
                <c:pt idx="379">
                  <c:v>0.32687220202204104</c:v>
                </c:pt>
                <c:pt idx="380">
                  <c:v>0.3265819015790748</c:v>
                </c:pt>
                <c:pt idx="381">
                  <c:v>0.3262921316818016</c:v>
                </c:pt>
                <c:pt idx="382">
                  <c:v>0.32600289111876035</c:v>
                </c:pt>
                <c:pt idx="383">
                  <c:v>0.3257141786818078</c:v>
                </c:pt>
                <c:pt idx="384">
                  <c:v>0.32542599316610815</c:v>
                </c:pt>
                <c:pt idx="385">
                  <c:v>0.32513833337012249</c:v>
                </c:pt>
                <c:pt idx="386">
                  <c:v>0.32485119809559826</c:v>
                </c:pt>
                <c:pt idx="387">
                  <c:v>0.32456458614755873</c:v>
                </c:pt>
                <c:pt idx="388">
                  <c:v>0.32427849633429262</c:v>
                </c:pt>
                <c:pt idx="389">
                  <c:v>0.32399292746734359</c:v>
                </c:pt>
                <c:pt idx="390">
                  <c:v>0.32370787836150011</c:v>
                </c:pt>
                <c:pt idx="391">
                  <c:v>0.32342334783478482</c:v>
                </c:pt>
                <c:pt idx="392">
                  <c:v>0.32313933470844441</c:v>
                </c:pt>
                <c:pt idx="393">
                  <c:v>0.32285583780693944</c:v>
                </c:pt>
                <c:pt idx="394">
                  <c:v>0.32257285595793389</c:v>
                </c:pt>
                <c:pt idx="395">
                  <c:v>0.3222903879922851</c:v>
                </c:pt>
                <c:pt idx="396">
                  <c:v>0.32200843274403379</c:v>
                </c:pt>
                <c:pt idx="397">
                  <c:v>0.32172698905039371</c:v>
                </c:pt>
                <c:pt idx="398">
                  <c:v>0.32144605575174157</c:v>
                </c:pt>
                <c:pt idx="399">
                  <c:v>0.32116563169160728</c:v>
                </c:pt>
                <c:pt idx="400">
                  <c:v>0.32088571571666363</c:v>
                </c:pt>
                <c:pt idx="401">
                  <c:v>0.32060630667671652</c:v>
                </c:pt>
                <c:pt idx="402">
                  <c:v>0.32032740342469496</c:v>
                </c:pt>
                <c:pt idx="403">
                  <c:v>0.32004900481664122</c:v>
                </c:pt>
                <c:pt idx="404">
                  <c:v>0.31977110971170097</c:v>
                </c:pt>
                <c:pt idx="405">
                  <c:v>0.31949371697211343</c:v>
                </c:pt>
                <c:pt idx="406">
                  <c:v>0.31921682546320157</c:v>
                </c:pt>
                <c:pt idx="407">
                  <c:v>0.31894043405336253</c:v>
                </c:pt>
                <c:pt idx="408">
                  <c:v>0.31866454161405766</c:v>
                </c:pt>
                <c:pt idx="409">
                  <c:v>0.31838914701980303</c:v>
                </c:pt>
                <c:pt idx="410">
                  <c:v>0.31811424914815972</c:v>
                </c:pt>
                <c:pt idx="411">
                  <c:v>0.31783984687972416</c:v>
                </c:pt>
                <c:pt idx="412">
                  <c:v>0.31756593909811864</c:v>
                </c:pt>
                <c:pt idx="413">
                  <c:v>0.31729252468998176</c:v>
                </c:pt>
                <c:pt idx="414">
                  <c:v>0.31701960254495887</c:v>
                </c:pt>
                <c:pt idx="415">
                  <c:v>0.31674717155569271</c:v>
                </c:pt>
                <c:pt idx="416">
                  <c:v>0.31647523061781385</c:v>
                </c:pt>
                <c:pt idx="417">
                  <c:v>0.31620377862993143</c:v>
                </c:pt>
                <c:pt idx="418">
                  <c:v>0.31593281449362365</c:v>
                </c:pt>
                <c:pt idx="419">
                  <c:v>0.31566233711342845</c:v>
                </c:pt>
                <c:pt idx="420">
                  <c:v>0.31539234539683431</c:v>
                </c:pt>
                <c:pt idx="421">
                  <c:v>0.31512283825427084</c:v>
                </c:pt>
                <c:pt idx="422">
                  <c:v>0.31485381459909978</c:v>
                </c:pt>
                <c:pt idx="423">
                  <c:v>0.31458527334760555</c:v>
                </c:pt>
                <c:pt idx="424">
                  <c:v>0.31431721341898622</c:v>
                </c:pt>
                <c:pt idx="425">
                  <c:v>0.31404963373534434</c:v>
                </c:pt>
                <c:pt idx="426">
                  <c:v>0.31378253322167782</c:v>
                </c:pt>
                <c:pt idx="427">
                  <c:v>0.31351591080587088</c:v>
                </c:pt>
                <c:pt idx="428">
                  <c:v>0.31324976541868499</c:v>
                </c:pt>
                <c:pt idx="429">
                  <c:v>0.31298409599374993</c:v>
                </c:pt>
                <c:pt idx="430">
                  <c:v>0.31271890146755477</c:v>
                </c:pt>
                <c:pt idx="431">
                  <c:v>0.31245418077943887</c:v>
                </c:pt>
                <c:pt idx="432">
                  <c:v>0.31218993287158309</c:v>
                </c:pt>
                <c:pt idx="433">
                  <c:v>0.31192615668900087</c:v>
                </c:pt>
                <c:pt idx="434">
                  <c:v>0.31166285117952935</c:v>
                </c:pt>
                <c:pt idx="435">
                  <c:v>0.31140001529382061</c:v>
                </c:pt>
                <c:pt idx="436">
                  <c:v>0.31113764798533283</c:v>
                </c:pt>
                <c:pt idx="437">
                  <c:v>0.31087574821032149</c:v>
                </c:pt>
                <c:pt idx="438">
                  <c:v>0.31061431492783087</c:v>
                </c:pt>
                <c:pt idx="439">
                  <c:v>0.31035334709968504</c:v>
                </c:pt>
                <c:pt idx="440">
                  <c:v>0.31009284369047962</c:v>
                </c:pt>
                <c:pt idx="441">
                  <c:v>0.30983280366757271</c:v>
                </c:pt>
                <c:pt idx="442">
                  <c:v>0.30957322600107656</c:v>
                </c:pt>
                <c:pt idx="443">
                  <c:v>0.30931410966384898</c:v>
                </c:pt>
                <c:pt idx="444">
                  <c:v>0.30905545363148473</c:v>
                </c:pt>
                <c:pt idx="445">
                  <c:v>0.30879725688230708</c:v>
                </c:pt>
                <c:pt idx="446">
                  <c:v>0.30853951839735921</c:v>
                </c:pt>
                <c:pt idx="447">
                  <c:v>0.30828223716039599</c:v>
                </c:pt>
                <c:pt idx="448">
                  <c:v>0.30802541215787532</c:v>
                </c:pt>
                <c:pt idx="449">
                  <c:v>0.30776904237895003</c:v>
                </c:pt>
                <c:pt idx="450">
                  <c:v>0.30751312681545917</c:v>
                </c:pt>
                <c:pt idx="451">
                  <c:v>0.30725766446191999</c:v>
                </c:pt>
                <c:pt idx="452">
                  <c:v>0.30700265431551943</c:v>
                </c:pt>
                <c:pt idx="453">
                  <c:v>0.30674809537610614</c:v>
                </c:pt>
                <c:pt idx="454">
                  <c:v>0.30649398664618183</c:v>
                </c:pt>
                <c:pt idx="455">
                  <c:v>0.30624032713089333</c:v>
                </c:pt>
                <c:pt idx="456">
                  <c:v>0.30598711583802446</c:v>
                </c:pt>
                <c:pt idx="457">
                  <c:v>0.30573435177798775</c:v>
                </c:pt>
                <c:pt idx="458">
                  <c:v>0.30548203396381629</c:v>
                </c:pt>
                <c:pt idx="459">
                  <c:v>0.30523016141115578</c:v>
                </c:pt>
                <c:pt idx="460">
                  <c:v>0.30497873313825635</c:v>
                </c:pt>
                <c:pt idx="461">
                  <c:v>0.30472774816596448</c:v>
                </c:pt>
                <c:pt idx="462">
                  <c:v>0.30447720551771518</c:v>
                </c:pt>
                <c:pt idx="463">
                  <c:v>0.30422710421952387</c:v>
                </c:pt>
                <c:pt idx="464">
                  <c:v>0.30397744329997844</c:v>
                </c:pt>
                <c:pt idx="465">
                  <c:v>0.3037282217902314</c:v>
                </c:pt>
                <c:pt idx="466">
                  <c:v>0.30347943872399191</c:v>
                </c:pt>
                <c:pt idx="467">
                  <c:v>0.30323109313751784</c:v>
                </c:pt>
                <c:pt idx="468">
                  <c:v>0.30298318406960817</c:v>
                </c:pt>
                <c:pt idx="469">
                  <c:v>0.30273571056159493</c:v>
                </c:pt>
                <c:pt idx="470">
                  <c:v>0.30248867165733551</c:v>
                </c:pt>
                <c:pt idx="471">
                  <c:v>0.30224206640320495</c:v>
                </c:pt>
                <c:pt idx="472">
                  <c:v>0.30199589384808823</c:v>
                </c:pt>
                <c:pt idx="473">
                  <c:v>0.30175015304337238</c:v>
                </c:pt>
                <c:pt idx="474">
                  <c:v>0.30150484304293895</c:v>
                </c:pt>
                <c:pt idx="475">
                  <c:v>0.30125996290315638</c:v>
                </c:pt>
                <c:pt idx="476">
                  <c:v>0.30101551168287238</c:v>
                </c:pt>
                <c:pt idx="477">
                  <c:v>0.30077148844340618</c:v>
                </c:pt>
                <c:pt idx="478">
                  <c:v>0.3005278922485411</c:v>
                </c:pt>
                <c:pt idx="479">
                  <c:v>0.30028472216451702</c:v>
                </c:pt>
                <c:pt idx="480">
                  <c:v>0.30004197726002285</c:v>
                </c:pt>
                <c:pt idx="481">
                  <c:v>0.2997996566061889</c:v>
                </c:pt>
                <c:pt idx="482">
                  <c:v>0.29955775927657963</c:v>
                </c:pt>
                <c:pt idx="483">
                  <c:v>0.29931628434718599</c:v>
                </c:pt>
                <c:pt idx="484">
                  <c:v>0.29907523089641819</c:v>
                </c:pt>
                <c:pt idx="485">
                  <c:v>0.29883459800509832</c:v>
                </c:pt>
                <c:pt idx="486">
                  <c:v>0.29859438475645284</c:v>
                </c:pt>
                <c:pt idx="487">
                  <c:v>0.29835459023610533</c:v>
                </c:pt>
                <c:pt idx="488">
                  <c:v>0.29811521353206916</c:v>
                </c:pt>
                <c:pt idx="489">
                  <c:v>0.29787625373474025</c:v>
                </c:pt>
                <c:pt idx="490">
                  <c:v>0.29763770993688982</c:v>
                </c:pt>
                <c:pt idx="491">
                  <c:v>0.29739958123365706</c:v>
                </c:pt>
                <c:pt idx="492">
                  <c:v>0.29716186672254197</c:v>
                </c:pt>
                <c:pt idx="493">
                  <c:v>0.29692456550339819</c:v>
                </c:pt>
                <c:pt idx="494">
                  <c:v>0.29668767667842594</c:v>
                </c:pt>
                <c:pt idx="495">
                  <c:v>0.29645119935216463</c:v>
                </c:pt>
                <c:pt idx="496">
                  <c:v>0.29621513263148602</c:v>
                </c:pt>
                <c:pt idx="497">
                  <c:v>0.29597947562558707</c:v>
                </c:pt>
                <c:pt idx="498">
                  <c:v>0.29574422744598267</c:v>
                </c:pt>
                <c:pt idx="499">
                  <c:v>0.29550938720649889</c:v>
                </c:pt>
                <c:pt idx="500">
                  <c:v>0.29527495402326581</c:v>
                </c:pt>
                <c:pt idx="501">
                  <c:v>0.29504092701471063</c:v>
                </c:pt>
                <c:pt idx="502">
                  <c:v>0.29480730530155058</c:v>
                </c:pt>
                <c:pt idx="503">
                  <c:v>0.29457408800678614</c:v>
                </c:pt>
                <c:pt idx="504">
                  <c:v>0.29434127425569395</c:v>
                </c:pt>
                <c:pt idx="505">
                  <c:v>0.29410886317582002</c:v>
                </c:pt>
                <c:pt idx="506">
                  <c:v>0.29387685389697299</c:v>
                </c:pt>
                <c:pt idx="507">
                  <c:v>0.29364524555121702</c:v>
                </c:pt>
                <c:pt idx="508">
                  <c:v>0.29341403727286508</c:v>
                </c:pt>
                <c:pt idx="509">
                  <c:v>0.29318322819847231</c:v>
                </c:pt>
                <c:pt idx="510">
                  <c:v>0.29295281746682905</c:v>
                </c:pt>
                <c:pt idx="511">
                  <c:v>0.29272280421895414</c:v>
                </c:pt>
                <c:pt idx="512">
                  <c:v>0.29249318759808829</c:v>
                </c:pt>
                <c:pt idx="513">
                  <c:v>0.29226396674968724</c:v>
                </c:pt>
                <c:pt idx="514">
                  <c:v>0.29203514082141513</c:v>
                </c:pt>
                <c:pt idx="515">
                  <c:v>0.29180670896313793</c:v>
                </c:pt>
                <c:pt idx="516">
                  <c:v>0.2915786703269167</c:v>
                </c:pt>
                <c:pt idx="517">
                  <c:v>0.29135102406700103</c:v>
                </c:pt>
                <c:pt idx="518">
                  <c:v>0.29112376933982242</c:v>
                </c:pt>
                <c:pt idx="519">
                  <c:v>0.29089690530398771</c:v>
                </c:pt>
                <c:pt idx="520">
                  <c:v>0.29067043112027269</c:v>
                </c:pt>
                <c:pt idx="521">
                  <c:v>0.29044434595161528</c:v>
                </c:pt>
                <c:pt idx="522">
                  <c:v>0.29021864896310934</c:v>
                </c:pt>
                <c:pt idx="523">
                  <c:v>0.289993339321998</c:v>
                </c:pt>
                <c:pt idx="524">
                  <c:v>0.28976841619766736</c:v>
                </c:pt>
                <c:pt idx="525">
                  <c:v>0.28954387876163984</c:v>
                </c:pt>
                <c:pt idx="526">
                  <c:v>0.28931972618756796</c:v>
                </c:pt>
                <c:pt idx="527">
                  <c:v>0.28909595765122792</c:v>
                </c:pt>
                <c:pt idx="528">
                  <c:v>0.28887257233051317</c:v>
                </c:pt>
                <c:pt idx="529">
                  <c:v>0.28864956940542819</c:v>
                </c:pt>
                <c:pt idx="530">
                  <c:v>0.288426948058082</c:v>
                </c:pt>
                <c:pt idx="531">
                  <c:v>0.28820470747268195</c:v>
                </c:pt>
                <c:pt idx="532">
                  <c:v>0.2879828468355275</c:v>
                </c:pt>
                <c:pt idx="533">
                  <c:v>0.28776136533500385</c:v>
                </c:pt>
                <c:pt idx="534">
                  <c:v>0.2875402621615758</c:v>
                </c:pt>
                <c:pt idx="535">
                  <c:v>0.28731953650778141</c:v>
                </c:pt>
                <c:pt idx="536">
                  <c:v>0.28709918756822606</c:v>
                </c:pt>
                <c:pt idx="537">
                  <c:v>0.28687921453957593</c:v>
                </c:pt>
                <c:pt idx="538">
                  <c:v>0.28665961662055212</c:v>
                </c:pt>
                <c:pt idx="539">
                  <c:v>0.28644039301192442</c:v>
                </c:pt>
                <c:pt idx="540">
                  <c:v>0.2862215429165052</c:v>
                </c:pt>
                <c:pt idx="541">
                  <c:v>0.2860030655391434</c:v>
                </c:pt>
                <c:pt idx="542">
                  <c:v>0.28578496008671828</c:v>
                </c:pt>
                <c:pt idx="543">
                  <c:v>0.28556722576813365</c:v>
                </c:pt>
                <c:pt idx="544">
                  <c:v>0.28534986179431149</c:v>
                </c:pt>
                <c:pt idx="545">
                  <c:v>0.28513286737818633</c:v>
                </c:pt>
                <c:pt idx="546">
                  <c:v>0.28491624173469893</c:v>
                </c:pt>
                <c:pt idx="547">
                  <c:v>0.2846999840807905</c:v>
                </c:pt>
                <c:pt idx="548">
                  <c:v>0.28448409363539684</c:v>
                </c:pt>
                <c:pt idx="549">
                  <c:v>0.28426856961944208</c:v>
                </c:pt>
                <c:pt idx="550">
                  <c:v>0.28405341125583317</c:v>
                </c:pt>
                <c:pt idx="551">
                  <c:v>0.28383861776945374</c:v>
                </c:pt>
                <c:pt idx="552">
                  <c:v>0.2836241883871583</c:v>
                </c:pt>
                <c:pt idx="553">
                  <c:v>0.28341012233776641</c:v>
                </c:pt>
                <c:pt idx="554">
                  <c:v>0.28319641885205687</c:v>
                </c:pt>
                <c:pt idx="555">
                  <c:v>0.28298307716276194</c:v>
                </c:pt>
                <c:pt idx="556">
                  <c:v>0.28277009650456142</c:v>
                </c:pt>
                <c:pt idx="557">
                  <c:v>0.28255747611407706</c:v>
                </c:pt>
                <c:pt idx="558">
                  <c:v>0.28234521522986666</c:v>
                </c:pt>
                <c:pt idx="559">
                  <c:v>0.28213331309241846</c:v>
                </c:pt>
                <c:pt idx="560">
                  <c:v>0.28192176894414533</c:v>
                </c:pt>
                <c:pt idx="561">
                  <c:v>0.28171058202937926</c:v>
                </c:pt>
                <c:pt idx="562">
                  <c:v>0.28149975159436552</c:v>
                </c:pt>
                <c:pt idx="563">
                  <c:v>0.28128927688725697</c:v>
                </c:pt>
                <c:pt idx="564">
                  <c:v>0.28107915715810866</c:v>
                </c:pt>
                <c:pt idx="565">
                  <c:v>0.28086939165887198</c:v>
                </c:pt>
                <c:pt idx="566">
                  <c:v>0.28065997964338918</c:v>
                </c:pt>
                <c:pt idx="567">
                  <c:v>0.28045092036738783</c:v>
                </c:pt>
                <c:pt idx="568">
                  <c:v>0.28024221308847519</c:v>
                </c:pt>
                <c:pt idx="569">
                  <c:v>0.28003385706613271</c:v>
                </c:pt>
                <c:pt idx="570">
                  <c:v>0.27982585156171047</c:v>
                </c:pt>
                <c:pt idx="571">
                  <c:v>0.27961819583842179</c:v>
                </c:pt>
                <c:pt idx="572">
                  <c:v>0.27941088916133761</c:v>
                </c:pt>
                <c:pt idx="573">
                  <c:v>0.27920393079738109</c:v>
                </c:pt>
                <c:pt idx="574">
                  <c:v>0.27899732001532224</c:v>
                </c:pt>
                <c:pt idx="575">
                  <c:v>0.27879105608577232</c:v>
                </c:pt>
                <c:pt idx="576">
                  <c:v>0.27858513828117865</c:v>
                </c:pt>
                <c:pt idx="577">
                  <c:v>0.27837956587581897</c:v>
                </c:pt>
                <c:pt idx="578">
                  <c:v>0.27817433814579634</c:v>
                </c:pt>
                <c:pt idx="579">
                  <c:v>0.27796945436903359</c:v>
                </c:pt>
                <c:pt idx="580">
                  <c:v>0.27776491382526802</c:v>
                </c:pt>
                <c:pt idx="581">
                  <c:v>0.27756071579604619</c:v>
                </c:pt>
                <c:pt idx="582">
                  <c:v>0.27735685956471851</c:v>
                </c:pt>
                <c:pt idx="583">
                  <c:v>0.27715334441643391</c:v>
                </c:pt>
                <c:pt idx="584">
                  <c:v>0.27695016963813474</c:v>
                </c:pt>
                <c:pt idx="585">
                  <c:v>0.27674733451855144</c:v>
                </c:pt>
                <c:pt idx="586">
                  <c:v>0.27654483834819726</c:v>
                </c:pt>
                <c:pt idx="587">
                  <c:v>0.27634268041936316</c:v>
                </c:pt>
                <c:pt idx="588">
                  <c:v>0.27614086002611243</c:v>
                </c:pt>
                <c:pt idx="589">
                  <c:v>0.2759393764642758</c:v>
                </c:pt>
                <c:pt idx="590">
                  <c:v>0.27573822903144601</c:v>
                </c:pt>
                <c:pt idx="591">
                  <c:v>0.27553741702697276</c:v>
                </c:pt>
                <c:pt idx="592">
                  <c:v>0.27533693975195778</c:v>
                </c:pt>
                <c:pt idx="593">
                  <c:v>0.27513679650924927</c:v>
                </c:pt>
                <c:pt idx="594">
                  <c:v>0.27493698660343724</c:v>
                </c:pt>
                <c:pt idx="595">
                  <c:v>0.27473750934084828</c:v>
                </c:pt>
                <c:pt idx="596">
                  <c:v>0.27453836402954046</c:v>
                </c:pt>
                <c:pt idx="597">
                  <c:v>0.27433954997929832</c:v>
                </c:pt>
                <c:pt idx="598">
                  <c:v>0.27414106650162789</c:v>
                </c:pt>
                <c:pt idx="599">
                  <c:v>0.27394291290975165</c:v>
                </c:pt>
                <c:pt idx="600">
                  <c:v>0.27374508851860346</c:v>
                </c:pt>
                <c:pt idx="601">
                  <c:v>0.27354759264482381</c:v>
                </c:pt>
                <c:pt idx="602">
                  <c:v>0.27335042460675457</c:v>
                </c:pt>
                <c:pt idx="603">
                  <c:v>0.27315358372443427</c:v>
                </c:pt>
                <c:pt idx="604">
                  <c:v>0.27295706931959313</c:v>
                </c:pt>
                <c:pt idx="605">
                  <c:v>0.27276088071564802</c:v>
                </c:pt>
                <c:pt idx="606">
                  <c:v>0.27256501723769772</c:v>
                </c:pt>
                <c:pt idx="607">
                  <c:v>0.27236947821251806</c:v>
                </c:pt>
                <c:pt idx="608">
                  <c:v>0.2721742629685569</c:v>
                </c:pt>
                <c:pt idx="609">
                  <c:v>0.27197937083592955</c:v>
                </c:pt>
                <c:pt idx="610">
                  <c:v>0.27178480114641346</c:v>
                </c:pt>
                <c:pt idx="611">
                  <c:v>0.27159055323344405</c:v>
                </c:pt>
                <c:pt idx="612">
                  <c:v>0.27139662643210949</c:v>
                </c:pt>
                <c:pt idx="613">
                  <c:v>0.27120302007914593</c:v>
                </c:pt>
                <c:pt idx="614">
                  <c:v>0.27100973351293284</c:v>
                </c:pt>
                <c:pt idx="615">
                  <c:v>0.27081676607348837</c:v>
                </c:pt>
                <c:pt idx="616">
                  <c:v>0.27062411710246437</c:v>
                </c:pt>
                <c:pt idx="617">
                  <c:v>0.27043178594314188</c:v>
                </c:pt>
                <c:pt idx="618">
                  <c:v>0.27023977194042631</c:v>
                </c:pt>
                <c:pt idx="619">
                  <c:v>0.27004807444084278</c:v>
                </c:pt>
                <c:pt idx="620">
                  <c:v>0.26985669279253149</c:v>
                </c:pt>
                <c:pt idx="621">
                  <c:v>0.26966562634524305</c:v>
                </c:pt>
                <c:pt idx="622">
                  <c:v>0.26947487445033375</c:v>
                </c:pt>
                <c:pt idx="623">
                  <c:v>0.26928443646076106</c:v>
                </c:pt>
                <c:pt idx="624">
                  <c:v>0.26909431173107901</c:v>
                </c:pt>
                <c:pt idx="625">
                  <c:v>0.26890449961743351</c:v>
                </c:pt>
                <c:pt idx="626">
                  <c:v>0.26871499947755789</c:v>
                </c:pt>
                <c:pt idx="627">
                  <c:v>0.26852581067076814</c:v>
                </c:pt>
                <c:pt idx="628">
                  <c:v>0.2683369325579586</c:v>
                </c:pt>
                <c:pt idx="629">
                  <c:v>0.26814836450159724</c:v>
                </c:pt>
                <c:pt idx="630">
                  <c:v>0.26796010586572128</c:v>
                </c:pt>
                <c:pt idx="631">
                  <c:v>0.26777215601593257</c:v>
                </c:pt>
                <c:pt idx="632">
                  <c:v>0.26758451431939323</c:v>
                </c:pt>
                <c:pt idx="633">
                  <c:v>0.26739718014482095</c:v>
                </c:pt>
                <c:pt idx="634">
                  <c:v>0.26721015286248484</c:v>
                </c:pt>
                <c:pt idx="635">
                  <c:v>0.26702343184420074</c:v>
                </c:pt>
                <c:pt idx="636">
                  <c:v>0.26683701646332686</c:v>
                </c:pt>
                <c:pt idx="637">
                  <c:v>0.26665090609475933</c:v>
                </c:pt>
                <c:pt idx="638">
                  <c:v>0.26646510011492802</c:v>
                </c:pt>
                <c:pt idx="639">
                  <c:v>0.26627959790179179</c:v>
                </c:pt>
                <c:pt idx="640">
                  <c:v>0.26609439883483443</c:v>
                </c:pt>
                <c:pt idx="641">
                  <c:v>0.26590950229506011</c:v>
                </c:pt>
                <c:pt idx="642">
                  <c:v>0.26572490766498902</c:v>
                </c:pt>
                <c:pt idx="643">
                  <c:v>0.26554061432865328</c:v>
                </c:pt>
                <c:pt idx="644">
                  <c:v>0.26535662167159235</c:v>
                </c:pt>
                <c:pt idx="645">
                  <c:v>0.26517292908084883</c:v>
                </c:pt>
                <c:pt idx="646">
                  <c:v>0.26498953594496427</c:v>
                </c:pt>
                <c:pt idx="647">
                  <c:v>0.26480644165397477</c:v>
                </c:pt>
                <c:pt idx="648">
                  <c:v>0.26462364559940671</c:v>
                </c:pt>
                <c:pt idx="649">
                  <c:v>0.26444114717427253</c:v>
                </c:pt>
                <c:pt idx="650">
                  <c:v>0.26425894577306663</c:v>
                </c:pt>
                <c:pt idx="651">
                  <c:v>0.26407704079176103</c:v>
                </c:pt>
                <c:pt idx="652">
                  <c:v>0.26389543162780099</c:v>
                </c:pt>
                <c:pt idx="653">
                  <c:v>0.26371411768010128</c:v>
                </c:pt>
                <c:pt idx="654">
                  <c:v>0.26353309834904148</c:v>
                </c:pt>
                <c:pt idx="655">
                  <c:v>0.2633523730364622</c:v>
                </c:pt>
                <c:pt idx="656">
                  <c:v>0.26317194114566067</c:v>
                </c:pt>
                <c:pt idx="657">
                  <c:v>0.26299180208138689</c:v>
                </c:pt>
                <c:pt idx="658">
                  <c:v>0.26281195524983914</c:v>
                </c:pt>
                <c:pt idx="659">
                  <c:v>0.26263240005866023</c:v>
                </c:pt>
                <c:pt idx="660">
                  <c:v>0.26245313591693314</c:v>
                </c:pt>
                <c:pt idx="661">
                  <c:v>0.26227416223517713</c:v>
                </c:pt>
                <c:pt idx="662">
                  <c:v>0.26209547842534348</c:v>
                </c:pt>
                <c:pt idx="663">
                  <c:v>0.26191708390081153</c:v>
                </c:pt>
                <c:pt idx="664">
                  <c:v>0.26173897807638474</c:v>
                </c:pt>
                <c:pt idx="665">
                  <c:v>0.26156116036828653</c:v>
                </c:pt>
                <c:pt idx="666">
                  <c:v>0.26138363019415611</c:v>
                </c:pt>
                <c:pt idx="667">
                  <c:v>0.26120638697304482</c:v>
                </c:pt>
                <c:pt idx="668">
                  <c:v>0.26102943012541191</c:v>
                </c:pt>
                <c:pt idx="669">
                  <c:v>0.26085275907312061</c:v>
                </c:pt>
                <c:pt idx="670">
                  <c:v>0.26067637323943421</c:v>
                </c:pt>
                <c:pt idx="671">
                  <c:v>0.26050027204901205</c:v>
                </c:pt>
                <c:pt idx="672">
                  <c:v>0.26032445492790557</c:v>
                </c:pt>
                <c:pt idx="673">
                  <c:v>0.26014892130355444</c:v>
                </c:pt>
                <c:pt idx="674">
                  <c:v>0.25997367060478255</c:v>
                </c:pt>
                <c:pt idx="675">
                  <c:v>0.25979870226179425</c:v>
                </c:pt>
                <c:pt idx="676">
                  <c:v>0.25962401570617033</c:v>
                </c:pt>
                <c:pt idx="677">
                  <c:v>0.25944961037086423</c:v>
                </c:pt>
                <c:pt idx="678">
                  <c:v>0.25927548569019809</c:v>
                </c:pt>
                <c:pt idx="679">
                  <c:v>0.259101641099859</c:v>
                </c:pt>
                <c:pt idx="680">
                  <c:v>0.25892807603689499</c:v>
                </c:pt>
                <c:pt idx="681">
                  <c:v>0.25875478993971146</c:v>
                </c:pt>
                <c:pt idx="682">
                  <c:v>0.25858178224806705</c:v>
                </c:pt>
                <c:pt idx="683">
                  <c:v>0.25840905240307016</c:v>
                </c:pt>
                <c:pt idx="684">
                  <c:v>0.2582365998471749</c:v>
                </c:pt>
                <c:pt idx="685">
                  <c:v>0.25806442402417751</c:v>
                </c:pt>
                <c:pt idx="686">
                  <c:v>0.25789252437921234</c:v>
                </c:pt>
                <c:pt idx="687">
                  <c:v>0.25772090035874839</c:v>
                </c:pt>
                <c:pt idx="688">
                  <c:v>0.25754955141058539</c:v>
                </c:pt>
                <c:pt idx="689">
                  <c:v>0.25737847698385008</c:v>
                </c:pt>
                <c:pt idx="690">
                  <c:v>0.25720767652899251</c:v>
                </c:pt>
                <c:pt idx="691">
                  <c:v>0.25703714949778239</c:v>
                </c:pt>
                <c:pt idx="692">
                  <c:v>0.25686689534330531</c:v>
                </c:pt>
                <c:pt idx="693">
                  <c:v>0.2566969135199591</c:v>
                </c:pt>
                <c:pt idx="694">
                  <c:v>0.25652720348345015</c:v>
                </c:pt>
                <c:pt idx="695">
                  <c:v>0.2563577646907898</c:v>
                </c:pt>
                <c:pt idx="696">
                  <c:v>0.25618859660029047</c:v>
                </c:pt>
                <c:pt idx="697">
                  <c:v>0.25601969867156243</c:v>
                </c:pt>
                <c:pt idx="698">
                  <c:v>0.25585107036550975</c:v>
                </c:pt>
                <c:pt idx="699">
                  <c:v>0.25568271114432689</c:v>
                </c:pt>
                <c:pt idx="700">
                  <c:v>0.25551462047149526</c:v>
                </c:pt>
                <c:pt idx="701">
                  <c:v>0.25534679781177927</c:v>
                </c:pt>
                <c:pt idx="702">
                  <c:v>0.25517924263122299</c:v>
                </c:pt>
                <c:pt idx="703">
                  <c:v>0.25501195439714647</c:v>
                </c:pt>
                <c:pt idx="704">
                  <c:v>0.25484493257814239</c:v>
                </c:pt>
                <c:pt idx="705">
                  <c:v>0.25467817664407222</c:v>
                </c:pt>
                <c:pt idx="706">
                  <c:v>0.25451168606606289</c:v>
                </c:pt>
                <c:pt idx="707">
                  <c:v>0.25434546031650329</c:v>
                </c:pt>
                <c:pt idx="708">
                  <c:v>0.25417949886904051</c:v>
                </c:pt>
                <c:pt idx="709">
                  <c:v>0.25401380119857658</c:v>
                </c:pt>
                <c:pt idx="710">
                  <c:v>0.25384836678126499</c:v>
                </c:pt>
                <c:pt idx="711">
                  <c:v>0.25368319509450699</c:v>
                </c:pt>
                <c:pt idx="712">
                  <c:v>0.25351828561694839</c:v>
                </c:pt>
                <c:pt idx="713">
                  <c:v>0.25335363782847586</c:v>
                </c:pt>
                <c:pt idx="714">
                  <c:v>0.25318925121021374</c:v>
                </c:pt>
                <c:pt idx="715">
                  <c:v>0.25302512524452037</c:v>
                </c:pt>
                <c:pt idx="716">
                  <c:v>0.25286125941498472</c:v>
                </c:pt>
                <c:pt idx="717">
                  <c:v>0.25269765320642323</c:v>
                </c:pt>
                <c:pt idx="718">
                  <c:v>0.25253430610487593</c:v>
                </c:pt>
                <c:pt idx="719">
                  <c:v>0.25237121759760356</c:v>
                </c:pt>
                <c:pt idx="720">
                  <c:v>0.25220838717308386</c:v>
                </c:pt>
                <c:pt idx="721">
                  <c:v>0.25204581432100825</c:v>
                </c:pt>
                <c:pt idx="722">
                  <c:v>0.25188349853227848</c:v>
                </c:pt>
                <c:pt idx="723">
                  <c:v>0.25172143929900354</c:v>
                </c:pt>
                <c:pt idx="724">
                  <c:v>0.25155963611449583</c:v>
                </c:pt>
                <c:pt idx="725">
                  <c:v>0.25139808847326822</c:v>
                </c:pt>
                <c:pt idx="726">
                  <c:v>0.25123679587103065</c:v>
                </c:pt>
                <c:pt idx="727">
                  <c:v>0.25107575780468677</c:v>
                </c:pt>
                <c:pt idx="728">
                  <c:v>0.25091497377233063</c:v>
                </c:pt>
                <c:pt idx="729">
                  <c:v>0.25075444327324348</c:v>
                </c:pt>
                <c:pt idx="730">
                  <c:v>0.2505941658078904</c:v>
                </c:pt>
                <c:pt idx="731">
                  <c:v>0.2504341408779171</c:v>
                </c:pt>
                <c:pt idx="732">
                  <c:v>0.25027436798614666</c:v>
                </c:pt>
                <c:pt idx="733">
                  <c:v>0.25011484663657624</c:v>
                </c:pt>
                <c:pt idx="734">
                  <c:v>0.2499555763343739</c:v>
                </c:pt>
                <c:pt idx="735">
                  <c:v>0.24979655658587535</c:v>
                </c:pt>
                <c:pt idx="736">
                  <c:v>0.24963778689858077</c:v>
                </c:pt>
                <c:pt idx="737">
                  <c:v>0.24947926678115154</c:v>
                </c:pt>
                <c:pt idx="738">
                  <c:v>0.2493209957434071</c:v>
                </c:pt>
                <c:pt idx="739">
                  <c:v>0.24916297329632178</c:v>
                </c:pt>
                <c:pt idx="740">
                  <c:v>0.24900519895202156</c:v>
                </c:pt>
                <c:pt idx="741">
                  <c:v>0.24884767222378099</c:v>
                </c:pt>
                <c:pt idx="742">
                  <c:v>0.24869039262601994</c:v>
                </c:pt>
                <c:pt idx="743">
                  <c:v>0.24853335967430054</c:v>
                </c:pt>
                <c:pt idx="744">
                  <c:v>0.24837657288532403</c:v>
                </c:pt>
                <c:pt idx="745">
                  <c:v>0.24822003177692759</c:v>
                </c:pt>
                <c:pt idx="746">
                  <c:v>0.24806373586808134</c:v>
                </c:pt>
                <c:pt idx="747">
                  <c:v>0.24790768467888505</c:v>
                </c:pt>
                <c:pt idx="748">
                  <c:v>0.2477518777305652</c:v>
                </c:pt>
                <c:pt idx="749">
                  <c:v>0.24759631454547187</c:v>
                </c:pt>
                <c:pt idx="750">
                  <c:v>0.24744099464707561</c:v>
                </c:pt>
                <c:pt idx="751">
                  <c:v>0.2472859175599644</c:v>
                </c:pt>
                <c:pt idx="752">
                  <c:v>0.24713108280984061</c:v>
                </c:pt>
                <c:pt idx="753">
                  <c:v>0.24697648992351798</c:v>
                </c:pt>
                <c:pt idx="754">
                  <c:v>0.24682213842891851</c:v>
                </c:pt>
                <c:pt idx="755">
                  <c:v>0.24666802785506947</c:v>
                </c:pt>
                <c:pt idx="756">
                  <c:v>0.24651415773210036</c:v>
                </c:pt>
                <c:pt idx="757">
                  <c:v>0.24636052759123997</c:v>
                </c:pt>
                <c:pt idx="758">
                  <c:v>0.24620713696481331</c:v>
                </c:pt>
                <c:pt idx="759">
                  <c:v>0.24605398538623868</c:v>
                </c:pt>
                <c:pt idx="760">
                  <c:v>0.24590107239002459</c:v>
                </c:pt>
                <c:pt idx="761">
                  <c:v>0.24574839751176694</c:v>
                </c:pt>
                <c:pt idx="762">
                  <c:v>0.24559596028814587</c:v>
                </c:pt>
                <c:pt idx="763">
                  <c:v>0.24544376025692297</c:v>
                </c:pt>
                <c:pt idx="764">
                  <c:v>0.24529179695693826</c:v>
                </c:pt>
                <c:pt idx="765">
                  <c:v>0.2451400699281073</c:v>
                </c:pt>
                <c:pt idx="766">
                  <c:v>0.24498857871141821</c:v>
                </c:pt>
                <c:pt idx="767">
                  <c:v>0.24483732284892878</c:v>
                </c:pt>
                <c:pt idx="768">
                  <c:v>0.24468630188376356</c:v>
                </c:pt>
                <c:pt idx="769">
                  <c:v>0.24453551536011095</c:v>
                </c:pt>
                <c:pt idx="770">
                  <c:v>0.24438496282322036</c:v>
                </c:pt>
                <c:pt idx="771">
                  <c:v>0.24423464381939927</c:v>
                </c:pt>
                <c:pt idx="772">
                  <c:v>0.24408455789601038</c:v>
                </c:pt>
                <c:pt idx="773">
                  <c:v>0.24393470460146882</c:v>
                </c:pt>
                <c:pt idx="774">
                  <c:v>0.24378508348523911</c:v>
                </c:pt>
                <c:pt idx="775">
                  <c:v>0.24363569409783256</c:v>
                </c:pt>
                <c:pt idx="776">
                  <c:v>0.24348653599080422</c:v>
                </c:pt>
                <c:pt idx="777">
                  <c:v>0.24333760871675014</c:v>
                </c:pt>
                <c:pt idx="778">
                  <c:v>0.2431889118293046</c:v>
                </c:pt>
                <c:pt idx="779">
                  <c:v>0.24304044488313725</c:v>
                </c:pt>
                <c:pt idx="780">
                  <c:v>0.24289220743395029</c:v>
                </c:pt>
                <c:pt idx="781">
                  <c:v>0.24274419903847572</c:v>
                </c:pt>
                <c:pt idx="782">
                  <c:v>0.24259641925447248</c:v>
                </c:pt>
                <c:pt idx="783">
                  <c:v>0.24244886764072385</c:v>
                </c:pt>
                <c:pt idx="784">
                  <c:v>0.24230154375703447</c:v>
                </c:pt>
                <c:pt idx="785">
                  <c:v>0.24215444716422765</c:v>
                </c:pt>
                <c:pt idx="786">
                  <c:v>0.24200757742414278</c:v>
                </c:pt>
                <c:pt idx="787">
                  <c:v>0.24186093409963233</c:v>
                </c:pt>
                <c:pt idx="788">
                  <c:v>0.24171451675455932</c:v>
                </c:pt>
                <c:pt idx="789">
                  <c:v>0.24156832495379452</c:v>
                </c:pt>
                <c:pt idx="790">
                  <c:v>0.24142235826321365</c:v>
                </c:pt>
                <c:pt idx="791">
                  <c:v>0.24127661624969485</c:v>
                </c:pt>
                <c:pt idx="792">
                  <c:v>0.24113109848111589</c:v>
                </c:pt>
                <c:pt idx="793">
                  <c:v>0.24098580452635143</c:v>
                </c:pt>
                <c:pt idx="794">
                  <c:v>0.24084073395527042</c:v>
                </c:pt>
                <c:pt idx="795">
                  <c:v>0.24069588633873337</c:v>
                </c:pt>
                <c:pt idx="796">
                  <c:v>0.24055126124858975</c:v>
                </c:pt>
                <c:pt idx="797">
                  <c:v>0.24040685825767522</c:v>
                </c:pt>
                <c:pt idx="798">
                  <c:v>0.2402626769398091</c:v>
                </c:pt>
                <c:pt idx="799">
                  <c:v>0.24011871686979169</c:v>
                </c:pt>
                <c:pt idx="800">
                  <c:v>0.23997497762340156</c:v>
                </c:pt>
                <c:pt idx="801">
                  <c:v>0.23983145877739306</c:v>
                </c:pt>
                <c:pt idx="802">
                  <c:v>0.23968815990949363</c:v>
                </c:pt>
                <c:pt idx="803">
                  <c:v>0.23954508059840113</c:v>
                </c:pt>
                <c:pt idx="804">
                  <c:v>0.23940222042378134</c:v>
                </c:pt>
                <c:pt idx="805">
                  <c:v>0.23925957896626537</c:v>
                </c:pt>
                <c:pt idx="806">
                  <c:v>0.23911715580744697</c:v>
                </c:pt>
                <c:pt idx="807">
                  <c:v>0.23897495052988002</c:v>
                </c:pt>
                <c:pt idx="808">
                  <c:v>0.23883296271707602</c:v>
                </c:pt>
                <c:pt idx="809">
                  <c:v>0.23869119195350141</c:v>
                </c:pt>
                <c:pt idx="810">
                  <c:v>0.23854963782457508</c:v>
                </c:pt>
                <c:pt idx="811">
                  <c:v>0.23840829991666587</c:v>
                </c:pt>
                <c:pt idx="812">
                  <c:v>0.23826717781708986</c:v>
                </c:pt>
                <c:pt idx="813">
                  <c:v>0.23812627111410808</c:v>
                </c:pt>
                <c:pt idx="814">
                  <c:v>0.2379855793969238</c:v>
                </c:pt>
                <c:pt idx="815">
                  <c:v>0.23784510225568009</c:v>
                </c:pt>
                <c:pt idx="816">
                  <c:v>0.23770483928145733</c:v>
                </c:pt>
                <c:pt idx="817">
                  <c:v>0.23756479006627065</c:v>
                </c:pt>
                <c:pt idx="818">
                  <c:v>0.23742495420306747</c:v>
                </c:pt>
                <c:pt idx="819">
                  <c:v>0.23728533128572502</c:v>
                </c:pt>
                <c:pt idx="820">
                  <c:v>0.23714592090904787</c:v>
                </c:pt>
                <c:pt idx="821">
                  <c:v>0.23700672266876546</c:v>
                </c:pt>
                <c:pt idx="822">
                  <c:v>0.23686773616152959</c:v>
                </c:pt>
                <c:pt idx="823">
                  <c:v>0.23672896098491206</c:v>
                </c:pt>
                <c:pt idx="824">
                  <c:v>0.23659039673740212</c:v>
                </c:pt>
                <c:pt idx="825">
                  <c:v>0.23645204301840406</c:v>
                </c:pt>
                <c:pt idx="826">
                  <c:v>0.23631389942823486</c:v>
                </c:pt>
                <c:pt idx="827">
                  <c:v>0.23617596556812168</c:v>
                </c:pt>
                <c:pt idx="828">
                  <c:v>0.23603824104019941</c:v>
                </c:pt>
                <c:pt idx="829">
                  <c:v>0.23590072544750837</c:v>
                </c:pt>
                <c:pt idx="830">
                  <c:v>0.23576341839399181</c:v>
                </c:pt>
                <c:pt idx="831">
                  <c:v>0.23562631948449358</c:v>
                </c:pt>
                <c:pt idx="832">
                  <c:v>0.23548942832475575</c:v>
                </c:pt>
                <c:pt idx="833">
                  <c:v>0.23535274452141611</c:v>
                </c:pt>
                <c:pt idx="834">
                  <c:v>0.23521626768200599</c:v>
                </c:pt>
                <c:pt idx="835">
                  <c:v>0.23507999741494767</c:v>
                </c:pt>
                <c:pt idx="836">
                  <c:v>0.23494393332955218</c:v>
                </c:pt>
                <c:pt idx="837">
                  <c:v>0.23480807503601697</c:v>
                </c:pt>
                <c:pt idx="838">
                  <c:v>0.23467242214542341</c:v>
                </c:pt>
                <c:pt idx="839">
                  <c:v>0.2345369742697346</c:v>
                </c:pt>
                <c:pt idx="840">
                  <c:v>0.2344017310217929</c:v>
                </c:pt>
                <c:pt idx="841">
                  <c:v>0.23426669201531777</c:v>
                </c:pt>
                <c:pt idx="842">
                  <c:v>0.23413185686490337</c:v>
                </c:pt>
                <c:pt idx="843">
                  <c:v>0.23399722518601621</c:v>
                </c:pt>
                <c:pt idx="844">
                  <c:v>0.23386279659499284</c:v>
                </c:pt>
                <c:pt idx="845">
                  <c:v>0.23372857070903769</c:v>
                </c:pt>
                <c:pt idx="846">
                  <c:v>0.23359454714622066</c:v>
                </c:pt>
                <c:pt idx="847">
                  <c:v>0.23346072552547484</c:v>
                </c:pt>
                <c:pt idx="848">
                  <c:v>0.2333271054665943</c:v>
                </c:pt>
                <c:pt idx="849">
                  <c:v>0.23319368659023176</c:v>
                </c:pt>
                <c:pt idx="850">
                  <c:v>0.23306046851789639</c:v>
                </c:pt>
                <c:pt idx="851">
                  <c:v>0.23292745087195146</c:v>
                </c:pt>
                <c:pt idx="852">
                  <c:v>0.23279463327561223</c:v>
                </c:pt>
                <c:pt idx="853">
                  <c:v>0.23266201535294351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#7'!$R$1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#7'!$F$2:$F$855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#7'!$R$2:$R$855</c:f>
              <c:numCache>
                <c:formatCode>General</c:formatCode>
                <c:ptCount val="854"/>
                <c:pt idx="0">
                  <c:v>0.49</c:v>
                </c:pt>
                <c:pt idx="1">
                  <c:v>0.48937829606157784</c:v>
                </c:pt>
                <c:pt idx="2">
                  <c:v>0.48875796628740592</c:v>
                </c:pt>
                <c:pt idx="3">
                  <c:v>0.48813900688290368</c:v>
                </c:pt>
                <c:pt idx="4">
                  <c:v>0.48752141406605759</c:v>
                </c:pt>
                <c:pt idx="5">
                  <c:v>0.48690518406737254</c:v>
                </c:pt>
                <c:pt idx="6">
                  <c:v>0.48629031312982357</c:v>
                </c:pt>
                <c:pt idx="7">
                  <c:v>0.48567679750880771</c:v>
                </c:pt>
                <c:pt idx="8">
                  <c:v>0.48506463347209616</c:v>
                </c:pt>
                <c:pt idx="9">
                  <c:v>0.48445381729978648</c:v>
                </c:pt>
                <c:pt idx="10">
                  <c:v>0.48384434528425529</c:v>
                </c:pt>
                <c:pt idx="11">
                  <c:v>0.48323621373011089</c:v>
                </c:pt>
                <c:pt idx="12">
                  <c:v>0.48262941895414624</c:v>
                </c:pt>
                <c:pt idx="13">
                  <c:v>0.48202395728529213</c:v>
                </c:pt>
                <c:pt idx="14">
                  <c:v>0.48141982506457054</c:v>
                </c:pt>
                <c:pt idx="15">
                  <c:v>0.48081701864504817</c:v>
                </c:pt>
                <c:pt idx="16">
                  <c:v>0.48021553439179021</c:v>
                </c:pt>
                <c:pt idx="17">
                  <c:v>0.47961536868181437</c:v>
                </c:pt>
                <c:pt idx="18">
                  <c:v>0.47901651790404498</c:v>
                </c:pt>
                <c:pt idx="19">
                  <c:v>0.47841897845926745</c:v>
                </c:pt>
                <c:pt idx="20">
                  <c:v>0.47782274676008274</c:v>
                </c:pt>
                <c:pt idx="21">
                  <c:v>0.47722781923086216</c:v>
                </c:pt>
                <c:pt idx="22">
                  <c:v>0.47663419230770238</c:v>
                </c:pt>
                <c:pt idx="23">
                  <c:v>0.47604186243838059</c:v>
                </c:pt>
                <c:pt idx="24">
                  <c:v>0.47545082608230982</c:v>
                </c:pt>
                <c:pt idx="25">
                  <c:v>0.47486107971049457</c:v>
                </c:pt>
                <c:pt idx="26">
                  <c:v>0.47427261980548646</c:v>
                </c:pt>
                <c:pt idx="27">
                  <c:v>0.47368544286134023</c:v>
                </c:pt>
                <c:pt idx="28">
                  <c:v>0.47309954538356996</c:v>
                </c:pt>
                <c:pt idx="29">
                  <c:v>0.47251492388910515</c:v>
                </c:pt>
                <c:pt idx="30">
                  <c:v>0.47193157490624754</c:v>
                </c:pt>
                <c:pt idx="31">
                  <c:v>0.47134949497462758</c:v>
                </c:pt>
                <c:pt idx="32">
                  <c:v>0.47076868064516147</c:v>
                </c:pt>
                <c:pt idx="33">
                  <c:v>0.47018912848000816</c:v>
                </c:pt>
                <c:pt idx="34">
                  <c:v>0.46961083505252665</c:v>
                </c:pt>
                <c:pt idx="35">
                  <c:v>0.46903379694723346</c:v>
                </c:pt>
                <c:pt idx="36">
                  <c:v>0.46845801075976018</c:v>
                </c:pt>
                <c:pt idx="37">
                  <c:v>0.46788347309681144</c:v>
                </c:pt>
                <c:pt idx="38">
                  <c:v>0.46731018057612278</c:v>
                </c:pt>
                <c:pt idx="39">
                  <c:v>0.46673812982641888</c:v>
                </c:pt>
                <c:pt idx="40">
                  <c:v>0.466167317487372</c:v>
                </c:pt>
                <c:pt idx="41">
                  <c:v>0.46559774020956041</c:v>
                </c:pt>
                <c:pt idx="42">
                  <c:v>0.46502939465442716</c:v>
                </c:pt>
                <c:pt idx="43">
                  <c:v>0.46446227749423907</c:v>
                </c:pt>
                <c:pt idx="44">
                  <c:v>0.46389638541204564</c:v>
                </c:pt>
                <c:pt idx="45">
                  <c:v>0.46333171510163845</c:v>
                </c:pt>
                <c:pt idx="46">
                  <c:v>0.46276826326751058</c:v>
                </c:pt>
                <c:pt idx="47">
                  <c:v>0.46220602662481619</c:v>
                </c:pt>
                <c:pt idx="48">
                  <c:v>0.46164500189933033</c:v>
                </c:pt>
                <c:pt idx="49">
                  <c:v>0.46108518582740876</c:v>
                </c:pt>
                <c:pt idx="50">
                  <c:v>0.46052657515594836</c:v>
                </c:pt>
                <c:pt idx="51">
                  <c:v>0.45996916664234716</c:v>
                </c:pt>
                <c:pt idx="52">
                  <c:v>0.45941295705446494</c:v>
                </c:pt>
                <c:pt idx="53">
                  <c:v>0.45885794317058387</c:v>
                </c:pt>
                <c:pt idx="54">
                  <c:v>0.4583041217793693</c:v>
                </c:pt>
                <c:pt idx="55">
                  <c:v>0.45775148967983076</c:v>
                </c:pt>
                <c:pt idx="56">
                  <c:v>0.45720004368128303</c:v>
                </c:pt>
                <c:pt idx="57">
                  <c:v>0.45664978060330763</c:v>
                </c:pt>
                <c:pt idx="58">
                  <c:v>0.45610069727571412</c:v>
                </c:pt>
                <c:pt idx="59">
                  <c:v>0.45555279053850178</c:v>
                </c:pt>
                <c:pt idx="60">
                  <c:v>0.45500605724182153</c:v>
                </c:pt>
                <c:pt idx="61">
                  <c:v>0.45446049424593776</c:v>
                </c:pt>
                <c:pt idx="62">
                  <c:v>0.45391609842119057</c:v>
                </c:pt>
                <c:pt idx="63">
                  <c:v>0.45337286664795801</c:v>
                </c:pt>
                <c:pt idx="64">
                  <c:v>0.45283079581661856</c:v>
                </c:pt>
                <c:pt idx="65">
                  <c:v>0.45228988282751376</c:v>
                </c:pt>
                <c:pt idx="66">
                  <c:v>0.45175012459091091</c:v>
                </c:pt>
                <c:pt idx="67">
                  <c:v>0.45121151802696619</c:v>
                </c:pt>
                <c:pt idx="68">
                  <c:v>0.45067406006568755</c:v>
                </c:pt>
                <c:pt idx="69">
                  <c:v>0.45013774764689807</c:v>
                </c:pt>
                <c:pt idx="70">
                  <c:v>0.44960257772019935</c:v>
                </c:pt>
                <c:pt idx="71">
                  <c:v>0.44906854724493511</c:v>
                </c:pt>
                <c:pt idx="72">
                  <c:v>0.44853565319015481</c:v>
                </c:pt>
                <c:pt idx="73">
                  <c:v>0.44800389253457762</c:v>
                </c:pt>
                <c:pt idx="74">
                  <c:v>0.44747326226655648</c:v>
                </c:pt>
                <c:pt idx="75">
                  <c:v>0.44694375938404213</c:v>
                </c:pt>
                <c:pt idx="76">
                  <c:v>0.44641538089454758</c:v>
                </c:pt>
                <c:pt idx="77">
                  <c:v>0.4458881238151125</c:v>
                </c:pt>
                <c:pt idx="78">
                  <c:v>0.44536198517226799</c:v>
                </c:pt>
                <c:pt idx="79">
                  <c:v>0.44483696200200118</c:v>
                </c:pt>
                <c:pt idx="80">
                  <c:v>0.44431305134972032</c:v>
                </c:pt>
                <c:pt idx="81">
                  <c:v>0.44379025027021984</c:v>
                </c:pt>
                <c:pt idx="82">
                  <c:v>0.44326855582764546</c:v>
                </c:pt>
                <c:pt idx="83">
                  <c:v>0.44274796509545972</c:v>
                </c:pt>
                <c:pt idx="84">
                  <c:v>0.44222847515640745</c:v>
                </c:pt>
                <c:pt idx="85">
                  <c:v>0.44171008310248133</c:v>
                </c:pt>
                <c:pt idx="86">
                  <c:v>0.44119278603488793</c:v>
                </c:pt>
                <c:pt idx="87">
                  <c:v>0.44067658106401347</c:v>
                </c:pt>
                <c:pt idx="88">
                  <c:v>0.44016146530938999</c:v>
                </c:pt>
                <c:pt idx="89">
                  <c:v>0.43964743589966165</c:v>
                </c:pt>
                <c:pt idx="90">
                  <c:v>0.43913448997255106</c:v>
                </c:pt>
                <c:pt idx="91">
                  <c:v>0.43862262467482577</c:v>
                </c:pt>
                <c:pt idx="92">
                  <c:v>0.43811183716226504</c:v>
                </c:pt>
                <c:pt idx="93">
                  <c:v>0.43760212459962661</c:v>
                </c:pt>
                <c:pt idx="94">
                  <c:v>0.43709348416061361</c:v>
                </c:pt>
                <c:pt idx="95">
                  <c:v>0.43658591302784172</c:v>
                </c:pt>
                <c:pt idx="96">
                  <c:v>0.43607940839280634</c:v>
                </c:pt>
                <c:pt idx="97">
                  <c:v>0.43557396745585003</c:v>
                </c:pt>
                <c:pt idx="98">
                  <c:v>0.43506958742612989</c:v>
                </c:pt>
                <c:pt idx="99">
                  <c:v>0.43456626552158528</c:v>
                </c:pt>
                <c:pt idx="100">
                  <c:v>0.43406399896890563</c:v>
                </c:pt>
                <c:pt idx="101">
                  <c:v>0.43356278500349826</c:v>
                </c:pt>
                <c:pt idx="102">
                  <c:v>0.43306262086945646</c:v>
                </c:pt>
                <c:pt idx="103">
                  <c:v>0.43256350381952774</c:v>
                </c:pt>
                <c:pt idx="104">
                  <c:v>0.43206543111508205</c:v>
                </c:pt>
                <c:pt idx="105">
                  <c:v>0.43156840002608021</c:v>
                </c:pt>
                <c:pt idx="106">
                  <c:v>0.43107240783104261</c:v>
                </c:pt>
                <c:pt idx="107">
                  <c:v>0.43057745181701779</c:v>
                </c:pt>
                <c:pt idx="108">
                  <c:v>0.43008352927955129</c:v>
                </c:pt>
                <c:pt idx="109">
                  <c:v>0.42959063752265469</c:v>
                </c:pt>
                <c:pt idx="110">
                  <c:v>0.42909877385877465</c:v>
                </c:pt>
                <c:pt idx="111">
                  <c:v>0.4286079356087622</c:v>
                </c:pt>
                <c:pt idx="112">
                  <c:v>0.42811812010184197</c:v>
                </c:pt>
                <c:pt idx="113">
                  <c:v>0.42762932467558185</c:v>
                </c:pt>
                <c:pt idx="114">
                  <c:v>0.4271415466758624</c:v>
                </c:pt>
                <c:pt idx="115">
                  <c:v>0.42665478345684671</c:v>
                </c:pt>
                <c:pt idx="116">
                  <c:v>0.42616903238095033</c:v>
                </c:pt>
                <c:pt idx="117">
                  <c:v>0.42568429081881104</c:v>
                </c:pt>
                <c:pt idx="118">
                  <c:v>0.42520055614925911</c:v>
                </c:pt>
                <c:pt idx="119">
                  <c:v>0.42471782575928757</c:v>
                </c:pt>
                <c:pt idx="120">
                  <c:v>0.42423609704402243</c:v>
                </c:pt>
                <c:pt idx="121">
                  <c:v>0.42375536740669334</c:v>
                </c:pt>
                <c:pt idx="122">
                  <c:v>0.42327563425860398</c:v>
                </c:pt>
                <c:pt idx="123">
                  <c:v>0.422796895019103</c:v>
                </c:pt>
                <c:pt idx="124">
                  <c:v>0.42231914711555474</c:v>
                </c:pt>
                <c:pt idx="125">
                  <c:v>0.42184238798331014</c:v>
                </c:pt>
                <c:pt idx="126">
                  <c:v>0.42136661506567802</c:v>
                </c:pt>
                <c:pt idx="127">
                  <c:v>0.42089182581389617</c:v>
                </c:pt>
                <c:pt idx="128">
                  <c:v>0.42041801768710263</c:v>
                </c:pt>
                <c:pt idx="129">
                  <c:v>0.41994518815230725</c:v>
                </c:pt>
                <c:pt idx="130">
                  <c:v>0.41947333468436321</c:v>
                </c:pt>
                <c:pt idx="131">
                  <c:v>0.41900245476593856</c:v>
                </c:pt>
                <c:pt idx="132">
                  <c:v>0.41853254588748828</c:v>
                </c:pt>
                <c:pt idx="133">
                  <c:v>0.41806360554722605</c:v>
                </c:pt>
                <c:pt idx="134">
                  <c:v>0.41759563125109622</c:v>
                </c:pt>
                <c:pt idx="135">
                  <c:v>0.41712862051274602</c:v>
                </c:pt>
                <c:pt idx="136">
                  <c:v>0.41666257085349789</c:v>
                </c:pt>
                <c:pt idx="137">
                  <c:v>0.41619747980232175</c:v>
                </c:pt>
                <c:pt idx="138">
                  <c:v>0.41573334489580743</c:v>
                </c:pt>
                <c:pt idx="139">
                  <c:v>0.41527016367813752</c:v>
                </c:pt>
                <c:pt idx="140">
                  <c:v>0.41480793370105978</c:v>
                </c:pt>
                <c:pt idx="141">
                  <c:v>0.41434665252386021</c:v>
                </c:pt>
                <c:pt idx="142">
                  <c:v>0.41388631771333584</c:v>
                </c:pt>
                <c:pt idx="143">
                  <c:v>0.41342692684376775</c:v>
                </c:pt>
                <c:pt idx="144">
                  <c:v>0.41296847749689441</c:v>
                </c:pt>
                <c:pt idx="145">
                  <c:v>0.4125109672618848</c:v>
                </c:pt>
                <c:pt idx="146">
                  <c:v>0.41205439373531177</c:v>
                </c:pt>
                <c:pt idx="147">
                  <c:v>0.4115987545211256</c:v>
                </c:pt>
                <c:pt idx="148">
                  <c:v>0.41114404723062753</c:v>
                </c:pt>
                <c:pt idx="149">
                  <c:v>0.41069026948244364</c:v>
                </c:pt>
                <c:pt idx="150">
                  <c:v>0.41023741890249832</c:v>
                </c:pt>
                <c:pt idx="151">
                  <c:v>0.40978549312398854</c:v>
                </c:pt>
                <c:pt idx="152">
                  <c:v>0.4093344897873577</c:v>
                </c:pt>
                <c:pt idx="153">
                  <c:v>0.4088844065402697</c:v>
                </c:pt>
                <c:pt idx="154">
                  <c:v>0.40843524103758333</c:v>
                </c:pt>
                <c:pt idx="155">
                  <c:v>0.40798699094132646</c:v>
                </c:pt>
                <c:pt idx="156">
                  <c:v>0.40753965392067065</c:v>
                </c:pt>
                <c:pt idx="157">
                  <c:v>0.40709322765190553</c:v>
                </c:pt>
                <c:pt idx="158">
                  <c:v>0.40664770981841358</c:v>
                </c:pt>
                <c:pt idx="159">
                  <c:v>0.40620309811064476</c:v>
                </c:pt>
                <c:pt idx="160">
                  <c:v>0.40575939022609148</c:v>
                </c:pt>
                <c:pt idx="161">
                  <c:v>0.40531658386926356</c:v>
                </c:pt>
                <c:pt idx="162">
                  <c:v>0.40487467675166322</c:v>
                </c:pt>
                <c:pt idx="163">
                  <c:v>0.40443366659176022</c:v>
                </c:pt>
                <c:pt idx="164">
                  <c:v>0.40399355111496721</c:v>
                </c:pt>
                <c:pt idx="165">
                  <c:v>0.40355432805361507</c:v>
                </c:pt>
                <c:pt idx="166">
                  <c:v>0.40311599514692842</c:v>
                </c:pt>
                <c:pt idx="167">
                  <c:v>0.40267855014100101</c:v>
                </c:pt>
                <c:pt idx="168">
                  <c:v>0.40224199078877154</c:v>
                </c:pt>
                <c:pt idx="169">
                  <c:v>0.4018063148499994</c:v>
                </c:pt>
                <c:pt idx="170">
                  <c:v>0.40137152009124055</c:v>
                </c:pt>
                <c:pt idx="171">
                  <c:v>0.40093760428582331</c:v>
                </c:pt>
                <c:pt idx="172">
                  <c:v>0.40050456521382466</c:v>
                </c:pt>
                <c:pt idx="173">
                  <c:v>0.40007240066204613</c:v>
                </c:pt>
                <c:pt idx="174">
                  <c:v>0.39964110842399031</c:v>
                </c:pt>
                <c:pt idx="175">
                  <c:v>0.39921068629983703</c:v>
                </c:pt>
                <c:pt idx="176">
                  <c:v>0.3987811320964198</c:v>
                </c:pt>
                <c:pt idx="177">
                  <c:v>0.39835244362720235</c:v>
                </c:pt>
                <c:pt idx="178">
                  <c:v>0.39792461871225537</c:v>
                </c:pt>
                <c:pt idx="179">
                  <c:v>0.39749765517823304</c:v>
                </c:pt>
                <c:pt idx="180">
                  <c:v>0.39707155085835005</c:v>
                </c:pt>
                <c:pt idx="181">
                  <c:v>0.39664630359235831</c:v>
                </c:pt>
                <c:pt idx="182">
                  <c:v>0.39622191122652406</c:v>
                </c:pt>
                <c:pt idx="183">
                  <c:v>0.39579837161360504</c:v>
                </c:pt>
                <c:pt idx="184">
                  <c:v>0.39537568261282746</c:v>
                </c:pt>
                <c:pt idx="185">
                  <c:v>0.39495384208986345</c:v>
                </c:pt>
                <c:pt idx="186">
                  <c:v>0.39453284791680843</c:v>
                </c:pt>
                <c:pt idx="187">
                  <c:v>0.39411269797215842</c:v>
                </c:pt>
                <c:pt idx="188">
                  <c:v>0.39369339014078775</c:v>
                </c:pt>
                <c:pt idx="189">
                  <c:v>0.39327492231392663</c:v>
                </c:pt>
                <c:pt idx="190">
                  <c:v>0.39285729238913891</c:v>
                </c:pt>
                <c:pt idx="191">
                  <c:v>0.39244049827029981</c:v>
                </c:pt>
                <c:pt idx="192">
                  <c:v>0.39202453786757391</c:v>
                </c:pt>
                <c:pt idx="193">
                  <c:v>0.39160940909739317</c:v>
                </c:pt>
                <c:pt idx="194">
                  <c:v>0.39119510988243489</c:v>
                </c:pt>
                <c:pt idx="195">
                  <c:v>0.3907816381516</c:v>
                </c:pt>
                <c:pt idx="196">
                  <c:v>0.3903689918399913</c:v>
                </c:pt>
                <c:pt idx="197">
                  <c:v>0.38995716888889176</c:v>
                </c:pt>
                <c:pt idx="198">
                  <c:v>0.38954616724574292</c:v>
                </c:pt>
                <c:pt idx="199">
                  <c:v>0.38913598486412354</c:v>
                </c:pt>
                <c:pt idx="200">
                  <c:v>0.38872661970372802</c:v>
                </c:pt>
                <c:pt idx="201">
                  <c:v>0.38831806973034527</c:v>
                </c:pt>
                <c:pt idx="202">
                  <c:v>0.38791033291583737</c:v>
                </c:pt>
                <c:pt idx="203">
                  <c:v>0.38750340723811849</c:v>
                </c:pt>
                <c:pt idx="204">
                  <c:v>0.38709729068113369</c:v>
                </c:pt>
                <c:pt idx="205">
                  <c:v>0.38669198123483817</c:v>
                </c:pt>
                <c:pt idx="206">
                  <c:v>0.38628747689517623</c:v>
                </c:pt>
                <c:pt idx="207">
                  <c:v>0.38588377566406046</c:v>
                </c:pt>
                <c:pt idx="208">
                  <c:v>0.38548087554935107</c:v>
                </c:pt>
                <c:pt idx="209">
                  <c:v>0.38507877456483519</c:v>
                </c:pt>
                <c:pt idx="210">
                  <c:v>0.38467747073020636</c:v>
                </c:pt>
                <c:pt idx="211">
                  <c:v>0.384276962071044</c:v>
                </c:pt>
                <c:pt idx="212">
                  <c:v>0.38387724661879308</c:v>
                </c:pt>
                <c:pt idx="213">
                  <c:v>0.38347832241074375</c:v>
                </c:pt>
                <c:pt idx="214">
                  <c:v>0.38308018749001105</c:v>
                </c:pt>
                <c:pt idx="215">
                  <c:v>0.38268283990551488</c:v>
                </c:pt>
                <c:pt idx="216">
                  <c:v>0.38228627771195983</c:v>
                </c:pt>
                <c:pt idx="217">
                  <c:v>0.3818904989698152</c:v>
                </c:pt>
                <c:pt idx="218">
                  <c:v>0.38149550174529506</c:v>
                </c:pt>
                <c:pt idx="219">
                  <c:v>0.38110128411033845</c:v>
                </c:pt>
                <c:pt idx="220">
                  <c:v>0.38070784414258957</c:v>
                </c:pt>
                <c:pt idx="221">
                  <c:v>0.38031517992537817</c:v>
                </c:pt>
                <c:pt idx="222">
                  <c:v>0.37992328954769983</c:v>
                </c:pt>
                <c:pt idx="223">
                  <c:v>0.37953217110419657</c:v>
                </c:pt>
                <c:pt idx="224">
                  <c:v>0.37914182269513724</c:v>
                </c:pt>
                <c:pt idx="225">
                  <c:v>0.37875224242639821</c:v>
                </c:pt>
                <c:pt idx="226">
                  <c:v>0.3783634284094442</c:v>
                </c:pt>
                <c:pt idx="227">
                  <c:v>0.37797537876130877</c:v>
                </c:pt>
                <c:pt idx="228">
                  <c:v>0.37758809160457546</c:v>
                </c:pt>
                <c:pt idx="229">
                  <c:v>0.37720156506735852</c:v>
                </c:pt>
                <c:pt idx="230">
                  <c:v>0.37681579728328402</c:v>
                </c:pt>
                <c:pt idx="231">
                  <c:v>0.37643078639147087</c:v>
                </c:pt>
                <c:pt idx="232">
                  <c:v>0.37604653053651194</c:v>
                </c:pt>
                <c:pt idx="233">
                  <c:v>0.3756630278684554</c:v>
                </c:pt>
                <c:pt idx="234">
                  <c:v>0.37528027654278584</c:v>
                </c:pt>
                <c:pt idx="235">
                  <c:v>0.37489827472040588</c:v>
                </c:pt>
                <c:pt idx="236">
                  <c:v>0.37451702056761738</c:v>
                </c:pt>
                <c:pt idx="237">
                  <c:v>0.37413651225610306</c:v>
                </c:pt>
                <c:pt idx="238">
                  <c:v>0.37375674796290809</c:v>
                </c:pt>
                <c:pt idx="239">
                  <c:v>0.37337772587042173</c:v>
                </c:pt>
                <c:pt idx="240">
                  <c:v>0.37299944416635911</c:v>
                </c:pt>
                <c:pt idx="241">
                  <c:v>0.37262190104374293</c:v>
                </c:pt>
                <c:pt idx="242">
                  <c:v>0.3722450947008854</c:v>
                </c:pt>
                <c:pt idx="243">
                  <c:v>0.37186902334137029</c:v>
                </c:pt>
                <c:pt idx="244">
                  <c:v>0.37149368517403469</c:v>
                </c:pt>
                <c:pt idx="245">
                  <c:v>0.37111907841295128</c:v>
                </c:pt>
                <c:pt idx="246">
                  <c:v>0.37074520127741051</c:v>
                </c:pt>
                <c:pt idx="247">
                  <c:v>0.37037205199190265</c:v>
                </c:pt>
                <c:pt idx="248">
                  <c:v>0.36999962878610032</c:v>
                </c:pt>
                <c:pt idx="249">
                  <c:v>0.36962792989484061</c:v>
                </c:pt>
                <c:pt idx="250">
                  <c:v>0.36925695355810773</c:v>
                </c:pt>
                <c:pt idx="251">
                  <c:v>0.36888669802101531</c:v>
                </c:pt>
                <c:pt idx="252">
                  <c:v>0.36851716153378911</c:v>
                </c:pt>
                <c:pt idx="253">
                  <c:v>0.36814834235174954</c:v>
                </c:pt>
                <c:pt idx="254">
                  <c:v>0.36778023873529453</c:v>
                </c:pt>
                <c:pt idx="255">
                  <c:v>0.36741284894988213</c:v>
                </c:pt>
                <c:pt idx="256">
                  <c:v>0.36704617126601341</c:v>
                </c:pt>
                <c:pt idx="257">
                  <c:v>0.36668020395921541</c:v>
                </c:pt>
                <c:pt idx="258">
                  <c:v>0.36631494531002401</c:v>
                </c:pt>
                <c:pt idx="259">
                  <c:v>0.36595039360396708</c:v>
                </c:pt>
                <c:pt idx="260">
                  <c:v>0.36558654713154742</c:v>
                </c:pt>
                <c:pt idx="261">
                  <c:v>0.36522340418822619</c:v>
                </c:pt>
                <c:pt idx="262">
                  <c:v>0.3648609630744058</c:v>
                </c:pt>
                <c:pt idx="263">
                  <c:v>0.36449922209541347</c:v>
                </c:pt>
                <c:pt idx="264">
                  <c:v>0.36413817956148448</c:v>
                </c:pt>
                <c:pt idx="265">
                  <c:v>0.36377783378774559</c:v>
                </c:pt>
                <c:pt idx="266">
                  <c:v>0.3634181830941986</c:v>
                </c:pt>
                <c:pt idx="267">
                  <c:v>0.36305922580570388</c:v>
                </c:pt>
                <c:pt idx="268">
                  <c:v>0.36270096025196386</c:v>
                </c:pt>
                <c:pt idx="269">
                  <c:v>0.36234338476750688</c:v>
                </c:pt>
                <c:pt idx="270">
                  <c:v>0.36198649769167085</c:v>
                </c:pt>
                <c:pt idx="271">
                  <c:v>0.36163029736858704</c:v>
                </c:pt>
                <c:pt idx="272">
                  <c:v>0.36127478214716396</c:v>
                </c:pt>
                <c:pt idx="273">
                  <c:v>0.36091995038107139</c:v>
                </c:pt>
                <c:pt idx="274">
                  <c:v>0.36056580042872416</c:v>
                </c:pt>
                <c:pt idx="275">
                  <c:v>0.36021233065326635</c:v>
                </c:pt>
                <c:pt idx="276">
                  <c:v>0.35985953942255544</c:v>
                </c:pt>
                <c:pt idx="277">
                  <c:v>0.35950742510914629</c:v>
                </c:pt>
                <c:pt idx="278">
                  <c:v>0.35915598609027566</c:v>
                </c:pt>
                <c:pt idx="279">
                  <c:v>0.35880522074784615</c:v>
                </c:pt>
                <c:pt idx="280">
                  <c:v>0.35845512746841091</c:v>
                </c:pt>
                <c:pt idx="281">
                  <c:v>0.35810570464315783</c:v>
                </c:pt>
                <c:pt idx="282">
                  <c:v>0.35775695066789409</c:v>
                </c:pt>
                <c:pt idx="283">
                  <c:v>0.35740886394303062</c:v>
                </c:pt>
                <c:pt idx="284">
                  <c:v>0.35706144287356684</c:v>
                </c:pt>
                <c:pt idx="285">
                  <c:v>0.35671468586907523</c:v>
                </c:pt>
                <c:pt idx="286">
                  <c:v>0.35636859134368598</c:v>
                </c:pt>
                <c:pt idx="287">
                  <c:v>0.35602315771607179</c:v>
                </c:pt>
                <c:pt idx="288">
                  <c:v>0.35567838340943281</c:v>
                </c:pt>
                <c:pt idx="289">
                  <c:v>0.35533426685148134</c:v>
                </c:pt>
                <c:pt idx="290">
                  <c:v>0.35499080647442699</c:v>
                </c:pt>
                <c:pt idx="291">
                  <c:v>0.35464800071496144</c:v>
                </c:pt>
                <c:pt idx="292">
                  <c:v>0.35430584801424375</c:v>
                </c:pt>
                <c:pt idx="293">
                  <c:v>0.35396434681788519</c:v>
                </c:pt>
                <c:pt idx="294">
                  <c:v>0.3536234955759347</c:v>
                </c:pt>
                <c:pt idx="295">
                  <c:v>0.35328329274286385</c:v>
                </c:pt>
                <c:pt idx="296">
                  <c:v>0.35294373677755236</c:v>
                </c:pt>
                <c:pt idx="297">
                  <c:v>0.35260482614327332</c:v>
                </c:pt>
                <c:pt idx="298">
                  <c:v>0.35226655930767853</c:v>
                </c:pt>
                <c:pt idx="299">
                  <c:v>0.35192893474278403</c:v>
                </c:pt>
                <c:pt idx="300">
                  <c:v>0.35159195092495565</c:v>
                </c:pt>
                <c:pt idx="301">
                  <c:v>0.3512556063348945</c:v>
                </c:pt>
                <c:pt idx="302">
                  <c:v>0.35091989945762259</c:v>
                </c:pt>
                <c:pt idx="303">
                  <c:v>0.35058482878246849</c:v>
                </c:pt>
                <c:pt idx="304">
                  <c:v>0.35025039280305309</c:v>
                </c:pt>
                <c:pt idx="305">
                  <c:v>0.34991659001727532</c:v>
                </c:pt>
                <c:pt idx="306">
                  <c:v>0.34958341892729811</c:v>
                </c:pt>
                <c:pt idx="307">
                  <c:v>0.34925087803953414</c:v>
                </c:pt>
                <c:pt idx="308">
                  <c:v>0.34891896586463184</c:v>
                </c:pt>
                <c:pt idx="309">
                  <c:v>0.34858768091746128</c:v>
                </c:pt>
                <c:pt idx="310">
                  <c:v>0.34825702171710049</c:v>
                </c:pt>
                <c:pt idx="311">
                  <c:v>0.34792698678682121</c:v>
                </c:pt>
                <c:pt idx="312">
                  <c:v>0.34759757465407531</c:v>
                </c:pt>
                <c:pt idx="313">
                  <c:v>0.34726878385048082</c:v>
                </c:pt>
                <c:pt idx="314">
                  <c:v>0.34694061291180828</c:v>
                </c:pt>
                <c:pt idx="315">
                  <c:v>0.34661306037796702</c:v>
                </c:pt>
                <c:pt idx="316">
                  <c:v>0.34628612479299148</c:v>
                </c:pt>
                <c:pt idx="317">
                  <c:v>0.34595980470502774</c:v>
                </c:pt>
                <c:pt idx="318">
                  <c:v>0.34563409866631978</c:v>
                </c:pt>
                <c:pt idx="319">
                  <c:v>0.34530900523319619</c:v>
                </c:pt>
                <c:pt idx="320">
                  <c:v>0.34498452296605664</c:v>
                </c:pt>
                <c:pt idx="321">
                  <c:v>0.34466065042935845</c:v>
                </c:pt>
                <c:pt idx="322">
                  <c:v>0.34433738619160337</c:v>
                </c:pt>
                <c:pt idx="323">
                  <c:v>0.34401472882532419</c:v>
                </c:pt>
                <c:pt idx="324">
                  <c:v>0.34369267690707156</c:v>
                </c:pt>
                <c:pt idx="325">
                  <c:v>0.34337122901740075</c:v>
                </c:pt>
                <c:pt idx="326">
                  <c:v>0.34305038374085856</c:v>
                </c:pt>
                <c:pt idx="327">
                  <c:v>0.34273013966597027</c:v>
                </c:pt>
                <c:pt idx="328">
                  <c:v>0.34241049538522644</c:v>
                </c:pt>
                <c:pt idx="329">
                  <c:v>0.34209144949507014</c:v>
                </c:pt>
                <c:pt idx="330">
                  <c:v>0.34177300059588378</c:v>
                </c:pt>
                <c:pt idx="331">
                  <c:v>0.34145514729197646</c:v>
                </c:pt>
                <c:pt idx="332">
                  <c:v>0.34113788819157087</c:v>
                </c:pt>
                <c:pt idx="333">
                  <c:v>0.34082122190679065</c:v>
                </c:pt>
                <c:pt idx="334">
                  <c:v>0.34050514705364765</c:v>
                </c:pt>
                <c:pt idx="335">
                  <c:v>0.34018966225202918</c:v>
                </c:pt>
                <c:pt idx="336">
                  <c:v>0.33987476612568529</c:v>
                </c:pt>
                <c:pt idx="337">
                  <c:v>0.33956045730221629</c:v>
                </c:pt>
                <c:pt idx="338">
                  <c:v>0.33924673441306008</c:v>
                </c:pt>
                <c:pt idx="339">
                  <c:v>0.33893359609347978</c:v>
                </c:pt>
                <c:pt idx="340">
                  <c:v>0.33862104098255108</c:v>
                </c:pt>
                <c:pt idx="341">
                  <c:v>0.33830906772314989</c:v>
                </c:pt>
                <c:pt idx="342">
                  <c:v>0.33799767496194011</c:v>
                </c:pt>
                <c:pt idx="343">
                  <c:v>0.33768686134936104</c:v>
                </c:pt>
                <c:pt idx="344">
                  <c:v>0.33737662553961528</c:v>
                </c:pt>
                <c:pt idx="345">
                  <c:v>0.33706696619065651</c:v>
                </c:pt>
                <c:pt idx="346">
                  <c:v>0.33675788196417711</c:v>
                </c:pt>
                <c:pt idx="347">
                  <c:v>0.33644937152559623</c:v>
                </c:pt>
                <c:pt idx="348">
                  <c:v>0.33614143354404757</c:v>
                </c:pt>
                <c:pt idx="349">
                  <c:v>0.33583406669236737</c:v>
                </c:pt>
                <c:pt idx="350">
                  <c:v>0.33552726964708229</c:v>
                </c:pt>
                <c:pt idx="351">
                  <c:v>0.33522104108839762</c:v>
                </c:pt>
                <c:pt idx="352">
                  <c:v>0.33491537970018526</c:v>
                </c:pt>
                <c:pt idx="353">
                  <c:v>0.33461028416997185</c:v>
                </c:pt>
                <c:pt idx="354">
                  <c:v>0.33430575318892686</c:v>
                </c:pt>
                <c:pt idx="355">
                  <c:v>0.33400178545185094</c:v>
                </c:pt>
                <c:pt idx="356">
                  <c:v>0.33369837965716409</c:v>
                </c:pt>
                <c:pt idx="357">
                  <c:v>0.33339553450689402</c:v>
                </c:pt>
                <c:pt idx="358">
                  <c:v>0.33309324870666435</c:v>
                </c:pt>
                <c:pt idx="359">
                  <c:v>0.3327915209656831</c:v>
                </c:pt>
                <c:pt idx="360">
                  <c:v>0.33249034999673116</c:v>
                </c:pt>
                <c:pt idx="361">
                  <c:v>0.33218973451615064</c:v>
                </c:pt>
                <c:pt idx="362">
                  <c:v>0.33188967324383345</c:v>
                </c:pt>
                <c:pt idx="363">
                  <c:v>0.33159016490320986</c:v>
                </c:pt>
                <c:pt idx="364">
                  <c:v>0.33129120822123709</c:v>
                </c:pt>
                <c:pt idx="365">
                  <c:v>0.33099280192838787</c:v>
                </c:pt>
                <c:pt idx="366">
                  <c:v>0.3306949447586392</c:v>
                </c:pt>
                <c:pt idx="367">
                  <c:v>0.33039763544946105</c:v>
                </c:pt>
                <c:pt idx="368">
                  <c:v>0.33010087274180516</c:v>
                </c:pt>
                <c:pt idx="369">
                  <c:v>0.32980465538009374</c:v>
                </c:pt>
                <c:pt idx="370">
                  <c:v>0.32950898211220842</c:v>
                </c:pt>
                <c:pt idx="371">
                  <c:v>0.32921385168947909</c:v>
                </c:pt>
                <c:pt idx="372">
                  <c:v>0.32891926286667283</c:v>
                </c:pt>
                <c:pt idx="373">
                  <c:v>0.32862521440198295</c:v>
                </c:pt>
                <c:pt idx="374">
                  <c:v>0.32833170505701775</c:v>
                </c:pt>
                <c:pt idx="375">
                  <c:v>0.32803873359678987</c:v>
                </c:pt>
                <c:pt idx="376">
                  <c:v>0.32774629878970524</c:v>
                </c:pt>
                <c:pt idx="377">
                  <c:v>0.32745439940755217</c:v>
                </c:pt>
                <c:pt idx="378">
                  <c:v>0.32716303422549065</c:v>
                </c:pt>
                <c:pt idx="379">
                  <c:v>0.32687220202204131</c:v>
                </c:pt>
                <c:pt idx="380">
                  <c:v>0.32658190157907502</c:v>
                </c:pt>
                <c:pt idx="381">
                  <c:v>0.32629213168180188</c:v>
                </c:pt>
                <c:pt idx="382">
                  <c:v>0.32600289111876063</c:v>
                </c:pt>
                <c:pt idx="383">
                  <c:v>0.32571417868180808</c:v>
                </c:pt>
                <c:pt idx="384">
                  <c:v>0.32542599316610843</c:v>
                </c:pt>
                <c:pt idx="385">
                  <c:v>0.32513833337012277</c:v>
                </c:pt>
                <c:pt idx="386">
                  <c:v>0.32485119809559854</c:v>
                </c:pt>
                <c:pt idx="387">
                  <c:v>0.32456458614755901</c:v>
                </c:pt>
                <c:pt idx="388">
                  <c:v>0.3242784963342929</c:v>
                </c:pt>
                <c:pt idx="389">
                  <c:v>0.32399292746734393</c:v>
                </c:pt>
                <c:pt idx="390">
                  <c:v>0.32370787836150045</c:v>
                </c:pt>
                <c:pt idx="391">
                  <c:v>0.32342334783478516</c:v>
                </c:pt>
                <c:pt idx="392">
                  <c:v>0.32313933470844475</c:v>
                </c:pt>
                <c:pt idx="393">
                  <c:v>0.32285583780693977</c:v>
                </c:pt>
                <c:pt idx="394">
                  <c:v>0.32257285595793417</c:v>
                </c:pt>
                <c:pt idx="395">
                  <c:v>0.32229038799228543</c:v>
                </c:pt>
                <c:pt idx="396">
                  <c:v>0.32200843274403412</c:v>
                </c:pt>
                <c:pt idx="397">
                  <c:v>0.32172698905039399</c:v>
                </c:pt>
                <c:pt idx="398">
                  <c:v>0.32144605575174184</c:v>
                </c:pt>
                <c:pt idx="399">
                  <c:v>0.32116563169160756</c:v>
                </c:pt>
                <c:pt idx="400">
                  <c:v>0.32088571571666391</c:v>
                </c:pt>
                <c:pt idx="401">
                  <c:v>0.3206063066767168</c:v>
                </c:pt>
                <c:pt idx="402">
                  <c:v>0.32032740342469523</c:v>
                </c:pt>
                <c:pt idx="403">
                  <c:v>0.3200490048166415</c:v>
                </c:pt>
                <c:pt idx="404">
                  <c:v>0.31977110971170125</c:v>
                </c:pt>
                <c:pt idx="405">
                  <c:v>0.31949371697211371</c:v>
                </c:pt>
                <c:pt idx="406">
                  <c:v>0.3192168254632019</c:v>
                </c:pt>
                <c:pt idx="407">
                  <c:v>0.31894043405336286</c:v>
                </c:pt>
                <c:pt idx="408">
                  <c:v>0.31866454161405799</c:v>
                </c:pt>
                <c:pt idx="409">
                  <c:v>0.31838914701980336</c:v>
                </c:pt>
                <c:pt idx="410">
                  <c:v>0.31811424914816</c:v>
                </c:pt>
                <c:pt idx="411">
                  <c:v>0.31783984687972444</c:v>
                </c:pt>
                <c:pt idx="412">
                  <c:v>0.31756593909811892</c:v>
                </c:pt>
                <c:pt idx="413">
                  <c:v>0.31729252468998204</c:v>
                </c:pt>
                <c:pt idx="414">
                  <c:v>0.31701960254495914</c:v>
                </c:pt>
                <c:pt idx="415">
                  <c:v>0.31674717155569299</c:v>
                </c:pt>
                <c:pt idx="416">
                  <c:v>0.31647523061781418</c:v>
                </c:pt>
                <c:pt idx="417">
                  <c:v>0.31620377862993176</c:v>
                </c:pt>
                <c:pt idx="418">
                  <c:v>0.31593281449362398</c:v>
                </c:pt>
                <c:pt idx="419">
                  <c:v>0.31566233711342878</c:v>
                </c:pt>
                <c:pt idx="420">
                  <c:v>0.31539234539683458</c:v>
                </c:pt>
                <c:pt idx="421">
                  <c:v>0.31512283825427112</c:v>
                </c:pt>
                <c:pt idx="422">
                  <c:v>0.31485381459910006</c:v>
                </c:pt>
                <c:pt idx="423">
                  <c:v>0.31458527334760583</c:v>
                </c:pt>
                <c:pt idx="424">
                  <c:v>0.3143172134189865</c:v>
                </c:pt>
                <c:pt idx="425">
                  <c:v>0.31404963373534461</c:v>
                </c:pt>
                <c:pt idx="426">
                  <c:v>0.31378253322167804</c:v>
                </c:pt>
                <c:pt idx="427">
                  <c:v>0.31351591080587105</c:v>
                </c:pt>
                <c:pt idx="428">
                  <c:v>0.31324976541868516</c:v>
                </c:pt>
                <c:pt idx="429">
                  <c:v>0.3129840959937501</c:v>
                </c:pt>
                <c:pt idx="430">
                  <c:v>0.31271890146755493</c:v>
                </c:pt>
                <c:pt idx="431">
                  <c:v>0.31245418077943904</c:v>
                </c:pt>
                <c:pt idx="432">
                  <c:v>0.31218993287158325</c:v>
                </c:pt>
                <c:pt idx="433">
                  <c:v>0.31192615668900103</c:v>
                </c:pt>
                <c:pt idx="434">
                  <c:v>0.31166285117952952</c:v>
                </c:pt>
                <c:pt idx="435">
                  <c:v>0.31140001529382078</c:v>
                </c:pt>
                <c:pt idx="436">
                  <c:v>0.31113764798533294</c:v>
                </c:pt>
                <c:pt idx="437">
                  <c:v>0.3108757482103216</c:v>
                </c:pt>
                <c:pt idx="438">
                  <c:v>0.31061431492783093</c:v>
                </c:pt>
                <c:pt idx="439">
                  <c:v>0.31035334709968515</c:v>
                </c:pt>
                <c:pt idx="440">
                  <c:v>0.31009284369047974</c:v>
                </c:pt>
                <c:pt idx="441">
                  <c:v>0.30983280366757282</c:v>
                </c:pt>
                <c:pt idx="442">
                  <c:v>0.30957322600107667</c:v>
                </c:pt>
                <c:pt idx="443">
                  <c:v>0.30931410966384909</c:v>
                </c:pt>
                <c:pt idx="444">
                  <c:v>0.30905545363148484</c:v>
                </c:pt>
                <c:pt idx="445">
                  <c:v>0.30879725688230714</c:v>
                </c:pt>
                <c:pt idx="446">
                  <c:v>0.30853951839735927</c:v>
                </c:pt>
                <c:pt idx="447">
                  <c:v>0.30828223716039604</c:v>
                </c:pt>
                <c:pt idx="448">
                  <c:v>0.30802541215787543</c:v>
                </c:pt>
                <c:pt idx="449">
                  <c:v>0.30776904237895014</c:v>
                </c:pt>
                <c:pt idx="450">
                  <c:v>0.30751312681545928</c:v>
                </c:pt>
                <c:pt idx="451">
                  <c:v>0.3072576644619201</c:v>
                </c:pt>
                <c:pt idx="452">
                  <c:v>0.3070026543155196</c:v>
                </c:pt>
                <c:pt idx="453">
                  <c:v>0.30674809537610626</c:v>
                </c:pt>
                <c:pt idx="454">
                  <c:v>0.30649398664618194</c:v>
                </c:pt>
                <c:pt idx="455">
                  <c:v>0.30624032713089344</c:v>
                </c:pt>
                <c:pt idx="456">
                  <c:v>0.30598711583802457</c:v>
                </c:pt>
                <c:pt idx="457">
                  <c:v>0.30573435177798786</c:v>
                </c:pt>
                <c:pt idx="458">
                  <c:v>0.3054820339638164</c:v>
                </c:pt>
                <c:pt idx="459">
                  <c:v>0.30523016141115589</c:v>
                </c:pt>
                <c:pt idx="460">
                  <c:v>0.30497873313825641</c:v>
                </c:pt>
                <c:pt idx="461">
                  <c:v>0.30472774816596454</c:v>
                </c:pt>
                <c:pt idx="462">
                  <c:v>0.30447720551771523</c:v>
                </c:pt>
                <c:pt idx="463">
                  <c:v>0.30422710421952393</c:v>
                </c:pt>
                <c:pt idx="464">
                  <c:v>0.30397744329997856</c:v>
                </c:pt>
                <c:pt idx="465">
                  <c:v>0.30372822179023157</c:v>
                </c:pt>
                <c:pt idx="466">
                  <c:v>0.30347943872399208</c:v>
                </c:pt>
                <c:pt idx="467">
                  <c:v>0.30323109313751806</c:v>
                </c:pt>
                <c:pt idx="468">
                  <c:v>0.30298318406960839</c:v>
                </c:pt>
                <c:pt idx="469">
                  <c:v>0.30273571056159515</c:v>
                </c:pt>
                <c:pt idx="470">
                  <c:v>0.30248867165733573</c:v>
                </c:pt>
                <c:pt idx="471">
                  <c:v>0.30224206640320522</c:v>
                </c:pt>
                <c:pt idx="472">
                  <c:v>0.3019958938480885</c:v>
                </c:pt>
                <c:pt idx="473">
                  <c:v>0.3017501530433726</c:v>
                </c:pt>
                <c:pt idx="474">
                  <c:v>0.30150484304293917</c:v>
                </c:pt>
                <c:pt idx="475">
                  <c:v>0.30125996290315665</c:v>
                </c:pt>
                <c:pt idx="476">
                  <c:v>0.30101551168287261</c:v>
                </c:pt>
                <c:pt idx="477">
                  <c:v>0.3007714884434064</c:v>
                </c:pt>
                <c:pt idx="478">
                  <c:v>0.30052789224854132</c:v>
                </c:pt>
                <c:pt idx="479">
                  <c:v>0.30028472216451724</c:v>
                </c:pt>
                <c:pt idx="480">
                  <c:v>0.30004197726002307</c:v>
                </c:pt>
                <c:pt idx="481">
                  <c:v>0.29979965660618912</c:v>
                </c:pt>
                <c:pt idx="482">
                  <c:v>0.29955775927657979</c:v>
                </c:pt>
                <c:pt idx="483">
                  <c:v>0.29931628434718616</c:v>
                </c:pt>
                <c:pt idx="484">
                  <c:v>0.29907523089641841</c:v>
                </c:pt>
                <c:pt idx="485">
                  <c:v>0.29883459800509854</c:v>
                </c:pt>
                <c:pt idx="486">
                  <c:v>0.29859438475645306</c:v>
                </c:pt>
                <c:pt idx="487">
                  <c:v>0.29835459023610555</c:v>
                </c:pt>
                <c:pt idx="488">
                  <c:v>0.29811521353206938</c:v>
                </c:pt>
                <c:pt idx="489">
                  <c:v>0.29787625373474047</c:v>
                </c:pt>
                <c:pt idx="490">
                  <c:v>0.29763770993689004</c:v>
                </c:pt>
                <c:pt idx="491">
                  <c:v>0.29739958123365723</c:v>
                </c:pt>
                <c:pt idx="492">
                  <c:v>0.29716186672254213</c:v>
                </c:pt>
                <c:pt idx="493">
                  <c:v>0.29692456550339835</c:v>
                </c:pt>
                <c:pt idx="494">
                  <c:v>0.29668767667842605</c:v>
                </c:pt>
                <c:pt idx="495">
                  <c:v>0.29645119935216474</c:v>
                </c:pt>
                <c:pt idx="496">
                  <c:v>0.29621513263148613</c:v>
                </c:pt>
                <c:pt idx="497">
                  <c:v>0.29597947562558713</c:v>
                </c:pt>
                <c:pt idx="498">
                  <c:v>0.29574422744598272</c:v>
                </c:pt>
                <c:pt idx="499">
                  <c:v>0.29550938720649894</c:v>
                </c:pt>
                <c:pt idx="500">
                  <c:v>0.29527495402326587</c:v>
                </c:pt>
                <c:pt idx="501">
                  <c:v>0.29504092701471069</c:v>
                </c:pt>
                <c:pt idx="502">
                  <c:v>0.29480730530155064</c:v>
                </c:pt>
                <c:pt idx="503">
                  <c:v>0.29457408800678619</c:v>
                </c:pt>
                <c:pt idx="504">
                  <c:v>0.29434127425569401</c:v>
                </c:pt>
                <c:pt idx="505">
                  <c:v>0.29410886317582013</c:v>
                </c:pt>
                <c:pt idx="506">
                  <c:v>0.2938768538969731</c:v>
                </c:pt>
                <c:pt idx="507">
                  <c:v>0.29364524555121713</c:v>
                </c:pt>
                <c:pt idx="508">
                  <c:v>0.29341403727286525</c:v>
                </c:pt>
                <c:pt idx="509">
                  <c:v>0.29318322819847248</c:v>
                </c:pt>
                <c:pt idx="510">
                  <c:v>0.29295281746682922</c:v>
                </c:pt>
                <c:pt idx="511">
                  <c:v>0.29272280421895436</c:v>
                </c:pt>
                <c:pt idx="512">
                  <c:v>0.29249318759808851</c:v>
                </c:pt>
                <c:pt idx="513">
                  <c:v>0.29226396674968746</c:v>
                </c:pt>
                <c:pt idx="514">
                  <c:v>0.29203514082141535</c:v>
                </c:pt>
                <c:pt idx="515">
                  <c:v>0.29180670896313815</c:v>
                </c:pt>
                <c:pt idx="516">
                  <c:v>0.29157867032691692</c:v>
                </c:pt>
                <c:pt idx="517">
                  <c:v>0.29135102406700125</c:v>
                </c:pt>
                <c:pt idx="518">
                  <c:v>0.29112376933982259</c:v>
                </c:pt>
                <c:pt idx="519">
                  <c:v>0.29089690530398787</c:v>
                </c:pt>
                <c:pt idx="520">
                  <c:v>0.2906704311202728</c:v>
                </c:pt>
                <c:pt idx="521">
                  <c:v>0.29044434595161539</c:v>
                </c:pt>
                <c:pt idx="522">
                  <c:v>0.29021864896310945</c:v>
                </c:pt>
                <c:pt idx="523">
                  <c:v>0.28999333932199811</c:v>
                </c:pt>
                <c:pt idx="524">
                  <c:v>0.28976841619766741</c:v>
                </c:pt>
                <c:pt idx="525">
                  <c:v>0.28954387876163989</c:v>
                </c:pt>
                <c:pt idx="526">
                  <c:v>0.28931972618756802</c:v>
                </c:pt>
                <c:pt idx="527">
                  <c:v>0.28909595765122797</c:v>
                </c:pt>
                <c:pt idx="528">
                  <c:v>0.28887257233051322</c:v>
                </c:pt>
                <c:pt idx="529">
                  <c:v>0.28864956940542824</c:v>
                </c:pt>
                <c:pt idx="530">
                  <c:v>0.28842694805808206</c:v>
                </c:pt>
                <c:pt idx="531">
                  <c:v>0.28820470747268201</c:v>
                </c:pt>
                <c:pt idx="532">
                  <c:v>0.28798284683552755</c:v>
                </c:pt>
                <c:pt idx="533">
                  <c:v>0.2877613653350039</c:v>
                </c:pt>
                <c:pt idx="534">
                  <c:v>0.2875402621615758</c:v>
                </c:pt>
                <c:pt idx="535">
                  <c:v>0.28731953650778141</c:v>
                </c:pt>
                <c:pt idx="536">
                  <c:v>0.287099187568226</c:v>
                </c:pt>
                <c:pt idx="537">
                  <c:v>0.28687921453957588</c:v>
                </c:pt>
                <c:pt idx="538">
                  <c:v>0.28665961662055206</c:v>
                </c:pt>
                <c:pt idx="539">
                  <c:v>0.28644039301192437</c:v>
                </c:pt>
                <c:pt idx="540">
                  <c:v>0.28622154291650515</c:v>
                </c:pt>
                <c:pt idx="541">
                  <c:v>0.28600306553914334</c:v>
                </c:pt>
                <c:pt idx="542">
                  <c:v>0.28578496008671828</c:v>
                </c:pt>
                <c:pt idx="543">
                  <c:v>0.28556722576813365</c:v>
                </c:pt>
                <c:pt idx="544">
                  <c:v>0.28534986179431149</c:v>
                </c:pt>
                <c:pt idx="545">
                  <c:v>0.28513286737818633</c:v>
                </c:pt>
                <c:pt idx="546">
                  <c:v>0.28491624173469893</c:v>
                </c:pt>
                <c:pt idx="547">
                  <c:v>0.28469998408079056</c:v>
                </c:pt>
                <c:pt idx="548">
                  <c:v>0.2844840936353969</c:v>
                </c:pt>
                <c:pt idx="549">
                  <c:v>0.28426856961944219</c:v>
                </c:pt>
                <c:pt idx="550">
                  <c:v>0.28405341125583328</c:v>
                </c:pt>
                <c:pt idx="551">
                  <c:v>0.28383861776945385</c:v>
                </c:pt>
                <c:pt idx="552">
                  <c:v>0.28362418838715842</c:v>
                </c:pt>
                <c:pt idx="553">
                  <c:v>0.28341012233776652</c:v>
                </c:pt>
                <c:pt idx="554">
                  <c:v>0.28319641885205704</c:v>
                </c:pt>
                <c:pt idx="555">
                  <c:v>0.28298307716276211</c:v>
                </c:pt>
                <c:pt idx="556">
                  <c:v>0.28277009650456159</c:v>
                </c:pt>
                <c:pt idx="557">
                  <c:v>0.28255747611407722</c:v>
                </c:pt>
                <c:pt idx="558">
                  <c:v>0.28234521522986683</c:v>
                </c:pt>
                <c:pt idx="559">
                  <c:v>0.28213331309241862</c:v>
                </c:pt>
                <c:pt idx="560">
                  <c:v>0.28192176894414556</c:v>
                </c:pt>
                <c:pt idx="561">
                  <c:v>0.28171058202937954</c:v>
                </c:pt>
                <c:pt idx="562">
                  <c:v>0.2814997515943658</c:v>
                </c:pt>
                <c:pt idx="563">
                  <c:v>0.2812892768872573</c:v>
                </c:pt>
                <c:pt idx="564">
                  <c:v>0.28107915715810899</c:v>
                </c:pt>
                <c:pt idx="565">
                  <c:v>0.28086939165887231</c:v>
                </c:pt>
                <c:pt idx="566">
                  <c:v>0.28065997964338951</c:v>
                </c:pt>
                <c:pt idx="567">
                  <c:v>0.28045092036738817</c:v>
                </c:pt>
                <c:pt idx="568">
                  <c:v>0.28024221308847552</c:v>
                </c:pt>
                <c:pt idx="569">
                  <c:v>0.28003385706613304</c:v>
                </c:pt>
                <c:pt idx="570">
                  <c:v>0.2798258515617108</c:v>
                </c:pt>
                <c:pt idx="571">
                  <c:v>0.27961819583842212</c:v>
                </c:pt>
                <c:pt idx="572">
                  <c:v>0.27941088916133794</c:v>
                </c:pt>
                <c:pt idx="573">
                  <c:v>0.27920393079738143</c:v>
                </c:pt>
                <c:pt idx="574">
                  <c:v>0.27899732001532257</c:v>
                </c:pt>
                <c:pt idx="575">
                  <c:v>0.27879105608577265</c:v>
                </c:pt>
                <c:pt idx="576">
                  <c:v>0.27858513828117892</c:v>
                </c:pt>
                <c:pt idx="577">
                  <c:v>0.27837956587581925</c:v>
                </c:pt>
                <c:pt idx="578">
                  <c:v>0.27817433814579662</c:v>
                </c:pt>
                <c:pt idx="579">
                  <c:v>0.27796945436903386</c:v>
                </c:pt>
                <c:pt idx="580">
                  <c:v>0.2777649138252683</c:v>
                </c:pt>
                <c:pt idx="581">
                  <c:v>0.27756071579604646</c:v>
                </c:pt>
                <c:pt idx="582">
                  <c:v>0.27735685956471878</c:v>
                </c:pt>
                <c:pt idx="583">
                  <c:v>0.27715334441643419</c:v>
                </c:pt>
                <c:pt idx="584">
                  <c:v>0.27695016963813501</c:v>
                </c:pt>
                <c:pt idx="585">
                  <c:v>0.27674733451855171</c:v>
                </c:pt>
                <c:pt idx="586">
                  <c:v>0.27654483834819754</c:v>
                </c:pt>
                <c:pt idx="587">
                  <c:v>0.27634268041936338</c:v>
                </c:pt>
                <c:pt idx="588">
                  <c:v>0.27614086002611266</c:v>
                </c:pt>
                <c:pt idx="589">
                  <c:v>0.27593937646427602</c:v>
                </c:pt>
                <c:pt idx="590">
                  <c:v>0.27573822903144624</c:v>
                </c:pt>
                <c:pt idx="591">
                  <c:v>0.27553741702697304</c:v>
                </c:pt>
                <c:pt idx="592">
                  <c:v>0.275336939751958</c:v>
                </c:pt>
                <c:pt idx="593">
                  <c:v>0.27513679650924949</c:v>
                </c:pt>
                <c:pt idx="594">
                  <c:v>0.27493698660343746</c:v>
                </c:pt>
                <c:pt idx="595">
                  <c:v>0.27473750934084851</c:v>
                </c:pt>
                <c:pt idx="596">
                  <c:v>0.27453836402954068</c:v>
                </c:pt>
                <c:pt idx="597">
                  <c:v>0.27433954997929855</c:v>
                </c:pt>
                <c:pt idx="598">
                  <c:v>0.27414106650162812</c:v>
                </c:pt>
                <c:pt idx="599">
                  <c:v>0.27394291290975187</c:v>
                </c:pt>
                <c:pt idx="600">
                  <c:v>0.27374508851860369</c:v>
                </c:pt>
                <c:pt idx="601">
                  <c:v>0.27354759264482403</c:v>
                </c:pt>
                <c:pt idx="602">
                  <c:v>0.27335042460675479</c:v>
                </c:pt>
                <c:pt idx="603">
                  <c:v>0.27315358372443449</c:v>
                </c:pt>
                <c:pt idx="604">
                  <c:v>0.27295706931959329</c:v>
                </c:pt>
                <c:pt idx="605">
                  <c:v>0.27276088071564819</c:v>
                </c:pt>
                <c:pt idx="606">
                  <c:v>0.27256501723769794</c:v>
                </c:pt>
                <c:pt idx="607">
                  <c:v>0.27236947821251828</c:v>
                </c:pt>
                <c:pt idx="608">
                  <c:v>0.27217426296855718</c:v>
                </c:pt>
                <c:pt idx="609">
                  <c:v>0.27197937083592977</c:v>
                </c:pt>
                <c:pt idx="610">
                  <c:v>0.27178480114641373</c:v>
                </c:pt>
                <c:pt idx="611">
                  <c:v>0.27159055323344433</c:v>
                </c:pt>
                <c:pt idx="612">
                  <c:v>0.27139662643210971</c:v>
                </c:pt>
                <c:pt idx="613">
                  <c:v>0.2712030200791461</c:v>
                </c:pt>
                <c:pt idx="614">
                  <c:v>0.271009733512933</c:v>
                </c:pt>
                <c:pt idx="615">
                  <c:v>0.27081676607348854</c:v>
                </c:pt>
                <c:pt idx="616">
                  <c:v>0.27062411710246453</c:v>
                </c:pt>
                <c:pt idx="617">
                  <c:v>0.27043178594314204</c:v>
                </c:pt>
                <c:pt idx="618">
                  <c:v>0.27023977194042648</c:v>
                </c:pt>
                <c:pt idx="619">
                  <c:v>0.27004807444084294</c:v>
                </c:pt>
                <c:pt idx="620">
                  <c:v>0.26985669279253166</c:v>
                </c:pt>
                <c:pt idx="621">
                  <c:v>0.26966562634524321</c:v>
                </c:pt>
                <c:pt idx="622">
                  <c:v>0.26947487445033391</c:v>
                </c:pt>
                <c:pt idx="623">
                  <c:v>0.26928443646076122</c:v>
                </c:pt>
                <c:pt idx="624">
                  <c:v>0.26909431173107917</c:v>
                </c:pt>
                <c:pt idx="625">
                  <c:v>0.26890449961743368</c:v>
                </c:pt>
                <c:pt idx="626">
                  <c:v>0.268714999477558</c:v>
                </c:pt>
                <c:pt idx="627">
                  <c:v>0.26852581067076825</c:v>
                </c:pt>
                <c:pt idx="628">
                  <c:v>0.26833693255795871</c:v>
                </c:pt>
                <c:pt idx="629">
                  <c:v>0.26814836450159735</c:v>
                </c:pt>
                <c:pt idx="630">
                  <c:v>0.26796010586572139</c:v>
                </c:pt>
                <c:pt idx="631">
                  <c:v>0.26777215601593268</c:v>
                </c:pt>
                <c:pt idx="632">
                  <c:v>0.26758451431939334</c:v>
                </c:pt>
                <c:pt idx="633">
                  <c:v>0.26739718014482106</c:v>
                </c:pt>
                <c:pt idx="634">
                  <c:v>0.26721015286248495</c:v>
                </c:pt>
                <c:pt idx="635">
                  <c:v>0.26702343184420085</c:v>
                </c:pt>
                <c:pt idx="636">
                  <c:v>0.26683701646332697</c:v>
                </c:pt>
                <c:pt idx="637">
                  <c:v>0.2666509060947595</c:v>
                </c:pt>
                <c:pt idx="638">
                  <c:v>0.26646510011492819</c:v>
                </c:pt>
                <c:pt idx="639">
                  <c:v>0.26627959790179195</c:v>
                </c:pt>
                <c:pt idx="640">
                  <c:v>0.2660943988348346</c:v>
                </c:pt>
                <c:pt idx="641">
                  <c:v>0.26590950229506022</c:v>
                </c:pt>
                <c:pt idx="642">
                  <c:v>0.26572490766498913</c:v>
                </c:pt>
                <c:pt idx="643">
                  <c:v>0.26554061432865333</c:v>
                </c:pt>
                <c:pt idx="644">
                  <c:v>0.26535662167159235</c:v>
                </c:pt>
                <c:pt idx="645">
                  <c:v>0.26517292908084883</c:v>
                </c:pt>
                <c:pt idx="646">
                  <c:v>0.26498953594496427</c:v>
                </c:pt>
                <c:pt idx="647">
                  <c:v>0.26480644165397471</c:v>
                </c:pt>
                <c:pt idx="648">
                  <c:v>0.2646236455994066</c:v>
                </c:pt>
                <c:pt idx="649">
                  <c:v>0.26444114717427247</c:v>
                </c:pt>
                <c:pt idx="650">
                  <c:v>0.26425894577306658</c:v>
                </c:pt>
                <c:pt idx="651">
                  <c:v>0.26407704079176098</c:v>
                </c:pt>
                <c:pt idx="652">
                  <c:v>0.26389543162780099</c:v>
                </c:pt>
                <c:pt idx="653">
                  <c:v>0.26371411768010128</c:v>
                </c:pt>
                <c:pt idx="654">
                  <c:v>0.26353309834904148</c:v>
                </c:pt>
                <c:pt idx="655">
                  <c:v>0.2633523730364622</c:v>
                </c:pt>
                <c:pt idx="656">
                  <c:v>0.26317194114566067</c:v>
                </c:pt>
                <c:pt idx="657">
                  <c:v>0.26299180208138684</c:v>
                </c:pt>
                <c:pt idx="658">
                  <c:v>0.26281195524983914</c:v>
                </c:pt>
                <c:pt idx="659">
                  <c:v>0.26263240005866023</c:v>
                </c:pt>
                <c:pt idx="660">
                  <c:v>0.2624531359169332</c:v>
                </c:pt>
                <c:pt idx="661">
                  <c:v>0.26227416223517719</c:v>
                </c:pt>
                <c:pt idx="662">
                  <c:v>0.26209547842534353</c:v>
                </c:pt>
                <c:pt idx="663">
                  <c:v>0.26191708390081164</c:v>
                </c:pt>
                <c:pt idx="664">
                  <c:v>0.26173897807638485</c:v>
                </c:pt>
                <c:pt idx="665">
                  <c:v>0.26156116036828658</c:v>
                </c:pt>
                <c:pt idx="666">
                  <c:v>0.26138363019415617</c:v>
                </c:pt>
                <c:pt idx="667">
                  <c:v>0.26120638697304488</c:v>
                </c:pt>
                <c:pt idx="668">
                  <c:v>0.26102943012541197</c:v>
                </c:pt>
                <c:pt idx="669">
                  <c:v>0.26085275907312067</c:v>
                </c:pt>
                <c:pt idx="670">
                  <c:v>0.26067637323943427</c:v>
                </c:pt>
                <c:pt idx="671">
                  <c:v>0.2605002720490121</c:v>
                </c:pt>
                <c:pt idx="672">
                  <c:v>0.26032445492790562</c:v>
                </c:pt>
                <c:pt idx="673">
                  <c:v>0.26014892130355449</c:v>
                </c:pt>
                <c:pt idx="674">
                  <c:v>0.2599736706047826</c:v>
                </c:pt>
                <c:pt idx="675">
                  <c:v>0.25979870226179436</c:v>
                </c:pt>
                <c:pt idx="676">
                  <c:v>0.2596240157061705</c:v>
                </c:pt>
                <c:pt idx="677">
                  <c:v>0.25944961037086445</c:v>
                </c:pt>
                <c:pt idx="678">
                  <c:v>0.25927548569019832</c:v>
                </c:pt>
                <c:pt idx="679">
                  <c:v>0.25910164109985923</c:v>
                </c:pt>
                <c:pt idx="680">
                  <c:v>0.25892807603689522</c:v>
                </c:pt>
                <c:pt idx="681">
                  <c:v>0.25875478993971168</c:v>
                </c:pt>
                <c:pt idx="682">
                  <c:v>0.25858178224806727</c:v>
                </c:pt>
                <c:pt idx="683">
                  <c:v>0.25840905240307038</c:v>
                </c:pt>
                <c:pt idx="684">
                  <c:v>0.25823659984717512</c:v>
                </c:pt>
                <c:pt idx="685">
                  <c:v>0.25806442402417767</c:v>
                </c:pt>
                <c:pt idx="686">
                  <c:v>0.25789252437921251</c:v>
                </c:pt>
                <c:pt idx="687">
                  <c:v>0.25772090035874856</c:v>
                </c:pt>
                <c:pt idx="688">
                  <c:v>0.25754955141058555</c:v>
                </c:pt>
                <c:pt idx="689">
                  <c:v>0.25737847698385025</c:v>
                </c:pt>
                <c:pt idx="690">
                  <c:v>0.25720767652899268</c:v>
                </c:pt>
                <c:pt idx="691">
                  <c:v>0.25703714949778256</c:v>
                </c:pt>
                <c:pt idx="692">
                  <c:v>0.25686689534330548</c:v>
                </c:pt>
                <c:pt idx="693">
                  <c:v>0.25669691351995932</c:v>
                </c:pt>
                <c:pt idx="694">
                  <c:v>0.25652720348345037</c:v>
                </c:pt>
                <c:pt idx="695">
                  <c:v>0.25635776469078997</c:v>
                </c:pt>
                <c:pt idx="696">
                  <c:v>0.25618859660029064</c:v>
                </c:pt>
                <c:pt idx="697">
                  <c:v>0.25601969867156255</c:v>
                </c:pt>
                <c:pt idx="698">
                  <c:v>0.25585107036550986</c:v>
                </c:pt>
                <c:pt idx="699">
                  <c:v>0.255682711144327</c:v>
                </c:pt>
                <c:pt idx="700">
                  <c:v>0.25551462047149531</c:v>
                </c:pt>
                <c:pt idx="701">
                  <c:v>0.25534679781177927</c:v>
                </c:pt>
                <c:pt idx="702">
                  <c:v>0.25517924263122294</c:v>
                </c:pt>
                <c:pt idx="703">
                  <c:v>0.25501195439714641</c:v>
                </c:pt>
                <c:pt idx="704">
                  <c:v>0.25484493257814234</c:v>
                </c:pt>
                <c:pt idx="705">
                  <c:v>0.25467817664407216</c:v>
                </c:pt>
                <c:pt idx="706">
                  <c:v>0.25451168606606289</c:v>
                </c:pt>
                <c:pt idx="707">
                  <c:v>0.25434546031650329</c:v>
                </c:pt>
                <c:pt idx="708">
                  <c:v>0.25417949886904051</c:v>
                </c:pt>
                <c:pt idx="709">
                  <c:v>0.25401380119857658</c:v>
                </c:pt>
                <c:pt idx="710">
                  <c:v>0.25384836678126499</c:v>
                </c:pt>
                <c:pt idx="711">
                  <c:v>0.25368319509450699</c:v>
                </c:pt>
                <c:pt idx="712">
                  <c:v>0.25351828561694839</c:v>
                </c:pt>
                <c:pt idx="713">
                  <c:v>0.25335363782847586</c:v>
                </c:pt>
                <c:pt idx="714">
                  <c:v>0.25318925121021374</c:v>
                </c:pt>
                <c:pt idx="715">
                  <c:v>0.25302512524452037</c:v>
                </c:pt>
                <c:pt idx="716">
                  <c:v>0.25286125941498477</c:v>
                </c:pt>
                <c:pt idx="717">
                  <c:v>0.25269765320642323</c:v>
                </c:pt>
                <c:pt idx="718">
                  <c:v>0.25253430610487598</c:v>
                </c:pt>
                <c:pt idx="719">
                  <c:v>0.25237121759760361</c:v>
                </c:pt>
                <c:pt idx="720">
                  <c:v>0.25220838717308386</c:v>
                </c:pt>
                <c:pt idx="721">
                  <c:v>0.2520458143210082</c:v>
                </c:pt>
                <c:pt idx="722">
                  <c:v>0.25188349853227848</c:v>
                </c:pt>
                <c:pt idx="723">
                  <c:v>0.25172143929900348</c:v>
                </c:pt>
                <c:pt idx="724">
                  <c:v>0.25155963611449578</c:v>
                </c:pt>
                <c:pt idx="725">
                  <c:v>0.25139808847326817</c:v>
                </c:pt>
                <c:pt idx="726">
                  <c:v>0.25123679587103065</c:v>
                </c:pt>
                <c:pt idx="727">
                  <c:v>0.25107575780468677</c:v>
                </c:pt>
                <c:pt idx="728">
                  <c:v>0.25091497377233068</c:v>
                </c:pt>
                <c:pt idx="729">
                  <c:v>0.25075444327324353</c:v>
                </c:pt>
                <c:pt idx="730">
                  <c:v>0.25059416580789046</c:v>
                </c:pt>
                <c:pt idx="731">
                  <c:v>0.25043414087791716</c:v>
                </c:pt>
                <c:pt idx="732">
                  <c:v>0.25027436798614672</c:v>
                </c:pt>
                <c:pt idx="733">
                  <c:v>0.25011484663657629</c:v>
                </c:pt>
                <c:pt idx="734">
                  <c:v>0.24995557633437396</c:v>
                </c:pt>
                <c:pt idx="735">
                  <c:v>0.24979655658587541</c:v>
                </c:pt>
                <c:pt idx="736">
                  <c:v>0.24963778689858082</c:v>
                </c:pt>
                <c:pt idx="737">
                  <c:v>0.24947926678115159</c:v>
                </c:pt>
                <c:pt idx="738">
                  <c:v>0.24932099574340716</c:v>
                </c:pt>
                <c:pt idx="739">
                  <c:v>0.24916297329632184</c:v>
                </c:pt>
                <c:pt idx="740">
                  <c:v>0.24900519895202161</c:v>
                </c:pt>
                <c:pt idx="741">
                  <c:v>0.24884767222378101</c:v>
                </c:pt>
                <c:pt idx="742">
                  <c:v>0.24869039262601994</c:v>
                </c:pt>
                <c:pt idx="743">
                  <c:v>0.24853335967430054</c:v>
                </c:pt>
                <c:pt idx="744">
                  <c:v>0.24837657288532403</c:v>
                </c:pt>
                <c:pt idx="745">
                  <c:v>0.24822003177692761</c:v>
                </c:pt>
                <c:pt idx="746">
                  <c:v>0.24806373586808134</c:v>
                </c:pt>
                <c:pt idx="747">
                  <c:v>0.24790768467888505</c:v>
                </c:pt>
                <c:pt idx="748">
                  <c:v>0.2477518777305652</c:v>
                </c:pt>
                <c:pt idx="749">
                  <c:v>0.24759631454547187</c:v>
                </c:pt>
                <c:pt idx="750">
                  <c:v>0.24744099464707561</c:v>
                </c:pt>
                <c:pt idx="751">
                  <c:v>0.2472859175599644</c:v>
                </c:pt>
                <c:pt idx="752">
                  <c:v>0.24713108280984061</c:v>
                </c:pt>
                <c:pt idx="753">
                  <c:v>0.24697648992351798</c:v>
                </c:pt>
                <c:pt idx="754">
                  <c:v>0.24682213842891848</c:v>
                </c:pt>
                <c:pt idx="755">
                  <c:v>0.24666802785506942</c:v>
                </c:pt>
                <c:pt idx="756">
                  <c:v>0.24651415773210031</c:v>
                </c:pt>
                <c:pt idx="757">
                  <c:v>0.24636052759123991</c:v>
                </c:pt>
                <c:pt idx="758">
                  <c:v>0.24620713696481328</c:v>
                </c:pt>
                <c:pt idx="759">
                  <c:v>0.24605398538623866</c:v>
                </c:pt>
                <c:pt idx="760">
                  <c:v>0.24590107239002459</c:v>
                </c:pt>
                <c:pt idx="761">
                  <c:v>0.24574839751176694</c:v>
                </c:pt>
                <c:pt idx="762">
                  <c:v>0.24559596028814587</c:v>
                </c:pt>
                <c:pt idx="763">
                  <c:v>0.24544376025692299</c:v>
                </c:pt>
                <c:pt idx="764">
                  <c:v>0.24529179695693831</c:v>
                </c:pt>
                <c:pt idx="765">
                  <c:v>0.24514006992810736</c:v>
                </c:pt>
                <c:pt idx="766">
                  <c:v>0.24498857871141827</c:v>
                </c:pt>
                <c:pt idx="767">
                  <c:v>0.24483732284892884</c:v>
                </c:pt>
                <c:pt idx="768">
                  <c:v>0.24468630188376361</c:v>
                </c:pt>
                <c:pt idx="769">
                  <c:v>0.24453551536011101</c:v>
                </c:pt>
                <c:pt idx="770">
                  <c:v>0.24438496282322042</c:v>
                </c:pt>
                <c:pt idx="771">
                  <c:v>0.24423464381939933</c:v>
                </c:pt>
                <c:pt idx="772">
                  <c:v>0.24408455789601047</c:v>
                </c:pt>
                <c:pt idx="773">
                  <c:v>0.24393470460146888</c:v>
                </c:pt>
                <c:pt idx="774">
                  <c:v>0.24378508348523917</c:v>
                </c:pt>
                <c:pt idx="775">
                  <c:v>0.24363569409783259</c:v>
                </c:pt>
                <c:pt idx="776">
                  <c:v>0.24348653599080422</c:v>
                </c:pt>
                <c:pt idx="777">
                  <c:v>0.24333760871675014</c:v>
                </c:pt>
                <c:pt idx="778">
                  <c:v>0.2431889118293046</c:v>
                </c:pt>
                <c:pt idx="779">
                  <c:v>0.24304044488313725</c:v>
                </c:pt>
                <c:pt idx="780">
                  <c:v>0.24289220743395029</c:v>
                </c:pt>
                <c:pt idx="781">
                  <c:v>0.24274419903847572</c:v>
                </c:pt>
                <c:pt idx="782">
                  <c:v>0.24259641925447251</c:v>
                </c:pt>
                <c:pt idx="783">
                  <c:v>0.24244886764072388</c:v>
                </c:pt>
                <c:pt idx="784">
                  <c:v>0.24230154375703447</c:v>
                </c:pt>
                <c:pt idx="785">
                  <c:v>0.24215444716422768</c:v>
                </c:pt>
                <c:pt idx="786">
                  <c:v>0.24200757742414281</c:v>
                </c:pt>
                <c:pt idx="787">
                  <c:v>0.24186093409963236</c:v>
                </c:pt>
                <c:pt idx="788">
                  <c:v>0.24171451675455935</c:v>
                </c:pt>
                <c:pt idx="789">
                  <c:v>0.24156832495379452</c:v>
                </c:pt>
                <c:pt idx="790">
                  <c:v>0.24142235826321365</c:v>
                </c:pt>
                <c:pt idx="791">
                  <c:v>0.24127661624969488</c:v>
                </c:pt>
                <c:pt idx="792">
                  <c:v>0.24113109848111591</c:v>
                </c:pt>
                <c:pt idx="793">
                  <c:v>0.24098580452635146</c:v>
                </c:pt>
                <c:pt idx="794">
                  <c:v>0.24084073395527045</c:v>
                </c:pt>
                <c:pt idx="795">
                  <c:v>0.2406958863387334</c:v>
                </c:pt>
                <c:pt idx="796">
                  <c:v>0.24055126124858978</c:v>
                </c:pt>
                <c:pt idx="797">
                  <c:v>0.24040685825767524</c:v>
                </c:pt>
                <c:pt idx="798">
                  <c:v>0.24026267693980913</c:v>
                </c:pt>
                <c:pt idx="799">
                  <c:v>0.24011871686979169</c:v>
                </c:pt>
                <c:pt idx="800">
                  <c:v>0.23997497762340156</c:v>
                </c:pt>
                <c:pt idx="801">
                  <c:v>0.23983145877739306</c:v>
                </c:pt>
                <c:pt idx="802">
                  <c:v>0.2396881599094936</c:v>
                </c:pt>
                <c:pt idx="803">
                  <c:v>0.2395450805984011</c:v>
                </c:pt>
                <c:pt idx="804">
                  <c:v>0.23940222042378131</c:v>
                </c:pt>
                <c:pt idx="805">
                  <c:v>0.23925957896626532</c:v>
                </c:pt>
                <c:pt idx="806">
                  <c:v>0.23911715580744691</c:v>
                </c:pt>
                <c:pt idx="807">
                  <c:v>0.23897495052987996</c:v>
                </c:pt>
                <c:pt idx="808">
                  <c:v>0.23883296271707596</c:v>
                </c:pt>
                <c:pt idx="809">
                  <c:v>0.23869119195350136</c:v>
                </c:pt>
                <c:pt idx="810">
                  <c:v>0.23854963782457503</c:v>
                </c:pt>
                <c:pt idx="811">
                  <c:v>0.23840829991666579</c:v>
                </c:pt>
                <c:pt idx="812">
                  <c:v>0.23826717781708978</c:v>
                </c:pt>
                <c:pt idx="813">
                  <c:v>0.238126271114108</c:v>
                </c:pt>
                <c:pt idx="814">
                  <c:v>0.23798557939692372</c:v>
                </c:pt>
                <c:pt idx="815">
                  <c:v>0.23784510225568001</c:v>
                </c:pt>
                <c:pt idx="816">
                  <c:v>0.23770483928145725</c:v>
                </c:pt>
                <c:pt idx="817">
                  <c:v>0.23756479006627054</c:v>
                </c:pt>
                <c:pt idx="818">
                  <c:v>0.23742495420306736</c:v>
                </c:pt>
                <c:pt idx="819">
                  <c:v>0.2372853312857249</c:v>
                </c:pt>
                <c:pt idx="820">
                  <c:v>0.23714592090904776</c:v>
                </c:pt>
                <c:pt idx="821">
                  <c:v>0.23700672266876535</c:v>
                </c:pt>
                <c:pt idx="822">
                  <c:v>0.23686773616152951</c:v>
                </c:pt>
                <c:pt idx="823">
                  <c:v>0.23672896098491197</c:v>
                </c:pt>
                <c:pt idx="824">
                  <c:v>0.23659039673740204</c:v>
                </c:pt>
                <c:pt idx="825">
                  <c:v>0.236452043018404</c:v>
                </c:pt>
                <c:pt idx="826">
                  <c:v>0.2363138994282348</c:v>
                </c:pt>
                <c:pt idx="827">
                  <c:v>0.23617596556812159</c:v>
                </c:pt>
                <c:pt idx="828">
                  <c:v>0.23603824104019933</c:v>
                </c:pt>
                <c:pt idx="829">
                  <c:v>0.23590072544750829</c:v>
                </c:pt>
                <c:pt idx="830">
                  <c:v>0.23576341839399173</c:v>
                </c:pt>
                <c:pt idx="831">
                  <c:v>0.23562631948449353</c:v>
                </c:pt>
                <c:pt idx="832">
                  <c:v>0.2354894283247557</c:v>
                </c:pt>
                <c:pt idx="833">
                  <c:v>0.23535274452141608</c:v>
                </c:pt>
                <c:pt idx="834">
                  <c:v>0.23521626768200593</c:v>
                </c:pt>
                <c:pt idx="835">
                  <c:v>0.23507999741494762</c:v>
                </c:pt>
                <c:pt idx="836">
                  <c:v>0.23494393332955216</c:v>
                </c:pt>
                <c:pt idx="837">
                  <c:v>0.23480807503601694</c:v>
                </c:pt>
                <c:pt idx="838">
                  <c:v>0.23467242214542339</c:v>
                </c:pt>
                <c:pt idx="839">
                  <c:v>0.23453697426973455</c:v>
                </c:pt>
                <c:pt idx="840">
                  <c:v>0.23440173102179288</c:v>
                </c:pt>
                <c:pt idx="841">
                  <c:v>0.23426669201531777</c:v>
                </c:pt>
                <c:pt idx="842">
                  <c:v>0.23413185686490337</c:v>
                </c:pt>
                <c:pt idx="843">
                  <c:v>0.23399722518601618</c:v>
                </c:pt>
                <c:pt idx="844">
                  <c:v>0.23386279659499282</c:v>
                </c:pt>
                <c:pt idx="845">
                  <c:v>0.23372857070903769</c:v>
                </c:pt>
                <c:pt idx="846">
                  <c:v>0.23359454714622066</c:v>
                </c:pt>
                <c:pt idx="847">
                  <c:v>0.23346072552547484</c:v>
                </c:pt>
                <c:pt idx="848">
                  <c:v>0.2333271054665943</c:v>
                </c:pt>
                <c:pt idx="849">
                  <c:v>0.23319368659023176</c:v>
                </c:pt>
                <c:pt idx="850">
                  <c:v>0.23306046851789639</c:v>
                </c:pt>
                <c:pt idx="851">
                  <c:v>0.23292745087195146</c:v>
                </c:pt>
                <c:pt idx="852">
                  <c:v>0.2327946332756122</c:v>
                </c:pt>
                <c:pt idx="853">
                  <c:v>0.23266201535294348</c:v>
                </c:pt>
              </c:numCache>
            </c:numRef>
          </c:yVal>
          <c:smooth val="1"/>
        </c:ser>
        <c:axId val="104396288"/>
        <c:axId val="104397824"/>
      </c:scatterChart>
      <c:valAx>
        <c:axId val="104396288"/>
        <c:scaling>
          <c:orientation val="minMax"/>
          <c:max val="80"/>
        </c:scaling>
        <c:axPos val="b"/>
        <c:numFmt formatCode="General" sourceLinked="1"/>
        <c:tickLblPos val="nextTo"/>
        <c:crossAx val="104397824"/>
        <c:crosses val="autoZero"/>
        <c:crossBetween val="midCat"/>
      </c:valAx>
      <c:valAx>
        <c:axId val="104397824"/>
        <c:scaling>
          <c:orientation val="minMax"/>
          <c:max val="0.60000000000000064"/>
          <c:min val="0"/>
        </c:scaling>
        <c:axPos val="l"/>
        <c:majorGridlines/>
        <c:numFmt formatCode="General" sourceLinked="1"/>
        <c:tickLblPos val="nextTo"/>
        <c:crossAx val="1043962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97" footer="0.31496062000000097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'Exp #8'!$Q$1</c:f>
              <c:strCache>
                <c:ptCount val="1"/>
                <c:pt idx="0">
                  <c:v>esiBadillo</c:v>
                </c:pt>
              </c:strCache>
            </c:strRef>
          </c:tx>
          <c:marker>
            <c:symbol val="none"/>
          </c:marker>
          <c:xVal>
            <c:numRef>
              <c:f>'Exp #8'!$F$2:$F$855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#8'!$Q$2:$Q$855</c:f>
              <c:numCache>
                <c:formatCode>General</c:formatCode>
                <c:ptCount val="854"/>
                <c:pt idx="0">
                  <c:v>0.14000000000000001</c:v>
                </c:pt>
                <c:pt idx="1">
                  <c:v>0.13987425510290738</c:v>
                </c:pt>
                <c:pt idx="2">
                  <c:v>0.13974904485273382</c:v>
                </c:pt>
                <c:pt idx="3">
                  <c:v>0.13962436641095652</c:v>
                </c:pt>
                <c:pt idx="4">
                  <c:v>0.13950021695711767</c:v>
                </c:pt>
                <c:pt idx="5">
                  <c:v>0.13937659368869051</c:v>
                </c:pt>
                <c:pt idx="6">
                  <c:v>0.13925349382094637</c:v>
                </c:pt>
                <c:pt idx="7">
                  <c:v>0.13913091458682308</c:v>
                </c:pt>
                <c:pt idx="8">
                  <c:v>0.13900885323679427</c:v>
                </c:pt>
                <c:pt idx="9">
                  <c:v>0.1388873070387398</c:v>
                </c:pt>
                <c:pt idx="10">
                  <c:v>0.13876627327781746</c:v>
                </c:pt>
                <c:pt idx="11">
                  <c:v>0.13864574925633558</c:v>
                </c:pt>
                <c:pt idx="12">
                  <c:v>0.13852573229362672</c:v>
                </c:pt>
                <c:pt idx="13">
                  <c:v>0.13840621972592249</c:v>
                </c:pt>
                <c:pt idx="14">
                  <c:v>0.13828720890622942</c:v>
                </c:pt>
                <c:pt idx="15">
                  <c:v>0.1381686972042058</c:v>
                </c:pt>
                <c:pt idx="16">
                  <c:v>0.13805068200603959</c:v>
                </c:pt>
                <c:pt idx="17">
                  <c:v>0.13793316071432746</c:v>
                </c:pt>
                <c:pt idx="18">
                  <c:v>0.13781613074795457</c:v>
                </c:pt>
                <c:pt idx="19">
                  <c:v>0.1376995895419757</c:v>
                </c:pt>
                <c:pt idx="20">
                  <c:v>0.13758353454749703</c:v>
                </c:pt>
                <c:pt idx="21">
                  <c:v>0.13746796323155919</c:v>
                </c:pt>
                <c:pt idx="22">
                  <c:v>0.13735287307702113</c:v>
                </c:pt>
                <c:pt idx="23">
                  <c:v>0.13723826158244498</c:v>
                </c:pt>
                <c:pt idx="24">
                  <c:v>0.13712412626198187</c:v>
                </c:pt>
                <c:pt idx="25">
                  <c:v>0.13701046464525871</c:v>
                </c:pt>
                <c:pt idx="26">
                  <c:v>0.13689727427726592</c:v>
                </c:pt>
                <c:pt idx="27">
                  <c:v>0.13678455271824608</c:v>
                </c:pt>
                <c:pt idx="28">
                  <c:v>0.13667229754358348</c:v>
                </c:pt>
                <c:pt idx="29">
                  <c:v>0.1365605063436946</c:v>
                </c:pt>
                <c:pt idx="30">
                  <c:v>0.13644917672391943</c:v>
                </c:pt>
                <c:pt idx="31">
                  <c:v>0.13633830630441385</c:v>
                </c:pt>
                <c:pt idx="32">
                  <c:v>0.13622789272004279</c:v>
                </c:pt>
                <c:pt idx="33">
                  <c:v>0.13611793362027416</c:v>
                </c:pt>
                <c:pt idx="34">
                  <c:v>0.13600842666907395</c:v>
                </c:pt>
                <c:pt idx="35">
                  <c:v>0.13589936954480183</c:v>
                </c:pt>
                <c:pt idx="36">
                  <c:v>0.13579075994010786</c:v>
                </c:pt>
                <c:pt idx="37">
                  <c:v>0.13568259556183004</c:v>
                </c:pt>
                <c:pt idx="38">
                  <c:v>0.1355748741308925</c:v>
                </c:pt>
                <c:pt idx="39">
                  <c:v>0.13546759338220477</c:v>
                </c:pt>
                <c:pt idx="40">
                  <c:v>0.13536075106456169</c:v>
                </c:pt>
                <c:pt idx="41">
                  <c:v>0.13525434494054428</c:v>
                </c:pt>
                <c:pt idx="42">
                  <c:v>0.13514837278642119</c:v>
                </c:pt>
                <c:pt idx="43">
                  <c:v>0.13504283239205134</c:v>
                </c:pt>
                <c:pt idx="44">
                  <c:v>0.1349377215607869</c:v>
                </c:pt>
                <c:pt idx="45">
                  <c:v>0.13483303810937736</c:v>
                </c:pt>
                <c:pt idx="46">
                  <c:v>0.13472877986787438</c:v>
                </c:pt>
                <c:pt idx="47">
                  <c:v>0.13462494467953723</c:v>
                </c:pt>
                <c:pt idx="48">
                  <c:v>0.13452153040073911</c:v>
                </c:pt>
                <c:pt idx="49">
                  <c:v>0.13441853490087424</c:v>
                </c:pt>
                <c:pt idx="50">
                  <c:v>0.13431595606226568</c:v>
                </c:pt>
                <c:pt idx="51">
                  <c:v>0.13421379178007389</c:v>
                </c:pt>
                <c:pt idx="52">
                  <c:v>0.13411203996220603</c:v>
                </c:pt>
                <c:pt idx="53">
                  <c:v>0.1340106985292259</c:v>
                </c:pt>
                <c:pt idx="54">
                  <c:v>0.13390976541426489</c:v>
                </c:pt>
                <c:pt idx="55">
                  <c:v>0.13380923856293331</c:v>
                </c:pt>
                <c:pt idx="56">
                  <c:v>0.13370911593323265</c:v>
                </c:pt>
                <c:pt idx="57">
                  <c:v>0.13360939549546838</c:v>
                </c:pt>
                <c:pt idx="58">
                  <c:v>0.13351007523216366</c:v>
                </c:pt>
                <c:pt idx="59">
                  <c:v>0.1334111531379735</c:v>
                </c:pt>
                <c:pt idx="60">
                  <c:v>0.13331262721959988</c:v>
                </c:pt>
                <c:pt idx="61">
                  <c:v>0.1332144954957073</c:v>
                </c:pt>
                <c:pt idx="62">
                  <c:v>0.13311675599683911</c:v>
                </c:pt>
                <c:pt idx="63">
                  <c:v>0.13301940676533455</c:v>
                </c:pt>
                <c:pt idx="64">
                  <c:v>0.13292244585524635</c:v>
                </c:pt>
                <c:pt idx="65">
                  <c:v>0.13282587133225912</c:v>
                </c:pt>
                <c:pt idx="66">
                  <c:v>0.13272968127360824</c:v>
                </c:pt>
                <c:pt idx="67">
                  <c:v>0.13263387376799948</c:v>
                </c:pt>
                <c:pt idx="68">
                  <c:v>0.13253844691552932</c:v>
                </c:pt>
                <c:pt idx="69">
                  <c:v>0.13244339882760575</c:v>
                </c:pt>
                <c:pt idx="70">
                  <c:v>0.13234872762686975</c:v>
                </c:pt>
                <c:pt idx="71">
                  <c:v>0.13225443144711754</c:v>
                </c:pt>
                <c:pt idx="72">
                  <c:v>0.13216050843322324</c:v>
                </c:pt>
                <c:pt idx="73">
                  <c:v>0.13206695674106225</c:v>
                </c:pt>
                <c:pt idx="74">
                  <c:v>0.13197377453743517</c:v>
                </c:pt>
                <c:pt idx="75">
                  <c:v>0.13188095999999244</c:v>
                </c:pt>
                <c:pt idx="76">
                  <c:v>0.13178851131715941</c:v>
                </c:pt>
                <c:pt idx="77">
                  <c:v>0.13169642668806222</c:v>
                </c:pt>
                <c:pt idx="78">
                  <c:v>0.13160470432245394</c:v>
                </c:pt>
                <c:pt idx="79">
                  <c:v>0.13151334244064161</c:v>
                </c:pt>
                <c:pt idx="80">
                  <c:v>0.13142233927341374</c:v>
                </c:pt>
                <c:pt idx="81">
                  <c:v>0.13133169306196829</c:v>
                </c:pt>
                <c:pt idx="82">
                  <c:v>0.13124140205784129</c:v>
                </c:pt>
                <c:pt idx="83">
                  <c:v>0.13115146452283608</c:v>
                </c:pt>
                <c:pt idx="84">
                  <c:v>0.13106187872895295</c:v>
                </c:pt>
                <c:pt idx="85">
                  <c:v>0.13097264295831951</c:v>
                </c:pt>
                <c:pt idx="86">
                  <c:v>0.13088375550312148</c:v>
                </c:pt>
                <c:pt idx="87">
                  <c:v>0.13079521466553395</c:v>
                </c:pt>
                <c:pt idx="88">
                  <c:v>0.13070701875765348</c:v>
                </c:pt>
                <c:pt idx="89">
                  <c:v>0.13061916610143035</c:v>
                </c:pt>
                <c:pt idx="90">
                  <c:v>0.13053165502860162</c:v>
                </c:pt>
                <c:pt idx="91">
                  <c:v>0.13044448388062452</c:v>
                </c:pt>
                <c:pt idx="92">
                  <c:v>0.13035765100861049</c:v>
                </c:pt>
                <c:pt idx="93">
                  <c:v>0.13027115477325968</c:v>
                </c:pt>
                <c:pt idx="94">
                  <c:v>0.13018499354479593</c:v>
                </c:pt>
                <c:pt idx="95">
                  <c:v>0.13009916570290236</c:v>
                </c:pt>
                <c:pt idx="96">
                  <c:v>0.13001366963665725</c:v>
                </c:pt>
                <c:pt idx="97">
                  <c:v>0.12992850374447065</c:v>
                </c:pt>
                <c:pt idx="98">
                  <c:v>0.12984366643402137</c:v>
                </c:pt>
                <c:pt idx="99">
                  <c:v>0.12975915612219438</c:v>
                </c:pt>
                <c:pt idx="100">
                  <c:v>0.12967497123501884</c:v>
                </c:pt>
                <c:pt idx="101">
                  <c:v>0.12959111020760655</c:v>
                </c:pt>
                <c:pt idx="102">
                  <c:v>0.12950757148409081</c:v>
                </c:pt>
                <c:pt idx="103">
                  <c:v>0.12942435351756584</c:v>
                </c:pt>
                <c:pt idx="104">
                  <c:v>0.12934145477002659</c:v>
                </c:pt>
                <c:pt idx="105">
                  <c:v>0.1292588737123091</c:v>
                </c:pt>
                <c:pt idx="106">
                  <c:v>0.1291766088240312</c:v>
                </c:pt>
                <c:pt idx="107">
                  <c:v>0.12909465859353381</c:v>
                </c:pt>
                <c:pt idx="108">
                  <c:v>0.12901302151782248</c:v>
                </c:pt>
                <c:pt idx="109">
                  <c:v>0.12893169610250968</c:v>
                </c:pt>
                <c:pt idx="110">
                  <c:v>0.12885068086175719</c:v>
                </c:pt>
                <c:pt idx="111">
                  <c:v>0.12876997431821918</c:v>
                </c:pt>
                <c:pt idx="112">
                  <c:v>0.12868957500298561</c:v>
                </c:pt>
                <c:pt idx="113">
                  <c:v>0.12860948145552606</c:v>
                </c:pt>
                <c:pt idx="114">
                  <c:v>0.12852969222363411</c:v>
                </c:pt>
                <c:pt idx="115">
                  <c:v>0.12845020586337191</c:v>
                </c:pt>
                <c:pt idx="116">
                  <c:v>0.1283710209390154</c:v>
                </c:pt>
                <c:pt idx="117">
                  <c:v>0.12829213602299983</c:v>
                </c:pt>
                <c:pt idx="118">
                  <c:v>0.12821354969586571</c:v>
                </c:pt>
                <c:pt idx="119">
                  <c:v>0.12813526054620514</c:v>
                </c:pt>
                <c:pt idx="120">
                  <c:v>0.12805726717060859</c:v>
                </c:pt>
                <c:pt idx="121">
                  <c:v>0.12797956817361217</c:v>
                </c:pt>
                <c:pt idx="122">
                  <c:v>0.12790216216764502</c:v>
                </c:pt>
                <c:pt idx="123">
                  <c:v>0.1278250477729774</c:v>
                </c:pt>
                <c:pt idx="124">
                  <c:v>0.12774822361766902</c:v>
                </c:pt>
                <c:pt idx="125">
                  <c:v>0.12767168833751777</c:v>
                </c:pt>
                <c:pt idx="126">
                  <c:v>0.1275954405760088</c:v>
                </c:pt>
                <c:pt idx="127">
                  <c:v>0.12751947898426416</c:v>
                </c:pt>
                <c:pt idx="128">
                  <c:v>0.12744380222099252</c:v>
                </c:pt>
                <c:pt idx="129">
                  <c:v>0.12736840895243962</c:v>
                </c:pt>
                <c:pt idx="130">
                  <c:v>0.12729329785233867</c:v>
                </c:pt>
                <c:pt idx="131">
                  <c:v>0.12721846760186162</c:v>
                </c:pt>
                <c:pt idx="132">
                  <c:v>0.12714391688957033</c:v>
                </c:pt>
                <c:pt idx="133">
                  <c:v>0.12706964441136842</c:v>
                </c:pt>
                <c:pt idx="134">
                  <c:v>0.12699564887045328</c:v>
                </c:pt>
                <c:pt idx="135">
                  <c:v>0.12692192897726859</c:v>
                </c:pt>
                <c:pt idx="136">
                  <c:v>0.12684848344945709</c:v>
                </c:pt>
                <c:pt idx="137">
                  <c:v>0.12677531101181372</c:v>
                </c:pt>
                <c:pt idx="138">
                  <c:v>0.1267024103962392</c:v>
                </c:pt>
                <c:pt idx="139">
                  <c:v>0.12662978034169375</c:v>
                </c:pt>
                <c:pt idx="140">
                  <c:v>0.1265574195941514</c:v>
                </c:pt>
                <c:pt idx="141">
                  <c:v>0.12648532690655448</c:v>
                </c:pt>
                <c:pt idx="142">
                  <c:v>0.12641350103876847</c:v>
                </c:pt>
                <c:pt idx="143">
                  <c:v>0.12634194075753724</c:v>
                </c:pt>
                <c:pt idx="144">
                  <c:v>0.12627064483643854</c:v>
                </c:pt>
                <c:pt idx="145">
                  <c:v>0.1261996120558399</c:v>
                </c:pt>
                <c:pt idx="146">
                  <c:v>0.12612884120285472</c:v>
                </c:pt>
                <c:pt idx="147">
                  <c:v>0.12605833107129896</c:v>
                </c:pt>
                <c:pt idx="148">
                  <c:v>0.12598808046164778</c:v>
                </c:pt>
                <c:pt idx="149">
                  <c:v>0.12591808818099276</c:v>
                </c:pt>
                <c:pt idx="150">
                  <c:v>0.12584835304299943</c:v>
                </c:pt>
                <c:pt idx="151">
                  <c:v>0.12577887386786499</c:v>
                </c:pt>
                <c:pt idx="152">
                  <c:v>0.12570964948227631</c:v>
                </c:pt>
                <c:pt idx="153">
                  <c:v>0.12564067871936846</c:v>
                </c:pt>
                <c:pt idx="154">
                  <c:v>0.12557196041868329</c:v>
                </c:pt>
                <c:pt idx="155">
                  <c:v>0.12550349342612852</c:v>
                </c:pt>
                <c:pt idx="156">
                  <c:v>0.12543527659393694</c:v>
                </c:pt>
                <c:pt idx="157">
                  <c:v>0.12536730878062616</c:v>
                </c:pt>
                <c:pt idx="158">
                  <c:v>0.12529958885095829</c:v>
                </c:pt>
                <c:pt idx="159">
                  <c:v>0.12523211567590029</c:v>
                </c:pt>
                <c:pt idx="160">
                  <c:v>0.12516488813258433</c:v>
                </c:pt>
                <c:pt idx="161">
                  <c:v>0.12509790510426866</c:v>
                </c:pt>
                <c:pt idx="162">
                  <c:v>0.12503116548029852</c:v>
                </c:pt>
                <c:pt idx="163">
                  <c:v>0.12496466815606759</c:v>
                </c:pt>
                <c:pt idx="164">
                  <c:v>0.12489841203297951</c:v>
                </c:pt>
                <c:pt idx="165">
                  <c:v>0.1248323960184098</c:v>
                </c:pt>
                <c:pt idx="166">
                  <c:v>0.12476661902566806</c:v>
                </c:pt>
                <c:pt idx="167">
                  <c:v>0.12470107997396029</c:v>
                </c:pt>
                <c:pt idx="168">
                  <c:v>0.12463577778835176</c:v>
                </c:pt>
                <c:pt idx="169">
                  <c:v>0.12457071139972985</c:v>
                </c:pt>
                <c:pt idx="170">
                  <c:v>0.12450587974476733</c:v>
                </c:pt>
                <c:pt idx="171">
                  <c:v>0.1244412817658859</c:v>
                </c:pt>
                <c:pt idx="172">
                  <c:v>0.12437691641121992</c:v>
                </c:pt>
                <c:pt idx="173">
                  <c:v>0.12431278263458048</c:v>
                </c:pt>
                <c:pt idx="174">
                  <c:v>0.12424887939541965</c:v>
                </c:pt>
                <c:pt idx="175">
                  <c:v>0.12418520565879505</c:v>
                </c:pt>
                <c:pt idx="176">
                  <c:v>0.12412176039533465</c:v>
                </c:pt>
                <c:pt idx="177">
                  <c:v>0.12405854258120184</c:v>
                </c:pt>
                <c:pt idx="178">
                  <c:v>0.1239955511980607</c:v>
                </c:pt>
                <c:pt idx="179">
                  <c:v>0.12393278523304156</c:v>
                </c:pt>
                <c:pt idx="180">
                  <c:v>0.12387024367870682</c:v>
                </c:pt>
                <c:pt idx="181">
                  <c:v>0.12380792553301695</c:v>
                </c:pt>
                <c:pt idx="182">
                  <c:v>0.12374582979929682</c:v>
                </c:pt>
                <c:pt idx="183">
                  <c:v>0.12368395548620223</c:v>
                </c:pt>
                <c:pt idx="184">
                  <c:v>0.1236223016076866</c:v>
                </c:pt>
                <c:pt idx="185">
                  <c:v>0.12356086718296808</c:v>
                </c:pt>
                <c:pt idx="186">
                  <c:v>0.12349965123649667</c:v>
                </c:pt>
                <c:pt idx="187">
                  <c:v>0.12343865279792181</c:v>
                </c:pt>
                <c:pt idx="188">
                  <c:v>0.12337787090205996</c:v>
                </c:pt>
                <c:pt idx="189">
                  <c:v>0.12331730458886261</c:v>
                </c:pt>
                <c:pt idx="190">
                  <c:v>0.12325695290338443</c:v>
                </c:pt>
                <c:pt idx="191">
                  <c:v>0.12319681489575156</c:v>
                </c:pt>
                <c:pt idx="192">
                  <c:v>0.12313688962113037</c:v>
                </c:pt>
                <c:pt idx="193">
                  <c:v>0.12307717613969614</c:v>
                </c:pt>
                <c:pt idx="194">
                  <c:v>0.12301767351660219</c:v>
                </c:pt>
                <c:pt idx="195">
                  <c:v>0.12295838082194913</c:v>
                </c:pt>
                <c:pt idx="196">
                  <c:v>0.12289929713075433</c:v>
                </c:pt>
                <c:pt idx="197">
                  <c:v>0.12284042152292161</c:v>
                </c:pt>
                <c:pt idx="198">
                  <c:v>0.1227817530832112</c:v>
                </c:pt>
                <c:pt idx="199">
                  <c:v>0.12272329090120977</c:v>
                </c:pt>
                <c:pt idx="200">
                  <c:v>0.12266503407130087</c:v>
                </c:pt>
                <c:pt idx="201">
                  <c:v>0.1226069816926354</c:v>
                </c:pt>
                <c:pt idx="202">
                  <c:v>0.12254913286910232</c:v>
                </c:pt>
                <c:pt idx="203">
                  <c:v>0.12249148670929973</c:v>
                </c:pt>
                <c:pt idx="204">
                  <c:v>0.1224340423265059</c:v>
                </c:pt>
                <c:pt idx="205">
                  <c:v>0.12237679883865071</c:v>
                </c:pt>
                <c:pt idx="206">
                  <c:v>0.12231975536828713</c:v>
                </c:pt>
                <c:pt idx="207">
                  <c:v>0.12226291104256304</c:v>
                </c:pt>
                <c:pt idx="208">
                  <c:v>0.12220626499319318</c:v>
                </c:pt>
                <c:pt idx="209">
                  <c:v>0.12214981635643123</c:v>
                </c:pt>
                <c:pt idx="210">
                  <c:v>0.12209356427304224</c:v>
                </c:pt>
                <c:pt idx="211">
                  <c:v>0.12203750788827511</c:v>
                </c:pt>
                <c:pt idx="212">
                  <c:v>0.12198164635183532</c:v>
                </c:pt>
                <c:pt idx="213">
                  <c:v>0.12192597881785787</c:v>
                </c:pt>
                <c:pt idx="214">
                  <c:v>0.12187050444488035</c:v>
                </c:pt>
                <c:pt idx="215">
                  <c:v>0.12181522239581624</c:v>
                </c:pt>
                <c:pt idx="216">
                  <c:v>0.12176013183792841</c:v>
                </c:pt>
                <c:pt idx="217">
                  <c:v>0.12170523194280275</c:v>
                </c:pt>
                <c:pt idx="218">
                  <c:v>0.121650521886322</c:v>
                </c:pt>
                <c:pt idx="219">
                  <c:v>0.12159600084863979</c:v>
                </c:pt>
                <c:pt idx="220">
                  <c:v>0.12154166801415488</c:v>
                </c:pt>
                <c:pt idx="221">
                  <c:v>0.12148752257148542</c:v>
                </c:pt>
                <c:pt idx="222">
                  <c:v>0.12143356371344365</c:v>
                </c:pt>
                <c:pt idx="223">
                  <c:v>0.1213797906370105</c:v>
                </c:pt>
                <c:pt idx="224">
                  <c:v>0.12132620254331063</c:v>
                </c:pt>
                <c:pt idx="225">
                  <c:v>0.12127279863758735</c:v>
                </c:pt>
                <c:pt idx="226">
                  <c:v>0.12121957812917798</c:v>
                </c:pt>
                <c:pt idx="227">
                  <c:v>0.12116654023148925</c:v>
                </c:pt>
                <c:pt idx="228">
                  <c:v>0.12111368416197285</c:v>
                </c:pt>
                <c:pt idx="229">
                  <c:v>0.12106100914210122</c:v>
                </c:pt>
                <c:pt idx="230">
                  <c:v>0.12100851439734341</c:v>
                </c:pt>
                <c:pt idx="231">
                  <c:v>0.12095619915714123</c:v>
                </c:pt>
                <c:pt idx="232">
                  <c:v>0.12090406265488551</c:v>
                </c:pt>
                <c:pt idx="233">
                  <c:v>0.12085210412789243</c:v>
                </c:pt>
                <c:pt idx="234">
                  <c:v>0.12080032281738014</c:v>
                </c:pt>
                <c:pt idx="235">
                  <c:v>0.12074871796844547</c:v>
                </c:pt>
                <c:pt idx="236">
                  <c:v>0.12069728883004086</c:v>
                </c:pt>
                <c:pt idx="237">
                  <c:v>0.12064603465495136</c:v>
                </c:pt>
                <c:pt idx="238">
                  <c:v>0.12059495469977183</c:v>
                </c:pt>
                <c:pt idx="239">
                  <c:v>0.12054404822488435</c:v>
                </c:pt>
                <c:pt idx="240">
                  <c:v>0.12049331449443569</c:v>
                </c:pt>
                <c:pt idx="241">
                  <c:v>0.12044275277631494</c:v>
                </c:pt>
                <c:pt idx="242">
                  <c:v>0.12039236234213141</c:v>
                </c:pt>
                <c:pt idx="243">
                  <c:v>0.12034214246719249</c:v>
                </c:pt>
                <c:pt idx="244">
                  <c:v>0.12029209243048188</c:v>
                </c:pt>
                <c:pt idx="245">
                  <c:v>0.12024221151463775</c:v>
                </c:pt>
                <c:pt idx="246">
                  <c:v>0.12019249900593119</c:v>
                </c:pt>
                <c:pt idx="247">
                  <c:v>0.12014295419424478</c:v>
                </c:pt>
                <c:pt idx="248">
                  <c:v>0.12009357637305126</c:v>
                </c:pt>
                <c:pt idx="249">
                  <c:v>0.12004436483939238</c:v>
                </c:pt>
                <c:pt idx="250">
                  <c:v>0.11999531889385787</c:v>
                </c:pt>
                <c:pt idx="251">
                  <c:v>0.11994643784056461</c:v>
                </c:pt>
                <c:pt idx="252">
                  <c:v>0.11989772098713586</c:v>
                </c:pt>
                <c:pt idx="253">
                  <c:v>0.11984916764468065</c:v>
                </c:pt>
                <c:pt idx="254">
                  <c:v>0.11980077712777339</c:v>
                </c:pt>
                <c:pt idx="255">
                  <c:v>0.11975254875443345</c:v>
                </c:pt>
                <c:pt idx="256">
                  <c:v>0.11970448184610506</c:v>
                </c:pt>
                <c:pt idx="257">
                  <c:v>0.11965657572763724</c:v>
                </c:pt>
                <c:pt idx="258">
                  <c:v>0.11960882972726386</c:v>
                </c:pt>
                <c:pt idx="259">
                  <c:v>0.11956124317658387</c:v>
                </c:pt>
                <c:pt idx="260">
                  <c:v>0.11951381541054167</c:v>
                </c:pt>
                <c:pt idx="261">
                  <c:v>0.11946654576740756</c:v>
                </c:pt>
                <c:pt idx="262">
                  <c:v>0.11941943358875839</c:v>
                </c:pt>
                <c:pt idx="263">
                  <c:v>0.11937247821945828</c:v>
                </c:pt>
                <c:pt idx="264">
                  <c:v>0.11932567900763945</c:v>
                </c:pt>
                <c:pt idx="265">
                  <c:v>0.1192790353046833</c:v>
                </c:pt>
                <c:pt idx="266">
                  <c:v>0.11923254646520143</c:v>
                </c:pt>
                <c:pt idx="267">
                  <c:v>0.11918621184701698</c:v>
                </c:pt>
                <c:pt idx="268">
                  <c:v>0.11914003081114598</c:v>
                </c:pt>
                <c:pt idx="269">
                  <c:v>0.11909400272177877</c:v>
                </c:pt>
                <c:pt idx="270">
                  <c:v>0.11904812694626171</c:v>
                </c:pt>
                <c:pt idx="271">
                  <c:v>0.11900240285507888</c:v>
                </c:pt>
                <c:pt idx="272">
                  <c:v>0.11895682982183393</c:v>
                </c:pt>
                <c:pt idx="273">
                  <c:v>0.1189114072232321</c:v>
                </c:pt>
                <c:pt idx="274">
                  <c:v>0.11886613443906224</c:v>
                </c:pt>
                <c:pt idx="275">
                  <c:v>0.11882101085217912</c:v>
                </c:pt>
                <c:pt idx="276">
                  <c:v>0.11877603584848573</c:v>
                </c:pt>
                <c:pt idx="277">
                  <c:v>0.11873120881691566</c:v>
                </c:pt>
                <c:pt idx="278">
                  <c:v>0.11868652914941576</c:v>
                </c:pt>
                <c:pt idx="279">
                  <c:v>0.11864199624092879</c:v>
                </c:pt>
                <c:pt idx="280">
                  <c:v>0.11859760948937619</c:v>
                </c:pt>
                <c:pt idx="281">
                  <c:v>0.11855336829564099</c:v>
                </c:pt>
                <c:pt idx="282">
                  <c:v>0.11850927206355086</c:v>
                </c:pt>
                <c:pt idx="283">
                  <c:v>0.11846532019986121</c:v>
                </c:pt>
                <c:pt idx="284">
                  <c:v>0.11842151211423846</c:v>
                </c:pt>
                <c:pt idx="285">
                  <c:v>0.11837784721924333</c:v>
                </c:pt>
                <c:pt idx="286">
                  <c:v>0.11833432493031436</c:v>
                </c:pt>
                <c:pt idx="287">
                  <c:v>0.11829094466575142</c:v>
                </c:pt>
                <c:pt idx="288">
                  <c:v>0.11824770584669946</c:v>
                </c:pt>
                <c:pt idx="289">
                  <c:v>0.11820460789713219</c:v>
                </c:pt>
                <c:pt idx="290">
                  <c:v>0.11816165024383608</c:v>
                </c:pt>
                <c:pt idx="291">
                  <c:v>0.11811883231639424</c:v>
                </c:pt>
                <c:pt idx="292">
                  <c:v>0.11807615354717058</c:v>
                </c:pt>
                <c:pt idx="293">
                  <c:v>0.11803361337129396</c:v>
                </c:pt>
                <c:pt idx="294">
                  <c:v>0.11799121122664256</c:v>
                </c:pt>
                <c:pt idx="295">
                  <c:v>0.11794894655382823</c:v>
                </c:pt>
                <c:pt idx="296">
                  <c:v>0.11790681879618098</c:v>
                </c:pt>
                <c:pt idx="297">
                  <c:v>0.11786482739973361</c:v>
                </c:pt>
                <c:pt idx="298">
                  <c:v>0.11782297181320643</c:v>
                </c:pt>
                <c:pt idx="299">
                  <c:v>0.11778125148799203</c:v>
                </c:pt>
                <c:pt idx="300">
                  <c:v>0.11773966587814017</c:v>
                </c:pt>
                <c:pt idx="301">
                  <c:v>0.1176982144403428</c:v>
                </c:pt>
                <c:pt idx="302">
                  <c:v>0.11765689663391919</c:v>
                </c:pt>
                <c:pt idx="303">
                  <c:v>0.11761571192080103</c:v>
                </c:pt>
                <c:pt idx="304">
                  <c:v>0.11757465976551779</c:v>
                </c:pt>
                <c:pt idx="305">
                  <c:v>0.11753373963518204</c:v>
                </c:pt>
                <c:pt idx="306">
                  <c:v>0.11749295099947502</c:v>
                </c:pt>
                <c:pt idx="307">
                  <c:v>0.11745229333063208</c:v>
                </c:pt>
                <c:pt idx="308">
                  <c:v>0.11741176610342843</c:v>
                </c:pt>
                <c:pt idx="309">
                  <c:v>0.11737136879516488</c:v>
                </c:pt>
                <c:pt idx="310">
                  <c:v>0.11733110088565364</c:v>
                </c:pt>
                <c:pt idx="311">
                  <c:v>0.11729096185720431</c:v>
                </c:pt>
                <c:pt idx="312">
                  <c:v>0.11725095119460985</c:v>
                </c:pt>
                <c:pt idx="313">
                  <c:v>0.11721106838513273</c:v>
                </c:pt>
                <c:pt idx="314">
                  <c:v>0.11717131291849113</c:v>
                </c:pt>
                <c:pt idx="315">
                  <c:v>0.1171316842868452</c:v>
                </c:pt>
                <c:pt idx="316">
                  <c:v>0.11709218198478345</c:v>
                </c:pt>
                <c:pt idx="317">
                  <c:v>0.11705280550930924</c:v>
                </c:pt>
                <c:pt idx="318">
                  <c:v>0.11701355435982728</c:v>
                </c:pt>
                <c:pt idx="319">
                  <c:v>0.11697442803813035</c:v>
                </c:pt>
                <c:pt idx="320">
                  <c:v>0.11693542604838589</c:v>
                </c:pt>
                <c:pt idx="321">
                  <c:v>0.11689654789712292</c:v>
                </c:pt>
                <c:pt idx="322">
                  <c:v>0.11685779309321892</c:v>
                </c:pt>
                <c:pt idx="323">
                  <c:v>0.11681916114788671</c:v>
                </c:pt>
                <c:pt idx="324">
                  <c:v>0.11678065157466157</c:v>
                </c:pt>
                <c:pt idx="325">
                  <c:v>0.1167422638893884</c:v>
                </c:pt>
                <c:pt idx="326">
                  <c:v>0.11670399761020887</c:v>
                </c:pt>
                <c:pt idx="327">
                  <c:v>0.1166658522575488</c:v>
                </c:pt>
                <c:pt idx="328">
                  <c:v>0.11662782735410547</c:v>
                </c:pt>
                <c:pt idx="329">
                  <c:v>0.11658992242483508</c:v>
                </c:pt>
                <c:pt idx="330">
                  <c:v>0.11655213699694034</c:v>
                </c:pt>
                <c:pt idx="331">
                  <c:v>0.11651447059985802</c:v>
                </c:pt>
                <c:pt idx="332">
                  <c:v>0.11647692276524671</c:v>
                </c:pt>
                <c:pt idx="333">
                  <c:v>0.11643949302697454</c:v>
                </c:pt>
                <c:pt idx="334">
                  <c:v>0.11640218092110705</c:v>
                </c:pt>
                <c:pt idx="335">
                  <c:v>0.11636498598589511</c:v>
                </c:pt>
                <c:pt idx="336">
                  <c:v>0.11632790776176291</c:v>
                </c:pt>
                <c:pt idx="337">
                  <c:v>0.11629094579129606</c:v>
                </c:pt>
                <c:pt idx="338">
                  <c:v>0.11625409961922972</c:v>
                </c:pt>
                <c:pt idx="339">
                  <c:v>0.11621736879243684</c:v>
                </c:pt>
                <c:pt idx="340">
                  <c:v>0.11618075285991641</c:v>
                </c:pt>
                <c:pt idx="341">
                  <c:v>0.11614425137278192</c:v>
                </c:pt>
                <c:pt idx="342">
                  <c:v>0.11610786388424969</c:v>
                </c:pt>
                <c:pt idx="343">
                  <c:v>0.1160715899496275</c:v>
                </c:pt>
                <c:pt idx="344">
                  <c:v>0.1160354291263031</c:v>
                </c:pt>
                <c:pt idx="345">
                  <c:v>0.1159993809737329</c:v>
                </c:pt>
                <c:pt idx="346">
                  <c:v>0.11596344505343069</c:v>
                </c:pt>
                <c:pt idx="347">
                  <c:v>0.11592762092895642</c:v>
                </c:pt>
                <c:pt idx="348">
                  <c:v>0.11589190816590514</c:v>
                </c:pt>
                <c:pt idx="349">
                  <c:v>0.11585630633189582</c:v>
                </c:pt>
                <c:pt idx="350">
                  <c:v>0.11582081499656049</c:v>
                </c:pt>
                <c:pt idx="351">
                  <c:v>0.11578543373153322</c:v>
                </c:pt>
                <c:pt idx="352">
                  <c:v>0.11575016211043927</c:v>
                </c:pt>
                <c:pt idx="353">
                  <c:v>0.11571499970888437</c:v>
                </c:pt>
                <c:pt idx="354">
                  <c:v>0.1156799461044439</c:v>
                </c:pt>
                <c:pt idx="355">
                  <c:v>0.11564500087665232</c:v>
                </c:pt>
                <c:pt idx="356">
                  <c:v>0.1156101636069925</c:v>
                </c:pt>
                <c:pt idx="357">
                  <c:v>0.11557543387888528</c:v>
                </c:pt>
                <c:pt idx="358">
                  <c:v>0.11554081127767891</c:v>
                </c:pt>
                <c:pt idx="359">
                  <c:v>0.11550629539063877</c:v>
                </c:pt>
                <c:pt idx="360">
                  <c:v>0.1154718858069369</c:v>
                </c:pt>
                <c:pt idx="361">
                  <c:v>0.11543758211764188</c:v>
                </c:pt>
                <c:pt idx="362">
                  <c:v>0.11540338391570849</c:v>
                </c:pt>
                <c:pt idx="363">
                  <c:v>0.11536929079596765</c:v>
                </c:pt>
                <c:pt idx="364">
                  <c:v>0.11533530235511633</c:v>
                </c:pt>
                <c:pt idx="365">
                  <c:v>0.11530141819170749</c:v>
                </c:pt>
                <c:pt idx="366">
                  <c:v>0.11526763790614017</c:v>
                </c:pt>
                <c:pt idx="367">
                  <c:v>0.11523396110064955</c:v>
                </c:pt>
                <c:pt idx="368">
                  <c:v>0.11520038737929715</c:v>
                </c:pt>
                <c:pt idx="369">
                  <c:v>0.11516691634796104</c:v>
                </c:pt>
                <c:pt idx="370">
                  <c:v>0.11513354761432615</c:v>
                </c:pt>
                <c:pt idx="371">
                  <c:v>0.11510028078787454</c:v>
                </c:pt>
                <c:pt idx="372">
                  <c:v>0.11506711547987589</c:v>
                </c:pt>
                <c:pt idx="373">
                  <c:v>0.1150340513033779</c:v>
                </c:pt>
                <c:pt idx="374">
                  <c:v>0.11500108787319685</c:v>
                </c:pt>
                <c:pt idx="375">
                  <c:v>0.11496822480590815</c:v>
                </c:pt>
                <c:pt idx="376">
                  <c:v>0.114935461719837</c:v>
                </c:pt>
                <c:pt idx="377">
                  <c:v>0.11490279823504901</c:v>
                </c:pt>
                <c:pt idx="378">
                  <c:v>0.11487023397334106</c:v>
                </c:pt>
                <c:pt idx="379">
                  <c:v>0.11483776855823202</c:v>
                </c:pt>
                <c:pt idx="380">
                  <c:v>0.11480540161495363</c:v>
                </c:pt>
                <c:pt idx="381">
                  <c:v>0.11477313277044143</c:v>
                </c:pt>
                <c:pt idx="382">
                  <c:v>0.1147409616533257</c:v>
                </c:pt>
                <c:pt idx="383">
                  <c:v>0.11470888789392254</c:v>
                </c:pt>
                <c:pt idx="384">
                  <c:v>0.11467691112422489</c:v>
                </c:pt>
                <c:pt idx="385">
                  <c:v>0.11464503097789368</c:v>
                </c:pt>
                <c:pt idx="386">
                  <c:v>0.11461324709024903</c:v>
                </c:pt>
                <c:pt idx="387">
                  <c:v>0.11458155909826148</c:v>
                </c:pt>
                <c:pt idx="388">
                  <c:v>0.11454996664054329</c:v>
                </c:pt>
                <c:pt idx="389">
                  <c:v>0.11451846935733978</c:v>
                </c:pt>
                <c:pt idx="390">
                  <c:v>0.11448706689052073</c:v>
                </c:pt>
                <c:pt idx="391">
                  <c:v>0.11445575888357179</c:v>
                </c:pt>
                <c:pt idx="392">
                  <c:v>0.11442454498158607</c:v>
                </c:pt>
                <c:pt idx="393">
                  <c:v>0.11439342483125557</c:v>
                </c:pt>
                <c:pt idx="394">
                  <c:v>0.11436239808086293</c:v>
                </c:pt>
                <c:pt idx="395">
                  <c:v>0.11433146438027295</c:v>
                </c:pt>
                <c:pt idx="396">
                  <c:v>0.11430062338092432</c:v>
                </c:pt>
                <c:pt idx="397">
                  <c:v>0.11426987473582147</c:v>
                </c:pt>
                <c:pt idx="398">
                  <c:v>0.1142392180995262</c:v>
                </c:pt>
                <c:pt idx="399">
                  <c:v>0.11420865312814972</c:v>
                </c:pt>
                <c:pt idx="400">
                  <c:v>0.1141781794793444</c:v>
                </c:pt>
                <c:pt idx="401">
                  <c:v>0.11414779681229578</c:v>
                </c:pt>
                <c:pt idx="402">
                  <c:v>0.11411750478771457</c:v>
                </c:pt>
                <c:pt idx="403">
                  <c:v>0.11408730306782869</c:v>
                </c:pt>
                <c:pt idx="404">
                  <c:v>0.11405719131637532</c:v>
                </c:pt>
                <c:pt idx="405">
                  <c:v>0.1140271691985931</c:v>
                </c:pt>
                <c:pt idx="406">
                  <c:v>0.11399723638121427</c:v>
                </c:pt>
                <c:pt idx="407">
                  <c:v>0.11396739253245695</c:v>
                </c:pt>
                <c:pt idx="408">
                  <c:v>0.11393763732201734</c:v>
                </c:pt>
                <c:pt idx="409">
                  <c:v>0.1139079704210621</c:v>
                </c:pt>
                <c:pt idx="410">
                  <c:v>0.1138783915022207</c:v>
                </c:pt>
                <c:pt idx="411">
                  <c:v>0.11384890023957786</c:v>
                </c:pt>
                <c:pt idx="412">
                  <c:v>0.11381949630866596</c:v>
                </c:pt>
                <c:pt idx="413">
                  <c:v>0.11379017938645759</c:v>
                </c:pt>
                <c:pt idx="414">
                  <c:v>0.11376094915135808</c:v>
                </c:pt>
                <c:pt idx="415">
                  <c:v>0.11373180528319807</c:v>
                </c:pt>
                <c:pt idx="416">
                  <c:v>0.11370274746322616</c:v>
                </c:pt>
                <c:pt idx="417">
                  <c:v>0.11367377537410163</c:v>
                </c:pt>
                <c:pt idx="418">
                  <c:v>0.11364488869988711</c:v>
                </c:pt>
                <c:pt idx="419">
                  <c:v>0.11361608712604133</c:v>
                </c:pt>
                <c:pt idx="420">
                  <c:v>0.11358737033941201</c:v>
                </c:pt>
                <c:pt idx="421">
                  <c:v>0.11355873802822862</c:v>
                </c:pt>
                <c:pt idx="422">
                  <c:v>0.11353018988209533</c:v>
                </c:pt>
                <c:pt idx="423">
                  <c:v>0.11350172559198392</c:v>
                </c:pt>
                <c:pt idx="424">
                  <c:v>0.11347334485022675</c:v>
                </c:pt>
                <c:pt idx="425">
                  <c:v>0.11344504735050981</c:v>
                </c:pt>
                <c:pt idx="426">
                  <c:v>0.11341683278786571</c:v>
                </c:pt>
                <c:pt idx="427">
                  <c:v>0.11338870085866685</c:v>
                </c:pt>
                <c:pt idx="428">
                  <c:v>0.11336065126061853</c:v>
                </c:pt>
                <c:pt idx="429">
                  <c:v>0.11333268369275212</c:v>
                </c:pt>
                <c:pt idx="430">
                  <c:v>0.11330479785541829</c:v>
                </c:pt>
                <c:pt idx="431">
                  <c:v>0.11327699345028026</c:v>
                </c:pt>
                <c:pt idx="432">
                  <c:v>0.1132492701803071</c:v>
                </c:pt>
                <c:pt idx="433">
                  <c:v>0.11322162774976707</c:v>
                </c:pt>
                <c:pt idx="434">
                  <c:v>0.11319406586422097</c:v>
                </c:pt>
                <c:pt idx="435">
                  <c:v>0.11316658423051562</c:v>
                </c:pt>
                <c:pt idx="436">
                  <c:v>0.11313918255677724</c:v>
                </c:pt>
                <c:pt idx="437">
                  <c:v>0.11311186055240496</c:v>
                </c:pt>
                <c:pt idx="438">
                  <c:v>0.11308461792806439</c:v>
                </c:pt>
                <c:pt idx="439">
                  <c:v>0.11305745439568113</c:v>
                </c:pt>
                <c:pt idx="440">
                  <c:v>0.1130303696684344</c:v>
                </c:pt>
                <c:pt idx="441">
                  <c:v>0.11300336346075064</c:v>
                </c:pt>
                <c:pt idx="442">
                  <c:v>0.11297643548829729</c:v>
                </c:pt>
                <c:pt idx="443">
                  <c:v>0.11294958546797638</c:v>
                </c:pt>
                <c:pt idx="444">
                  <c:v>0.11292281311791838</c:v>
                </c:pt>
                <c:pt idx="445">
                  <c:v>0.11289611815747588</c:v>
                </c:pt>
                <c:pt idx="446">
                  <c:v>0.11286950030721754</c:v>
                </c:pt>
                <c:pt idx="447">
                  <c:v>0.11284295928892184</c:v>
                </c:pt>
                <c:pt idx="448">
                  <c:v>0.11281649482557102</c:v>
                </c:pt>
                <c:pt idx="449">
                  <c:v>0.11279010664134502</c:v>
                </c:pt>
                <c:pt idx="450">
                  <c:v>0.1127637944616154</c:v>
                </c:pt>
                <c:pt idx="451">
                  <c:v>0.11273755801293936</c:v>
                </c:pt>
                <c:pt idx="452">
                  <c:v>0.11271139702305381</c:v>
                </c:pt>
                <c:pt idx="453">
                  <c:v>0.11268531122086937</c:v>
                </c:pt>
                <c:pt idx="454">
                  <c:v>0.11265930033646454</c:v>
                </c:pt>
                <c:pt idx="455">
                  <c:v>0.11263336410107974</c:v>
                </c:pt>
                <c:pt idx="456">
                  <c:v>0.11260750224711158</c:v>
                </c:pt>
                <c:pt idx="457">
                  <c:v>0.112581714508107</c:v>
                </c:pt>
                <c:pt idx="458">
                  <c:v>0.11255600061875753</c:v>
                </c:pt>
                <c:pt idx="459">
                  <c:v>0.11253036031489357</c:v>
                </c:pt>
                <c:pt idx="460">
                  <c:v>0.11250479333347861</c:v>
                </c:pt>
                <c:pt idx="461">
                  <c:v>0.11247929941260369</c:v>
                </c:pt>
                <c:pt idx="462">
                  <c:v>0.11245387829148168</c:v>
                </c:pt>
                <c:pt idx="463">
                  <c:v>0.11242852971044169</c:v>
                </c:pt>
                <c:pt idx="464">
                  <c:v>0.1124032534109235</c:v>
                </c:pt>
                <c:pt idx="465">
                  <c:v>0.11237804913547206</c:v>
                </c:pt>
                <c:pt idx="466">
                  <c:v>0.11235291662773192</c:v>
                </c:pt>
                <c:pt idx="467">
                  <c:v>0.11232785563244178</c:v>
                </c:pt>
                <c:pt idx="468">
                  <c:v>0.11230286589542911</c:v>
                </c:pt>
                <c:pt idx="469">
                  <c:v>0.11227794716360462</c:v>
                </c:pt>
                <c:pt idx="470">
                  <c:v>0.11225309918495696</c:v>
                </c:pt>
                <c:pt idx="471">
                  <c:v>0.11222832170854735</c:v>
                </c:pt>
                <c:pt idx="472">
                  <c:v>0.11220361448450425</c:v>
                </c:pt>
                <c:pt idx="473">
                  <c:v>0.11217897726401804</c:v>
                </c:pt>
                <c:pt idx="474">
                  <c:v>0.11215440979933586</c:v>
                </c:pt>
                <c:pt idx="475">
                  <c:v>0.11212991184375622</c:v>
                </c:pt>
                <c:pt idx="476">
                  <c:v>0.11210548315162391</c:v>
                </c:pt>
                <c:pt idx="477">
                  <c:v>0.11208112347832486</c:v>
                </c:pt>
                <c:pt idx="478">
                  <c:v>0.11205683258028086</c:v>
                </c:pt>
                <c:pt idx="479">
                  <c:v>0.11203261021494457</c:v>
                </c:pt>
                <c:pt idx="480">
                  <c:v>0.11200845614079437</c:v>
                </c:pt>
                <c:pt idx="481">
                  <c:v>0.11198437011732931</c:v>
                </c:pt>
                <c:pt idx="482">
                  <c:v>0.11196035190506412</c:v>
                </c:pt>
                <c:pt idx="483">
                  <c:v>0.11193640126552415</c:v>
                </c:pt>
                <c:pt idx="484">
                  <c:v>0.11191251796124044</c:v>
                </c:pt>
                <c:pt idx="485">
                  <c:v>0.11188870175574477</c:v>
                </c:pt>
                <c:pt idx="486">
                  <c:v>0.11186495241356471</c:v>
                </c:pt>
                <c:pt idx="487">
                  <c:v>0.11184126970021881</c:v>
                </c:pt>
                <c:pt idx="488">
                  <c:v>0.11181765338221163</c:v>
                </c:pt>
                <c:pt idx="489">
                  <c:v>0.111794103227029</c:v>
                </c:pt>
                <c:pt idx="490">
                  <c:v>0.11177061900313315</c:v>
                </c:pt>
                <c:pt idx="491">
                  <c:v>0.11174720047995797</c:v>
                </c:pt>
                <c:pt idx="492">
                  <c:v>0.11172384742790423</c:v>
                </c:pt>
                <c:pt idx="493">
                  <c:v>0.11170055961833485</c:v>
                </c:pt>
                <c:pt idx="494">
                  <c:v>0.11167733682357024</c:v>
                </c:pt>
                <c:pt idx="495">
                  <c:v>0.1116541788168836</c:v>
                </c:pt>
                <c:pt idx="496">
                  <c:v>0.11163108537249622</c:v>
                </c:pt>
                <c:pt idx="497">
                  <c:v>0.11160805626557296</c:v>
                </c:pt>
                <c:pt idx="498">
                  <c:v>0.11158509127221759</c:v>
                </c:pt>
                <c:pt idx="499">
                  <c:v>0.1115621901694682</c:v>
                </c:pt>
                <c:pt idx="500">
                  <c:v>0.1115393527352927</c:v>
                </c:pt>
                <c:pt idx="501">
                  <c:v>0.11151657874858428</c:v>
                </c:pt>
                <c:pt idx="502">
                  <c:v>0.11149386798915693</c:v>
                </c:pt>
                <c:pt idx="503">
                  <c:v>0.11147122023774095</c:v>
                </c:pt>
                <c:pt idx="504">
                  <c:v>0.11144863527597849</c:v>
                </c:pt>
                <c:pt idx="505">
                  <c:v>0.11142611288641917</c:v>
                </c:pt>
                <c:pt idx="506">
                  <c:v>0.11140365285251565</c:v>
                </c:pt>
                <c:pt idx="507">
                  <c:v>0.11138125495861925</c:v>
                </c:pt>
                <c:pt idx="508">
                  <c:v>0.11135891898997567</c:v>
                </c:pt>
                <c:pt idx="509">
                  <c:v>0.1113366447327206</c:v>
                </c:pt>
                <c:pt idx="510">
                  <c:v>0.11131443197387543</c:v>
                </c:pt>
                <c:pt idx="511">
                  <c:v>0.11129228050134297</c:v>
                </c:pt>
                <c:pt idx="512">
                  <c:v>0.11127019010390322</c:v>
                </c:pt>
                <c:pt idx="513">
                  <c:v>0.11124816057120913</c:v>
                </c:pt>
                <c:pt idx="514">
                  <c:v>0.11122619169378239</c:v>
                </c:pt>
                <c:pt idx="515">
                  <c:v>0.11120428326300925</c:v>
                </c:pt>
                <c:pt idx="516">
                  <c:v>0.11118243507113636</c:v>
                </c:pt>
                <c:pt idx="517">
                  <c:v>0.11116064691126663</c:v>
                </c:pt>
                <c:pt idx="518">
                  <c:v>0.11113891857735511</c:v>
                </c:pt>
                <c:pt idx="519">
                  <c:v>0.11111724986420493</c:v>
                </c:pt>
                <c:pt idx="520">
                  <c:v>0.11109564056746317</c:v>
                </c:pt>
                <c:pt idx="521">
                  <c:v>0.11107409048361688</c:v>
                </c:pt>
                <c:pt idx="522">
                  <c:v>0.11105259940998903</c:v>
                </c:pt>
                <c:pt idx="523">
                  <c:v>0.11103116714473446</c:v>
                </c:pt>
                <c:pt idx="524">
                  <c:v>0.11100979348683596</c:v>
                </c:pt>
                <c:pt idx="525">
                  <c:v>0.11098847823610029</c:v>
                </c:pt>
                <c:pt idx="526">
                  <c:v>0.11096722119315428</c:v>
                </c:pt>
                <c:pt idx="527">
                  <c:v>0.1109460221594408</c:v>
                </c:pt>
                <c:pt idx="528">
                  <c:v>0.11092488093721502</c:v>
                </c:pt>
                <c:pt idx="529">
                  <c:v>0.11090379732954041</c:v>
                </c:pt>
                <c:pt idx="530">
                  <c:v>0.11088277114028496</c:v>
                </c:pt>
                <c:pt idx="531">
                  <c:v>0.1108618021741173</c:v>
                </c:pt>
                <c:pt idx="532">
                  <c:v>0.11084089023650294</c:v>
                </c:pt>
                <c:pt idx="533">
                  <c:v>0.11082003513370045</c:v>
                </c:pt>
                <c:pt idx="534">
                  <c:v>0.11079923667275766</c:v>
                </c:pt>
                <c:pt idx="535">
                  <c:v>0.11077849466150799</c:v>
                </c:pt>
                <c:pt idx="536">
                  <c:v>0.11075780890856665</c:v>
                </c:pt>
                <c:pt idx="537">
                  <c:v>0.11073717922332697</c:v>
                </c:pt>
                <c:pt idx="538">
                  <c:v>0.1107166054159567</c:v>
                </c:pt>
                <c:pt idx="539">
                  <c:v>0.11069608729739432</c:v>
                </c:pt>
                <c:pt idx="540">
                  <c:v>0.11067562467934546</c:v>
                </c:pt>
                <c:pt idx="541">
                  <c:v>0.11065521737427918</c:v>
                </c:pt>
                <c:pt idx="542">
                  <c:v>0.11063486519542441</c:v>
                </c:pt>
                <c:pt idx="543">
                  <c:v>0.11061456795676639</c:v>
                </c:pt>
                <c:pt idx="544">
                  <c:v>0.11059432547304301</c:v>
                </c:pt>
                <c:pt idx="545">
                  <c:v>0.1105741375597414</c:v>
                </c:pt>
                <c:pt idx="546">
                  <c:v>0.11055400403309421</c:v>
                </c:pt>
                <c:pt idx="547">
                  <c:v>0.11053392471007627</c:v>
                </c:pt>
                <c:pt idx="548">
                  <c:v>0.11051389940840099</c:v>
                </c:pt>
                <c:pt idx="549">
                  <c:v>0.11049392794651695</c:v>
                </c:pt>
                <c:pt idx="550">
                  <c:v>0.1104740101436044</c:v>
                </c:pt>
                <c:pt idx="551">
                  <c:v>0.11045414581957183</c:v>
                </c:pt>
                <c:pt idx="552">
                  <c:v>0.11043433479505256</c:v>
                </c:pt>
                <c:pt idx="553">
                  <c:v>0.11041457689140133</c:v>
                </c:pt>
                <c:pt idx="554">
                  <c:v>0.11039487193069092</c:v>
                </c:pt>
                <c:pt idx="555">
                  <c:v>0.11037521973570881</c:v>
                </c:pt>
                <c:pt idx="556">
                  <c:v>0.1103556201299538</c:v>
                </c:pt>
                <c:pt idx="557">
                  <c:v>0.11033607293763267</c:v>
                </c:pt>
                <c:pt idx="558">
                  <c:v>0.11031657798365692</c:v>
                </c:pt>
                <c:pt idx="559">
                  <c:v>0.11029713509363942</c:v>
                </c:pt>
                <c:pt idx="560">
                  <c:v>0.1102777440938912</c:v>
                </c:pt>
                <c:pt idx="561">
                  <c:v>0.11025840481141812</c:v>
                </c:pt>
                <c:pt idx="562">
                  <c:v>0.11023911707391765</c:v>
                </c:pt>
                <c:pt idx="563">
                  <c:v>0.1102198807097757</c:v>
                </c:pt>
                <c:pt idx="564">
                  <c:v>0.11020069554806333</c:v>
                </c:pt>
                <c:pt idx="565">
                  <c:v>0.11018156141853364</c:v>
                </c:pt>
                <c:pt idx="566">
                  <c:v>0.11016247815161853</c:v>
                </c:pt>
                <c:pt idx="567">
                  <c:v>0.11014344557842559</c:v>
                </c:pt>
                <c:pt idx="568">
                  <c:v>0.11012446353073493</c:v>
                </c:pt>
                <c:pt idx="569">
                  <c:v>0.11010553184099608</c:v>
                </c:pt>
                <c:pt idx="570">
                  <c:v>0.1100866503423249</c:v>
                </c:pt>
                <c:pt idx="571">
                  <c:v>0.11006781886850041</c:v>
                </c:pt>
                <c:pt idx="572">
                  <c:v>0.11004903725396183</c:v>
                </c:pt>
                <c:pt idx="573">
                  <c:v>0.11003030533380542</c:v>
                </c:pt>
                <c:pt idx="574">
                  <c:v>0.11001162294378154</c:v>
                </c:pt>
                <c:pt idx="575">
                  <c:v>0.10999298992029152</c:v>
                </c:pt>
                <c:pt idx="576">
                  <c:v>0.10997440610038475</c:v>
                </c:pt>
                <c:pt idx="577">
                  <c:v>0.10995587132175562</c:v>
                </c:pt>
                <c:pt idx="578">
                  <c:v>0.10993738542274054</c:v>
                </c:pt>
                <c:pt idx="579">
                  <c:v>0.10991894824231503</c:v>
                </c:pt>
                <c:pt idx="580">
                  <c:v>0.10990055962009078</c:v>
                </c:pt>
                <c:pt idx="581">
                  <c:v>0.10988221939631262</c:v>
                </c:pt>
                <c:pt idx="582">
                  <c:v>0.10986392741185573</c:v>
                </c:pt>
                <c:pt idx="583">
                  <c:v>0.10984568350822263</c:v>
                </c:pt>
                <c:pt idx="584">
                  <c:v>0.1098274875275404</c:v>
                </c:pt>
                <c:pt idx="585">
                  <c:v>0.10980933931255775</c:v>
                </c:pt>
                <c:pt idx="586">
                  <c:v>0.10979123870664215</c:v>
                </c:pt>
                <c:pt idx="587">
                  <c:v>0.10977318555377705</c:v>
                </c:pt>
                <c:pt idx="588">
                  <c:v>0.10975517969855901</c:v>
                </c:pt>
                <c:pt idx="589">
                  <c:v>0.1097372209861949</c:v>
                </c:pt>
                <c:pt idx="590">
                  <c:v>0.10971930926249911</c:v>
                </c:pt>
                <c:pt idx="591">
                  <c:v>0.10970144437389079</c:v>
                </c:pt>
                <c:pt idx="592">
                  <c:v>0.10968362616739104</c:v>
                </c:pt>
                <c:pt idx="593">
                  <c:v>0.1096658544906202</c:v>
                </c:pt>
                <c:pt idx="594">
                  <c:v>0.1096481291917951</c:v>
                </c:pt>
                <c:pt idx="595">
                  <c:v>0.10963045011972633</c:v>
                </c:pt>
                <c:pt idx="596">
                  <c:v>0.10961281712381553</c:v>
                </c:pt>
                <c:pt idx="597">
                  <c:v>0.10959523005405269</c:v>
                </c:pt>
                <c:pt idx="598">
                  <c:v>0.10957768876101354</c:v>
                </c:pt>
                <c:pt idx="599">
                  <c:v>0.10956019309585677</c:v>
                </c:pt>
                <c:pt idx="600">
                  <c:v>0.10954274291032144</c:v>
                </c:pt>
                <c:pt idx="601">
                  <c:v>0.10952533805672438</c:v>
                </c:pt>
                <c:pt idx="602">
                  <c:v>0.10950797838795746</c:v>
                </c:pt>
                <c:pt idx="603">
                  <c:v>0.10949066375748509</c:v>
                </c:pt>
                <c:pt idx="604">
                  <c:v>0.10947339401934154</c:v>
                </c:pt>
                <c:pt idx="605">
                  <c:v>0.10945616902812844</c:v>
                </c:pt>
                <c:pt idx="606">
                  <c:v>0.10943898863901208</c:v>
                </c:pt>
                <c:pt idx="607">
                  <c:v>0.10942185270772099</c:v>
                </c:pt>
                <c:pt idx="608">
                  <c:v>0.10940476109054334</c:v>
                </c:pt>
                <c:pt idx="609">
                  <c:v>0.10938771364432436</c:v>
                </c:pt>
                <c:pt idx="610">
                  <c:v>0.10937071022646389</c:v>
                </c:pt>
                <c:pt idx="611">
                  <c:v>0.10935375069491386</c:v>
                </c:pt>
                <c:pt idx="612">
                  <c:v>0.10933683490817581</c:v>
                </c:pt>
                <c:pt idx="613">
                  <c:v>0.10931996272529834</c:v>
                </c:pt>
                <c:pt idx="614">
                  <c:v>0.10930313400587476</c:v>
                </c:pt>
                <c:pt idx="615">
                  <c:v>0.1092863486100405</c:v>
                </c:pt>
                <c:pt idx="616">
                  <c:v>0.10926960639847076</c:v>
                </c:pt>
                <c:pt idx="617">
                  <c:v>0.1092529072323781</c:v>
                </c:pt>
                <c:pt idx="618">
                  <c:v>0.10923625097350996</c:v>
                </c:pt>
                <c:pt idx="619">
                  <c:v>0.10921963748414629</c:v>
                </c:pt>
                <c:pt idx="620">
                  <c:v>0.10920306662709714</c:v>
                </c:pt>
                <c:pt idx="621">
                  <c:v>0.10918653826570029</c:v>
                </c:pt>
                <c:pt idx="622">
                  <c:v>0.1091700522638189</c:v>
                </c:pt>
                <c:pt idx="623">
                  <c:v>0.10915360848583912</c:v>
                </c:pt>
                <c:pt idx="624">
                  <c:v>0.10913720679666777</c:v>
                </c:pt>
                <c:pt idx="625">
                  <c:v>0.10912084706173003</c:v>
                </c:pt>
                <c:pt idx="626">
                  <c:v>0.10910452914696708</c:v>
                </c:pt>
                <c:pt idx="627">
                  <c:v>0.10908825291883381</c:v>
                </c:pt>
                <c:pt idx="628">
                  <c:v>0.10907201824429653</c:v>
                </c:pt>
                <c:pt idx="629">
                  <c:v>0.10905582499083068</c:v>
                </c:pt>
                <c:pt idx="630">
                  <c:v>0.10903967302641855</c:v>
                </c:pt>
                <c:pt idx="631">
                  <c:v>0.10902356221954707</c:v>
                </c:pt>
                <c:pt idx="632">
                  <c:v>0.10900749243920546</c:v>
                </c:pt>
                <c:pt idx="633">
                  <c:v>0.10899146355488311</c:v>
                </c:pt>
                <c:pt idx="634">
                  <c:v>0.10897547543656727</c:v>
                </c:pt>
                <c:pt idx="635">
                  <c:v>0.10895952795474087</c:v>
                </c:pt>
                <c:pt idx="636">
                  <c:v>0.10894362098038031</c:v>
                </c:pt>
                <c:pt idx="637">
                  <c:v>0.10892775438495327</c:v>
                </c:pt>
                <c:pt idx="638">
                  <c:v>0.10891192804041652</c:v>
                </c:pt>
                <c:pt idx="639">
                  <c:v>0.10889614181921377</c:v>
                </c:pt>
                <c:pt idx="640">
                  <c:v>0.1088803955942735</c:v>
                </c:pt>
                <c:pt idx="641">
                  <c:v>0.10886468923900679</c:v>
                </c:pt>
                <c:pt idx="642">
                  <c:v>0.10884902262730521</c:v>
                </c:pt>
                <c:pt idx="643">
                  <c:v>0.10883339563353871</c:v>
                </c:pt>
                <c:pt idx="644">
                  <c:v>0.10881780813255344</c:v>
                </c:pt>
                <c:pt idx="645">
                  <c:v>0.10880225999966973</c:v>
                </c:pt>
                <c:pt idx="646">
                  <c:v>0.10878675111067994</c:v>
                </c:pt>
                <c:pt idx="647">
                  <c:v>0.10877128134184637</c:v>
                </c:pt>
                <c:pt idx="648">
                  <c:v>0.10875585056989921</c:v>
                </c:pt>
                <c:pt idx="649">
                  <c:v>0.10874045867203451</c:v>
                </c:pt>
                <c:pt idx="650">
                  <c:v>0.10872510552591202</c:v>
                </c:pt>
                <c:pt idx="651">
                  <c:v>0.10870979100965328</c:v>
                </c:pt>
                <c:pt idx="652">
                  <c:v>0.10869451500183949</c:v>
                </c:pt>
                <c:pt idx="653">
                  <c:v>0.10867927738150955</c:v>
                </c:pt>
                <c:pt idx="654">
                  <c:v>0.108664078028158</c:v>
                </c:pt>
                <c:pt idx="655">
                  <c:v>0.10864891682173307</c:v>
                </c:pt>
                <c:pt idx="656">
                  <c:v>0.10863379364263463</c:v>
                </c:pt>
                <c:pt idx="657">
                  <c:v>0.10861870837171227</c:v>
                </c:pt>
                <c:pt idx="658">
                  <c:v>0.10860366089026326</c:v>
                </c:pt>
                <c:pt idx="659">
                  <c:v>0.10858865108003067</c:v>
                </c:pt>
                <c:pt idx="660">
                  <c:v>0.10857367882320135</c:v>
                </c:pt>
                <c:pt idx="661">
                  <c:v>0.10855874400240399</c:v>
                </c:pt>
                <c:pt idx="662">
                  <c:v>0.10854384650070727</c:v>
                </c:pt>
                <c:pt idx="663">
                  <c:v>0.10852898620161783</c:v>
                </c:pt>
                <c:pt idx="664">
                  <c:v>0.10851416298907841</c:v>
                </c:pt>
                <c:pt idx="665">
                  <c:v>0.10849937674746597</c:v>
                </c:pt>
                <c:pt idx="666">
                  <c:v>0.10848462736158974</c:v>
                </c:pt>
                <c:pt idx="667">
                  <c:v>0.10846991471668939</c:v>
                </c:pt>
                <c:pt idx="668">
                  <c:v>0.10845523869843308</c:v>
                </c:pt>
                <c:pt idx="669">
                  <c:v>0.1084405991929157</c:v>
                </c:pt>
                <c:pt idx="670">
                  <c:v>0.1084259960866569</c:v>
                </c:pt>
                <c:pt idx="671">
                  <c:v>0.10841142926659936</c:v>
                </c:pt>
                <c:pt idx="672">
                  <c:v>0.10839689862010683</c:v>
                </c:pt>
                <c:pt idx="673">
                  <c:v>0.10838240403496242</c:v>
                </c:pt>
                <c:pt idx="674">
                  <c:v>0.10836794539936667</c:v>
                </c:pt>
                <c:pt idx="675">
                  <c:v>0.10835352260193583</c:v>
                </c:pt>
                <c:pt idx="676">
                  <c:v>0.10833913553169998</c:v>
                </c:pt>
                <c:pt idx="677">
                  <c:v>0.1083247840781013</c:v>
                </c:pt>
                <c:pt idx="678">
                  <c:v>0.10831046813099227</c:v>
                </c:pt>
                <c:pt idx="679">
                  <c:v>0.10829618758063385</c:v>
                </c:pt>
                <c:pt idx="680">
                  <c:v>0.10828194231769379</c:v>
                </c:pt>
                <c:pt idx="681">
                  <c:v>0.10826773223324483</c:v>
                </c:pt>
                <c:pt idx="682">
                  <c:v>0.10825355721876292</c:v>
                </c:pt>
                <c:pt idx="683">
                  <c:v>0.10823941716612553</c:v>
                </c:pt>
                <c:pt idx="684">
                  <c:v>0.10822531196760991</c:v>
                </c:pt>
                <c:pt idx="685">
                  <c:v>0.10821124151589134</c:v>
                </c:pt>
                <c:pt idx="686">
                  <c:v>0.10819720570404144</c:v>
                </c:pt>
                <c:pt idx="687">
                  <c:v>0.10818320442552645</c:v>
                </c:pt>
                <c:pt idx="688">
                  <c:v>0.10816923757420556</c:v>
                </c:pt>
                <c:pt idx="689">
                  <c:v>0.10815530504432917</c:v>
                </c:pt>
                <c:pt idx="690">
                  <c:v>0.10814140673053725</c:v>
                </c:pt>
                <c:pt idx="691">
                  <c:v>0.10812754252785765</c:v>
                </c:pt>
                <c:pt idx="692">
                  <c:v>0.10811371233170444</c:v>
                </c:pt>
                <c:pt idx="693">
                  <c:v>0.10809991603787625</c:v>
                </c:pt>
                <c:pt idx="694">
                  <c:v>0.1080861535425546</c:v>
                </c:pt>
                <c:pt idx="695">
                  <c:v>0.10807242474230234</c:v>
                </c:pt>
                <c:pt idx="696">
                  <c:v>0.10805872953406191</c:v>
                </c:pt>
                <c:pt idx="697">
                  <c:v>0.10804506781515379</c:v>
                </c:pt>
                <c:pt idx="698">
                  <c:v>0.10803143948327482</c:v>
                </c:pt>
                <c:pt idx="699">
                  <c:v>0.10801784443649667</c:v>
                </c:pt>
                <c:pt idx="700">
                  <c:v>0.10800428257326419</c:v>
                </c:pt>
                <c:pt idx="701">
                  <c:v>0.10799075379239384</c:v>
                </c:pt>
                <c:pt idx="702">
                  <c:v>0.10797725799307203</c:v>
                </c:pt>
                <c:pt idx="703">
                  <c:v>0.10796379507485367</c:v>
                </c:pt>
                <c:pt idx="704">
                  <c:v>0.10795036493766048</c:v>
                </c:pt>
                <c:pt idx="705">
                  <c:v>0.10793696748177954</c:v>
                </c:pt>
                <c:pt idx="706">
                  <c:v>0.10792360260786163</c:v>
                </c:pt>
                <c:pt idx="707">
                  <c:v>0.10791027021691972</c:v>
                </c:pt>
                <c:pt idx="708">
                  <c:v>0.10789697021032749</c:v>
                </c:pt>
                <c:pt idx="709">
                  <c:v>0.10788370248981768</c:v>
                </c:pt>
                <c:pt idx="710">
                  <c:v>0.10787046695748072</c:v>
                </c:pt>
                <c:pt idx="711">
                  <c:v>0.10785726351576304</c:v>
                </c:pt>
                <c:pt idx="712">
                  <c:v>0.10784409206746566</c:v>
                </c:pt>
                <c:pt idx="713">
                  <c:v>0.10783095251574272</c:v>
                </c:pt>
                <c:pt idx="714">
                  <c:v>0.1078178447640999</c:v>
                </c:pt>
                <c:pt idx="715">
                  <c:v>0.10780476871639298</c:v>
                </c:pt>
                <c:pt idx="716">
                  <c:v>0.10779172427682632</c:v>
                </c:pt>
                <c:pt idx="717">
                  <c:v>0.10777871134995144</c:v>
                </c:pt>
                <c:pt idx="718">
                  <c:v>0.10776572984066554</c:v>
                </c:pt>
                <c:pt idx="719">
                  <c:v>0.10775277965421001</c:v>
                </c:pt>
                <c:pt idx="720">
                  <c:v>0.10773986069616899</c:v>
                </c:pt>
                <c:pt idx="721">
                  <c:v>0.10772697287246792</c:v>
                </c:pt>
                <c:pt idx="722">
                  <c:v>0.10771411608937215</c:v>
                </c:pt>
                <c:pt idx="723">
                  <c:v>0.10770129025348543</c:v>
                </c:pt>
                <c:pt idx="724">
                  <c:v>0.10768849527174855</c:v>
                </c:pt>
                <c:pt idx="725">
                  <c:v>0.10767573105143788</c:v>
                </c:pt>
                <c:pt idx="726">
                  <c:v>0.10766299750016399</c:v>
                </c:pt>
                <c:pt idx="727">
                  <c:v>0.10765029452587022</c:v>
                </c:pt>
                <c:pt idx="728">
                  <c:v>0.10763762203683129</c:v>
                </c:pt>
                <c:pt idx="729">
                  <c:v>0.10762497994165193</c:v>
                </c:pt>
                <c:pt idx="730">
                  <c:v>0.10761236814926546</c:v>
                </c:pt>
                <c:pt idx="731">
                  <c:v>0.10759978656893245</c:v>
                </c:pt>
                <c:pt idx="732">
                  <c:v>0.10758723511023929</c:v>
                </c:pt>
                <c:pt idx="733">
                  <c:v>0.10757471368309693</c:v>
                </c:pt>
                <c:pt idx="734">
                  <c:v>0.10756222219773939</c:v>
                </c:pt>
                <c:pt idx="735">
                  <c:v>0.10754976056472254</c:v>
                </c:pt>
                <c:pt idx="736">
                  <c:v>0.10753732869492263</c:v>
                </c:pt>
                <c:pt idx="737">
                  <c:v>0.10752492649953506</c:v>
                </c:pt>
                <c:pt idx="738">
                  <c:v>0.10751255389007296</c:v>
                </c:pt>
                <c:pt idx="739">
                  <c:v>0.10750021077836594</c:v>
                </c:pt>
                <c:pt idx="740">
                  <c:v>0.10748789707655872</c:v>
                </c:pt>
                <c:pt idx="741">
                  <c:v>0.10747561269710983</c:v>
                </c:pt>
                <c:pt idx="742">
                  <c:v>0.1074633575527903</c:v>
                </c:pt>
                <c:pt idx="743">
                  <c:v>0.10745113155668237</c:v>
                </c:pt>
                <c:pt idx="744">
                  <c:v>0.10743893462217821</c:v>
                </c:pt>
                <c:pt idx="745">
                  <c:v>0.10742676666297858</c:v>
                </c:pt>
                <c:pt idx="746">
                  <c:v>0.1074146275930916</c:v>
                </c:pt>
                <c:pt idx="747">
                  <c:v>0.10740251732683144</c:v>
                </c:pt>
                <c:pt idx="748">
                  <c:v>0.10739043577881706</c:v>
                </c:pt>
                <c:pt idx="749">
                  <c:v>0.10737838286397097</c:v>
                </c:pt>
                <c:pt idx="750">
                  <c:v>0.10736635849751792</c:v>
                </c:pt>
                <c:pt idx="751">
                  <c:v>0.10735436259498371</c:v>
                </c:pt>
                <c:pt idx="752">
                  <c:v>0.10734239507219388</c:v>
                </c:pt>
                <c:pt idx="753">
                  <c:v>0.10733045584527252</c:v>
                </c:pt>
                <c:pt idx="754">
                  <c:v>0.10731854483064103</c:v>
                </c:pt>
                <c:pt idx="755">
                  <c:v>0.10730666194501685</c:v>
                </c:pt>
                <c:pt idx="756">
                  <c:v>0.10729480710541228</c:v>
                </c:pt>
                <c:pt idx="757">
                  <c:v>0.10728298022913325</c:v>
                </c:pt>
                <c:pt idx="758">
                  <c:v>0.1072711812337781</c:v>
                </c:pt>
                <c:pt idx="759">
                  <c:v>0.10725941003723638</c:v>
                </c:pt>
                <c:pt idx="760">
                  <c:v>0.10724766655768767</c:v>
                </c:pt>
                <c:pt idx="761">
                  <c:v>0.10723595071360036</c:v>
                </c:pt>
                <c:pt idx="762">
                  <c:v>0.10722426242373045</c:v>
                </c:pt>
                <c:pt idx="763">
                  <c:v>0.1072126016071204</c:v>
                </c:pt>
                <c:pt idx="764">
                  <c:v>0.10720096818309795</c:v>
                </c:pt>
                <c:pt idx="765">
                  <c:v>0.10718936207127489</c:v>
                </c:pt>
                <c:pt idx="766">
                  <c:v>0.10717778319154599</c:v>
                </c:pt>
                <c:pt idx="767">
                  <c:v>0.10716623146408776</c:v>
                </c:pt>
                <c:pt idx="768">
                  <c:v>0.10715470680935735</c:v>
                </c:pt>
                <c:pt idx="769">
                  <c:v>0.10714320914809133</c:v>
                </c:pt>
                <c:pt idx="770">
                  <c:v>0.10713173840130463</c:v>
                </c:pt>
                <c:pt idx="771">
                  <c:v>0.10712029449028934</c:v>
                </c:pt>
                <c:pt idx="772">
                  <c:v>0.10710887733661356</c:v>
                </c:pt>
                <c:pt idx="773">
                  <c:v>0.10709748686212038</c:v>
                </c:pt>
                <c:pt idx="774">
                  <c:v>0.10708612298892661</c:v>
                </c:pt>
                <c:pt idx="775">
                  <c:v>0.10707478563942179</c:v>
                </c:pt>
                <c:pt idx="776">
                  <c:v>0.10706347473626697</c:v>
                </c:pt>
                <c:pt idx="777">
                  <c:v>0.10705219020239368</c:v>
                </c:pt>
                <c:pt idx="778">
                  <c:v>0.10704093196100278</c:v>
                </c:pt>
                <c:pt idx="779">
                  <c:v>0.10702969993556342</c:v>
                </c:pt>
                <c:pt idx="780">
                  <c:v>0.10701849404981188</c:v>
                </c:pt>
                <c:pt idx="781">
                  <c:v>0.10700731422775052</c:v>
                </c:pt>
                <c:pt idx="782">
                  <c:v>0.10699616039364666</c:v>
                </c:pt>
                <c:pt idx="783">
                  <c:v>0.10698503247203159</c:v>
                </c:pt>
                <c:pt idx="784">
                  <c:v>0.1069739303876994</c:v>
                </c:pt>
                <c:pt idx="785">
                  <c:v>0.10696285406570594</c:v>
                </c:pt>
                <c:pt idx="786">
                  <c:v>0.10695180343136781</c:v>
                </c:pt>
                <c:pt idx="787">
                  <c:v>0.10694077841026126</c:v>
                </c:pt>
                <c:pt idx="788">
                  <c:v>0.1069297789282211</c:v>
                </c:pt>
                <c:pt idx="789">
                  <c:v>0.10691880491133972</c:v>
                </c:pt>
                <c:pt idx="790">
                  <c:v>0.10690785628596601</c:v>
                </c:pt>
                <c:pt idx="791">
                  <c:v>0.10689693297870434</c:v>
                </c:pt>
                <c:pt idx="792">
                  <c:v>0.10688603491641352</c:v>
                </c:pt>
                <c:pt idx="793">
                  <c:v>0.10687516202620576</c:v>
                </c:pt>
                <c:pt idx="794">
                  <c:v>0.10686431423544566</c:v>
                </c:pt>
                <c:pt idx="795">
                  <c:v>0.1068534914717492</c:v>
                </c:pt>
                <c:pt idx="796">
                  <c:v>0.10684269366298269</c:v>
                </c:pt>
                <c:pt idx="797">
                  <c:v>0.10683192073726178</c:v>
                </c:pt>
                <c:pt idx="798">
                  <c:v>0.10682117262295047</c:v>
                </c:pt>
                <c:pt idx="799">
                  <c:v>0.10681044924866014</c:v>
                </c:pt>
                <c:pt idx="800">
                  <c:v>0.10679975054324842</c:v>
                </c:pt>
                <c:pt idx="801">
                  <c:v>0.10678907643581836</c:v>
                </c:pt>
                <c:pt idx="802">
                  <c:v>0.10677842685571737</c:v>
                </c:pt>
                <c:pt idx="803">
                  <c:v>0.10676780173253621</c:v>
                </c:pt>
                <c:pt idx="804">
                  <c:v>0.10675720099610807</c:v>
                </c:pt>
                <c:pt idx="805">
                  <c:v>0.10674662457650756</c:v>
                </c:pt>
                <c:pt idx="806">
                  <c:v>0.10673607240404975</c:v>
                </c:pt>
                <c:pt idx="807">
                  <c:v>0.10672554440928925</c:v>
                </c:pt>
                <c:pt idx="808">
                  <c:v>0.10671504052301914</c:v>
                </c:pt>
                <c:pt idx="809">
                  <c:v>0.10670456067627013</c:v>
                </c:pt>
                <c:pt idx="810">
                  <c:v>0.10669410480030954</c:v>
                </c:pt>
                <c:pt idx="811">
                  <c:v>0.1066836728266404</c:v>
                </c:pt>
                <c:pt idx="812">
                  <c:v>0.10667326468700047</c:v>
                </c:pt>
                <c:pt idx="813">
                  <c:v>0.10666288031336131</c:v>
                </c:pt>
                <c:pt idx="814">
                  <c:v>0.10665251963792735</c:v>
                </c:pt>
                <c:pt idx="815">
                  <c:v>0.10664218259313499</c:v>
                </c:pt>
                <c:pt idx="816">
                  <c:v>0.10663186911165161</c:v>
                </c:pt>
                <c:pt idx="817">
                  <c:v>0.1066215791263747</c:v>
                </c:pt>
                <c:pt idx="818">
                  <c:v>0.10661131257043094</c:v>
                </c:pt>
                <c:pt idx="819">
                  <c:v>0.10660106937717527</c:v>
                </c:pt>
                <c:pt idx="820">
                  <c:v>0.10659084948018999</c:v>
                </c:pt>
                <c:pt idx="821">
                  <c:v>0.10658065281328383</c:v>
                </c:pt>
                <c:pt idx="822">
                  <c:v>0.10657047931049111</c:v>
                </c:pt>
                <c:pt idx="823">
                  <c:v>0.1065603289060708</c:v>
                </c:pt>
                <c:pt idx="824">
                  <c:v>0.1065502015345056</c:v>
                </c:pt>
                <c:pt idx="825">
                  <c:v>0.10654009713050114</c:v>
                </c:pt>
                <c:pt idx="826">
                  <c:v>0.10653001562898499</c:v>
                </c:pt>
                <c:pt idx="827">
                  <c:v>0.10651995696510588</c:v>
                </c:pt>
                <c:pt idx="828">
                  <c:v>0.10650992107423274</c:v>
                </c:pt>
                <c:pt idx="829">
                  <c:v>0.10649990789195388</c:v>
                </c:pt>
                <c:pt idx="830">
                  <c:v>0.10648991735407611</c:v>
                </c:pt>
                <c:pt idx="831">
                  <c:v>0.10647994939662386</c:v>
                </c:pt>
                <c:pt idx="832">
                  <c:v>0.10647000395583836</c:v>
                </c:pt>
                <c:pt idx="833">
                  <c:v>0.10646008096817673</c:v>
                </c:pt>
                <c:pt idx="834">
                  <c:v>0.10645018037031116</c:v>
                </c:pt>
                <c:pt idx="835">
                  <c:v>0.10644030209912805</c:v>
                </c:pt>
                <c:pt idx="836">
                  <c:v>0.10643044609172718</c:v>
                </c:pt>
                <c:pt idx="837">
                  <c:v>0.10642061228542084</c:v>
                </c:pt>
                <c:pt idx="838">
                  <c:v>0.10641080061773303</c:v>
                </c:pt>
                <c:pt idx="839">
                  <c:v>0.10640101102639861</c:v>
                </c:pt>
                <c:pt idx="840">
                  <c:v>0.10639124344936245</c:v>
                </c:pt>
                <c:pt idx="841">
                  <c:v>0.10638149782477861</c:v>
                </c:pt>
                <c:pt idx="842">
                  <c:v>0.10637177409100958</c:v>
                </c:pt>
                <c:pt idx="843">
                  <c:v>0.10636207218662536</c:v>
                </c:pt>
                <c:pt idx="844">
                  <c:v>0.10635239205040271</c:v>
                </c:pt>
                <c:pt idx="845">
                  <c:v>0.10634273362132436</c:v>
                </c:pt>
                <c:pt idx="846">
                  <c:v>0.10633309683857813</c:v>
                </c:pt>
                <c:pt idx="847">
                  <c:v>0.10632348164155614</c:v>
                </c:pt>
                <c:pt idx="848">
                  <c:v>0.10631388796985408</c:v>
                </c:pt>
                <c:pt idx="849">
                  <c:v>0.10630431576327033</c:v>
                </c:pt>
                <c:pt idx="850">
                  <c:v>0.10629476496180525</c:v>
                </c:pt>
                <c:pt idx="851">
                  <c:v>0.10628523550566028</c:v>
                </c:pt>
                <c:pt idx="852">
                  <c:v>0.10627572733523726</c:v>
                </c:pt>
                <c:pt idx="853">
                  <c:v>0.10626624039113759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 #8'!$R$1</c:f>
              <c:strCache>
                <c:ptCount val="1"/>
                <c:pt idx="0">
                  <c:v>esi</c:v>
                </c:pt>
              </c:strCache>
            </c:strRef>
          </c:tx>
          <c:marker>
            <c:symbol val="none"/>
          </c:marker>
          <c:xVal>
            <c:numRef>
              <c:f>'Exp #8'!$F$2:$F$855</c:f>
              <c:numCache>
                <c:formatCode>General</c:formatCode>
                <c:ptCount val="85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</c:numCache>
            </c:numRef>
          </c:xVal>
          <c:yVal>
            <c:numRef>
              <c:f>'Exp #8'!$R$2:$R$855</c:f>
              <c:numCache>
                <c:formatCode>General</c:formatCode>
                <c:ptCount val="854"/>
                <c:pt idx="0">
                  <c:v>0.14000000000000001</c:v>
                </c:pt>
                <c:pt idx="1">
                  <c:v>0.13987425510290735</c:v>
                </c:pt>
                <c:pt idx="2">
                  <c:v>0.13974904485273376</c:v>
                </c:pt>
                <c:pt idx="3">
                  <c:v>0.13962436641095644</c:v>
                </c:pt>
                <c:pt idx="4">
                  <c:v>0.13950021695711759</c:v>
                </c:pt>
                <c:pt idx="5">
                  <c:v>0.1393765936886904</c:v>
                </c:pt>
                <c:pt idx="6">
                  <c:v>0.13925349382094629</c:v>
                </c:pt>
                <c:pt idx="7">
                  <c:v>0.139130914586823</c:v>
                </c:pt>
                <c:pt idx="8">
                  <c:v>0.13900885323679418</c:v>
                </c:pt>
                <c:pt idx="9">
                  <c:v>0.13888730703873972</c:v>
                </c:pt>
                <c:pt idx="10">
                  <c:v>0.1387662732778174</c:v>
                </c:pt>
                <c:pt idx="11">
                  <c:v>0.13864574925633552</c:v>
                </c:pt>
                <c:pt idx="12">
                  <c:v>0.13852573229362666</c:v>
                </c:pt>
                <c:pt idx="13">
                  <c:v>0.13840621972592243</c:v>
                </c:pt>
                <c:pt idx="14">
                  <c:v>0.13828720890622936</c:v>
                </c:pt>
                <c:pt idx="15">
                  <c:v>0.13816869720420574</c:v>
                </c:pt>
                <c:pt idx="16">
                  <c:v>0.13805068200603957</c:v>
                </c:pt>
                <c:pt idx="17">
                  <c:v>0.13793316071432743</c:v>
                </c:pt>
                <c:pt idx="18">
                  <c:v>0.13781613074795457</c:v>
                </c:pt>
                <c:pt idx="19">
                  <c:v>0.1376995895419757</c:v>
                </c:pt>
                <c:pt idx="20">
                  <c:v>0.13758353454749703</c:v>
                </c:pt>
                <c:pt idx="21">
                  <c:v>0.13746796323155919</c:v>
                </c:pt>
                <c:pt idx="22">
                  <c:v>0.13735287307702113</c:v>
                </c:pt>
                <c:pt idx="23">
                  <c:v>0.13723826158244498</c:v>
                </c:pt>
                <c:pt idx="24">
                  <c:v>0.13712412626198187</c:v>
                </c:pt>
                <c:pt idx="25">
                  <c:v>0.13701046464525871</c:v>
                </c:pt>
                <c:pt idx="26">
                  <c:v>0.13689727427726595</c:v>
                </c:pt>
                <c:pt idx="27">
                  <c:v>0.13678455271824613</c:v>
                </c:pt>
                <c:pt idx="28">
                  <c:v>0.13667229754358354</c:v>
                </c:pt>
                <c:pt idx="29">
                  <c:v>0.13656050634369463</c:v>
                </c:pt>
                <c:pt idx="30">
                  <c:v>0.13644917672391946</c:v>
                </c:pt>
                <c:pt idx="31">
                  <c:v>0.13633830630441388</c:v>
                </c:pt>
                <c:pt idx="32">
                  <c:v>0.13622789272004279</c:v>
                </c:pt>
                <c:pt idx="33">
                  <c:v>0.13611793362027419</c:v>
                </c:pt>
                <c:pt idx="34">
                  <c:v>0.13600842666907398</c:v>
                </c:pt>
                <c:pt idx="35">
                  <c:v>0.13589936954480183</c:v>
                </c:pt>
                <c:pt idx="36">
                  <c:v>0.13579075994010786</c:v>
                </c:pt>
                <c:pt idx="37">
                  <c:v>0.13568259556183004</c:v>
                </c:pt>
                <c:pt idx="38">
                  <c:v>0.1355748741308925</c:v>
                </c:pt>
                <c:pt idx="39">
                  <c:v>0.13546759338220477</c:v>
                </c:pt>
                <c:pt idx="40">
                  <c:v>0.13536075106456169</c:v>
                </c:pt>
                <c:pt idx="41">
                  <c:v>0.13525434494054425</c:v>
                </c:pt>
                <c:pt idx="42">
                  <c:v>0.13514837278642117</c:v>
                </c:pt>
                <c:pt idx="43">
                  <c:v>0.13504283239205131</c:v>
                </c:pt>
                <c:pt idx="44">
                  <c:v>0.13493772156078684</c:v>
                </c:pt>
                <c:pt idx="45">
                  <c:v>0.1348330381093773</c:v>
                </c:pt>
                <c:pt idx="46">
                  <c:v>0.13472877986787432</c:v>
                </c:pt>
                <c:pt idx="47">
                  <c:v>0.13462494467953717</c:v>
                </c:pt>
                <c:pt idx="48">
                  <c:v>0.13452153040073905</c:v>
                </c:pt>
                <c:pt idx="49">
                  <c:v>0.13441853490087419</c:v>
                </c:pt>
                <c:pt idx="50">
                  <c:v>0.13431595606226565</c:v>
                </c:pt>
                <c:pt idx="51">
                  <c:v>0.13421379178007387</c:v>
                </c:pt>
                <c:pt idx="52">
                  <c:v>0.13411203996220597</c:v>
                </c:pt>
                <c:pt idx="53">
                  <c:v>0.13401069852922584</c:v>
                </c:pt>
                <c:pt idx="54">
                  <c:v>0.13390976541426483</c:v>
                </c:pt>
                <c:pt idx="55">
                  <c:v>0.13380923856293325</c:v>
                </c:pt>
                <c:pt idx="56">
                  <c:v>0.13370911593323259</c:v>
                </c:pt>
                <c:pt idx="57">
                  <c:v>0.13360939549546832</c:v>
                </c:pt>
                <c:pt idx="58">
                  <c:v>0.13351007523216357</c:v>
                </c:pt>
                <c:pt idx="59">
                  <c:v>0.13341115313797342</c:v>
                </c:pt>
                <c:pt idx="60">
                  <c:v>0.1333126272195998</c:v>
                </c:pt>
                <c:pt idx="61">
                  <c:v>0.13321449549570721</c:v>
                </c:pt>
                <c:pt idx="62">
                  <c:v>0.13311675599683903</c:v>
                </c:pt>
                <c:pt idx="63">
                  <c:v>0.13301940676533447</c:v>
                </c:pt>
                <c:pt idx="64">
                  <c:v>0.13292244585524626</c:v>
                </c:pt>
                <c:pt idx="65">
                  <c:v>0.13282587133225904</c:v>
                </c:pt>
                <c:pt idx="66">
                  <c:v>0.13272968127360815</c:v>
                </c:pt>
                <c:pt idx="67">
                  <c:v>0.1326338737679994</c:v>
                </c:pt>
                <c:pt idx="68">
                  <c:v>0.13253844691552924</c:v>
                </c:pt>
                <c:pt idx="69">
                  <c:v>0.13244339882760564</c:v>
                </c:pt>
                <c:pt idx="70">
                  <c:v>0.13234872762686964</c:v>
                </c:pt>
                <c:pt idx="71">
                  <c:v>0.13225443144711743</c:v>
                </c:pt>
                <c:pt idx="72">
                  <c:v>0.13216050843322313</c:v>
                </c:pt>
                <c:pt idx="73">
                  <c:v>0.13206695674106214</c:v>
                </c:pt>
                <c:pt idx="74">
                  <c:v>0.13197377453743506</c:v>
                </c:pt>
                <c:pt idx="75">
                  <c:v>0.13188095999999233</c:v>
                </c:pt>
                <c:pt idx="76">
                  <c:v>0.13178851131715932</c:v>
                </c:pt>
                <c:pt idx="77">
                  <c:v>0.13169642668806211</c:v>
                </c:pt>
                <c:pt idx="78">
                  <c:v>0.13160470432245383</c:v>
                </c:pt>
                <c:pt idx="79">
                  <c:v>0.1315133424406415</c:v>
                </c:pt>
                <c:pt idx="80">
                  <c:v>0.13142233927341362</c:v>
                </c:pt>
                <c:pt idx="81">
                  <c:v>0.13133169306196815</c:v>
                </c:pt>
                <c:pt idx="82">
                  <c:v>0.13124140205784116</c:v>
                </c:pt>
                <c:pt idx="83">
                  <c:v>0.13115146452283594</c:v>
                </c:pt>
                <c:pt idx="84">
                  <c:v>0.13106187872895281</c:v>
                </c:pt>
                <c:pt idx="85">
                  <c:v>0.13097264295831937</c:v>
                </c:pt>
                <c:pt idx="86">
                  <c:v>0.13088375550312131</c:v>
                </c:pt>
                <c:pt idx="87">
                  <c:v>0.13079521466553382</c:v>
                </c:pt>
                <c:pt idx="88">
                  <c:v>0.13070701875765336</c:v>
                </c:pt>
                <c:pt idx="89">
                  <c:v>0.13061916610143026</c:v>
                </c:pt>
                <c:pt idx="90">
                  <c:v>0.13053165502860153</c:v>
                </c:pt>
                <c:pt idx="91">
                  <c:v>0.13044448388062443</c:v>
                </c:pt>
                <c:pt idx="92">
                  <c:v>0.13035765100861041</c:v>
                </c:pt>
                <c:pt idx="93">
                  <c:v>0.1302711547732596</c:v>
                </c:pt>
                <c:pt idx="94">
                  <c:v>0.13018499354479587</c:v>
                </c:pt>
                <c:pt idx="95">
                  <c:v>0.13009916570290231</c:v>
                </c:pt>
                <c:pt idx="96">
                  <c:v>0.1300136696366572</c:v>
                </c:pt>
                <c:pt idx="97">
                  <c:v>0.12992850374447062</c:v>
                </c:pt>
                <c:pt idx="98">
                  <c:v>0.12984366643402134</c:v>
                </c:pt>
                <c:pt idx="99">
                  <c:v>0.12975915612219435</c:v>
                </c:pt>
                <c:pt idx="100">
                  <c:v>0.12967497123501884</c:v>
                </c:pt>
                <c:pt idx="101">
                  <c:v>0.12959111020760655</c:v>
                </c:pt>
                <c:pt idx="102">
                  <c:v>0.12950757148409081</c:v>
                </c:pt>
                <c:pt idx="103">
                  <c:v>0.12942435351756584</c:v>
                </c:pt>
                <c:pt idx="104">
                  <c:v>0.12934145477002659</c:v>
                </c:pt>
                <c:pt idx="105">
                  <c:v>0.1292588737123091</c:v>
                </c:pt>
                <c:pt idx="106">
                  <c:v>0.1291766088240312</c:v>
                </c:pt>
                <c:pt idx="107">
                  <c:v>0.12909465859353378</c:v>
                </c:pt>
                <c:pt idx="108">
                  <c:v>0.12901302151782246</c:v>
                </c:pt>
                <c:pt idx="109">
                  <c:v>0.12893169610250965</c:v>
                </c:pt>
                <c:pt idx="110">
                  <c:v>0.12885068086175716</c:v>
                </c:pt>
                <c:pt idx="111">
                  <c:v>0.12876997431821915</c:v>
                </c:pt>
                <c:pt idx="112">
                  <c:v>0.12868957500298558</c:v>
                </c:pt>
                <c:pt idx="113">
                  <c:v>0.12860948145552606</c:v>
                </c:pt>
                <c:pt idx="114">
                  <c:v>0.12852969222363411</c:v>
                </c:pt>
                <c:pt idx="115">
                  <c:v>0.12845020586337191</c:v>
                </c:pt>
                <c:pt idx="116">
                  <c:v>0.12837102093901542</c:v>
                </c:pt>
                <c:pt idx="117">
                  <c:v>0.12829213602299985</c:v>
                </c:pt>
                <c:pt idx="118">
                  <c:v>0.12821354969586571</c:v>
                </c:pt>
                <c:pt idx="119">
                  <c:v>0.12813526054620514</c:v>
                </c:pt>
                <c:pt idx="120">
                  <c:v>0.12805726717060861</c:v>
                </c:pt>
                <c:pt idx="121">
                  <c:v>0.1279795681736122</c:v>
                </c:pt>
                <c:pt idx="122">
                  <c:v>0.12790216216764505</c:v>
                </c:pt>
                <c:pt idx="123">
                  <c:v>0.12782504777297743</c:v>
                </c:pt>
                <c:pt idx="124">
                  <c:v>0.12774822361766905</c:v>
                </c:pt>
                <c:pt idx="125">
                  <c:v>0.1276716883375178</c:v>
                </c:pt>
                <c:pt idx="126">
                  <c:v>0.12759544057600883</c:v>
                </c:pt>
                <c:pt idx="127">
                  <c:v>0.12751947898426419</c:v>
                </c:pt>
                <c:pt idx="128">
                  <c:v>0.12744380222099255</c:v>
                </c:pt>
                <c:pt idx="129">
                  <c:v>0.12736840895243962</c:v>
                </c:pt>
                <c:pt idx="130">
                  <c:v>0.12729329785233867</c:v>
                </c:pt>
                <c:pt idx="131">
                  <c:v>0.12721846760186162</c:v>
                </c:pt>
                <c:pt idx="132">
                  <c:v>0.12714391688957033</c:v>
                </c:pt>
                <c:pt idx="133">
                  <c:v>0.12706964441136842</c:v>
                </c:pt>
                <c:pt idx="134">
                  <c:v>0.12699564887045328</c:v>
                </c:pt>
                <c:pt idx="135">
                  <c:v>0.12692192897726859</c:v>
                </c:pt>
                <c:pt idx="136">
                  <c:v>0.12684848344945709</c:v>
                </c:pt>
                <c:pt idx="137">
                  <c:v>0.12677531101181372</c:v>
                </c:pt>
                <c:pt idx="138">
                  <c:v>0.12670241039623917</c:v>
                </c:pt>
                <c:pt idx="139">
                  <c:v>0.1266297803416937</c:v>
                </c:pt>
                <c:pt idx="140">
                  <c:v>0.12655741959415134</c:v>
                </c:pt>
                <c:pt idx="141">
                  <c:v>0.12648532690655442</c:v>
                </c:pt>
                <c:pt idx="142">
                  <c:v>0.12641350103876842</c:v>
                </c:pt>
                <c:pt idx="143">
                  <c:v>0.12634194075753719</c:v>
                </c:pt>
                <c:pt idx="144">
                  <c:v>0.12627064483643849</c:v>
                </c:pt>
                <c:pt idx="145">
                  <c:v>0.12619961205583982</c:v>
                </c:pt>
                <c:pt idx="146">
                  <c:v>0.12612884120285464</c:v>
                </c:pt>
                <c:pt idx="147">
                  <c:v>0.12605833107129885</c:v>
                </c:pt>
                <c:pt idx="148">
                  <c:v>0.12598808046164764</c:v>
                </c:pt>
                <c:pt idx="149">
                  <c:v>0.12591808818099262</c:v>
                </c:pt>
                <c:pt idx="150">
                  <c:v>0.12584835304299932</c:v>
                </c:pt>
                <c:pt idx="151">
                  <c:v>0.12577887386786488</c:v>
                </c:pt>
                <c:pt idx="152">
                  <c:v>0.1257096494822762</c:v>
                </c:pt>
                <c:pt idx="153">
                  <c:v>0.12564067871936835</c:v>
                </c:pt>
                <c:pt idx="154">
                  <c:v>0.12557196041868318</c:v>
                </c:pt>
                <c:pt idx="155">
                  <c:v>0.1255034934261284</c:v>
                </c:pt>
                <c:pt idx="156">
                  <c:v>0.12543527659393686</c:v>
                </c:pt>
                <c:pt idx="157">
                  <c:v>0.12536730878062607</c:v>
                </c:pt>
                <c:pt idx="158">
                  <c:v>0.12529958885095821</c:v>
                </c:pt>
                <c:pt idx="159">
                  <c:v>0.1252321156759002</c:v>
                </c:pt>
                <c:pt idx="160">
                  <c:v>0.12516488813258425</c:v>
                </c:pt>
                <c:pt idx="161">
                  <c:v>0.12509790510426858</c:v>
                </c:pt>
                <c:pt idx="162">
                  <c:v>0.12503116548029844</c:v>
                </c:pt>
                <c:pt idx="163">
                  <c:v>0.12496466815606749</c:v>
                </c:pt>
                <c:pt idx="164">
                  <c:v>0.12489841203297941</c:v>
                </c:pt>
                <c:pt idx="165">
                  <c:v>0.1248323960184097</c:v>
                </c:pt>
                <c:pt idx="166">
                  <c:v>0.12476661902566795</c:v>
                </c:pt>
                <c:pt idx="167">
                  <c:v>0.1247010799739602</c:v>
                </c:pt>
                <c:pt idx="168">
                  <c:v>0.12463577778835168</c:v>
                </c:pt>
                <c:pt idx="169">
                  <c:v>0.12457071139972976</c:v>
                </c:pt>
                <c:pt idx="170">
                  <c:v>0.12450587974476725</c:v>
                </c:pt>
                <c:pt idx="171">
                  <c:v>0.12444128176588581</c:v>
                </c:pt>
                <c:pt idx="172">
                  <c:v>0.12437691641121983</c:v>
                </c:pt>
                <c:pt idx="173">
                  <c:v>0.12431278263458037</c:v>
                </c:pt>
                <c:pt idx="174">
                  <c:v>0.12424887939541954</c:v>
                </c:pt>
                <c:pt idx="175">
                  <c:v>0.12418520565879494</c:v>
                </c:pt>
                <c:pt idx="176">
                  <c:v>0.12412176039533455</c:v>
                </c:pt>
                <c:pt idx="177">
                  <c:v>0.12405854258120175</c:v>
                </c:pt>
                <c:pt idx="178">
                  <c:v>0.12399555119806061</c:v>
                </c:pt>
                <c:pt idx="179">
                  <c:v>0.12393278523304146</c:v>
                </c:pt>
                <c:pt idx="180">
                  <c:v>0.12387024367870672</c:v>
                </c:pt>
                <c:pt idx="181">
                  <c:v>0.12380792553301685</c:v>
                </c:pt>
                <c:pt idx="182">
                  <c:v>0.12374582979929673</c:v>
                </c:pt>
                <c:pt idx="183">
                  <c:v>0.12368395548620213</c:v>
                </c:pt>
                <c:pt idx="184">
                  <c:v>0.1236223016076865</c:v>
                </c:pt>
                <c:pt idx="185">
                  <c:v>0.12356086718296798</c:v>
                </c:pt>
                <c:pt idx="186">
                  <c:v>0.12349965123649657</c:v>
                </c:pt>
                <c:pt idx="187">
                  <c:v>0.12343865279792171</c:v>
                </c:pt>
                <c:pt idx="188">
                  <c:v>0.12337787090205986</c:v>
                </c:pt>
                <c:pt idx="189">
                  <c:v>0.12331730458886252</c:v>
                </c:pt>
                <c:pt idx="190">
                  <c:v>0.12325695290338431</c:v>
                </c:pt>
                <c:pt idx="191">
                  <c:v>0.12319681489575145</c:v>
                </c:pt>
                <c:pt idx="192">
                  <c:v>0.12313688962113024</c:v>
                </c:pt>
                <c:pt idx="193">
                  <c:v>0.12307717613969602</c:v>
                </c:pt>
                <c:pt idx="194">
                  <c:v>0.12301767351660206</c:v>
                </c:pt>
                <c:pt idx="195">
                  <c:v>0.122958380821949</c:v>
                </c:pt>
                <c:pt idx="196">
                  <c:v>0.1228992971307542</c:v>
                </c:pt>
                <c:pt idx="197">
                  <c:v>0.12284042152292149</c:v>
                </c:pt>
                <c:pt idx="198">
                  <c:v>0.12278175308321107</c:v>
                </c:pt>
                <c:pt idx="199">
                  <c:v>0.12272329090120965</c:v>
                </c:pt>
                <c:pt idx="200">
                  <c:v>0.12266503407130075</c:v>
                </c:pt>
                <c:pt idx="201">
                  <c:v>0.12260698169263526</c:v>
                </c:pt>
                <c:pt idx="202">
                  <c:v>0.12254913286910218</c:v>
                </c:pt>
                <c:pt idx="203">
                  <c:v>0.12249148670929959</c:v>
                </c:pt>
                <c:pt idx="204">
                  <c:v>0.12243404232650576</c:v>
                </c:pt>
                <c:pt idx="205">
                  <c:v>0.12237679883865056</c:v>
                </c:pt>
                <c:pt idx="206">
                  <c:v>0.12231975536828699</c:v>
                </c:pt>
                <c:pt idx="207">
                  <c:v>0.12226291104256291</c:v>
                </c:pt>
                <c:pt idx="208">
                  <c:v>0.12220626499319305</c:v>
                </c:pt>
                <c:pt idx="209">
                  <c:v>0.12214981635643112</c:v>
                </c:pt>
                <c:pt idx="210">
                  <c:v>0.12209356427304213</c:v>
                </c:pt>
                <c:pt idx="211">
                  <c:v>0.12203750788827501</c:v>
                </c:pt>
                <c:pt idx="212">
                  <c:v>0.12198164635183523</c:v>
                </c:pt>
                <c:pt idx="213">
                  <c:v>0.12192597881785779</c:v>
                </c:pt>
                <c:pt idx="214">
                  <c:v>0.12187050444488026</c:v>
                </c:pt>
                <c:pt idx="215">
                  <c:v>0.12181522239581616</c:v>
                </c:pt>
                <c:pt idx="216">
                  <c:v>0.12176013183792833</c:v>
                </c:pt>
                <c:pt idx="217">
                  <c:v>0.12170523194280267</c:v>
                </c:pt>
                <c:pt idx="218">
                  <c:v>0.12165052188632192</c:v>
                </c:pt>
                <c:pt idx="219">
                  <c:v>0.12159600084863971</c:v>
                </c:pt>
                <c:pt idx="220">
                  <c:v>0.12154166801415479</c:v>
                </c:pt>
                <c:pt idx="221">
                  <c:v>0.12148752257148535</c:v>
                </c:pt>
                <c:pt idx="222">
                  <c:v>0.12143356371344358</c:v>
                </c:pt>
                <c:pt idx="223">
                  <c:v>0.12137979063701045</c:v>
                </c:pt>
                <c:pt idx="224">
                  <c:v>0.12132620254331057</c:v>
                </c:pt>
                <c:pt idx="225">
                  <c:v>0.12127279863758729</c:v>
                </c:pt>
                <c:pt idx="226">
                  <c:v>0.12121957812917793</c:v>
                </c:pt>
                <c:pt idx="227">
                  <c:v>0.12116654023148919</c:v>
                </c:pt>
                <c:pt idx="228">
                  <c:v>0.1211136841619728</c:v>
                </c:pt>
                <c:pt idx="229">
                  <c:v>0.12106100914210115</c:v>
                </c:pt>
                <c:pt idx="230">
                  <c:v>0.12100851439734334</c:v>
                </c:pt>
                <c:pt idx="231">
                  <c:v>0.12095619915714118</c:v>
                </c:pt>
                <c:pt idx="232">
                  <c:v>0.12090406265488546</c:v>
                </c:pt>
                <c:pt idx="233">
                  <c:v>0.12085210412789238</c:v>
                </c:pt>
                <c:pt idx="234">
                  <c:v>0.12080032281738008</c:v>
                </c:pt>
                <c:pt idx="235">
                  <c:v>0.12074871796844541</c:v>
                </c:pt>
                <c:pt idx="236">
                  <c:v>0.1206972888300408</c:v>
                </c:pt>
                <c:pt idx="237">
                  <c:v>0.1206460346549513</c:v>
                </c:pt>
                <c:pt idx="238">
                  <c:v>0.12059495469977179</c:v>
                </c:pt>
                <c:pt idx="239">
                  <c:v>0.12054404822488432</c:v>
                </c:pt>
                <c:pt idx="240">
                  <c:v>0.12049331449443565</c:v>
                </c:pt>
                <c:pt idx="241">
                  <c:v>0.1204427527763149</c:v>
                </c:pt>
                <c:pt idx="242">
                  <c:v>0.12039236234213137</c:v>
                </c:pt>
                <c:pt idx="243">
                  <c:v>0.12034214246719245</c:v>
                </c:pt>
                <c:pt idx="244">
                  <c:v>0.12029209243048183</c:v>
                </c:pt>
                <c:pt idx="245">
                  <c:v>0.1202422115146377</c:v>
                </c:pt>
                <c:pt idx="246">
                  <c:v>0.12019249900593114</c:v>
                </c:pt>
                <c:pt idx="247">
                  <c:v>0.12014295419424473</c:v>
                </c:pt>
                <c:pt idx="248">
                  <c:v>0.12009357637305119</c:v>
                </c:pt>
                <c:pt idx="249">
                  <c:v>0.12004436483939231</c:v>
                </c:pt>
                <c:pt idx="250">
                  <c:v>0.1199953188938578</c:v>
                </c:pt>
                <c:pt idx="251">
                  <c:v>0.11994643784056454</c:v>
                </c:pt>
                <c:pt idx="252">
                  <c:v>0.11989772098713579</c:v>
                </c:pt>
                <c:pt idx="253">
                  <c:v>0.11984916764468059</c:v>
                </c:pt>
                <c:pt idx="254">
                  <c:v>0.11980077712777333</c:v>
                </c:pt>
                <c:pt idx="255">
                  <c:v>0.11975254875443339</c:v>
                </c:pt>
                <c:pt idx="256">
                  <c:v>0.11970448184610501</c:v>
                </c:pt>
                <c:pt idx="257">
                  <c:v>0.11965657572763719</c:v>
                </c:pt>
                <c:pt idx="258">
                  <c:v>0.1196088297272638</c:v>
                </c:pt>
                <c:pt idx="259">
                  <c:v>0.11956124317658381</c:v>
                </c:pt>
                <c:pt idx="260">
                  <c:v>0.11951381541054161</c:v>
                </c:pt>
                <c:pt idx="261">
                  <c:v>0.11946654576740751</c:v>
                </c:pt>
                <c:pt idx="262">
                  <c:v>0.11941943358875834</c:v>
                </c:pt>
                <c:pt idx="263">
                  <c:v>0.11937247821945822</c:v>
                </c:pt>
                <c:pt idx="264">
                  <c:v>0.11932567900763939</c:v>
                </c:pt>
                <c:pt idx="265">
                  <c:v>0.11927903530468323</c:v>
                </c:pt>
                <c:pt idx="266">
                  <c:v>0.11923254646520137</c:v>
                </c:pt>
                <c:pt idx="267">
                  <c:v>0.11918621184701693</c:v>
                </c:pt>
                <c:pt idx="268">
                  <c:v>0.11914003081114592</c:v>
                </c:pt>
                <c:pt idx="269">
                  <c:v>0.11909400272177871</c:v>
                </c:pt>
                <c:pt idx="270">
                  <c:v>0.11904812694626166</c:v>
                </c:pt>
                <c:pt idx="271">
                  <c:v>0.11900240285507882</c:v>
                </c:pt>
                <c:pt idx="272">
                  <c:v>0.11895682982183388</c:v>
                </c:pt>
                <c:pt idx="273">
                  <c:v>0.11891140722323204</c:v>
                </c:pt>
                <c:pt idx="274">
                  <c:v>0.11886613443906219</c:v>
                </c:pt>
                <c:pt idx="275">
                  <c:v>0.11882101085217908</c:v>
                </c:pt>
                <c:pt idx="276">
                  <c:v>0.11877603584848569</c:v>
                </c:pt>
                <c:pt idx="277">
                  <c:v>0.11873120881691561</c:v>
                </c:pt>
                <c:pt idx="278">
                  <c:v>0.11868652914941571</c:v>
                </c:pt>
                <c:pt idx="279">
                  <c:v>0.11864199624092873</c:v>
                </c:pt>
                <c:pt idx="280">
                  <c:v>0.11859760948937613</c:v>
                </c:pt>
                <c:pt idx="281">
                  <c:v>0.11855336829564093</c:v>
                </c:pt>
                <c:pt idx="282">
                  <c:v>0.11850927206355082</c:v>
                </c:pt>
                <c:pt idx="283">
                  <c:v>0.11846532019986118</c:v>
                </c:pt>
                <c:pt idx="284">
                  <c:v>0.11842151211423843</c:v>
                </c:pt>
                <c:pt idx="285">
                  <c:v>0.1183778472192433</c:v>
                </c:pt>
                <c:pt idx="286">
                  <c:v>0.11833432493031432</c:v>
                </c:pt>
                <c:pt idx="287">
                  <c:v>0.11829094466575138</c:v>
                </c:pt>
                <c:pt idx="288">
                  <c:v>0.11824770584669941</c:v>
                </c:pt>
                <c:pt idx="289">
                  <c:v>0.11820460789713216</c:v>
                </c:pt>
                <c:pt idx="290">
                  <c:v>0.11816165024383606</c:v>
                </c:pt>
                <c:pt idx="291">
                  <c:v>0.11811883231639421</c:v>
                </c:pt>
                <c:pt idx="292">
                  <c:v>0.11807615354717053</c:v>
                </c:pt>
                <c:pt idx="293">
                  <c:v>0.11803361337129392</c:v>
                </c:pt>
                <c:pt idx="294">
                  <c:v>0.11799121122664252</c:v>
                </c:pt>
                <c:pt idx="295">
                  <c:v>0.11794894655382819</c:v>
                </c:pt>
                <c:pt idx="296">
                  <c:v>0.11790681879618094</c:v>
                </c:pt>
                <c:pt idx="297">
                  <c:v>0.11786482739973357</c:v>
                </c:pt>
                <c:pt idx="298">
                  <c:v>0.11782297181320639</c:v>
                </c:pt>
                <c:pt idx="299">
                  <c:v>0.11778125148799198</c:v>
                </c:pt>
                <c:pt idx="300">
                  <c:v>0.11773966587814012</c:v>
                </c:pt>
                <c:pt idx="301">
                  <c:v>0.11769821444034277</c:v>
                </c:pt>
                <c:pt idx="302">
                  <c:v>0.11765689663391916</c:v>
                </c:pt>
                <c:pt idx="303">
                  <c:v>0.117615711920801</c:v>
                </c:pt>
                <c:pt idx="304">
                  <c:v>0.11757465976551776</c:v>
                </c:pt>
                <c:pt idx="305">
                  <c:v>0.11753373963518202</c:v>
                </c:pt>
                <c:pt idx="306">
                  <c:v>0.11749295099947499</c:v>
                </c:pt>
                <c:pt idx="307">
                  <c:v>0.11745229333063205</c:v>
                </c:pt>
                <c:pt idx="308">
                  <c:v>0.11741176610342841</c:v>
                </c:pt>
                <c:pt idx="309">
                  <c:v>0.11737136879516485</c:v>
                </c:pt>
                <c:pt idx="310">
                  <c:v>0.11733110088565363</c:v>
                </c:pt>
                <c:pt idx="311">
                  <c:v>0.11729096185720431</c:v>
                </c:pt>
                <c:pt idx="312">
                  <c:v>0.11725095119460985</c:v>
                </c:pt>
                <c:pt idx="313">
                  <c:v>0.11721106838513273</c:v>
                </c:pt>
                <c:pt idx="314">
                  <c:v>0.11717131291849113</c:v>
                </c:pt>
                <c:pt idx="315">
                  <c:v>0.1171316842868452</c:v>
                </c:pt>
                <c:pt idx="316">
                  <c:v>0.11709218198478345</c:v>
                </c:pt>
                <c:pt idx="317">
                  <c:v>0.11705280550930924</c:v>
                </c:pt>
                <c:pt idx="318">
                  <c:v>0.1170135543598273</c:v>
                </c:pt>
                <c:pt idx="319">
                  <c:v>0.11697442803813035</c:v>
                </c:pt>
                <c:pt idx="320">
                  <c:v>0.1169354260483859</c:v>
                </c:pt>
                <c:pt idx="321">
                  <c:v>0.11689654789712295</c:v>
                </c:pt>
                <c:pt idx="322">
                  <c:v>0.11685779309321893</c:v>
                </c:pt>
                <c:pt idx="323">
                  <c:v>0.11681916114788671</c:v>
                </c:pt>
                <c:pt idx="324">
                  <c:v>0.11678065157466157</c:v>
                </c:pt>
                <c:pt idx="325">
                  <c:v>0.1167422638893884</c:v>
                </c:pt>
                <c:pt idx="326">
                  <c:v>0.11670399761020887</c:v>
                </c:pt>
                <c:pt idx="327">
                  <c:v>0.11666585225754882</c:v>
                </c:pt>
                <c:pt idx="328">
                  <c:v>0.11662782735410548</c:v>
                </c:pt>
                <c:pt idx="329">
                  <c:v>0.1165899224248351</c:v>
                </c:pt>
                <c:pt idx="330">
                  <c:v>0.11655213699694035</c:v>
                </c:pt>
                <c:pt idx="331">
                  <c:v>0.11651447059985803</c:v>
                </c:pt>
                <c:pt idx="332">
                  <c:v>0.11647692276524672</c:v>
                </c:pt>
                <c:pt idx="333">
                  <c:v>0.11643949302697455</c:v>
                </c:pt>
                <c:pt idx="334">
                  <c:v>0.11640218092110706</c:v>
                </c:pt>
                <c:pt idx="335">
                  <c:v>0.11636498598589512</c:v>
                </c:pt>
                <c:pt idx="336">
                  <c:v>0.11632790776176292</c:v>
                </c:pt>
                <c:pt idx="337">
                  <c:v>0.11629094579129608</c:v>
                </c:pt>
                <c:pt idx="338">
                  <c:v>0.11625409961922974</c:v>
                </c:pt>
                <c:pt idx="339">
                  <c:v>0.11621736879243685</c:v>
                </c:pt>
                <c:pt idx="340">
                  <c:v>0.11618075285991643</c:v>
                </c:pt>
                <c:pt idx="341">
                  <c:v>0.11614425137278192</c:v>
                </c:pt>
                <c:pt idx="342">
                  <c:v>0.11610786388424969</c:v>
                </c:pt>
                <c:pt idx="343">
                  <c:v>0.1160715899496275</c:v>
                </c:pt>
                <c:pt idx="344">
                  <c:v>0.1160354291263031</c:v>
                </c:pt>
                <c:pt idx="345">
                  <c:v>0.1159993809737329</c:v>
                </c:pt>
                <c:pt idx="346">
                  <c:v>0.11596344505343067</c:v>
                </c:pt>
                <c:pt idx="347">
                  <c:v>0.11592762092895641</c:v>
                </c:pt>
                <c:pt idx="348">
                  <c:v>0.11589190816590511</c:v>
                </c:pt>
                <c:pt idx="349">
                  <c:v>0.11585630633189579</c:v>
                </c:pt>
                <c:pt idx="350">
                  <c:v>0.11582081499656047</c:v>
                </c:pt>
                <c:pt idx="351">
                  <c:v>0.11578543373153319</c:v>
                </c:pt>
                <c:pt idx="352">
                  <c:v>0.11575016211043924</c:v>
                </c:pt>
                <c:pt idx="353">
                  <c:v>0.11571499970888434</c:v>
                </c:pt>
                <c:pt idx="354">
                  <c:v>0.11567994610444388</c:v>
                </c:pt>
                <c:pt idx="355">
                  <c:v>0.11564500087665229</c:v>
                </c:pt>
                <c:pt idx="356">
                  <c:v>0.11561016360699249</c:v>
                </c:pt>
                <c:pt idx="357">
                  <c:v>0.11557543387888526</c:v>
                </c:pt>
                <c:pt idx="358">
                  <c:v>0.1155408112776789</c:v>
                </c:pt>
                <c:pt idx="359">
                  <c:v>0.11550629539063875</c:v>
                </c:pt>
                <c:pt idx="360">
                  <c:v>0.1154718858069369</c:v>
                </c:pt>
                <c:pt idx="361">
                  <c:v>0.11543758211764188</c:v>
                </c:pt>
                <c:pt idx="362">
                  <c:v>0.11540338391570849</c:v>
                </c:pt>
                <c:pt idx="363">
                  <c:v>0.11536929079596767</c:v>
                </c:pt>
                <c:pt idx="364">
                  <c:v>0.11533530235511635</c:v>
                </c:pt>
                <c:pt idx="365">
                  <c:v>0.11530141819170751</c:v>
                </c:pt>
                <c:pt idx="366">
                  <c:v>0.11526763790614018</c:v>
                </c:pt>
                <c:pt idx="367">
                  <c:v>0.11523396110064955</c:v>
                </c:pt>
                <c:pt idx="368">
                  <c:v>0.11520038737929715</c:v>
                </c:pt>
                <c:pt idx="369">
                  <c:v>0.11516691634796104</c:v>
                </c:pt>
                <c:pt idx="370">
                  <c:v>0.11513354761432615</c:v>
                </c:pt>
                <c:pt idx="371">
                  <c:v>0.11510028078787454</c:v>
                </c:pt>
                <c:pt idx="372">
                  <c:v>0.11506711547987589</c:v>
                </c:pt>
                <c:pt idx="373">
                  <c:v>0.1150340513033779</c:v>
                </c:pt>
                <c:pt idx="374">
                  <c:v>0.11500108787319686</c:v>
                </c:pt>
                <c:pt idx="375">
                  <c:v>0.11496822480590817</c:v>
                </c:pt>
                <c:pt idx="376">
                  <c:v>0.114935461719837</c:v>
                </c:pt>
                <c:pt idx="377">
                  <c:v>0.11490279823504901</c:v>
                </c:pt>
                <c:pt idx="378">
                  <c:v>0.11487023397334106</c:v>
                </c:pt>
                <c:pt idx="379">
                  <c:v>0.11483776855823202</c:v>
                </c:pt>
                <c:pt idx="380">
                  <c:v>0.11480540161495363</c:v>
                </c:pt>
                <c:pt idx="381">
                  <c:v>0.11477313277044143</c:v>
                </c:pt>
                <c:pt idx="382">
                  <c:v>0.11474096165332572</c:v>
                </c:pt>
                <c:pt idx="383">
                  <c:v>0.11470888789392256</c:v>
                </c:pt>
                <c:pt idx="384">
                  <c:v>0.1146769111242249</c:v>
                </c:pt>
                <c:pt idx="385">
                  <c:v>0.11464503097789369</c:v>
                </c:pt>
                <c:pt idx="386">
                  <c:v>0.11461324709024905</c:v>
                </c:pt>
                <c:pt idx="387">
                  <c:v>0.1145815590982615</c:v>
                </c:pt>
                <c:pt idx="388">
                  <c:v>0.11454996664054332</c:v>
                </c:pt>
                <c:pt idx="389">
                  <c:v>0.11451846935733981</c:v>
                </c:pt>
                <c:pt idx="390">
                  <c:v>0.11448706689052075</c:v>
                </c:pt>
                <c:pt idx="391">
                  <c:v>0.11445575888357182</c:v>
                </c:pt>
                <c:pt idx="392">
                  <c:v>0.11442454498158609</c:v>
                </c:pt>
                <c:pt idx="393">
                  <c:v>0.11439342483125561</c:v>
                </c:pt>
                <c:pt idx="394">
                  <c:v>0.11436239808086297</c:v>
                </c:pt>
                <c:pt idx="395">
                  <c:v>0.11433146438027299</c:v>
                </c:pt>
                <c:pt idx="396">
                  <c:v>0.11430062338092437</c:v>
                </c:pt>
                <c:pt idx="397">
                  <c:v>0.11426987473582149</c:v>
                </c:pt>
                <c:pt idx="398">
                  <c:v>0.11423921809952624</c:v>
                </c:pt>
                <c:pt idx="399">
                  <c:v>0.11420865312814975</c:v>
                </c:pt>
                <c:pt idx="400">
                  <c:v>0.11417817947934442</c:v>
                </c:pt>
                <c:pt idx="401">
                  <c:v>0.1141477968122958</c:v>
                </c:pt>
                <c:pt idx="402">
                  <c:v>0.11411750478771458</c:v>
                </c:pt>
                <c:pt idx="403">
                  <c:v>0.11408730306782869</c:v>
                </c:pt>
                <c:pt idx="404">
                  <c:v>0.11405719131637532</c:v>
                </c:pt>
                <c:pt idx="405">
                  <c:v>0.1140271691985931</c:v>
                </c:pt>
                <c:pt idx="406">
                  <c:v>0.11399723638121428</c:v>
                </c:pt>
                <c:pt idx="407">
                  <c:v>0.11396739253245695</c:v>
                </c:pt>
                <c:pt idx="408">
                  <c:v>0.11393763732201734</c:v>
                </c:pt>
                <c:pt idx="409">
                  <c:v>0.1139079704210621</c:v>
                </c:pt>
                <c:pt idx="410">
                  <c:v>0.1138783915022207</c:v>
                </c:pt>
                <c:pt idx="411">
                  <c:v>0.11384890023957786</c:v>
                </c:pt>
                <c:pt idx="412">
                  <c:v>0.11381949630866596</c:v>
                </c:pt>
                <c:pt idx="413">
                  <c:v>0.11379017938645759</c:v>
                </c:pt>
                <c:pt idx="414">
                  <c:v>0.11376094915135808</c:v>
                </c:pt>
                <c:pt idx="415">
                  <c:v>0.11373180528319805</c:v>
                </c:pt>
                <c:pt idx="416">
                  <c:v>0.11370274746322614</c:v>
                </c:pt>
                <c:pt idx="417">
                  <c:v>0.11367377537410162</c:v>
                </c:pt>
                <c:pt idx="418">
                  <c:v>0.11364488869988709</c:v>
                </c:pt>
                <c:pt idx="419">
                  <c:v>0.11361608712604132</c:v>
                </c:pt>
                <c:pt idx="420">
                  <c:v>0.11358737033941201</c:v>
                </c:pt>
                <c:pt idx="421">
                  <c:v>0.11355873802822862</c:v>
                </c:pt>
                <c:pt idx="422">
                  <c:v>0.11353018988209533</c:v>
                </c:pt>
                <c:pt idx="423">
                  <c:v>0.11350172559198392</c:v>
                </c:pt>
                <c:pt idx="424">
                  <c:v>0.11347334485022675</c:v>
                </c:pt>
                <c:pt idx="425">
                  <c:v>0.11344504735050981</c:v>
                </c:pt>
                <c:pt idx="426">
                  <c:v>0.11341683278786571</c:v>
                </c:pt>
                <c:pt idx="427">
                  <c:v>0.11338870085866685</c:v>
                </c:pt>
                <c:pt idx="428">
                  <c:v>0.11336065126061855</c:v>
                </c:pt>
                <c:pt idx="429">
                  <c:v>0.11333268369275214</c:v>
                </c:pt>
                <c:pt idx="430">
                  <c:v>0.1133047978554183</c:v>
                </c:pt>
                <c:pt idx="431">
                  <c:v>0.11327699345028028</c:v>
                </c:pt>
                <c:pt idx="432">
                  <c:v>0.11324927018030712</c:v>
                </c:pt>
                <c:pt idx="433">
                  <c:v>0.11322162774976707</c:v>
                </c:pt>
                <c:pt idx="434">
                  <c:v>0.11319406586422098</c:v>
                </c:pt>
                <c:pt idx="435">
                  <c:v>0.11316658423051563</c:v>
                </c:pt>
                <c:pt idx="436">
                  <c:v>0.11313918255677725</c:v>
                </c:pt>
                <c:pt idx="437">
                  <c:v>0.11311186055240498</c:v>
                </c:pt>
                <c:pt idx="438">
                  <c:v>0.11308461792806442</c:v>
                </c:pt>
                <c:pt idx="439">
                  <c:v>0.11305745439568116</c:v>
                </c:pt>
                <c:pt idx="440">
                  <c:v>0.11303036966843441</c:v>
                </c:pt>
                <c:pt idx="441">
                  <c:v>0.11300336346075067</c:v>
                </c:pt>
                <c:pt idx="442">
                  <c:v>0.11297643548829732</c:v>
                </c:pt>
                <c:pt idx="443">
                  <c:v>0.11294958546797641</c:v>
                </c:pt>
                <c:pt idx="444">
                  <c:v>0.11292281311791841</c:v>
                </c:pt>
                <c:pt idx="445">
                  <c:v>0.11289611815747592</c:v>
                </c:pt>
                <c:pt idx="446">
                  <c:v>0.11286950030721758</c:v>
                </c:pt>
                <c:pt idx="447">
                  <c:v>0.11284295928892188</c:v>
                </c:pt>
                <c:pt idx="448">
                  <c:v>0.11281649482557106</c:v>
                </c:pt>
                <c:pt idx="449">
                  <c:v>0.11279010664134506</c:v>
                </c:pt>
                <c:pt idx="450">
                  <c:v>0.11276379446161544</c:v>
                </c:pt>
                <c:pt idx="451">
                  <c:v>0.11273755801293942</c:v>
                </c:pt>
                <c:pt idx="452">
                  <c:v>0.11271139702305387</c:v>
                </c:pt>
                <c:pt idx="453">
                  <c:v>0.11268531122086944</c:v>
                </c:pt>
                <c:pt idx="454">
                  <c:v>0.1126593003364646</c:v>
                </c:pt>
                <c:pt idx="455">
                  <c:v>0.1126333641010798</c:v>
                </c:pt>
                <c:pt idx="456">
                  <c:v>0.11260750224711163</c:v>
                </c:pt>
                <c:pt idx="457">
                  <c:v>0.11258171450810706</c:v>
                </c:pt>
                <c:pt idx="458">
                  <c:v>0.11255600061875759</c:v>
                </c:pt>
                <c:pt idx="459">
                  <c:v>0.11253036031489362</c:v>
                </c:pt>
                <c:pt idx="460">
                  <c:v>0.11250479333347867</c:v>
                </c:pt>
                <c:pt idx="461">
                  <c:v>0.11247929941260375</c:v>
                </c:pt>
                <c:pt idx="462">
                  <c:v>0.11245387829148173</c:v>
                </c:pt>
                <c:pt idx="463">
                  <c:v>0.11242852971044173</c:v>
                </c:pt>
                <c:pt idx="464">
                  <c:v>0.11240325341092354</c:v>
                </c:pt>
                <c:pt idx="465">
                  <c:v>0.11237804913547209</c:v>
                </c:pt>
                <c:pt idx="466">
                  <c:v>0.11235291662773193</c:v>
                </c:pt>
                <c:pt idx="467">
                  <c:v>0.11232785563244181</c:v>
                </c:pt>
                <c:pt idx="468">
                  <c:v>0.11230286589542914</c:v>
                </c:pt>
                <c:pt idx="469">
                  <c:v>0.11227794716360465</c:v>
                </c:pt>
                <c:pt idx="470">
                  <c:v>0.112253099184957</c:v>
                </c:pt>
                <c:pt idx="471">
                  <c:v>0.11222832170854741</c:v>
                </c:pt>
                <c:pt idx="472">
                  <c:v>0.1122036144845043</c:v>
                </c:pt>
                <c:pt idx="473">
                  <c:v>0.11217897726401811</c:v>
                </c:pt>
                <c:pt idx="474">
                  <c:v>0.11215440979933591</c:v>
                </c:pt>
                <c:pt idx="475">
                  <c:v>0.11212991184375626</c:v>
                </c:pt>
                <c:pt idx="476">
                  <c:v>0.11210548315162396</c:v>
                </c:pt>
                <c:pt idx="477">
                  <c:v>0.1120811234783249</c:v>
                </c:pt>
                <c:pt idx="478">
                  <c:v>0.1120568325802809</c:v>
                </c:pt>
                <c:pt idx="479">
                  <c:v>0.11203261021494461</c:v>
                </c:pt>
                <c:pt idx="480">
                  <c:v>0.1120084561407944</c:v>
                </c:pt>
                <c:pt idx="481">
                  <c:v>0.11198437011732934</c:v>
                </c:pt>
                <c:pt idx="482">
                  <c:v>0.11196035190506415</c:v>
                </c:pt>
                <c:pt idx="483">
                  <c:v>0.11193640126552418</c:v>
                </c:pt>
                <c:pt idx="484">
                  <c:v>0.11191251796124047</c:v>
                </c:pt>
                <c:pt idx="485">
                  <c:v>0.11188870175574479</c:v>
                </c:pt>
                <c:pt idx="486">
                  <c:v>0.11186495241356474</c:v>
                </c:pt>
                <c:pt idx="487">
                  <c:v>0.11184126970021883</c:v>
                </c:pt>
                <c:pt idx="488">
                  <c:v>0.11181765338221165</c:v>
                </c:pt>
                <c:pt idx="489">
                  <c:v>0.11179410322702903</c:v>
                </c:pt>
                <c:pt idx="490">
                  <c:v>0.11177061900313318</c:v>
                </c:pt>
                <c:pt idx="491">
                  <c:v>0.11174720047995799</c:v>
                </c:pt>
                <c:pt idx="492">
                  <c:v>0.11172384742790424</c:v>
                </c:pt>
                <c:pt idx="493">
                  <c:v>0.11170055961833486</c:v>
                </c:pt>
                <c:pt idx="494">
                  <c:v>0.11167733682357026</c:v>
                </c:pt>
                <c:pt idx="495">
                  <c:v>0.11165417881688361</c:v>
                </c:pt>
                <c:pt idx="496">
                  <c:v>0.11163108537249623</c:v>
                </c:pt>
                <c:pt idx="497">
                  <c:v>0.11160805626557298</c:v>
                </c:pt>
                <c:pt idx="498">
                  <c:v>0.11158509127221761</c:v>
                </c:pt>
                <c:pt idx="499">
                  <c:v>0.11156219016946822</c:v>
                </c:pt>
                <c:pt idx="500">
                  <c:v>0.11153935273529272</c:v>
                </c:pt>
                <c:pt idx="501">
                  <c:v>0.11151657874858431</c:v>
                </c:pt>
                <c:pt idx="502">
                  <c:v>0.11149386798915696</c:v>
                </c:pt>
                <c:pt idx="503">
                  <c:v>0.11147122023774098</c:v>
                </c:pt>
                <c:pt idx="504">
                  <c:v>0.11144863527597851</c:v>
                </c:pt>
                <c:pt idx="505">
                  <c:v>0.11142611288641918</c:v>
                </c:pt>
                <c:pt idx="506">
                  <c:v>0.11140365285251565</c:v>
                </c:pt>
                <c:pt idx="507">
                  <c:v>0.11138125495861925</c:v>
                </c:pt>
                <c:pt idx="508">
                  <c:v>0.11135891898997569</c:v>
                </c:pt>
                <c:pt idx="509">
                  <c:v>0.11133664473272062</c:v>
                </c:pt>
                <c:pt idx="510">
                  <c:v>0.11131443197387544</c:v>
                </c:pt>
                <c:pt idx="511">
                  <c:v>0.11129228050134297</c:v>
                </c:pt>
                <c:pt idx="512">
                  <c:v>0.11127019010390322</c:v>
                </c:pt>
                <c:pt idx="513">
                  <c:v>0.11124816057120913</c:v>
                </c:pt>
                <c:pt idx="514">
                  <c:v>0.11122619169378239</c:v>
                </c:pt>
                <c:pt idx="515">
                  <c:v>0.11120428326300925</c:v>
                </c:pt>
                <c:pt idx="516">
                  <c:v>0.11118243507113637</c:v>
                </c:pt>
                <c:pt idx="517">
                  <c:v>0.11116064691126663</c:v>
                </c:pt>
                <c:pt idx="518">
                  <c:v>0.11113891857735513</c:v>
                </c:pt>
                <c:pt idx="519">
                  <c:v>0.11111724986420494</c:v>
                </c:pt>
                <c:pt idx="520">
                  <c:v>0.1110956405674632</c:v>
                </c:pt>
                <c:pt idx="521">
                  <c:v>0.11107409048361691</c:v>
                </c:pt>
                <c:pt idx="522">
                  <c:v>0.11105259940998904</c:v>
                </c:pt>
                <c:pt idx="523">
                  <c:v>0.11103116714473446</c:v>
                </c:pt>
                <c:pt idx="524">
                  <c:v>0.11100979348683596</c:v>
                </c:pt>
                <c:pt idx="525">
                  <c:v>0.11098847823610029</c:v>
                </c:pt>
                <c:pt idx="526">
                  <c:v>0.11096722119315428</c:v>
                </c:pt>
                <c:pt idx="527">
                  <c:v>0.11094602215944081</c:v>
                </c:pt>
                <c:pt idx="528">
                  <c:v>0.11092488093721503</c:v>
                </c:pt>
                <c:pt idx="529">
                  <c:v>0.11090379732954042</c:v>
                </c:pt>
                <c:pt idx="530">
                  <c:v>0.11088277114028497</c:v>
                </c:pt>
                <c:pt idx="531">
                  <c:v>0.11086180217411731</c:v>
                </c:pt>
                <c:pt idx="532">
                  <c:v>0.11084089023650295</c:v>
                </c:pt>
                <c:pt idx="533">
                  <c:v>0.11082003513370045</c:v>
                </c:pt>
                <c:pt idx="534">
                  <c:v>0.11079923667275766</c:v>
                </c:pt>
                <c:pt idx="535">
                  <c:v>0.11077849466150799</c:v>
                </c:pt>
                <c:pt idx="536">
                  <c:v>0.11075780890856665</c:v>
                </c:pt>
                <c:pt idx="537">
                  <c:v>0.11073717922332697</c:v>
                </c:pt>
                <c:pt idx="538">
                  <c:v>0.1107166054159567</c:v>
                </c:pt>
                <c:pt idx="539">
                  <c:v>0.11069608729739432</c:v>
                </c:pt>
                <c:pt idx="540">
                  <c:v>0.11067562467934544</c:v>
                </c:pt>
                <c:pt idx="541">
                  <c:v>0.11065521737427915</c:v>
                </c:pt>
                <c:pt idx="542">
                  <c:v>0.11063486519542438</c:v>
                </c:pt>
                <c:pt idx="543">
                  <c:v>0.11061456795676636</c:v>
                </c:pt>
                <c:pt idx="544">
                  <c:v>0.11059432547304299</c:v>
                </c:pt>
                <c:pt idx="545">
                  <c:v>0.11057413755974137</c:v>
                </c:pt>
                <c:pt idx="546">
                  <c:v>0.11055400403309418</c:v>
                </c:pt>
                <c:pt idx="547">
                  <c:v>0.11053392471007624</c:v>
                </c:pt>
                <c:pt idx="548">
                  <c:v>0.11051389940840096</c:v>
                </c:pt>
                <c:pt idx="549">
                  <c:v>0.11049392794651693</c:v>
                </c:pt>
                <c:pt idx="550">
                  <c:v>0.11047401014360438</c:v>
                </c:pt>
                <c:pt idx="551">
                  <c:v>0.1104541458195718</c:v>
                </c:pt>
                <c:pt idx="552">
                  <c:v>0.11043433479505252</c:v>
                </c:pt>
                <c:pt idx="553">
                  <c:v>0.11041457689140129</c:v>
                </c:pt>
                <c:pt idx="554">
                  <c:v>0.11039487193069088</c:v>
                </c:pt>
                <c:pt idx="555">
                  <c:v>0.11037521973570877</c:v>
                </c:pt>
                <c:pt idx="556">
                  <c:v>0.11035562012995376</c:v>
                </c:pt>
                <c:pt idx="557">
                  <c:v>0.11033607293763263</c:v>
                </c:pt>
                <c:pt idx="558">
                  <c:v>0.11031657798365688</c:v>
                </c:pt>
                <c:pt idx="559">
                  <c:v>0.11029713509363939</c:v>
                </c:pt>
                <c:pt idx="560">
                  <c:v>0.11027774409389117</c:v>
                </c:pt>
                <c:pt idx="561">
                  <c:v>0.11025840481141808</c:v>
                </c:pt>
                <c:pt idx="562">
                  <c:v>0.11023911707391762</c:v>
                </c:pt>
                <c:pt idx="563">
                  <c:v>0.11021988070977567</c:v>
                </c:pt>
                <c:pt idx="564">
                  <c:v>0.11020069554806332</c:v>
                </c:pt>
                <c:pt idx="565">
                  <c:v>0.11018156141853364</c:v>
                </c:pt>
                <c:pt idx="566">
                  <c:v>0.11016247815161853</c:v>
                </c:pt>
                <c:pt idx="567">
                  <c:v>0.11014344557842559</c:v>
                </c:pt>
                <c:pt idx="568">
                  <c:v>0.11012446353073493</c:v>
                </c:pt>
                <c:pt idx="569">
                  <c:v>0.11010553184099608</c:v>
                </c:pt>
                <c:pt idx="570">
                  <c:v>0.1100866503423249</c:v>
                </c:pt>
                <c:pt idx="571">
                  <c:v>0.11006781886850041</c:v>
                </c:pt>
                <c:pt idx="572">
                  <c:v>0.11004903725396183</c:v>
                </c:pt>
                <c:pt idx="573">
                  <c:v>0.11003030533380542</c:v>
                </c:pt>
                <c:pt idx="574">
                  <c:v>0.11001162294378154</c:v>
                </c:pt>
                <c:pt idx="575">
                  <c:v>0.10999298992029154</c:v>
                </c:pt>
                <c:pt idx="576">
                  <c:v>0.10997440610038477</c:v>
                </c:pt>
                <c:pt idx="577">
                  <c:v>0.10995587132175562</c:v>
                </c:pt>
                <c:pt idx="578">
                  <c:v>0.10993738542274054</c:v>
                </c:pt>
                <c:pt idx="579">
                  <c:v>0.10991894824231505</c:v>
                </c:pt>
                <c:pt idx="580">
                  <c:v>0.10990055962009079</c:v>
                </c:pt>
                <c:pt idx="581">
                  <c:v>0.10988221939631264</c:v>
                </c:pt>
                <c:pt idx="582">
                  <c:v>0.10986392741185574</c:v>
                </c:pt>
                <c:pt idx="583">
                  <c:v>0.10984568350822266</c:v>
                </c:pt>
                <c:pt idx="584">
                  <c:v>0.10982748752754043</c:v>
                </c:pt>
                <c:pt idx="585">
                  <c:v>0.10980933931255778</c:v>
                </c:pt>
                <c:pt idx="586">
                  <c:v>0.10979123870664217</c:v>
                </c:pt>
                <c:pt idx="587">
                  <c:v>0.10977318555377708</c:v>
                </c:pt>
                <c:pt idx="588">
                  <c:v>0.10975517969855902</c:v>
                </c:pt>
                <c:pt idx="589">
                  <c:v>0.10973722098619491</c:v>
                </c:pt>
                <c:pt idx="590">
                  <c:v>0.10971930926249912</c:v>
                </c:pt>
                <c:pt idx="591">
                  <c:v>0.1097014443738908</c:v>
                </c:pt>
                <c:pt idx="592">
                  <c:v>0.10968362616739105</c:v>
                </c:pt>
                <c:pt idx="593">
                  <c:v>0.10966585449062022</c:v>
                </c:pt>
                <c:pt idx="594">
                  <c:v>0.10964812919179512</c:v>
                </c:pt>
                <c:pt idx="595">
                  <c:v>0.10963045011972634</c:v>
                </c:pt>
                <c:pt idx="596">
                  <c:v>0.10961281712381554</c:v>
                </c:pt>
                <c:pt idx="597">
                  <c:v>0.10959523005405271</c:v>
                </c:pt>
                <c:pt idx="598">
                  <c:v>0.10957768876101355</c:v>
                </c:pt>
                <c:pt idx="599">
                  <c:v>0.10956019309585677</c:v>
                </c:pt>
                <c:pt idx="600">
                  <c:v>0.10954274291032144</c:v>
                </c:pt>
                <c:pt idx="601">
                  <c:v>0.10952533805672438</c:v>
                </c:pt>
                <c:pt idx="602">
                  <c:v>0.10950797838795746</c:v>
                </c:pt>
                <c:pt idx="603">
                  <c:v>0.10949066375748509</c:v>
                </c:pt>
                <c:pt idx="604">
                  <c:v>0.10947339401934156</c:v>
                </c:pt>
                <c:pt idx="605">
                  <c:v>0.10945616902812845</c:v>
                </c:pt>
                <c:pt idx="606">
                  <c:v>0.10943898863901209</c:v>
                </c:pt>
                <c:pt idx="607">
                  <c:v>0.10942185270772102</c:v>
                </c:pt>
                <c:pt idx="608">
                  <c:v>0.10940476109054337</c:v>
                </c:pt>
                <c:pt idx="609">
                  <c:v>0.10938771364432438</c:v>
                </c:pt>
                <c:pt idx="610">
                  <c:v>0.10937071022646393</c:v>
                </c:pt>
                <c:pt idx="611">
                  <c:v>0.10935375069491392</c:v>
                </c:pt>
                <c:pt idx="612">
                  <c:v>0.10933683490817586</c:v>
                </c:pt>
                <c:pt idx="613">
                  <c:v>0.1093199627252984</c:v>
                </c:pt>
                <c:pt idx="614">
                  <c:v>0.1093031340058748</c:v>
                </c:pt>
                <c:pt idx="615">
                  <c:v>0.10928634861004052</c:v>
                </c:pt>
                <c:pt idx="616">
                  <c:v>0.10926960639847079</c:v>
                </c:pt>
                <c:pt idx="617">
                  <c:v>0.10925290723237814</c:v>
                </c:pt>
                <c:pt idx="618">
                  <c:v>0.10923625097351002</c:v>
                </c:pt>
                <c:pt idx="619">
                  <c:v>0.10921963748414634</c:v>
                </c:pt>
                <c:pt idx="620">
                  <c:v>0.1092030666270972</c:v>
                </c:pt>
                <c:pt idx="621">
                  <c:v>0.10918653826570035</c:v>
                </c:pt>
                <c:pt idx="622">
                  <c:v>0.10917005226381896</c:v>
                </c:pt>
                <c:pt idx="623">
                  <c:v>0.10915360848583917</c:v>
                </c:pt>
                <c:pt idx="624">
                  <c:v>0.10913720679666783</c:v>
                </c:pt>
                <c:pt idx="625">
                  <c:v>0.10912084706173009</c:v>
                </c:pt>
                <c:pt idx="626">
                  <c:v>0.10910452914696714</c:v>
                </c:pt>
                <c:pt idx="627">
                  <c:v>0.10908825291883387</c:v>
                </c:pt>
                <c:pt idx="628">
                  <c:v>0.10907201824429659</c:v>
                </c:pt>
                <c:pt idx="629">
                  <c:v>0.10905582499083073</c:v>
                </c:pt>
                <c:pt idx="630">
                  <c:v>0.10903967302641861</c:v>
                </c:pt>
                <c:pt idx="631">
                  <c:v>0.10902356221954712</c:v>
                </c:pt>
                <c:pt idx="632">
                  <c:v>0.10900749243920552</c:v>
                </c:pt>
                <c:pt idx="633">
                  <c:v>0.10899146355488316</c:v>
                </c:pt>
                <c:pt idx="634">
                  <c:v>0.10897547543656733</c:v>
                </c:pt>
                <c:pt idx="635">
                  <c:v>0.10895952795474093</c:v>
                </c:pt>
                <c:pt idx="636">
                  <c:v>0.10894362098038037</c:v>
                </c:pt>
                <c:pt idx="637">
                  <c:v>0.10892775438495332</c:v>
                </c:pt>
                <c:pt idx="638">
                  <c:v>0.10891192804041658</c:v>
                </c:pt>
                <c:pt idx="639">
                  <c:v>0.10889614181921382</c:v>
                </c:pt>
                <c:pt idx="640">
                  <c:v>0.10888039559427354</c:v>
                </c:pt>
                <c:pt idx="641">
                  <c:v>0.10886468923900681</c:v>
                </c:pt>
                <c:pt idx="642">
                  <c:v>0.10884902262730524</c:v>
                </c:pt>
                <c:pt idx="643">
                  <c:v>0.10883339563353873</c:v>
                </c:pt>
                <c:pt idx="644">
                  <c:v>0.10881780813255347</c:v>
                </c:pt>
                <c:pt idx="645">
                  <c:v>0.10880225999966976</c:v>
                </c:pt>
                <c:pt idx="646">
                  <c:v>0.10878675111067997</c:v>
                </c:pt>
                <c:pt idx="647">
                  <c:v>0.1087712813418464</c:v>
                </c:pt>
                <c:pt idx="648">
                  <c:v>0.10875585056989924</c:v>
                </c:pt>
                <c:pt idx="649">
                  <c:v>0.10874045867203452</c:v>
                </c:pt>
                <c:pt idx="650">
                  <c:v>0.10872510552591204</c:v>
                </c:pt>
                <c:pt idx="651">
                  <c:v>0.10870979100965329</c:v>
                </c:pt>
                <c:pt idx="652">
                  <c:v>0.10869451500183951</c:v>
                </c:pt>
                <c:pt idx="653">
                  <c:v>0.10867927738150956</c:v>
                </c:pt>
                <c:pt idx="654">
                  <c:v>0.10866407802815801</c:v>
                </c:pt>
                <c:pt idx="655">
                  <c:v>0.10864891682173308</c:v>
                </c:pt>
                <c:pt idx="656">
                  <c:v>0.10863379364263465</c:v>
                </c:pt>
                <c:pt idx="657">
                  <c:v>0.10861870837171228</c:v>
                </c:pt>
                <c:pt idx="658">
                  <c:v>0.10860366089026327</c:v>
                </c:pt>
                <c:pt idx="659">
                  <c:v>0.10858865108003067</c:v>
                </c:pt>
                <c:pt idx="660">
                  <c:v>0.10857367882320133</c:v>
                </c:pt>
                <c:pt idx="661">
                  <c:v>0.10855874400240398</c:v>
                </c:pt>
                <c:pt idx="662">
                  <c:v>0.10854384650070725</c:v>
                </c:pt>
                <c:pt idx="663">
                  <c:v>0.10852898620161781</c:v>
                </c:pt>
                <c:pt idx="664">
                  <c:v>0.1085141629890784</c:v>
                </c:pt>
                <c:pt idx="665">
                  <c:v>0.10849937674746596</c:v>
                </c:pt>
                <c:pt idx="666">
                  <c:v>0.10848462736158973</c:v>
                </c:pt>
                <c:pt idx="667">
                  <c:v>0.10846991471668936</c:v>
                </c:pt>
                <c:pt idx="668">
                  <c:v>0.10845523869843306</c:v>
                </c:pt>
                <c:pt idx="669">
                  <c:v>0.10844059919291567</c:v>
                </c:pt>
                <c:pt idx="670">
                  <c:v>0.10842599608665687</c:v>
                </c:pt>
                <c:pt idx="671">
                  <c:v>0.10841142926659933</c:v>
                </c:pt>
                <c:pt idx="672">
                  <c:v>0.10839689862010682</c:v>
                </c:pt>
                <c:pt idx="673">
                  <c:v>0.10838240403496241</c:v>
                </c:pt>
                <c:pt idx="674">
                  <c:v>0.10836794539936666</c:v>
                </c:pt>
                <c:pt idx="675">
                  <c:v>0.1083535226019358</c:v>
                </c:pt>
                <c:pt idx="676">
                  <c:v>0.10833913553169995</c:v>
                </c:pt>
                <c:pt idx="677">
                  <c:v>0.10832478407810127</c:v>
                </c:pt>
                <c:pt idx="678">
                  <c:v>0.10831046813099222</c:v>
                </c:pt>
                <c:pt idx="679">
                  <c:v>0.10829618758063381</c:v>
                </c:pt>
                <c:pt idx="680">
                  <c:v>0.10828194231769375</c:v>
                </c:pt>
                <c:pt idx="681">
                  <c:v>0.10826773223324479</c:v>
                </c:pt>
                <c:pt idx="682">
                  <c:v>0.10825355721876287</c:v>
                </c:pt>
                <c:pt idx="683">
                  <c:v>0.10823941716612548</c:v>
                </c:pt>
                <c:pt idx="684">
                  <c:v>0.10822531196760986</c:v>
                </c:pt>
                <c:pt idx="685">
                  <c:v>0.10821124151589129</c:v>
                </c:pt>
                <c:pt idx="686">
                  <c:v>0.10819720570404139</c:v>
                </c:pt>
                <c:pt idx="687">
                  <c:v>0.1081832044255264</c:v>
                </c:pt>
                <c:pt idx="688">
                  <c:v>0.1081692375742055</c:v>
                </c:pt>
                <c:pt idx="689">
                  <c:v>0.10815530504432912</c:v>
                </c:pt>
                <c:pt idx="690">
                  <c:v>0.1081414067305372</c:v>
                </c:pt>
                <c:pt idx="691">
                  <c:v>0.1081275425278576</c:v>
                </c:pt>
                <c:pt idx="692">
                  <c:v>0.10811371233170439</c:v>
                </c:pt>
                <c:pt idx="693">
                  <c:v>0.10809991603787619</c:v>
                </c:pt>
                <c:pt idx="694">
                  <c:v>0.10808615354255456</c:v>
                </c:pt>
                <c:pt idx="695">
                  <c:v>0.1080724247423023</c:v>
                </c:pt>
                <c:pt idx="696">
                  <c:v>0.10805872953406187</c:v>
                </c:pt>
                <c:pt idx="697">
                  <c:v>0.10804506781515374</c:v>
                </c:pt>
                <c:pt idx="698">
                  <c:v>0.10803143948327477</c:v>
                </c:pt>
                <c:pt idx="699">
                  <c:v>0.10801784443649663</c:v>
                </c:pt>
                <c:pt idx="700">
                  <c:v>0.10800428257326415</c:v>
                </c:pt>
                <c:pt idx="701">
                  <c:v>0.10799075379239378</c:v>
                </c:pt>
                <c:pt idx="702">
                  <c:v>0.10797725799307198</c:v>
                </c:pt>
                <c:pt idx="703">
                  <c:v>0.10796379507485361</c:v>
                </c:pt>
                <c:pt idx="704">
                  <c:v>0.10795036493766044</c:v>
                </c:pt>
                <c:pt idx="705">
                  <c:v>0.1079369674817795</c:v>
                </c:pt>
                <c:pt idx="706">
                  <c:v>0.10792360260786159</c:v>
                </c:pt>
                <c:pt idx="707">
                  <c:v>0.10791027021691969</c:v>
                </c:pt>
                <c:pt idx="708">
                  <c:v>0.10789697021032746</c:v>
                </c:pt>
                <c:pt idx="709">
                  <c:v>0.10788370248981767</c:v>
                </c:pt>
                <c:pt idx="710">
                  <c:v>0.1078704669574807</c:v>
                </c:pt>
                <c:pt idx="711">
                  <c:v>0.10785726351576301</c:v>
                </c:pt>
                <c:pt idx="712">
                  <c:v>0.10784409206746565</c:v>
                </c:pt>
                <c:pt idx="713">
                  <c:v>0.10783095251574271</c:v>
                </c:pt>
                <c:pt idx="714">
                  <c:v>0.10781784476409988</c:v>
                </c:pt>
                <c:pt idx="715">
                  <c:v>0.10780476871639294</c:v>
                </c:pt>
                <c:pt idx="716">
                  <c:v>0.10779172427682628</c:v>
                </c:pt>
                <c:pt idx="717">
                  <c:v>0.1077787113499514</c:v>
                </c:pt>
                <c:pt idx="718">
                  <c:v>0.1077657298406655</c:v>
                </c:pt>
                <c:pt idx="719">
                  <c:v>0.10775277965420996</c:v>
                </c:pt>
                <c:pt idx="720">
                  <c:v>0.10773986069616893</c:v>
                </c:pt>
                <c:pt idx="721">
                  <c:v>0.10772697287246787</c:v>
                </c:pt>
                <c:pt idx="722">
                  <c:v>0.10771411608937209</c:v>
                </c:pt>
                <c:pt idx="723">
                  <c:v>0.10770129025348538</c:v>
                </c:pt>
                <c:pt idx="724">
                  <c:v>0.10768849527174849</c:v>
                </c:pt>
                <c:pt idx="725">
                  <c:v>0.10767573105143782</c:v>
                </c:pt>
                <c:pt idx="726">
                  <c:v>0.10766299750016393</c:v>
                </c:pt>
                <c:pt idx="727">
                  <c:v>0.10765029452587016</c:v>
                </c:pt>
                <c:pt idx="728">
                  <c:v>0.10763762203683123</c:v>
                </c:pt>
                <c:pt idx="729">
                  <c:v>0.10762497994165188</c:v>
                </c:pt>
                <c:pt idx="730">
                  <c:v>0.10761236814926541</c:v>
                </c:pt>
                <c:pt idx="731">
                  <c:v>0.10759978656893239</c:v>
                </c:pt>
                <c:pt idx="732">
                  <c:v>0.10758723511023924</c:v>
                </c:pt>
                <c:pt idx="733">
                  <c:v>0.10757471368309687</c:v>
                </c:pt>
                <c:pt idx="734">
                  <c:v>0.10756222219773934</c:v>
                </c:pt>
                <c:pt idx="735">
                  <c:v>0.10754976056472249</c:v>
                </c:pt>
                <c:pt idx="736">
                  <c:v>0.10753732869492258</c:v>
                </c:pt>
                <c:pt idx="737">
                  <c:v>0.107524926499535</c:v>
                </c:pt>
                <c:pt idx="738">
                  <c:v>0.1075125538900729</c:v>
                </c:pt>
                <c:pt idx="739">
                  <c:v>0.10750021077836588</c:v>
                </c:pt>
                <c:pt idx="740">
                  <c:v>0.10748789707655866</c:v>
                </c:pt>
                <c:pt idx="741">
                  <c:v>0.10747561269710977</c:v>
                </c:pt>
                <c:pt idx="742">
                  <c:v>0.10746335755279024</c:v>
                </c:pt>
                <c:pt idx="743">
                  <c:v>0.10745113155668232</c:v>
                </c:pt>
                <c:pt idx="744">
                  <c:v>0.10743893462217816</c:v>
                </c:pt>
                <c:pt idx="745">
                  <c:v>0.10742676666297853</c:v>
                </c:pt>
                <c:pt idx="746">
                  <c:v>0.10741462759309155</c:v>
                </c:pt>
                <c:pt idx="747">
                  <c:v>0.10740251732683138</c:v>
                </c:pt>
                <c:pt idx="748">
                  <c:v>0.107390435778817</c:v>
                </c:pt>
                <c:pt idx="749">
                  <c:v>0.1073783828639709</c:v>
                </c:pt>
                <c:pt idx="750">
                  <c:v>0.10736635849751786</c:v>
                </c:pt>
                <c:pt idx="751">
                  <c:v>0.10735436259498364</c:v>
                </c:pt>
                <c:pt idx="752">
                  <c:v>0.10734239507219381</c:v>
                </c:pt>
                <c:pt idx="753">
                  <c:v>0.10733045584527245</c:v>
                </c:pt>
                <c:pt idx="754">
                  <c:v>0.10731854483064096</c:v>
                </c:pt>
                <c:pt idx="755">
                  <c:v>0.10730666194501678</c:v>
                </c:pt>
                <c:pt idx="756">
                  <c:v>0.10729480710541221</c:v>
                </c:pt>
                <c:pt idx="757">
                  <c:v>0.10728298022913318</c:v>
                </c:pt>
                <c:pt idx="758">
                  <c:v>0.10727118123377803</c:v>
                </c:pt>
                <c:pt idx="759">
                  <c:v>0.10725941003723632</c:v>
                </c:pt>
                <c:pt idx="760">
                  <c:v>0.10724766655768762</c:v>
                </c:pt>
                <c:pt idx="761">
                  <c:v>0.10723595071360031</c:v>
                </c:pt>
                <c:pt idx="762">
                  <c:v>0.1072242624237304</c:v>
                </c:pt>
                <c:pt idx="763">
                  <c:v>0.10721260160712034</c:v>
                </c:pt>
                <c:pt idx="764">
                  <c:v>0.10720096818309788</c:v>
                </c:pt>
                <c:pt idx="765">
                  <c:v>0.10718936207127482</c:v>
                </c:pt>
                <c:pt idx="766">
                  <c:v>0.10717778319154592</c:v>
                </c:pt>
                <c:pt idx="767">
                  <c:v>0.1071662314640877</c:v>
                </c:pt>
                <c:pt idx="768">
                  <c:v>0.10715470680935728</c:v>
                </c:pt>
                <c:pt idx="769">
                  <c:v>0.10714320914809126</c:v>
                </c:pt>
                <c:pt idx="770">
                  <c:v>0.10713173840130456</c:v>
                </c:pt>
                <c:pt idx="771">
                  <c:v>0.10712029449028926</c:v>
                </c:pt>
                <c:pt idx="772">
                  <c:v>0.10710887733661349</c:v>
                </c:pt>
                <c:pt idx="773">
                  <c:v>0.10709748686212031</c:v>
                </c:pt>
                <c:pt idx="774">
                  <c:v>0.10708612298892654</c:v>
                </c:pt>
                <c:pt idx="775">
                  <c:v>0.10707478563942172</c:v>
                </c:pt>
                <c:pt idx="776">
                  <c:v>0.10706347473626689</c:v>
                </c:pt>
                <c:pt idx="777">
                  <c:v>0.10705219020239359</c:v>
                </c:pt>
                <c:pt idx="778">
                  <c:v>0.1070409319610027</c:v>
                </c:pt>
                <c:pt idx="779">
                  <c:v>0.10702969993556334</c:v>
                </c:pt>
                <c:pt idx="780">
                  <c:v>0.1070184940498118</c:v>
                </c:pt>
                <c:pt idx="781">
                  <c:v>0.10700731422775044</c:v>
                </c:pt>
                <c:pt idx="782">
                  <c:v>0.10699616039364658</c:v>
                </c:pt>
                <c:pt idx="783">
                  <c:v>0.1069850324720315</c:v>
                </c:pt>
                <c:pt idx="784">
                  <c:v>0.10697393038769931</c:v>
                </c:pt>
                <c:pt idx="785">
                  <c:v>0.10696285406570587</c:v>
                </c:pt>
                <c:pt idx="786">
                  <c:v>0.10695180343136775</c:v>
                </c:pt>
                <c:pt idx="787">
                  <c:v>0.10694077841026119</c:v>
                </c:pt>
                <c:pt idx="788">
                  <c:v>0.10692977892822102</c:v>
                </c:pt>
                <c:pt idx="789">
                  <c:v>0.10691880491133963</c:v>
                </c:pt>
                <c:pt idx="790">
                  <c:v>0.10690785628596593</c:v>
                </c:pt>
                <c:pt idx="791">
                  <c:v>0.10689693297870426</c:v>
                </c:pt>
                <c:pt idx="792">
                  <c:v>0.10688603491641344</c:v>
                </c:pt>
                <c:pt idx="793">
                  <c:v>0.10687516202620567</c:v>
                </c:pt>
                <c:pt idx="794">
                  <c:v>0.10686431423544557</c:v>
                </c:pt>
                <c:pt idx="795">
                  <c:v>0.10685349147174909</c:v>
                </c:pt>
                <c:pt idx="796">
                  <c:v>0.10684269366298257</c:v>
                </c:pt>
                <c:pt idx="797">
                  <c:v>0.10683192073726167</c:v>
                </c:pt>
                <c:pt idx="798">
                  <c:v>0.10682117262295036</c:v>
                </c:pt>
                <c:pt idx="799">
                  <c:v>0.10681044924866001</c:v>
                </c:pt>
                <c:pt idx="800">
                  <c:v>0.10679975054324829</c:v>
                </c:pt>
                <c:pt idx="801">
                  <c:v>0.10678907643581824</c:v>
                </c:pt>
                <c:pt idx="802">
                  <c:v>0.10677842685571724</c:v>
                </c:pt>
                <c:pt idx="803">
                  <c:v>0.10676780173253608</c:v>
                </c:pt>
                <c:pt idx="804">
                  <c:v>0.10675720099610794</c:v>
                </c:pt>
                <c:pt idx="805">
                  <c:v>0.10674662457650744</c:v>
                </c:pt>
                <c:pt idx="806">
                  <c:v>0.10673607240404964</c:v>
                </c:pt>
                <c:pt idx="807">
                  <c:v>0.10672554440928914</c:v>
                </c:pt>
                <c:pt idx="808">
                  <c:v>0.10671504052301903</c:v>
                </c:pt>
                <c:pt idx="809">
                  <c:v>0.10670456067627002</c:v>
                </c:pt>
                <c:pt idx="810">
                  <c:v>0.10669410480030943</c:v>
                </c:pt>
                <c:pt idx="811">
                  <c:v>0.10668367282664029</c:v>
                </c:pt>
                <c:pt idx="812">
                  <c:v>0.10667326468700036</c:v>
                </c:pt>
                <c:pt idx="813">
                  <c:v>0.1066628803133612</c:v>
                </c:pt>
                <c:pt idx="814">
                  <c:v>0.10665251963792724</c:v>
                </c:pt>
                <c:pt idx="815">
                  <c:v>0.10664218259313488</c:v>
                </c:pt>
                <c:pt idx="816">
                  <c:v>0.1066318691116515</c:v>
                </c:pt>
                <c:pt idx="817">
                  <c:v>0.10662157912637459</c:v>
                </c:pt>
                <c:pt idx="818">
                  <c:v>0.10661131257043083</c:v>
                </c:pt>
                <c:pt idx="819">
                  <c:v>0.10660106937717516</c:v>
                </c:pt>
                <c:pt idx="820">
                  <c:v>0.10659084948018988</c:v>
                </c:pt>
                <c:pt idx="821">
                  <c:v>0.10658065281328372</c:v>
                </c:pt>
                <c:pt idx="822">
                  <c:v>0.106570479310491</c:v>
                </c:pt>
                <c:pt idx="823">
                  <c:v>0.10656032890607069</c:v>
                </c:pt>
                <c:pt idx="824">
                  <c:v>0.10655020153450549</c:v>
                </c:pt>
                <c:pt idx="825">
                  <c:v>0.10654009713050103</c:v>
                </c:pt>
                <c:pt idx="826">
                  <c:v>0.10653001562898487</c:v>
                </c:pt>
                <c:pt idx="827">
                  <c:v>0.10651995696510574</c:v>
                </c:pt>
                <c:pt idx="828">
                  <c:v>0.1065099210742326</c:v>
                </c:pt>
                <c:pt idx="829">
                  <c:v>0.10649990789195374</c:v>
                </c:pt>
                <c:pt idx="830">
                  <c:v>0.10648991735407597</c:v>
                </c:pt>
                <c:pt idx="831">
                  <c:v>0.10647994939662372</c:v>
                </c:pt>
                <c:pt idx="832">
                  <c:v>0.10647000395583822</c:v>
                </c:pt>
                <c:pt idx="833">
                  <c:v>0.10646008096817659</c:v>
                </c:pt>
                <c:pt idx="834">
                  <c:v>0.10645018037031102</c:v>
                </c:pt>
                <c:pt idx="835">
                  <c:v>0.10644030209912791</c:v>
                </c:pt>
                <c:pt idx="836">
                  <c:v>0.10643044609172704</c:v>
                </c:pt>
                <c:pt idx="837">
                  <c:v>0.1064206122854207</c:v>
                </c:pt>
                <c:pt idx="838">
                  <c:v>0.10641080061773289</c:v>
                </c:pt>
                <c:pt idx="839">
                  <c:v>0.10640101102639847</c:v>
                </c:pt>
                <c:pt idx="840">
                  <c:v>0.10639124344936231</c:v>
                </c:pt>
                <c:pt idx="841">
                  <c:v>0.10638149782477847</c:v>
                </c:pt>
                <c:pt idx="842">
                  <c:v>0.10637177409100944</c:v>
                </c:pt>
                <c:pt idx="843">
                  <c:v>0.10636207218662522</c:v>
                </c:pt>
                <c:pt idx="844">
                  <c:v>0.10635239205040259</c:v>
                </c:pt>
                <c:pt idx="845">
                  <c:v>0.10634273362132424</c:v>
                </c:pt>
                <c:pt idx="846">
                  <c:v>0.10633309683857799</c:v>
                </c:pt>
                <c:pt idx="847">
                  <c:v>0.106323481641556</c:v>
                </c:pt>
                <c:pt idx="848">
                  <c:v>0.10631388796985394</c:v>
                </c:pt>
                <c:pt idx="849">
                  <c:v>0.10630431576327021</c:v>
                </c:pt>
                <c:pt idx="850">
                  <c:v>0.10629476496180512</c:v>
                </c:pt>
                <c:pt idx="851">
                  <c:v>0.10628523550566016</c:v>
                </c:pt>
                <c:pt idx="852">
                  <c:v>0.10627572733523714</c:v>
                </c:pt>
                <c:pt idx="853">
                  <c:v>0.10626624039113747</c:v>
                </c:pt>
              </c:numCache>
            </c:numRef>
          </c:yVal>
          <c:smooth val="1"/>
        </c:ser>
        <c:axId val="69243648"/>
        <c:axId val="69245184"/>
      </c:scatterChart>
      <c:valAx>
        <c:axId val="69243648"/>
        <c:scaling>
          <c:orientation val="minMax"/>
          <c:max val="80"/>
        </c:scaling>
        <c:axPos val="b"/>
        <c:numFmt formatCode="General" sourceLinked="1"/>
        <c:tickLblPos val="nextTo"/>
        <c:crossAx val="69245184"/>
        <c:crosses val="autoZero"/>
        <c:crossBetween val="midCat"/>
      </c:valAx>
      <c:valAx>
        <c:axId val="69245184"/>
        <c:scaling>
          <c:orientation val="minMax"/>
          <c:max val="0.60000000000000064"/>
          <c:min val="0"/>
        </c:scaling>
        <c:axPos val="l"/>
        <c:majorGridlines/>
        <c:numFmt formatCode="General" sourceLinked="1"/>
        <c:tickLblPos val="nextTo"/>
        <c:crossAx val="69243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108" footer="0.31496062000000108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7</xdr:row>
      <xdr:rowOff>152400</xdr:rowOff>
    </xdr:from>
    <xdr:to>
      <xdr:col>9</xdr:col>
      <xdr:colOff>400050</xdr:colOff>
      <xdr:row>22</xdr:row>
      <xdr:rowOff>38100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685800</xdr:colOff>
      <xdr:row>6</xdr:row>
      <xdr:rowOff>123825</xdr:rowOff>
    </xdr:from>
    <xdr:to>
      <xdr:col>16</xdr:col>
      <xdr:colOff>38100</xdr:colOff>
      <xdr:row>21</xdr:row>
      <xdr:rowOff>9525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209550</xdr:colOff>
      <xdr:row>1</xdr:row>
      <xdr:rowOff>142875</xdr:rowOff>
    </xdr:from>
    <xdr:ext cx="3421449" cy="609013"/>
    <xdr:sp macro="" textlink="">
      <xdr:nvSpPr>
        <xdr:cNvPr id="3" name="CaixaDeTexto 2"/>
        <xdr:cNvSpPr txBox="1"/>
      </xdr:nvSpPr>
      <xdr:spPr>
        <a:xfrm>
          <a:off x="1428750" y="333375"/>
          <a:ext cx="3421449" cy="609013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/>
            <a:t>Este foi o único resultado que deu diferente.</a:t>
          </a:r>
        </a:p>
        <a:p>
          <a:r>
            <a:rPr lang="en-US" sz="1100"/>
            <a:t>Porém,</a:t>
          </a:r>
          <a:r>
            <a:rPr lang="en-US" sz="1100" baseline="0"/>
            <a:t> é identico ao Settling dele.. Poderia ser confusão</a:t>
          </a:r>
        </a:p>
        <a:p>
          <a:r>
            <a:rPr lang="en-US" sz="1100" baseline="0"/>
            <a:t>do autor?</a:t>
          </a:r>
          <a:endParaRPr 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47625</xdr:rowOff>
    </xdr:from>
    <xdr:to>
      <xdr:col>15</xdr:col>
      <xdr:colOff>66675</xdr:colOff>
      <xdr:row>18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9"/>
  <dimension ref="A1:U855"/>
  <sheetViews>
    <sheetView tabSelected="1" topLeftCell="A6" workbookViewId="0">
      <selection activeCell="B30" sqref="B30"/>
    </sheetView>
  </sheetViews>
  <sheetFormatPr defaultRowHeight="15"/>
  <cols>
    <col min="9" max="9" width="12" style="4" bestFit="1" customWidth="1"/>
    <col min="10" max="10" width="12.7109375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  <col min="20" max="20" width="12" bestFit="1" customWidth="1"/>
  </cols>
  <sheetData>
    <row r="1" spans="1:21">
      <c r="A1" s="1" t="s">
        <v>0</v>
      </c>
      <c r="B1" s="3">
        <v>891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S1" s="7" t="s">
        <v>48</v>
      </c>
      <c r="T1" t="s">
        <v>21</v>
      </c>
      <c r="U1" t="s">
        <v>49</v>
      </c>
    </row>
    <row r="2" spans="1:21">
      <c r="A2" s="4" t="s">
        <v>1</v>
      </c>
      <c r="B2" s="6">
        <f>Tliq-ml*Co</f>
        <v>936.5</v>
      </c>
      <c r="F2">
        <v>0</v>
      </c>
      <c r="G2">
        <f>T0+R_*F2</f>
        <v>890.5</v>
      </c>
      <c r="H2">
        <f>(G2-Tf)/ml</f>
        <v>7.0769230769230766</v>
      </c>
      <c r="I2" s="4">
        <f>Cinetica(Tliq-G2)*f3_</f>
        <v>1.3719079029164115E-7</v>
      </c>
      <c r="J2" s="5">
        <f>Glob(H2,N2,Dl,Co,kpart)</f>
        <v>2.0146176911544155E-7</v>
      </c>
      <c r="K2" s="5">
        <f>R0</f>
        <v>1E-4</v>
      </c>
      <c r="L2" s="5">
        <f>K2^3*4/3*PI()</f>
        <v>4.188790204786391E-12</v>
      </c>
      <c r="M2" s="6">
        <f>IF(J2&gt;=I2, 4*PI()*K2^2, f2_*f3_/f1_/K2*L2)</f>
        <v>1.2566370614359172E-7</v>
      </c>
      <c r="N2">
        <f t="shared" ref="N2:N65" si="0">del_dl</f>
        <v>4.0000000000000002E-4</v>
      </c>
      <c r="O2">
        <f>kpart*H2</f>
        <v>0.92</v>
      </c>
      <c r="P2">
        <f>R2*O2+(1-R2)*H2</f>
        <v>0.92</v>
      </c>
      <c r="Q2">
        <f>esi0</f>
        <v>1</v>
      </c>
      <c r="R2">
        <f>esi0</f>
        <v>1</v>
      </c>
      <c r="S2">
        <f>fSi</f>
        <v>0.8</v>
      </c>
      <c r="T2">
        <f>vt(R2*ps+(1-R2)*pl,pl, 9.8, 0.001, 2*K2, 4*PI()*K2^2, M2,IF(4*PI()*K2^2/M2&gt;=1,K1oct,K1sph), IF(4*PI()*K2^2/M2&gt;=1,K2oct,K2sph))</f>
        <v>1.7768921724443318E-3</v>
      </c>
      <c r="U2">
        <f>vt(S2*ps+(1-S2)*pl,pl, 9.8, 0.001, 2*K2, 4*PI()*K2^2, M2,IF(4*PI()*K2^2/M2&gt;=1,K1oct,K1sph), IF(4*PI()*K2^2/M2&gt;=1,K2oct,K2sph))</f>
        <v>1.4734788855603545E-3</v>
      </c>
    </row>
    <row r="3" spans="1:21">
      <c r="A3" s="4" t="s">
        <v>2</v>
      </c>
      <c r="B3" s="6">
        <v>-6.5</v>
      </c>
      <c r="F3">
        <f t="shared" ref="F3:F27" si="1">F2+dt</f>
        <v>0.1</v>
      </c>
      <c r="G3">
        <f>T0+R_*F3</f>
        <v>890.43</v>
      </c>
      <c r="H3">
        <f t="shared" ref="H3:H65" si="2">(G3-Tf)/ml</f>
        <v>7.0876923076923157</v>
      </c>
      <c r="I3" s="4">
        <f>Cinetica(Tliq-G3)*f3_</f>
        <v>1.9541957141819154E-7</v>
      </c>
      <c r="J3" s="5">
        <f>Glob(H3,N3,Dl,Co,kpart)</f>
        <v>2.2931745544638048E-7</v>
      </c>
      <c r="K3" s="5">
        <f>MAX(I2,J2)*dt+K2</f>
        <v>1.0002014617691155E-4</v>
      </c>
      <c r="L3" s="5">
        <f t="shared" ref="L3:L66" si="3">K3^3*4/3*PI()</f>
        <v>4.191322358105301E-12</v>
      </c>
      <c r="M3" s="6">
        <f>IF(J3&gt;=I3, 4*PI()*K3^2, f2_*f3_/f1_/K3*L3)</f>
        <v>1.2571434410899163E-7</v>
      </c>
      <c r="N3">
        <f t="shared" si="0"/>
        <v>4.0000000000000002E-4</v>
      </c>
      <c r="O3">
        <f t="shared" ref="O3:O27" si="4">O2+(kpart*H2-O2)/L2/R2*(L2*(R3-R2)+R2*MAX(I2,J2)*M2*dt)</f>
        <v>0.92</v>
      </c>
      <c r="P3">
        <f t="shared" ref="P3:P66" si="5">R3*O3+(1-R3)*H3</f>
        <v>0.92012466082141231</v>
      </c>
      <c r="Q3">
        <f t="shared" ref="Q3:Q66" si="6">Q2+pl/ps*Dl/N2*((Tc-Tf)/ml-Co)/H2/(1-kpart)*M2*dt/L2-Q2*3/K2*we*dt</f>
        <v>0.98260000000000003</v>
      </c>
      <c r="R3">
        <f t="shared" ref="R3:R66" si="7">esidtGeral(R2,K2,MAX(I2,J2),pl,ps,kpart,H2,(H3-H2)/dt,M2,L2,Dl,N2,Co,dt)</f>
        <v>0.99997978809331056</v>
      </c>
      <c r="S3">
        <f>fSi</f>
        <v>0.8</v>
      </c>
      <c r="T3">
        <f>vt(R3*ps+(1-R3)*pl,pl, 9.8, 0.001, 2*K3, 4*PI()*K3^2, M3,IF(4*PI()*K3^2/M3&gt;=1,K1oct,K1sph), IF(4*PI()*K3^2/M3&gt;=1,K2oct,K2sph))</f>
        <v>1.7774020125800084E-3</v>
      </c>
      <c r="U3">
        <f>vt(S3*ps+(1-S3)*pl,pl, 9.8, 0.001, 2*K3, 4*PI()*K3^2, M3,IF(4*PI()*K3^2/M3&gt;=1,K1oct,K1sph), IF(4*PI()*K3^2/M3&gt;=1,K2oct,K2sph))</f>
        <v>1.4739319822287716E-3</v>
      </c>
    </row>
    <row r="4" spans="1:21">
      <c r="A4" s="4" t="s">
        <v>3</v>
      </c>
      <c r="B4" s="6">
        <v>0.13</v>
      </c>
      <c r="F4">
        <f t="shared" si="1"/>
        <v>0.2</v>
      </c>
      <c r="G4">
        <f>T0+R_*F4</f>
        <v>890.36</v>
      </c>
      <c r="H4">
        <f t="shared" si="2"/>
        <v>7.0984615384615362</v>
      </c>
      <c r="I4" s="4">
        <f>Cinetica(Tliq-G4)*f3_</f>
        <v>2.6717257483377015E-7</v>
      </c>
      <c r="J4" s="5">
        <f t="shared" ref="J3:J27" si="8">Glob(H4,N4,Dl,Co,kpart)</f>
        <v>2.5708862083911933E-7</v>
      </c>
      <c r="K4" s="5">
        <f>MAX(I3,J3)*dt+K3</f>
        <v>1.0004307792245618E-4</v>
      </c>
      <c r="L4" s="5">
        <f t="shared" si="3"/>
        <v>4.1942058684607505E-12</v>
      </c>
      <c r="M4" s="6">
        <f>IF(J4&gt;=I4, 4*PI()*K4^2, f2_*f3_/f1_/K4*L4)</f>
        <v>1.7659227344235354E-7</v>
      </c>
      <c r="N4">
        <f t="shared" si="0"/>
        <v>4.0000000000000002E-4</v>
      </c>
      <c r="O4">
        <f t="shared" si="4"/>
        <v>0.92000093080319578</v>
      </c>
      <c r="P4">
        <f t="shared" si="5"/>
        <v>0.92026762909282844</v>
      </c>
      <c r="Q4">
        <f t="shared" si="6"/>
        <v>0.96550620374643414</v>
      </c>
      <c r="R4">
        <f>esidtGeral(R3,K3,MAX(I3,J3),pl,ps,kpart,H3,(H4-H3)/dt,M3,L3,Dl,N3,Co,dt)</f>
        <v>0.99995683418466697</v>
      </c>
      <c r="S4">
        <f>fSi</f>
        <v>0.8</v>
      </c>
      <c r="T4">
        <f>vt(R4*ps+(1-R4)*pl,pl, 9.8, 0.001, 2*K4, 4*PI()*K4^2, M4,IF(4*PI()*K4^2/M4&gt;=1,K1oct,K1sph), IF(4*PI()*K4^2/M4&gt;=1,K2oct,K2sph))</f>
        <v>1.3050491470412023E-3</v>
      </c>
      <c r="U4">
        <f>vt(S4*ps+(1-S4)*pl,pl, 9.8, 0.001, 2*K4, 4*PI()*K4^2, M4,IF(4*PI()*K4^2/M4&gt;=1,K1oct,K1sph), IF(4*PI()*K4^2/M4&gt;=1,K2oct,K2sph))</f>
        <v>1.0483703565884253E-3</v>
      </c>
    </row>
    <row r="5" spans="1:21">
      <c r="A5" s="4" t="s">
        <v>9</v>
      </c>
      <c r="B5" s="6">
        <v>-0.7</v>
      </c>
      <c r="F5">
        <f t="shared" si="1"/>
        <v>0.30000000000000004</v>
      </c>
      <c r="G5">
        <f>T0+R_*F5</f>
        <v>890.29</v>
      </c>
      <c r="H5">
        <f t="shared" si="2"/>
        <v>7.1092307692307752</v>
      </c>
      <c r="I5" s="4">
        <f>Cinetica(Tliq-G5)*f3_</f>
        <v>3.5359286070303865E-7</v>
      </c>
      <c r="J5" s="5">
        <f t="shared" si="8"/>
        <v>2.847756493966977E-7</v>
      </c>
      <c r="K5" s="5">
        <f>MAX(I4,J4)*dt+K4</f>
        <v>1.0006979517993956E-4</v>
      </c>
      <c r="L5" s="5">
        <f t="shared" si="3"/>
        <v>4.1975670487332264E-12</v>
      </c>
      <c r="M5" s="6">
        <f>IF(J5&gt;=I5, 4*PI()*K5^2, f2_*f3_/f1_/K5*L5)</f>
        <v>1.7668660663029662E-7</v>
      </c>
      <c r="N5">
        <f t="shared" si="0"/>
        <v>4.0000000000000002E-4</v>
      </c>
      <c r="O5">
        <f t="shared" si="4"/>
        <v>0.92000476577543255</v>
      </c>
      <c r="P5">
        <f t="shared" si="5"/>
        <v>0.9187544664571039</v>
      </c>
      <c r="Q5">
        <f t="shared" si="6"/>
        <v>0.94871362969327522</v>
      </c>
      <c r="R5">
        <f t="shared" si="7"/>
        <v>1.0002020122253785</v>
      </c>
      <c r="S5">
        <f>fSi</f>
        <v>0.8</v>
      </c>
      <c r="T5">
        <f>vt(R5*ps+(1-R5)*pl,pl, 9.8, 0.001, 2*K5, 4*PI()*K5^2, M5,IF(4*PI()*K5^2/M5&gt;=1,K1oct,K1sph), IF(4*PI()*K5^2/M5&gt;=1,K2oct,K2sph))</f>
        <v>1.3060370318882688E-3</v>
      </c>
      <c r="U5">
        <f>vt(S5*ps+(1-S5)*pl,pl, 9.8, 0.001, 2*K5, 4*PI()*K5^2, M5,IF(4*PI()*K5^2/M5&gt;=1,K1oct,K1sph), IF(4*PI()*K5^2/M5&gt;=1,K2oct,K2sph))</f>
        <v>1.0489175296952171E-3</v>
      </c>
    </row>
    <row r="6" spans="1:21">
      <c r="A6" s="4" t="s">
        <v>14</v>
      </c>
      <c r="B6" s="6">
        <v>7</v>
      </c>
      <c r="F6">
        <f t="shared" si="1"/>
        <v>0.4</v>
      </c>
      <c r="G6">
        <f>T0+R_*F6</f>
        <v>890.22</v>
      </c>
      <c r="H6">
        <f t="shared" si="2"/>
        <v>7.1199999999999957</v>
      </c>
      <c r="I6" s="4">
        <f>Cinetica(Tliq-G6)*f3_</f>
        <v>4.5578641165535742E-7</v>
      </c>
      <c r="J6" s="5">
        <f t="shared" si="8"/>
        <v>3.123789228980904E-7</v>
      </c>
      <c r="K6" s="5">
        <f>MAX(I5,J5)*dt+K5</f>
        <v>1.0010515446600987E-4</v>
      </c>
      <c r="L6" s="5">
        <f t="shared" si="3"/>
        <v>4.2020182047894259E-12</v>
      </c>
      <c r="M6" s="6">
        <f>IF(J6&gt;=I6, 4*PI()*K6^2, f2_*f3_/f1_/K6*L6)</f>
        <v>1.7681149178719908E-7</v>
      </c>
      <c r="N6">
        <f t="shared" si="0"/>
        <v>4.0000000000000002E-4</v>
      </c>
      <c r="O6">
        <f t="shared" si="4"/>
        <v>0.92001142093129296</v>
      </c>
      <c r="P6">
        <f t="shared" si="5"/>
        <v>0.91815125134317643</v>
      </c>
      <c r="Q6">
        <f t="shared" si="6"/>
        <v>0.9322175260218527</v>
      </c>
      <c r="R6">
        <f t="shared" si="7"/>
        <v>1.0003000279055991</v>
      </c>
      <c r="S6">
        <f>fSi</f>
        <v>0.8</v>
      </c>
      <c r="T6">
        <f>vt(R6*ps+(1-R6)*pl,pl, 9.8, 0.001, 2*K6, 4*PI()*K6^2, M6,IF(4*PI()*K6^2/M6&gt;=1,K1oct,K1sph), IF(4*PI()*K6^2/M6&gt;=1,K2oct,K2sph))</f>
        <v>1.3070556184367585E-3</v>
      </c>
      <c r="U6">
        <f>vt(S6*ps+(1-S6)*pl,pl, 9.8, 0.001, 2*K6, 4*PI()*K6^2, M6,IF(4*PI()*K6^2/M6&gt;=1,K1oct,K1sph), IF(4*PI()*K6^2/M6&gt;=1,K2oct,K2sph))</f>
        <v>1.0496418791251132E-3</v>
      </c>
    </row>
    <row r="7" spans="1:21">
      <c r="A7" s="4" t="s">
        <v>15</v>
      </c>
      <c r="B7" s="8">
        <v>6.4499999999999999E-9</v>
      </c>
      <c r="F7">
        <f t="shared" si="1"/>
        <v>0.5</v>
      </c>
      <c r="G7">
        <f>T0+R_*F7</f>
        <v>890.15</v>
      </c>
      <c r="H7">
        <f t="shared" si="2"/>
        <v>7.1307692307692339</v>
      </c>
      <c r="I7" s="4">
        <f>Cinetica(Tliq-G7)*f3_</f>
        <v>5.748268498498223E-7</v>
      </c>
      <c r="J7" s="5">
        <f t="shared" si="8"/>
        <v>3.3989882081613702E-7</v>
      </c>
      <c r="K7" s="5">
        <f>MAX(I6,J6)*dt+K6</f>
        <v>1.001507331071754E-4</v>
      </c>
      <c r="L7" s="5">
        <f t="shared" si="3"/>
        <v>4.2077604514022041E-12</v>
      </c>
      <c r="M7" s="6">
        <f>IF(J7&gt;=I7, 4*PI()*K7^2, f2_*f3_/f1_/K7*L7)</f>
        <v>1.7697253568556707E-7</v>
      </c>
      <c r="N7">
        <f t="shared" si="0"/>
        <v>4.0000000000000002E-4</v>
      </c>
      <c r="O7">
        <f t="shared" si="4"/>
        <v>0.92002160054101345</v>
      </c>
      <c r="P7">
        <f t="shared" si="5"/>
        <v>0.9187567542847479</v>
      </c>
      <c r="Q7">
        <f t="shared" si="6"/>
        <v>0.91601397982155408</v>
      </c>
      <c r="R7">
        <f t="shared" si="7"/>
        <v>1.0002036544280288</v>
      </c>
      <c r="S7">
        <f>fSi</f>
        <v>0.8</v>
      </c>
      <c r="T7">
        <f>vt(R7*ps+(1-R7)*pl,pl, 9.8, 0.001, 2*K7, 4*PI()*K7^2, M7,IF(4*PI()*K7^2/M7&gt;=1,K1oct,K1sph), IF(4*PI()*K7^2/M7&gt;=1,K2oct,K2sph))</f>
        <v>1.3080842267068835E-3</v>
      </c>
      <c r="U7">
        <f>vt(S7*ps+(1-S7)*pl,pl, 9.8, 0.001, 2*K7, 4*PI()*K7^2, M7,IF(4*PI()*K7^2/M7&gt;=1,K1oct,K1sph), IF(4*PI()*K7^2/M7&gt;=1,K2oct,K2sph))</f>
        <v>1.050575889411714E-3</v>
      </c>
    </row>
    <row r="8" spans="1:21">
      <c r="A8" s="4" t="s">
        <v>39</v>
      </c>
      <c r="B8" s="6">
        <v>23.13</v>
      </c>
      <c r="F8">
        <f t="shared" si="1"/>
        <v>0.6</v>
      </c>
      <c r="G8">
        <f>T0+R_*F8</f>
        <v>890.08</v>
      </c>
      <c r="H8">
        <f t="shared" si="2"/>
        <v>7.1415384615384552</v>
      </c>
      <c r="I8" s="4">
        <f>Cinetica(Tliq-G8)*f3_</f>
        <v>7.1175918455432183E-7</v>
      </c>
      <c r="J8" s="5">
        <f t="shared" si="8"/>
        <v>3.6733572033456016E-7</v>
      </c>
      <c r="K8" s="5">
        <f>MAX(I7,J7)*dt+K7</f>
        <v>1.0020821579216039E-4</v>
      </c>
      <c r="L8" s="5">
        <f t="shared" si="3"/>
        <v>4.2150098907309567E-12</v>
      </c>
      <c r="M8" s="6">
        <f>IF(J8&gt;=I8, 4*PI()*K8^2, f2_*f3_/f1_/K8*L8)</f>
        <v>1.7717574490069934E-7</v>
      </c>
      <c r="N8">
        <f t="shared" si="0"/>
        <v>4.0000000000000002E-4</v>
      </c>
      <c r="O8">
        <f t="shared" si="4"/>
        <v>0.92003609392862173</v>
      </c>
      <c r="P8">
        <f t="shared" si="5"/>
        <v>0.92088945833346902</v>
      </c>
      <c r="Q8">
        <f t="shared" si="6"/>
        <v>0.90009932522602709</v>
      </c>
      <c r="R8">
        <f t="shared" si="7"/>
        <v>0.99986283628062411</v>
      </c>
      <c r="S8">
        <f>fSi</f>
        <v>0.8</v>
      </c>
      <c r="T8">
        <f>vt(R8*ps+(1-R8)*pl,pl, 9.8, 0.001, 2*K8, 4*PI()*K8^2, M8,IF(4*PI()*K8^2/M8&gt;=1,K1oct,K1sph), IF(4*PI()*K8^2/M8&gt;=1,K2oct,K2sph))</f>
        <v>1.3091009099443767E-3</v>
      </c>
      <c r="U8">
        <f>vt(S8*ps+(1-S8)*pl,pl, 9.8, 0.001, 2*K8, 4*PI()*K8^2, M8,IF(4*PI()*K8^2/M8&gt;=1,K1oct,K1sph), IF(4*PI()*K8^2/M8&gt;=1,K2oct,K2sph))</f>
        <v>1.0517543435099414E-3</v>
      </c>
    </row>
    <row r="9" spans="1:21">
      <c r="A9" s="1" t="s">
        <v>35</v>
      </c>
      <c r="B9" s="2">
        <f>Tf+ml*Co/(1-B14*(1-kpart))</f>
        <v>891</v>
      </c>
      <c r="C9" s="2"/>
      <c r="D9" s="3"/>
      <c r="F9">
        <f t="shared" si="1"/>
        <v>0.7</v>
      </c>
      <c r="G9">
        <f>T0+R_*F9</f>
        <v>890.01</v>
      </c>
      <c r="H9">
        <f t="shared" si="2"/>
        <v>7.1523076923076934</v>
      </c>
      <c r="I9" s="4">
        <f>Cinetica(Tliq-G9)*f3_</f>
        <v>8.6760285322806917E-7</v>
      </c>
      <c r="J9" s="5">
        <f t="shared" si="8"/>
        <v>3.9468999636555404E-7</v>
      </c>
      <c r="K9" s="5">
        <f>MAX(I8,J8)*dt+K8</f>
        <v>1.0027939171061581E-4</v>
      </c>
      <c r="L9" s="5">
        <f t="shared" si="3"/>
        <v>4.2239977867096674E-12</v>
      </c>
      <c r="M9" s="6">
        <f>IF(J9&gt;=I9, 4*PI()*K9^2, f2_*f3_/f1_/K9*L9)</f>
        <v>1.7742752315696813E-7</v>
      </c>
      <c r="N9">
        <f t="shared" si="0"/>
        <v>4.0000000000000002E-4</v>
      </c>
      <c r="O9">
        <f t="shared" si="4"/>
        <v>0.92005578152495293</v>
      </c>
      <c r="P9">
        <f t="shared" si="5"/>
        <v>0.92488604497703597</v>
      </c>
      <c r="Q9">
        <f t="shared" si="6"/>
        <v>0.88447013940016972</v>
      </c>
      <c r="R9">
        <f t="shared" si="7"/>
        <v>0.99922495696239011</v>
      </c>
      <c r="S9">
        <f>fSi</f>
        <v>0.8</v>
      </c>
      <c r="T9">
        <f>vt(R9*ps+(1-R9)*pl,pl, 9.8, 0.001, 2*K9, 4*PI()*K9^2, M9,IF(4*PI()*K9^2/M9&gt;=1,K1oct,K1sph), IF(4*PI()*K9^2/M9&gt;=1,K2oct,K2sph))</f>
        <v>1.3100825246309419E-3</v>
      </c>
      <c r="U9">
        <f>vt(S9*ps+(1-S9)*pl,pl, 9.8, 0.001, 2*K9, 4*PI()*K9^2, M9,IF(4*PI()*K9^2/M9&gt;=1,K1oct,K1sph), IF(4*PI()*K9^2/M9&gt;=1,K2oct,K2sph))</f>
        <v>1.0532142999030204E-3</v>
      </c>
    </row>
    <row r="10" spans="1:21">
      <c r="A10" s="4" t="s">
        <v>12</v>
      </c>
      <c r="B10" s="11">
        <v>1E-4</v>
      </c>
      <c r="C10" s="5"/>
      <c r="D10" s="6"/>
      <c r="F10">
        <f t="shared" si="1"/>
        <v>0.79999999999999993</v>
      </c>
      <c r="G10">
        <f>T0+R_*F10</f>
        <v>889.94</v>
      </c>
      <c r="H10">
        <f t="shared" si="2"/>
        <v>7.1630769230769147</v>
      </c>
      <c r="I10" s="4">
        <f>Cinetica(Tliq-G10)*f3_</f>
        <v>1.0433542330376662E-6</v>
      </c>
      <c r="J10" s="5">
        <f t="shared" si="8"/>
        <v>4.2196202156651504E-7</v>
      </c>
      <c r="K10" s="5">
        <f>MAX(I9,J9)*dt+K9</f>
        <v>1.0036615199593862E-4</v>
      </c>
      <c r="L10" s="5">
        <f t="shared" si="3"/>
        <v>4.2349709011494117E-12</v>
      </c>
      <c r="M10" s="6">
        <f>IF(J10&gt;=I10, 4*PI()*K10^2, f2_*f3_/f1_/K10*L10)</f>
        <v>1.7773467144452876E-7</v>
      </c>
      <c r="N10">
        <f t="shared" si="0"/>
        <v>4.0000000000000002E-4</v>
      </c>
      <c r="O10">
        <f t="shared" si="4"/>
        <v>0.92008164031100259</v>
      </c>
      <c r="P10">
        <f t="shared" si="5"/>
        <v>0.93109961170884403</v>
      </c>
      <c r="Q10">
        <f t="shared" si="6"/>
        <v>0.86912323694789473</v>
      </c>
      <c r="R10">
        <f t="shared" si="7"/>
        <v>0.99823514660851065</v>
      </c>
      <c r="S10">
        <f>fSi</f>
        <v>0.8</v>
      </c>
      <c r="T10">
        <f>vt(R10*ps+(1-R10)*pl,pl, 9.8, 0.001, 2*K10, 4*PI()*K10^2, M10,IF(4*PI()*K10^2/M10&gt;=1,K1oct,K1sph), IF(4*PI()*K10^2/M10&gt;=1,K2oct,K2sph))</f>
        <v>1.3110048057594942E-3</v>
      </c>
      <c r="U10">
        <f>vt(S10*ps+(1-S10)*pl,pl, 9.8, 0.001, 2*K10, 4*PI()*K10^2, M10,IF(4*PI()*K10^2/M10&gt;=1,K1oct,K1sph), IF(4*PI()*K10^2/M10&gt;=1,K2oct,K2sph))</f>
        <v>1.0549950839983764E-3</v>
      </c>
    </row>
    <row r="11" spans="1:21">
      <c r="A11" s="4" t="s">
        <v>16</v>
      </c>
      <c r="B11" s="11">
        <v>4.0000000000000002E-4</v>
      </c>
      <c r="C11" s="5"/>
      <c r="D11" s="6"/>
      <c r="F11">
        <f t="shared" si="1"/>
        <v>0.89999999999999991</v>
      </c>
      <c r="G11">
        <f>T0+R_*F11</f>
        <v>889.87</v>
      </c>
      <c r="H11">
        <f t="shared" si="2"/>
        <v>7.1738461538461529</v>
      </c>
      <c r="I11" s="4">
        <f>Cinetica(Tliq-G11)*f3_</f>
        <v>1.2399887460004634E-6</v>
      </c>
      <c r="J11" s="5">
        <f t="shared" si="8"/>
        <v>4.4915216635730782E-7</v>
      </c>
      <c r="K11" s="5">
        <f>MAX(I10,J10)*dt+K10</f>
        <v>1.0047048741924238E-4</v>
      </c>
      <c r="L11" s="5">
        <f t="shared" si="3"/>
        <v>4.2481920010134827E-12</v>
      </c>
      <c r="M11" s="6">
        <f>IF(J11&gt;=I11, 4*PI()*K11^2, f2_*f3_/f1_/K11*L11)</f>
        <v>1.7810439092687772E-7</v>
      </c>
      <c r="N11">
        <f t="shared" si="0"/>
        <v>4.0000000000000002E-4</v>
      </c>
      <c r="O11">
        <f t="shared" si="4"/>
        <v>0.92011474857276665</v>
      </c>
      <c r="P11">
        <f t="shared" si="5"/>
        <v>0.93989757602603807</v>
      </c>
      <c r="Q11">
        <f t="shared" si="6"/>
        <v>0.85405566284830658</v>
      </c>
      <c r="R11">
        <f t="shared" si="7"/>
        <v>0.99683663621424645</v>
      </c>
      <c r="S11">
        <f>fSi</f>
        <v>0.8</v>
      </c>
      <c r="T11">
        <f>vt(R11*ps+(1-R11)*pl,pl, 9.8, 0.001, 2*K11, 4*PI()*K11^2, M11,IF(4*PI()*K11^2/M11&gt;=1,K1oct,K1sph), IF(4*PI()*K11^2/M11&gt;=1,K2oct,K2sph))</f>
        <v>1.3118424495123281E-3</v>
      </c>
      <c r="U11">
        <f>vt(S11*ps+(1-S11)*pl,pl, 9.8, 0.001, 2*K11, 4*PI()*K11^2, M11,IF(4*PI()*K11^2/M11&gt;=1,K1oct,K1sph), IF(4*PI()*K11^2/M11&gt;=1,K2oct,K2sph))</f>
        <v>1.0571382936704634E-3</v>
      </c>
    </row>
    <row r="12" spans="1:21">
      <c r="A12" s="1" t="s">
        <v>10</v>
      </c>
      <c r="B12" s="2">
        <f>Tliq-dTtotal</f>
        <v>890.5</v>
      </c>
      <c r="C12" s="2" t="s">
        <v>36</v>
      </c>
      <c r="D12" s="3">
        <v>0.5</v>
      </c>
      <c r="F12">
        <f t="shared" si="1"/>
        <v>0.99999999999999989</v>
      </c>
      <c r="G12">
        <f>T0+R_*F12</f>
        <v>889.8</v>
      </c>
      <c r="H12">
        <f t="shared" si="2"/>
        <v>7.184615384615392</v>
      </c>
      <c r="I12" s="4">
        <f>Cinetica(Tliq-G12)*f3_</f>
        <v>1.4584626460069477E-6</v>
      </c>
      <c r="J12" s="5">
        <f t="shared" si="8"/>
        <v>4.7626079893673849E-7</v>
      </c>
      <c r="K12" s="5">
        <f>MAX(I11,J11)*dt+K11</f>
        <v>1.0059448629384243E-4</v>
      </c>
      <c r="L12" s="5">
        <f t="shared" si="3"/>
        <v>4.2639405488580586E-12</v>
      </c>
      <c r="M12" s="6">
        <f>IF(J12&gt;=I12, 4*PI()*K12^2, f2_*f3_/f1_/K12*L12)</f>
        <v>1.785442887098287E-7</v>
      </c>
      <c r="N12">
        <f t="shared" si="0"/>
        <v>4.0000000000000002E-4</v>
      </c>
      <c r="O12">
        <f t="shared" si="4"/>
        <v>0.92015628987529374</v>
      </c>
      <c r="P12">
        <f t="shared" si="5"/>
        <v>0.95165922637516265</v>
      </c>
      <c r="Q12">
        <f t="shared" si="6"/>
        <v>0.83926468400936605</v>
      </c>
      <c r="R12">
        <f t="shared" si="7"/>
        <v>0.99497116414626763</v>
      </c>
      <c r="S12">
        <f>fSi</f>
        <v>0.8</v>
      </c>
      <c r="T12">
        <f>vt(R12*ps+(1-R12)*pl,pl, 9.8, 0.001, 2*K12, 4*PI()*K12^2, M12,IF(4*PI()*K12^2/M12&gt;=1,K1oct,K1sph), IF(4*PI()*K12^2/M12&gt;=1,K2oct,K2sph))</f>
        <v>1.3125692053191553E-3</v>
      </c>
      <c r="U12">
        <f>vt(S12*ps+(1-S12)*pl,pl, 9.8, 0.001, 2*K12, 4*PI()*K12^2, M12,IF(4*PI()*K12^2/M12&gt;=1,K1oct,K1sph), IF(4*PI()*K12^2/M12&gt;=1,K2oct,K2sph))</f>
        <v>1.0596878190716793E-3</v>
      </c>
    </row>
    <row r="13" spans="1:21">
      <c r="A13" s="9" t="s">
        <v>40</v>
      </c>
      <c r="B13" s="14">
        <v>1.9400000000000001E-3</v>
      </c>
      <c r="C13" s="12" t="s">
        <v>41</v>
      </c>
      <c r="D13" s="10">
        <v>1</v>
      </c>
      <c r="F13">
        <f t="shared" si="1"/>
        <v>1.0999999999999999</v>
      </c>
      <c r="G13">
        <f>T0+R_*F13</f>
        <v>889.73</v>
      </c>
      <c r="H13">
        <f t="shared" si="2"/>
        <v>7.1953846153846124</v>
      </c>
      <c r="I13" s="4">
        <f>Cinetica(Tliq-G13)*f3_</f>
        <v>1.699714552525479E-6</v>
      </c>
      <c r="J13" s="5">
        <f t="shared" si="8"/>
        <v>5.0328828529929271E-7</v>
      </c>
      <c r="K13" s="5">
        <f>MAX(I12,J12)*dt+K12</f>
        <v>1.0074033255844312E-4</v>
      </c>
      <c r="L13" s="5">
        <f t="shared" si="3"/>
        <v>4.2825135906405319E-12</v>
      </c>
      <c r="M13" s="6">
        <f>IF(J13&gt;=I13, 4*PI()*K13^2, f2_*f3_/f1_/K13*L13)</f>
        <v>1.7906238657999291E-7</v>
      </c>
      <c r="N13">
        <f t="shared" si="0"/>
        <v>4.0000000000000002E-4</v>
      </c>
      <c r="O13">
        <f t="shared" si="4"/>
        <v>0.92020755615271366</v>
      </c>
      <c r="P13">
        <f t="shared" si="5"/>
        <v>0.96677288726594823</v>
      </c>
      <c r="Q13">
        <f t="shared" si="6"/>
        <v>0.82474777951511158</v>
      </c>
      <c r="R13">
        <f t="shared" si="7"/>
        <v>0.99257943948454352</v>
      </c>
      <c r="S13">
        <f>fSi</f>
        <v>0.8</v>
      </c>
      <c r="T13">
        <f>vt(R13*ps+(1-R13)*pl,pl, 9.8, 0.001, 2*K13, 4*PI()*K13^2, M13,IF(4*PI()*K13^2/M13&gt;=1,K1oct,K1sph), IF(4*PI()*K13^2/M13&gt;=1,K2oct,K2sph))</f>
        <v>1.3131579791309715E-3</v>
      </c>
      <c r="U13">
        <f>vt(S13*ps+(1-S13)*pl,pl, 9.8, 0.001, 2*K13, 4*PI()*K13^2, M13,IF(4*PI()*K13^2/M13&gt;=1,K1oct,K1sph), IF(4*PI()*K13^2/M13&gt;=1,K2oct,K2sph))</f>
        <v>1.0626898770170819E-3</v>
      </c>
    </row>
    <row r="14" spans="1:21">
      <c r="A14" s="1" t="s">
        <v>32</v>
      </c>
      <c r="B14" s="2">
        <v>0</v>
      </c>
      <c r="C14" s="2" t="s">
        <v>22</v>
      </c>
      <c r="D14" s="3">
        <f>kpart*(ml*Co*(1-1/kpart))*omegaC/(1-(1-kpart)*omegaC)</f>
        <v>0</v>
      </c>
      <c r="F14">
        <f t="shared" si="1"/>
        <v>1.2</v>
      </c>
      <c r="G14">
        <f>T0+R_*F14</f>
        <v>889.66</v>
      </c>
      <c r="H14">
        <f t="shared" si="2"/>
        <v>7.2061538461538515</v>
      </c>
      <c r="I14" s="4">
        <f>Cinetica(Tliq-G14)*f3_</f>
        <v>1.9646667795691963E-6</v>
      </c>
      <c r="J14" s="5">
        <f t="shared" si="8"/>
        <v>5.3023498925175799E-7</v>
      </c>
      <c r="K14" s="5">
        <f>MAX(I13,J13)*dt+K13</f>
        <v>1.0091030401369567E-4</v>
      </c>
      <c r="L14" s="5">
        <f t="shared" si="3"/>
        <v>4.3042268571504824E-12</v>
      </c>
      <c r="M14" s="6">
        <f>IF(J14&gt;=I14, 4*PI()*K14^2, f2_*f3_/f1_/K14*L14)</f>
        <v>1.7966713284983185E-7</v>
      </c>
      <c r="N14">
        <f t="shared" si="0"/>
        <v>4.0000000000000002E-4</v>
      </c>
      <c r="O14">
        <f t="shared" si="4"/>
        <v>0.92026994980266552</v>
      </c>
      <c r="P14">
        <f t="shared" si="5"/>
        <v>0.98563267381517006</v>
      </c>
      <c r="Q14">
        <f t="shared" si="6"/>
        <v>0.81050262963411668</v>
      </c>
      <c r="R14">
        <f t="shared" si="7"/>
        <v>0.98960166539976246</v>
      </c>
      <c r="S14">
        <f>fSi</f>
        <v>0.8</v>
      </c>
      <c r="T14">
        <f>vt(R14*ps+(1-R14)*pl,pl, 9.8, 0.001, 2*K14, 4*PI()*K14^2, M14,IF(4*PI()*K14^2/M14&gt;=1,K1oct,K1sph), IF(4*PI()*K14^2/M14&gt;=1,K2oct,K2sph))</f>
        <v>1.3135809496059411E-3</v>
      </c>
      <c r="U14">
        <f>vt(S14*ps+(1-S14)*pl,pl, 9.8, 0.001, 2*K14, 4*PI()*K14^2, M14,IF(4*PI()*K14^2/M14&gt;=1,K1oct,K1sph), IF(4*PI()*K14^2/M14&gt;=1,K2oct,K2sph))</f>
        <v>1.0661930603774248E-3</v>
      </c>
    </row>
    <row r="15" spans="1:21">
      <c r="A15" s="9" t="s">
        <v>37</v>
      </c>
      <c r="B15" s="12">
        <v>0</v>
      </c>
      <c r="C15" s="12" t="s">
        <v>38</v>
      </c>
      <c r="D15" s="10">
        <f>Lf_c*omegaT</f>
        <v>0</v>
      </c>
      <c r="F15">
        <f t="shared" si="1"/>
        <v>1.3</v>
      </c>
      <c r="G15">
        <f>T0+R_*F15</f>
        <v>889.59</v>
      </c>
      <c r="H15">
        <f t="shared" si="2"/>
        <v>7.2169230769230719</v>
      </c>
      <c r="I15" s="4">
        <f>Cinetica(Tliq-G15)*f3_</f>
        <v>2.2542264970178159E-6</v>
      </c>
      <c r="J15" s="5">
        <f t="shared" si="8"/>
        <v>5.5710127242921731E-7</v>
      </c>
      <c r="K15" s="5">
        <f>MAX(I14,J14)*dt+K14</f>
        <v>1.0110677069165259E-4</v>
      </c>
      <c r="L15" s="5">
        <f t="shared" si="3"/>
        <v>4.3294160973317206E-12</v>
      </c>
      <c r="M15" s="6">
        <f>IF(J15&gt;=I15, 4*PI()*K15^2, f2_*f3_/f1_/K15*L15)</f>
        <v>1.8036741746936546E-7</v>
      </c>
      <c r="N15">
        <f t="shared" si="0"/>
        <v>4.0000000000000002E-4</v>
      </c>
      <c r="O15">
        <f t="shared" si="4"/>
        <v>0.92034498466811665</v>
      </c>
      <c r="P15">
        <f t="shared" si="5"/>
        <v>1.0086348206303712</v>
      </c>
      <c r="Q15">
        <f t="shared" si="6"/>
        <v>0.7965271036524294</v>
      </c>
      <c r="R15">
        <f t="shared" si="7"/>
        <v>0.98597812420196063</v>
      </c>
      <c r="S15">
        <f>fSi</f>
        <v>0.8</v>
      </c>
      <c r="T15">
        <f>vt(R15*ps+(1-R15)*pl,pl, 9.8, 0.001, 2*K15, 4*PI()*K15^2, M15,IF(4*PI()*K15^2/M15&gt;=1,K1oct,K1sph), IF(4*PI()*K15^2/M15&gt;=1,K2oct,K2sph))</f>
        <v>1.313809698749126E-3</v>
      </c>
      <c r="U15">
        <f>vt(S15*ps+(1-S15)*pl,pl, 9.8, 0.001, 2*K15, 4*PI()*K15^2, M15,IF(4*PI()*K15^2/M15&gt;=1,K1oct,K1sph), IF(4*PI()*K15^2/M15&gt;=1,K2oct,K2sph))</f>
        <v>1.0702484030019701E-3</v>
      </c>
    </row>
    <row r="16" spans="1:21">
      <c r="A16" s="1" t="s">
        <v>11</v>
      </c>
      <c r="B16" s="2">
        <v>0.1</v>
      </c>
      <c r="C16" s="2"/>
      <c r="D16" s="3"/>
      <c r="F16">
        <f t="shared" si="1"/>
        <v>1.4000000000000001</v>
      </c>
      <c r="G16">
        <f>T0+R_*F16</f>
        <v>889.52</v>
      </c>
      <c r="H16">
        <f t="shared" si="2"/>
        <v>7.2276923076923101</v>
      </c>
      <c r="I16" s="4">
        <f>Cinetica(Tliq-G16)*f3_</f>
        <v>2.5692867530924416E-6</v>
      </c>
      <c r="J16" s="5">
        <f t="shared" si="8"/>
        <v>5.8388749431159852E-7</v>
      </c>
      <c r="K16" s="5">
        <f>MAX(I15,J15)*dt+K15</f>
        <v>1.0133219334135437E-4</v>
      </c>
      <c r="L16" s="5">
        <f t="shared" si="3"/>
        <v>4.3584386638249557E-12</v>
      </c>
      <c r="M16" s="6">
        <f>IF(J16&gt;=I16, 4*PI()*K16^2, f2_*f3_/f1_/K16*L16)</f>
        <v>1.8117259058336726E-7</v>
      </c>
      <c r="N16">
        <f t="shared" si="0"/>
        <v>4.0000000000000002E-4</v>
      </c>
      <c r="O16">
        <f t="shared" si="4"/>
        <v>0.92043428578741882</v>
      </c>
      <c r="P16">
        <f t="shared" si="5"/>
        <v>1.0361735813620494</v>
      </c>
      <c r="Q16">
        <f t="shared" si="6"/>
        <v>0.78281924659326163</v>
      </c>
      <c r="R16">
        <f t="shared" si="7"/>
        <v>0.98164982387391286</v>
      </c>
      <c r="S16">
        <f>fSi</f>
        <v>0.8</v>
      </c>
      <c r="T16">
        <f>vt(R16*ps+(1-R16)*pl,pl, 9.8, 0.001, 2*K16, 4*PI()*K16^2, M16,IF(4*PI()*K16^2/M16&gt;=1,K1oct,K1sph), IF(4*PI()*K16^2/M16&gt;=1,K2oct,K2sph))</f>
        <v>1.3138153583682716E-3</v>
      </c>
      <c r="U16">
        <f>vt(S16*ps+(1-S16)*pl,pl, 9.8, 0.001, 2*K16, 4*PI()*K16^2, M16,IF(4*PI()*K16^2/M16&gt;=1,K1oct,K1sph), IF(4*PI()*K16^2/M16&gt;=1,K2oct,K2sph))</f>
        <v>1.0749094607464254E-3</v>
      </c>
    </row>
    <row r="17" spans="1:21">
      <c r="A17" s="9"/>
      <c r="B17" s="12"/>
      <c r="C17" s="12"/>
      <c r="D17" s="10"/>
      <c r="F17">
        <f t="shared" si="1"/>
        <v>1.5000000000000002</v>
      </c>
      <c r="G17">
        <f>T0+R_*F17</f>
        <v>889.45</v>
      </c>
      <c r="H17">
        <f t="shared" si="2"/>
        <v>7.2384615384615314</v>
      </c>
      <c r="I17" s="4">
        <f>Cinetica(Tliq-G17)*f3_</f>
        <v>2.9107273806300537E-6</v>
      </c>
      <c r="J17" s="5">
        <f t="shared" si="8"/>
        <v>6.1059401223934632E-7</v>
      </c>
      <c r="K17" s="5">
        <f>MAX(I16,J16)*dt+K16</f>
        <v>1.0158912201666361E-4</v>
      </c>
      <c r="L17" s="5">
        <f t="shared" si="3"/>
        <v>4.3916753732387999E-12</v>
      </c>
      <c r="M17" s="6">
        <f>IF(J17&gt;=I17, 4*PI()*K17^2, f2_*f3_/f1_/K17*L17)</f>
        <v>1.8209248472850341E-7</v>
      </c>
      <c r="N17">
        <f t="shared" si="0"/>
        <v>4.0000000000000002E-4</v>
      </c>
      <c r="O17">
        <f t="shared" si="4"/>
        <v>0.92053958779501444</v>
      </c>
      <c r="P17">
        <f t="shared" si="5"/>
        <v>1.0686367085021351</v>
      </c>
      <c r="Q17">
        <f t="shared" si="6"/>
        <v>0.76937726488776559</v>
      </c>
      <c r="R17">
        <f t="shared" si="7"/>
        <v>0.97655920382310246</v>
      </c>
      <c r="S17">
        <f>fSi</f>
        <v>0.8</v>
      </c>
      <c r="T17">
        <f>vt(R17*ps+(1-R17)*pl,pl, 9.8, 0.001, 2*K17, 4*PI()*K17^2, M17,IF(4*PI()*K17^2/M17&gt;=1,K1oct,K1sph), IF(4*PI()*K17^2/M17&gt;=1,K2oct,K2sph))</f>
        <v>1.313568773493097E-3</v>
      </c>
      <c r="U17">
        <f>vt(S17*ps+(1-S17)*pl,pl, 9.8, 0.001, 2*K17, 4*PI()*K17^2, M17,IF(4*PI()*K17^2/M17&gt;=1,K1oct,K1sph), IF(4*PI()*K17^2/M17&gt;=1,K2oct,K2sph))</f>
        <v>1.080232409207628E-3</v>
      </c>
    </row>
    <row r="18" spans="1:21">
      <c r="A18" s="1" t="s">
        <v>24</v>
      </c>
      <c r="B18" s="2">
        <v>2452</v>
      </c>
      <c r="C18" s="2"/>
      <c r="D18" s="3"/>
      <c r="F18">
        <f t="shared" si="1"/>
        <v>1.6000000000000003</v>
      </c>
      <c r="G18">
        <f>T0+R_*F18</f>
        <v>889.38</v>
      </c>
      <c r="H18">
        <f t="shared" si="2"/>
        <v>7.2492307692307696</v>
      </c>
      <c r="I18" s="4">
        <f>Cinetica(Tliq-G18)*f3_</f>
        <v>3.2794158052381767E-6</v>
      </c>
      <c r="J18" s="5">
        <f t="shared" si="8"/>
        <v>6.3722118142965956E-7</v>
      </c>
      <c r="K18" s="5">
        <f>MAX(I17,J17)*dt+K17</f>
        <v>1.0188019475472662E-4</v>
      </c>
      <c r="L18" s="5">
        <f t="shared" si="3"/>
        <v>4.4295326660099026E-12</v>
      </c>
      <c r="M18" s="6">
        <f>IF(J18&gt;=I18, 4*PI()*K18^2, f2_*f3_/f1_/K18*L18)</f>
        <v>1.8313744087814978E-7</v>
      </c>
      <c r="N18">
        <f t="shared" si="0"/>
        <v>4.0000000000000002E-4</v>
      </c>
      <c r="O18">
        <f t="shared" si="4"/>
        <v>0.92066273186090875</v>
      </c>
      <c r="P18">
        <f t="shared" si="5"/>
        <v>1.106400538028963</v>
      </c>
      <c r="Q18">
        <f t="shared" si="6"/>
        <v>0.75619951106600181</v>
      </c>
      <c r="R18">
        <f t="shared" si="7"/>
        <v>0.97065089526235915</v>
      </c>
      <c r="S18">
        <f>fSi</f>
        <v>0.8</v>
      </c>
      <c r="T18">
        <f>vt(R18*ps+(1-R18)*pl,pl, 9.8, 0.001, 2*K18, 4*PI()*K18^2, M18,IF(4*PI()*K18^2/M18&gt;=1,K1oct,K1sph), IF(4*PI()*K18^2/M18&gt;=1,K2oct,K2sph))</f>
        <v>1.3130406836485535E-3</v>
      </c>
      <c r="U18">
        <f>vt(S18*ps+(1-S18)*pl,pl, 9.8, 0.001, 2*K18, 4*PI()*K18^2, M18,IF(4*PI()*K18^2/M18&gt;=1,K1oct,K1sph), IF(4*PI()*K18^2/M18&gt;=1,K2oct,K2sph))</f>
        <v>1.0862761587686408E-3</v>
      </c>
    </row>
    <row r="19" spans="1:21">
      <c r="A19" s="4" t="s">
        <v>25</v>
      </c>
      <c r="B19" s="5">
        <v>2370</v>
      </c>
      <c r="C19" s="5"/>
      <c r="D19" s="6"/>
      <c r="F19">
        <f t="shared" si="1"/>
        <v>1.7000000000000004</v>
      </c>
      <c r="G19">
        <f>T0+R_*F19</f>
        <v>889.31</v>
      </c>
      <c r="H19">
        <f t="shared" si="2"/>
        <v>7.2600000000000087</v>
      </c>
      <c r="I19" s="4">
        <f>Cinetica(Tliq-G19)*f3_</f>
        <v>3.6762077698820135E-6</v>
      </c>
      <c r="J19" s="5">
        <f t="shared" si="8"/>
        <v>6.6376935499194684E-7</v>
      </c>
      <c r="K19" s="5">
        <f>MAX(I18,J18)*dt+K18</f>
        <v>1.0220813633525044E-4</v>
      </c>
      <c r="L19" s="5">
        <f t="shared" si="3"/>
        <v>4.4724450932932701E-12</v>
      </c>
      <c r="M19" s="6">
        <f>IF(J19&gt;=I19, 4*PI()*K19^2, f2_*f3_/f1_/K19*L19)</f>
        <v>1.8431833855412359E-7</v>
      </c>
      <c r="N19">
        <f t="shared" si="0"/>
        <v>4.0000000000000002E-4</v>
      </c>
      <c r="O19">
        <f t="shared" si="4"/>
        <v>0.92080566106725859</v>
      </c>
      <c r="P19">
        <f t="shared" si="5"/>
        <v>1.149824720109305</v>
      </c>
      <c r="Q19">
        <f t="shared" si="6"/>
        <v>0.74328446754431876</v>
      </c>
      <c r="R19">
        <f t="shared" si="7"/>
        <v>0.96387252909482446</v>
      </c>
      <c r="S19">
        <f>fSi</f>
        <v>0.8</v>
      </c>
      <c r="T19">
        <f>vt(R19*ps+(1-R19)*pl,pl, 9.8, 0.001, 2*K19, 4*PI()*K19^2, M19,IF(4*PI()*K19^2/M19&gt;=1,K1oct,K1sph), IF(4*PI()*K19^2/M19&gt;=1,K2oct,K2sph))</f>
        <v>1.312201922566966E-3</v>
      </c>
      <c r="U19">
        <f>vt(S19*ps+(1-S19)*pl,pl, 9.8, 0.001, 2*K19, 4*PI()*K19^2, M19,IF(4*PI()*K19^2/M19&gt;=1,K1oct,K1sph), IF(4*PI()*K19^2/M19&gt;=1,K2oct,K2sph))</f>
        <v>1.0931024875377238E-3</v>
      </c>
    </row>
    <row r="20" spans="1:21">
      <c r="A20" s="9"/>
      <c r="B20" s="12"/>
      <c r="C20" s="12"/>
      <c r="D20" s="10"/>
      <c r="F20">
        <f t="shared" si="1"/>
        <v>1.8000000000000005</v>
      </c>
      <c r="G20">
        <f>T0+R_*F20</f>
        <v>889.24</v>
      </c>
      <c r="H20">
        <f t="shared" si="2"/>
        <v>7.2707692307692291</v>
      </c>
      <c r="I20" s="4">
        <f>Cinetica(Tliq-G20)*f3_</f>
        <v>4.1019479877867913E-6</v>
      </c>
      <c r="J20" s="5">
        <f t="shared" si="8"/>
        <v>6.9023888394355097E-7</v>
      </c>
      <c r="K20" s="5">
        <f>MAX(I19,J19)*dt+K19</f>
        <v>1.0257575711223864E-4</v>
      </c>
      <c r="L20" s="5">
        <f t="shared" si="3"/>
        <v>4.5208781611788522E-12</v>
      </c>
      <c r="M20" s="6">
        <f>IF(J20&gt;=I20, 4*PI()*K20^2, f2_*f3_/f1_/K20*L20)</f>
        <v>1.8564663023467188E-7</v>
      </c>
      <c r="N20">
        <f t="shared" si="0"/>
        <v>4.0000000000000002E-4</v>
      </c>
      <c r="O20">
        <f t="shared" si="4"/>
        <v>0.92097041413552272</v>
      </c>
      <c r="P20">
        <f t="shared" si="5"/>
        <v>1.1992466549373053</v>
      </c>
      <c r="Q20">
        <f t="shared" si="6"/>
        <v>0.73063072959448527</v>
      </c>
      <c r="R20">
        <f t="shared" si="7"/>
        <v>0.95617558148884652</v>
      </c>
      <c r="S20">
        <f>fSi</f>
        <v>0.8</v>
      </c>
      <c r="T20">
        <f>vt(R20*ps+(1-R20)*pl,pl, 9.8, 0.001, 2*K20, 4*PI()*K20^2, M20,IF(4*PI()*K20^2/M20&gt;=1,K1oct,K1sph), IF(4*PI()*K20^2/M20&gt;=1,K2oct,K2sph))</f>
        <v>1.3110236365676037E-3</v>
      </c>
      <c r="U20">
        <f>vt(S20*ps+(1-S20)*pl,pl, 9.8, 0.001, 2*K20, 4*PI()*K20^2, M20,IF(4*PI()*K20^2/M20&gt;=1,K1oct,K1sph), IF(4*PI()*K20^2/M20&gt;=1,K2oct,K2sph))</f>
        <v>1.1007761927232294E-3</v>
      </c>
    </row>
    <row r="21" spans="1:21">
      <c r="A21" s="1" t="s">
        <v>26</v>
      </c>
      <c r="B21" s="2">
        <f>C21/180*PI()</f>
        <v>0.52359877559829882</v>
      </c>
      <c r="C21" s="2">
        <v>30</v>
      </c>
      <c r="D21" s="3" t="s">
        <v>34</v>
      </c>
      <c r="F21">
        <f t="shared" si="1"/>
        <v>1.9000000000000006</v>
      </c>
      <c r="G21">
        <f>T0+R_*F21</f>
        <v>889.17</v>
      </c>
      <c r="H21">
        <f t="shared" si="2"/>
        <v>7.2815384615384682</v>
      </c>
      <c r="I21" s="4">
        <f>Cinetica(Tliq-G21)*f3_</f>
        <v>4.5574707334131086E-6</v>
      </c>
      <c r="J21" s="5">
        <f t="shared" si="8"/>
        <v>7.1663011722536723E-7</v>
      </c>
      <c r="K21" s="5">
        <f>MAX(I20,J20)*dt+K20</f>
        <v>1.0298595191101731E-4</v>
      </c>
      <c r="L21" s="5">
        <f t="shared" si="3"/>
        <v>4.5753315657069208E-12</v>
      </c>
      <c r="M21" s="6">
        <f>IF(J21&gt;=I21, 4*PI()*K21^2, f2_*f3_/f1_/K21*L21)</f>
        <v>1.8713438029708631E-7</v>
      </c>
      <c r="N21">
        <f t="shared" si="0"/>
        <v>4.0000000000000002E-4</v>
      </c>
      <c r="O21">
        <f t="shared" si="4"/>
        <v>0.92115911743778855</v>
      </c>
      <c r="P21">
        <f t="shared" si="5"/>
        <v>1.2549757114399287</v>
      </c>
      <c r="Q21">
        <f t="shared" si="6"/>
        <v>0.71823698759067678</v>
      </c>
      <c r="R21">
        <f t="shared" si="7"/>
        <v>0.94751624455988481</v>
      </c>
      <c r="S21">
        <f>fSi</f>
        <v>0.8</v>
      </c>
      <c r="T21">
        <f>vt(R21*ps+(1-R21)*pl,pl, 9.8, 0.001, 2*K21, 4*PI()*K21^2, M21,IF(4*PI()*K21^2/M21&gt;=1,K1oct,K1sph), IF(4*PI()*K21^2/M21&gt;=1,K2oct,K2sph))</f>
        <v>1.3094775214206474E-3</v>
      </c>
      <c r="U21">
        <f>vt(S21*ps+(1-S21)*pl,pl, 9.8, 0.001, 2*K21, 4*PI()*K21^2, M21,IF(4*PI()*K21^2/M21&gt;=1,K1oct,K1sph), IF(4*PI()*K21^2/M21&gt;=1,K2oct,K2sph))</f>
        <v>1.1093652609241906E-3</v>
      </c>
    </row>
    <row r="22" spans="1:21">
      <c r="A22" s="4" t="s">
        <v>27</v>
      </c>
      <c r="B22" s="5">
        <f>B25^2*B26+5*B25^3/6</f>
        <v>8.3333333333333343E-2</v>
      </c>
      <c r="C22" s="5"/>
      <c r="D22" s="6"/>
      <c r="F22">
        <f t="shared" si="1"/>
        <v>2.0000000000000004</v>
      </c>
      <c r="G22">
        <f>T0+R_*F22</f>
        <v>889.1</v>
      </c>
      <c r="H22">
        <f t="shared" si="2"/>
        <v>7.2923076923076886</v>
      </c>
      <c r="I22" s="4">
        <f>Cinetica(Tliq-G22)*f3_</f>
        <v>5.0436003795950661E-6</v>
      </c>
      <c r="J22" s="5">
        <f t="shared" si="8"/>
        <v>7.4294340171685405E-7</v>
      </c>
      <c r="K22" s="5">
        <f>MAX(I21,J21)*dt+K21</f>
        <v>1.0344169898435862E-4</v>
      </c>
      <c r="L22" s="5">
        <f t="shared" si="3"/>
        <v>4.6363428556973341E-12</v>
      </c>
      <c r="M22" s="6">
        <f>IF(J22&gt;=I22, 4*PI()*K22^2, f2_*f3_/f1_/K22*L22)</f>
        <v>1.8879430874145598E-7</v>
      </c>
      <c r="N22">
        <f t="shared" si="0"/>
        <v>4.0000000000000002E-4</v>
      </c>
      <c r="O22">
        <f t="shared" si="4"/>
        <v>0.9213739752511968</v>
      </c>
      <c r="P22">
        <f t="shared" si="5"/>
        <v>1.3172873253751092</v>
      </c>
      <c r="Q22">
        <f t="shared" si="6"/>
        <v>0.70610200864240646</v>
      </c>
      <c r="R22">
        <f t="shared" si="7"/>
        <v>0.93785630682925503</v>
      </c>
      <c r="S22">
        <f>fSi</f>
        <v>0.8</v>
      </c>
      <c r="T22">
        <f>vt(R22*ps+(1-R22)*pl,pl, 9.8, 0.001, 2*K22, 4*PI()*K22^2, M22,IF(4*PI()*K22^2/M22&gt;=1,K1oct,K1sph), IF(4*PI()*K22^2/M22&gt;=1,K2oct,K2sph))</f>
        <v>1.307536077049389E-3</v>
      </c>
      <c r="U22">
        <f>vt(S22*ps+(1-S22)*pl,pl, 9.8, 0.001, 2*K22, 4*PI()*K22^2, M22,IF(4*PI()*K22^2/M22&gt;=1,K1oct,K1sph), IF(4*PI()*K22^2/M22&gt;=1,K2oct,K2sph))</f>
        <v>1.1189410577332167E-3</v>
      </c>
    </row>
    <row r="23" spans="1:21">
      <c r="A23" s="4" t="s">
        <v>28</v>
      </c>
      <c r="B23" s="5">
        <f>6*B25*SQRT(2*B26^2+B25^2/4)+B25^2*SQRT(3)</f>
        <v>1.2954411983288892</v>
      </c>
      <c r="C23" s="5"/>
      <c r="D23" s="6"/>
      <c r="F23">
        <f t="shared" si="1"/>
        <v>2.1000000000000005</v>
      </c>
      <c r="G23">
        <f>T0+R_*F23</f>
        <v>889.03</v>
      </c>
      <c r="H23">
        <f t="shared" si="2"/>
        <v>7.3030769230769277</v>
      </c>
      <c r="I23" s="4">
        <f>Cinetica(Tliq-G23)*f3_</f>
        <v>5.5611518876294046E-6</v>
      </c>
      <c r="J23" s="5">
        <f t="shared" si="8"/>
        <v>7.6917908225159654E-7</v>
      </c>
      <c r="K23" s="5">
        <f>MAX(I22,J22)*dt+K22</f>
        <v>1.0394605902231813E-4</v>
      </c>
      <c r="L23" s="5">
        <f t="shared" si="3"/>
        <v>4.70449156436199E-12</v>
      </c>
      <c r="M23" s="6">
        <f>IF(J23&gt;=I23, 4*PI()*K23^2, f2_*f3_/f1_/K23*L23)</f>
        <v>1.9063983994951127E-7</v>
      </c>
      <c r="N23">
        <f t="shared" si="0"/>
        <v>4.0000000000000002E-4</v>
      </c>
      <c r="O23">
        <f t="shared" si="4"/>
        <v>0.92161725824471319</v>
      </c>
      <c r="P23">
        <f t="shared" si="5"/>
        <v>1.3864170915130036</v>
      </c>
      <c r="Q23">
        <f t="shared" si="6"/>
        <v>0.69422461773428179</v>
      </c>
      <c r="R23">
        <f t="shared" si="7"/>
        <v>0.92716402552385146</v>
      </c>
      <c r="S23">
        <f>fSi</f>
        <v>0.8</v>
      </c>
      <c r="T23">
        <f>vt(R23*ps+(1-R23)*pl,pl, 9.8, 0.001, 2*K23, 4*PI()*K23^2, M23,IF(4*PI()*K23^2/M23&gt;=1,K1oct,K1sph), IF(4*PI()*K23^2/M23&gt;=1,K2oct,K2sph))</f>
        <v>1.3051728789112821E-3</v>
      </c>
      <c r="U23">
        <f>vt(S23*ps+(1-S23)*pl,pl, 9.8, 0.001, 2*K23, 4*PI()*K23^2, M23,IF(4*PI()*K23^2/M23&gt;=1,K1oct,K1sph), IF(4*PI()*K23^2/M23&gt;=1,K2oct,K2sph))</f>
        <v>1.1295785369438056E-3</v>
      </c>
    </row>
    <row r="24" spans="1:21">
      <c r="A24" s="4" t="s">
        <v>29</v>
      </c>
      <c r="B24" s="5">
        <f>(3*B22/4/PI())^(1/3)</f>
        <v>0.27096303506964453</v>
      </c>
      <c r="C24" s="5"/>
      <c r="D24" s="6"/>
      <c r="F24">
        <f t="shared" si="1"/>
        <v>2.2000000000000006</v>
      </c>
      <c r="G24">
        <f>T0+R_*F24</f>
        <v>888.96</v>
      </c>
      <c r="H24">
        <f t="shared" si="2"/>
        <v>7.3138461538461481</v>
      </c>
      <c r="I24" s="4">
        <f>Cinetica(Tliq-G24)*f3_</f>
        <v>6.1109312559933839E-6</v>
      </c>
      <c r="J24" s="5">
        <f t="shared" si="8"/>
        <v>7.953375016320055E-7</v>
      </c>
      <c r="K24" s="5">
        <f>MAX(I23,J23)*dt+K23</f>
        <v>1.0450217421108108E-4</v>
      </c>
      <c r="L24" s="5">
        <f t="shared" si="3"/>
        <v>4.7804038550815005E-12</v>
      </c>
      <c r="M24" s="6">
        <f>IF(J24&gt;=I24, 4*PI()*K24^2, f2_*f3_/f1_/K24*L24)</f>
        <v>1.9268515673937307E-7</v>
      </c>
      <c r="N24">
        <f t="shared" si="0"/>
        <v>4.0000000000000002E-4</v>
      </c>
      <c r="O24">
        <f t="shared" si="4"/>
        <v>0.92189129022249383</v>
      </c>
      <c r="P24">
        <f t="shared" si="5"/>
        <v>1.4625549812160563</v>
      </c>
      <c r="Q24">
        <f t="shared" si="6"/>
        <v>0.68260367850657822</v>
      </c>
      <c r="R24">
        <f t="shared" si="7"/>
        <v>0.9154149704544291</v>
      </c>
      <c r="S24">
        <f>fSi</f>
        <v>0.8</v>
      </c>
      <c r="T24">
        <f>vt(R24*ps+(1-R24)*pl,pl, 9.8, 0.001, 2*K24, 4*PI()*K24^2, M24,IF(4*PI()*K24^2/M24&gt;=1,K1oct,K1sph), IF(4*PI()*K24^2/M24&gt;=1,K2oct,K2sph))</f>
        <v>1.302362864342472E-3</v>
      </c>
      <c r="U24">
        <f>vt(S24*ps+(1-S24)*pl,pl, 9.8, 0.001, 2*K24, 4*PI()*K24^2, M24,IF(4*PI()*K24^2/M24&gt;=1,K1oct,K1sph), IF(4*PI()*K24^2/M24&gt;=1,K2oct,K2sph))</f>
        <v>1.1413564695278331E-3</v>
      </c>
    </row>
    <row r="25" spans="1:21">
      <c r="A25" s="4" t="s">
        <v>30</v>
      </c>
      <c r="B25" s="5">
        <f>TAN(B21)/(1+TAN(B21))</f>
        <v>0.36602540378443865</v>
      </c>
      <c r="C25" s="5"/>
      <c r="D25" s="6"/>
      <c r="F25">
        <f t="shared" si="1"/>
        <v>2.3000000000000007</v>
      </c>
      <c r="G25">
        <f>T0+R_*F25</f>
        <v>888.89</v>
      </c>
      <c r="H25">
        <f t="shared" si="2"/>
        <v>7.3246153846153863</v>
      </c>
      <c r="I25" s="4">
        <f>Cinetica(Tliq-G25)*f3_</f>
        <v>6.6937359325492571E-6</v>
      </c>
      <c r="J25" s="5">
        <f t="shared" si="8"/>
        <v>8.2141900064460931E-7</v>
      </c>
      <c r="K25" s="5">
        <f>MAX(I24,J24)*dt+K24</f>
        <v>1.0511326733668042E-4</v>
      </c>
      <c r="L25" s="5">
        <f t="shared" si="3"/>
        <v>4.864757731642282E-12</v>
      </c>
      <c r="M25" s="6">
        <f>IF(J25&gt;=I25, 4*PI()*K25^2, f2_*f3_/f1_/K25*L25)</f>
        <v>1.9494525998339039E-7</v>
      </c>
      <c r="N25">
        <f t="shared" si="0"/>
        <v>4.0000000000000002E-4</v>
      </c>
      <c r="O25">
        <f t="shared" si="4"/>
        <v>0.9221984331871621</v>
      </c>
      <c r="P25">
        <f t="shared" si="5"/>
        <v>1.5458398308167256</v>
      </c>
      <c r="Q25">
        <f t="shared" si="6"/>
        <v>0.67123807382353706</v>
      </c>
      <c r="R25">
        <f t="shared" si="7"/>
        <v>0.90259281731246133</v>
      </c>
      <c r="S25">
        <f>fSi</f>
        <v>0.8</v>
      </c>
      <c r="T25">
        <f>vt(R25*ps+(1-R25)*pl,pl, 9.8, 0.001, 2*K25, 4*PI()*K25^2, M25,IF(4*PI()*K25^2/M25&gt;=1,K1oct,K1sph), IF(4*PI()*K25^2/M25&gt;=1,K2oct,K2sph))</f>
        <v>1.2990826315624887E-3</v>
      </c>
      <c r="U25">
        <f>vt(S25*ps+(1-S25)*pl,pl, 9.8, 0.001, 2*K25, 4*PI()*K25^2, M25,IF(4*PI()*K25^2/M25&gt;=1,K1oct,K1sph), IF(4*PI()*K25^2/M25&gt;=1,K2oct,K2sph))</f>
        <v>1.1543576923999615E-3</v>
      </c>
    </row>
    <row r="26" spans="1:21">
      <c r="A26" s="4" t="s">
        <v>31</v>
      </c>
      <c r="B26" s="5">
        <f>1/2/(1+TAN(B21))</f>
        <v>0.3169872981077807</v>
      </c>
      <c r="C26" s="5"/>
      <c r="D26" s="6"/>
      <c r="F26">
        <f t="shared" si="1"/>
        <v>2.4000000000000008</v>
      </c>
      <c r="G26">
        <f>T0+R_*F26</f>
        <v>888.82</v>
      </c>
      <c r="H26">
        <f t="shared" si="2"/>
        <v>7.3353846153846076</v>
      </c>
      <c r="I26" s="4">
        <f>Cinetica(Tliq-G26)*f3_</f>
        <v>7.3103551943300559E-6</v>
      </c>
      <c r="J26" s="5">
        <f t="shared" si="8"/>
        <v>8.4742391807450097E-7</v>
      </c>
      <c r="K26" s="5">
        <f>MAX(I25,J25)*dt+K25</f>
        <v>1.0578264092993534E-4</v>
      </c>
      <c r="L26" s="5">
        <f t="shared" si="3"/>
        <v>4.9582888686975987E-12</v>
      </c>
      <c r="M26" s="6">
        <f>IF(J26&gt;=I26, 4*PI()*K26^2, f2_*f3_/f1_/K26*L26)</f>
        <v>1.9743603406222956E-7</v>
      </c>
      <c r="N26">
        <f t="shared" si="0"/>
        <v>4.0000000000000002E-4</v>
      </c>
      <c r="O26">
        <f t="shared" si="4"/>
        <v>0.92254107082859449</v>
      </c>
      <c r="P26">
        <f t="shared" si="5"/>
        <v>1.6363542566834328</v>
      </c>
      <c r="Q26">
        <f t="shared" si="6"/>
        <v>0.66012668628848914</v>
      </c>
      <c r="R26">
        <f t="shared" si="7"/>
        <v>0.88869006691098706</v>
      </c>
      <c r="S26">
        <f>fSi</f>
        <v>0.8</v>
      </c>
      <c r="T26">
        <f>vt(R26*ps+(1-R26)*pl,pl, 9.8, 0.001, 2*K26, 4*PI()*K26^2, M26,IF(4*PI()*K26^2/M26&gt;=1,K1oct,K1sph), IF(4*PI()*K26^2/M26&gt;=1,K2oct,K2sph))</f>
        <v>1.2953107484285739E-3</v>
      </c>
      <c r="U26">
        <f>vt(S26*ps+(1-S26)*pl,pl, 9.8, 0.001, 2*K26, 4*PI()*K26^2, M26,IF(4*PI()*K26^2/M26&gt;=1,K1oct,K1sph), IF(4*PI()*K26^2/M26&gt;=1,K2oct,K2sph))</f>
        <v>1.168669376813406E-3</v>
      </c>
    </row>
    <row r="27" spans="1:21">
      <c r="A27" s="4" t="s">
        <v>33</v>
      </c>
      <c r="B27" s="5">
        <f>f2_*f3_/f1_</f>
        <v>4.2122001462414369</v>
      </c>
      <c r="C27" s="5"/>
      <c r="D27" s="6"/>
      <c r="F27">
        <f t="shared" si="1"/>
        <v>2.5000000000000009</v>
      </c>
      <c r="G27">
        <f>T0+R_*F27</f>
        <v>888.75</v>
      </c>
      <c r="H27">
        <f t="shared" si="2"/>
        <v>7.3461538461538458</v>
      </c>
      <c r="I27" s="4">
        <f>Cinetica(Tliq-G27)*f3_</f>
        <v>7.9615704984708085E-6</v>
      </c>
      <c r="J27" s="5">
        <f t="shared" si="8"/>
        <v>8.7335259072034577E-7</v>
      </c>
      <c r="K27" s="5">
        <f>MAX(I26,J26)*dt+K26</f>
        <v>1.0651367644936835E-4</v>
      </c>
      <c r="L27" s="5">
        <f t="shared" si="3"/>
        <v>5.0617971242833983E-12</v>
      </c>
      <c r="M27" s="6">
        <f>IF(J27&gt;=I27, 4*PI()*K27^2, f2_*f3_/f1_/K27*L27)</f>
        <v>2.0017431843399164E-7</v>
      </c>
      <c r="N27">
        <f t="shared" si="0"/>
        <v>4.0000000000000002E-4</v>
      </c>
      <c r="O27">
        <f t="shared" si="4"/>
        <v>0.92292159058815526</v>
      </c>
      <c r="P27">
        <f t="shared" si="5"/>
        <v>1.7341201587250659</v>
      </c>
      <c r="Q27">
        <f t="shared" si="6"/>
        <v>0.64926837887581301</v>
      </c>
      <c r="R27">
        <f t="shared" si="7"/>
        <v>0.87370866631297472</v>
      </c>
      <c r="S27">
        <f>fSi</f>
        <v>0.8</v>
      </c>
      <c r="T27">
        <f>vt(R27*ps+(1-R27)*pl,pl, 9.8, 0.001, 2*K27, 4*PI()*K27^2, M27,IF(4*PI()*K27^2/M27&gt;=1,K1oct,K1sph), IF(4*PI()*K27^2/M27&gt;=1,K2oct,K2sph))</f>
        <v>1.2910280674210449E-3</v>
      </c>
      <c r="U27">
        <f>vt(S27*ps+(1-S27)*pl,pl, 9.8, 0.001, 2*K27, 4*PI()*K27^2, M27,IF(4*PI()*K27^2/M27&gt;=1,K1oct,K1sph), IF(4*PI()*K27^2/M27&gt;=1,K2oct,K2sph))</f>
        <v>1.1843833160350215E-3</v>
      </c>
    </row>
    <row r="28" spans="1:21">
      <c r="A28" s="9"/>
      <c r="B28" s="12"/>
      <c r="C28" s="12"/>
      <c r="D28" s="10"/>
      <c r="F28">
        <f t="shared" ref="F28:F91" si="9">F27+dt</f>
        <v>2.600000000000001</v>
      </c>
      <c r="G28">
        <f>T0+R_*F28</f>
        <v>888.68</v>
      </c>
      <c r="H28">
        <f t="shared" si="2"/>
        <v>7.3569230769230849</v>
      </c>
      <c r="I28" s="4">
        <f>Cinetica(Tliq-G28)*f3_</f>
        <v>8.6481558073047793E-6</v>
      </c>
      <c r="J28" s="5">
        <f t="shared" ref="J28:J82" si="10">Glob(H28,N28,Dl,Co,kpart)</f>
        <v>8.9920535340863468E-7</v>
      </c>
      <c r="K28" s="5">
        <f>MAX(I27,J27)*dt+K27</f>
        <v>1.0730983349921543E-4</v>
      </c>
      <c r="L28" s="5">
        <f t="shared" si="3"/>
        <v>5.1761538029390314E-12</v>
      </c>
      <c r="M28" s="6">
        <f>IF(J28&gt;=I28, 4*PI()*K28^2, f2_*f3_/f1_/K28*L28)</f>
        <v>2.0317798560247849E-7</v>
      </c>
      <c r="N28">
        <f t="shared" si="0"/>
        <v>4.0000000000000002E-4</v>
      </c>
      <c r="O28">
        <f t="shared" ref="O28:O82" si="11">O27+(kpart*H27-O27)/L27/R27*(L27*(R28-R27)+R27*MAX(I27,J27)*M27*dt)</f>
        <v>0.92334236449333551</v>
      </c>
      <c r="P28">
        <f t="shared" si="5"/>
        <v>1.8390949743587681</v>
      </c>
      <c r="Q28">
        <f t="shared" si="6"/>
        <v>0.63866197585881701</v>
      </c>
      <c r="R28">
        <f t="shared" si="7"/>
        <v>0.85766050807504624</v>
      </c>
      <c r="S28">
        <f>fSi</f>
        <v>0.8</v>
      </c>
      <c r="T28">
        <f>vt(R28*ps+(1-R28)*pl,pl, 9.8, 0.001, 2*K28, 4*PI()*K28^2, M28,IF(4*PI()*K28^2/M28&gt;=1,K1oct,K1sph), IF(4*PI()*K28^2/M28&gt;=1,K2oct,K2sph))</f>
        <v>1.2862180427522785E-3</v>
      </c>
      <c r="U28">
        <f>vt(S28*ps+(1-S28)*pl,pl, 9.8, 0.001, 2*K28, 4*PI()*K28^2, M28,IF(4*PI()*K28^2/M28&gt;=1,K1oct,K1sph), IF(4*PI()*K28^2/M28&gt;=1,K2oct,K2sph))</f>
        <v>1.2015962317265597E-3</v>
      </c>
    </row>
    <row r="29" spans="1:21">
      <c r="A29" s="1" t="s">
        <v>7</v>
      </c>
      <c r="B29" s="13">
        <v>5.8000000000000004E-6</v>
      </c>
      <c r="C29" s="2" t="s">
        <v>42</v>
      </c>
      <c r="D29" s="3">
        <v>2.7</v>
      </c>
      <c r="F29">
        <f t="shared" si="9"/>
        <v>2.7000000000000011</v>
      </c>
      <c r="G29">
        <f>T0+R_*F29</f>
        <v>888.61</v>
      </c>
      <c r="H29">
        <f t="shared" si="2"/>
        <v>7.3676923076923053</v>
      </c>
      <c r="I29" s="4">
        <f>Cinetica(Tliq-G29)*f3_</f>
        <v>9.3708778902909681E-6</v>
      </c>
      <c r="J29" s="5">
        <f t="shared" si="10"/>
        <v>9.2498253900820999E-7</v>
      </c>
      <c r="K29" s="5">
        <f>MAX(I28,J28)*dt+K28</f>
        <v>1.0817464907994592E-4</v>
      </c>
      <c r="L29" s="5">
        <f t="shared" si="3"/>
        <v>5.3023097454047024E-12</v>
      </c>
      <c r="M29" s="6">
        <f>IF(J29&gt;=I29, 4*PI()*K29^2, f2_*f3_/f1_/K29*L29)</f>
        <v>2.064660257737926E-7</v>
      </c>
      <c r="N29">
        <f t="shared" si="0"/>
        <v>4.0000000000000002E-4</v>
      </c>
      <c r="O29">
        <f t="shared" si="11"/>
        <v>0.92380572900178815</v>
      </c>
      <c r="P29">
        <f t="shared" si="5"/>
        <v>1.9511688388613253</v>
      </c>
      <c r="Q29">
        <f t="shared" si="6"/>
        <v>0.62830624421934456</v>
      </c>
      <c r="R29">
        <f t="shared" si="7"/>
        <v>0.84056778509153851</v>
      </c>
      <c r="S29">
        <f>fSi</f>
        <v>0.8</v>
      </c>
      <c r="T29">
        <f>vt(R29*ps+(1-R29)*pl,pl, 9.8, 0.001, 2*K29, 4*PI()*K29^2, M29,IF(4*PI()*K29^2/M29&gt;=1,K1oct,K1sph), IF(4*PI()*K29^2/M29&gt;=1,K2oct,K2sph))</f>
        <v>1.2808670449467859E-3</v>
      </c>
      <c r="U29">
        <f>vt(S29*ps+(1-S29)*pl,pl, 9.8, 0.001, 2*K29, 4*PI()*K29^2, M29,IF(4*PI()*K29^2/M29&gt;=1,K1oct,K1sph), IF(4*PI()*K29^2/M29&gt;=1,K2oct,K2sph))</f>
        <v>1.2204100982125628E-3</v>
      </c>
    </row>
    <row r="30" spans="1:21">
      <c r="A30" s="9" t="s">
        <v>43</v>
      </c>
      <c r="B30" s="14">
        <v>3.2899999999999998E-6</v>
      </c>
      <c r="C30" s="12"/>
      <c r="D30" s="10"/>
      <c r="F30">
        <f t="shared" si="9"/>
        <v>2.8000000000000012</v>
      </c>
      <c r="G30">
        <f>T0+R_*F30</f>
        <v>888.54</v>
      </c>
      <c r="H30">
        <f t="shared" si="2"/>
        <v>7.3784615384615444</v>
      </c>
      <c r="I30" s="4">
        <f>Cinetica(Tliq-G30)*f3_</f>
        <v>1.0130496605064614E-5</v>
      </c>
      <c r="J30" s="5">
        <f t="shared" si="10"/>
        <v>9.5068447844469503E-7</v>
      </c>
      <c r="K30" s="5">
        <f>MAX(I29,J29)*dt+K29</f>
        <v>1.0911173686897501E-4</v>
      </c>
      <c r="L30" s="5">
        <f t="shared" si="3"/>
        <v>5.4413043290470259E-12</v>
      </c>
      <c r="M30" s="6">
        <f>IF(J30&gt;=I30, 4*PI()*K30^2, f2_*f3_/f1_/K30*L30)</f>
        <v>2.1005863849531583E-7</v>
      </c>
      <c r="N30">
        <f t="shared" si="0"/>
        <v>4.0000000000000002E-4</v>
      </c>
      <c r="O30">
        <f t="shared" si="11"/>
        <v>0.92431396413501887</v>
      </c>
      <c r="P30">
        <f t="shared" si="5"/>
        <v>2.0701627949966079</v>
      </c>
      <c r="Q30">
        <f t="shared" si="6"/>
        <v>0.61819987572875956</v>
      </c>
      <c r="R30">
        <f t="shared" si="7"/>
        <v>0.82246318082041137</v>
      </c>
      <c r="S30">
        <f>fSi</f>
        <v>0.8</v>
      </c>
      <c r="T30">
        <f>vt(R30*ps+(1-R30)*pl,pl, 9.8, 0.001, 2*K30, 4*PI()*K30^2, M30,IF(4*PI()*K30^2/M30&gt;=1,K1oct,K1sph), IF(4*PI()*K30^2/M30&gt;=1,K2oct,K2sph))</f>
        <v>1.2749646677633795E-3</v>
      </c>
      <c r="U30">
        <f>vt(S30*ps+(1-S30)*pl,pl, 9.8, 0.001, 2*K30, 4*PI()*K30^2, M30,IF(4*PI()*K30^2/M30&gt;=1,K1oct,K1sph), IF(4*PI()*K30^2/M30&gt;=1,K2oct,K2sph))</f>
        <v>1.2409324835436543E-3</v>
      </c>
    </row>
    <row r="31" spans="1:21">
      <c r="A31" s="15" t="s">
        <v>44</v>
      </c>
      <c r="B31">
        <v>0.75539999999999996</v>
      </c>
      <c r="C31" t="s">
        <v>46</v>
      </c>
      <c r="D31">
        <v>1.1272</v>
      </c>
      <c r="F31">
        <f t="shared" si="9"/>
        <v>2.9000000000000012</v>
      </c>
      <c r="G31">
        <f>T0+R_*F31</f>
        <v>888.47</v>
      </c>
      <c r="H31">
        <f t="shared" si="2"/>
        <v>7.3892307692307648</v>
      </c>
      <c r="I31" s="4">
        <f>Cinetica(Tliq-G31)*f3_</f>
        <v>1.0927765159609015E-5</v>
      </c>
      <c r="J31" s="5">
        <f t="shared" si="10"/>
        <v>9.7631150071434193E-7</v>
      </c>
      <c r="K31" s="5">
        <f>MAX(I30,J30)*dt+K30</f>
        <v>1.1012478652948147E-4</v>
      </c>
      <c r="L31" s="5">
        <f t="shared" si="3"/>
        <v>5.5942754721558821E-12</v>
      </c>
      <c r="M31" s="6">
        <f>IF(J31&gt;=I31, 4*PI()*K31^2, f2_*f3_/f1_/K31*L31)</f>
        <v>2.139773315757713E-7</v>
      </c>
      <c r="N31">
        <f t="shared" si="0"/>
        <v>4.0000000000000002E-4</v>
      </c>
      <c r="O31">
        <f t="shared" si="11"/>
        <v>0.92486927221855131</v>
      </c>
      <c r="P31">
        <f t="shared" si="5"/>
        <v>2.1958281746350008</v>
      </c>
      <c r="Q31">
        <f t="shared" si="6"/>
        <v>0.60834146989053395</v>
      </c>
      <c r="R31">
        <f t="shared" si="7"/>
        <v>0.80338987802524986</v>
      </c>
      <c r="S31">
        <f>fSi</f>
        <v>0.8</v>
      </c>
      <c r="T31">
        <f>vt(R31*ps+(1-R31)*pl,pl, 9.8, 0.001, 2*K31, 4*PI()*K31^2, M31,IF(4*PI()*K31^2/M31&gt;=1,K1oct,K1sph), IF(4*PI()*K31^2/M31&gt;=1,K2oct,K2sph))</f>
        <v>1.2685040219509208E-3</v>
      </c>
      <c r="U31">
        <f>vt(S31*ps+(1-S31)*pl,pl, 9.8, 0.001, 2*K31, 4*PI()*K31^2, M31,IF(4*PI()*K31^2/M31&gt;=1,K1oct,K1sph), IF(4*PI()*K31^2/M31&gt;=1,K2oct,K2sph))</f>
        <v>1.263276905966918E-3</v>
      </c>
    </row>
    <row r="32" spans="1:21">
      <c r="A32" s="15" t="s">
        <v>45</v>
      </c>
      <c r="B32">
        <v>0.82430000000000003</v>
      </c>
      <c r="C32" t="s">
        <v>47</v>
      </c>
      <c r="D32">
        <v>0.9677</v>
      </c>
      <c r="F32">
        <f t="shared" si="9"/>
        <v>3.0000000000000013</v>
      </c>
      <c r="G32">
        <f>T0+R_*F32</f>
        <v>888.4</v>
      </c>
      <c r="H32">
        <f t="shared" si="2"/>
        <v>7.4000000000000039</v>
      </c>
      <c r="I32" s="4">
        <f>Cinetica(Tliq-G32)*f3_</f>
        <v>1.1763430357345105E-5</v>
      </c>
      <c r="J32" s="5">
        <f t="shared" si="10"/>
        <v>1.0018639328984249E-6</v>
      </c>
      <c r="K32" s="5">
        <f>MAX(I31,J31)*dt+K31</f>
        <v>1.1121756304544237E-4</v>
      </c>
      <c r="L32" s="5">
        <f t="shared" si="3"/>
        <v>5.7624707451172314E-12</v>
      </c>
      <c r="M32" s="6">
        <f>IF(J32&gt;=I32, 4*PI()*K32^2, f2_*f3_/f1_/K32*L32)</f>
        <v>2.1824502758954745E-7</v>
      </c>
      <c r="N32">
        <f t="shared" si="0"/>
        <v>4.0000000000000002E-4</v>
      </c>
      <c r="O32">
        <f t="shared" si="11"/>
        <v>0.92547375657530595</v>
      </c>
      <c r="P32">
        <f t="shared" si="5"/>
        <v>2.3278472479189709</v>
      </c>
      <c r="Q32">
        <f t="shared" si="6"/>
        <v>0.59872951793159734</v>
      </c>
      <c r="R32">
        <f t="shared" si="7"/>
        <v>0.78340137353403017</v>
      </c>
      <c r="S32">
        <f>fSi</f>
        <v>0.8</v>
      </c>
      <c r="T32">
        <f>vt(R32*ps+(1-R32)*pl,pl, 9.8, 0.001, 2*K32, 4*PI()*K32^2, M32,IF(4*PI()*K32^2/M32&gt;=1,K1oct,K1sph), IF(4*PI()*K32^2/M32&gt;=1,K2oct,K2sph))</f>
        <v>1.2614820100725259E-3</v>
      </c>
      <c r="U32">
        <f>vt(S32*ps+(1-S32)*pl,pl, 9.8, 0.001, 2*K32, 4*PI()*K32^2, M32,IF(4*PI()*K32^2/M32&gt;=1,K1oct,K1sph), IF(4*PI()*K32^2/M32&gt;=1,K2oct,K2sph))</f>
        <v>1.2875632040931714E-3</v>
      </c>
    </row>
    <row r="33" spans="1:21">
      <c r="F33">
        <f t="shared" si="9"/>
        <v>3.1000000000000014</v>
      </c>
      <c r="G33">
        <f>T0+R_*F33</f>
        <v>888.33</v>
      </c>
      <c r="H33">
        <f t="shared" si="2"/>
        <v>7.4107692307692243</v>
      </c>
      <c r="I33" s="4">
        <f>Cinetica(Tliq-G33)*f3_</f>
        <v>1.2638232826656858E-5</v>
      </c>
      <c r="J33" s="5">
        <f t="shared" si="10"/>
        <v>1.0273421001768011E-6</v>
      </c>
      <c r="K33" s="5">
        <f>MAX(I32,J32)*dt+K32</f>
        <v>1.1239390608117688E-4</v>
      </c>
      <c r="L33" s="5">
        <f t="shared" si="3"/>
        <v>5.9472597022579051E-12</v>
      </c>
      <c r="M33" s="6">
        <f>IF(J33&gt;=I33, 4*PI()*K33^2, f2_*f3_/f1_/K33*L33)</f>
        <v>2.228861782728091E-7</v>
      </c>
      <c r="N33">
        <f t="shared" si="0"/>
        <v>4.0000000000000002E-4</v>
      </c>
      <c r="O33">
        <f t="shared" si="11"/>
        <v>0.92612940054035542</v>
      </c>
      <c r="P33">
        <f t="shared" si="5"/>
        <v>2.4658352019755574</v>
      </c>
      <c r="Q33">
        <f t="shared" si="6"/>
        <v>0.58936238802266994</v>
      </c>
      <c r="R33">
        <f t="shared" si="7"/>
        <v>0.76256109178836851</v>
      </c>
      <c r="S33">
        <f>fSi</f>
        <v>0.8</v>
      </c>
      <c r="T33">
        <f>vt(R33*ps+(1-R33)*pl,pl, 9.8, 0.001, 2*K33, 4*PI()*K33^2, M33,IF(4*PI()*K33^2/M33&gt;=1,K1oct,K1sph), IF(4*PI()*K33^2/M33&gt;=1,K2oct,K2sph))</f>
        <v>1.2538995765245088E-3</v>
      </c>
      <c r="U33">
        <f>vt(S33*ps+(1-S33)*pl,pl, 9.8, 0.001, 2*K33, 4*PI()*K33^2, M33,IF(4*PI()*K33^2/M33&gt;=1,K1oct,K1sph), IF(4*PI()*K33^2/M33&gt;=1,K2oct,K2sph))</f>
        <v>1.3139179187053646E-3</v>
      </c>
    </row>
    <row r="34" spans="1:21">
      <c r="A34" t="s">
        <v>48</v>
      </c>
      <c r="B34">
        <v>0.8</v>
      </c>
      <c r="F34">
        <f t="shared" si="9"/>
        <v>3.2000000000000015</v>
      </c>
      <c r="G34">
        <f>T0+R_*F34</f>
        <v>888.26</v>
      </c>
      <c r="H34">
        <f t="shared" si="2"/>
        <v>7.4215384615384625</v>
      </c>
      <c r="I34" s="4">
        <f>Cinetica(Tliq-G34)*f3_</f>
        <v>1.3552907236270817E-5</v>
      </c>
      <c r="J34" s="5">
        <f t="shared" si="10"/>
        <v>1.0527463258420563E-6</v>
      </c>
      <c r="K34" s="5">
        <f>MAX(I33,J33)*dt+K33</f>
        <v>1.1365772936384257E-4</v>
      </c>
      <c r="L34" s="5">
        <f t="shared" si="3"/>
        <v>6.1501475599386459E-12</v>
      </c>
      <c r="M34" s="6">
        <f>IF(J34&gt;=I34, 4*PI()*K34^2, f2_*f3_/f1_/K34*L34)</f>
        <v>2.2792688712309637E-7</v>
      </c>
      <c r="N34">
        <f t="shared" si="0"/>
        <v>4.0000000000000002E-4</v>
      </c>
      <c r="O34">
        <f t="shared" si="11"/>
        <v>0.92683804717648532</v>
      </c>
      <c r="P34">
        <f t="shared" si="5"/>
        <v>2.609343472268236</v>
      </c>
      <c r="Q34">
        <f t="shared" si="6"/>
        <v>0.58023831189688091</v>
      </c>
      <c r="R34">
        <f t="shared" si="7"/>
        <v>0.74094179596472798</v>
      </c>
      <c r="S34">
        <f>fSi</f>
        <v>0.8</v>
      </c>
      <c r="T34">
        <f>vt(R34*ps+(1-R34)*pl,pl, 9.8, 0.001, 2*K34, 4*PI()*K34^2, M34,IF(4*PI()*K34^2/M34&gt;=1,K1oct,K1sph), IF(4*PI()*K34^2/M34&gt;=1,K2oct,K2sph))</f>
        <v>1.2457619269381844E-3</v>
      </c>
      <c r="U34">
        <f>vt(S34*ps+(1-S34)*pl,pl, 9.8, 0.001, 2*K34, 4*PI()*K34^2, M34,IF(4*PI()*K34^2/M34&gt;=1,K1oct,K1sph), IF(4*PI()*K34^2/M34&gt;=1,K2oct,K2sph))</f>
        <v>1.3424746837843898E-3</v>
      </c>
    </row>
    <row r="35" spans="1:21">
      <c r="F35">
        <f t="shared" si="9"/>
        <v>3.3000000000000016</v>
      </c>
      <c r="G35">
        <f>T0+R_*F35</f>
        <v>888.19</v>
      </c>
      <c r="H35">
        <f t="shared" si="2"/>
        <v>7.4323076923076838</v>
      </c>
      <c r="I35" s="4">
        <f>Cinetica(Tliq-G35)*f3_</f>
        <v>1.4508182497668327E-5</v>
      </c>
      <c r="J35" s="5">
        <f t="shared" si="10"/>
        <v>1.0780769313128374E-6</v>
      </c>
      <c r="K35" s="5">
        <f>MAX(I34,J34)*dt+K34</f>
        <v>1.1501302008746966E-4</v>
      </c>
      <c r="L35" s="5">
        <f t="shared" si="3"/>
        <v>6.3727903593060054E-12</v>
      </c>
      <c r="M35" s="6">
        <f>IF(J35&gt;=I35, 4*PI()*K35^2, f2_*f3_/f1_/K35*L35)</f>
        <v>2.3339504051819344E-7</v>
      </c>
      <c r="N35">
        <f t="shared" si="0"/>
        <v>4.0000000000000002E-4</v>
      </c>
      <c r="O35">
        <f t="shared" si="11"/>
        <v>0.92760138006975124</v>
      </c>
      <c r="P35">
        <f t="shared" si="5"/>
        <v>2.7578644068832334</v>
      </c>
      <c r="Q35">
        <f t="shared" si="6"/>
        <v>0.57135537302108674</v>
      </c>
      <c r="R35">
        <f t="shared" si="7"/>
        <v>0.71862480195761769</v>
      </c>
      <c r="S35">
        <f>fSi</f>
        <v>0.8</v>
      </c>
      <c r="T35">
        <f>vt(R35*ps+(1-R35)*pl,pl, 9.8, 0.001, 2*K35, 4*PI()*K35^2, M35,IF(4*PI()*K35^2/M35&gt;=1,K1oct,K1sph), IF(4*PI()*K35^2/M35&gt;=1,K2oct,K2sph))</f>
        <v>1.2370787114006619E-3</v>
      </c>
      <c r="U35">
        <f>vt(S35*ps+(1-S35)*pl,pl, 9.8, 0.001, 2*K35, 4*PI()*K35^2, M35,IF(4*PI()*K35^2/M35&gt;=1,K1oct,K1sph), IF(4*PI()*K35^2/M35&gt;=1,K2oct,K2sph))</f>
        <v>1.3733746239409158E-3</v>
      </c>
    </row>
    <row r="36" spans="1:21">
      <c r="F36">
        <f t="shared" si="9"/>
        <v>3.4000000000000017</v>
      </c>
      <c r="G36">
        <f>T0+R_*F36</f>
        <v>888.12</v>
      </c>
      <c r="H36">
        <f t="shared" si="2"/>
        <v>7.443076923076922</v>
      </c>
      <c r="I36" s="4">
        <f>Cinetica(Tliq-G36)*f3_</f>
        <v>1.5504781955664153E-5</v>
      </c>
      <c r="J36" s="5">
        <f t="shared" si="10"/>
        <v>1.1033342361477359E-6</v>
      </c>
      <c r="K36" s="5">
        <f>MAX(I35,J35)*dt+K35</f>
        <v>1.1646383833723649E-4</v>
      </c>
      <c r="L36" s="5">
        <f t="shared" si="3"/>
        <v>6.6170117660645261E-12</v>
      </c>
      <c r="M36" s="6">
        <f>IF(J36&gt;=I36, 4*PI()*K36^2, f2_*f3_/f1_/K36*L36)</f>
        <v>2.3932044767398717E-7</v>
      </c>
      <c r="N36">
        <f t="shared" si="0"/>
        <v>4.0000000000000002E-4</v>
      </c>
      <c r="O36">
        <f t="shared" si="11"/>
        <v>0.92842090557155277</v>
      </c>
      <c r="P36">
        <f t="shared" si="5"/>
        <v>2.910837199190035</v>
      </c>
      <c r="Q36">
        <f t="shared" si="6"/>
        <v>0.56271149645562824</v>
      </c>
      <c r="R36">
        <f t="shared" si="7"/>
        <v>0.69569900723974054</v>
      </c>
      <c r="S36">
        <f>fSi</f>
        <v>0.8</v>
      </c>
      <c r="T36">
        <f>vt(R36*ps+(1-R36)*pl,pl, 9.8, 0.001, 2*K36, 4*PI()*K36^2, M36,IF(4*PI()*K36^2/M36&gt;=1,K1oct,K1sph), IF(4*PI()*K36^2/M36&gt;=1,K2oct,K2sph))</f>
        <v>1.2278641663749264E-3</v>
      </c>
      <c r="U36">
        <f>vt(S36*ps+(1-S36)*pl,pl, 9.8, 0.001, 2*K36, 4*PI()*K36^2, M36,IF(4*PI()*K36^2/M36&gt;=1,K1oct,K1sph), IF(4*PI()*K36^2/M36&gt;=1,K2oct,K2sph))</f>
        <v>1.406766755037129E-3</v>
      </c>
    </row>
    <row r="37" spans="1:21">
      <c r="F37">
        <f t="shared" si="9"/>
        <v>3.5000000000000018</v>
      </c>
      <c r="G37">
        <f>T0+R_*F37</f>
        <v>888.05</v>
      </c>
      <c r="H37">
        <f t="shared" si="2"/>
        <v>7.4538461538461611</v>
      </c>
      <c r="I37" s="4">
        <f>Cinetica(Tliq-G37)*f3_</f>
        <v>1.6543423568077541E-5</v>
      </c>
      <c r="J37" s="5">
        <f t="shared" si="10"/>
        <v>1.1285185580584489E-6</v>
      </c>
      <c r="K37" s="5">
        <f>MAX(I36,J36)*dt+K36</f>
        <v>1.1801431653280291E-4</v>
      </c>
      <c r="L37" s="5">
        <f t="shared" si="3"/>
        <v>6.8848216747671457E-12</v>
      </c>
      <c r="M37" s="6">
        <f>IF(J37&gt;=I37, 4*PI()*K37^2, f2_*f3_/f1_/K37*L37)</f>
        <v>2.4573498976490337E-7</v>
      </c>
      <c r="N37">
        <f t="shared" si="0"/>
        <v>4.0000000000000002E-4</v>
      </c>
      <c r="O37">
        <f t="shared" si="11"/>
        <v>0.92929793682823358</v>
      </c>
      <c r="P37">
        <f t="shared" si="5"/>
        <v>3.0676549795141739</v>
      </c>
      <c r="Q37">
        <f t="shared" si="6"/>
        <v>0.5543044405161045</v>
      </c>
      <c r="R37">
        <f t="shared" si="7"/>
        <v>0.67225975323341458</v>
      </c>
      <c r="S37">
        <f>fSi</f>
        <v>0.8</v>
      </c>
      <c r="T37">
        <f>vt(R37*ps+(1-R37)*pl,pl, 9.8, 0.001, 2*K37, 4*PI()*K37^2, M37,IF(4*PI()*K37^2/M37&gt;=1,K1oct,K1sph), IF(4*PI()*K37^2/M37&gt;=1,K2oct,K2sph))</f>
        <v>1.2181372108408519E-3</v>
      </c>
      <c r="U37">
        <f>vt(S37*ps+(1-S37)*pl,pl, 9.8, 0.001, 2*K37, 4*PI()*K37^2, M37,IF(4*PI()*K37^2/M37&gt;=1,K1oct,K1sph), IF(4*PI()*K37^2/M37&gt;=1,K2oct,K2sph))</f>
        <v>1.4428083843647875E-3</v>
      </c>
    </row>
    <row r="38" spans="1:21">
      <c r="F38">
        <f t="shared" si="9"/>
        <v>3.6000000000000019</v>
      </c>
      <c r="G38">
        <f>T0+R_*F38</f>
        <v>887.98</v>
      </c>
      <c r="H38">
        <f t="shared" si="2"/>
        <v>7.4646153846153815</v>
      </c>
      <c r="I38" s="4">
        <f>Cinetica(Tliq-G38)*f3_</f>
        <v>1.7624820075403933E-5</v>
      </c>
      <c r="J38" s="5">
        <f t="shared" si="10"/>
        <v>1.1536302129232095E-6</v>
      </c>
      <c r="K38" s="5">
        <f>MAX(I37,J37)*dt+K37</f>
        <v>1.1966865888961067E-4</v>
      </c>
      <c r="L38" s="5">
        <f t="shared" si="3"/>
        <v>7.1784368015097343E-12</v>
      </c>
      <c r="M38" s="6">
        <f>IF(J38&gt;=I38, 4*PI()*K38^2, f2_*f3_/f1_/K38*L38)</f>
        <v>2.526727785342409E-7</v>
      </c>
      <c r="N38">
        <f t="shared" si="0"/>
        <v>4.0000000000000002E-4</v>
      </c>
      <c r="O38">
        <f t="shared" si="11"/>
        <v>0.93023357990102673</v>
      </c>
      <c r="P38">
        <f t="shared" si="5"/>
        <v>3.2276729139706255</v>
      </c>
      <c r="Q38">
        <f t="shared" si="6"/>
        <v>0.54613179032556647</v>
      </c>
      <c r="R38">
        <f t="shared" si="7"/>
        <v>0.64840754600349992</v>
      </c>
      <c r="S38">
        <f>fSi</f>
        <v>0.8</v>
      </c>
      <c r="T38">
        <f>vt(R38*ps+(1-R38)*pl,pl, 9.8, 0.001, 2*K38, 4*PI()*K38^2, M38,IF(4*PI()*K38^2/M38&gt;=1,K1oct,K1sph), IF(4*PI()*K38^2/M38&gt;=1,K2oct,K2sph))</f>
        <v>1.2079214930103734E-3</v>
      </c>
      <c r="U38">
        <f>vt(S38*ps+(1-S38)*pl,pl, 9.8, 0.001, 2*K38, 4*PI()*K38^2, M38,IF(4*PI()*K38^2/M38&gt;=1,K1oct,K1sph), IF(4*PI()*K38^2/M38&gt;=1,K2oct,K2sph))</f>
        <v>1.4816655063202462E-3</v>
      </c>
    </row>
    <row r="39" spans="1:21">
      <c r="F39">
        <f t="shared" si="9"/>
        <v>3.700000000000002</v>
      </c>
      <c r="G39">
        <f>T0+R_*F39</f>
        <v>887.91</v>
      </c>
      <c r="H39">
        <f t="shared" si="2"/>
        <v>7.4753846153846206</v>
      </c>
      <c r="I39" s="4">
        <f>Cinetica(Tliq-G39)*f3_</f>
        <v>1.8749679161255548E-5</v>
      </c>
      <c r="J39" s="5">
        <f t="shared" si="10"/>
        <v>1.1786695148001342E-6</v>
      </c>
      <c r="K39" s="5">
        <f>MAX(I38,J38)*dt+K38</f>
        <v>1.2143114089715107E-4</v>
      </c>
      <c r="L39" s="5">
        <f t="shared" si="3"/>
        <v>7.5003034666287769E-12</v>
      </c>
      <c r="M39" s="6">
        <f>IF(J39&gt;=I39, 4*PI()*K39^2, f2_*f3_/f1_/K39*L39)</f>
        <v>2.6017032472541071E-7</v>
      </c>
      <c r="N39">
        <f t="shared" si="0"/>
        <v>4.0000000000000002E-4</v>
      </c>
      <c r="O39">
        <f t="shared" si="11"/>
        <v>0.93122872222910102</v>
      </c>
      <c r="P39">
        <f t="shared" si="5"/>
        <v>3.3902171206930172</v>
      </c>
      <c r="Q39">
        <f t="shared" si="6"/>
        <v>0.53819095331791633</v>
      </c>
      <c r="R39">
        <f t="shared" si="7"/>
        <v>0.62424666548121932</v>
      </c>
      <c r="S39">
        <f>fSi</f>
        <v>0.8</v>
      </c>
      <c r="T39">
        <f>vt(R39*ps+(1-R39)*pl,pl, 9.8, 0.001, 2*K39, 4*PI()*K39^2, M39,IF(4*PI()*K39^2/M39&gt;=1,K1oct,K1sph), IF(4*PI()*K39^2/M39&gt;=1,K2oct,K2sph))</f>
        <v>1.1972453849719434E-3</v>
      </c>
      <c r="U39">
        <f>vt(S39*ps+(1-S39)*pl,pl, 9.8, 0.001, 2*K39, 4*PI()*K39^2, M39,IF(4*PI()*K39^2/M39&gt;=1,K1oct,K1sph), IF(4*PI()*K39^2/M39&gt;=1,K2oct,K2sph))</f>
        <v>1.5235131890893767E-3</v>
      </c>
    </row>
    <row r="40" spans="1:21">
      <c r="F40">
        <f t="shared" si="9"/>
        <v>3.800000000000002</v>
      </c>
      <c r="G40">
        <f>T0+R_*F40</f>
        <v>887.84</v>
      </c>
      <c r="H40">
        <f t="shared" si="2"/>
        <v>7.4861538461538411</v>
      </c>
      <c r="I40" s="4">
        <f>Cinetica(Tliq-G40)*f3_</f>
        <v>1.9918703604255792E-5</v>
      </c>
      <c r="J40" s="5">
        <f t="shared" si="10"/>
        <v>1.2036367759400083E-6</v>
      </c>
      <c r="K40" s="5">
        <f>MAX(I39,J39)*dt+K39</f>
        <v>1.2330610881327661E-4</v>
      </c>
      <c r="L40" s="5">
        <f t="shared" si="3"/>
        <v>7.8531227881094245E-12</v>
      </c>
      <c r="M40" s="6">
        <f>IF(J40&gt;=I40, 4*PI()*K40^2, f2_*f3_/f1_/K40*L40)</f>
        <v>2.6826671666866195E-7</v>
      </c>
      <c r="N40">
        <f t="shared" si="0"/>
        <v>4.0000000000000002E-4</v>
      </c>
      <c r="O40">
        <f t="shared" si="11"/>
        <v>0.93228402362794227</v>
      </c>
      <c r="P40">
        <f t="shared" si="5"/>
        <v>3.5545941824605189</v>
      </c>
      <c r="Q40">
        <f t="shared" si="6"/>
        <v>0.53047915672394108</v>
      </c>
      <c r="R40">
        <f t="shared" si="7"/>
        <v>0.59988369774761208</v>
      </c>
      <c r="S40">
        <f>fSi</f>
        <v>0.8</v>
      </c>
      <c r="T40">
        <f>vt(R40*ps+(1-R40)*pl,pl, 9.8, 0.001, 2*K40, 4*PI()*K40^2, M40,IF(4*PI()*K40^2/M40&gt;=1,K1oct,K1sph), IF(4*PI()*K40^2/M40&gt;=1,K2oct,K2sph))</f>
        <v>1.1861419237666605E-3</v>
      </c>
      <c r="U40">
        <f>vt(S40*ps+(1-S40)*pl,pl, 9.8, 0.001, 2*K40, 4*PI()*K40^2, M40,IF(4*PI()*K40^2/M40&gt;=1,K1oct,K1sph), IF(4*PI()*K40^2/M40&gt;=1,K2oct,K2sph))</f>
        <v>1.5685359474321512E-3</v>
      </c>
    </row>
    <row r="41" spans="1:21">
      <c r="F41">
        <f t="shared" si="9"/>
        <v>3.9000000000000021</v>
      </c>
      <c r="G41">
        <f>T0+R_*F41</f>
        <v>887.77</v>
      </c>
      <c r="H41">
        <f t="shared" si="2"/>
        <v>7.4969230769230801</v>
      </c>
      <c r="I41" s="4">
        <f>Cinetica(Tliq-G41)*f3_</f>
        <v>2.1132591422068461E-5</v>
      </c>
      <c r="J41" s="5">
        <f t="shared" si="10"/>
        <v>1.228532306799614E-6</v>
      </c>
      <c r="K41" s="5">
        <f>MAX(I40,J40)*dt+K40</f>
        <v>1.2529797917370221E-4</v>
      </c>
      <c r="L41" s="5">
        <f t="shared" si="3"/>
        <v>8.2398785269899354E-12</v>
      </c>
      <c r="M41" s="6">
        <f>IF(J41&gt;=I41, 4*PI()*K41^2, f2_*f3_/f1_/K41*L41)</f>
        <v>2.7700380936138254E-7</v>
      </c>
      <c r="N41">
        <f t="shared" si="0"/>
        <v>4.0000000000000002E-4</v>
      </c>
      <c r="O41">
        <f t="shared" si="11"/>
        <v>0.93339990994634636</v>
      </c>
      <c r="P41">
        <f t="shared" si="5"/>
        <v>3.7201010119604478</v>
      </c>
      <c r="Q41">
        <f t="shared" si="6"/>
        <v>0.52299344704107842</v>
      </c>
      <c r="R41">
        <f t="shared" si="7"/>
        <v>0.57542602789384201</v>
      </c>
      <c r="S41">
        <f>fSi</f>
        <v>0.8</v>
      </c>
      <c r="T41">
        <f>vt(R41*ps+(1-R41)*pl,pl, 9.8, 0.001, 2*K41, 4*PI()*K41^2, M41,IF(4*PI()*K41^2/M41&gt;=1,K1oct,K1sph), IF(4*PI()*K41^2/M41&gt;=1,K2oct,K2sph))</f>
        <v>1.174648698652076E-3</v>
      </c>
      <c r="U41">
        <f>vt(S41*ps+(1-S41)*pl,pl, 9.8, 0.001, 2*K41, 4*PI()*K41^2, M41,IF(4*PI()*K41^2/M41&gt;=1,K1oct,K1sph), IF(4*PI()*K41^2/M41&gt;=1,K2oct,K2sph))</f>
        <v>1.6169280962463253E-3</v>
      </c>
    </row>
    <row r="42" spans="1:21">
      <c r="F42">
        <f t="shared" si="9"/>
        <v>4.0000000000000018</v>
      </c>
      <c r="G42">
        <f>T0+R_*F42</f>
        <v>887.7</v>
      </c>
      <c r="H42">
        <f t="shared" si="2"/>
        <v>7.5076923076923006</v>
      </c>
      <c r="I42" s="4">
        <f>Cinetica(Tliq-G42)*f3_</f>
        <v>2.2392036008080268E-5</v>
      </c>
      <c r="J42" s="5">
        <f t="shared" si="10"/>
        <v>1.2533564160542514E-6</v>
      </c>
      <c r="K42" s="5">
        <f>MAX(I41,J41)*dt+K41</f>
        <v>1.2741123831590904E-4</v>
      </c>
      <c r="L42" s="5">
        <f t="shared" si="3"/>
        <v>8.6638678481756797E-12</v>
      </c>
      <c r="M42" s="6">
        <f>IF(J42&gt;=I42, 4*PI()*K42^2, f2_*f3_/f1_/K42*L42)</f>
        <v>2.8642642438351773E-7</v>
      </c>
      <c r="N42">
        <f t="shared" si="0"/>
        <v>4.0000000000000002E-4</v>
      </c>
      <c r="O42">
        <f t="shared" si="11"/>
        <v>0.93457656943044853</v>
      </c>
      <c r="P42">
        <f t="shared" si="5"/>
        <v>3.8860348129647342</v>
      </c>
      <c r="Q42">
        <f t="shared" si="6"/>
        <v>0.51573069145752726</v>
      </c>
      <c r="R42">
        <f t="shared" si="7"/>
        <v>0.55098033245421774</v>
      </c>
      <c r="S42">
        <f>fSi</f>
        <v>0.8</v>
      </c>
      <c r="T42">
        <f>vt(R42*ps+(1-R42)*pl,pl, 9.8, 0.001, 2*K42, 4*PI()*K42^2, M42,IF(4*PI()*K42^2/M42&gt;=1,K1oct,K1sph), IF(4*PI()*K42^2/M42&gt;=1,K2oct,K2sph))</f>
        <v>1.1628076856267735E-3</v>
      </c>
      <c r="U42">
        <f>vt(S42*ps+(1-S42)*pl,pl, 9.8, 0.001, 2*K42, 4*PI()*K42^2, M42,IF(4*PI()*K42^2/M42&gt;=1,K1oct,K1sph), IF(4*PI()*K42^2/M42&gt;=1,K2oct,K2sph))</f>
        <v>1.6688940792012035E-3</v>
      </c>
    </row>
    <row r="43" spans="1:21">
      <c r="F43">
        <f t="shared" si="9"/>
        <v>4.1000000000000014</v>
      </c>
      <c r="G43">
        <f>T0+R_*F43</f>
        <v>887.63</v>
      </c>
      <c r="H43">
        <f t="shared" si="2"/>
        <v>7.5184615384615388</v>
      </c>
      <c r="I43" s="4">
        <f>Cinetica(Tliq-G43)*f3_</f>
        <v>2.3697726261319378E-5</v>
      </c>
      <c r="J43" s="5">
        <f t="shared" si="10"/>
        <v>1.2781094106108401E-6</v>
      </c>
      <c r="K43" s="5">
        <f>MAX(I42,J42)*dt+K42</f>
        <v>1.2965044191671707E-4</v>
      </c>
      <c r="L43" s="5">
        <f t="shared" si="3"/>
        <v>9.1287352838268292E-12</v>
      </c>
      <c r="M43" s="6">
        <f>IF(J43&gt;=I43, 4*PI()*K43^2, f2_*f3_/f1_/K43*L43)</f>
        <v>2.9658256099300457E-7</v>
      </c>
      <c r="N43">
        <f t="shared" si="0"/>
        <v>4.0000000000000002E-4</v>
      </c>
      <c r="O43">
        <f t="shared" si="11"/>
        <v>0.93581395176542037</v>
      </c>
      <c r="P43">
        <f t="shared" si="5"/>
        <v>4.0517028783116764</v>
      </c>
      <c r="Q43">
        <f t="shared" si="6"/>
        <v>0.50868758117151691</v>
      </c>
      <c r="R43">
        <f t="shared" si="7"/>
        <v>0.52665111028522416</v>
      </c>
      <c r="S43">
        <f>fSi</f>
        <v>0.8</v>
      </c>
      <c r="T43">
        <f>vt(R43*ps+(1-R43)*pl,pl, 9.8, 0.001, 2*K43, 4*PI()*K43^2, M43,IF(4*PI()*K43^2/M43&gt;=1,K1oct,K1sph), IF(4*PI()*K43^2/M43&gt;=1,K2oct,K2sph))</f>
        <v>1.1506650316194149E-3</v>
      </c>
      <c r="U43">
        <f>vt(S43*ps+(1-S43)*pl,pl, 9.8, 0.001, 2*K43, 4*PI()*K43^2, M43,IF(4*PI()*K43^2/M43&gt;=1,K1oct,K1sph), IF(4*PI()*K43^2/M43&gt;=1,K2oct,K2sph))</f>
        <v>1.7246487663757663E-3</v>
      </c>
    </row>
    <row r="44" spans="1:21">
      <c r="F44">
        <f t="shared" si="9"/>
        <v>4.2000000000000011</v>
      </c>
      <c r="G44">
        <f>T0+R_*F44</f>
        <v>887.56</v>
      </c>
      <c r="H44">
        <f t="shared" si="2"/>
        <v>7.5292307692307778</v>
      </c>
      <c r="I44" s="4">
        <f>Cinetica(Tliq-G44)*f3_</f>
        <v>2.505034671002348E-5</v>
      </c>
      <c r="J44" s="5">
        <f t="shared" si="10"/>
        <v>1.3027915956202724E-6</v>
      </c>
      <c r="K44" s="5">
        <f>MAX(I43,J43)*dt+K43</f>
        <v>1.3202021454284901E-4</v>
      </c>
      <c r="L44" s="5">
        <f t="shared" si="3"/>
        <v>9.6385102119429545E-12</v>
      </c>
      <c r="M44" s="6">
        <f>IF(J44&gt;=I44, 4*PI()*K44^2, f2_*f3_/f1_/K44*L44)</f>
        <v>3.0752361874945003E-7</v>
      </c>
      <c r="N44">
        <f t="shared" si="0"/>
        <v>4.0000000000000002E-4</v>
      </c>
      <c r="O44">
        <f t="shared" si="11"/>
        <v>0.93711176968797882</v>
      </c>
      <c r="P44">
        <f t="shared" si="5"/>
        <v>4.2164319739158405</v>
      </c>
      <c r="Q44">
        <f t="shared" si="6"/>
        <v>0.50186063651823909</v>
      </c>
      <c r="R44">
        <f t="shared" si="7"/>
        <v>0.50253928904267331</v>
      </c>
      <c r="S44">
        <f>fSi</f>
        <v>0.8</v>
      </c>
      <c r="T44">
        <f>vt(R44*ps+(1-R44)*pl,pl, 9.8, 0.001, 2*K44, 4*PI()*K44^2, M44,IF(4*PI()*K44^2/M44&gt;=1,K1oct,K1sph), IF(4*PI()*K44^2/M44&gt;=1,K2oct,K2sph))</f>
        <v>1.1382707920369137E-3</v>
      </c>
      <c r="U44">
        <f>vt(S44*ps+(1-S44)*pl,pl, 9.8, 0.001, 2*K44, 4*PI()*K44^2, M44,IF(4*PI()*K44^2/M44&gt;=1,K1oct,K1sph), IF(4*PI()*K44^2/M44&gt;=1,K2oct,K2sph))</f>
        <v>1.7844177145218407E-3</v>
      </c>
    </row>
    <row r="45" spans="1:21">
      <c r="F45">
        <f t="shared" si="9"/>
        <v>4.3000000000000007</v>
      </c>
      <c r="G45">
        <f>T0+R_*F45</f>
        <v>887.49</v>
      </c>
      <c r="H45">
        <f t="shared" si="2"/>
        <v>7.5399999999999983</v>
      </c>
      <c r="I45" s="4">
        <f>Cinetica(Tliq-G45)*f3_</f>
        <v>2.6450577629339443E-5</v>
      </c>
      <c r="J45" s="5">
        <f t="shared" si="10"/>
        <v>1.3274032744900719E-6</v>
      </c>
      <c r="K45" s="5">
        <f>MAX(I44,J44)*dt+K44</f>
        <v>1.3452524921385135E-4</v>
      </c>
      <c r="L45" s="5">
        <f t="shared" si="3"/>
        <v>1.0197648190013577E-11</v>
      </c>
      <c r="M45" s="6">
        <f>IF(J45&gt;=I45, 4*PI()*K45^2, f2_*f3_/f1_/K45*L45)</f>
        <v>3.1930463201751947E-7</v>
      </c>
      <c r="N45">
        <f t="shared" si="0"/>
        <v>4.0000000000000002E-4</v>
      </c>
      <c r="O45">
        <f t="shared" si="11"/>
        <v>0.93846950298903564</v>
      </c>
      <c r="P45">
        <f t="shared" si="5"/>
        <v>4.3795770765774744</v>
      </c>
      <c r="Q45">
        <f t="shared" si="6"/>
        <v>0.4952462137908899</v>
      </c>
      <c r="R45">
        <f t="shared" si="7"/>
        <v>0.47874094118833488</v>
      </c>
      <c r="S45">
        <f>fSi</f>
        <v>0.8</v>
      </c>
      <c r="T45">
        <f>vt(R45*ps+(1-R45)*pl,pl, 9.8, 0.001, 2*K45, 4*PI()*K45^2, M45,IF(4*PI()*K45^2/M45&gt;=1,K1oct,K1sph), IF(4*PI()*K45^2/M45&gt;=1,K2oct,K2sph))</f>
        <v>1.1256786265661015E-3</v>
      </c>
      <c r="U45">
        <f>vt(S45*ps+(1-S45)*pl,pl, 9.8, 0.001, 2*K45, 4*PI()*K45^2, M45,IF(4*PI()*K45^2/M45&gt;=1,K1oct,K1sph), IF(4*PI()*K45^2/M45&gt;=1,K2oct,K2sph))</f>
        <v>1.8484373833138259E-3</v>
      </c>
    </row>
    <row r="46" spans="1:21">
      <c r="F46">
        <f t="shared" si="9"/>
        <v>4.4000000000000004</v>
      </c>
      <c r="G46">
        <f>T0+R_*F46</f>
        <v>887.42</v>
      </c>
      <c r="H46">
        <f t="shared" si="2"/>
        <v>7.5507692307692373</v>
      </c>
      <c r="I46" s="4">
        <f>Cinetica(Tliq-G46)*f3_</f>
        <v>2.7899095153530419E-5</v>
      </c>
      <c r="J46" s="5">
        <f t="shared" si="10"/>
        <v>1.3519447488969601E-6</v>
      </c>
      <c r="K46" s="5">
        <f>MAX(I45,J45)*dt+K45</f>
        <v>1.3717030697678529E-4</v>
      </c>
      <c r="L46" s="5">
        <f t="shared" si="3"/>
        <v>1.0811076512724447E-11</v>
      </c>
      <c r="M46" s="6">
        <f>IF(J46&gt;=I46, 4*PI()*K46^2, f2_*f3_/f1_/K46*L46)</f>
        <v>3.3198451670471369E-7</v>
      </c>
      <c r="N46">
        <f t="shared" si="0"/>
        <v>4.0000000000000002E-4</v>
      </c>
      <c r="O46">
        <f t="shared" si="11"/>
        <v>0.93988640465902529</v>
      </c>
      <c r="P46">
        <f t="shared" si="5"/>
        <v>4.5405292610274772</v>
      </c>
      <c r="Q46">
        <f t="shared" si="6"/>
        <v>0.48884051361912301</v>
      </c>
      <c r="R46">
        <f t="shared" si="7"/>
        <v>0.4553461389230159</v>
      </c>
      <c r="S46">
        <f>fSi</f>
        <v>0.8</v>
      </c>
      <c r="T46">
        <f>vt(R46*ps+(1-R46)*pl,pl, 9.8, 0.001, 2*K46, 4*PI()*K46^2, M46,IF(4*PI()*K46^2/M46&gt;=1,K1oct,K1sph), IF(4*PI()*K46^2/M46&gt;=1,K2oct,K2sph))</f>
        <v>1.1129454591814756E-3</v>
      </c>
      <c r="U46">
        <f>vt(S46*ps+(1-S46)*pl,pl, 9.8, 0.001, 2*K46, 4*PI()*K46^2, M46,IF(4*PI()*K46^2/M46&gt;=1,K1oct,K1sph), IF(4*PI()*K46^2/M46&gt;=1,K2oct,K2sph))</f>
        <v>1.9169553007545627E-3</v>
      </c>
    </row>
    <row r="47" spans="1:21">
      <c r="F47">
        <f t="shared" si="9"/>
        <v>4.5</v>
      </c>
      <c r="G47">
        <f>T0+R_*F47</f>
        <v>887.35</v>
      </c>
      <c r="H47">
        <f t="shared" si="2"/>
        <v>7.5615384615384578</v>
      </c>
      <c r="I47" s="4">
        <f>Cinetica(Tliq-G47)*f3_</f>
        <v>2.939657138302633E-5</v>
      </c>
      <c r="J47" s="5">
        <f t="shared" si="10"/>
        <v>1.3764163187988829E-6</v>
      </c>
      <c r="K47" s="5">
        <f>MAX(I46,J46)*dt+K46</f>
        <v>1.3996021649213833E-4</v>
      </c>
      <c r="L47" s="5">
        <f t="shared" si="3"/>
        <v>1.1484244393788818E-11</v>
      </c>
      <c r="M47" s="6">
        <f>IF(J47&gt;=I47, 4*PI()*K47^2, f2_*f3_/f1_/K47*L47)</f>
        <v>3.4562632959135831E-7</v>
      </c>
      <c r="N47">
        <f t="shared" si="0"/>
        <v>4.0000000000000002E-4</v>
      </c>
      <c r="O47">
        <f t="shared" si="11"/>
        <v>0.94136150887182235</v>
      </c>
      <c r="P47">
        <f t="shared" si="5"/>
        <v>4.6987225668028536</v>
      </c>
      <c r="Q47">
        <f t="shared" si="6"/>
        <v>0.48263959074853974</v>
      </c>
      <c r="R47">
        <f t="shared" si="7"/>
        <v>0.43243797185548793</v>
      </c>
      <c r="S47">
        <f>fSi</f>
        <v>0.8</v>
      </c>
      <c r="T47">
        <f>vt(R47*ps+(1-R47)*pl,pl, 9.8, 0.001, 2*K47, 4*PI()*K47^2, M47,IF(4*PI()*K47^2/M47&gt;=1,K1oct,K1sph), IF(4*PI()*K47^2/M47&gt;=1,K2oct,K2sph))</f>
        <v>1.1001311091845079E-3</v>
      </c>
      <c r="U47">
        <f>vt(S47*ps+(1-S47)*pl,pl, 9.8, 0.001, 2*K47, 4*PI()*K47^2, M47,IF(4*PI()*K47^2/M47&gt;=1,K1oct,K1sph), IF(4*PI()*K47^2/M47&gt;=1,K2oct,K2sph))</f>
        <v>1.9902301707944671E-3</v>
      </c>
    </row>
    <row r="48" spans="1:21">
      <c r="F48">
        <f t="shared" si="9"/>
        <v>4.5999999999999996</v>
      </c>
      <c r="G48">
        <f>T0+R_*F48</f>
        <v>887.28</v>
      </c>
      <c r="H48">
        <f t="shared" si="2"/>
        <v>7.5723076923076968</v>
      </c>
      <c r="I48" s="4">
        <f>Cinetica(Tliq-G48)*f3_</f>
        <v>3.0943674486706557E-5</v>
      </c>
      <c r="J48" s="5">
        <f t="shared" si="10"/>
        <v>1.4008182824475714E-6</v>
      </c>
      <c r="K48" s="5">
        <f>MAX(I47,J47)*dt+K47</f>
        <v>1.4289987363044095E-4</v>
      </c>
      <c r="L48" s="5">
        <f t="shared" si="3"/>
        <v>1.2223178205100191E-11</v>
      </c>
      <c r="M48" s="6">
        <f>IF(J48&gt;=I48, 4*PI()*K48^2, f2_*f3_/f1_/K48*L48)</f>
        <v>3.6029754061371242E-7</v>
      </c>
      <c r="N48">
        <f t="shared" si="0"/>
        <v>4.0000000000000002E-4</v>
      </c>
      <c r="O48">
        <f t="shared" si="11"/>
        <v>0.94289364045952628</v>
      </c>
      <c r="P48">
        <f t="shared" si="5"/>
        <v>4.8536397161900773</v>
      </c>
      <c r="Q48">
        <f t="shared" si="6"/>
        <v>0.47663936504904869</v>
      </c>
      <c r="R48">
        <f t="shared" si="7"/>
        <v>0.4100917448895352</v>
      </c>
      <c r="S48">
        <f>fSi</f>
        <v>0.8</v>
      </c>
      <c r="T48">
        <f>vt(R48*ps+(1-R48)*pl,pl, 9.8, 0.001, 2*K48, 4*PI()*K48^2, M48,IF(4*PI()*K48^2/M48&gt;=1,K1oct,K1sph), IF(4*PI()*K48^2/M48&gt;=1,K2oct,K2sph))</f>
        <v>1.0872979007545012E-3</v>
      </c>
      <c r="U48">
        <f>vt(S48*ps+(1-S48)*pl,pl, 9.8, 0.001, 2*K48, 4*PI()*K48^2, M48,IF(4*PI()*K48^2/M48&gt;=1,K1oct,K1sph), IF(4*PI()*K48^2/M48&gt;=1,K2oct,K2sph))</f>
        <v>2.0685319162009625E-3</v>
      </c>
    </row>
    <row r="49" spans="6:21">
      <c r="F49">
        <f t="shared" si="9"/>
        <v>4.6999999999999993</v>
      </c>
      <c r="G49">
        <f>T0+R_*F49</f>
        <v>887.21</v>
      </c>
      <c r="H49">
        <f t="shared" si="2"/>
        <v>7.5830769230769173</v>
      </c>
      <c r="I49" s="4">
        <f>Cinetica(Tliq-G49)*f3_</f>
        <v>3.2541068799644712E-5</v>
      </c>
      <c r="J49" s="5">
        <f t="shared" si="10"/>
        <v>1.4251509364003199E-6</v>
      </c>
      <c r="K49" s="5">
        <f>MAX(I48,J48)*dt+K48</f>
        <v>1.459942410791116E-4</v>
      </c>
      <c r="L49" s="5">
        <f t="shared" si="3"/>
        <v>1.3034542241671425E-11</v>
      </c>
      <c r="M49" s="6">
        <f>IF(J49&gt;=I49, 4*PI()*K49^2, f2_*f3_/f1_/K49*L49)</f>
        <v>3.7607031846418543E-7</v>
      </c>
      <c r="N49">
        <f t="shared" si="0"/>
        <v>4.0000000000000002E-4</v>
      </c>
      <c r="O49">
        <f t="shared" si="11"/>
        <v>0.94448142550207592</v>
      </c>
      <c r="P49">
        <f t="shared" si="5"/>
        <v>5.004816598351808</v>
      </c>
      <c r="Q49">
        <f t="shared" si="6"/>
        <v>0.47083563356829061</v>
      </c>
      <c r="R49">
        <f t="shared" si="7"/>
        <v>0.38837436708818579</v>
      </c>
      <c r="S49">
        <f>fSi</f>
        <v>0.8</v>
      </c>
      <c r="T49">
        <f>vt(R49*ps+(1-R49)*pl,pl, 9.8, 0.001, 2*K49, 4*PI()*K49^2, M49,IF(4*PI()*K49^2/M49&gt;=1,K1oct,K1sph), IF(4*PI()*K49^2/M49&gt;=1,K2oct,K2sph))</f>
        <v>1.0745102588994022E-3</v>
      </c>
      <c r="U49">
        <f>vt(S49*ps+(1-S49)*pl,pl, 9.8, 0.001, 2*K49, 4*PI()*K49^2, M49,IF(4*PI()*K49^2/M49&gt;=1,K1oct,K1sph), IF(4*PI()*K49^2/M49&gt;=1,K2oct,K2sph))</f>
        <v>2.1521416497999636E-3</v>
      </c>
    </row>
    <row r="50" spans="6:21">
      <c r="F50">
        <f t="shared" si="9"/>
        <v>4.7999999999999989</v>
      </c>
      <c r="G50">
        <f>T0+R_*F50</f>
        <v>887.14</v>
      </c>
      <c r="H50">
        <f t="shared" si="2"/>
        <v>7.5938461538461564</v>
      </c>
      <c r="I50" s="4">
        <f>Cinetica(Tliq-G50)*f3_</f>
        <v>3.4189414916672134E-5</v>
      </c>
      <c r="J50" s="5">
        <f t="shared" si="10"/>
        <v>1.4494145755323366E-6</v>
      </c>
      <c r="K50" s="5">
        <f>MAX(I49,J49)*dt+K49</f>
        <v>1.4924834795907607E-4</v>
      </c>
      <c r="L50" s="5">
        <f t="shared" si="3"/>
        <v>1.3925705518321603E-11</v>
      </c>
      <c r="M50" s="6">
        <f>IF(J50&gt;=I50, 4*PI()*K50^2, f2_*f3_/f1_/K50*L50)</f>
        <v>3.9302182987562076E-7</v>
      </c>
      <c r="N50">
        <f t="shared" si="0"/>
        <v>4.0000000000000002E-4</v>
      </c>
      <c r="O50">
        <f t="shared" si="11"/>
        <v>0.94612330264442956</v>
      </c>
      <c r="P50">
        <f t="shared" si="5"/>
        <v>5.1518454795442912</v>
      </c>
      <c r="Q50">
        <f t="shared" si="6"/>
        <v>0.46522408343896127</v>
      </c>
      <c r="R50">
        <f t="shared" si="7"/>
        <v>0.36734393550423328</v>
      </c>
      <c r="S50">
        <f>fSi</f>
        <v>0.8</v>
      </c>
      <c r="T50">
        <f>vt(R50*ps+(1-R50)*pl,pl, 9.8, 0.001, 2*K50, 4*PI()*K50^2, M50,IF(4*PI()*K50^2/M50&gt;=1,K1oct,K1sph), IF(4*PI()*K50^2/M50&gt;=1,K2oct,K2sph))</f>
        <v>1.0618342998489265E-3</v>
      </c>
      <c r="U50">
        <f>vt(S50*ps+(1-S50)*pl,pl, 9.8, 0.001, 2*K50, 4*PI()*K50^2, M50,IF(4*PI()*K50^2/M50&gt;=1,K1oct,K1sph), IF(4*PI()*K50^2/M50&gt;=1,K2oct,K2sph))</f>
        <v>2.2413515674117738E-3</v>
      </c>
    </row>
    <row r="51" spans="6:21">
      <c r="F51">
        <f t="shared" si="9"/>
        <v>4.8999999999999986</v>
      </c>
      <c r="G51">
        <f>T0+R_*F51</f>
        <v>887.07</v>
      </c>
      <c r="H51">
        <f t="shared" si="2"/>
        <v>7.6046153846153768</v>
      </c>
      <c r="I51" s="4">
        <f>Cinetica(Tliq-G51)*f3_</f>
        <v>3.5889369781936396E-5</v>
      </c>
      <c r="J51" s="5">
        <f t="shared" si="10"/>
        <v>1.4736094930483196E-6</v>
      </c>
      <c r="K51" s="5">
        <f>MAX(I50,J50)*dt+K50</f>
        <v>1.5266728945074329E-4</v>
      </c>
      <c r="L51" s="5">
        <f t="shared" si="3"/>
        <v>1.4904815143898668E-11</v>
      </c>
      <c r="M51" s="6">
        <f>IF(J51&gt;=I51, 4*PI()*K51^2, f2_*f3_/f1_/K51*L51)</f>
        <v>4.112345529596084E-7</v>
      </c>
      <c r="N51">
        <f t="shared" si="0"/>
        <v>4.0000000000000002E-4</v>
      </c>
      <c r="O51">
        <f t="shared" si="11"/>
        <v>0.94781753476097585</v>
      </c>
      <c r="P51">
        <f t="shared" si="5"/>
        <v>5.2943769428105085</v>
      </c>
      <c r="Q51">
        <f t="shared" si="6"/>
        <v>0.45980030544574851</v>
      </c>
      <c r="R51">
        <f t="shared" si="7"/>
        <v>0.34704951147876567</v>
      </c>
      <c r="S51">
        <f>fSi</f>
        <v>0.8</v>
      </c>
      <c r="T51">
        <f>vt(R51*ps+(1-R51)*pl,pl, 9.8, 0.001, 2*K51, 4*PI()*K51^2, M51,IF(4*PI()*K51^2/M51&gt;=1,K1oct,K1sph), IF(4*PI()*K51^2/M51&gt;=1,K2oct,K2sph))</f>
        <v>1.0493374238268272E-3</v>
      </c>
      <c r="U51">
        <f>vt(S51*ps+(1-S51)*pl,pl, 9.8, 0.001, 2*K51, 4*PI()*K51^2, M51,IF(4*PI()*K51^2/M51&gt;=1,K1oct,K1sph), IF(4*PI()*K51^2/M51&gt;=1,K2oct,K2sph))</f>
        <v>2.3364647561313887E-3</v>
      </c>
    </row>
    <row r="52" spans="6:21">
      <c r="F52">
        <f t="shared" si="9"/>
        <v>4.9999999999999982</v>
      </c>
      <c r="G52">
        <f>T0+R_*F52</f>
        <v>887</v>
      </c>
      <c r="H52">
        <f t="shared" si="2"/>
        <v>7.615384615384615</v>
      </c>
      <c r="I52" s="4">
        <f>Cinetica(Tliq-G52)*f3_</f>
        <v>3.7641586774774468E-5</v>
      </c>
      <c r="J52" s="5">
        <f t="shared" si="10"/>
        <v>1.4977359804946003E-6</v>
      </c>
      <c r="K52" s="5">
        <f>MAX(I51,J51)*dt+K51</f>
        <v>1.5625622642893692E-4</v>
      </c>
      <c r="L52" s="5">
        <f t="shared" si="3"/>
        <v>1.5980876861071328E-11</v>
      </c>
      <c r="M52" s="6">
        <f>IF(J52&gt;=I52, 4*PI()*K52^2, f2_*f3_/f1_/K52*L52)</f>
        <v>4.3079660497167309E-7</v>
      </c>
      <c r="N52">
        <f t="shared" si="0"/>
        <v>4.0000000000000002E-4</v>
      </c>
      <c r="O52">
        <f t="shared" si="11"/>
        <v>0.94956222061228868</v>
      </c>
      <c r="P52">
        <f t="shared" si="5"/>
        <v>5.4321206007007321</v>
      </c>
      <c r="Q52">
        <f t="shared" si="6"/>
        <v>0.45455980805856111</v>
      </c>
      <c r="R52">
        <f t="shared" si="7"/>
        <v>0.32753108099551337</v>
      </c>
      <c r="S52">
        <f>fSi</f>
        <v>0.8</v>
      </c>
      <c r="T52">
        <f>vt(R52*ps+(1-R52)*pl,pl, 9.8, 0.001, 2*K52, 4*PI()*K52^2, M52,IF(4*PI()*K52^2/M52&gt;=1,K1oct,K1sph), IF(4*PI()*K52^2/M52&gt;=1,K2oct,K2sph))</f>
        <v>1.0370879177910128E-3</v>
      </c>
      <c r="U52">
        <f>vt(S52*ps+(1-S52)*pl,pl, 9.8, 0.001, 2*K52, 4*PI()*K52^2, M52,IF(4*PI()*K52^2/M52&gt;=1,K1oct,K1sph), IF(4*PI()*K52^2/M52&gt;=1,K2oct,K2sph))</f>
        <v>2.437794912065611E-3</v>
      </c>
    </row>
    <row r="53" spans="6:21">
      <c r="F53">
        <f t="shared" si="9"/>
        <v>5.0999999999999979</v>
      </c>
      <c r="G53">
        <f>T0+R_*F53</f>
        <v>886.93</v>
      </c>
      <c r="H53">
        <f t="shared" si="2"/>
        <v>7.6261538461538541</v>
      </c>
      <c r="I53" s="4">
        <f>Cinetica(Tliq-G53)*f3_</f>
        <v>3.9446715792036518E-5</v>
      </c>
      <c r="J53" s="5">
        <f t="shared" si="10"/>
        <v>1.5217943277705684E-6</v>
      </c>
      <c r="K53" s="5">
        <f>MAX(I52,J52)*dt+K52</f>
        <v>1.6002038510641437E-4</v>
      </c>
      <c r="L53" s="5">
        <f t="shared" si="3"/>
        <v>1.7163843384495279E-11</v>
      </c>
      <c r="M53" s="6">
        <f>IF(J53&gt;=I53, 4*PI()*K53^2, f2_*f3_/f1_/K53*L53)</f>
        <v>4.5180208487911024E-7</v>
      </c>
      <c r="N53">
        <f t="shared" si="0"/>
        <v>4.0000000000000002E-4</v>
      </c>
      <c r="O53">
        <f t="shared" si="11"/>
        <v>0.95135530618284281</v>
      </c>
      <c r="P53">
        <f t="shared" si="5"/>
        <v>5.5648446597832919</v>
      </c>
      <c r="Q53">
        <f t="shared" si="6"/>
        <v>0.4494980317434803</v>
      </c>
      <c r="R53">
        <f t="shared" si="7"/>
        <v>0.30881968557204043</v>
      </c>
      <c r="S53">
        <f>fSi</f>
        <v>0.8</v>
      </c>
      <c r="T53">
        <f>vt(R53*ps+(1-R53)*pl,pl, 9.8, 0.001, 2*K53, 4*PI()*K53^2, M53,IF(4*PI()*K53^2/M53&gt;=1,K1oct,K1sph), IF(4*PI()*K53^2/M53&gt;=1,K2oct,K2sph))</f>
        <v>1.0251545751566178E-3</v>
      </c>
      <c r="U53">
        <f>vt(S53*ps+(1-S53)*pl,pl, 9.8, 0.001, 2*K53, 4*PI()*K53^2, M53,IF(4*PI()*K53^2/M53&gt;=1,K1oct,K1sph), IF(4*PI()*K53^2/M53&gt;=1,K2oct,K2sph))</f>
        <v>2.5456659622440959E-3</v>
      </c>
    </row>
    <row r="54" spans="6:21">
      <c r="F54">
        <f t="shared" si="9"/>
        <v>5.1999999999999975</v>
      </c>
      <c r="G54">
        <f>T0+R_*F54</f>
        <v>886.86</v>
      </c>
      <c r="H54">
        <f t="shared" si="2"/>
        <v>7.6369230769230745</v>
      </c>
      <c r="I54" s="4">
        <f>Cinetica(Tliq-G54)*f3_</f>
        <v>4.1305403327130075E-5</v>
      </c>
      <c r="J54" s="5">
        <f t="shared" si="10"/>
        <v>1.5457848231403985E-6</v>
      </c>
      <c r="K54" s="5">
        <f>MAX(I53,J53)*dt+K53</f>
        <v>1.6396505668561803E-4</v>
      </c>
      <c r="L54" s="5">
        <f t="shared" si="3"/>
        <v>1.8464711217548452E-11</v>
      </c>
      <c r="M54" s="6">
        <f>IF(J54&gt;=I54, 4*PI()*K54^2, f2_*f3_/f1_/K54*L54)</f>
        <v>4.7435143111005066E-7</v>
      </c>
      <c r="N54">
        <f t="shared" si="0"/>
        <v>4.0000000000000002E-4</v>
      </c>
      <c r="O54">
        <f t="shared" si="11"/>
        <v>0.95319459544862306</v>
      </c>
      <c r="P54">
        <f t="shared" si="5"/>
        <v>5.6923744447435363</v>
      </c>
      <c r="Q54">
        <f t="shared" si="6"/>
        <v>0.44461036337101928</v>
      </c>
      <c r="R54">
        <f t="shared" si="7"/>
        <v>0.29093770603777797</v>
      </c>
      <c r="S54">
        <f>fSi</f>
        <v>0.8</v>
      </c>
      <c r="T54">
        <f>vt(R54*ps+(1-R54)*pl,pl, 9.8, 0.001, 2*K54, 4*PI()*K54^2, M54,IF(4*PI()*K54^2/M54&gt;=1,K1oct,K1sph), IF(4*PI()*K54^2/M54&gt;=1,K2oct,K2sph))</f>
        <v>1.0136063387555163E-3</v>
      </c>
      <c r="U54">
        <f>vt(S54*ps+(1-S54)*pl,pl, 9.8, 0.001, 2*K54, 4*PI()*K54^2, M54,IF(4*PI()*K54^2/M54&gt;=1,K1oct,K1sph), IF(4*PI()*K54^2/M54&gt;=1,K2oct,K2sph))</f>
        <v>2.6604115861712813E-3</v>
      </c>
    </row>
    <row r="55" spans="6:21">
      <c r="F55">
        <f t="shared" si="9"/>
        <v>5.2999999999999972</v>
      </c>
      <c r="G55">
        <f>T0+R_*F55</f>
        <v>886.79</v>
      </c>
      <c r="H55">
        <f t="shared" si="2"/>
        <v>7.6476923076923136</v>
      </c>
      <c r="I55" s="4">
        <f>Cinetica(Tliq-G55)*f3_</f>
        <v>4.3218292545946274E-5</v>
      </c>
      <c r="J55" s="5">
        <f t="shared" si="10"/>
        <v>1.5697077532446941E-6</v>
      </c>
      <c r="K55" s="5">
        <f>MAX(I54,J54)*dt+K54</f>
        <v>1.6809559701833104E-4</v>
      </c>
      <c r="L55" s="5">
        <f t="shared" si="3"/>
        <v>1.9895626677949132E-11</v>
      </c>
      <c r="M55" s="6">
        <f>IF(J55&gt;=I55, 4*PI()*K55^2, f2_*f3_/f1_/K55*L55)</f>
        <v>4.9855179486517663E-7</v>
      </c>
      <c r="N55">
        <f t="shared" si="0"/>
        <v>4.0000000000000002E-4</v>
      </c>
      <c r="O55">
        <f t="shared" si="11"/>
        <v>0.95507776039858261</v>
      </c>
      <c r="P55">
        <f t="shared" si="5"/>
        <v>5.8145900119753691</v>
      </c>
      <c r="Q55">
        <f t="shared" si="6"/>
        <v>0.4398921505523643</v>
      </c>
      <c r="R55">
        <f t="shared" si="7"/>
        <v>0.27389927849022622</v>
      </c>
      <c r="S55">
        <f>fSi</f>
        <v>0.8</v>
      </c>
      <c r="T55">
        <f>vt(R55*ps+(1-R55)*pl,pl, 9.8, 0.001, 2*K55, 4*PI()*K55^2, M55,IF(4*PI()*K55^2/M55&gt;=1,K1oct,K1sph), IF(4*PI()*K55^2/M55&gt;=1,K2oct,K2sph))</f>
        <v>1.0025119723686558E-3</v>
      </c>
      <c r="U55">
        <f>vt(S55*ps+(1-S55)*pl,pl, 9.8, 0.001, 2*K55, 4*PI()*K55^2, M55,IF(4*PI()*K55^2/M55&gt;=1,K1oct,K1sph), IF(4*PI()*K55^2/M55&gt;=1,K2oct,K2sph))</f>
        <v>2.782374633382878E-3</v>
      </c>
    </row>
    <row r="56" spans="6:21">
      <c r="F56">
        <f t="shared" si="9"/>
        <v>5.3999999999999968</v>
      </c>
      <c r="G56">
        <f>T0+R_*F56</f>
        <v>886.72</v>
      </c>
      <c r="H56">
        <f t="shared" si="2"/>
        <v>7.658461538461534</v>
      </c>
      <c r="I56" s="4">
        <f>Cinetica(Tliq-G56)*f3_</f>
        <v>4.5186023359809662E-5</v>
      </c>
      <c r="J56" s="5">
        <f t="shared" si="10"/>
        <v>1.5935634031116123E-6</v>
      </c>
      <c r="K56" s="5">
        <f>MAX(I55,J55)*dt+K55</f>
        <v>1.7241742627292566E-4</v>
      </c>
      <c r="L56" s="5">
        <f t="shared" si="3"/>
        <v>2.1470001915518176E-11</v>
      </c>
      <c r="M56" s="6">
        <f>IF(J56&gt;=I56, 4*PI()*K56^2, f2_*f3_/f1_/K56*L56)</f>
        <v>5.2451742937628192E-7</v>
      </c>
      <c r="N56">
        <f t="shared" si="0"/>
        <v>4.0000000000000002E-4</v>
      </c>
      <c r="O56">
        <f t="shared" si="11"/>
        <v>0.95700235022068803</v>
      </c>
      <c r="P56">
        <f t="shared" si="5"/>
        <v>5.9314229974547636</v>
      </c>
      <c r="Q56">
        <f t="shared" si="6"/>
        <v>0.43533871574777722</v>
      </c>
      <c r="R56">
        <f t="shared" si="7"/>
        <v>0.2577108197625424</v>
      </c>
      <c r="S56">
        <f>fSi</f>
        <v>0.8</v>
      </c>
      <c r="T56">
        <f>vt(R56*ps+(1-R56)*pl,pl, 9.8, 0.001, 2*K56, 4*PI()*K56^2, M56,IF(4*PI()*K56^2/M56&gt;=1,K1oct,K1sph), IF(4*PI()*K56^2/M56&gt;=1,K2oct,K2sph))</f>
        <v>9.9193976514333568E-4</v>
      </c>
      <c r="U56">
        <f>vt(S56*ps+(1-S56)*pl,pl, 9.8, 0.001, 2*K56, 4*PI()*K56^2, M56,IF(4*PI()*K56^2/M56&gt;=1,K1oct,K1sph), IF(4*PI()*K56^2/M56&gt;=1,K2oct,K2sph))</f>
        <v>2.9119064344105363E-3</v>
      </c>
    </row>
    <row r="57" spans="6:21">
      <c r="F57">
        <f t="shared" si="9"/>
        <v>5.4999999999999964</v>
      </c>
      <c r="G57">
        <f>T0+R_*F57</f>
        <v>886.65</v>
      </c>
      <c r="H57">
        <f t="shared" si="2"/>
        <v>7.6692307692307731</v>
      </c>
      <c r="I57" s="4">
        <f>Cinetica(Tliq-G57)*f3_</f>
        <v>4.7209232495689681E-5</v>
      </c>
      <c r="J57" s="5">
        <f t="shared" si="10"/>
        <v>1.6173520561685139E-6</v>
      </c>
      <c r="K57" s="5">
        <f>MAX(I56,J56)*dt+K56</f>
        <v>1.7693602860890663E-4</v>
      </c>
      <c r="L57" s="5">
        <f t="shared" si="3"/>
        <v>2.3202641761230692E-11</v>
      </c>
      <c r="M57" s="6">
        <f>IF(J57&gt;=I57, 4*PI()*K57^2, f2_*f3_/f1_/K57*L57)</f>
        <v>5.5237009549859339E-7</v>
      </c>
      <c r="N57">
        <f t="shared" si="0"/>
        <v>4.0000000000000002E-4</v>
      </c>
      <c r="O57">
        <f t="shared" si="11"/>
        <v>0.95896579965808892</v>
      </c>
      <c r="P57">
        <f t="shared" si="5"/>
        <v>6.0428528514852555</v>
      </c>
      <c r="Q57">
        <f t="shared" si="6"/>
        <v>0.43094537000671462</v>
      </c>
      <c r="R57">
        <f t="shared" si="7"/>
        <v>0.24237163884291252</v>
      </c>
      <c r="S57">
        <f>fSi</f>
        <v>0.8</v>
      </c>
      <c r="T57">
        <f>vt(R57*ps+(1-R57)*pl,pl, 9.8, 0.001, 2*K57, 4*PI()*K57^2, M57,IF(4*PI()*K57^2/M57&gt;=1,K1oct,K1sph), IF(4*PI()*K57^2/M57&gt;=1,K2oct,K2sph))</f>
        <v>9.8195727211747188E-4</v>
      </c>
      <c r="U57">
        <f>vt(S57*ps+(1-S57)*pl,pl, 9.8, 0.001, 2*K57, 4*PI()*K57^2, M57,IF(4*PI()*K57^2/M57&gt;=1,K1oct,K1sph), IF(4*PI()*K57^2/M57&gt;=1,K2oct,K2sph))</f>
        <v>3.0493660037352274E-3</v>
      </c>
    </row>
    <row r="58" spans="6:21">
      <c r="F58">
        <f t="shared" si="9"/>
        <v>5.5999999999999961</v>
      </c>
      <c r="G58">
        <f>T0+R_*F58</f>
        <v>886.58</v>
      </c>
      <c r="H58">
        <f t="shared" si="2"/>
        <v>7.6799999999999935</v>
      </c>
      <c r="I58" s="4">
        <f>Cinetica(Tliq-G58)*f3_</f>
        <v>4.9288553563727348E-5</v>
      </c>
      <c r="J58" s="5">
        <f t="shared" si="10"/>
        <v>1.6410739942528592E-6</v>
      </c>
      <c r="K58" s="5">
        <f>MAX(I57,J57)*dt+K57</f>
        <v>1.8165695185847559E-4</v>
      </c>
      <c r="L58" s="5">
        <f t="shared" si="3"/>
        <v>2.5109882305637117E-11</v>
      </c>
      <c r="M58" s="6">
        <f>IF(J58&gt;=I58, 4*PI()*K58^2, f2_*f3_/f1_/K58*L58)</f>
        <v>5.8223948402652398E-7</v>
      </c>
      <c r="N58">
        <f t="shared" si="0"/>
        <v>4.0000000000000002E-4</v>
      </c>
      <c r="O58">
        <f t="shared" si="11"/>
        <v>0.96096543663917156</v>
      </c>
      <c r="P58">
        <f t="shared" si="5"/>
        <v>6.1489026141225498</v>
      </c>
      <c r="Q58">
        <f t="shared" si="6"/>
        <v>0.42670742621591601</v>
      </c>
      <c r="R58">
        <f t="shared" si="7"/>
        <v>0.22787461077021126</v>
      </c>
      <c r="S58">
        <f>fSi</f>
        <v>0.8</v>
      </c>
      <c r="T58">
        <f>vt(R58*ps+(1-R58)*pl,pl, 9.8, 0.001, 2*K58, 4*PI()*K58^2, M58,IF(4*PI()*K58^2/M58&gt;=1,K1oct,K1sph), IF(4*PI()*K58^2/M58&gt;=1,K2oct,K2sph))</f>
        <v>9.7263109296094109E-4</v>
      </c>
      <c r="U58">
        <f>vt(S58*ps+(1-S58)*pl,pl, 9.8, 0.001, 2*K58, 4*PI()*K58^2, M58,IF(4*PI()*K58^2/M58&gt;=1,K1oct,K1sph), IF(4*PI()*K58^2/M58&gt;=1,K2oct,K2sph))</f>
        <v>3.1951191346131329E-3</v>
      </c>
    </row>
    <row r="59" spans="6:21">
      <c r="F59">
        <f t="shared" si="9"/>
        <v>5.6999999999999957</v>
      </c>
      <c r="G59">
        <f>T0+R_*F59</f>
        <v>886.51</v>
      </c>
      <c r="H59">
        <f t="shared" si="2"/>
        <v>7.6907692307692326</v>
      </c>
      <c r="I59" s="4">
        <f>Cinetica(Tliq-G59)*f3_</f>
        <v>5.1424617122318892E-5</v>
      </c>
      <c r="J59" s="5">
        <f t="shared" si="10"/>
        <v>1.6647294976236664E-6</v>
      </c>
      <c r="K59" s="5">
        <f>MAX(I58,J58)*dt+K58</f>
        <v>1.8658580721484834E-4</v>
      </c>
      <c r="L59" s="5">
        <f t="shared" si="3"/>
        <v>2.7209742166819998E-11</v>
      </c>
      <c r="M59" s="6">
        <f>IF(J59&gt;=I59, 4*PI()*K59^2, f2_*f3_/f1_/K59*L59)</f>
        <v>6.1426365512515883E-7</v>
      </c>
      <c r="N59">
        <f t="shared" si="0"/>
        <v>4.0000000000000002E-4</v>
      </c>
      <c r="O59">
        <f t="shared" si="11"/>
        <v>0.9629984893816792</v>
      </c>
      <c r="P59">
        <f t="shared" si="5"/>
        <v>6.2496343805038475</v>
      </c>
      <c r="Q59">
        <f t="shared" si="6"/>
        <v>0.42262021174919889</v>
      </c>
      <c r="R59">
        <f t="shared" si="7"/>
        <v>0.21420689046371424</v>
      </c>
      <c r="S59">
        <f>fSi</f>
        <v>0.8</v>
      </c>
      <c r="T59">
        <f>vt(R59*ps+(1-R59)*pl,pl, 9.8, 0.001, 2*K59, 4*PI()*K59^2, M59,IF(4*PI()*K59^2/M59&gt;=1,K1oct,K1sph), IF(4*PI()*K59^2/M59&gt;=1,K2oct,K2sph))</f>
        <v>9.6402668995501097E-4</v>
      </c>
      <c r="U59">
        <f>vt(S59*ps+(1-S59)*pl,pl, 9.8, 0.001, 2*K59, 4*PI()*K59^2, M59,IF(4*PI()*K59^2/M59&gt;=1,K1oct,K1sph), IF(4*PI()*K59^2/M59&gt;=1,K2oct,K2sph))</f>
        <v>3.3495373870715234E-3</v>
      </c>
    </row>
    <row r="60" spans="6:21">
      <c r="F60">
        <f t="shared" si="9"/>
        <v>5.7999999999999954</v>
      </c>
      <c r="G60">
        <f>T0+R_*F60</f>
        <v>886.44</v>
      </c>
      <c r="H60">
        <f t="shared" si="2"/>
        <v>7.701538461538453</v>
      </c>
      <c r="I60" s="4">
        <f>Cinetica(Tliq-G60)*f3_</f>
        <v>5.3618050740781389E-5</v>
      </c>
      <c r="J60" s="5">
        <f t="shared" si="10"/>
        <v>1.6883188449722214E-6</v>
      </c>
      <c r="K60" s="5">
        <f>MAX(I59,J59)*dt+K59</f>
        <v>1.9172826892708024E-4</v>
      </c>
      <c r="L60" s="5">
        <f t="shared" si="3"/>
        <v>2.9522087473417638E-11</v>
      </c>
      <c r="M60" s="6">
        <f>IF(J60&gt;=I60, 4*PI()*K60^2, f2_*f3_/f1_/K60*L60)</f>
        <v>6.4858949527248513E-7</v>
      </c>
      <c r="N60">
        <f t="shared" si="0"/>
        <v>4.0000000000000002E-4</v>
      </c>
      <c r="O60">
        <f t="shared" si="11"/>
        <v>0.96506209325983106</v>
      </c>
      <c r="P60">
        <f t="shared" si="5"/>
        <v>6.3451445959090869</v>
      </c>
      <c r="Q60">
        <f t="shared" si="6"/>
        <v>0.41867908043047614</v>
      </c>
      <c r="R60">
        <f t="shared" si="7"/>
        <v>0.20135064557139781</v>
      </c>
      <c r="S60">
        <f>fSi</f>
        <v>0.8</v>
      </c>
      <c r="T60">
        <f>vt(R60*ps+(1-R60)*pl,pl, 9.8, 0.001, 2*K60, 4*PI()*K60^2, M60,IF(4*PI()*K60^2/M60&gt;=1,K1oct,K1sph), IF(4*PI()*K60^2/M60&gt;=1,K2oct,K2sph))</f>
        <v>9.5620824519506125E-4</v>
      </c>
      <c r="U60">
        <f>vt(S60*ps+(1-S60)*pl,pl, 9.8, 0.001, 2*K60, 4*PI()*K60^2, M60,IF(4*PI()*K60^2/M60&gt;=1,K1oct,K1sph), IF(4*PI()*K60^2/M60&gt;=1,K2oct,K2sph))</f>
        <v>3.5129969718779809E-3</v>
      </c>
    </row>
    <row r="61" spans="6:21">
      <c r="F61">
        <f t="shared" si="9"/>
        <v>5.899999999999995</v>
      </c>
      <c r="G61">
        <f>T0+R_*F61</f>
        <v>886.37</v>
      </c>
      <c r="H61">
        <f t="shared" si="2"/>
        <v>7.7123076923076912</v>
      </c>
      <c r="I61" s="4">
        <f>Cinetica(Tliq-G61)*f3_</f>
        <v>5.5869479059829773E-5</v>
      </c>
      <c r="J61" s="5">
        <f t="shared" si="10"/>
        <v>1.7118423134333466E-6</v>
      </c>
      <c r="K61" s="5">
        <f>MAX(I60,J60)*dt+K60</f>
        <v>1.9709007400115836E-4</v>
      </c>
      <c r="L61" s="5">
        <f t="shared" si="3"/>
        <v>3.20688116569888E-11</v>
      </c>
      <c r="M61" s="6">
        <f>IF(J61&gt;=I61, 4*PI()*K61^2, f2_*f3_/f1_/K61*L61)</f>
        <v>6.8537319210993555E-7</v>
      </c>
      <c r="N61">
        <f t="shared" si="0"/>
        <v>4.0000000000000002E-4</v>
      </c>
      <c r="O61">
        <f t="shared" si="11"/>
        <v>0.96715329779831205</v>
      </c>
      <c r="P61">
        <f t="shared" si="5"/>
        <v>6.4355593072520856</v>
      </c>
      <c r="Q61">
        <f t="shared" si="6"/>
        <v>0.41487942373912978</v>
      </c>
      <c r="R61">
        <f t="shared" si="7"/>
        <v>0.18928378957417064</v>
      </c>
      <c r="S61">
        <f>fSi</f>
        <v>0.8</v>
      </c>
      <c r="T61">
        <f>vt(R61*ps+(1-R61)*pl,pl, 9.8, 0.001, 2*K61, 4*PI()*K61^2, M61,IF(4*PI()*K61^2/M61&gt;=1,K1oct,K1sph), IF(4*PI()*K61^2/M61&gt;=1,K2oct,K2sph))</f>
        <v>9.4923855605637351E-4</v>
      </c>
      <c r="U61">
        <f>vt(S61*ps+(1-S61)*pl,pl, 9.8, 0.001, 2*K61, 4*PI()*K61^2, M61,IF(4*PI()*K61^2/M61&gt;=1,K1oct,K1sph), IF(4*PI()*K61^2/M61&gt;=1,K2oct,K2sph))</f>
        <v>3.6858775348596112E-3</v>
      </c>
    </row>
    <row r="62" spans="6:21">
      <c r="F62">
        <f t="shared" si="9"/>
        <v>5.9999999999999947</v>
      </c>
      <c r="G62">
        <f>T0+R_*F62</f>
        <v>886.3</v>
      </c>
      <c r="H62">
        <f t="shared" si="2"/>
        <v>7.7230769230769303</v>
      </c>
      <c r="I62" s="4">
        <f>Cinetica(Tliq-G62)*f3_</f>
        <v>5.8179523849871609E-5</v>
      </c>
      <c r="J62" s="5">
        <f t="shared" si="10"/>
        <v>1.7353001785959766E-6</v>
      </c>
      <c r="K62" s="5">
        <f>MAX(I61,J61)*dt+K61</f>
        <v>2.0267702190714134E-4</v>
      </c>
      <c r="L62" s="5">
        <f t="shared" si="3"/>
        <v>3.4874031220248585E-11</v>
      </c>
      <c r="M62" s="6">
        <f>IF(J62&gt;=I62, 4*PI()*K62^2, f2_*f3_/f1_/K62*L62)</f>
        <v>7.2478072760148254E-7</v>
      </c>
      <c r="N62">
        <f t="shared" si="0"/>
        <v>4.0000000000000002E-4</v>
      </c>
      <c r="O62">
        <f t="shared" si="11"/>
        <v>0.96926907421187503</v>
      </c>
      <c r="P62">
        <f t="shared" si="5"/>
        <v>6.5210294819520085</v>
      </c>
      <c r="Q62">
        <f t="shared" si="6"/>
        <v>0.41121668120394844</v>
      </c>
      <c r="R62">
        <f t="shared" si="7"/>
        <v>0.17798069889224344</v>
      </c>
      <c r="S62">
        <f>fSi</f>
        <v>0.8</v>
      </c>
      <c r="T62">
        <f>vt(R62*ps+(1-R62)*pl,pl, 9.8, 0.001, 2*K62, 4*PI()*K62^2, M62,IF(4*PI()*K62^2/M62&gt;=1,K1oct,K1sph), IF(4*PI()*K62^2/M62&gt;=1,K2oct,K2sph))</f>
        <v>9.4317896712566701E-4</v>
      </c>
      <c r="U62">
        <f>vt(S62*ps+(1-S62)*pl,pl, 9.8, 0.001, 2*K62, 4*PI()*K62^2, M62,IF(4*PI()*K62^2/M62&gt;=1,K1oct,K1sph), IF(4*PI()*K62^2/M62&gt;=1,K2oct,K2sph))</f>
        <v>3.8685608475633473E-3</v>
      </c>
    </row>
    <row r="63" spans="6:21">
      <c r="F63">
        <f t="shared" si="9"/>
        <v>6.0999999999999943</v>
      </c>
      <c r="G63">
        <f>T0+R_*F63</f>
        <v>886.23</v>
      </c>
      <c r="H63">
        <f t="shared" si="2"/>
        <v>7.7338461538461507</v>
      </c>
      <c r="I63" s="4">
        <f>Cinetica(Tliq-G63)*f3_</f>
        <v>6.0548804067312871E-5</v>
      </c>
      <c r="J63" s="5">
        <f t="shared" si="10"/>
        <v>1.7586927145140311E-6</v>
      </c>
      <c r="K63" s="5">
        <f>MAX(I62,J62)*dt+K62</f>
        <v>2.0849497429212851E-4</v>
      </c>
      <c r="L63" s="5">
        <f t="shared" si="3"/>
        <v>3.7964298723575417E-11</v>
      </c>
      <c r="M63" s="6">
        <f>IF(J63&gt;=I63, 4*PI()*K63^2, f2_*f3_/f1_/K63*L63)</f>
        <v>7.6698838990401174E-7</v>
      </c>
      <c r="N63">
        <f t="shared" si="0"/>
        <v>4.0000000000000002E-4</v>
      </c>
      <c r="O63">
        <f t="shared" si="11"/>
        <v>0.97140632393829796</v>
      </c>
      <c r="P63">
        <f t="shared" si="5"/>
        <v>6.6017264878346804</v>
      </c>
      <c r="Q63">
        <f t="shared" si="6"/>
        <v>0.40768634994803188</v>
      </c>
      <c r="R63">
        <f t="shared" si="7"/>
        <v>0.16741290044526697</v>
      </c>
      <c r="S63">
        <f>fSi</f>
        <v>0.8</v>
      </c>
      <c r="T63">
        <f>vt(R63*ps+(1-R63)*pl,pl, 9.8, 0.001, 2*K63, 4*PI()*K63^2, M63,IF(4*PI()*K63^2/M63&gt;=1,K1oct,K1sph), IF(4*PI()*K63^2/M63&gt;=1,K2oct,K2sph))</f>
        <v>9.3808933609445687E-4</v>
      </c>
      <c r="U63">
        <f>vt(S63*ps+(1-S63)*pl,pl, 9.8, 0.001, 2*K63, 4*PI()*K63^2, M63,IF(4*PI()*K63^2/M63&gt;=1,K1oct,K1sph), IF(4*PI()*K63^2/M63&gt;=1,K2oct,K2sph))</f>
        <v>4.0614294118723332E-3</v>
      </c>
    </row>
    <row r="64" spans="6:21">
      <c r="F64">
        <f t="shared" si="9"/>
        <v>6.199999999999994</v>
      </c>
      <c r="G64">
        <f>T0+R_*F64</f>
        <v>886.16</v>
      </c>
      <c r="H64">
        <f t="shared" si="2"/>
        <v>7.7446153846153898</v>
      </c>
      <c r="I64" s="4">
        <f>Cinetica(Tliq-G64)*f3_</f>
        <v>6.297793590894094E-5</v>
      </c>
      <c r="J64" s="5">
        <f t="shared" si="10"/>
        <v>1.7820201937172168E-6</v>
      </c>
      <c r="K64" s="5">
        <f>MAX(I63,J63)*dt+K63</f>
        <v>2.145498546988598E-4</v>
      </c>
      <c r="L64" s="5">
        <f t="shared" si="3"/>
        <v>4.136883431181319E-11</v>
      </c>
      <c r="M64" s="6">
        <f>IF(J64&gt;=I64, 4*PI()*K64^2, f2_*f3_/f1_/K64*L64)</f>
        <v>8.1218330435431105E-7</v>
      </c>
      <c r="N64">
        <f t="shared" si="0"/>
        <v>4.0000000000000002E-4</v>
      </c>
      <c r="O64">
        <f t="shared" si="11"/>
        <v>0.9735618886105788</v>
      </c>
      <c r="P64">
        <f t="shared" si="5"/>
        <v>6.6778378098262223</v>
      </c>
      <c r="Q64">
        <f t="shared" si="6"/>
        <v>0.40428399336213333</v>
      </c>
      <c r="R64">
        <f t="shared" si="7"/>
        <v>0.15754971887588964</v>
      </c>
      <c r="S64">
        <f>fSi</f>
        <v>0.8</v>
      </c>
      <c r="T64">
        <f>vt(R64*ps+(1-R64)*pl,pl, 9.8, 0.001, 2*K64, 4*PI()*K64^2, M64,IF(4*PI()*K64^2/M64&gt;=1,K1oct,K1sph), IF(4*PI()*K64^2/M64&gt;=1,K2oct,K2sph))</f>
        <v>9.3402803053761199E-4</v>
      </c>
      <c r="U64">
        <f>vt(S64*ps+(1-S64)*pl,pl, 9.8, 0.001, 2*K64, 4*PI()*K64^2, M64,IF(4*PI()*K64^2/M64&gt;=1,K1oct,K1sph), IF(4*PI()*K64^2/M64&gt;=1,K2oct,K2sph))</f>
        <v>4.2648649877941843E-3</v>
      </c>
    </row>
    <row r="65" spans="6:21">
      <c r="F65">
        <f t="shared" si="9"/>
        <v>6.2999999999999936</v>
      </c>
      <c r="G65">
        <f>T0+R_*F65</f>
        <v>886.09</v>
      </c>
      <c r="H65">
        <f t="shared" si="2"/>
        <v>7.7553846153846102</v>
      </c>
      <c r="I65" s="4">
        <f>Cinetica(Tliq-G65)*f3_</f>
        <v>6.546753286443689E-5</v>
      </c>
      <c r="J65" s="5">
        <f t="shared" si="10"/>
        <v>1.8052828872213254E-6</v>
      </c>
      <c r="K65" s="5">
        <f>MAX(I64,J64)*dt+K64</f>
        <v>2.2084764828975389E-4</v>
      </c>
      <c r="L65" s="5">
        <f t="shared" si="3"/>
        <v>4.5119777186879826E-11</v>
      </c>
      <c r="M65" s="6">
        <f>IF(J65&gt;=I65, 4*PI()*K65^2, f2_*f3_/f1_/K65*L65)</f>
        <v>8.6056398398050614E-7</v>
      </c>
      <c r="N65">
        <f t="shared" si="0"/>
        <v>4.0000000000000002E-4</v>
      </c>
      <c r="O65">
        <f t="shared" si="11"/>
        <v>0.97573256187801805</v>
      </c>
      <c r="P65">
        <f t="shared" si="5"/>
        <v>6.749563061556664</v>
      </c>
      <c r="Q65">
        <f t="shared" si="6"/>
        <v>0.40100524889764755</v>
      </c>
      <c r="R65">
        <f t="shared" si="7"/>
        <v>0.148358875336045</v>
      </c>
      <c r="S65">
        <f>fSi</f>
        <v>0.8</v>
      </c>
      <c r="T65">
        <f>vt(R65*ps+(1-R65)*pl,pl, 9.8, 0.001, 2*K65, 4*PI()*K65^2, M65,IF(4*PI()*K65^2/M65&gt;=1,K1oct,K1sph), IF(4*PI()*K65^2/M65&gt;=1,K2oct,K2sph))</f>
        <v>9.3105195207305105E-4</v>
      </c>
      <c r="U65">
        <f>vt(S65*ps+(1-S65)*pl,pl, 9.8, 0.001, 2*K65, 4*PI()*K65^2, M65,IF(4*PI()*K65^2/M65&gt;=1,K1oct,K1sph), IF(4*PI()*K65^2/M65&gt;=1,K2oct,K2sph))</f>
        <v>4.4792470551786407E-3</v>
      </c>
    </row>
    <row r="66" spans="6:21">
      <c r="F66">
        <f t="shared" si="9"/>
        <v>6.3999999999999932</v>
      </c>
      <c r="G66">
        <f>T0+R_*F66</f>
        <v>886.02</v>
      </c>
      <c r="H66">
        <f t="shared" ref="H66:H82" si="12">(G66-Tf)/ml</f>
        <v>7.7661538461538493</v>
      </c>
      <c r="I66" s="4">
        <f>Cinetica(Tliq-G66)*f3_</f>
        <v>6.8018205767202253E-5</v>
      </c>
      <c r="J66" s="5">
        <f t="shared" si="10"/>
        <v>1.8284810645390525E-6</v>
      </c>
      <c r="K66" s="5">
        <f>MAX(I65,J65)*dt+K65</f>
        <v>2.2739440157619757E-4</v>
      </c>
      <c r="L66" s="5">
        <f t="shared" si="3"/>
        <v>4.9252458519174362E-11</v>
      </c>
      <c r="M66" s="6">
        <f>IF(J66&gt;=I66, 4*PI()*K66^2, f2_*f3_/f1_/K66*L66)</f>
        <v>9.1234089994822666E-7</v>
      </c>
      <c r="N66">
        <f t="shared" ref="N66:N129" si="13">del_dl</f>
        <v>4.0000000000000002E-4</v>
      </c>
      <c r="O66">
        <f t="shared" si="11"/>
        <v>0.97791510341377363</v>
      </c>
      <c r="P66">
        <f t="shared" si="5"/>
        <v>6.8171103332590546</v>
      </c>
      <c r="Q66">
        <f t="shared" si="6"/>
        <v>0.39784583498273707</v>
      </c>
      <c r="R66">
        <f t="shared" si="7"/>
        <v>0.1398070322599928</v>
      </c>
      <c r="S66">
        <f>fSi</f>
        <v>0.8</v>
      </c>
      <c r="T66">
        <f>vt(R66*ps+(1-R66)*pl,pl, 9.8, 0.001, 2*K66, 4*PI()*K66^2, M66,IF(4*PI()*K66^2/M66&gt;=1,K1oct,K1sph), IF(4*PI()*K66^2/M66&gt;=1,K2oct,K2sph))</f>
        <v>9.2921658410470977E-4</v>
      </c>
      <c r="U66">
        <f>vt(S66*ps+(1-S66)*pl,pl, 9.8, 0.001, 2*K66, 4*PI()*K66^2, M66,IF(4*PI()*K66^2/M66&gt;=1,K1oct,K1sph), IF(4*PI()*K66^2/M66&gt;=1,K2oct,K2sph))</f>
        <v>4.7049512215685315E-3</v>
      </c>
    </row>
    <row r="67" spans="6:21">
      <c r="F67">
        <f t="shared" si="9"/>
        <v>6.4999999999999929</v>
      </c>
      <c r="G67">
        <f>T0+R_*F67</f>
        <v>885.95</v>
      </c>
      <c r="H67">
        <f t="shared" si="12"/>
        <v>7.7769230769230697</v>
      </c>
      <c r="I67" s="4">
        <f>Cinetica(Tliq-G67)*f3_</f>
        <v>7.0630562843459373E-5</v>
      </c>
      <c r="J67" s="5">
        <f t="shared" si="10"/>
        <v>1.8516149936900831E-6</v>
      </c>
      <c r="K67" s="5">
        <f>MAX(I66,J66)*dt+K66</f>
        <v>2.341962221529178E-4</v>
      </c>
      <c r="L67" s="5">
        <f t="shared" ref="L67:L130" si="14">K67^3*4/3*PI()</f>
        <v>5.3805697382386679E-11</v>
      </c>
      <c r="M67" s="6">
        <f>IF(J67&gt;=I67, 4*PI()*K67^2, f2_*f3_/f1_/K67*L67)</f>
        <v>9.6773707235434149E-7</v>
      </c>
      <c r="N67">
        <f t="shared" si="13"/>
        <v>4.0000000000000002E-4</v>
      </c>
      <c r="O67">
        <f t="shared" si="11"/>
        <v>0.98010625533957285</v>
      </c>
      <c r="P67">
        <f t="shared" ref="P67:P130" si="15">R67*O67+(1-R67)*H67</f>
        <v>6.8806929020351291</v>
      </c>
      <c r="Q67">
        <f t="shared" ref="Q67:Q130" si="16">Q66+pl/ps*Dl/N66*((Tc-Tf)/ml-Co)/H66/(1-kpart)*M66*dt/L66-Q66*3/K66*we*dt</f>
        <v>0.39480155707584236</v>
      </c>
      <c r="R67">
        <f t="shared" ref="R67:R130" si="17">esidtGeral(R66,K66,MAX(I66,J66),pl,ps,kpart,H66,(H67-H66)/dt,M66,L66,Dl,N66,Co,dt)</f>
        <v>0.13186028083645493</v>
      </c>
      <c r="S67">
        <f>fSi</f>
        <v>0.8</v>
      </c>
      <c r="T67">
        <f>vt(R67*ps+(1-R67)*pl,pl, 9.8, 0.001, 2*K67, 4*PI()*K67^2, M67,IF(4*PI()*K67^2/M67&gt;=1,K1oct,K1sph), IF(4*PI()*K67^2/M67&gt;=1,K2oct,K2sph))</f>
        <v>9.2857605919270214E-4</v>
      </c>
      <c r="U67">
        <f>vt(S67*ps+(1-S67)*pl,pl, 9.8, 0.001, 2*K67, 4*PI()*K67^2, M67,IF(4*PI()*K67^2/M67&gt;=1,K1oct,K1sph), IF(4*PI()*K67^2/M67&gt;=1,K2oct,K2sph))</f>
        <v>4.9423475897034915E-3</v>
      </c>
    </row>
    <row r="68" spans="6:21">
      <c r="F68">
        <f t="shared" si="9"/>
        <v>6.5999999999999925</v>
      </c>
      <c r="G68">
        <f>T0+R_*F68</f>
        <v>885.88</v>
      </c>
      <c r="H68">
        <f t="shared" si="12"/>
        <v>7.7876923076923088</v>
      </c>
      <c r="I68" s="4">
        <f>Cinetica(Tliq-G68)*f3_</f>
        <v>7.330520975983208E-5</v>
      </c>
      <c r="J68" s="5">
        <f t="shared" si="10"/>
        <v>1.8746849412117353E-6</v>
      </c>
      <c r="K68" s="5">
        <f>MAX(I67,J67)*dt+K67</f>
        <v>2.4125927843726374E-4</v>
      </c>
      <c r="L68" s="5">
        <f t="shared" si="14"/>
        <v>5.882212139216523E-11</v>
      </c>
      <c r="M68" s="6">
        <f>IF(J68&gt;=I68, 4*PI()*K68^2, f2_*f3_/f1_/K68*L68)</f>
        <v>1.0269886817834422E-6</v>
      </c>
      <c r="N68">
        <f t="shared" si="13"/>
        <v>4.0000000000000002E-4</v>
      </c>
      <c r="O68">
        <f t="shared" si="11"/>
        <v>0.9823027611605778</v>
      </c>
      <c r="P68">
        <f t="shared" si="15"/>
        <v>6.9405263170048705</v>
      </c>
      <c r="Q68">
        <f t="shared" si="16"/>
        <v>0.39186831288002683</v>
      </c>
      <c r="R68">
        <f t="shared" si="17"/>
        <v>0.1244845698978663</v>
      </c>
      <c r="S68">
        <f>fSi</f>
        <v>0.8</v>
      </c>
      <c r="T68">
        <f>vt(R68*ps+(1-R68)*pl,pl, 9.8, 0.001, 2*K68, 4*PI()*K68^2, M68,IF(4*PI()*K68^2/M68&gt;=1,K1oct,K1sph), IF(4*PI()*K68^2/M68&gt;=1,K2oct,K2sph))</f>
        <v>9.2918324205340985E-4</v>
      </c>
      <c r="U68">
        <f>vt(S68*ps+(1-S68)*pl,pl, 9.8, 0.001, 2*K68, 4*PI()*K68^2, M68,IF(4*PI()*K68^2/M68&gt;=1,K1oct,K1sph), IF(4*PI()*K68^2/M68&gt;=1,K2oct,K2sph))</f>
        <v>5.1917990993442511E-3</v>
      </c>
    </row>
    <row r="69" spans="6:21">
      <c r="F69">
        <f t="shared" si="9"/>
        <v>6.6999999999999922</v>
      </c>
      <c r="G69">
        <f>T0+R_*F69</f>
        <v>885.81000000000006</v>
      </c>
      <c r="H69">
        <f t="shared" si="12"/>
        <v>7.7984615384615292</v>
      </c>
      <c r="I69" s="4">
        <f>Cinetica(Tliq-G69)*f3_</f>
        <v>7.6042749669345971E-5</v>
      </c>
      <c r="J69" s="5">
        <f t="shared" si="10"/>
        <v>1.897691172168877E-6</v>
      </c>
      <c r="K69" s="5">
        <f>MAX(I68,J68)*dt+K68</f>
        <v>2.4858979941324693E-4</v>
      </c>
      <c r="L69" s="5">
        <f t="shared" si="14"/>
        <v>6.4348513829350298E-11</v>
      </c>
      <c r="M69" s="6">
        <f>IF(J69&gt;=I69, 4*PI()*K69^2, f2_*f3_/f1_/K69*L69)</f>
        <v>1.0903457020447826E-6</v>
      </c>
      <c r="N69">
        <f t="shared" si="13"/>
        <v>4.0000000000000002E-4</v>
      </c>
      <c r="O69">
        <f t="shared" si="11"/>
        <v>0.9845013871418683</v>
      </c>
      <c r="P69">
        <f t="shared" si="15"/>
        <v>6.9968258602622653</v>
      </c>
      <c r="Q69">
        <f t="shared" si="16"/>
        <v>0.38904209674928203</v>
      </c>
      <c r="R69">
        <f t="shared" si="17"/>
        <v>0.11764607664223152</v>
      </c>
      <c r="S69">
        <f>fSi</f>
        <v>0.8</v>
      </c>
      <c r="T69">
        <f>vt(R69*ps+(1-R69)*pl,pl, 9.8, 0.001, 2*K69, 4*PI()*K69^2, M69,IF(4*PI()*K69^2/M69&gt;=1,K1oct,K1sph), IF(4*PI()*K69^2/M69&gt;=1,K2oct,K2sph))</f>
        <v>9.3108982425864101E-4</v>
      </c>
      <c r="U69">
        <f>vt(S69*ps+(1-S69)*pl,pl, 9.8, 0.001, 2*K69, 4*PI()*K69^2, M69,IF(4*PI()*K69^2/M69&gt;=1,K1oct,K1sph), IF(4*PI()*K69^2/M69&gt;=1,K2oct,K2sph))</f>
        <v>5.453659859035326E-3</v>
      </c>
    </row>
    <row r="70" spans="6:21">
      <c r="F70">
        <f t="shared" si="9"/>
        <v>6.7999999999999918</v>
      </c>
      <c r="G70">
        <f>T0+R_*F70</f>
        <v>885.74</v>
      </c>
      <c r="H70">
        <f t="shared" si="12"/>
        <v>7.8092307692307674</v>
      </c>
      <c r="I70" s="4">
        <f>Cinetica(Tliq-G70)*f3_</f>
        <v>7.8843783256052753E-5</v>
      </c>
      <c r="J70" s="5">
        <f t="shared" si="10"/>
        <v>1.9206339501643938E-6</v>
      </c>
      <c r="K70" s="5">
        <f>MAX(I69,J69)*dt+K69</f>
        <v>2.5619407438018155E-4</v>
      </c>
      <c r="L70" s="5">
        <f t="shared" si="14"/>
        <v>7.0436189133234519E-11</v>
      </c>
      <c r="M70" s="6">
        <f>IF(J70&gt;=I70, 4*PI()*K70^2, f2_*f3_/f1_/K70*L70)</f>
        <v>1.1580725545096806E-6</v>
      </c>
      <c r="N70">
        <f t="shared" si="13"/>
        <v>4.0000000000000002E-4</v>
      </c>
      <c r="O70">
        <f t="shared" si="11"/>
        <v>0.98669894588259799</v>
      </c>
      <c r="P70">
        <f t="shared" si="15"/>
        <v>7.0498043749924753</v>
      </c>
      <c r="Q70">
        <f t="shared" si="16"/>
        <v>0.38631900332412328</v>
      </c>
      <c r="R70">
        <f t="shared" si="17"/>
        <v>0.11131152098688238</v>
      </c>
      <c r="S70">
        <f>fSi</f>
        <v>0.8</v>
      </c>
      <c r="T70">
        <f>vt(R70*ps+(1-R70)*pl,pl, 9.8, 0.001, 2*K70, 4*PI()*K70^2, M70,IF(4*PI()*K70^2/M70&gt;=1,K1oct,K1sph), IF(4*PI()*K70^2/M70&gt;=1,K2oct,K2sph))</f>
        <v>9.3434642686153848E-4</v>
      </c>
      <c r="U70">
        <f>vt(S70*ps+(1-S70)*pl,pl, 9.8, 0.001, 2*K70, 4*PI()*K70^2, M70,IF(4*PI()*K70^2/M70&gt;=1,K1oct,K1sph), IF(4*PI()*K70^2/M70&gt;=1,K2oct,K2sph))</f>
        <v>5.7282734841448326E-3</v>
      </c>
    </row>
    <row r="71" spans="6:21">
      <c r="F71">
        <f t="shared" si="9"/>
        <v>6.8999999999999915</v>
      </c>
      <c r="G71">
        <f>T0+R_*F71</f>
        <v>885.67</v>
      </c>
      <c r="H71">
        <f t="shared" si="12"/>
        <v>7.8200000000000065</v>
      </c>
      <c r="I71" s="4">
        <f>Cinetica(Tliq-G71)*f3_</f>
        <v>8.1708908778208107E-5</v>
      </c>
      <c r="J71" s="5">
        <f t="shared" si="10"/>
        <v>1.943513537348986E-6</v>
      </c>
      <c r="K71" s="5">
        <f>MAX(I70,J70)*dt+K70</f>
        <v>2.6407845270578681E-4</v>
      </c>
      <c r="L71" s="5">
        <f t="shared" si="14"/>
        <v>7.7141398759739993E-11</v>
      </c>
      <c r="M71" s="6">
        <f>IF(J71&gt;=I71, 4*PI()*K71^2, f2_*f3_/f1_/K71*L71)</f>
        <v>1.2304487844718633E-6</v>
      </c>
      <c r="N71">
        <f t="shared" si="13"/>
        <v>4.0000000000000002E-4</v>
      </c>
      <c r="O71">
        <f t="shared" si="11"/>
        <v>0.98889232166669028</v>
      </c>
      <c r="P71">
        <f t="shared" si="15"/>
        <v>7.0996704445337251</v>
      </c>
      <c r="Q71">
        <f t="shared" si="16"/>
        <v>0.3836952304386253</v>
      </c>
      <c r="R71">
        <f t="shared" si="17"/>
        <v>0.10544842643177751</v>
      </c>
      <c r="S71">
        <f>fSi</f>
        <v>0.8</v>
      </c>
      <c r="T71">
        <f>vt(R71*ps+(1-R71)*pl,pl, 9.8, 0.001, 2*K71, 4*PI()*K71^2, M71,IF(4*PI()*K71^2/M71&gt;=1,K1oct,K1sph), IF(4*PI()*K71^2/M71&gt;=1,K2oct,K2sph))</f>
        <v>9.3900270740662436E-4</v>
      </c>
      <c r="U71">
        <f>vt(S71*ps+(1-S71)*pl,pl, 9.8, 0.001, 2*K71, 4*PI()*K71^2, M71,IF(4*PI()*K71^2/M71&gt;=1,K1oct,K1sph), IF(4*PI()*K71^2/M71&gt;=1,K2oct,K2sph))</f>
        <v>6.0159714579888657E-3</v>
      </c>
    </row>
    <row r="72" spans="6:21">
      <c r="F72">
        <f t="shared" si="9"/>
        <v>6.9999999999999911</v>
      </c>
      <c r="G72">
        <f>T0+R_*F72</f>
        <v>885.6</v>
      </c>
      <c r="H72">
        <f t="shared" si="12"/>
        <v>7.8307692307692269</v>
      </c>
      <c r="I72" s="4">
        <f>Cinetica(Tliq-G72)*f3_</f>
        <v>8.4638722110173237E-5</v>
      </c>
      <c r="J72" s="5">
        <f t="shared" si="10"/>
        <v>1.9663301944312632E-6</v>
      </c>
      <c r="K72" s="5">
        <f>MAX(I71,J71)*dt+K71</f>
        <v>2.722493435836076E-4</v>
      </c>
      <c r="L72" s="5">
        <f t="shared" si="14"/>
        <v>8.452576951360554E-11</v>
      </c>
      <c r="M72" s="6">
        <f>IF(J72&gt;=I72, 4*PI()*K72^2, f2_*f3_/f1_/K72*L72)</f>
        <v>1.3077697599555085E-6</v>
      </c>
      <c r="N72">
        <f t="shared" si="13"/>
        <v>4.0000000000000002E-4</v>
      </c>
      <c r="O72">
        <f t="shared" si="11"/>
        <v>0.99107849700365502</v>
      </c>
      <c r="P72">
        <f t="shared" si="15"/>
        <v>7.1466269004763285</v>
      </c>
      <c r="Q72">
        <f t="shared" si="16"/>
        <v>0.38116708134458688</v>
      </c>
      <c r="R72">
        <f t="shared" si="17"/>
        <v>0.10002533110385897</v>
      </c>
      <c r="S72">
        <f>fSi</f>
        <v>0.8</v>
      </c>
      <c r="T72">
        <f>vt(R72*ps+(1-R72)*pl,pl, 9.8, 0.001, 2*K72, 4*PI()*K72^2, M72,IF(4*PI()*K72^2/M72&gt;=1,K1oct,K1sph), IF(4*PI()*K72^2/M72&gt;=1,K2oct,K2sph))</f>
        <v>9.4510746807127503E-4</v>
      </c>
      <c r="U72">
        <f>vt(S72*ps+(1-S72)*pl,pl, 9.8, 0.001, 2*K72, 4*PI()*K72^2, M72,IF(4*PI()*K72^2/M72&gt;=1,K1oct,K1sph), IF(4*PI()*K72^2/M72&gt;=1,K2oct,K2sph))</f>
        <v>6.3170715330437667E-3</v>
      </c>
    </row>
    <row r="73" spans="6:21">
      <c r="F73">
        <f t="shared" si="9"/>
        <v>7.0999999999999908</v>
      </c>
      <c r="G73">
        <f>T0+R_*F73</f>
        <v>885.53</v>
      </c>
      <c r="H73">
        <f t="shared" si="12"/>
        <v>7.841538461538466</v>
      </c>
      <c r="I73" s="4">
        <f>Cinetica(Tliq-G73)*f3_</f>
        <v>8.7633816783055192E-5</v>
      </c>
      <c r="J73" s="5">
        <f t="shared" si="10"/>
        <v>1.9890841806877704E-6</v>
      </c>
      <c r="K73" s="5">
        <f>MAX(I72,J72)*dt+K72</f>
        <v>2.8071321579462493E-4</v>
      </c>
      <c r="L73" s="5">
        <f t="shared" si="14"/>
        <v>9.2656776582832035E-11</v>
      </c>
      <c r="M73" s="6">
        <f>IF(J73&gt;=I73, 4*PI()*K73^2, f2_*f3_/f1_/K73*L73)</f>
        <v>1.3903473933981359E-6</v>
      </c>
      <c r="N73">
        <f t="shared" si="13"/>
        <v>4.0000000000000002E-4</v>
      </c>
      <c r="O73">
        <f t="shared" si="11"/>
        <v>0.99325457963337638</v>
      </c>
      <c r="P73">
        <f t="shared" si="15"/>
        <v>7.1908696339124223</v>
      </c>
      <c r="Q73">
        <f t="shared" si="16"/>
        <v>0.37873096630089387</v>
      </c>
      <c r="R73">
        <f t="shared" si="17"/>
        <v>9.5011953190970486E-2</v>
      </c>
      <c r="S73">
        <f>fSi</f>
        <v>0.8</v>
      </c>
      <c r="T73">
        <f>vt(R73*ps+(1-R73)*pl,pl, 9.8, 0.001, 2*K73, 4*PI()*K73^2, M73,IF(4*PI()*K73^2/M73&gt;=1,K1oct,K1sph), IF(4*PI()*K73^2/M73&gt;=1,K2oct,K2sph))</f>
        <v>9.5270876201823131E-4</v>
      </c>
      <c r="U73">
        <f>vt(S73*ps+(1-S73)*pl,pl, 9.8, 0.001, 2*K73, 4*PI()*K73^2, M73,IF(4*PI()*K73^2/M73&gt;=1,K1oct,K1sph), IF(4*PI()*K73^2/M73&gt;=1,K2oct,K2sph))</f>
        <v>6.6318761891612866E-3</v>
      </c>
    </row>
    <row r="74" spans="6:21">
      <c r="F74">
        <f t="shared" si="9"/>
        <v>7.1999999999999904</v>
      </c>
      <c r="G74">
        <f>T0+R_*F74</f>
        <v>885.46</v>
      </c>
      <c r="H74">
        <f t="shared" si="12"/>
        <v>7.8523076923076864</v>
      </c>
      <c r="I74" s="4">
        <f>Cinetica(Tliq-G74)*f3_</f>
        <v>9.0694784024089814E-5</v>
      </c>
      <c r="J74" s="5">
        <f t="shared" si="10"/>
        <v>2.011775753972531E-6</v>
      </c>
      <c r="K74" s="5">
        <f>MAX(I73,J73)*dt+K73</f>
        <v>2.8947659747293044E-4</v>
      </c>
      <c r="L74" s="5">
        <f t="shared" si="14"/>
        <v>1.0160825362785739E-10</v>
      </c>
      <c r="M74" s="6">
        <f>IF(J74&gt;=I74, 4*PI()*K74^2, f2_*f3_/f1_/K74*L74)</f>
        <v>1.4785108866378069E-6</v>
      </c>
      <c r="N74">
        <f t="shared" si="13"/>
        <v>4.0000000000000002E-4</v>
      </c>
      <c r="O74">
        <f t="shared" si="11"/>
        <v>0.99541782916713228</v>
      </c>
      <c r="P74">
        <f t="shared" si="15"/>
        <v>7.2325866814772066</v>
      </c>
      <c r="Q74">
        <f t="shared" si="16"/>
        <v>0.37638340357749972</v>
      </c>
      <c r="R74">
        <f t="shared" si="17"/>
        <v>9.0379315287213657E-2</v>
      </c>
      <c r="S74">
        <f>fSi</f>
        <v>0.8</v>
      </c>
      <c r="T74">
        <f>vt(R74*ps+(1-R74)*pl,pl, 9.8, 0.001, 2*K74, 4*PI()*K74^2, M74,IF(4*PI()*K74^2/M74&gt;=1,K1oct,K1sph), IF(4*PI()*K74^2/M74&gt;=1,K2oct,K2sph))</f>
        <v>9.6185399539242997E-4</v>
      </c>
      <c r="U74">
        <f>vt(S74*ps+(1-S74)*pl,pl, 9.8, 0.001, 2*K74, 4*PI()*K74^2, M74,IF(4*PI()*K74^2/M74&gt;=1,K1oct,K1sph), IF(4*PI()*K74^2/M74&gt;=1,K2oct,K2sph))</f>
        <v>6.9606711653222089E-3</v>
      </c>
    </row>
    <row r="75" spans="6:21">
      <c r="F75">
        <f t="shared" si="9"/>
        <v>7.2999999999999901</v>
      </c>
      <c r="G75">
        <f>T0+R_*F75</f>
        <v>885.39</v>
      </c>
      <c r="H75">
        <f t="shared" si="12"/>
        <v>7.8630769230769255</v>
      </c>
      <c r="I75" s="4">
        <f>Cinetica(Tliq-G75)*f3_</f>
        <v>9.3822212794938988E-5</v>
      </c>
      <c r="J75" s="5">
        <f t="shared" si="10"/>
        <v>2.0344051707271048E-6</v>
      </c>
      <c r="K75" s="5">
        <f>MAX(I74,J74)*dt+K74</f>
        <v>2.9854607587533944E-4</v>
      </c>
      <c r="L75" s="5">
        <f t="shared" si="14"/>
        <v>1.1146094240737602E-10</v>
      </c>
      <c r="M75" s="6">
        <f>IF(J75&gt;=I75, 4*PI()*K75^2, f2_*f3_/f1_/K75*L75)</f>
        <v>1.5726074996363367E-6</v>
      </c>
      <c r="N75">
        <f t="shared" si="13"/>
        <v>4.0000000000000002E-4</v>
      </c>
      <c r="O75">
        <f t="shared" si="11"/>
        <v>0.9975656824835869</v>
      </c>
      <c r="P75">
        <f t="shared" si="15"/>
        <v>7.271957556633267</v>
      </c>
      <c r="Q75">
        <f t="shared" si="16"/>
        <v>0.37412101992389163</v>
      </c>
      <c r="R75">
        <f t="shared" si="17"/>
        <v>8.609983229633042E-2</v>
      </c>
      <c r="S75">
        <f>fSi</f>
        <v>0.8</v>
      </c>
      <c r="T75">
        <f>vt(R75*ps+(1-R75)*pl,pl, 9.8, 0.001, 2*K75, 4*PI()*K75^2, M75,IF(4*PI()*K75^2/M75&gt;=1,K1oct,K1sph), IF(4*PI()*K75^2/M75&gt;=1,K2oct,K2sph))</f>
        <v>9.7259002276972129E-4</v>
      </c>
      <c r="U75">
        <f>vt(S75*ps+(1-S75)*pl,pl, 9.8, 0.001, 2*K75, 4*PI()*K75^2, M75,IF(4*PI()*K75^2/M75&gt;=1,K1oct,K1sph), IF(4*PI()*K75^2/M75&gt;=1,K2oct,K2sph))</f>
        <v>7.3037240807955119E-3</v>
      </c>
    </row>
    <row r="76" spans="6:21">
      <c r="F76">
        <f t="shared" si="9"/>
        <v>7.3999999999999897</v>
      </c>
      <c r="G76">
        <f>T0+R_*F76</f>
        <v>885.32</v>
      </c>
      <c r="H76">
        <f t="shared" si="12"/>
        <v>7.8738461538461459</v>
      </c>
      <c r="I76" s="4">
        <f>Cinetica(Tliq-G76)*f3_</f>
        <v>9.701668982879941E-5</v>
      </c>
      <c r="J76" s="5">
        <f t="shared" si="10"/>
        <v>2.0569726859899311E-6</v>
      </c>
      <c r="K76" s="5">
        <f>MAX(I75,J75)*dt+K75</f>
        <v>3.0792829715483336E-4</v>
      </c>
      <c r="L76" s="5">
        <f t="shared" si="14"/>
        <v>1.2230308455754517E-10</v>
      </c>
      <c r="M76" s="6">
        <f>IF(J76&gt;=I76, 4*PI()*K76^2, f2_*f3_/f1_/K76*L76)</f>
        <v>1.6730033433726094E-6</v>
      </c>
      <c r="N76">
        <f t="shared" si="13"/>
        <v>4.0000000000000002E-4</v>
      </c>
      <c r="O76">
        <f t="shared" si="11"/>
        <v>0.99969577699907064</v>
      </c>
      <c r="P76">
        <f t="shared" si="15"/>
        <v>7.3091527965179415</v>
      </c>
      <c r="Q76">
        <f t="shared" si="16"/>
        <v>0.37194055055158814</v>
      </c>
      <c r="R76">
        <f t="shared" si="17"/>
        <v>8.2147367510340866E-2</v>
      </c>
      <c r="S76">
        <f>fSi</f>
        <v>0.8</v>
      </c>
      <c r="T76">
        <f>vt(R76*ps+(1-R76)*pl,pl, 9.8, 0.001, 2*K76, 4*PI()*K76^2, M76,IF(4*PI()*K76^2/M76&gt;=1,K1oct,K1sph), IF(4*PI()*K76^2/M76&gt;=1,K2oct,K2sph))</f>
        <v>9.8496323423033776E-4</v>
      </c>
      <c r="U76">
        <f>vt(S76*ps+(1-S76)*pl,pl, 9.8, 0.001, 2*K76, 4*PI()*K76^2, M76,IF(4*PI()*K76^2/M76&gt;=1,K1oct,K1sph), IF(4*PI()*K76^2/M76&gt;=1,K2oct,K2sph))</f>
        <v>7.6612831606216849E-3</v>
      </c>
    </row>
    <row r="77" spans="6:21">
      <c r="F77">
        <f t="shared" si="9"/>
        <v>7.4999999999999893</v>
      </c>
      <c r="G77">
        <f>T0+R_*F77</f>
        <v>885.25</v>
      </c>
      <c r="H77">
        <f t="shared" si="12"/>
        <v>7.884615384615385</v>
      </c>
      <c r="I77" s="4">
        <f>Cinetica(Tliq-G77)*f3_</f>
        <v>1.0027879966652724E-4</v>
      </c>
      <c r="J77" s="5">
        <f t="shared" si="10"/>
        <v>2.0794785534062245E-6</v>
      </c>
      <c r="K77" s="5">
        <f>MAX(I76,J76)*dt+K76</f>
        <v>3.1762996613771328E-4</v>
      </c>
      <c r="L77" s="5">
        <f t="shared" si="14"/>
        <v>1.3423105828164423E-10</v>
      </c>
      <c r="M77" s="6">
        <f>IF(J77&gt;=I77, 4*PI()*K77^2, f2_*f3_/f1_/K77*L77)</f>
        <v>1.7800841973422101E-6</v>
      </c>
      <c r="N77">
        <f t="shared" si="13"/>
        <v>4.0000000000000002E-4</v>
      </c>
      <c r="O77">
        <f t="shared" si="11"/>
        <v>1.0018059709877507</v>
      </c>
      <c r="P77">
        <f t="shared" si="15"/>
        <v>7.3443336953820024</v>
      </c>
      <c r="Q77">
        <f t="shared" si="16"/>
        <v>0.36983883867924811</v>
      </c>
      <c r="R77">
        <f t="shared" si="17"/>
        <v>7.8497261331056153E-2</v>
      </c>
      <c r="S77">
        <f>fSi</f>
        <v>0.8</v>
      </c>
      <c r="T77">
        <f>vt(R77*ps+(1-R77)*pl,pl, 9.8, 0.001, 2*K77, 4*PI()*K77^2, M77,IF(4*PI()*K77^2/M77&gt;=1,K1oct,K1sph), IF(4*PI()*K77^2/M77&gt;=1,K2oct,K2sph))</f>
        <v>9.9901963259763776E-4</v>
      </c>
      <c r="U77">
        <f>vt(S77*ps+(1-S77)*pl,pl, 9.8, 0.001, 2*K77, 4*PI()*K77^2, M77,IF(4*PI()*K77^2/M77&gt;=1,K1oct,K1sph), IF(4*PI()*K77^2/M77&gt;=1,K2oct,K2sph))</f>
        <v>8.0335760791259026E-3</v>
      </c>
    </row>
    <row r="78" spans="6:21">
      <c r="F78">
        <f t="shared" si="9"/>
        <v>7.599999999999989</v>
      </c>
      <c r="G78">
        <f>T0+R_*F78</f>
        <v>885.18000000000006</v>
      </c>
      <c r="H78">
        <f t="shared" si="12"/>
        <v>7.8953846153846055</v>
      </c>
      <c r="I78" s="4">
        <f>Cinetica(Tliq-G78)*f3_</f>
        <v>1.0360912469165978E-4</v>
      </c>
      <c r="J78" s="5">
        <f t="shared" si="10"/>
        <v>2.1019230252371656E-6</v>
      </c>
      <c r="K78" s="5">
        <f>MAX(I77,J77)*dt+K77</f>
        <v>3.2765784610436601E-4</v>
      </c>
      <c r="L78" s="5">
        <f t="shared" si="14"/>
        <v>1.4735006285327515E-10</v>
      </c>
      <c r="M78" s="6">
        <f>IF(J78&gt;=I78, 4*PI()*K78^2, f2_*f3_/f1_/K78*L78)</f>
        <v>1.8942563521019864E-6</v>
      </c>
      <c r="N78">
        <f t="shared" si="13"/>
        <v>4.0000000000000002E-4</v>
      </c>
      <c r="O78">
        <f t="shared" si="11"/>
        <v>1.0038943602357293</v>
      </c>
      <c r="P78">
        <f t="shared" si="15"/>
        <v>7.3776521969949647</v>
      </c>
      <c r="Q78">
        <f t="shared" si="16"/>
        <v>0.36781283468747461</v>
      </c>
      <c r="R78">
        <f t="shared" si="17"/>
        <v>7.5126336862019652E-2</v>
      </c>
      <c r="S78">
        <f>fSi</f>
        <v>0.8</v>
      </c>
      <c r="T78">
        <f>vt(R78*ps+(1-R78)*pl,pl, 9.8, 0.001, 2*K78, 4*PI()*K78^2, M78,IF(4*PI()*K78^2/M78&gt;=1,K1oct,K1sph), IF(4*PI()*K78^2/M78&gt;=1,K2oct,K2sph))</f>
        <v>1.0148048997197178E-3</v>
      </c>
      <c r="U78">
        <f>vt(S78*ps+(1-S78)*pl,pl, 9.8, 0.001, 2*K78, 4*PI()*K78^2, M78,IF(4*PI()*K78^2/M78&gt;=1,K1oct,K1sph), IF(4*PI()*K78^2/M78&gt;=1,K2oct,K2sph))</f>
        <v>8.4208089337138043E-3</v>
      </c>
    </row>
    <row r="79" spans="6:21">
      <c r="F79">
        <f t="shared" si="9"/>
        <v>7.6999999999999886</v>
      </c>
      <c r="G79">
        <f>T0+R_*F79</f>
        <v>885.11</v>
      </c>
      <c r="H79">
        <f t="shared" si="12"/>
        <v>7.9061538461538436</v>
      </c>
      <c r="I79" s="4">
        <f>Cinetica(Tliq-G79)*f3_</f>
        <v>1.070082451645408E-4</v>
      </c>
      <c r="J79" s="5">
        <f t="shared" si="10"/>
        <v>2.1243063523696358E-6</v>
      </c>
      <c r="K79" s="5">
        <f>MAX(I78,J78)*dt+K78</f>
        <v>3.3801875857353199E-4</v>
      </c>
      <c r="L79" s="5">
        <f t="shared" si="14"/>
        <v>1.6177485398800461E-10</v>
      </c>
      <c r="M79" s="6">
        <f>IF(J79&gt;=I79, 4*PI()*K79^2, f2_*f3_/f1_/K79*L79)</f>
        <v>2.0159474773002086E-6</v>
      </c>
      <c r="N79">
        <f t="shared" si="13"/>
        <v>4.0000000000000002E-4</v>
      </c>
      <c r="O79">
        <f t="shared" si="11"/>
        <v>1.0059592904658226</v>
      </c>
      <c r="P79">
        <f t="shared" si="15"/>
        <v>7.4092509201976391</v>
      </c>
      <c r="Q79">
        <f t="shared" si="16"/>
        <v>0.36585959492848419</v>
      </c>
      <c r="R79">
        <f t="shared" si="17"/>
        <v>7.2012886295589176E-2</v>
      </c>
      <c r="S79">
        <f>fSi</f>
        <v>0.8</v>
      </c>
      <c r="T79">
        <f>vt(R79*ps+(1-R79)*pl,pl, 9.8, 0.001, 2*K79, 4*PI()*K79^2, M79,IF(4*PI()*K79^2/M79&gt;=1,K1oct,K1sph), IF(4*PI()*K79^2/M79&gt;=1,K2oct,K2sph))</f>
        <v>1.0323644509979799E-3</v>
      </c>
      <c r="U79">
        <f>vt(S79*ps+(1-S79)*pl,pl, 9.8, 0.001, 2*K79, 4*PI()*K79^2, M79,IF(4*PI()*K79^2/M79&gt;=1,K1oct,K1sph), IF(4*PI()*K79^2/M79&gt;=1,K2oct,K2sph))</f>
        <v>8.8231653595375135E-3</v>
      </c>
    </row>
    <row r="80" spans="6:21">
      <c r="F80">
        <f t="shared" si="9"/>
        <v>7.7999999999999883</v>
      </c>
      <c r="G80">
        <f>T0+R_*F80</f>
        <v>885.04</v>
      </c>
      <c r="H80">
        <f t="shared" si="12"/>
        <v>7.9169230769230827</v>
      </c>
      <c r="I80" s="4">
        <f>Cinetica(Tliq-G80)*f3_</f>
        <v>1.1047673925542454E-4</v>
      </c>
      <c r="J80" s="5">
        <f t="shared" si="10"/>
        <v>2.1466287843252998E-6</v>
      </c>
      <c r="K80" s="5">
        <f>MAX(I79,J79)*dt+K79</f>
        <v>3.4871958308998606E-4</v>
      </c>
      <c r="L80" s="5">
        <f t="shared" si="14"/>
        <v>1.7763053329617921E-10</v>
      </c>
      <c r="M80" s="6">
        <f>IF(J80&gt;=I80, 4*PI()*K80^2, f2_*f3_/f1_/K80*L80)</f>
        <v>2.1456075156353798E-6</v>
      </c>
      <c r="N80">
        <f t="shared" si="13"/>
        <v>4.0000000000000002E-4</v>
      </c>
      <c r="O80">
        <f t="shared" si="11"/>
        <v>1.0079993651548307</v>
      </c>
      <c r="P80">
        <f t="shared" si="15"/>
        <v>7.4392632938907539</v>
      </c>
      <c r="Q80">
        <f t="shared" si="16"/>
        <v>0.36397628023357775</v>
      </c>
      <c r="R80">
        <f t="shared" si="17"/>
        <v>6.913664167672183E-2</v>
      </c>
      <c r="S80">
        <f>fSi</f>
        <v>0.8</v>
      </c>
      <c r="T80">
        <f>vt(R80*ps+(1-R80)*pl,pl, 9.8, 0.001, 2*K80, 4*PI()*K80^2, M80,IF(4*PI()*K80^2/M80&gt;=1,K1oct,K1sph), IF(4*PI()*K80^2/M80&gt;=1,K2oct,K2sph))</f>
        <v>1.0517434776541362E-3</v>
      </c>
      <c r="U80">
        <f>vt(S80*ps+(1-S80)*pl,pl, 9.8, 0.001, 2*K80, 4*PI()*K80^2, M80,IF(4*PI()*K80^2/M80&gt;=1,K1oct,K1sph), IF(4*PI()*K80^2/M80&gt;=1,K2oct,K2sph))</f>
        <v>9.2408057937789622E-3</v>
      </c>
    </row>
    <row r="81" spans="6:21">
      <c r="F81">
        <f t="shared" si="9"/>
        <v>7.8999999999999879</v>
      </c>
      <c r="G81">
        <f>T0+R_*F81</f>
        <v>884.97</v>
      </c>
      <c r="H81">
        <f t="shared" si="12"/>
        <v>7.9276923076923032</v>
      </c>
      <c r="I81" s="4">
        <f>Cinetica(Tliq-G81)*f3_</f>
        <v>1.140151830767288E-4</v>
      </c>
      <c r="J81" s="5">
        <f t="shared" si="10"/>
        <v>2.1688905692699838E-6</v>
      </c>
      <c r="K81" s="5">
        <f>MAX(I80,J80)*dt+K80</f>
        <v>3.5976725701552853E-4</v>
      </c>
      <c r="L81" s="5">
        <f t="shared" si="14"/>
        <v>1.9505339519357052E-10</v>
      </c>
      <c r="M81" s="6">
        <f>IF(J81&gt;=I81, 4*PI()*K81^2, f2_*f3_/f1_/K81*L81)</f>
        <v>2.2837096031887745E-6</v>
      </c>
      <c r="N81">
        <f t="shared" si="13"/>
        <v>4.0000000000000002E-4</v>
      </c>
      <c r="O81">
        <f t="shared" si="11"/>
        <v>1.0100134485684165</v>
      </c>
      <c r="P81">
        <f t="shared" si="15"/>
        <v>7.4678137800278659</v>
      </c>
      <c r="Q81">
        <f t="shared" si="16"/>
        <v>0.36216015415888297</v>
      </c>
      <c r="R81">
        <f t="shared" si="17"/>
        <v>6.6478733261503192E-2</v>
      </c>
      <c r="S81">
        <f>fSi</f>
        <v>0.8</v>
      </c>
      <c r="T81">
        <f>vt(R81*ps+(1-R81)*pl,pl, 9.8, 0.001, 2*K81, 4*PI()*K81^2, M81,IF(4*PI()*K81^2/M81&gt;=1,K1oct,K1sph), IF(4*PI()*K81^2/M81&gt;=1,K2oct,K2sph))</f>
        <v>1.0729869764917464E-3</v>
      </c>
      <c r="U81">
        <f>vt(S81*ps+(1-S81)*pl,pl, 9.8, 0.001, 2*K81, 4*PI()*K81^2, M81,IF(4*PI()*K81^2/M81&gt;=1,K1oct,K1sph), IF(4*PI()*K81^2/M81&gt;=1,K2oct,K2sph))</f>
        <v>9.6738668963184758E-3</v>
      </c>
    </row>
    <row r="82" spans="6:21">
      <c r="F82">
        <f t="shared" si="9"/>
        <v>7.9999999999999876</v>
      </c>
      <c r="G82">
        <f>T0+R_*F82</f>
        <v>884.9</v>
      </c>
      <c r="H82">
        <f t="shared" si="12"/>
        <v>7.9384615384615422</v>
      </c>
      <c r="I82" s="4">
        <f>Cinetica(Tliq-G82)*f3_</f>
        <v>1.1762415071442034E-4</v>
      </c>
      <c r="J82" s="5">
        <f t="shared" si="10"/>
        <v>2.191091954022996E-6</v>
      </c>
      <c r="K82" s="5">
        <f>MAX(I81,J81)*dt+K81</f>
        <v>3.7116877532320143E-4</v>
      </c>
      <c r="L82" s="5">
        <f t="shared" si="14"/>
        <v>2.1419183481676783E-10</v>
      </c>
      <c r="M82" s="6">
        <f>IF(J82&gt;=I82, 4*PI()*K82^2, f2_*f3_/f1_/K82*L82)</f>
        <v>2.4307510165780757E-6</v>
      </c>
      <c r="N82">
        <f t="shared" si="13"/>
        <v>4.0000000000000002E-4</v>
      </c>
      <c r="O82">
        <f t="shared" si="11"/>
        <v>1.0120006640449628</v>
      </c>
      <c r="P82">
        <f t="shared" si="15"/>
        <v>7.4950181655252752</v>
      </c>
      <c r="Q82">
        <f t="shared" si="16"/>
        <v>0.36040858100721829</v>
      </c>
      <c r="R82">
        <f t="shared" si="17"/>
        <v>6.4021638319529062E-2</v>
      </c>
      <c r="S82">
        <f>fSi</f>
        <v>0.8</v>
      </c>
      <c r="T82">
        <f>vt(R82*ps+(1-R82)*pl,pl, 9.8, 0.001, 2*K82, 4*PI()*K82^2, M82,IF(4*PI()*K82^2/M82&gt;=1,K1oct,K1sph), IF(4*PI()*K82^2/M82&gt;=1,K2oct,K2sph))</f>
        <v>1.0961397671389473E-3</v>
      </c>
      <c r="U82">
        <f>vt(S82*ps+(1-S82)*pl,pl, 9.8, 0.001, 2*K82, 4*PI()*K82^2, M82,IF(4*PI()*K82^2/M82&gt;=1,K1oct,K1sph), IF(4*PI()*K82^2/M82&gt;=1,K2oct,K2sph))</f>
        <v>1.0122461131483435E-2</v>
      </c>
    </row>
    <row r="83" spans="6:21">
      <c r="F83">
        <f t="shared" si="9"/>
        <v>8.0999999999999872</v>
      </c>
      <c r="G83">
        <f>T0+R_*F83</f>
        <v>884.83</v>
      </c>
      <c r="H83">
        <f t="shared" ref="H83:H146" si="18">(G83-Tf)/ml</f>
        <v>7.9492307692307627</v>
      </c>
      <c r="I83" s="4">
        <f>Cinetica(Tliq-G83)*f3_</f>
        <v>1.2130421425850611E-4</v>
      </c>
      <c r="J83" s="5">
        <f t="shared" ref="J83:J146" si="19">Glob(H83,N83,Dl,Co,kpart)</f>
        <v>2.2132331840659753E-6</v>
      </c>
      <c r="K83" s="5">
        <f>MAX(I82,J82)*dt+K82</f>
        <v>3.8293119039464345E-4</v>
      </c>
      <c r="L83" s="5">
        <f t="shared" si="14"/>
        <v>2.3520732066693594E-10</v>
      </c>
      <c r="M83" s="6">
        <f>IF(J83&gt;=I83, 4*PI()*K83^2, f2_*f3_/f1_/K83*L83)</f>
        <v>2.5872541473816252E-6</v>
      </c>
      <c r="N83">
        <f t="shared" si="13"/>
        <v>4.0000000000000002E-4</v>
      </c>
      <c r="O83">
        <f t="shared" ref="O83:O146" si="20">O82+(kpart*H82-O82)/L82/R82*(L82*(R83-R82)+R82*MAX(I82,J82)*M82*dt)</f>
        <v>1.0139603877545118</v>
      </c>
      <c r="P83">
        <f t="shared" si="15"/>
        <v>7.5209839063269497</v>
      </c>
      <c r="Q83">
        <f t="shared" si="16"/>
        <v>0.35871902366121983</v>
      </c>
      <c r="R83">
        <f t="shared" si="17"/>
        <v>6.1749122867312822E-2</v>
      </c>
      <c r="S83">
        <f>fSi</f>
        <v>0.8</v>
      </c>
      <c r="T83">
        <f>vt(R83*ps+(1-R83)*pl,pl, 9.8, 0.001, 2*K83, 4*PI()*K83^2, M83,IF(4*PI()*K83^2/M83&gt;=1,K1oct,K1sph), IF(4*PI()*K83^2/M83&gt;=1,K2oct,K2sph))</f>
        <v>1.1212464969548497E-3</v>
      </c>
      <c r="U83">
        <f>vt(S83*ps+(1-S83)*pl,pl, 9.8, 0.001, 2*K83, 4*PI()*K83^2, M83,IF(4*PI()*K83^2/M83&gt;=1,K1oct,K1sph), IF(4*PI()*K83^2/M83&gt;=1,K2oct,K2sph))</f>
        <v>1.0586676513447005E-2</v>
      </c>
    </row>
    <row r="84" spans="6:21">
      <c r="F84">
        <f t="shared" si="9"/>
        <v>8.1999999999999869</v>
      </c>
      <c r="G84">
        <f>T0+R_*F84</f>
        <v>884.76</v>
      </c>
      <c r="H84">
        <f t="shared" si="18"/>
        <v>7.9600000000000017</v>
      </c>
      <c r="I84" s="4">
        <f>Cinetica(Tliq-G84)*f3_</f>
        <v>1.2505594383280719E-4</v>
      </c>
      <c r="J84" s="5">
        <f t="shared" si="19"/>
        <v>2.2353145035522475E-6</v>
      </c>
      <c r="K84" s="5">
        <f>MAX(I83,J83)*dt+K83</f>
        <v>3.9506161182049405E-4</v>
      </c>
      <c r="L84" s="5">
        <f t="shared" si="14"/>
        <v>2.5827543588886889E-10</v>
      </c>
      <c r="M84" s="6">
        <f>IF(J84&gt;=I84, 4*PI()*K84^2, f2_*f3_/f1_/K84*L84)</f>
        <v>2.7537675042848306E-6</v>
      </c>
      <c r="N84">
        <f t="shared" si="13"/>
        <v>4.0000000000000002E-4</v>
      </c>
      <c r="O84">
        <f t="shared" si="20"/>
        <v>1.015892238329587</v>
      </c>
      <c r="P84">
        <f t="shared" si="15"/>
        <v>7.5458105091052383</v>
      </c>
      <c r="Q84">
        <f t="shared" si="16"/>
        <v>0.35708904126013291</v>
      </c>
      <c r="R84">
        <f t="shared" si="17"/>
        <v>5.9646178473925303E-2</v>
      </c>
      <c r="S84">
        <f>fSi</f>
        <v>0.8</v>
      </c>
      <c r="T84">
        <f>vt(R84*ps+(1-R84)*pl,pl, 9.8, 0.001, 2*K84, 4*PI()*K84^2, M84,IF(4*PI()*K84^2/M84&gt;=1,K1oct,K1sph), IF(4*PI()*K84^2/M84&gt;=1,K2oct,K2sph))</f>
        <v>1.148351633955487E-3</v>
      </c>
      <c r="U84">
        <f>vt(S84*ps+(1-S84)*pl,pl, 9.8, 0.001, 2*K84, 4*PI()*K84^2, M84,IF(4*PI()*K84^2/M84&gt;=1,K1oct,K1sph), IF(4*PI()*K84^2/M84&gt;=1,K2oct,K2sph))</f>
        <v>1.1066576515714997E-2</v>
      </c>
    </row>
    <row r="85" spans="6:21">
      <c r="F85">
        <f t="shared" si="9"/>
        <v>8.2999999999999865</v>
      </c>
      <c r="G85">
        <f>T0+R_*F85</f>
        <v>884.69</v>
      </c>
      <c r="H85">
        <f t="shared" si="18"/>
        <v>7.9707692307692222</v>
      </c>
      <c r="I85" s="4">
        <f>Cinetica(Tliq-G85)*f3_</f>
        <v>1.2887990762386345E-4</v>
      </c>
      <c r="J85" s="5">
        <f t="shared" si="19"/>
        <v>2.2573361553154918E-6</v>
      </c>
      <c r="K85" s="5">
        <f>MAX(I84,J84)*dt+K84</f>
        <v>4.0756720620377477E-4</v>
      </c>
      <c r="L85" s="5">
        <f t="shared" si="14"/>
        <v>2.8358699228241385E-10</v>
      </c>
      <c r="M85" s="6">
        <f>IF(J85&gt;=I85, 4*PI()*K85^2, f2_*f3_/f1_/K85*L85)</f>
        <v>2.9308667434025989E-6</v>
      </c>
      <c r="N85">
        <f t="shared" si="13"/>
        <v>4.0000000000000002E-4</v>
      </c>
      <c r="O85">
        <f t="shared" si="20"/>
        <v>1.0177960629018181</v>
      </c>
      <c r="P85">
        <f t="shared" si="15"/>
        <v>7.5695899381928333</v>
      </c>
      <c r="Q85">
        <f t="shared" si="16"/>
        <v>0.3555162867499454</v>
      </c>
      <c r="R85">
        <f t="shared" si="17"/>
        <v>5.7698955956051415E-2</v>
      </c>
      <c r="S85">
        <f>fSi</f>
        <v>0.8</v>
      </c>
      <c r="T85">
        <f>vt(R85*ps+(1-R85)*pl,pl, 9.8, 0.001, 2*K85, 4*PI()*K85^2, M85,IF(4*PI()*K85^2/M85&gt;=1,K1oct,K1sph), IF(4*PI()*K85^2/M85&gt;=1,K2oct,K2sph))</f>
        <v>1.1774994482513239E-3</v>
      </c>
      <c r="U85">
        <f>vt(S85*ps+(1-S85)*pl,pl, 9.8, 0.001, 2*K85, 4*PI()*K85^2, M85,IF(4*PI()*K85^2/M85&gt;=1,K1oct,K1sph), IF(4*PI()*K85^2/M85&gt;=1,K2oct,K2sph))</f>
        <v>1.1562200143045039E-2</v>
      </c>
    </row>
    <row r="86" spans="6:21">
      <c r="F86">
        <f t="shared" si="9"/>
        <v>8.3999999999999861</v>
      </c>
      <c r="G86">
        <f>T0+R_*F86</f>
        <v>884.62</v>
      </c>
      <c r="H86">
        <f t="shared" si="18"/>
        <v>7.9815384615384612</v>
      </c>
      <c r="I86" s="4">
        <f>Cinetica(Tliq-G86)*f3_</f>
        <v>1.3277667190918921E-4</v>
      </c>
      <c r="J86" s="5">
        <f t="shared" si="19"/>
        <v>2.2792983808789508E-6</v>
      </c>
      <c r="K86" s="5">
        <f>MAX(I85,J85)*dt+K85</f>
        <v>4.2045519696616113E-4</v>
      </c>
      <c r="L86" s="5">
        <f t="shared" si="14"/>
        <v>3.1134922134038146E-10</v>
      </c>
      <c r="M86" s="6">
        <f>IF(J86&gt;=I86, 4*PI()*K86^2, f2_*f3_/f1_/K86*L86)</f>
        <v>3.1191557272335513E-6</v>
      </c>
      <c r="N86">
        <f t="shared" si="13"/>
        <v>4.0000000000000002E-4</v>
      </c>
      <c r="O86">
        <f t="shared" si="20"/>
        <v>1.0196719201761266</v>
      </c>
      <c r="P86">
        <f t="shared" si="15"/>
        <v>7.592407037297578</v>
      </c>
      <c r="Q86">
        <f t="shared" si="16"/>
        <v>0.35399850433387037</v>
      </c>
      <c r="R86">
        <f t="shared" si="17"/>
        <v>5.5894697482197928E-2</v>
      </c>
      <c r="S86">
        <f>fSi</f>
        <v>0.8</v>
      </c>
      <c r="T86">
        <f>vt(R86*ps+(1-R86)*pl,pl, 9.8, 0.001, 2*K86, 4*PI()*K86^2, M86,IF(4*PI()*K86^2/M86&gt;=1,K1oct,K1sph), IF(4*PI()*K86^2/M86&gt;=1,K2oct,K2sph))</f>
        <v>1.2087339826090965E-3</v>
      </c>
      <c r="U86">
        <f>vt(S86*ps+(1-S86)*pl,pl, 9.8, 0.001, 2*K86, 4*PI()*K86^2, M86,IF(4*PI()*K86^2/M86&gt;=1,K1oct,K1sph), IF(4*PI()*K86^2/M86&gt;=1,K2oct,K2sph))</f>
        <v>1.2073562162125311E-2</v>
      </c>
    </row>
    <row r="87" spans="6:21">
      <c r="F87">
        <f t="shared" si="9"/>
        <v>8.4999999999999858</v>
      </c>
      <c r="G87">
        <f>T0+R_*F87</f>
        <v>884.55</v>
      </c>
      <c r="H87">
        <f t="shared" si="18"/>
        <v>7.9923076923076994</v>
      </c>
      <c r="I87" s="4">
        <f>Cinetica(Tliq-G87)*f3_</f>
        <v>1.3674680108471821E-4</v>
      </c>
      <c r="J87" s="5">
        <f t="shared" si="19"/>
        <v>2.3012014204639883E-6</v>
      </c>
      <c r="K87" s="5">
        <f>MAX(I86,J86)*dt+K86</f>
        <v>4.3373286415708003E-4</v>
      </c>
      <c r="L87" s="5">
        <f t="shared" si="14"/>
        <v>3.4178704681129919E-10</v>
      </c>
      <c r="M87" s="6">
        <f>IF(J87&gt;=I87, 4*PI()*K87^2, f2_*f3_/f1_/K87*L87)</f>
        <v>3.3192676127041016E-6</v>
      </c>
      <c r="N87">
        <f t="shared" si="13"/>
        <v>4.0000000000000002E-4</v>
      </c>
      <c r="O87">
        <f t="shared" si="20"/>
        <v>1.0215200612305697</v>
      </c>
      <c r="P87">
        <f t="shared" si="15"/>
        <v>7.6143399573313895</v>
      </c>
      <c r="Q87">
        <f t="shared" si="16"/>
        <v>0.3525335268475997</v>
      </c>
      <c r="R87">
        <f t="shared" si="17"/>
        <v>5.4221668336481253E-2</v>
      </c>
      <c r="S87">
        <f>fSi</f>
        <v>0.8</v>
      </c>
      <c r="T87">
        <f>vt(R87*ps+(1-R87)*pl,pl, 9.8, 0.001, 2*K87, 4*PI()*K87^2, M87,IF(4*PI()*K87^2/M87&gt;=1,K1oct,K1sph), IF(4*PI()*K87^2/M87&gt;=1,K2oct,K2sph))</f>
        <v>1.2420990128358493E-3</v>
      </c>
      <c r="U87">
        <f>vt(S87*ps+(1-S87)*pl,pl, 9.8, 0.001, 2*K87, 4*PI()*K87^2, M87,IF(4*PI()*K87^2/M87&gt;=1,K1oct,K1sph), IF(4*PI()*K87^2/M87&gt;=1,K2oct,K2sph))</f>
        <v>1.2600653485440521E-2</v>
      </c>
    </row>
    <row r="88" spans="6:21">
      <c r="F88">
        <f t="shared" si="9"/>
        <v>8.5999999999999854</v>
      </c>
      <c r="G88">
        <f>T0+R_*F88</f>
        <v>884.48</v>
      </c>
      <c r="H88">
        <f t="shared" si="18"/>
        <v>8.0030769230769199</v>
      </c>
      <c r="I88" s="4">
        <f>Cinetica(Tliq-G88)*f3_</f>
        <v>1.4079085769161691E-4</v>
      </c>
      <c r="J88" s="5">
        <f t="shared" si="19"/>
        <v>2.3230455129989724E-6</v>
      </c>
      <c r="K88" s="5">
        <f>MAX(I87,J87)*dt+K87</f>
        <v>4.4740754426555182E-4</v>
      </c>
      <c r="L88" s="5">
        <f t="shared" si="14"/>
        <v>3.7514444349683499E-10</v>
      </c>
      <c r="M88" s="6">
        <f>IF(J88&gt;=I88, 4*PI()*K88^2, f2_*f3_/f1_/K88*L88)</f>
        <v>3.5318659687623358E-6</v>
      </c>
      <c r="N88">
        <f t="shared" si="13"/>
        <v>4.0000000000000002E-4</v>
      </c>
      <c r="O88">
        <f t="shared" si="20"/>
        <v>1.0233409087462946</v>
      </c>
      <c r="P88">
        <f t="shared" si="15"/>
        <v>7.6354605832797802</v>
      </c>
      <c r="Q88">
        <f t="shared" si="16"/>
        <v>0.35111927308127067</v>
      </c>
      <c r="R88">
        <f t="shared" si="17"/>
        <v>5.2669089352714665E-2</v>
      </c>
      <c r="S88">
        <f>fSi</f>
        <v>0.8</v>
      </c>
      <c r="T88">
        <f>vt(R88*ps+(1-R88)*pl,pl, 9.8, 0.001, 2*K88, 4*PI()*K88^2, M88,IF(4*PI()*K88^2/M88&gt;=1,K1oct,K1sph), IF(4*PI()*K88^2/M88&gt;=1,K2oct,K2sph))</f>
        <v>1.2776379987647225E-3</v>
      </c>
      <c r="U88">
        <f>vt(S88*ps+(1-S88)*pl,pl, 9.8, 0.001, 2*K88, 4*PI()*K88^2, M88,IF(4*PI()*K88^2/M88&gt;=1,K1oct,K1sph), IF(4*PI()*K88^2/M88&gt;=1,K2oct,K2sph))</f>
        <v>1.3143441701002899E-2</v>
      </c>
    </row>
    <row r="89" spans="6:21">
      <c r="F89">
        <f t="shared" si="9"/>
        <v>8.6999999999999851</v>
      </c>
      <c r="G89">
        <f>T0+R_*F89</f>
        <v>884.41</v>
      </c>
      <c r="H89">
        <f t="shared" si="18"/>
        <v>8.0138461538461581</v>
      </c>
      <c r="I89" s="4">
        <f>Cinetica(Tliq-G89)*f3_</f>
        <v>1.4490940244243287E-4</v>
      </c>
      <c r="J89" s="5">
        <f t="shared" si="19"/>
        <v>2.3448308961280627E-6</v>
      </c>
      <c r="K89" s="5">
        <f>MAX(I88,J88)*dt+K88</f>
        <v>4.6148663003471352E-4</v>
      </c>
      <c r="L89" s="5">
        <f t="shared" si="14"/>
        <v>4.116858872127305E-10</v>
      </c>
      <c r="M89" s="6">
        <f>IF(J89&gt;=I89, 4*PI()*K89^2, f2_*f3_/f1_/K89*L89)</f>
        <v>3.7576459239838822E-6</v>
      </c>
      <c r="N89">
        <f t="shared" si="13"/>
        <v>4.0000000000000002E-4</v>
      </c>
      <c r="O89">
        <f t="shared" si="20"/>
        <v>1.0251350353524977</v>
      </c>
      <c r="P89">
        <f t="shared" si="15"/>
        <v>7.6558349544490536</v>
      </c>
      <c r="Q89">
        <f t="shared" si="16"/>
        <v>0.34975374506773588</v>
      </c>
      <c r="R89">
        <f t="shared" si="17"/>
        <v>5.1227070818498761E-2</v>
      </c>
      <c r="S89">
        <f>fSi</f>
        <v>0.8</v>
      </c>
      <c r="T89">
        <f>vt(R89*ps+(1-R89)*pl,pl, 9.8, 0.001, 2*K89, 4*PI()*K89^2, M89,IF(4*PI()*K89^2/M89&gt;=1,K1oct,K1sph), IF(4*PI()*K89^2/M89&gt;=1,K2oct,K2sph))</f>
        <v>1.3153940266704038E-3</v>
      </c>
      <c r="U89">
        <f>vt(S89*ps+(1-S89)*pl,pl, 9.8, 0.001, 2*K89, 4*PI()*K89^2, M89,IF(4*PI()*K89^2/M89&gt;=1,K1oct,K1sph), IF(4*PI()*K89^2/M89&gt;=1,K2oct,K2sph))</f>
        <v>1.3701871739055677E-2</v>
      </c>
    </row>
    <row r="90" spans="6:21">
      <c r="F90">
        <f t="shared" si="9"/>
        <v>8.7999999999999847</v>
      </c>
      <c r="G90">
        <f>T0+R_*F90</f>
        <v>884.34</v>
      </c>
      <c r="H90">
        <f t="shared" si="18"/>
        <v>8.0246153846153803</v>
      </c>
      <c r="I90" s="4">
        <f>Cinetica(Tliq-G90)*f3_</f>
        <v>1.4910299424653159E-4</v>
      </c>
      <c r="J90" s="5">
        <f t="shared" si="19"/>
        <v>2.3665578062195806E-6</v>
      </c>
      <c r="K90" s="5">
        <f>MAX(I89,J89)*dt+K89</f>
        <v>4.759775702789568E-4</v>
      </c>
      <c r="L90" s="5">
        <f t="shared" si="14"/>
        <v>4.5169790106871306E-10</v>
      </c>
      <c r="M90" s="6">
        <f>IF(J90&gt;=I90, 4*PI()*K90^2, f2_*f3_/f1_/K90*L90)</f>
        <v>3.9973353446539502E-6</v>
      </c>
      <c r="N90">
        <f t="shared" si="13"/>
        <v>4.0000000000000002E-4</v>
      </c>
      <c r="O90">
        <f t="shared" si="20"/>
        <v>1.0269031417220769</v>
      </c>
      <c r="P90">
        <f t="shared" si="15"/>
        <v>7.6755236736596579</v>
      </c>
      <c r="Q90">
        <f t="shared" si="16"/>
        <v>0.34843502535450804</v>
      </c>
      <c r="R90">
        <f t="shared" si="17"/>
        <v>4.9886548465929076E-2</v>
      </c>
      <c r="S90">
        <f>fSi</f>
        <v>0.8</v>
      </c>
      <c r="T90">
        <f>vt(R90*ps+(1-R90)*pl,pl, 9.8, 0.001, 2*K90, 4*PI()*K90^2, M90,IF(4*PI()*K90^2/M90&gt;=1,K1oct,K1sph), IF(4*PI()*K90^2/M90&gt;=1,K2oct,K2sph))</f>
        <v>1.3554097439863488E-3</v>
      </c>
      <c r="U90">
        <f>vt(S90*ps+(1-S90)*pl,pl, 9.8, 0.001, 2*K90, 4*PI()*K90^2, M90,IF(4*PI()*K90^2/M90&gt;=1,K1oct,K1sph), IF(4*PI()*K90^2/M90&gt;=1,K2oct,K2sph))</f>
        <v>1.4275866665488121E-2</v>
      </c>
    </row>
    <row r="91" spans="6:21">
      <c r="F91">
        <f t="shared" si="9"/>
        <v>8.8999999999999844</v>
      </c>
      <c r="G91">
        <f>T0+R_*F91</f>
        <v>884.27</v>
      </c>
      <c r="H91">
        <f t="shared" si="18"/>
        <v>8.0353846153846185</v>
      </c>
      <c r="I91" s="4">
        <f>Cinetica(Tliq-G91)*f3_</f>
        <v>1.53372190235012E-4</v>
      </c>
      <c r="J91" s="5">
        <f t="shared" si="19"/>
        <v>2.3882264783748337E-6</v>
      </c>
      <c r="K91" s="5">
        <f>MAX(I90,J90)*dt+K90</f>
        <v>4.9088786970360998E-4</v>
      </c>
      <c r="L91" s="5">
        <f t="shared" si="14"/>
        <v>4.9549070345730852E-10</v>
      </c>
      <c r="M91" s="6">
        <f>IF(J91&gt;=I91, 4*PI()*K91^2, f2_*f3_/f1_/K91*L91)</f>
        <v>4.2516960437916451E-6</v>
      </c>
      <c r="N91">
        <f t="shared" si="13"/>
        <v>4.0000000000000002E-4</v>
      </c>
      <c r="O91">
        <f t="shared" si="20"/>
        <v>1.0286460349821482</v>
      </c>
      <c r="P91">
        <f t="shared" si="15"/>
        <v>7.6945823020159878</v>
      </c>
      <c r="Q91">
        <f t="shared" si="16"/>
        <v>0.3471612742746798</v>
      </c>
      <c r="R91">
        <f t="shared" si="17"/>
        <v>4.8639222008630266E-2</v>
      </c>
      <c r="S91">
        <f>fSi</f>
        <v>0.8</v>
      </c>
      <c r="T91">
        <f>vt(R91*ps+(1-R91)*pl,pl, 9.8, 0.001, 2*K91, 4*PI()*K91^2, M91,IF(4*PI()*K91^2/M91&gt;=1,K1oct,K1sph), IF(4*PI()*K91^2/M91&gt;=1,K2oct,K2sph))</f>
        <v>1.3977272872255986E-3</v>
      </c>
      <c r="U91">
        <f>vt(S91*ps+(1-S91)*pl,pl, 9.8, 0.001, 2*K91, 4*PI()*K91^2, M91,IF(4*PI()*K91^2/M91&gt;=1,K1oct,K1sph), IF(4*PI()*K91^2/M91&gt;=1,K2oct,K2sph))</f>
        <v>1.4865328590552193E-2</v>
      </c>
    </row>
    <row r="92" spans="6:21">
      <c r="F92">
        <f t="shared" ref="F92:F155" si="21">F91+dt</f>
        <v>8.999999999999984</v>
      </c>
      <c r="G92">
        <f>T0+R_*F92</f>
        <v>884.2</v>
      </c>
      <c r="H92">
        <f t="shared" si="18"/>
        <v>8.0461538461538389</v>
      </c>
      <c r="I92" s="4">
        <f>Cinetica(Tliq-G92)*f3_</f>
        <v>1.5771754578491356E-4</v>
      </c>
      <c r="J92" s="5">
        <f t="shared" si="19"/>
        <v>2.4098371464363275E-6</v>
      </c>
      <c r="K92" s="5">
        <f>MAX(I91,J91)*dt+K91</f>
        <v>5.0622508872711117E-4</v>
      </c>
      <c r="L92" s="5">
        <f t="shared" si="14"/>
        <v>5.4339996338400698E-10</v>
      </c>
      <c r="M92" s="6">
        <f>IF(J92&gt;=I92, 4*PI()*K92^2, f2_*f3_/f1_/K92*L92)</f>
        <v>4.5215250215849718E-6</v>
      </c>
      <c r="N92">
        <f t="shared" si="13"/>
        <v>4.0000000000000002E-4</v>
      </c>
      <c r="O92">
        <f t="shared" si="20"/>
        <v>1.0303646079173294</v>
      </c>
      <c r="P92">
        <f t="shared" si="15"/>
        <v>7.7130617367875898</v>
      </c>
      <c r="Q92">
        <f t="shared" si="16"/>
        <v>0.34593072723019352</v>
      </c>
      <c r="R92">
        <f t="shared" si="17"/>
        <v>4.7477496551760083E-2</v>
      </c>
      <c r="S92">
        <f>fSi</f>
        <v>0.8</v>
      </c>
      <c r="T92">
        <f>vt(R92*ps+(1-R92)*pl,pl, 9.8, 0.001, 2*K92, 4*PI()*K92^2, M92,IF(4*PI()*K92^2/M92&gt;=1,K1oct,K1sph), IF(4*PI()*K92^2/M92&gt;=1,K2oct,K2sph))</f>
        <v>1.4423882040252947E-3</v>
      </c>
      <c r="U92">
        <f>vt(S92*ps+(1-S92)*pl,pl, 9.8, 0.001, 2*K92, 4*PI()*K92^2, M92,IF(4*PI()*K92^2/M92&gt;=1,K1oct,K1sph), IF(4*PI()*K92^2/M92&gt;=1,K2oct,K2sph))</f>
        <v>1.5470139680553194E-2</v>
      </c>
    </row>
    <row r="93" spans="6:21">
      <c r="F93">
        <f t="shared" si="21"/>
        <v>9.0999999999999837</v>
      </c>
      <c r="G93">
        <f>T0+R_*F93</f>
        <v>884.13</v>
      </c>
      <c r="H93">
        <f t="shared" si="18"/>
        <v>8.0569230769230771</v>
      </c>
      <c r="I93" s="4">
        <f>Cinetica(Tliq-G93)*f3_</f>
        <v>1.6213961454295391E-4</v>
      </c>
      <c r="J93" s="5">
        <f t="shared" si="19"/>
        <v>2.4313900429964511E-6</v>
      </c>
      <c r="K93" s="5">
        <f>MAX(I92,J92)*dt+K92</f>
        <v>5.2199684330560248E-4</v>
      </c>
      <c r="L93" s="5">
        <f t="shared" si="14"/>
        <v>5.9578866902186331E-10</v>
      </c>
      <c r="M93" s="6">
        <f>IF(J93&gt;=I93, 4*PI()*K93^2, f2_*f3_/f1_/K93*L93)</f>
        <v>4.8076557377065436E-6</v>
      </c>
      <c r="N93">
        <f t="shared" si="13"/>
        <v>4.0000000000000002E-4</v>
      </c>
      <c r="O93">
        <f t="shared" si="20"/>
        <v>1.0320598193500481</v>
      </c>
      <c r="P93">
        <f t="shared" si="15"/>
        <v>7.7310085706978295</v>
      </c>
      <c r="Q93">
        <f t="shared" si="16"/>
        <v>0.34474169199905941</v>
      </c>
      <c r="R93">
        <f t="shared" si="17"/>
        <v>4.6394427090648442E-2</v>
      </c>
      <c r="S93">
        <f>fSi</f>
        <v>0.8</v>
      </c>
      <c r="T93">
        <f>vt(R93*ps+(1-R93)*pl,pl, 9.8, 0.001, 2*K93, 4*PI()*K93^2, M93,IF(4*PI()*K93^2/M93&gt;=1,K1oct,K1sph), IF(4*PI()*K93^2/M93&gt;=1,K2oct,K2sph))</f>
        <v>1.4894333702436229E-3</v>
      </c>
      <c r="U93">
        <f>vt(S93*ps+(1-S93)*pl,pl, 9.8, 0.001, 2*K93, 4*PI()*K93^2, M93,IF(4*PI()*K93^2/M93&gt;=1,K1oct,K1sph), IF(4*PI()*K93^2/M93&gt;=1,K2oct,K2sph))</f>
        <v>1.6090163259503493E-2</v>
      </c>
    </row>
    <row r="94" spans="6:21">
      <c r="F94">
        <f t="shared" si="21"/>
        <v>9.1999999999999833</v>
      </c>
      <c r="G94">
        <f>T0+R_*F94</f>
        <v>884.06000000000006</v>
      </c>
      <c r="H94">
        <f t="shared" si="18"/>
        <v>8.0676923076922993</v>
      </c>
      <c r="I94" s="4">
        <f>Cinetica(Tliq-G94)*f3_</f>
        <v>1.6663894844859458E-4</v>
      </c>
      <c r="J94" s="5">
        <f t="shared" si="19"/>
        <v>2.4528853994055436E-6</v>
      </c>
      <c r="K94" s="5">
        <f>MAX(I93,J93)*dt+K93</f>
        <v>5.3821080475989784E-4</v>
      </c>
      <c r="L94" s="5">
        <f t="shared" si="14"/>
        <v>6.5304911563275431E-10</v>
      </c>
      <c r="M94" s="6">
        <f>IF(J94&gt;=I94, 4*PI()*K94^2, f2_*f3_/f1_/K94*L94)</f>
        <v>5.1109594159825181E-6</v>
      </c>
      <c r="N94">
        <f t="shared" si="13"/>
        <v>4.0000000000000002E-4</v>
      </c>
      <c r="O94">
        <f t="shared" si="20"/>
        <v>1.0337326759873522</v>
      </c>
      <c r="P94">
        <f t="shared" si="15"/>
        <v>7.7484654315485146</v>
      </c>
      <c r="Q94">
        <f t="shared" si="16"/>
        <v>0.3435925460764907</v>
      </c>
      <c r="R94">
        <f t="shared" si="17"/>
        <v>4.5383666221923913E-2</v>
      </c>
      <c r="S94">
        <f>fSi</f>
        <v>0.8</v>
      </c>
      <c r="T94">
        <f>vt(R94*ps+(1-R94)*pl,pl, 9.8, 0.001, 2*K94, 4*PI()*K94^2, M94,IF(4*PI()*K94^2/M94&gt;=1,K1oct,K1sph), IF(4*PI()*K94^2/M94&gt;=1,K2oct,K2sph))</f>
        <v>1.5389029030446789E-3</v>
      </c>
      <c r="U94">
        <f>vt(S94*ps+(1-S94)*pl,pl, 9.8, 0.001, 2*K94, 4*PI()*K94^2, M94,IF(4*PI()*K94^2/M94&gt;=1,K1oct,K1sph), IF(4*PI()*K94^2/M94&gt;=1,K2oct,K2sph))</f>
        <v>1.6725244987281323E-2</v>
      </c>
    </row>
    <row r="95" spans="6:21">
      <c r="F95">
        <f t="shared" si="21"/>
        <v>9.2999999999999829</v>
      </c>
      <c r="G95">
        <f>T0+R_*F95</f>
        <v>883.99</v>
      </c>
      <c r="H95">
        <f t="shared" si="18"/>
        <v>8.0784615384615375</v>
      </c>
      <c r="I95" s="4">
        <f>Cinetica(Tliq-G95)*f3_</f>
        <v>1.712160977566794E-4</v>
      </c>
      <c r="J95" s="5">
        <f t="shared" si="19"/>
        <v>2.4743234457804405E-6</v>
      </c>
      <c r="K95" s="5">
        <f>MAX(I94,J94)*dt+K94</f>
        <v>5.5487469960475728E-4</v>
      </c>
      <c r="L95" s="5">
        <f t="shared" si="14"/>
        <v>7.1560501926508375E-10</v>
      </c>
      <c r="M95" s="6">
        <f>IF(J95&gt;=I95, 4*PI()*K95^2, f2_*f3_/f1_/K95*L95)</f>
        <v>5.4323463818887172E-6</v>
      </c>
      <c r="N95">
        <f t="shared" si="13"/>
        <v>4.0000000000000002E-4</v>
      </c>
      <c r="O95">
        <f t="shared" si="20"/>
        <v>1.0353842159331146</v>
      </c>
      <c r="P95">
        <f t="shared" si="15"/>
        <v>7.7654713016270538</v>
      </c>
      <c r="Q95">
        <f t="shared" si="16"/>
        <v>0.34248173405843801</v>
      </c>
      <c r="R95">
        <f t="shared" si="17"/>
        <v>4.4439415116646903E-2</v>
      </c>
      <c r="S95">
        <f>fSi</f>
        <v>0.8</v>
      </c>
      <c r="T95">
        <f>vt(R95*ps+(1-R95)*pl,pl, 9.8, 0.001, 2*K95, 4*PI()*K95^2, M95,IF(4*PI()*K95^2/M95&gt;=1,K1oct,K1sph), IF(4*PI()*K95^2/M95&gt;=1,K2oct,K2sph))</f>
        <v>1.5908360708963823E-3</v>
      </c>
      <c r="U95">
        <f>vt(S95*ps+(1-S95)*pl,pl, 9.8, 0.001, 2*K95, 4*PI()*K95^2, M95,IF(4*PI()*K95^2/M95&gt;=1,K1oct,K1sph), IF(4*PI()*K95^2/M95&gt;=1,K2oct,K2sph))</f>
        <v>1.7375214100616824E-2</v>
      </c>
    </row>
    <row r="96" spans="6:21">
      <c r="F96">
        <f t="shared" si="21"/>
        <v>9.3999999999999826</v>
      </c>
      <c r="G96">
        <f>T0+R_*F96</f>
        <v>883.92</v>
      </c>
      <c r="H96">
        <f t="shared" si="18"/>
        <v>8.0892307692307757</v>
      </c>
      <c r="I96" s="4">
        <f>Cinetica(Tliq-G96)*f3_</f>
        <v>1.7587161105944192E-4</v>
      </c>
      <c r="J96" s="5">
        <f t="shared" si="19"/>
        <v>2.49570441101246E-6</v>
      </c>
      <c r="K96" s="5">
        <f>MAX(I95,J95)*dt+K95</f>
        <v>5.7199630938042521E-4</v>
      </c>
      <c r="L96" s="5">
        <f t="shared" si="14"/>
        <v>7.8391376291421513E-10</v>
      </c>
      <c r="M96" s="6">
        <f>IF(J96&gt;=I96, 4*PI()*K96^2, f2_*f3_/f1_/K96*L96)</f>
        <v>5.7727674333503887E-6</v>
      </c>
      <c r="N96">
        <f t="shared" si="13"/>
        <v>4.0000000000000002E-4</v>
      </c>
      <c r="O96">
        <f t="shared" si="20"/>
        <v>1.0370154939818219</v>
      </c>
      <c r="P96">
        <f t="shared" si="15"/>
        <v>7.7820618167609901</v>
      </c>
      <c r="Q96">
        <f t="shared" si="16"/>
        <v>0.34140776507465453</v>
      </c>
      <c r="R96">
        <f t="shared" si="17"/>
        <v>4.3556377745281177E-2</v>
      </c>
      <c r="S96">
        <f>fSi</f>
        <v>0.8</v>
      </c>
      <c r="T96">
        <f>vt(R96*ps+(1-R96)*pl,pl, 9.8, 0.001, 2*K96, 4*PI()*K96^2, M96,IF(4*PI()*K96^2/M96&gt;=1,K1oct,K1sph), IF(4*PI()*K96^2/M96&gt;=1,K2oct,K2sph))</f>
        <v>1.6452712014095015E-3</v>
      </c>
      <c r="U96">
        <f>vt(S96*ps+(1-S96)*pl,pl, 9.8, 0.001, 2*K96, 4*PI()*K96^2, M96,IF(4*PI()*K96^2/M96&gt;=1,K1oct,K1sph), IF(4*PI()*K96^2/M96&gt;=1,K2oct,K2sph))</f>
        <v>1.8039884703227239E-2</v>
      </c>
    </row>
    <row r="97" spans="6:21">
      <c r="F97">
        <f t="shared" si="21"/>
        <v>9.4999999999999822</v>
      </c>
      <c r="G97">
        <f>T0+R_*F97</f>
        <v>883.85</v>
      </c>
      <c r="H97">
        <f t="shared" si="18"/>
        <v>8.0999999999999961</v>
      </c>
      <c r="I97" s="4">
        <f>Cinetica(Tliq-G97)*f3_</f>
        <v>1.8060603530807855E-4</v>
      </c>
      <c r="J97" s="5">
        <f t="shared" si="19"/>
        <v>2.5170285227756413E-6</v>
      </c>
      <c r="K97" s="5">
        <f>MAX(I96,J96)*dt+K96</f>
        <v>5.8958347048636945E-4</v>
      </c>
      <c r="L97" s="5">
        <f t="shared" si="14"/>
        <v>8.5846878211720339E-10</v>
      </c>
      <c r="M97" s="6">
        <f>IF(J97&gt;=I97, 4*PI()*K97^2, f2_*f3_/f1_/K97*L97)</f>
        <v>6.1332152453235913E-6</v>
      </c>
      <c r="N97">
        <f t="shared" si="13"/>
        <v>4.0000000000000002E-4</v>
      </c>
      <c r="O97">
        <f t="shared" si="20"/>
        <v>1.0386275687380286</v>
      </c>
      <c r="P97">
        <f t="shared" si="15"/>
        <v>7.7982695452162005</v>
      </c>
      <c r="Q97">
        <f t="shared" si="16"/>
        <v>0.34036921027720601</v>
      </c>
      <c r="R97">
        <f t="shared" si="17"/>
        <v>4.2729718297817139E-2</v>
      </c>
      <c r="S97">
        <f>fSi</f>
        <v>0.8</v>
      </c>
      <c r="T97">
        <f>vt(R97*ps+(1-R97)*pl,pl, 9.8, 0.001, 2*K97, 4*PI()*K97^2, M97,IF(4*PI()*K97^2/M97&gt;=1,K1oct,K1sph), IF(4*PI()*K97^2/M97&gt;=1,K2oct,K2sph))</f>
        <v>1.7022455879152298E-3</v>
      </c>
      <c r="U97">
        <f>vt(S97*ps+(1-S97)*pl,pl, 9.8, 0.001, 2*K97, 4*PI()*K97^2, M97,IF(4*PI()*K97^2/M97&gt;=1,K1oct,K1sph), IF(4*PI()*K97^2/M97&gt;=1,K2oct,K2sph))</f>
        <v>1.8719057091623848E-2</v>
      </c>
    </row>
    <row r="98" spans="6:21">
      <c r="F98">
        <f t="shared" si="21"/>
        <v>9.5999999999999819</v>
      </c>
      <c r="G98">
        <f>T0+R_*F98</f>
        <v>883.78</v>
      </c>
      <c r="H98">
        <f t="shared" si="18"/>
        <v>8.1107692307692343</v>
      </c>
      <c r="I98" s="4">
        <f>Cinetica(Tliq-G98)*f3_</f>
        <v>1.8541991583383497E-4</v>
      </c>
      <c r="J98" s="5">
        <f t="shared" si="19"/>
        <v>2.5382960075349343E-6</v>
      </c>
      <c r="K98" s="5">
        <f>MAX(I97,J97)*dt+K97</f>
        <v>6.0764407401717733E-4</v>
      </c>
      <c r="L98" s="5">
        <f t="shared" si="14"/>
        <v>9.3980209724796829E-10</v>
      </c>
      <c r="M98" s="6">
        <f>IF(J98&gt;=I98, 4*PI()*K98^2, f2_*f3_/f1_/K98*L98)</f>
        <v>6.5147258086384232E-6</v>
      </c>
      <c r="N98">
        <f t="shared" si="13"/>
        <v>4.0000000000000002E-4</v>
      </c>
      <c r="O98">
        <f t="shared" si="20"/>
        <v>1.0402214915452483</v>
      </c>
      <c r="P98">
        <f t="shared" si="15"/>
        <v>7.8141242468925762</v>
      </c>
      <c r="Q98">
        <f t="shared" si="16"/>
        <v>0.33936470038924432</v>
      </c>
      <c r="R98">
        <f t="shared" si="17"/>
        <v>4.1955021706594986E-2</v>
      </c>
      <c r="S98">
        <f>fSi</f>
        <v>0.8</v>
      </c>
      <c r="T98">
        <f>vt(R98*ps+(1-R98)*pl,pl, 9.8, 0.001, 2*K98, 4*PI()*K98^2, M98,IF(4*PI()*K98^2/M98&gt;=1,K1oct,K1sph), IF(4*PI()*K98^2/M98&gt;=1,K2oct,K2sph))</f>
        <v>1.761795395674815E-3</v>
      </c>
      <c r="U98">
        <f>vt(S98*ps+(1-S98)*pl,pl, 9.8, 0.001, 2*K98, 4*PI()*K98^2, M98,IF(4*PI()*K98^2/M98&gt;=1,K1oct,K1sph), IF(4*PI()*K98^2/M98&gt;=1,K2oct,K2sph))</f>
        <v>1.941251910350035E-2</v>
      </c>
    </row>
    <row r="99" spans="6:21">
      <c r="F99">
        <f t="shared" si="21"/>
        <v>9.6999999999999815</v>
      </c>
      <c r="G99">
        <f>T0+R_*F99</f>
        <v>883.71</v>
      </c>
      <c r="H99">
        <f t="shared" si="18"/>
        <v>8.1215384615384565</v>
      </c>
      <c r="I99" s="4">
        <f>Cinetica(Tliq-G99)*f3_</f>
        <v>1.90313796368541E-4</v>
      </c>
      <c r="J99" s="5">
        <f t="shared" si="19"/>
        <v>2.5595070905539743E-6</v>
      </c>
      <c r="K99" s="5">
        <f>MAX(I98,J98)*dt+K98</f>
        <v>6.2618606560056083E-4</v>
      </c>
      <c r="L99" s="5">
        <f t="shared" si="14"/>
        <v>1.0284870000829055E-9</v>
      </c>
      <c r="M99" s="6">
        <f>IF(J99&gt;=I99, 4*PI()*K99^2, f2_*f3_/f1_/K99*L99)</f>
        <v>6.918379903586202E-6</v>
      </c>
      <c r="N99">
        <f t="shared" si="13"/>
        <v>4.0000000000000002E-4</v>
      </c>
      <c r="O99">
        <f t="shared" si="20"/>
        <v>1.0417982971599931</v>
      </c>
      <c r="P99">
        <f t="shared" si="15"/>
        <v>7.8296531134654899</v>
      </c>
      <c r="Q99">
        <f t="shared" si="16"/>
        <v>0.33839292331788495</v>
      </c>
      <c r="R99">
        <f t="shared" si="17"/>
        <v>4.1228257152936175E-2</v>
      </c>
      <c r="S99">
        <f>fSi</f>
        <v>0.8</v>
      </c>
      <c r="T99">
        <f>vt(R99*ps+(1-R99)*pl,pl, 9.8, 0.001, 2*K99, 4*PI()*K99^2, M99,IF(4*PI()*K99^2/M99&gt;=1,K1oct,K1sph), IF(4*PI()*K99^2/M99&gt;=1,K2oct,K2sph))</f>
        <v>1.8239555685801425E-3</v>
      </c>
      <c r="U99">
        <f>vt(S99*ps+(1-S99)*pl,pl, 9.8, 0.001, 2*K99, 4*PI()*K99^2, M99,IF(4*PI()*K99^2/M99&gt;=1,K1oct,K1sph), IF(4*PI()*K99^2/M99&gt;=1,K2oct,K2sph))</f>
        <v>2.0120047476161758E-2</v>
      </c>
    </row>
    <row r="100" spans="6:21">
      <c r="F100">
        <f t="shared" si="21"/>
        <v>9.7999999999999812</v>
      </c>
      <c r="G100">
        <f>T0+R_*F100</f>
        <v>883.64</v>
      </c>
      <c r="H100">
        <f t="shared" si="18"/>
        <v>8.1323076923076947</v>
      </c>
      <c r="I100" s="4">
        <f>Cinetica(Tliq-G100)*f3_</f>
        <v>1.9528821906480374E-4</v>
      </c>
      <c r="J100" s="5">
        <f t="shared" si="19"/>
        <v>2.5806619959033014E-6</v>
      </c>
      <c r="K100" s="5">
        <f>MAX(I99,J99)*dt+K99</f>
        <v>6.4521744523741487E-4</v>
      </c>
      <c r="L100" s="5">
        <f t="shared" si="14"/>
        <v>1.1251409025202969E-9</v>
      </c>
      <c r="M100" s="6">
        <f>IF(J100&gt;=I100, 4*PI()*K100^2, f2_*f3_/f1_/K100*L100)</f>
        <v>7.3453046087343966E-6</v>
      </c>
      <c r="N100">
        <f t="shared" si="13"/>
        <v>4.0000000000000002E-4</v>
      </c>
      <c r="O100">
        <f t="shared" si="20"/>
        <v>1.0433589960704344</v>
      </c>
      <c r="P100">
        <f t="shared" si="15"/>
        <v>7.844880990263297</v>
      </c>
      <c r="Q100">
        <f t="shared" si="16"/>
        <v>0.33745262183415836</v>
      </c>
      <c r="R100">
        <f t="shared" si="17"/>
        <v>4.0545744420038062E-2</v>
      </c>
      <c r="S100">
        <f>fSi</f>
        <v>0.8</v>
      </c>
      <c r="T100">
        <f>vt(R100*ps+(1-R100)*pl,pl, 9.8, 0.001, 2*K100, 4*PI()*K100^2, M100,IF(4*PI()*K100^2/M100&gt;=1,K1oct,K1sph), IF(4*PI()*K100^2/M100&gt;=1,K2oct,K2sph))</f>
        <v>1.8887597371840578E-3</v>
      </c>
      <c r="U100">
        <f>vt(S100*ps+(1-S100)*pl,pl, 9.8, 0.001, 2*K100, 4*PI()*K100^2, M100,IF(4*PI()*K100^2/M100&gt;=1,K1oct,K1sph), IF(4*PI()*K100^2/M100&gt;=1,K2oct,K2sph))</f>
        <v>2.0841409203143445E-2</v>
      </c>
    </row>
    <row r="101" spans="6:21">
      <c r="F101">
        <f t="shared" si="21"/>
        <v>9.8999999999999808</v>
      </c>
      <c r="G101">
        <f>T0+R_*F101</f>
        <v>883.57</v>
      </c>
      <c r="H101">
        <f t="shared" si="18"/>
        <v>8.1430769230769151</v>
      </c>
      <c r="I101" s="4">
        <f>Cinetica(Tliq-G101)*f3_</f>
        <v>2.0034372451563045E-4</v>
      </c>
      <c r="J101" s="5">
        <f t="shared" si="19"/>
        <v>2.6017609464679936E-6</v>
      </c>
      <c r="K101" s="5">
        <f>MAX(I100,J100)*dt+K100</f>
        <v>6.6474626714389524E-4</v>
      </c>
      <c r="L101" s="5">
        <f t="shared" si="14"/>
        <v>1.2304283556601343E-9</v>
      </c>
      <c r="M101" s="6">
        <f>IF(J101&gt;=I101, 4*PI()*K101^2, f2_*f3_/f1_/K101*L101)</f>
        <v>7.7966748454554669E-6</v>
      </c>
      <c r="N101">
        <f t="shared" si="13"/>
        <v>4.0000000000000002E-4</v>
      </c>
      <c r="O101">
        <f t="shared" si="20"/>
        <v>1.0449045683337013</v>
      </c>
      <c r="P101">
        <f t="shared" si="15"/>
        <v>7.8598305807693629</v>
      </c>
      <c r="Q101">
        <f t="shared" si="16"/>
        <v>0.3365425913222348</v>
      </c>
      <c r="R101">
        <f t="shared" si="17"/>
        <v>3.9904122942052561E-2</v>
      </c>
      <c r="S101">
        <f>fSi</f>
        <v>0.8</v>
      </c>
      <c r="T101">
        <f>vt(R101*ps+(1-R101)*pl,pl, 9.8, 0.001, 2*K101, 4*PI()*K101^2, M101,IF(4*PI()*K101^2/M101&gt;=1,K1oct,K1sph), IF(4*PI()*K101^2/M101&gt;=1,K2oct,K2sph))</f>
        <v>1.95624012885473E-3</v>
      </c>
      <c r="U101">
        <f>vt(S101*ps+(1-S101)*pl,pl, 9.8, 0.001, 2*K101, 4*PI()*K101^2, M101,IF(4*PI()*K101^2/M101&gt;=1,K1oct,K1sph), IF(4*PI()*K101^2/M101&gt;=1,K2oct,K2sph))</f>
        <v>2.1576362877978456E-2</v>
      </c>
    </row>
    <row r="102" spans="6:21">
      <c r="F102">
        <f t="shared" si="21"/>
        <v>9.9999999999999805</v>
      </c>
      <c r="G102">
        <f>T0+R_*F102</f>
        <v>883.5</v>
      </c>
      <c r="H102">
        <f t="shared" si="18"/>
        <v>8.1538461538461533</v>
      </c>
      <c r="I102" s="4">
        <f>Cinetica(Tliq-G102)*f3_</f>
        <v>2.0548085177374945E-4</v>
      </c>
      <c r="J102" s="5">
        <f t="shared" si="19"/>
        <v>2.6228041639557569E-6</v>
      </c>
      <c r="K102" s="5">
        <f>MAX(I101,J101)*dt+K101</f>
        <v>6.8478063959545826E-4</v>
      </c>
      <c r="L102" s="5">
        <f t="shared" si="14"/>
        <v>1.3450642477839641E-9</v>
      </c>
      <c r="M102" s="6">
        <f>IF(J102&gt;=I102, 4*PI()*K102^2, f2_*f3_/f1_/K102*L102)</f>
        <v>8.2737149586571327E-6</v>
      </c>
      <c r="N102">
        <f t="shared" si="13"/>
        <v>4.0000000000000002E-4</v>
      </c>
      <c r="O102">
        <f t="shared" si="20"/>
        <v>1.0464359587899663</v>
      </c>
      <c r="P102">
        <f t="shared" si="15"/>
        <v>7.8745226346995967</v>
      </c>
      <c r="Q102">
        <f t="shared" si="16"/>
        <v>0.33566167759944449</v>
      </c>
      <c r="R102">
        <f t="shared" si="17"/>
        <v>3.9300323392176061E-2</v>
      </c>
      <c r="S102">
        <f>fSi</f>
        <v>0.8</v>
      </c>
      <c r="T102">
        <f>vt(R102*ps+(1-R102)*pl,pl, 9.8, 0.001, 2*K102, 4*PI()*K102^2, M102,IF(4*PI()*K102^2/M102&gt;=1,K1oct,K1sph), IF(4*PI()*K102^2/M102&gt;=1,K2oct,K2sph))</f>
        <v>2.0264274808264962E-3</v>
      </c>
      <c r="U102">
        <f>vt(S102*ps+(1-S102)*pl,pl, 9.8, 0.001, 2*K102, 4*PI()*K102^2, M102,IF(4*PI()*K102^2/M102&gt;=1,K1oct,K1sph), IF(4*PI()*K102^2/M102&gt;=1,K2oct,K2sph))</f>
        <v>2.2324660014971128E-2</v>
      </c>
    </row>
    <row r="103" spans="6:21">
      <c r="F103">
        <f t="shared" si="21"/>
        <v>10.09999999999998</v>
      </c>
      <c r="G103">
        <f>T0+R_*F103</f>
        <v>883.43000000000006</v>
      </c>
      <c r="H103">
        <f t="shared" si="18"/>
        <v>8.1646153846153755</v>
      </c>
      <c r="I103" s="4">
        <f>Cinetica(Tliq-G103)*f3_</f>
        <v>2.1070013837038462E-4</v>
      </c>
      <c r="J103" s="5">
        <f t="shared" si="19"/>
        <v>2.6437918689044221E-6</v>
      </c>
      <c r="K103" s="5">
        <f>MAX(I102,J102)*dt+K102</f>
        <v>7.0532872477283319E-4</v>
      </c>
      <c r="L103" s="5">
        <f t="shared" si="14"/>
        <v>1.4698171901177668E-9</v>
      </c>
      <c r="M103" s="6">
        <f>IF(J103&gt;=I103, 4*PI()*K103^2, f2_*f3_/f1_/K103*L103)</f>
        <v>8.7777003342040786E-6</v>
      </c>
      <c r="N103">
        <f t="shared" si="13"/>
        <v>4.0000000000000002E-4</v>
      </c>
      <c r="O103">
        <f t="shared" si="20"/>
        <v>1.0479540735035557</v>
      </c>
      <c r="P103">
        <f t="shared" si="15"/>
        <v>7.8889761206399829</v>
      </c>
      <c r="Q103">
        <f t="shared" si="16"/>
        <v>0.33480877480802201</v>
      </c>
      <c r="R103">
        <f t="shared" si="17"/>
        <v>3.873154164931461E-2</v>
      </c>
      <c r="S103">
        <f>fSi</f>
        <v>0.8</v>
      </c>
      <c r="T103">
        <f>vt(R103*ps+(1-R103)*pl,pl, 9.8, 0.001, 2*K103, 4*PI()*K103^2, M103,IF(4*PI()*K103^2/M103&gt;=1,K1oct,K1sph), IF(4*PI()*K103^2/M103&gt;=1,K2oct,K2sph))</f>
        <v>2.0993509568620785E-3</v>
      </c>
      <c r="U103">
        <f>vt(S103*ps+(1-S103)*pl,pl, 9.8, 0.001, 2*K103, 4*PI()*K103^2, M103,IF(4*PI()*K103^2/M103&gt;=1,K1oct,K1sph), IF(4*PI()*K103^2/M103&gt;=1,K2oct,K2sph))</f>
        <v>2.3086046337806424E-2</v>
      </c>
    </row>
    <row r="104" spans="6:21">
      <c r="F104">
        <f t="shared" si="21"/>
        <v>10.19999999999998</v>
      </c>
      <c r="G104">
        <f>T0+R_*F104</f>
        <v>883.36</v>
      </c>
      <c r="H104">
        <f t="shared" si="18"/>
        <v>8.1753846153846137</v>
      </c>
      <c r="I104" s="4">
        <f>Cinetica(Tliq-G104)*f3_</f>
        <v>2.1600212033375768E-4</v>
      </c>
      <c r="J104" s="5">
        <f t="shared" si="19"/>
        <v>2.6647242806899114E-6</v>
      </c>
      <c r="K104" s="5">
        <f>MAX(I103,J103)*dt+K103</f>
        <v>7.2639873860987168E-4</v>
      </c>
      <c r="L104" s="5">
        <f t="shared" si="14"/>
        <v>1.6055130996143679E-9</v>
      </c>
      <c r="M104" s="6">
        <f>IF(J104&gt;=I104, 4*PI()*K104^2, f2_*f3_/f1_/K104*L104)</f>
        <v>9.30995905352234E-6</v>
      </c>
      <c r="N104">
        <f t="shared" si="13"/>
        <v>4.0000000000000002E-4</v>
      </c>
      <c r="O104">
        <f t="shared" si="20"/>
        <v>1.0494597772799945</v>
      </c>
      <c r="P104">
        <f t="shared" si="15"/>
        <v>7.9032083842391403</v>
      </c>
      <c r="Q104">
        <f t="shared" si="16"/>
        <v>0.33398282337898644</v>
      </c>
      <c r="R104">
        <f t="shared" si="17"/>
        <v>3.8195214983191943E-2</v>
      </c>
      <c r="S104">
        <f>fSi</f>
        <v>0.8</v>
      </c>
      <c r="T104">
        <f>vt(R104*ps+(1-R104)*pl,pl, 9.8, 0.001, 2*K104, 4*PI()*K104^2, M104,IF(4*PI()*K104^2/M104&gt;=1,K1oct,K1sph), IF(4*PI()*K104^2/M104&gt;=1,K2oct,K2sph))</f>
        <v>2.1750380682101895E-3</v>
      </c>
      <c r="U104">
        <f>vt(S104*ps+(1-S104)*pl,pl, 9.8, 0.001, 2*K104, 4*PI()*K104^2, M104,IF(4*PI()*K104^2/M104&gt;=1,K1oct,K1sph), IF(4*PI()*K104^2/M104&gt;=1,K2oct,K2sph))</f>
        <v>2.3860263027839442E-2</v>
      </c>
    </row>
    <row r="105" spans="6:21">
      <c r="F105">
        <f t="shared" si="21"/>
        <v>10.299999999999979</v>
      </c>
      <c r="G105">
        <f>T0+R_*F105</f>
        <v>883.29</v>
      </c>
      <c r="H105">
        <f t="shared" si="18"/>
        <v>8.1861538461538519</v>
      </c>
      <c r="I105" s="4">
        <f>Cinetica(Tliq-G105)*f3_</f>
        <v>2.2138733220707359E-4</v>
      </c>
      <c r="J105" s="5">
        <f t="shared" si="19"/>
        <v>2.6856016175336608E-6</v>
      </c>
      <c r="K105" s="5">
        <f>MAX(I104,J104)*dt+K104</f>
        <v>7.4799895064324743E-4</v>
      </c>
      <c r="L105" s="5">
        <f t="shared" si="14"/>
        <v>1.7530389883562517E-9</v>
      </c>
      <c r="M105" s="6">
        <f>IF(J105&gt;=I105, 4*PI()*K105^2, f2_*f3_/f1_/K105*L105)</f>
        <v>9.8718735858801491E-6</v>
      </c>
      <c r="N105">
        <f t="shared" si="13"/>
        <v>4.0000000000000002E-4</v>
      </c>
      <c r="O105">
        <f t="shared" si="20"/>
        <v>1.0509538921115331</v>
      </c>
      <c r="P105">
        <f t="shared" si="15"/>
        <v>7.9172352929433343</v>
      </c>
      <c r="Q105">
        <f t="shared" si="16"/>
        <v>0.3331828080681235</v>
      </c>
      <c r="R105">
        <f t="shared" si="17"/>
        <v>3.7689000300288177E-2</v>
      </c>
      <c r="S105">
        <f>fSi</f>
        <v>0.8</v>
      </c>
      <c r="T105">
        <f>vt(R105*ps+(1-R105)*pl,pl, 9.8, 0.001, 2*K105, 4*PI()*K105^2, M105,IF(4*PI()*K105^2/M105&gt;=1,K1oct,K1sph), IF(4*PI()*K105^2/M105&gt;=1,K2oct,K2sph))</f>
        <v>2.2535145994773812E-3</v>
      </c>
      <c r="U105">
        <f>vt(S105*ps+(1-S105)*pl,pl, 9.8, 0.001, 2*K105, 4*PI()*K105^2, M105,IF(4*PI()*K105^2/M105&gt;=1,K1oct,K1sph), IF(4*PI()*K105^2/M105&gt;=1,K2oct,K2sph))</f>
        <v>2.4647047924952498E-2</v>
      </c>
    </row>
    <row r="106" spans="6:21">
      <c r="F106">
        <f t="shared" si="21"/>
        <v>10.399999999999979</v>
      </c>
      <c r="G106">
        <f>T0+R_*F106</f>
        <v>883.22</v>
      </c>
      <c r="H106">
        <f t="shared" si="18"/>
        <v>8.1969230769230723</v>
      </c>
      <c r="I106" s="4">
        <f>Cinetica(Tliq-G106)*f3_</f>
        <v>2.2685630706620978E-4</v>
      </c>
      <c r="J106" s="5">
        <f t="shared" si="19"/>
        <v>2.7064240965102944E-6</v>
      </c>
      <c r="K106" s="5">
        <f>MAX(I105,J105)*dt+K105</f>
        <v>7.7013768386395478E-4</v>
      </c>
      <c r="L106" s="5">
        <f t="shared" si="14"/>
        <v>1.9133469695544844E-9</v>
      </c>
      <c r="M106" s="6">
        <f>IF(J106&gt;=I106, 4*PI()*K106^2, f2_*f3_/f1_/K106*L106)</f>
        <v>1.0464882518840236E-5</v>
      </c>
      <c r="N106">
        <f t="shared" si="13"/>
        <v>4.0000000000000002E-4</v>
      </c>
      <c r="O106">
        <f t="shared" si="20"/>
        <v>1.0524371964111268</v>
      </c>
      <c r="P106">
        <f t="shared" si="15"/>
        <v>7.9310713682399081</v>
      </c>
      <c r="Q106">
        <f t="shared" si="16"/>
        <v>0.33240775606365214</v>
      </c>
      <c r="R106">
        <f t="shared" si="17"/>
        <v>3.7210754297706559E-2</v>
      </c>
      <c r="S106">
        <f>fSi</f>
        <v>0.8</v>
      </c>
      <c r="T106">
        <f>vt(R106*ps+(1-R106)*pl,pl, 9.8, 0.001, 2*K106, 4*PI()*K106^2, M106,IF(4*PI()*K106^2/M106&gt;=1,K1oct,K1sph), IF(4*PI()*K106^2/M106&gt;=1,K2oct,K2sph))</f>
        <v>2.3348045399988384E-3</v>
      </c>
      <c r="U106">
        <f>vt(S106*ps+(1-S106)*pl,pl, 9.8, 0.001, 2*K106, 4*PI()*K106^2, M106,IF(4*PI()*K106^2/M106&gt;=1,K1oct,K1sph), IF(4*PI()*K106^2/M106&gt;=1,K2oct,K2sph))</f>
        <v>2.5446136674912228E-2</v>
      </c>
    </row>
    <row r="107" spans="6:21">
      <c r="F107">
        <f t="shared" si="21"/>
        <v>10.499999999999979</v>
      </c>
      <c r="G107">
        <f>T0+R_*F107</f>
        <v>883.15</v>
      </c>
      <c r="H107">
        <f t="shared" si="18"/>
        <v>8.2076923076923105</v>
      </c>
      <c r="I107" s="4">
        <f>Cinetica(Tliq-G107)*f3_</f>
        <v>2.3240957653703959E-4</v>
      </c>
      <c r="J107" s="5">
        <f t="shared" si="19"/>
        <v>2.7271919335552519E-6</v>
      </c>
      <c r="K107" s="5">
        <f>MAX(I106,J106)*dt+K106</f>
        <v>7.9282331457057576E-4</v>
      </c>
      <c r="L107" s="5">
        <f t="shared" si="14"/>
        <v>2.0874584905055888E-9</v>
      </c>
      <c r="M107" s="6">
        <f>IF(J107&gt;=I107, 4*PI()*K107^2, f2_*f3_/f1_/K107*L107)</f>
        <v>1.1090482327380966E-5</v>
      </c>
      <c r="N107">
        <f t="shared" si="13"/>
        <v>4.0000000000000002E-4</v>
      </c>
      <c r="O107">
        <f t="shared" si="20"/>
        <v>1.0539104249047593</v>
      </c>
      <c r="P107">
        <f t="shared" si="15"/>
        <v>7.9447299063433423</v>
      </c>
      <c r="Q107">
        <f t="shared" si="16"/>
        <v>0.33165673516483202</v>
      </c>
      <c r="R107">
        <f t="shared" si="17"/>
        <v>3.675851537795307E-2</v>
      </c>
      <c r="S107">
        <f>fSi</f>
        <v>0.8</v>
      </c>
      <c r="T107">
        <f>vt(R107*ps+(1-R107)*pl,pl, 9.8, 0.001, 2*K107, 4*PI()*K107^2, M107,IF(4*PI()*K107^2/M107&gt;=1,K1oct,K1sph), IF(4*PI()*K107^2/M107&gt;=1,K2oct,K2sph))</f>
        <v>2.4189300212169675E-3</v>
      </c>
      <c r="U107">
        <f>vt(S107*ps+(1-S107)*pl,pl, 9.8, 0.001, 2*K107, 4*PI()*K107^2, M107,IF(4*PI()*K107^2/M107&gt;=1,K1oct,K1sph), IF(4*PI()*K107^2/M107&gt;=1,K2oct,K2sph))</f>
        <v>2.6257263818193502E-2</v>
      </c>
    </row>
    <row r="108" spans="6:21">
      <c r="F108">
        <f t="shared" si="21"/>
        <v>10.599999999999978</v>
      </c>
      <c r="G108">
        <f>T0+R_*F108</f>
        <v>883.08</v>
      </c>
      <c r="H108">
        <f t="shared" si="18"/>
        <v>8.2184615384615327</v>
      </c>
      <c r="I108" s="4">
        <f>Cinetica(Tliq-G108)*f3_</f>
        <v>2.3804767081230831E-4</v>
      </c>
      <c r="J108" s="5">
        <f t="shared" si="19"/>
        <v>2.7479053434720193E-6</v>
      </c>
      <c r="K108" s="5">
        <f>MAX(I107,J107)*dt+K107</f>
        <v>8.1606427222427971E-4</v>
      </c>
      <c r="L108" s="5">
        <f t="shared" si="14"/>
        <v>2.2764688032653791E-9</v>
      </c>
      <c r="M108" s="6">
        <f>IF(J108&gt;=I108, 4*PI()*K108^2, f2_*f3_/f1_/K108*L108)</f>
        <v>1.1750229182185248E-5</v>
      </c>
      <c r="N108">
        <f t="shared" si="13"/>
        <v>4.0000000000000002E-4</v>
      </c>
      <c r="O108">
        <f t="shared" si="20"/>
        <v>1.0553742690635211</v>
      </c>
      <c r="P108">
        <f t="shared" si="15"/>
        <v>7.9582230882188254</v>
      </c>
      <c r="Q108">
        <f t="shared" si="16"/>
        <v>0.33092885203049283</v>
      </c>
      <c r="R108">
        <f t="shared" si="17"/>
        <v>3.6330487184554262E-2</v>
      </c>
      <c r="S108">
        <f>fSi</f>
        <v>0.8</v>
      </c>
      <c r="T108">
        <f>vt(R108*ps+(1-R108)*pl,pl, 9.8, 0.001, 2*K108, 4*PI()*K108^2, M108,IF(4*PI()*K108^2/M108&gt;=1,K1oct,K1sph), IF(4*PI()*K108^2/M108&gt;=1,K2oct,K2sph))</f>
        <v>2.5059112605319974E-3</v>
      </c>
      <c r="U108">
        <f>vt(S108*ps+(1-S108)*pl,pl, 9.8, 0.001, 2*K108, 4*PI()*K108^2, M108,IF(4*PI()*K108^2/M108&gt;=1,K1oct,K1sph), IF(4*PI()*K108^2/M108&gt;=1,K2oct,K2sph))</f>
        <v>2.7080163816242446E-2</v>
      </c>
    </row>
    <row r="109" spans="6:21">
      <c r="F109">
        <f t="shared" si="21"/>
        <v>10.699999999999978</v>
      </c>
      <c r="G109">
        <f>T0+R_*F109</f>
        <v>883.01</v>
      </c>
      <c r="H109">
        <f t="shared" si="18"/>
        <v>8.2292307692307709</v>
      </c>
      <c r="I109" s="4">
        <f>Cinetica(Tliq-G109)*f3_</f>
        <v>2.4377111866829711E-4</v>
      </c>
      <c r="J109" s="5">
        <f t="shared" si="19"/>
        <v>2.7685645399397918E-6</v>
      </c>
      <c r="K109" s="5">
        <f>MAX(I108,J108)*dt+K108</f>
        <v>8.3986903930551059E-4</v>
      </c>
      <c r="L109" s="5">
        <f t="shared" si="14"/>
        <v>2.4815516842073707E-9</v>
      </c>
      <c r="M109" s="6">
        <f>IF(J109&gt;=I109, 4*PI()*K109^2, f2_*f3_/f1_/K109*L109)</f>
        <v>1.2445740797597927E-5</v>
      </c>
      <c r="N109">
        <f t="shared" si="13"/>
        <v>4.0000000000000002E-4</v>
      </c>
      <c r="O109">
        <f t="shared" si="20"/>
        <v>1.0568293779691813</v>
      </c>
      <c r="P109">
        <f t="shared" si="15"/>
        <v>7.9715620797938529</v>
      </c>
      <c r="Q109">
        <f t="shared" si="16"/>
        <v>0.33022325049623669</v>
      </c>
      <c r="R109">
        <f t="shared" si="17"/>
        <v>3.5925023626096259E-2</v>
      </c>
      <c r="S109">
        <f>fSi</f>
        <v>0.8</v>
      </c>
      <c r="T109">
        <f>vt(R109*ps+(1-R109)*pl,pl, 9.8, 0.001, 2*K109, 4*PI()*K109^2, M109,IF(4*PI()*K109^2/M109&gt;=1,K1oct,K1sph), IF(4*PI()*K109^2/M109&gt;=1,K2oct,K2sph))</f>
        <v>2.5957665120260437E-3</v>
      </c>
      <c r="U109">
        <f>vt(S109*ps+(1-S109)*pl,pl, 9.8, 0.001, 2*K109, 4*PI()*K109^2, M109,IF(4*PI()*K109^2/M109&gt;=1,K1oct,K1sph), IF(4*PI()*K109^2/M109&gt;=1,K2oct,K2sph))</f>
        <v>2.7914572012113125E-2</v>
      </c>
    </row>
    <row r="110" spans="6:21">
      <c r="F110">
        <f t="shared" si="21"/>
        <v>10.799999999999978</v>
      </c>
      <c r="G110">
        <f>T0+R_*F110</f>
        <v>882.94</v>
      </c>
      <c r="H110">
        <f t="shared" si="18"/>
        <v>8.2399999999999913</v>
      </c>
      <c r="I110" s="4">
        <f>Cinetica(Tliq-G110)*f3_</f>
        <v>2.4958044748100457E-4</v>
      </c>
      <c r="J110" s="5">
        <f t="shared" si="19"/>
        <v>2.7891697355205724E-6</v>
      </c>
      <c r="K110" s="5">
        <f>MAX(I109,J109)*dt+K109</f>
        <v>8.6424615117234032E-4</v>
      </c>
      <c r="L110" s="5">
        <f t="shared" si="14"/>
        <v>2.703964414053835E-9</v>
      </c>
      <c r="M110" s="6">
        <f>IF(J110&gt;=I110, 4*PI()*K110^2, f2_*f3_/f1_/K110*L110)</f>
        <v>1.3178698319754488E-5</v>
      </c>
      <c r="N110">
        <f t="shared" si="13"/>
        <v>4.0000000000000002E-4</v>
      </c>
      <c r="O110">
        <f t="shared" si="20"/>
        <v>1.0582763595194289</v>
      </c>
      <c r="P110">
        <f t="shared" si="15"/>
        <v>7.9847571231608319</v>
      </c>
      <c r="Q110">
        <f t="shared" si="16"/>
        <v>0.32953910995887553</v>
      </c>
      <c r="R110">
        <f t="shared" si="17"/>
        <v>3.5540615264064969E-2</v>
      </c>
      <c r="S110">
        <f>fSi</f>
        <v>0.8</v>
      </c>
      <c r="T110">
        <f>vt(R110*ps+(1-R110)*pl,pl, 9.8, 0.001, 2*K110, 4*PI()*K110^2, M110,IF(4*PI()*K110^2/M110&gt;=1,K1oct,K1sph), IF(4*PI()*K110^2/M110&gt;=1,K2oct,K2sph))</f>
        <v>2.6885120243859573E-3</v>
      </c>
      <c r="U110">
        <f>vt(S110*ps+(1-S110)*pl,pl, 9.8, 0.001, 2*K110, 4*PI()*K110^2, M110,IF(4*PI()*K110^2/M110&gt;=1,K1oct,K1sph), IF(4*PI()*K110^2/M110&gt;=1,K2oct,K2sph))</f>
        <v>2.8760225523325134E-2</v>
      </c>
    </row>
    <row r="111" spans="6:21">
      <c r="F111">
        <f t="shared" si="21"/>
        <v>10.899999999999977</v>
      </c>
      <c r="G111">
        <f>T0+R_*F111</f>
        <v>882.87</v>
      </c>
      <c r="H111">
        <f t="shared" si="18"/>
        <v>8.2507692307692295</v>
      </c>
      <c r="I111" s="4">
        <f>Cinetica(Tliq-G111)*f3_</f>
        <v>2.5547618324214848E-4</v>
      </c>
      <c r="J111" s="5">
        <f t="shared" si="19"/>
        <v>2.8097211416667177E-6</v>
      </c>
      <c r="K111" s="5">
        <f>MAX(I110,J110)*dt+K110</f>
        <v>8.8920419592044078E-4</v>
      </c>
      <c r="L111" s="5">
        <f t="shared" si="14"/>
        <v>2.9450530303995964E-9</v>
      </c>
      <c r="M111" s="6">
        <f>IF(J111&gt;=I111, 4*PI()*K111^2, f2_*f3_/f1_/K111*L111)</f>
        <v>1.3950848255385297E-5</v>
      </c>
      <c r="N111">
        <f t="shared" si="13"/>
        <v>4.0000000000000002E-4</v>
      </c>
      <c r="O111">
        <f t="shared" si="20"/>
        <v>1.0597157818911875</v>
      </c>
      <c r="P111">
        <f t="shared" si="15"/>
        <v>7.9978176195243709</v>
      </c>
      <c r="Q111">
        <f t="shared" si="16"/>
        <v>0.32887564382651191</v>
      </c>
      <c r="R111">
        <f t="shared" si="17"/>
        <v>3.517587694808811E-2</v>
      </c>
      <c r="S111">
        <f>fSi</f>
        <v>0.8</v>
      </c>
      <c r="T111">
        <f>vt(R111*ps+(1-R111)*pl,pl, 9.8, 0.001, 2*K111, 4*PI()*K111^2, M111,IF(4*PI()*K111^2/M111&gt;=1,K1oct,K1sph), IF(4*PI()*K111^2/M111&gt;=1,K2oct,K2sph))</f>
        <v>2.7841620063081664E-3</v>
      </c>
      <c r="U111">
        <f>vt(S111*ps+(1-S111)*pl,pl, 9.8, 0.001, 2*K111, 4*PI()*K111^2, M111,IF(4*PI()*K111^2/M111&gt;=1,K1oct,K1sph), IF(4*PI()*K111^2/M111&gt;=1,K2oct,K2sph))</f>
        <v>2.961686406563712E-2</v>
      </c>
    </row>
    <row r="112" spans="6:21">
      <c r="F112">
        <f t="shared" si="21"/>
        <v>10.999999999999977</v>
      </c>
      <c r="G112">
        <f>T0+R_*F112</f>
        <v>882.80000000000007</v>
      </c>
      <c r="H112">
        <f t="shared" si="18"/>
        <v>8.2615384615384517</v>
      </c>
      <c r="I112" s="4">
        <f>Cinetica(Tliq-G112)*f3_</f>
        <v>2.6145885057470063E-4</v>
      </c>
      <c r="J112" s="5">
        <f t="shared" si="19"/>
        <v>2.8302189687279077E-6</v>
      </c>
      <c r="K112" s="5">
        <f>MAX(I111,J111)*dt+K111</f>
        <v>9.1475181424465564E-4</v>
      </c>
      <c r="L112" s="5">
        <f t="shared" si="14"/>
        <v>3.2062578651931756E-9</v>
      </c>
      <c r="M112" s="6">
        <f>IF(J112&gt;=I112, 4*PI()*K112^2, f2_*f3_/f1_/K112*L112)</f>
        <v>1.476400444180191E-5</v>
      </c>
      <c r="N112">
        <f t="shared" si="13"/>
        <v>4.0000000000000002E-4</v>
      </c>
      <c r="O112">
        <f t="shared" si="20"/>
        <v>1.0611481751919243</v>
      </c>
      <c r="P112">
        <f t="shared" si="15"/>
        <v>8.0107522045973223</v>
      </c>
      <c r="Q112">
        <f t="shared" si="16"/>
        <v>0.32823209803254971</v>
      </c>
      <c r="R112">
        <f t="shared" si="17"/>
        <v>3.4829536590075275E-2</v>
      </c>
      <c r="S112">
        <f>fSi</f>
        <v>0.8</v>
      </c>
      <c r="T112">
        <f>vt(R112*ps+(1-R112)*pl,pl, 9.8, 0.001, 2*K112, 4*PI()*K112^2, M112,IF(4*PI()*K112^2/M112&gt;=1,K1oct,K1sph), IF(4*PI()*K112^2/M112&gt;=1,K2oct,K2sph))</f>
        <v>2.8827285995842175E-3</v>
      </c>
      <c r="U112">
        <f>vt(S112*ps+(1-S112)*pl,pl, 9.8, 0.001, 2*K112, 4*PI()*K112^2, M112,IF(4*PI()*K112^2/M112&gt;=1,K1oct,K1sph), IF(4*PI()*K112^2/M112&gt;=1,K2oct,K2sph))</f>
        <v>3.0484230707214205E-2</v>
      </c>
    </row>
    <row r="113" spans="6:21">
      <c r="F113">
        <f t="shared" si="21"/>
        <v>11.099999999999977</v>
      </c>
      <c r="G113">
        <f>T0+R_*F113</f>
        <v>882.73</v>
      </c>
      <c r="H113">
        <f t="shared" si="18"/>
        <v>8.2723076923076899</v>
      </c>
      <c r="I113" s="4">
        <f>Cinetica(Tliq-G113)*f3_</f>
        <v>2.6752897274826438E-4</v>
      </c>
      <c r="J113" s="5">
        <f t="shared" si="19"/>
        <v>2.8506634259585803E-6</v>
      </c>
      <c r="K113" s="5">
        <f>MAX(I112,J112)*dt+K112</f>
        <v>9.4089769930212576E-4</v>
      </c>
      <c r="L113" s="5">
        <f t="shared" si="14"/>
        <v>3.4891193800962968E-9</v>
      </c>
      <c r="M113" s="6">
        <f>IF(J113&gt;=I113, 4*PI()*K113^2, f2_*f3_/f1_/K113*L113)</f>
        <v>1.562005005857309E-5</v>
      </c>
      <c r="N113">
        <f t="shared" si="13"/>
        <v>4.0000000000000002E-4</v>
      </c>
      <c r="O113">
        <f t="shared" si="20"/>
        <v>1.062574033239654</v>
      </c>
      <c r="P113">
        <f t="shared" si="15"/>
        <v>8.0235688171003385</v>
      </c>
      <c r="Q113">
        <f t="shared" si="16"/>
        <v>0.32760774961182726</v>
      </c>
      <c r="R113">
        <f t="shared" si="17"/>
        <v>3.4500424976795153E-2</v>
      </c>
      <c r="S113">
        <f>fSi</f>
        <v>0.8</v>
      </c>
      <c r="T113">
        <f>vt(R113*ps+(1-R113)*pl,pl, 9.8, 0.001, 2*K113, 4*PI()*K113^2, M113,IF(4*PI()*K113^2/M113&gt;=1,K1oct,K1sph), IF(4*PI()*K113^2/M113&gt;=1,K2oct,K2sph))</f>
        <v>2.9842218600111365E-3</v>
      </c>
      <c r="U113">
        <f>vt(S113*ps+(1-S113)*pl,pl, 9.8, 0.001, 2*K113, 4*PI()*K113^2, M113,IF(4*PI()*K113^2/M113&gt;=1,K1oct,K1sph), IF(4*PI()*K113^2/M113&gt;=1,K2oct,K2sph))</f>
        <v>3.1362072553375697E-2</v>
      </c>
    </row>
    <row r="114" spans="6:21">
      <c r="F114">
        <f t="shared" si="21"/>
        <v>11.199999999999976</v>
      </c>
      <c r="G114">
        <f>T0+R_*F114</f>
        <v>882.66</v>
      </c>
      <c r="H114">
        <f t="shared" si="18"/>
        <v>8.2830769230769281</v>
      </c>
      <c r="I114" s="4">
        <f>Cinetica(Tliq-G114)*f3_</f>
        <v>2.7368707169400793E-4</v>
      </c>
      <c r="J114" s="5">
        <f t="shared" si="19"/>
        <v>2.8710547215248338E-6</v>
      </c>
      <c r="K114" s="5">
        <f>MAX(I113,J113)*dt+K113</f>
        <v>9.6765059657695214E-4</v>
      </c>
      <c r="L114" s="5">
        <f t="shared" si="14"/>
        <v>3.7952843131122783E-9</v>
      </c>
      <c r="M114" s="6">
        <f>IF(J114&gt;=I114, 4*PI()*K114^2, f2_*f3_/f1_/K114*L114)</f>
        <v>1.6520939681400845E-5</v>
      </c>
      <c r="N114">
        <f t="shared" si="13"/>
        <v>4.0000000000000002E-4</v>
      </c>
      <c r="O114">
        <f t="shared" si="20"/>
        <v>1.0639938154220574</v>
      </c>
      <c r="P114">
        <f t="shared" si="15"/>
        <v>8.0362747609716987</v>
      </c>
      <c r="Q114">
        <f t="shared" si="16"/>
        <v>0.32700190533699547</v>
      </c>
      <c r="R114">
        <f t="shared" si="17"/>
        <v>3.4187466527920714E-2</v>
      </c>
      <c r="S114">
        <f>fSi</f>
        <v>0.8</v>
      </c>
      <c r="T114">
        <f>vt(R114*ps+(1-R114)*pl,pl, 9.8, 0.001, 2*K114, 4*PI()*K114^2, M114,IF(4*PI()*K114^2/M114&gt;=1,K1oct,K1sph), IF(4*PI()*K114^2/M114&gt;=1,K2oct,K2sph))</f>
        <v>3.0886497462064419E-3</v>
      </c>
      <c r="U114">
        <f>vt(S114*ps+(1-S114)*pl,pl, 9.8, 0.001, 2*K114, 4*PI()*K114^2, M114,IF(4*PI()*K114^2/M114&gt;=1,K1oct,K1sph), IF(4*PI()*K114^2/M114&gt;=1,K2oct,K2sph))</f>
        <v>3.2250141362744754E-2</v>
      </c>
    </row>
    <row r="115" spans="6:21">
      <c r="F115">
        <f t="shared" si="21"/>
        <v>11.299999999999976</v>
      </c>
      <c r="G115">
        <f>T0+R_*F115</f>
        <v>882.59</v>
      </c>
      <c r="H115">
        <f t="shared" si="18"/>
        <v>8.2938461538461485</v>
      </c>
      <c r="I115" s="4">
        <f>Cinetica(Tliq-G115)*f3_</f>
        <v>2.7993366801940255E-4</v>
      </c>
      <c r="J115" s="5">
        <f t="shared" si="19"/>
        <v>2.8913930625115833E-6</v>
      </c>
      <c r="K115" s="5">
        <f>MAX(I114,J114)*dt+K114</f>
        <v>9.9501930374635292E-4</v>
      </c>
      <c r="L115" s="5">
        <f t="shared" si="14"/>
        <v>4.1265121503555176E-9</v>
      </c>
      <c r="M115" s="6">
        <f>IF(J115&gt;=I115, 4*PI()*K115^2, f2_*f3_/f1_/K115*L115)</f>
        <v>1.7468701378707587E-5</v>
      </c>
      <c r="N115">
        <f t="shared" si="13"/>
        <v>4.0000000000000002E-4</v>
      </c>
      <c r="O115">
        <f t="shared" si="20"/>
        <v>1.0654079485939234</v>
      </c>
      <c r="P115">
        <f t="shared" si="15"/>
        <v>8.0488767618477741</v>
      </c>
      <c r="Q115">
        <f t="shared" si="16"/>
        <v>0.326413900413215</v>
      </c>
      <c r="R115">
        <f t="shared" si="17"/>
        <v>3.3889670914026546E-2</v>
      </c>
      <c r="S115">
        <f>fSi</f>
        <v>0.8</v>
      </c>
      <c r="T115">
        <f>vt(R115*ps+(1-R115)*pl,pl, 9.8, 0.001, 2*K115, 4*PI()*K115^2, M115,IF(4*PI()*K115^2/M115&gt;=1,K1oct,K1sph), IF(4*PI()*K115^2/M115&gt;=1,K2oct,K2sph))</f>
        <v>3.1960181163375478E-3</v>
      </c>
      <c r="U115">
        <f>vt(S115*ps+(1-S115)*pl,pl, 9.8, 0.001, 2*K115, 4*PI()*K115^2, M115,IF(4*PI()*K115^2/M115&gt;=1,K1oct,K1sph), IF(4*PI()*K115^2/M115&gt;=1,K2oct,K2sph))</f>
        <v>3.3148194096179452E-2</v>
      </c>
    </row>
    <row r="116" spans="6:21">
      <c r="F116">
        <f t="shared" si="21"/>
        <v>11.399999999999975</v>
      </c>
      <c r="G116">
        <f>T0+R_*F116</f>
        <v>882.52</v>
      </c>
      <c r="H116">
        <f t="shared" si="18"/>
        <v>8.3046153846153867</v>
      </c>
      <c r="I116" s="4">
        <f>Cinetica(Tliq-G116)*f3_</f>
        <v>2.8626928102267911E-4</v>
      </c>
      <c r="J116" s="5">
        <f t="shared" si="19"/>
        <v>2.911678654929671E-6</v>
      </c>
      <c r="K116" s="5">
        <f>MAX(I115,J115)*dt+K115</f>
        <v>1.0230126705482931E-3</v>
      </c>
      <c r="L116" s="5">
        <f t="shared" si="14"/>
        <v>4.4846819373295853E-9</v>
      </c>
      <c r="M116" s="6">
        <f>IF(J116&gt;=I116, 4*PI()*K116^2, f2_*f3_/f1_/K116*L116)</f>
        <v>1.8465438851447983E-5</v>
      </c>
      <c r="N116">
        <f t="shared" si="13"/>
        <v>4.0000000000000002E-4</v>
      </c>
      <c r="O116">
        <f t="shared" si="20"/>
        <v>1.0668168289798219</v>
      </c>
      <c r="P116">
        <f t="shared" si="15"/>
        <v>8.0613810183301648</v>
      </c>
      <c r="Q116">
        <f t="shared" si="16"/>
        <v>0.32584309722921589</v>
      </c>
      <c r="R116">
        <f t="shared" si="17"/>
        <v>3.3606125455900124E-2</v>
      </c>
      <c r="S116">
        <f>fSi</f>
        <v>0.8</v>
      </c>
      <c r="T116">
        <f>vt(R116*ps+(1-R116)*pl,pl, 9.8, 0.001, 2*K116, 4*PI()*K116^2, M116,IF(4*PI()*K116^2/M116&gt;=1,K1oct,K1sph), IF(4*PI()*K116^2/M116&gt;=1,K2oct,K2sph))</f>
        <v>3.306330732724396E-3</v>
      </c>
      <c r="U116">
        <f>vt(S116*ps+(1-S116)*pl,pl, 9.8, 0.001, 2*K116, 4*PI()*K116^2, M116,IF(4*PI()*K116^2/M116&gt;=1,K1oct,K1sph), IF(4*PI()*K116^2/M116&gt;=1,K2oct,K2sph))</f>
        <v>3.4055993400349191E-2</v>
      </c>
    </row>
    <row r="117" spans="6:21">
      <c r="F117">
        <f t="shared" si="21"/>
        <v>11.499999999999975</v>
      </c>
      <c r="G117">
        <f>T0+R_*F117</f>
        <v>882.45</v>
      </c>
      <c r="H117">
        <f t="shared" si="18"/>
        <v>8.3153846153846089</v>
      </c>
      <c r="I117" s="4">
        <f>Cinetica(Tliq-G117)*f3_</f>
        <v>2.9269442870690686E-4</v>
      </c>
      <c r="J117" s="5">
        <f t="shared" si="19"/>
        <v>2.9319117037225945E-6</v>
      </c>
      <c r="K117" s="5">
        <f>MAX(I116,J116)*dt+K116</f>
        <v>1.051639598650561E-3</v>
      </c>
      <c r="L117" s="5">
        <f t="shared" si="14"/>
        <v>4.8717994445897014E-9</v>
      </c>
      <c r="M117" s="6">
        <f>IF(J117&gt;=I117, 4*PI()*K117^2, f2_*f3_/f1_/K117*L117)</f>
        <v>1.9513333616660828E-5</v>
      </c>
      <c r="N117">
        <f t="shared" si="13"/>
        <v>4.0000000000000002E-4</v>
      </c>
      <c r="O117">
        <f t="shared" si="20"/>
        <v>1.0682208240556412</v>
      </c>
      <c r="P117">
        <f t="shared" si="15"/>
        <v>8.0737932485135815</v>
      </c>
      <c r="Q117">
        <f t="shared" si="16"/>
        <v>0.3252888841627492</v>
      </c>
      <c r="R117">
        <f t="shared" si="17"/>
        <v>3.3335988233091383E-2</v>
      </c>
      <c r="S117">
        <f>fSi</f>
        <v>0.8</v>
      </c>
      <c r="T117">
        <f>vt(R117*ps+(1-R117)*pl,pl, 9.8, 0.001, 2*K117, 4*PI()*K117^2, M117,IF(4*PI()*K117^2/M117&gt;=1,K1oct,K1sph), IF(4*PI()*K117^2/M117&gt;=1,K2oct,K2sph))</f>
        <v>3.419589274204948E-3</v>
      </c>
      <c r="U117">
        <f>vt(S117*ps+(1-S117)*pl,pl, 9.8, 0.001, 2*K117, 4*PI()*K117^2, M117,IF(4*PI()*K117^2/M117&gt;=1,K1oct,K1sph), IF(4*PI()*K117^2/M117&gt;=1,K2oct,K2sph))</f>
        <v>3.4973308028230191E-2</v>
      </c>
    </row>
    <row r="118" spans="6:21">
      <c r="F118">
        <f t="shared" si="21"/>
        <v>11.599999999999975</v>
      </c>
      <c r="G118">
        <f>T0+R_*F118</f>
        <v>882.38</v>
      </c>
      <c r="H118">
        <f t="shared" si="18"/>
        <v>8.3261538461538471</v>
      </c>
      <c r="I118" s="4">
        <f>Cinetica(Tliq-G118)*f3_</f>
        <v>2.9920962779395738E-4</v>
      </c>
      <c r="J118" s="5">
        <f t="shared" si="19"/>
        <v>2.9520924127736592E-6</v>
      </c>
      <c r="K118" s="5">
        <f>MAX(I117,J117)*dt+K117</f>
        <v>1.0809090415212516E-3</v>
      </c>
      <c r="L118" s="5">
        <f t="shared" si="14"/>
        <v>5.2900047031869858E-9</v>
      </c>
      <c r="M118" s="6">
        <f>IF(J118&gt;=I118, 4*PI()*K118^2, f2_*f3_/f1_/K118*L118)</f>
        <v>2.0614647235277119E-5</v>
      </c>
      <c r="N118">
        <f t="shared" si="13"/>
        <v>4.0000000000000002E-4</v>
      </c>
      <c r="O118">
        <f t="shared" si="20"/>
        <v>1.0696202743884478</v>
      </c>
      <c r="P118">
        <f t="shared" si="15"/>
        <v>8.0861187322088721</v>
      </c>
      <c r="Q118">
        <f t="shared" si="16"/>
        <v>0.32475067443845823</v>
      </c>
      <c r="R118">
        <f t="shared" si="17"/>
        <v>3.30784818358636E-2</v>
      </c>
      <c r="S118">
        <f>fSi</f>
        <v>0.8</v>
      </c>
      <c r="T118">
        <f>vt(R118*ps+(1-R118)*pl,pl, 9.8, 0.001, 2*K118, 4*PI()*K118^2, M118,IF(4*PI()*K118^2/M118&gt;=1,K1oct,K1sph), IF(4*PI()*K118^2/M118&gt;=1,K2oct,K2sph))</f>
        <v>3.5357933561056122E-3</v>
      </c>
      <c r="U118">
        <f>vt(S118*ps+(1-S118)*pl,pl, 9.8, 0.001, 2*K118, 4*PI()*K118^2, M118,IF(4*PI()*K118^2/M118&gt;=1,K1oct,K1sph), IF(4*PI()*K118^2/M118&gt;=1,K2oct,K2sph))</f>
        <v>3.5899913199133091E-2</v>
      </c>
    </row>
    <row r="119" spans="6:21">
      <c r="F119">
        <f t="shared" si="21"/>
        <v>11.699999999999974</v>
      </c>
      <c r="G119">
        <f>T0+R_*F119</f>
        <v>882.31000000000006</v>
      </c>
      <c r="H119">
        <f t="shared" si="18"/>
        <v>8.3369230769230676</v>
      </c>
      <c r="I119" s="4">
        <f>Cinetica(Tliq-G119)*f3_</f>
        <v>3.0581539373804122E-4</v>
      </c>
      <c r="J119" s="5">
        <f t="shared" si="19"/>
        <v>2.9722209849125823E-6</v>
      </c>
      <c r="K119" s="5">
        <f>MAX(I118,J118)*dt+K118</f>
        <v>1.1108300043006474E-3</v>
      </c>
      <c r="L119" s="5">
        <f t="shared" si="14"/>
        <v>5.741579925827858E-9</v>
      </c>
      <c r="M119" s="6">
        <f>IF(J119&gt;=I119, 4*PI()*K119^2, f2_*f3_/f1_/K119*L119)</f>
        <v>2.1771723584703777E-5</v>
      </c>
      <c r="N119">
        <f t="shared" si="13"/>
        <v>4.0000000000000002E-4</v>
      </c>
      <c r="O119">
        <f t="shared" si="20"/>
        <v>1.0710154954190085</v>
      </c>
      <c r="P119">
        <f t="shared" si="15"/>
        <v>8.0983623492586521</v>
      </c>
      <c r="Q119">
        <f t="shared" si="16"/>
        <v>0.32422790503620802</v>
      </c>
      <c r="R119">
        <f t="shared" si="17"/>
        <v>3.2832887700318447E-2</v>
      </c>
      <c r="S119">
        <f>fSi</f>
        <v>0.8</v>
      </c>
      <c r="T119">
        <f>vt(R119*ps+(1-R119)*pl,pl, 9.8, 0.001, 2*K119, 4*PI()*K119^2, M119,IF(4*PI()*K119^2/M119&gt;=1,K1oct,K1sph), IF(4*PI()*K119^2/M119&gt;=1,K2oct,K2sph))</f>
        <v>3.6549405575989503E-3</v>
      </c>
      <c r="U119">
        <f>vt(S119*ps+(1-S119)*pl,pl, 9.8, 0.001, 2*K119, 4*PI()*K119^2, M119,IF(4*PI()*K119^2/M119&gt;=1,K1oct,K1sph), IF(4*PI()*K119^2/M119&gt;=1,K2oct,K2sph))</f>
        <v>3.6835590901149962E-2</v>
      </c>
    </row>
    <row r="120" spans="6:21">
      <c r="F120">
        <f t="shared" si="21"/>
        <v>11.799999999999974</v>
      </c>
      <c r="G120">
        <f>T0+R_*F120</f>
        <v>882.24</v>
      </c>
      <c r="H120">
        <f t="shared" si="18"/>
        <v>8.3476923076923057</v>
      </c>
      <c r="I120" s="4">
        <f>Cinetica(Tliq-G120)*f3_</f>
        <v>3.1251224073915949E-4</v>
      </c>
      <c r="J120" s="5">
        <f t="shared" si="19"/>
        <v>2.9922976219225403E-6</v>
      </c>
      <c r="K120" s="5">
        <f>MAX(I119,J119)*dt+K119</f>
        <v>1.1414115436744515E-3</v>
      </c>
      <c r="L120" s="5">
        <f t="shared" si="14"/>
        <v>6.2289578302310307E-9</v>
      </c>
      <c r="M120" s="6">
        <f>IF(J120&gt;=I120, 4*PI()*K120^2, f2_*f3_/f1_/K120*L120)</f>
        <v>2.2986991176702407E-5</v>
      </c>
      <c r="N120">
        <f t="shared" si="13"/>
        <v>4.0000000000000002E-4</v>
      </c>
      <c r="O120">
        <f t="shared" si="20"/>
        <v>1.0724067791755201</v>
      </c>
      <c r="P120">
        <f t="shared" si="15"/>
        <v>8.1105286143083468</v>
      </c>
      <c r="Q120">
        <f t="shared" si="16"/>
        <v>0.32372003564793184</v>
      </c>
      <c r="R120">
        <f t="shared" si="17"/>
        <v>3.2598540971945825E-2</v>
      </c>
      <c r="S120">
        <f>fSi</f>
        <v>0.8</v>
      </c>
      <c r="T120">
        <f>vt(R120*ps+(1-R120)*pl,pl, 9.8, 0.001, 2*K120, 4*PI()*K120^2, M120,IF(4*PI()*K120^2/M120&gt;=1,K1oct,K1sph), IF(4*PI()*K120^2/M120&gt;=1,K2oct,K2sph))</f>
        <v>3.7770264561856818E-3</v>
      </c>
      <c r="U120">
        <f>vt(S120*ps+(1-S120)*pl,pl, 9.8, 0.001, 2*K120, 4*PI()*K120^2, M120,IF(4*PI()*K120^2/M120&gt;=1,K1oct,K1sph), IF(4*PI()*K120^2/M120&gt;=1,K2oct,K2sph))</f>
        <v>3.778013013911731E-2</v>
      </c>
    </row>
    <row r="121" spans="6:21">
      <c r="F121">
        <f t="shared" si="21"/>
        <v>11.899999999999974</v>
      </c>
      <c r="G121">
        <f>T0+R_*F121</f>
        <v>882.17000000000007</v>
      </c>
      <c r="H121">
        <f t="shared" si="18"/>
        <v>8.358461538461528</v>
      </c>
      <c r="I121" s="4">
        <f>Cinetica(Tliq-G121)*f3_</f>
        <v>3.1930068175613674E-4</v>
      </c>
      <c r="J121" s="5">
        <f t="shared" si="19"/>
        <v>3.0123225245466521E-6</v>
      </c>
      <c r="K121" s="5">
        <f>MAX(I120,J120)*dt+K120</f>
        <v>1.1726627677483676E-3</v>
      </c>
      <c r="L121" s="5">
        <f t="shared" si="14"/>
        <v>6.7547303817288839E-9</v>
      </c>
      <c r="M121" s="6">
        <f>IF(J121&gt;=I121, 4*PI()*K121^2, f2_*f3_/f1_/K121*L121)</f>
        <v>2.4262965521085967E-5</v>
      </c>
      <c r="N121">
        <f t="shared" si="13"/>
        <v>4.0000000000000002E-4</v>
      </c>
      <c r="O121">
        <f t="shared" si="20"/>
        <v>1.0737943959104859</v>
      </c>
      <c r="P121">
        <f t="shared" si="15"/>
        <v>8.1226217083634609</v>
      </c>
      <c r="Q121">
        <f t="shared" si="16"/>
        <v>0.3232265476810815</v>
      </c>
      <c r="R121">
        <f t="shared" si="17"/>
        <v>3.2374825847633355E-2</v>
      </c>
      <c r="S121">
        <f>fSi</f>
        <v>0.8</v>
      </c>
      <c r="T121">
        <f>vt(R121*ps+(1-R121)*pl,pl, 9.8, 0.001, 2*K121, 4*PI()*K121^2, M121,IF(4*PI()*K121^2/M121&gt;=1,K1oct,K1sph), IF(4*PI()*K121^2/M121&gt;=1,K2oct,K2sph))</f>
        <v>3.9020446689909966E-3</v>
      </c>
      <c r="U121">
        <f>vt(S121*ps+(1-S121)*pl,pl, 9.8, 0.001, 2*K121, 4*PI()*K121^2, M121,IF(4*PI()*K121^2/M121&gt;=1,K1oct,K1sph), IF(4*PI()*K121^2/M121&gt;=1,K2oct,K2sph))</f>
        <v>3.8733327131346224E-2</v>
      </c>
    </row>
    <row r="122" spans="6:21">
      <c r="F122">
        <f t="shared" si="21"/>
        <v>11.999999999999973</v>
      </c>
      <c r="G122">
        <f>T0+R_*F122</f>
        <v>882.1</v>
      </c>
      <c r="H122">
        <f t="shared" si="18"/>
        <v>8.3692307692307661</v>
      </c>
      <c r="I122" s="4">
        <f>Cinetica(Tliq-G122)*f3_</f>
        <v>3.2618122851958616E-4</v>
      </c>
      <c r="J122" s="5">
        <f t="shared" si="19"/>
        <v>3.0322958924949231E-6</v>
      </c>
      <c r="K122" s="5">
        <f>MAX(I121,J121)*dt+K121</f>
        <v>1.2045928359239813E-3</v>
      </c>
      <c r="L122" s="5">
        <f t="shared" si="14"/>
        <v>7.3216579727377602E-9</v>
      </c>
      <c r="M122" s="6">
        <f>IF(J122&gt;=I122, 4*PI()*K122^2, f2_*f3_/f1_/K122*L122)</f>
        <v>2.5602251535756291E-5</v>
      </c>
      <c r="N122">
        <f t="shared" si="13"/>
        <v>4.0000000000000002E-4</v>
      </c>
      <c r="O122">
        <f t="shared" si="20"/>
        <v>1.0751785956555762</v>
      </c>
      <c r="P122">
        <f t="shared" si="15"/>
        <v>8.1346455074342519</v>
      </c>
      <c r="Q122">
        <f t="shared" si="16"/>
        <v>0.32274694330680348</v>
      </c>
      <c r="R122">
        <f t="shared" si="17"/>
        <v>3.2161171350866921E-2</v>
      </c>
      <c r="S122">
        <f>fSi</f>
        <v>0.8</v>
      </c>
      <c r="T122">
        <f>vt(R122*ps+(1-R122)*pl,pl, 9.8, 0.001, 2*K122, 4*PI()*K122^2, M122,IF(4*PI()*K122^2/M122&gt;=1,K1oct,K1sph), IF(4*PI()*K122^2/M122&gt;=1,K2oct,K2sph))</f>
        <v>4.0299869005306823E-3</v>
      </c>
      <c r="U122">
        <f>vt(S122*ps+(1-S122)*pl,pl, 9.8, 0.001, 2*K122, 4*PI()*K122^2, M122,IF(4*PI()*K122^2/M122&gt;=1,K1oct,K1sph), IF(4*PI()*K122^2/M122&gt;=1,K2oct,K2sph))</f>
        <v>3.9694985458470028E-2</v>
      </c>
    </row>
    <row r="123" spans="6:21">
      <c r="F123">
        <f t="shared" si="21"/>
        <v>12.099999999999973</v>
      </c>
      <c r="G123">
        <f>T0+R_*F123</f>
        <v>882.03</v>
      </c>
      <c r="H123">
        <f t="shared" si="18"/>
        <v>8.3800000000000043</v>
      </c>
      <c r="I123" s="4">
        <f>Cinetica(Tliq-G123)*f3_</f>
        <v>3.3315439154447659E-4</v>
      </c>
      <c r="J123" s="5">
        <f t="shared" si="19"/>
        <v>3.0522179244506702E-6</v>
      </c>
      <c r="K123" s="5">
        <f>MAX(I122,J122)*dt+K122</f>
        <v>1.2372109587759398E-3</v>
      </c>
      <c r="L123" s="5">
        <f t="shared" si="14"/>
        <v>7.9326790573153008E-9</v>
      </c>
      <c r="M123" s="6">
        <f>IF(J123&gt;=I123, 4*PI()*K123^2, f2_*f3_/f1_/K123*L123)</f>
        <v>2.7007546003608599E-5</v>
      </c>
      <c r="N123">
        <f t="shared" si="13"/>
        <v>4.0000000000000002E-4</v>
      </c>
      <c r="O123">
        <f t="shared" si="20"/>
        <v>1.0765596096915628</v>
      </c>
      <c r="P123">
        <f t="shared" si="15"/>
        <v>8.1466036085416373</v>
      </c>
      <c r="Q123">
        <f t="shared" si="16"/>
        <v>0.32228074455100308</v>
      </c>
      <c r="R123">
        <f t="shared" si="17"/>
        <v>3.1957047498885643E-2</v>
      </c>
      <c r="S123">
        <f>fSi</f>
        <v>0.8</v>
      </c>
      <c r="T123">
        <f>vt(R123*ps+(1-R123)*pl,pl, 9.8, 0.001, 2*K123, 4*PI()*K123^2, M123,IF(4*PI()*K123^2/M123&gt;=1,K1oct,K1sph), IF(4*PI()*K123^2/M123&gt;=1,K2oct,K2sph))</f>
        <v>4.1608429965477043E-3</v>
      </c>
      <c r="U123">
        <f>vt(S123*ps+(1-S123)*pl,pl, 9.8, 0.001, 2*K123, 4*PI()*K123^2, M123,IF(4*PI()*K123^2/M123&gt;=1,K1oct,K1sph), IF(4*PI()*K123^2/M123&gt;=1,K2oct,K2sph))</f>
        <v>4.0664916167814806E-2</v>
      </c>
    </row>
    <row r="124" spans="6:21">
      <c r="F124">
        <f t="shared" si="21"/>
        <v>12.199999999999973</v>
      </c>
      <c r="G124">
        <f>T0+R_*F124</f>
        <v>881.96</v>
      </c>
      <c r="H124">
        <f t="shared" si="18"/>
        <v>8.3907692307692248</v>
      </c>
      <c r="I124" s="4">
        <f>Cinetica(Tliq-G124)*f3_</f>
        <v>3.4022068014258002E-4</v>
      </c>
      <c r="J124" s="5">
        <f t="shared" si="19"/>
        <v>3.0720888180771987E-6</v>
      </c>
      <c r="K124" s="5">
        <f>MAX(I123,J123)*dt+K123</f>
        <v>1.2705263979303875E-3</v>
      </c>
      <c r="L124" s="5">
        <f t="shared" si="14"/>
        <v>8.5909202596304577E-9</v>
      </c>
      <c r="M124" s="6">
        <f>IF(J124&gt;=I124, 4*PI()*K124^2, f2_*f3_/f1_/K124*L124)</f>
        <v>2.8481640076829488E-5</v>
      </c>
      <c r="N124">
        <f t="shared" si="13"/>
        <v>4.0000000000000002E-4</v>
      </c>
      <c r="O124">
        <f t="shared" si="20"/>
        <v>1.0779376519323101</v>
      </c>
      <c r="P124">
        <f t="shared" si="15"/>
        <v>8.1584993533331005</v>
      </c>
      <c r="Q124">
        <f t="shared" si="16"/>
        <v>0.32182749242650399</v>
      </c>
      <c r="R124">
        <f t="shared" si="17"/>
        <v>3.176196182451483E-2</v>
      </c>
      <c r="S124">
        <f>fSi</f>
        <v>0.8</v>
      </c>
      <c r="T124">
        <f>vt(R124*ps+(1-R124)*pl,pl, 9.8, 0.001, 2*K124, 4*PI()*K124^2, M124,IF(4*PI()*K124^2/M124&gt;=1,K1oct,K1sph), IF(4*PI()*K124^2/M124&gt;=1,K2oct,K2sph))</f>
        <v>4.2946010035195574E-3</v>
      </c>
      <c r="U124">
        <f>vt(S124*ps+(1-S124)*pl,pl, 9.8, 0.001, 2*K124, 4*PI()*K124^2, M124,IF(4*PI()*K124^2/M124&gt;=1,K1oct,K1sph), IF(4*PI()*K124^2/M124&gt;=1,K2oct,K2sph))</f>
        <v>4.1642937836708395E-2</v>
      </c>
    </row>
    <row r="125" spans="6:21">
      <c r="F125">
        <f t="shared" si="21"/>
        <v>12.299999999999972</v>
      </c>
      <c r="G125">
        <f>T0+R_*F125</f>
        <v>881.89</v>
      </c>
      <c r="H125">
        <f t="shared" si="18"/>
        <v>8.401538461538463</v>
      </c>
      <c r="I125" s="4">
        <f>Cinetica(Tliq-G125)*f3_</f>
        <v>3.4738060243469924E-4</v>
      </c>
      <c r="J125" s="5">
        <f t="shared" si="19"/>
        <v>3.0919087700244388E-6</v>
      </c>
      <c r="K125" s="5">
        <f>MAX(I124,J124)*dt+K124</f>
        <v>1.3045484659446455E-3</v>
      </c>
      <c r="L125" s="5">
        <f t="shared" si="14"/>
        <v>9.2997069757954345E-9</v>
      </c>
      <c r="M125" s="6">
        <f>IF(J125&gt;=I125, 4*PI()*K125^2, f2_*f3_/f1_/K125*L125)</f>
        <v>3.0027421829117534E-5</v>
      </c>
      <c r="N125">
        <f t="shared" si="13"/>
        <v>4.0000000000000002E-4</v>
      </c>
      <c r="O125">
        <f t="shared" si="20"/>
        <v>1.0793129202232361</v>
      </c>
      <c r="P125">
        <f t="shared" si="15"/>
        <v>8.1703358495342986</v>
      </c>
      <c r="Q125">
        <f t="shared" si="16"/>
        <v>0.32138674610455881</v>
      </c>
      <c r="R125">
        <f t="shared" si="17"/>
        <v>3.1575456218825328E-2</v>
      </c>
      <c r="S125">
        <f>fSi</f>
        <v>0.8</v>
      </c>
      <c r="T125">
        <f>vt(R125*ps+(1-R125)*pl,pl, 9.8, 0.001, 2*K125, 4*PI()*K125^2, M125,IF(4*PI()*K125^2/M125&gt;=1,K1oct,K1sph), IF(4*PI()*K125^2/M125&gt;=1,K2oct,K2sph))</f>
        <v>4.4312472333776177E-3</v>
      </c>
      <c r="U125">
        <f>vt(S125*ps+(1-S125)*pl,pl, 9.8, 0.001, 2*K125, 4*PI()*K125^2, M125,IF(4*PI()*K125^2/M125&gt;=1,K1oct,K1sph), IF(4*PI()*K125^2/M125&gt;=1,K2oct,K2sph))</f>
        <v>4.2628876598119432E-2</v>
      </c>
    </row>
    <row r="126" spans="6:21">
      <c r="F126">
        <f t="shared" si="21"/>
        <v>12.399999999999972</v>
      </c>
      <c r="G126">
        <f>T0+R_*F126</f>
        <v>881.82</v>
      </c>
      <c r="H126">
        <f t="shared" si="18"/>
        <v>8.4123076923076852</v>
      </c>
      <c r="I126" s="4">
        <f>Cinetica(Tliq-G126)*f3_</f>
        <v>3.54634665362563E-4</v>
      </c>
      <c r="J126" s="5">
        <f t="shared" si="19"/>
        <v>3.1116779759352087E-6</v>
      </c>
      <c r="K126" s="5">
        <f>MAX(I125,J125)*dt+K125</f>
        <v>1.3392865261881155E-3</v>
      </c>
      <c r="L126" s="5">
        <f t="shared" si="14"/>
        <v>1.0062574489147613E-8</v>
      </c>
      <c r="M126" s="6">
        <f>IF(J126&gt;=I126, 4*PI()*K126^2, f2_*f3_/f1_/K126*L126)</f>
        <v>3.1647878856357186E-5</v>
      </c>
      <c r="N126">
        <f t="shared" si="13"/>
        <v>4.0000000000000002E-4</v>
      </c>
      <c r="O126">
        <f t="shared" si="20"/>
        <v>1.0806855975557847</v>
      </c>
      <c r="P126">
        <f t="shared" si="15"/>
        <v>8.1821159904410976</v>
      </c>
      <c r="Q126">
        <f t="shared" si="16"/>
        <v>0.32095808212401672</v>
      </c>
      <c r="R126">
        <f t="shared" si="17"/>
        <v>3.1397104063964676E-2</v>
      </c>
      <c r="S126">
        <f>fSi</f>
        <v>0.8</v>
      </c>
      <c r="T126">
        <f>vt(R126*ps+(1-R126)*pl,pl, 9.8, 0.001, 2*K126, 4*PI()*K126^2, M126,IF(4*PI()*K126^2/M126&gt;=1,K1oct,K1sph), IF(4*PI()*K126^2/M126&gt;=1,K2oct,K2sph))</f>
        <v>4.5707663329760942E-3</v>
      </c>
      <c r="U126">
        <f>vt(S126*ps+(1-S126)*pl,pl, 9.8, 0.001, 2*K126, 4*PI()*K126^2, M126,IF(4*PI()*K126^2/M126&gt;=1,K1oct,K1sph), IF(4*PI()*K126^2/M126&gt;=1,K2oct,K2sph))</f>
        <v>4.3622566131960708E-2</v>
      </c>
    </row>
    <row r="127" spans="6:21">
      <c r="F127">
        <f t="shared" si="21"/>
        <v>12.499999999999972</v>
      </c>
      <c r="G127">
        <f>T0+R_*F127</f>
        <v>881.75</v>
      </c>
      <c r="H127">
        <f t="shared" si="18"/>
        <v>8.4230769230769234</v>
      </c>
      <c r="I127" s="4">
        <f>Cinetica(Tliq-G127)*f3_</f>
        <v>3.6198337470068305E-4</v>
      </c>
      <c r="J127" s="5">
        <f t="shared" si="19"/>
        <v>3.1313966304518976E-6</v>
      </c>
      <c r="K127" s="5">
        <f>MAX(I126,J126)*dt+K126</f>
        <v>1.3747499927243719E-3</v>
      </c>
      <c r="L127" s="5">
        <f t="shared" si="14"/>
        <v>1.088327961972354E-8</v>
      </c>
      <c r="M127" s="6">
        <f>IF(J127&gt;=I127, 4*PI()*K127^2, f2_*f3_/f1_/K127*L127)</f>
        <v>3.3346100926277341E-5</v>
      </c>
      <c r="N127">
        <f t="shared" si="13"/>
        <v>4.0000000000000002E-4</v>
      </c>
      <c r="O127">
        <f t="shared" si="20"/>
        <v>1.0820558532003293</v>
      </c>
      <c r="P127">
        <f t="shared" si="15"/>
        <v>8.1938424726374297</v>
      </c>
      <c r="Q127">
        <f t="shared" si="16"/>
        <v>0.32054109363650812</v>
      </c>
      <c r="R127">
        <f t="shared" si="17"/>
        <v>3.1226507628501762E-2</v>
      </c>
      <c r="S127">
        <f>fSi</f>
        <v>0.8</v>
      </c>
      <c r="T127">
        <f>vt(R127*ps+(1-R127)*pl,pl, 9.8, 0.001, 2*K127, 4*PI()*K127^2, M127,IF(4*PI()*K127^2/M127&gt;=1,K1oct,K1sph), IF(4*PI()*K127^2/M127&gt;=1,K2oct,K2sph))</f>
        <v>4.7131413578414619E-3</v>
      </c>
      <c r="U127">
        <f>vt(S127*ps+(1-S127)*pl,pl, 9.8, 0.001, 2*K127, 4*PI()*K127^2, M127,IF(4*PI()*K127^2/M127&gt;=1,K1oct,K1sph), IF(4*PI()*K127^2/M127&gt;=1,K2oct,K2sph))</f>
        <v>4.4623847625307578E-2</v>
      </c>
    </row>
    <row r="128" spans="6:21">
      <c r="F128">
        <f t="shared" si="21"/>
        <v>12.599999999999971</v>
      </c>
      <c r="G128">
        <f>T0+R_*F128</f>
        <v>881.68000000000006</v>
      </c>
      <c r="H128">
        <f t="shared" si="18"/>
        <v>8.4338461538461438</v>
      </c>
      <c r="I128" s="4">
        <f>Cinetica(Tliq-G128)*f3_</f>
        <v>3.6942723506781821E-4</v>
      </c>
      <c r="J128" s="5">
        <f t="shared" si="19"/>
        <v>3.1510649272226161E-6</v>
      </c>
      <c r="K128" s="5">
        <f>MAX(I127,J127)*dt+K127</f>
        <v>1.4109483301944401E-3</v>
      </c>
      <c r="L128" s="5">
        <f t="shared" si="14"/>
        <v>1.1765812929338479E-8</v>
      </c>
      <c r="M128" s="6">
        <f>IF(J128&gt;=I128, 4*PI()*K128^2, f2_*f3_/f1_/K128*L128)</f>
        <v>3.5125282677629425E-5</v>
      </c>
      <c r="N128">
        <f t="shared" si="13"/>
        <v>4.0000000000000002E-4</v>
      </c>
      <c r="O128">
        <f t="shared" si="20"/>
        <v>1.0834238437605077</v>
      </c>
      <c r="P128">
        <f t="shared" si="15"/>
        <v>8.20551781210699</v>
      </c>
      <c r="Q128">
        <f t="shared" si="16"/>
        <v>0.32013538968605948</v>
      </c>
      <c r="R128">
        <f t="shared" si="17"/>
        <v>3.1063295700147833E-2</v>
      </c>
      <c r="S128">
        <f>fSi</f>
        <v>0.8</v>
      </c>
      <c r="T128">
        <f>vt(R128*ps+(1-R128)*pl,pl, 9.8, 0.001, 2*K128, 4*PI()*K128^2, M128,IF(4*PI()*K128^2/M128&gt;=1,K1oct,K1sph), IF(4*PI()*K128^2/M128&gt;=1,K2oct,K2sph))</f>
        <v>4.8583538496806212E-3</v>
      </c>
      <c r="U128">
        <f>vt(S128*ps+(1-S128)*pl,pl, 9.8, 0.001, 2*K128, 4*PI()*K128^2, M128,IF(4*PI()*K128^2/M128&gt;=1,K1oct,K1sph), IF(4*PI()*K128^2/M128&gt;=1,K2oct,K2sph))</f>
        <v>4.5632569704676794E-2</v>
      </c>
    </row>
    <row r="129" spans="6:21">
      <c r="F129">
        <f t="shared" si="21"/>
        <v>12.699999999999971</v>
      </c>
      <c r="G129">
        <f>T0+R_*F129</f>
        <v>881.61</v>
      </c>
      <c r="H129">
        <f t="shared" si="18"/>
        <v>8.444615384615382</v>
      </c>
      <c r="I129" s="4">
        <f>Cinetica(Tliq-G129)*f3_</f>
        <v>3.7696674993842712E-4</v>
      </c>
      <c r="J129" s="5">
        <f t="shared" si="19"/>
        <v>3.1706830589077793E-6</v>
      </c>
      <c r="K129" s="5">
        <f>MAX(I128,J128)*dt+K128</f>
        <v>1.447891053701222E-3</v>
      </c>
      <c r="L129" s="5">
        <f t="shared" si="14"/>
        <v>1.2714411504370878E-8</v>
      </c>
      <c r="M129" s="6">
        <f>IF(J129&gt;=I129, 4*PI()*K129^2, f2_*f3_/f1_/K129*L129)</f>
        <v>3.6988726369419391E-5</v>
      </c>
      <c r="N129">
        <f t="shared" si="13"/>
        <v>4.0000000000000002E-4</v>
      </c>
      <c r="O129">
        <f t="shared" si="20"/>
        <v>1.0847897141524809</v>
      </c>
      <c r="P129">
        <f t="shared" si="15"/>
        <v>8.2171443588906996</v>
      </c>
      <c r="Q129">
        <f t="shared" si="16"/>
        <v>0.31974059452160652</v>
      </c>
      <c r="R129">
        <f t="shared" si="17"/>
        <v>3.0907121433268299E-2</v>
      </c>
      <c r="S129">
        <f>fSi</f>
        <v>0.8</v>
      </c>
      <c r="T129">
        <f>vt(R129*ps+(1-R129)*pl,pl, 9.8, 0.001, 2*K129, 4*PI()*K129^2, M129,IF(4*PI()*K129^2/M129&gt;=1,K1oct,K1sph), IF(4*PI()*K129^2/M129&gt;=1,K2oct,K2sph))</f>
        <v>5.0063839171778663E-3</v>
      </c>
      <c r="U129">
        <f>vt(S129*ps+(1-S129)*pl,pl, 9.8, 0.001, 2*K129, 4*PI()*K129^2, M129,IF(4*PI()*K129^2/M129&gt;=1,K1oct,K1sph), IF(4*PI()*K129^2/M129&gt;=1,K2oct,K2sph))</f>
        <v>4.6648588343386428E-2</v>
      </c>
    </row>
    <row r="130" spans="6:21">
      <c r="F130">
        <f t="shared" si="21"/>
        <v>12.799999999999971</v>
      </c>
      <c r="G130">
        <f>T0+R_*F130</f>
        <v>881.54</v>
      </c>
      <c r="H130">
        <f t="shared" si="18"/>
        <v>8.4553846153846202</v>
      </c>
      <c r="I130" s="4">
        <f>Cinetica(Tliq-G130)*f3_</f>
        <v>3.8460242165374512E-4</v>
      </c>
      <c r="J130" s="5">
        <f t="shared" si="19"/>
        <v>3.190251217186175E-6</v>
      </c>
      <c r="K130" s="5">
        <f>MAX(I129,J129)*dt+K129</f>
        <v>1.4855877286950648E-3</v>
      </c>
      <c r="L130" s="5">
        <f t="shared" si="14"/>
        <v>1.3733572339055458E-8</v>
      </c>
      <c r="M130" s="6">
        <f>IF(J130&gt;=I130, 4*PI()*K130^2, f2_*f3_/f1_/K130*L130)</f>
        <v>3.8939844680731665E-5</v>
      </c>
      <c r="N130">
        <f t="shared" ref="N130:N193" si="22">del_dl</f>
        <v>4.0000000000000002E-4</v>
      </c>
      <c r="O130">
        <f t="shared" si="20"/>
        <v>1.0861535985128317</v>
      </c>
      <c r="P130">
        <f t="shared" si="15"/>
        <v>8.2287243104275039</v>
      </c>
      <c r="Q130">
        <f t="shared" si="16"/>
        <v>0.31935634694093018</v>
      </c>
      <c r="R130">
        <f t="shared" si="17"/>
        <v>3.0757660390640568E-2</v>
      </c>
      <c r="S130">
        <f>fSi</f>
        <v>0.8</v>
      </c>
      <c r="T130">
        <f>vt(R130*ps+(1-R130)*pl,pl, 9.8, 0.001, 2*K130, 4*PI()*K130^2, M130,IF(4*PI()*K130^2/M130&gt;=1,K1oct,K1sph), IF(4*PI()*K130^2/M130&gt;=1,K2oct,K2sph))</f>
        <v>5.1572103195576353E-3</v>
      </c>
      <c r="U130">
        <f>vt(S130*ps+(1-S130)*pl,pl, 9.8, 0.001, 2*K130, 4*PI()*K130^2, M130,IF(4*PI()*K130^2/M130&gt;=1,K1oct,K1sph), IF(4*PI()*K130^2/M130&gt;=1,K2oct,K2sph))</f>
        <v>4.7671766746880284E-2</v>
      </c>
    </row>
    <row r="131" spans="6:21">
      <c r="F131">
        <f t="shared" si="21"/>
        <v>12.89999999999997</v>
      </c>
      <c r="G131">
        <f>T0+R_*F131</f>
        <v>881.47</v>
      </c>
      <c r="H131">
        <f t="shared" si="18"/>
        <v>8.4661538461538424</v>
      </c>
      <c r="I131" s="4">
        <f>Cinetica(Tliq-G131)*f3_</f>
        <v>3.9233475143279E-4</v>
      </c>
      <c r="J131" s="5">
        <f t="shared" si="19"/>
        <v>3.2097695927613081E-6</v>
      </c>
      <c r="K131" s="5">
        <f>MAX(I130,J130)*dt+K130</f>
        <v>1.5240479708604393E-3</v>
      </c>
      <c r="L131" s="5">
        <f t="shared" ref="L131:L194" si="23">K131^3*4/3*PI()</f>
        <v>1.4828066342807982E-8</v>
      </c>
      <c r="M131" s="6">
        <f>IF(J131&gt;=I131, 4*PI()*K131^2, f2_*f3_/f1_/K131*L131)</f>
        <v>4.098216356168293E-5</v>
      </c>
      <c r="N131">
        <f t="shared" si="22"/>
        <v>4.0000000000000002E-4</v>
      </c>
      <c r="O131">
        <f t="shared" si="20"/>
        <v>1.0875156210390424</v>
      </c>
      <c r="P131">
        <f t="shared" ref="P131:P194" si="24">R131*O131+(1-R131)*H131</f>
        <v>8.2402597237028168</v>
      </c>
      <c r="Q131">
        <f t="shared" ref="Q131:Q194" si="25">Q130+pl/ps*Dl/N130*((Tc-Tf)/ml-Co)/H130/(1-kpart)*M130*dt/L130-Q130*3/K130*we*dt</f>
        <v>0.31898229966459374</v>
      </c>
      <c r="R131">
        <f t="shared" ref="R131:R194" si="26">esidtGeral(R130,K130,MAX(I130,J130),pl,ps,kpart,H130,(H131-H130)/dt,M130,L130,Dl,N130,Co,dt)</f>
        <v>3.0614608761023839E-2</v>
      </c>
      <c r="S131">
        <f>fSi</f>
        <v>0.8</v>
      </c>
      <c r="T131">
        <f>vt(R131*ps+(1-R131)*pl,pl, 9.8, 0.001, 2*K131, 4*PI()*K131^2, M131,IF(4*PI()*K131^2/M131&gt;=1,K1oct,K1sph), IF(4*PI()*K131^2/M131&gt;=1,K2oct,K2sph))</f>
        <v>5.3108105524135958E-3</v>
      </c>
      <c r="U131">
        <f>vt(S131*ps+(1-S131)*pl,pl, 9.8, 0.001, 2*K131, 4*PI()*K131^2, M131,IF(4*PI()*K131^2/M131&gt;=1,K1oct,K1sph), IF(4*PI()*K131^2/M131&gt;=1,K2oct,K2sph))</f>
        <v>4.8701975218751019E-2</v>
      </c>
    </row>
    <row r="132" spans="6:21">
      <c r="F132">
        <f t="shared" si="21"/>
        <v>12.99999999999997</v>
      </c>
      <c r="G132">
        <f>T0+R_*F132</f>
        <v>881.4</v>
      </c>
      <c r="H132">
        <f t="shared" si="18"/>
        <v>8.4769230769230806</v>
      </c>
      <c r="I132" s="4">
        <f>Cinetica(Tliq-G132)*f3_</f>
        <v>4.0016423938318358E-4</v>
      </c>
      <c r="J132" s="5">
        <f t="shared" si="19"/>
        <v>3.2292383753676766E-6</v>
      </c>
      <c r="K132" s="5">
        <f>MAX(I131,J131)*dt+K131</f>
        <v>1.5632814460037182E-3</v>
      </c>
      <c r="L132" s="5">
        <f t="shared" si="23"/>
        <v>1.6002952995842758E-8</v>
      </c>
      <c r="M132" s="6">
        <f>IF(J132&gt;=I132, 4*PI()*K132^2, f2_*f3_/f1_/K132*L132)</f>
        <v>4.3119325136046801E-5</v>
      </c>
      <c r="N132">
        <f t="shared" si="22"/>
        <v>4.0000000000000002E-4</v>
      </c>
      <c r="O132">
        <f t="shared" si="20"/>
        <v>1.0888758967665193</v>
      </c>
      <c r="P132">
        <f t="shared" si="24"/>
        <v>8.2517525263170999</v>
      </c>
      <c r="Q132">
        <f t="shared" si="25"/>
        <v>0.31861811873851498</v>
      </c>
      <c r="R132">
        <f t="shared" si="26"/>
        <v>3.0477681735812896E-2</v>
      </c>
      <c r="S132">
        <f>fSi</f>
        <v>0.8</v>
      </c>
      <c r="T132">
        <f>vt(R132*ps+(1-R132)*pl,pl, 9.8, 0.001, 2*K132, 4*PI()*K132^2, M132,IF(4*PI()*K132^2/M132&gt;=1,K1oct,K1sph), IF(4*PI()*K132^2/M132&gt;=1,K2oct,K2sph))</f>
        <v>5.4671609353159067E-3</v>
      </c>
      <c r="U132">
        <f>vt(S132*ps+(1-S132)*pl,pl, 9.8, 0.001, 2*K132, 4*PI()*K132^2, M132,IF(4*PI()*K132^2/M132&gt;=1,K1oct,K1sph), IF(4*PI()*K132^2/M132&gt;=1,K2oct,K2sph))</f>
        <v>4.9739091010039801E-2</v>
      </c>
    </row>
    <row r="133" spans="6:21">
      <c r="F133">
        <f t="shared" si="21"/>
        <v>13.099999999999969</v>
      </c>
      <c r="G133">
        <f>T0+R_*F133</f>
        <v>881.33</v>
      </c>
      <c r="H133">
        <f t="shared" si="18"/>
        <v>8.487692307692301</v>
      </c>
      <c r="I133" s="4">
        <f>Cinetica(Tliq-G133)*f3_</f>
        <v>4.0809138451166564E-4</v>
      </c>
      <c r="J133" s="5">
        <f t="shared" si="19"/>
        <v>3.2486577537767155E-6</v>
      </c>
      <c r="K133" s="5">
        <f>MAX(I132,J132)*dt+K132</f>
        <v>1.6032978699420366E-3</v>
      </c>
      <c r="L133" s="5">
        <f t="shared" si="23"/>
        <v>1.7263595678098306E-8</v>
      </c>
      <c r="M133" s="6">
        <f>IF(J133&gt;=I133, 4*PI()*K133^2, f2_*f3_/f1_/K133*L133)</f>
        <v>4.5355090656091035E-5</v>
      </c>
      <c r="N133">
        <f t="shared" si="22"/>
        <v>4.0000000000000002E-4</v>
      </c>
      <c r="O133">
        <f t="shared" si="20"/>
        <v>1.0902345322861255</v>
      </c>
      <c r="P133">
        <f t="shared" si="24"/>
        <v>8.263204526576132</v>
      </c>
      <c r="Q133">
        <f t="shared" si="25"/>
        <v>0.31826348296386142</v>
      </c>
      <c r="R133">
        <f t="shared" si="26"/>
        <v>3.0346612029677044E-2</v>
      </c>
      <c r="S133">
        <f>fSi</f>
        <v>0.8</v>
      </c>
      <c r="T133">
        <f>vt(R133*ps+(1-R133)*pl,pl, 9.8, 0.001, 2*K133, 4*PI()*K133^2, M133,IF(4*PI()*K133^2/M133&gt;=1,K1oct,K1sph), IF(4*PI()*K133^2/M133&gt;=1,K2oct,K2sph))</f>
        <v>5.6262367007041134E-3</v>
      </c>
      <c r="U133">
        <f>vt(S133*ps+(1-S133)*pl,pl, 9.8, 0.001, 2*K133, 4*PI()*K133^2, M133,IF(4*PI()*K133^2/M133&gt;=1,K1oct,K1sph), IF(4*PI()*K133^2/M133&gt;=1,K2oct,K2sph))</f>
        <v>5.0782998154229819E-2</v>
      </c>
    </row>
    <row r="134" spans="6:21">
      <c r="F134">
        <f t="shared" si="21"/>
        <v>13.199999999999969</v>
      </c>
      <c r="G134">
        <f>T0+R_*F134</f>
        <v>881.26</v>
      </c>
      <c r="H134">
        <f t="shared" si="18"/>
        <v>8.4984615384615392</v>
      </c>
      <c r="I134" s="4">
        <f>Cinetica(Tliq-G134)*f3_</f>
        <v>4.1611668473461911E-4</v>
      </c>
      <c r="J134" s="5">
        <f t="shared" si="19"/>
        <v>3.2680279158031423E-6</v>
      </c>
      <c r="K134" s="5">
        <f>MAX(I133,J133)*dt+K133</f>
        <v>1.6441070083932031E-3</v>
      </c>
      <c r="L134" s="5">
        <f t="shared" si="23"/>
        <v>1.8615677697258609E-8</v>
      </c>
      <c r="M134" s="6">
        <f>IF(J134&gt;=I134, 4*PI()*K134^2, f2_*f3_/f1_/K134*L134)</f>
        <v>4.7693343510170713E-5</v>
      </c>
      <c r="N134">
        <f t="shared" si="22"/>
        <v>4.0000000000000002E-4</v>
      </c>
      <c r="O134">
        <f t="shared" si="20"/>
        <v>1.0915916264061511</v>
      </c>
      <c r="P134">
        <f t="shared" si="24"/>
        <v>8.2746174226948934</v>
      </c>
      <c r="Q134">
        <f t="shared" si="25"/>
        <v>0.31791808335300986</v>
      </c>
      <c r="R134">
        <f t="shared" si="26"/>
        <v>3.0221148531624428E-2</v>
      </c>
      <c r="S134">
        <f>fSi</f>
        <v>0.8</v>
      </c>
      <c r="T134">
        <f>vt(R134*ps+(1-R134)*pl,pl, 9.8, 0.001, 2*K134, 4*PI()*K134^2, M134,IF(4*PI()*K134^2/M134&gt;=1,K1oct,K1sph), IF(4*PI()*K134^2/M134&gt;=1,K2oct,K2sph))</f>
        <v>5.788012083595701E-3</v>
      </c>
      <c r="U134">
        <f>vt(S134*ps+(1-S134)*pl,pl, 9.8, 0.001, 2*K134, 4*PI()*K134^2, M134,IF(4*PI()*K134^2/M134&gt;=1,K1oct,K1sph), IF(4*PI()*K134^2/M134&gt;=1,K2oct,K2sph))</f>
        <v>5.1833587290187076E-2</v>
      </c>
    </row>
    <row r="135" spans="6:21">
      <c r="F135">
        <f t="shared" si="21"/>
        <v>13.299999999999969</v>
      </c>
      <c r="G135">
        <f>T0+R_*F135</f>
        <v>881.19</v>
      </c>
      <c r="H135">
        <f t="shared" si="18"/>
        <v>8.5092307692307614</v>
      </c>
      <c r="I135" s="4">
        <f>Cinetica(Tliq-G135)*f3_</f>
        <v>4.2424063688821756E-4</v>
      </c>
      <c r="J135" s="5">
        <f t="shared" si="19"/>
        <v>3.2873490483107606E-6</v>
      </c>
      <c r="K135" s="5">
        <f>MAX(I134,J134)*dt+K134</f>
        <v>1.685718676866665E-3</v>
      </c>
      <c r="L135" s="5">
        <f t="shared" si="23"/>
        <v>2.0065219042448515E-8</v>
      </c>
      <c r="M135" s="6">
        <f>IF(J135&gt;=I135, 4*PI()*K135^2, f2_*f3_/f1_/K135*L135)</f>
        <v>5.0138092283623234E-5</v>
      </c>
      <c r="N135">
        <f t="shared" si="22"/>
        <v>4.0000000000000002E-4</v>
      </c>
      <c r="O135">
        <f t="shared" si="20"/>
        <v>1.0929472707624859</v>
      </c>
      <c r="P135">
        <f t="shared" si="24"/>
        <v>8.2859928111979961</v>
      </c>
      <c r="Q135">
        <f t="shared" si="25"/>
        <v>0.31758162261036338</v>
      </c>
      <c r="R135">
        <f t="shared" si="26"/>
        <v>3.0101055074131574E-2</v>
      </c>
      <c r="S135">
        <f>fSi</f>
        <v>0.8</v>
      </c>
      <c r="T135">
        <f>vt(R135*ps+(1-R135)*pl,pl, 9.8, 0.001, 2*K135, 4*PI()*K135^2, M135,IF(4*PI()*K135^2/M135&gt;=1,K1oct,K1sph), IF(4*PI()*K135^2/M135&gt;=1,K2oct,K2sph))</f>
        <v>5.9524604116519388E-3</v>
      </c>
      <c r="U135">
        <f>vt(S135*ps+(1-S135)*pl,pl, 9.8, 0.001, 2*K135, 4*PI()*K135^2, M135,IF(4*PI()*K135^2/M135&gt;=1,K1oct,K1sph), IF(4*PI()*K135^2/M135&gt;=1,K2oct,K2sph))</f>
        <v>5.2890755475139349E-2</v>
      </c>
    </row>
    <row r="136" spans="6:21">
      <c r="F136">
        <f t="shared" si="21"/>
        <v>13.399999999999968</v>
      </c>
      <c r="G136">
        <f>T0+R_*F136</f>
        <v>881.12</v>
      </c>
      <c r="H136">
        <f t="shared" si="18"/>
        <v>8.52</v>
      </c>
      <c r="I136" s="4">
        <f>Cinetica(Tliq-G136)*f3_</f>
        <v>4.3246373673861143E-4</v>
      </c>
      <c r="J136" s="5">
        <f t="shared" si="19"/>
        <v>3.3066213372187137E-6</v>
      </c>
      <c r="K136" s="5">
        <f>MAX(I135,J135)*dt+K135</f>
        <v>1.7281427405554867E-3</v>
      </c>
      <c r="L136" s="5">
        <f t="shared" si="23"/>
        <v>2.1618593890988967E-8</v>
      </c>
      <c r="M136" s="6">
        <f>IF(J136&gt;=I136, 4*PI()*K136^2, f2_*f3_/f1_/K136*L136)</f>
        <v>5.2693473873510837E-5</v>
      </c>
      <c r="N136">
        <f t="shared" si="22"/>
        <v>4.0000000000000002E-4</v>
      </c>
      <c r="O136">
        <f t="shared" si="20"/>
        <v>1.0943015503806814</v>
      </c>
      <c r="P136">
        <f t="shared" si="24"/>
        <v>8.2973321945916876</v>
      </c>
      <c r="Q136">
        <f t="shared" si="25"/>
        <v>0.31725381463687091</v>
      </c>
      <c r="R136">
        <f t="shared" si="26"/>
        <v>2.9986109309317131E-2</v>
      </c>
      <c r="S136">
        <f>fSi</f>
        <v>0.8</v>
      </c>
      <c r="T136">
        <f>vt(R136*ps+(1-R136)*pl,pl, 9.8, 0.001, 2*K136, 4*PI()*K136^2, M136,IF(4*PI()*K136^2/M136&gt;=1,K1oct,K1sph), IF(4*PI()*K136^2/M136&gt;=1,K2oct,K2sph))</f>
        <v>6.1195541951699125E-3</v>
      </c>
      <c r="U136">
        <f>vt(S136*ps+(1-S136)*pl,pl, 9.8, 0.001, 2*K136, 4*PI()*K136^2, M136,IF(4*PI()*K136^2/M136&gt;=1,K1oct,K1sph), IF(4*PI()*K136^2/M136&gt;=1,K2oct,K2sph))</f>
        <v>5.3954405989621514E-2</v>
      </c>
    </row>
    <row r="137" spans="6:21">
      <c r="F137">
        <f t="shared" si="21"/>
        <v>13.499999999999968</v>
      </c>
      <c r="G137">
        <f>T0+R_*F137</f>
        <v>881.05000000000007</v>
      </c>
      <c r="H137">
        <f t="shared" si="18"/>
        <v>8.53076923076922</v>
      </c>
      <c r="I137" s="4">
        <f>Cinetica(Tliq-G137)*f3_</f>
        <v>4.4078647899173769E-4</v>
      </c>
      <c r="J137" s="5">
        <f t="shared" si="19"/>
        <v>3.3258449675072098E-6</v>
      </c>
      <c r="K137" s="5">
        <f>MAX(I136,J136)*dt+K136</f>
        <v>1.7713891142293479E-3</v>
      </c>
      <c r="L137" s="5">
        <f t="shared" si="23"/>
        <v>2.3282548896426131E-8</v>
      </c>
      <c r="M137" s="6">
        <f>IF(J137&gt;=I137, 4*PI()*K137^2, f2_*f3_/f1_/K137*L137)</f>
        <v>5.5363756657760508E-5</v>
      </c>
      <c r="N137">
        <f t="shared" si="22"/>
        <v>4.0000000000000002E-4</v>
      </c>
      <c r="O137">
        <f t="shared" si="20"/>
        <v>1.0956545441933634</v>
      </c>
      <c r="P137">
        <f t="shared" si="24"/>
        <v>8.3086369883752145</v>
      </c>
      <c r="Q137">
        <f t="shared" si="25"/>
        <v>0.31693438405714303</v>
      </c>
      <c r="R137">
        <f t="shared" si="26"/>
        <v>2.9876101682071794E-2</v>
      </c>
      <c r="S137">
        <f>fSi</f>
        <v>0.8</v>
      </c>
      <c r="T137">
        <f>vt(R137*ps+(1-R137)*pl,pl, 9.8, 0.001, 2*K137, 4*PI()*K137^2, M137,IF(4*PI()*K137^2/M137&gt;=1,K1oct,K1sph), IF(4*PI()*K137^2/M137&gt;=1,K2oct,K2sph))</f>
        <v>6.2892652165742148E-3</v>
      </c>
      <c r="U137">
        <f>vt(S137*ps+(1-S137)*pl,pl, 9.8, 0.001, 2*K137, 4*PI()*K137^2, M137,IF(4*PI()*K137^2/M137&gt;=1,K1oct,K1sph), IF(4*PI()*K137^2/M137&gt;=1,K2oct,K2sph))</f>
        <v>5.5024448136157936E-2</v>
      </c>
    </row>
    <row r="138" spans="6:21">
      <c r="F138">
        <f t="shared" si="21"/>
        <v>13.599999999999968</v>
      </c>
      <c r="G138">
        <f>T0+R_*F138</f>
        <v>880.98</v>
      </c>
      <c r="H138">
        <f t="shared" si="18"/>
        <v>8.5415384615384582</v>
      </c>
      <c r="I138" s="4">
        <f>Cinetica(Tliq-G138)*f3_</f>
        <v>4.49209357303182E-4</v>
      </c>
      <c r="J138" s="5">
        <f t="shared" si="19"/>
        <v>3.3450201232236845E-6</v>
      </c>
      <c r="K138" s="5">
        <f>MAX(I137,J137)*dt+K137</f>
        <v>1.8154677621285216E-3</v>
      </c>
      <c r="L138" s="5">
        <f t="shared" si="23"/>
        <v>2.506422228689258E-8</v>
      </c>
      <c r="M138" s="6">
        <f>IF(J138&gt;=I138, 4*PI()*K138^2, f2_*f3_/f1_/K138*L138)</f>
        <v>5.8153343719249613E-5</v>
      </c>
      <c r="N138">
        <f t="shared" si="22"/>
        <v>4.0000000000000002E-4</v>
      </c>
      <c r="O138">
        <f t="shared" si="20"/>
        <v>1.0970063255163389</v>
      </c>
      <c r="P138">
        <f t="shared" si="24"/>
        <v>8.3199085274527196</v>
      </c>
      <c r="Q138">
        <f t="shared" si="25"/>
        <v>0.31662306576810673</v>
      </c>
      <c r="R138">
        <f t="shared" si="26"/>
        <v>2.9770834491173546E-2</v>
      </c>
      <c r="S138">
        <f>fSi</f>
        <v>0.8</v>
      </c>
      <c r="T138">
        <f>vt(R138*ps+(1-R138)*pl,pl, 9.8, 0.001, 2*K138, 4*PI()*K138^2, M138,IF(4*PI()*K138^2/M138&gt;=1,K1oct,K1sph), IF(4*PI()*K138^2/M138&gt;=1,K2oct,K2sph))</f>
        <v>6.4615646190341151E-3</v>
      </c>
      <c r="U138">
        <f>vt(S138*ps+(1-S138)*pl,pl, 9.8, 0.001, 2*K138, 4*PI()*K138^2, M138,IF(4*PI()*K138^2/M138&gt;=1,K1oct,K1sph), IF(4*PI()*K138^2/M138&gt;=1,K2oct,K2sph))</f>
        <v>5.61007970332979E-2</v>
      </c>
    </row>
    <row r="139" spans="6:21">
      <c r="F139">
        <f t="shared" si="21"/>
        <v>13.699999999999967</v>
      </c>
      <c r="G139">
        <f>T0+R_*F139</f>
        <v>880.91</v>
      </c>
      <c r="H139">
        <f t="shared" si="18"/>
        <v>8.5523076923076964</v>
      </c>
      <c r="I139" s="4">
        <f>Cinetica(Tliq-G139)*f3_</f>
        <v>4.5773286428768106E-4</v>
      </c>
      <c r="J139" s="5">
        <f t="shared" si="19"/>
        <v>3.3641469874884538E-6</v>
      </c>
      <c r="K139" s="5">
        <f>MAX(I138,J138)*dt+K138</f>
        <v>1.8603886978588399E-3</v>
      </c>
      <c r="L139" s="5">
        <f t="shared" si="23"/>
        <v>2.6971163803725069E-8</v>
      </c>
      <c r="M139" s="6">
        <f>IF(J139&gt;=I139, 4*PI()*K139^2, f2_*f3_/f1_/K139*L139)</f>
        <v>6.1066776125390479E-5</v>
      </c>
      <c r="N139">
        <f t="shared" si="22"/>
        <v>4.0000000000000002E-4</v>
      </c>
      <c r="O139">
        <f t="shared" si="20"/>
        <v>1.0983569624865019</v>
      </c>
      <c r="P139">
        <f t="shared" si="24"/>
        <v>8.3311480720011009</v>
      </c>
      <c r="Q139">
        <f t="shared" si="25"/>
        <v>0.31631960450818847</v>
      </c>
      <c r="R139">
        <f t="shared" si="26"/>
        <v>2.9670121030153672E-2</v>
      </c>
      <c r="S139">
        <f>fSi</f>
        <v>0.8</v>
      </c>
      <c r="T139">
        <f>vt(R139*ps+(1-R139)*pl,pl, 9.8, 0.001, 2*K139, 4*PI()*K139^2, M139,IF(4*PI()*K139^2/M139&gt;=1,K1oct,K1sph), IF(4*PI()*K139^2/M139&gt;=1,K2oct,K2sph))</f>
        <v>6.636422993814956E-3</v>
      </c>
      <c r="U139">
        <f>vt(S139*ps+(1-S139)*pl,pl, 9.8, 0.001, 2*K139, 4*PI()*K139^2, M139,IF(4*PI()*K139^2/M139&gt;=1,K1oct,K1sph), IF(4*PI()*K139^2/M139&gt;=1,K2oct,K2sph))</f>
        <v>5.718337340647181E-2</v>
      </c>
    </row>
    <row r="140" spans="6:21">
      <c r="F140">
        <f t="shared" si="21"/>
        <v>13.799999999999967</v>
      </c>
      <c r="G140">
        <f>T0+R_*F140</f>
        <v>880.84</v>
      </c>
      <c r="H140">
        <f t="shared" si="18"/>
        <v>8.5630769230769186</v>
      </c>
      <c r="I140" s="4">
        <f>Cinetica(Tliq-G140)*f3_</f>
        <v>4.6635749152860523E-4</v>
      </c>
      <c r="J140" s="5">
        <f t="shared" si="19"/>
        <v>3.3832257425006423E-6</v>
      </c>
      <c r="K140" s="5">
        <f>MAX(I139,J139)*dt+K139</f>
        <v>1.906161984287608E-3</v>
      </c>
      <c r="L140" s="5">
        <f t="shared" si="23"/>
        <v>2.9011355511145686E-8</v>
      </c>
      <c r="M140" s="6">
        <f>IF(J140&gt;=I140, 4*PI()*K140^2, f2_*f3_/f1_/K140*L140)</f>
        <v>6.4108736263765494E-5</v>
      </c>
      <c r="N140">
        <f t="shared" si="22"/>
        <v>4.0000000000000002E-4</v>
      </c>
      <c r="O140">
        <f t="shared" si="20"/>
        <v>1.0997065184645012</v>
      </c>
      <c r="P140">
        <f t="shared" si="24"/>
        <v>8.3423568128437484</v>
      </c>
      <c r="Q140">
        <f t="shared" si="25"/>
        <v>0.31602375444606023</v>
      </c>
      <c r="R140">
        <f t="shared" si="26"/>
        <v>2.9573784800599304E-2</v>
      </c>
      <c r="S140">
        <f>fSi</f>
        <v>0.8</v>
      </c>
      <c r="T140">
        <f>vt(R140*ps+(1-R140)*pl,pl, 9.8, 0.001, 2*K140, 4*PI()*K140^2, M140,IF(4*PI()*K140^2/M140&gt;=1,K1oct,K1sph), IF(4*PI()*K140^2/M140&gt;=1,K2oct,K2sph))</f>
        <v>6.8138104660487525E-3</v>
      </c>
      <c r="U140">
        <f>vt(S140*ps+(1-S140)*pl,pl, 9.8, 0.001, 2*K140, 4*PI()*K140^2, M140,IF(4*PI()*K140^2/M140&gt;=1,K1oct,K1sph), IF(4*PI()*K140^2/M140&gt;=1,K2oct,K2sph))</f>
        <v>5.8272103376993442E-2</v>
      </c>
    </row>
    <row r="141" spans="6:21">
      <c r="F141">
        <f t="shared" si="21"/>
        <v>13.899999999999967</v>
      </c>
      <c r="G141">
        <f>T0+R_*F141</f>
        <v>880.77</v>
      </c>
      <c r="H141">
        <f t="shared" si="18"/>
        <v>8.5738461538461568</v>
      </c>
      <c r="I141" s="4">
        <f>Cinetica(Tliq-G141)*f3_</f>
        <v>4.7508372958729412E-4</v>
      </c>
      <c r="J141" s="5">
        <f t="shared" si="19"/>
        <v>3.4022565695440504E-6</v>
      </c>
      <c r="K141" s="5">
        <f>MAX(I140,J140)*dt+K140</f>
        <v>1.9527977334404686E-3</v>
      </c>
      <c r="L141" s="5">
        <f t="shared" si="23"/>
        <v>3.119323350871849E-8</v>
      </c>
      <c r="M141" s="6">
        <f>IF(J141&gt;=I141, 4*PI()*K141^2, f2_*f3_/f1_/K141*L141)</f>
        <v>6.7284051234368569E-5</v>
      </c>
      <c r="N141">
        <f t="shared" si="22"/>
        <v>4.0000000000000002E-4</v>
      </c>
      <c r="O141">
        <f t="shared" si="20"/>
        <v>1.1010550524049174</v>
      </c>
      <c r="P141">
        <f t="shared" si="24"/>
        <v>8.3535358763754992</v>
      </c>
      <c r="Q141">
        <f t="shared" si="25"/>
        <v>0.31573527878802654</v>
      </c>
      <c r="R141">
        <f t="shared" si="26"/>
        <v>2.9481658791206903E-2</v>
      </c>
      <c r="S141">
        <f>fSi</f>
        <v>0.8</v>
      </c>
      <c r="T141">
        <f>vt(R141*ps+(1-R141)*pl,pl, 9.8, 0.001, 2*K141, 4*PI()*K141^2, M141,IF(4*PI()*K141^2/M141&gt;=1,K1oct,K1sph), IF(4*PI()*K141^2/M141&gt;=1,K2oct,K2sph))</f>
        <v>6.9936967786053458E-3</v>
      </c>
      <c r="U141">
        <f>vt(S141*ps+(1-S141)*pl,pl, 9.8, 0.001, 2*K141, 4*PI()*K141^2, M141,IF(4*PI()*K141^2/M141&gt;=1,K1oct,K1sph), IF(4*PI()*K141^2/M141&gt;=1,K2oct,K2sph))</f>
        <v>5.9366918250398137E-2</v>
      </c>
    </row>
    <row r="142" spans="6:21">
      <c r="F142">
        <f t="shared" si="21"/>
        <v>13.999999999999966</v>
      </c>
      <c r="G142">
        <f>T0+R_*F142</f>
        <v>880.7</v>
      </c>
      <c r="H142">
        <f t="shared" si="18"/>
        <v>8.5846153846153772</v>
      </c>
      <c r="I142" s="4">
        <f>Cinetica(Tliq-G142)*f3_</f>
        <v>4.8391206801210286E-4</v>
      </c>
      <c r="J142" s="5">
        <f t="shared" si="19"/>
        <v>3.4212396489926949E-6</v>
      </c>
      <c r="K142" s="5">
        <f>MAX(I141,J141)*dt+K141</f>
        <v>2.0003061063991979E-3</v>
      </c>
      <c r="L142" s="5">
        <f t="shared" si="23"/>
        <v>3.3525710579216461E-8</v>
      </c>
      <c r="M142" s="6">
        <f>IF(J142&gt;=I142, 4*PI()*K142^2, f2_*f3_/f1_/K142*L142)</f>
        <v>7.0597696299008958E-5</v>
      </c>
      <c r="N142">
        <f t="shared" si="22"/>
        <v>4.0000000000000002E-4</v>
      </c>
      <c r="O142">
        <f t="shared" si="20"/>
        <v>1.1024026191965104</v>
      </c>
      <c r="P142">
        <f t="shared" si="24"/>
        <v>8.3646863290795537</v>
      </c>
      <c r="Q142">
        <f t="shared" si="25"/>
        <v>0.31545394940317351</v>
      </c>
      <c r="R142">
        <f t="shared" si="26"/>
        <v>2.9393584816551462E-2</v>
      </c>
      <c r="S142">
        <f>fSi</f>
        <v>0.8</v>
      </c>
      <c r="T142">
        <f>vt(R142*ps+(1-R142)*pl,pl, 9.8, 0.001, 2*K142, 4*PI()*K142^2, M142,IF(4*PI()*K142^2/M142&gt;=1,K1oct,K1sph), IF(4*PI()*K142^2/M142&gt;=1,K2oct,K2sph))</f>
        <v>7.176051373756623E-3</v>
      </c>
      <c r="U142">
        <f>vt(S142*ps+(1-S142)*pl,pl, 9.8, 0.001, 2*K142, 4*PI()*K142^2, M142,IF(4*PI()*K142^2/M142&gt;=1,K1oct,K1sph), IF(4*PI()*K142^2/M142&gt;=1,K2oct,K2sph))</f>
        <v>6.0467754305178666E-2</v>
      </c>
    </row>
    <row r="143" spans="6:21">
      <c r="F143">
        <f t="shared" si="21"/>
        <v>14.099999999999966</v>
      </c>
      <c r="G143">
        <f>T0+R_*F143</f>
        <v>880.63</v>
      </c>
      <c r="H143">
        <f t="shared" si="18"/>
        <v>8.5953846153846154</v>
      </c>
      <c r="I143" s="4">
        <f>Cinetica(Tliq-G143)*f3_</f>
        <v>4.9284299534751714E-4</v>
      </c>
      <c r="J143" s="5">
        <f t="shared" si="19"/>
        <v>3.4401751603167448E-6</v>
      </c>
      <c r="K143" s="5">
        <f>MAX(I142,J142)*dt+K142</f>
        <v>2.0486973132004082E-3</v>
      </c>
      <c r="L143" s="5">
        <f t="shared" si="23"/>
        <v>3.6018199805477027E-8</v>
      </c>
      <c r="M143" s="6">
        <f>IF(J143&gt;=I143, 4*PI()*K143^2, f2_*f3_/f1_/K143*L143)</f>
        <v>7.4054798388434486E-5</v>
      </c>
      <c r="N143">
        <f t="shared" si="22"/>
        <v>4.0000000000000002E-4</v>
      </c>
      <c r="O143">
        <f t="shared" si="20"/>
        <v>1.1037492699749496</v>
      </c>
      <c r="P143">
        <f t="shared" si="24"/>
        <v>8.3758091816734428</v>
      </c>
      <c r="Q143">
        <f t="shared" si="25"/>
        <v>0.31517954646544033</v>
      </c>
      <c r="R143">
        <f t="shared" si="26"/>
        <v>2.9309412910188317E-2</v>
      </c>
      <c r="S143">
        <f>fSi</f>
        <v>0.8</v>
      </c>
      <c r="T143">
        <f>vt(R143*ps+(1-R143)*pl,pl, 9.8, 0.001, 2*K143, 4*PI()*K143^2, M143,IF(4*PI()*K143^2/M143&gt;=1,K1oct,K1sph), IF(4*PI()*K143^2/M143&gt;=1,K2oct,K2sph))</f>
        <v>7.3608434724245358E-3</v>
      </c>
      <c r="U143">
        <f>vt(S143*ps+(1-S143)*pl,pl, 9.8, 0.001, 2*K143, 4*PI()*K143^2, M143,IF(4*PI()*K143^2/M143&gt;=1,K1oct,K1sph), IF(4*PI()*K143^2/M143&gt;=1,K2oct,K2sph))</f>
        <v>6.1574552582859682E-2</v>
      </c>
    </row>
    <row r="144" spans="6:21">
      <c r="F144">
        <f t="shared" si="21"/>
        <v>14.199999999999966</v>
      </c>
      <c r="G144">
        <f>T0+R_*F144</f>
        <v>880.56000000000006</v>
      </c>
      <c r="H144">
        <f t="shared" si="18"/>
        <v>8.6061538461538376</v>
      </c>
      <c r="I144" s="4">
        <f>Cinetica(Tliq-G144)*f3_</f>
        <v>5.0187699914289933E-4</v>
      </c>
      <c r="J144" s="5">
        <f t="shared" si="19"/>
        <v>3.459063282087936E-6</v>
      </c>
      <c r="K144" s="5">
        <f>MAX(I143,J143)*dt+K143</f>
        <v>2.09798161273516E-3</v>
      </c>
      <c r="L144" s="5">
        <f t="shared" si="23"/>
        <v>3.8680639190790235E-8</v>
      </c>
      <c r="M144" s="6">
        <f>IF(J144&gt;=I144, 4*PI()*K144^2, f2_*f3_/f1_/K144*L144)</f>
        <v>7.7660639667735025E-5</v>
      </c>
      <c r="N144">
        <f t="shared" si="22"/>
        <v>4.0000000000000002E-4</v>
      </c>
      <c r="O144">
        <f t="shared" si="20"/>
        <v>1.1050950524102212</v>
      </c>
      <c r="P144">
        <f t="shared" si="24"/>
        <v>8.3869053929174147</v>
      </c>
      <c r="Q144">
        <f t="shared" si="25"/>
        <v>0.31491185811181371</v>
      </c>
      <c r="R144">
        <f t="shared" si="26"/>
        <v>2.922900076710393E-2</v>
      </c>
      <c r="S144">
        <f>fSi</f>
        <v>0.8</v>
      </c>
      <c r="T144">
        <f>vt(R144*ps+(1-R144)*pl,pl, 9.8, 0.001, 2*K144, 4*PI()*K144^2, M144,IF(4*PI()*K144^2/M144&gt;=1,K1oct,K1sph), IF(4*PI()*K144^2/M144&gt;=1,K2oct,K2sph))</f>
        <v>7.5480421507436862E-3</v>
      </c>
      <c r="U144">
        <f>vt(S144*ps+(1-S144)*pl,pl, 9.8, 0.001, 2*K144, 4*PI()*K144^2, M144,IF(4*PI()*K144^2/M144&gt;=1,K1oct,K1sph), IF(4*PI()*K144^2/M144&gt;=1,K2oct,K2sph))</f>
        <v>6.2687258680238903E-2</v>
      </c>
    </row>
    <row r="145" spans="6:21">
      <c r="F145">
        <f t="shared" si="21"/>
        <v>14.299999999999965</v>
      </c>
      <c r="G145">
        <f>T0+R_*F145</f>
        <v>880.49</v>
      </c>
      <c r="H145">
        <f t="shared" si="18"/>
        <v>8.6169230769230758</v>
      </c>
      <c r="I145" s="4">
        <f>Cinetica(Tliq-G145)*f3_</f>
        <v>5.1101456596132843E-4</v>
      </c>
      <c r="J145" s="5">
        <f t="shared" si="19"/>
        <v>3.4779041919854193E-6</v>
      </c>
      <c r="K145" s="5">
        <f>MAX(I144,J144)*dt+K144</f>
        <v>2.1481693126494499E-3</v>
      </c>
      <c r="L145" s="5">
        <f t="shared" si="23"/>
        <v>4.152351731834663E-8</v>
      </c>
      <c r="M145" s="6">
        <f>IF(J145&gt;=I145, 4*PI()*K145^2, f2_*f3_/f1_/K145*L145)</f>
        <v>8.1420661160585403E-5</v>
      </c>
      <c r="N145">
        <f t="shared" si="22"/>
        <v>4.0000000000000002E-4</v>
      </c>
      <c r="O145">
        <f t="shared" si="20"/>
        <v>1.106440010970795</v>
      </c>
      <c r="P145">
        <f t="shared" si="24"/>
        <v>8.3979758731155343</v>
      </c>
      <c r="Q145">
        <f t="shared" si="25"/>
        <v>0.3146506801158826</v>
      </c>
      <c r="R145">
        <f t="shared" si="26"/>
        <v>2.9152213231144489E-2</v>
      </c>
      <c r="S145">
        <f>fSi</f>
        <v>0.8</v>
      </c>
      <c r="T145">
        <f>vt(R145*ps+(1-R145)*pl,pl, 9.8, 0.001, 2*K145, 4*PI()*K145^2, M145,IF(4*PI()*K145^2/M145&gt;=1,K1oct,K1sph), IF(4*PI()*K145^2/M145&gt;=1,K2oct,K2sph))</f>
        <v>7.7376164137661291E-3</v>
      </c>
      <c r="U145">
        <f>vt(S145*ps+(1-S145)*pl,pl, 9.8, 0.001, 2*K145, 4*PI()*K145^2, M145,IF(4*PI()*K145^2/M145&gt;=1,K1oct,K1sph), IF(4*PI()*K145^2/M145&gt;=1,K2oct,K2sph))</f>
        <v>6.3805822544517471E-2</v>
      </c>
    </row>
    <row r="146" spans="6:21">
      <c r="F146">
        <f t="shared" si="21"/>
        <v>14.399999999999965</v>
      </c>
      <c r="G146">
        <f>T0+R_*F146</f>
        <v>880.42000000000007</v>
      </c>
      <c r="H146">
        <f t="shared" si="18"/>
        <v>8.6276923076922962</v>
      </c>
      <c r="I146" s="4">
        <f>Cinetica(Tliq-G146)*f3_</f>
        <v>5.2025618138807099E-4</v>
      </c>
      <c r="J146" s="5">
        <f t="shared" si="19"/>
        <v>3.4966980668011012E-6</v>
      </c>
      <c r="K146" s="5">
        <f>MAX(I145,J145)*dt+K145</f>
        <v>2.1992707692455827E-3</v>
      </c>
      <c r="L146" s="5">
        <f t="shared" si="23"/>
        <v>4.4557900086280631E-8</v>
      </c>
      <c r="M146" s="6">
        <f>IF(J146&gt;=I146, 4*PI()*K146^2, f2_*f3_/f1_/K146*L146)</f>
        <v>8.5340466432891733E-5</v>
      </c>
      <c r="N146">
        <f t="shared" si="22"/>
        <v>4.0000000000000002E-4</v>
      </c>
      <c r="O146">
        <f t="shared" si="20"/>
        <v>1.1077841871664209</v>
      </c>
      <c r="P146">
        <f t="shared" si="24"/>
        <v>8.40902148733689</v>
      </c>
      <c r="Q146">
        <f t="shared" si="25"/>
        <v>0.31439581557602636</v>
      </c>
      <c r="R146">
        <f t="shared" si="26"/>
        <v>2.9078921823331379E-2</v>
      </c>
      <c r="S146">
        <f>fSi</f>
        <v>0.8</v>
      </c>
      <c r="T146">
        <f>vt(R146*ps+(1-R146)*pl,pl, 9.8, 0.001, 2*K146, 4*PI()*K146^2, M146,IF(4*PI()*K146^2/M146&gt;=1,K1oct,K1sph), IF(4*PI()*K146^2/M146&gt;=1,K2oct,K2sph))</f>
        <v>7.9295352661252604E-3</v>
      </c>
      <c r="U146">
        <f>vt(S146*ps+(1-S146)*pl,pl, 9.8, 0.001, 2*K146, 4*PI()*K146^2, M146,IF(4*PI()*K146^2/M146&gt;=1,K1oct,K1sph), IF(4*PI()*K146^2/M146&gt;=1,K2oct,K2sph))</f>
        <v>6.4930198271945364E-2</v>
      </c>
    </row>
    <row r="147" spans="6:21">
      <c r="F147">
        <f t="shared" si="21"/>
        <v>14.499999999999964</v>
      </c>
      <c r="G147">
        <f>T0+R_*F147</f>
        <v>880.35</v>
      </c>
      <c r="H147">
        <f t="shared" ref="H147:H210" si="27">(G147-Tf)/ml</f>
        <v>8.6384615384615344</v>
      </c>
      <c r="I147" s="4">
        <f>Cinetica(Tliq-G147)*f3_</f>
        <v>5.2960233003915811E-4</v>
      </c>
      <c r="J147" s="5">
        <f t="shared" ref="J147:J210" si="28">Glob(H147,N147,Dl,Co,kpart)</f>
        <v>3.5154450824454128E-6</v>
      </c>
      <c r="K147" s="5">
        <f>MAX(I146,J146)*dt+K146</f>
        <v>2.25129638738439E-3</v>
      </c>
      <c r="L147" s="5">
        <f t="shared" si="23"/>
        <v>4.7795458555870215E-8</v>
      </c>
      <c r="M147" s="6">
        <f>IF(J147&gt;=I147, 4*PI()*K147^2, f2_*f3_/f1_/K147*L147)</f>
        <v>8.9425825336403677E-5</v>
      </c>
      <c r="N147">
        <f t="shared" si="22"/>
        <v>4.0000000000000002E-4</v>
      </c>
      <c r="O147">
        <f t="shared" ref="O147:O210" si="29">O146+(kpart*H146-O146)/L146/R146*(L146*(R147-R146)+R146*MAX(I146,J146)*M146*dt)</f>
        <v>1.1091276197713393</v>
      </c>
      <c r="P147">
        <f t="shared" si="24"/>
        <v>8.4200430583816672</v>
      </c>
      <c r="Q147">
        <f t="shared" si="25"/>
        <v>0.31414707461754493</v>
      </c>
      <c r="R147">
        <f t="shared" si="26"/>
        <v>2.9009004307497033E-2</v>
      </c>
      <c r="S147">
        <f>fSi</f>
        <v>0.8</v>
      </c>
      <c r="T147">
        <f>vt(R147*ps+(1-R147)*pl,pl, 9.8, 0.001, 2*K147, 4*PI()*K147^2, M147,IF(4*PI()*K147^2/M147&gt;=1,K1oct,K1sph), IF(4*PI()*K147^2/M147&gt;=1,K2oct,K2sph))</f>
        <v>8.1237677795362104E-3</v>
      </c>
      <c r="U147">
        <f>vt(S147*ps+(1-S147)*pl,pl, 9.8, 0.001, 2*K147, 4*PI()*K147^2, M147,IF(4*PI()*K147^2/M147&gt;=1,K1oct,K1sph), IF(4*PI()*K147^2/M147&gt;=1,K2oct,K2sph))</f>
        <v>6.6060343910515684E-2</v>
      </c>
    </row>
    <row r="148" spans="6:21">
      <c r="F148">
        <f t="shared" si="21"/>
        <v>14.599999999999964</v>
      </c>
      <c r="G148">
        <f>T0+R_*F148</f>
        <v>880.28</v>
      </c>
      <c r="H148">
        <f t="shared" si="27"/>
        <v>8.6492307692307726</v>
      </c>
      <c r="I148" s="4">
        <f>Cinetica(Tliq-G148)*f3_</f>
        <v>5.3905349556960928E-4</v>
      </c>
      <c r="J148" s="5">
        <f t="shared" si="28"/>
        <v>3.5341454139525809E-6</v>
      </c>
      <c r="K148" s="5">
        <f>MAX(I147,J147)*dt+K147</f>
        <v>2.304256620388306E-3</v>
      </c>
      <c r="L148" s="5">
        <f t="shared" si="23"/>
        <v>5.1248497951505838E-8</v>
      </c>
      <c r="M148" s="6">
        <f>IF(J148&gt;=I148, 4*PI()*K148^2, f2_*f3_/f1_/K148*L148)</f>
        <v>9.368267781285981E-5</v>
      </c>
      <c r="N148">
        <f t="shared" si="22"/>
        <v>4.0000000000000002E-4</v>
      </c>
      <c r="O148">
        <f t="shared" si="29"/>
        <v>1.1104703450294895</v>
      </c>
      <c r="P148">
        <f t="shared" si="24"/>
        <v>8.4310413695146185</v>
      </c>
      <c r="Q148">
        <f t="shared" si="25"/>
        <v>0.31390427410807065</v>
      </c>
      <c r="R148">
        <f t="shared" si="26"/>
        <v>2.8942344289879716E-2</v>
      </c>
      <c r="S148">
        <f>fSi</f>
        <v>0.8</v>
      </c>
      <c r="T148">
        <f>vt(R148*ps+(1-R148)*pl,pl, 9.8, 0.001, 2*K148, 4*PI()*K148^2, M148,IF(4*PI()*K148^2/M148&gt;=1,K1oct,K1sph), IF(4*PI()*K148^2/M148&gt;=1,K2oct,K2sph))</f>
        <v>8.3202831569834917E-3</v>
      </c>
      <c r="U148">
        <f>vt(S148*ps+(1-S148)*pl,pl, 9.8, 0.001, 2*K148, 4*PI()*K148^2, M148,IF(4*PI()*K148^2/M148&gt;=1,K1oct,K1sph), IF(4*PI()*K148^2/M148&gt;=1,K2oct,K2sph))</f>
        <v>6.719622126716128E-2</v>
      </c>
    </row>
    <row r="149" spans="6:21">
      <c r="F149">
        <f t="shared" si="21"/>
        <v>14.699999999999964</v>
      </c>
      <c r="G149">
        <f>T0+R_*F149</f>
        <v>880.21</v>
      </c>
      <c r="H149">
        <f t="shared" si="27"/>
        <v>8.6599999999999948</v>
      </c>
      <c r="I149" s="4">
        <f>Cinetica(Tliq-G149)*f3_</f>
        <v>5.4861016068168057E-4</v>
      </c>
      <c r="J149" s="5">
        <f t="shared" si="28"/>
        <v>3.5527992354861736E-6</v>
      </c>
      <c r="K149" s="5">
        <f>MAX(I148,J148)*dt+K148</f>
        <v>2.358161969945267E-3</v>
      </c>
      <c r="L149" s="5">
        <f t="shared" si="23"/>
        <v>5.4929987852110369E-8</v>
      </c>
      <c r="M149" s="6">
        <f>IF(J149&gt;=I149, 4*PI()*K149^2, f2_*f3_/f1_/K149*L149)</f>
        <v>9.8117137759231129E-5</v>
      </c>
      <c r="N149">
        <f t="shared" si="22"/>
        <v>4.0000000000000002E-4</v>
      </c>
      <c r="O149">
        <f t="shared" si="29"/>
        <v>1.111812396843227</v>
      </c>
      <c r="P149">
        <f t="shared" si="24"/>
        <v>8.4420171669862221</v>
      </c>
      <c r="Q149">
        <f t="shared" si="25"/>
        <v>0.31366723738563473</v>
      </c>
      <c r="R149">
        <f t="shared" si="26"/>
        <v>2.8878830849753775E-2</v>
      </c>
      <c r="S149">
        <f>fSi</f>
        <v>0.8</v>
      </c>
      <c r="T149">
        <f>vt(R149*ps+(1-R149)*pl,pl, 9.8, 0.001, 2*K149, 4*PI()*K149^2, M149,IF(4*PI()*K149^2/M149&gt;=1,K1oct,K1sph), IF(4*PI()*K149^2/M149&gt;=1,K2oct,K2sph))</f>
        <v>8.5190507935442982E-3</v>
      </c>
      <c r="U149">
        <f>vt(S149*ps+(1-S149)*pl,pl, 9.8, 0.001, 2*K149, 4*PI()*K149^2, M149,IF(4*PI()*K149^2/M149&gt;=1,K1oct,K1sph), IF(4*PI()*K149^2/M149&gt;=1,K2oct,K2sph))</f>
        <v>6.8337795719829023E-2</v>
      </c>
    </row>
    <row r="150" spans="6:21">
      <c r="F150">
        <f t="shared" si="21"/>
        <v>14.799999999999963</v>
      </c>
      <c r="G150">
        <f>T0+R_*F150</f>
        <v>880.14</v>
      </c>
      <c r="H150">
        <f t="shared" si="27"/>
        <v>8.670769230769233</v>
      </c>
      <c r="I150" s="4">
        <f>Cinetica(Tliq-G150)*f3_</f>
        <v>5.5827280713299148E-4</v>
      </c>
      <c r="J150" s="5">
        <f t="shared" si="28"/>
        <v>3.5714067203445866E-6</v>
      </c>
      <c r="K150" s="5">
        <f>MAX(I149,J149)*dt+K149</f>
        <v>2.4130229860134349E-3</v>
      </c>
      <c r="L150" s="5">
        <f t="shared" si="23"/>
        <v>5.8853593614787529E-8</v>
      </c>
      <c r="M150" s="6">
        <f>IF(J150&gt;=I150, 4*PI()*K150^2, f2_*f3_/f1_/K150*L150)</f>
        <v>1.0273549695463278E-4</v>
      </c>
      <c r="N150">
        <f t="shared" si="22"/>
        <v>4.0000000000000002E-4</v>
      </c>
      <c r="O150">
        <f t="shared" si="29"/>
        <v>1.113153806946908</v>
      </c>
      <c r="P150">
        <f t="shared" si="24"/>
        <v>8.4529711623600079</v>
      </c>
      <c r="Q150">
        <f t="shared" si="25"/>
        <v>0.31343579399879068</v>
      </c>
      <c r="R150">
        <f t="shared" si="26"/>
        <v>2.8818358198368584E-2</v>
      </c>
      <c r="S150">
        <f>fSi</f>
        <v>0.8</v>
      </c>
      <c r="T150">
        <f>vt(R150*ps+(1-R150)*pl,pl, 9.8, 0.001, 2*K150, 4*PI()*K150^2, M150,IF(4*PI()*K150^2/M150&gt;=1,K1oct,K1sph), IF(4*PI()*K150^2/M150&gt;=1,K2oct,K2sph))</f>
        <v>8.7200403337627311E-3</v>
      </c>
      <c r="U150">
        <f>vt(S150*ps+(1-S150)*pl,pl, 9.8, 0.001, 2*K150, 4*PI()*K150^2, M150,IF(4*PI()*K150^2/M150&gt;=1,K1oct,K1sph), IF(4*PI()*K150^2/M150&gt;=1,K2oct,K2sph))</f>
        <v>6.94850360347396E-2</v>
      </c>
    </row>
    <row r="151" spans="6:21">
      <c r="F151">
        <f t="shared" si="21"/>
        <v>14.899999999999963</v>
      </c>
      <c r="G151">
        <f>T0+R_*F151</f>
        <v>880.07</v>
      </c>
      <c r="H151">
        <f t="shared" si="27"/>
        <v>8.6815384615384534</v>
      </c>
      <c r="I151" s="4">
        <f>Cinetica(Tliq-G151)*f3_</f>
        <v>5.6804191574437587E-4</v>
      </c>
      <c r="J151" s="5">
        <f t="shared" si="28"/>
        <v>3.5899680409662118E-6</v>
      </c>
      <c r="K151" s="5">
        <f>MAX(I150,J150)*dt+K150</f>
        <v>2.4688502667267339E-3</v>
      </c>
      <c r="L151" s="5">
        <f t="shared" si="23"/>
        <v>6.3033709072592335E-8</v>
      </c>
      <c r="M151" s="6">
        <f>IF(J151&gt;=I151, 4*PI()*K151^2, f2_*f3_/f1_/K151*L151)</f>
        <v>1.0754422904947351E-4</v>
      </c>
      <c r="N151">
        <f t="shared" si="22"/>
        <v>4.0000000000000002E-4</v>
      </c>
      <c r="O151">
        <f t="shared" si="29"/>
        <v>1.1144946050665856</v>
      </c>
      <c r="P151">
        <f t="shared" si="24"/>
        <v>8.4639040346627858</v>
      </c>
      <c r="Q151">
        <f t="shared" si="25"/>
        <v>0.31320977945822515</v>
      </c>
      <c r="R151">
        <f t="shared" si="26"/>
        <v>2.876082536372938E-2</v>
      </c>
      <c r="S151">
        <f>fSi</f>
        <v>0.8</v>
      </c>
      <c r="T151">
        <f>vt(R151*ps+(1-R151)*pl,pl, 9.8, 0.001, 2*K151, 4*PI()*K151^2, M151,IF(4*PI()*K151^2/M151&gt;=1,K1oct,K1sph), IF(4*PI()*K151^2/M151&gt;=1,K2oct,K2sph))</f>
        <v>8.9232217255186055E-3</v>
      </c>
      <c r="U151">
        <f>vt(S151*ps+(1-S151)*pl,pl, 9.8, 0.001, 2*K151, 4*PI()*K151^2, M151,IF(4*PI()*K151^2/M151&gt;=1,K1oct,K1sph), IF(4*PI()*K151^2/M151&gt;=1,K2oct,K2sph))</f>
        <v>7.0637914189077708E-2</v>
      </c>
    </row>
    <row r="152" spans="6:21">
      <c r="F152">
        <f t="shared" si="21"/>
        <v>14.999999999999963</v>
      </c>
      <c r="G152">
        <f>T0+R_*F152</f>
        <v>880</v>
      </c>
      <c r="H152">
        <f t="shared" si="27"/>
        <v>8.6923076923076916</v>
      </c>
      <c r="I152" s="4">
        <f>Cinetica(Tliq-G152)*f3_</f>
        <v>5.7791796640784888E-4</v>
      </c>
      <c r="J152" s="5">
        <f t="shared" si="28"/>
        <v>3.6084833689349999E-6</v>
      </c>
      <c r="K152" s="5">
        <f>MAX(I151,J151)*dt+K151</f>
        <v>2.5256544583011713E-3</v>
      </c>
      <c r="L152" s="5">
        <f t="shared" si="23"/>
        <v>6.7485490549454949E-8</v>
      </c>
      <c r="M152" s="6">
        <f>IF(J152&gt;=I152, 4*PI()*K152^2, f2_*f3_/f1_/K152*L152)</f>
        <v>1.1254999361741367E-4</v>
      </c>
      <c r="N152">
        <f t="shared" si="22"/>
        <v>4.0000000000000002E-4</v>
      </c>
      <c r="O152">
        <f t="shared" si="29"/>
        <v>1.1158348190669927</v>
      </c>
      <c r="P152">
        <f t="shared" si="24"/>
        <v>8.4748164323729576</v>
      </c>
      <c r="Q152">
        <f t="shared" si="25"/>
        <v>0.31298903499931557</v>
      </c>
      <c r="R152">
        <f t="shared" si="26"/>
        <v>2.8706135899052819E-2</v>
      </c>
      <c r="S152">
        <f>fSi</f>
        <v>0.8</v>
      </c>
      <c r="T152">
        <f>vt(R152*ps+(1-R152)*pl,pl, 9.8, 0.001, 2*K152, 4*PI()*K152^2, M152,IF(4*PI()*K152^2/M152&gt;=1,K1oct,K1sph), IF(4*PI()*K152^2/M152&gt;=1,K2oct,K2sph))</f>
        <v>9.1285652704005509E-3</v>
      </c>
      <c r="U152">
        <f>vt(S152*ps+(1-S152)*pl,pl, 9.8, 0.001, 2*K152, 4*PI()*K152^2, M152,IF(4*PI()*K152^2/M152&gt;=1,K1oct,K1sph), IF(4*PI()*K152^2/M152&gt;=1,K2oct,K2sph))</f>
        <v>7.1796405199300153E-2</v>
      </c>
    </row>
    <row r="153" spans="6:21">
      <c r="F153">
        <f t="shared" si="21"/>
        <v>15.099999999999962</v>
      </c>
      <c r="G153">
        <f>T0+R_*F153</f>
        <v>879.93000000000006</v>
      </c>
      <c r="H153">
        <f t="shared" si="27"/>
        <v>8.7030769230769138</v>
      </c>
      <c r="I153" s="4">
        <f>Cinetica(Tliq-G153)*f3_</f>
        <v>5.8790143809420723E-4</v>
      </c>
      <c r="J153" s="5">
        <f t="shared" si="28"/>
        <v>3.6269528749855069E-6</v>
      </c>
      <c r="K153" s="5">
        <f>MAX(I152,J152)*dt+K152</f>
        <v>2.5834462549419561E-3</v>
      </c>
      <c r="L153" s="5">
        <f t="shared" si="23"/>
        <v>7.2224892236455142E-8</v>
      </c>
      <c r="M153" s="6">
        <f>IF(J153&gt;=I153, 4*PI()*K153^2, f2_*f3_/f1_/K153*L153)</f>
        <v>1.1775964027070639E-4</v>
      </c>
      <c r="N153">
        <f t="shared" si="22"/>
        <v>4.0000000000000002E-4</v>
      </c>
      <c r="O153">
        <f t="shared" si="29"/>
        <v>1.1171744750868413</v>
      </c>
      <c r="P153">
        <f t="shared" si="24"/>
        <v>8.4857089752606694</v>
      </c>
      <c r="Q153">
        <f t="shared" si="25"/>
        <v>0.31277340735511872</v>
      </c>
      <c r="R153">
        <f t="shared" si="26"/>
        <v>2.865419761281485E-2</v>
      </c>
      <c r="S153">
        <f>fSi</f>
        <v>0.8</v>
      </c>
      <c r="T153">
        <f>vt(R153*ps+(1-R153)*pl,pl, 9.8, 0.001, 2*K153, 4*PI()*K153^2, M153,IF(4*PI()*K153^2/M153&gt;=1,K1oct,K1sph), IF(4*PI()*K153^2/M153&gt;=1,K2oct,K2sph))</f>
        <v>9.3360416705645464E-3</v>
      </c>
      <c r="U153">
        <f>vt(S153*ps+(1-S153)*pl,pl, 9.8, 0.001, 2*K153, 4*PI()*K153^2, M153,IF(4*PI()*K153^2/M153&gt;=1,K1oct,K1sph), IF(4*PI()*K153^2/M153&gt;=1,K2oct,K2sph))</f>
        <v>7.2960486955199993E-2</v>
      </c>
    </row>
    <row r="154" spans="6:21">
      <c r="F154">
        <f t="shared" si="21"/>
        <v>15.199999999999962</v>
      </c>
      <c r="G154">
        <f>T0+R_*F154</f>
        <v>879.86</v>
      </c>
      <c r="H154">
        <f t="shared" si="27"/>
        <v>8.713846153846152</v>
      </c>
      <c r="I154" s="4">
        <f>Cinetica(Tliq-G154)*f3_</f>
        <v>5.9799280886077045E-4</v>
      </c>
      <c r="J154" s="5">
        <f t="shared" si="28"/>
        <v>3.6453767290083738E-6</v>
      </c>
      <c r="K154" s="5">
        <f>MAX(I153,J153)*dt+K153</f>
        <v>2.6422363987513766E-3</v>
      </c>
      <c r="L154" s="5">
        <f t="shared" si="23"/>
        <v>7.7268702974827024E-8</v>
      </c>
      <c r="M154" s="6">
        <f>IF(J154&gt;=I154, 4*PI()*K154^2, f2_*f3_/f1_/K154*L154)</f>
        <v>1.2318021283949394E-4</v>
      </c>
      <c r="N154">
        <f t="shared" si="22"/>
        <v>4.0000000000000002E-4</v>
      </c>
      <c r="O154">
        <f t="shared" si="29"/>
        <v>1.1185135976634346</v>
      </c>
      <c r="P154">
        <f t="shared" si="24"/>
        <v>8.4965822560923527</v>
      </c>
      <c r="Q154">
        <f t="shared" si="25"/>
        <v>0.31256274853929977</v>
      </c>
      <c r="R154">
        <f t="shared" si="26"/>
        <v>2.8604922318634016E-2</v>
      </c>
      <c r="S154">
        <f>fSi</f>
        <v>0.8</v>
      </c>
      <c r="T154">
        <f>vt(R154*ps+(1-R154)*pl,pl, 9.8, 0.001, 2*K154, 4*PI()*K154^2, M154,IF(4*PI()*K154^2/M154&gt;=1,K1oct,K1sph), IF(4*PI()*K154^2/M154&gt;=1,K2oct,K2sph))</f>
        <v>9.5456220720962128E-3</v>
      </c>
      <c r="U154">
        <f>vt(S154*ps+(1-S154)*pl,pl, 9.8, 0.001, 2*K154, 4*PI()*K154^2, M154,IF(4*PI()*K154^2/M154&gt;=1,K1oct,K1sph), IF(4*PI()*K154^2/M154&gt;=1,K2oct,K2sph))</f>
        <v>7.4130140059818272E-2</v>
      </c>
    </row>
    <row r="155" spans="6:21">
      <c r="F155">
        <f t="shared" si="21"/>
        <v>15.299999999999962</v>
      </c>
      <c r="G155">
        <f>T0+R_*F155</f>
        <v>879.79000000000008</v>
      </c>
      <c r="H155">
        <f t="shared" si="27"/>
        <v>8.7246153846153724</v>
      </c>
      <c r="I155" s="4">
        <f>Cinetica(Tliq-G155)*f3_</f>
        <v>6.0819255585875379E-4</v>
      </c>
      <c r="J155" s="5">
        <f t="shared" si="28"/>
        <v>3.6637551000553118E-6</v>
      </c>
      <c r="K155" s="5">
        <f>MAX(I154,J154)*dt+K154</f>
        <v>2.7020356796374537E-3</v>
      </c>
      <c r="L155" s="5">
        <f t="shared" si="23"/>
        <v>8.2634584492288136E-8</v>
      </c>
      <c r="M155" s="6">
        <f>IF(J155&gt;=I155, 4*PI()*K155^2, f2_*f3_/f1_/K155*L155)</f>
        <v>1.2881895361563814E-4</v>
      </c>
      <c r="N155">
        <f t="shared" si="22"/>
        <v>4.0000000000000002E-4</v>
      </c>
      <c r="O155">
        <f t="shared" si="29"/>
        <v>1.119852209847451</v>
      </c>
      <c r="P155">
        <f t="shared" si="24"/>
        <v>8.5074368422109927</v>
      </c>
      <c r="Q155">
        <f t="shared" si="25"/>
        <v>0.31235691563853607</v>
      </c>
      <c r="R155">
        <f t="shared" si="26"/>
        <v>2.8558225603259119E-2</v>
      </c>
      <c r="S155">
        <f>fSi</f>
        <v>0.8</v>
      </c>
      <c r="T155">
        <f>vt(R155*ps+(1-R155)*pl,pl, 9.8, 0.001, 2*K155, 4*PI()*K155^2, M155,IF(4*PI()*K155^2/M155&gt;=1,K1oct,K1sph), IF(4*PI()*K155^2/M155&gt;=1,K2oct,K2sph))</f>
        <v>9.757278104912304E-3</v>
      </c>
      <c r="U155">
        <f>vt(S155*ps+(1-S155)*pl,pl, 9.8, 0.001, 2*K155, 4*PI()*K155^2, M155,IF(4*PI()*K155^2/M155&gt;=1,K1oct,K1sph), IF(4*PI()*K155^2/M155&gt;=1,K2oct,K2sph))</f>
        <v>7.5305347675255221E-2</v>
      </c>
    </row>
    <row r="156" spans="6:21">
      <c r="F156">
        <f t="shared" ref="F156:F219" si="30">F155+dt</f>
        <v>15.399999999999961</v>
      </c>
      <c r="G156">
        <f>T0+R_*F156</f>
        <v>879.72</v>
      </c>
      <c r="H156">
        <f t="shared" si="27"/>
        <v>8.7353846153846106</v>
      </c>
      <c r="I156" s="4">
        <f>Cinetica(Tliq-G156)*f3_</f>
        <v>6.1850115534079376E-4</v>
      </c>
      <c r="J156" s="5">
        <f t="shared" si="28"/>
        <v>3.6820881563445036E-6</v>
      </c>
      <c r="K156" s="5">
        <f>MAX(I155,J155)*dt+K155</f>
        <v>2.7628549352233293E-3</v>
      </c>
      <c r="L156" s="5">
        <f t="shared" si="23"/>
        <v>8.8341111140517355E-8</v>
      </c>
      <c r="M156" s="6">
        <f>IF(J156&gt;=I156, 4*PI()*K156^2, f2_*f3_/f1_/K156*L156)</f>
        <v>1.346833076616596E-4</v>
      </c>
      <c r="N156">
        <f t="shared" si="22"/>
        <v>4.0000000000000002E-4</v>
      </c>
      <c r="O156">
        <f t="shared" si="29"/>
        <v>1.121190333308743</v>
      </c>
      <c r="P156">
        <f t="shared" si="24"/>
        <v>8.5182732770024874</v>
      </c>
      <c r="Q156">
        <f t="shared" si="25"/>
        <v>0.31215577061395078</v>
      </c>
      <c r="R156">
        <f t="shared" si="26"/>
        <v>2.851402661122172E-2</v>
      </c>
      <c r="S156">
        <f>fSi</f>
        <v>0.8</v>
      </c>
      <c r="T156">
        <f>vt(R156*ps+(1-R156)*pl,pl, 9.8, 0.001, 2*K156, 4*PI()*K156^2, M156,IF(4*PI()*K156^2/M156&gt;=1,K1oct,K1sph), IF(4*PI()*K156^2/M156&gt;=1,K2oct,K2sph))</f>
        <v>9.970981919264937E-3</v>
      </c>
      <c r="U156">
        <f>vt(S156*ps+(1-S156)*pl,pl, 9.8, 0.001, 2*K156, 4*PI()*K156^2, M156,IF(4*PI()*K156^2/M156&gt;=1,K1oct,K1sph), IF(4*PI()*K156^2/M156&gt;=1,K2oct,K2sph))</f>
        <v>7.6486095374396351E-2</v>
      </c>
    </row>
    <row r="157" spans="6:21">
      <c r="F157">
        <f t="shared" si="30"/>
        <v>15.499999999999961</v>
      </c>
      <c r="G157">
        <f>T0+R_*F157</f>
        <v>879.65</v>
      </c>
      <c r="H157">
        <f t="shared" si="27"/>
        <v>8.7461538461538488</v>
      </c>
      <c r="I157" s="4">
        <f>Cinetica(Tliq-G157)*f3_</f>
        <v>6.2891908266812183E-4</v>
      </c>
      <c r="J157" s="5">
        <f t="shared" si="28"/>
        <v>3.7003760652655246E-6</v>
      </c>
      <c r="K157" s="5">
        <f>MAX(I156,J156)*dt+K156</f>
        <v>2.8247050507574085E-3</v>
      </c>
      <c r="L157" s="5">
        <f t="shared" si="23"/>
        <v>9.4407811182869394E-8</v>
      </c>
      <c r="M157" s="6">
        <f>IF(J157&gt;=I157, 4*PI()*K157^2, f2_*f3_/f1_/K157*L157)</f>
        <v>1.4078092718536675E-4</v>
      </c>
      <c r="N157">
        <f t="shared" si="22"/>
        <v>4.0000000000000002E-4</v>
      </c>
      <c r="O157">
        <f t="shared" si="29"/>
        <v>1.122527988433863</v>
      </c>
      <c r="P157">
        <f t="shared" si="24"/>
        <v>8.5290920812574811</v>
      </c>
      <c r="Q157">
        <f t="shared" si="25"/>
        <v>0.31195918011115464</v>
      </c>
      <c r="R157">
        <f t="shared" si="26"/>
        <v>2.8472247844713246E-2</v>
      </c>
      <c r="S157">
        <f>fSi</f>
        <v>0.8</v>
      </c>
      <c r="T157">
        <f>vt(R157*ps+(1-R157)*pl,pl, 9.8, 0.001, 2*K157, 4*PI()*K157^2, M157,IF(4*PI()*K157^2/M157&gt;=1,K1oct,K1sph), IF(4*PI()*K157^2/M157&gt;=1,K2oct,K2sph))</f>
        <v>1.0186706218884818E-2</v>
      </c>
      <c r="U157">
        <f>vt(S157*ps+(1-S157)*pl,pl, 9.8, 0.001, 2*K157, 4*PI()*K157^2, M157,IF(4*PI()*K157^2/M157&gt;=1,K1oct,K1sph), IF(4*PI()*K157^2/M157&gt;=1,K2oct,K2sph))</f>
        <v>7.7672370998538548E-2</v>
      </c>
    </row>
    <row r="158" spans="6:21">
      <c r="F158">
        <f t="shared" si="30"/>
        <v>15.599999999999961</v>
      </c>
      <c r="G158">
        <f>T0+R_*F158</f>
        <v>879.58</v>
      </c>
      <c r="H158">
        <f t="shared" si="27"/>
        <v>8.756923076923071</v>
      </c>
      <c r="I158" s="4">
        <f>Cinetica(Tliq-G158)*f3_</f>
        <v>6.3944681231779636E-4</v>
      </c>
      <c r="J158" s="5">
        <f t="shared" si="28"/>
        <v>3.7186189933845344E-6</v>
      </c>
      <c r="K158" s="5">
        <f>MAX(I157,J157)*dt+K157</f>
        <v>2.8875969590242208E-3</v>
      </c>
      <c r="L158" s="5">
        <f t="shared" si="23"/>
        <v>1.0085520968269355E-7</v>
      </c>
      <c r="M158" s="6">
        <f>IF(J158&gt;=I158, 4*PI()*K158^2, f2_*f3_/f1_/K158*L158)</f>
        <v>1.471196759807535E-4</v>
      </c>
      <c r="N158">
        <f t="shared" si="22"/>
        <v>4.0000000000000002E-4</v>
      </c>
      <c r="O158">
        <f t="shared" si="29"/>
        <v>1.1238651944160276</v>
      </c>
      <c r="P158">
        <f t="shared" si="24"/>
        <v>8.5398937544372338</v>
      </c>
      <c r="Q158">
        <f t="shared" si="25"/>
        <v>0.31176701527849437</v>
      </c>
      <c r="R158">
        <f t="shared" si="26"/>
        <v>2.8432814977495609E-2</v>
      </c>
      <c r="S158">
        <f>fSi</f>
        <v>0.8</v>
      </c>
      <c r="T158">
        <f>vt(R158*ps+(1-R158)*pl,pl, 9.8, 0.001, 2*K158, 4*PI()*K158^2, M158,IF(4*PI()*K158^2/M158&gt;=1,K1oct,K1sph), IF(4*PI()*K158^2/M158&gt;=1,K2oct,K2sph))</f>
        <v>1.0404424290881736E-2</v>
      </c>
      <c r="U158">
        <f>vt(S158*ps+(1-S158)*pl,pl, 9.8, 0.001, 2*K158, 4*PI()*K158^2, M158,IF(4*PI()*K158^2/M158&gt;=1,K1oct,K1sph), IF(4*PI()*K158^2/M158&gt;=1,K2oct,K2sph))</f>
        <v>7.8864164520872346E-2</v>
      </c>
    </row>
    <row r="159" spans="6:21">
      <c r="F159">
        <f t="shared" si="30"/>
        <v>15.69999999999996</v>
      </c>
      <c r="G159">
        <f>T0+R_*F159</f>
        <v>879.51</v>
      </c>
      <c r="H159">
        <f t="shared" si="27"/>
        <v>8.7676923076923092</v>
      </c>
      <c r="I159" s="4">
        <f>Cinetica(Tliq-G159)*f3_</f>
        <v>6.5008481788983886E-4</v>
      </c>
      <c r="J159" s="5">
        <f t="shared" si="28"/>
        <v>3.7368171064494098E-6</v>
      </c>
      <c r="K159" s="5">
        <f>MAX(I158,J158)*dt+K158</f>
        <v>2.9515416402560004E-3</v>
      </c>
      <c r="L159" s="5">
        <f t="shared" si="23"/>
        <v>1.0770487304393691E-7</v>
      </c>
      <c r="M159" s="6">
        <f>IF(J159&gt;=I159, 4*PI()*K159^2, f2_*f3_/f1_/K159*L159)</f>
        <v>1.53707633935748E-4</v>
      </c>
      <c r="N159">
        <f t="shared" si="22"/>
        <v>4.0000000000000002E-4</v>
      </c>
      <c r="O159">
        <f t="shared" si="29"/>
        <v>1.1252019693381263</v>
      </c>
      <c r="P159">
        <f t="shared" si="24"/>
        <v>8.5506787758513187</v>
      </c>
      <c r="Q159">
        <f t="shared" si="25"/>
        <v>0.31157915159312471</v>
      </c>
      <c r="R159">
        <f t="shared" si="26"/>
        <v>2.8395656681683874E-2</v>
      </c>
      <c r="S159">
        <f>fSi</f>
        <v>0.8</v>
      </c>
      <c r="T159">
        <f>vt(R159*ps+(1-R159)*pl,pl, 9.8, 0.001, 2*K159, 4*PI()*K159^2, M159,IF(4*PI()*K159^2/M159&gt;=1,K1oct,K1sph), IF(4*PI()*K159^2/M159&gt;=1,K2oct,K2sph))</f>
        <v>1.0624110032452113E-2</v>
      </c>
      <c r="U159">
        <f>vt(S159*ps+(1-S159)*pl,pl, 9.8, 0.001, 2*K159, 4*PI()*K159^2, M159,IF(4*PI()*K159^2/M159&gt;=1,K1oct,K1sph), IF(4*PI()*K159^2/M159&gt;=1,K2oct,K2sph))</f>
        <v>8.0061467915754303E-2</v>
      </c>
    </row>
    <row r="160" spans="6:21">
      <c r="F160">
        <f t="shared" si="30"/>
        <v>15.79999999999996</v>
      </c>
      <c r="G160">
        <f>T0+R_*F160</f>
        <v>879.44</v>
      </c>
      <c r="H160">
        <f t="shared" si="27"/>
        <v>8.7784615384615297</v>
      </c>
      <c r="I160" s="4">
        <f>Cinetica(Tliq-G160)*f3_</f>
        <v>6.6083357211409492E-4</v>
      </c>
      <c r="J160" s="5">
        <f t="shared" si="28"/>
        <v>3.7549705693945724E-6</v>
      </c>
      <c r="K160" s="5">
        <f>MAX(I159,J159)*dt+K159</f>
        <v>3.0165501220449841E-3</v>
      </c>
      <c r="L160" s="5">
        <f t="shared" si="23"/>
        <v>1.1497945525704658E-7</v>
      </c>
      <c r="M160" s="6">
        <f>IF(J160&gt;=I160, 4*PI()*K160^2, f2_*f3_/f1_/K160*L160)</f>
        <v>1.605531016073964E-4</v>
      </c>
      <c r="N160">
        <f t="shared" si="22"/>
        <v>4.0000000000000002E-4</v>
      </c>
      <c r="O160">
        <f t="shared" si="29"/>
        <v>1.126538330249343</v>
      </c>
      <c r="P160">
        <f t="shared" si="24"/>
        <v>8.5614476057542372</v>
      </c>
      <c r="Q160">
        <f t="shared" si="25"/>
        <v>0.31139546869454127</v>
      </c>
      <c r="R160">
        <f t="shared" si="26"/>
        <v>2.8360704466347704E-2</v>
      </c>
      <c r="S160">
        <f>fSi</f>
        <v>0.8</v>
      </c>
      <c r="T160">
        <f>vt(R160*ps+(1-R160)*pl,pl, 9.8, 0.001, 2*K160, 4*PI()*K160^2, M160,IF(4*PI()*K160^2/M160&gt;=1,K1oct,K1sph), IF(4*PI()*K160^2/M160&gt;=1,K2oct,K2sph))</f>
        <v>1.0845737974505861E-2</v>
      </c>
      <c r="U160">
        <f>vt(S160*ps+(1-S160)*pl,pl, 9.8, 0.001, 2*K160, 4*PI()*K160^2, M160,IF(4*PI()*K160^2/M160&gt;=1,K1oct,K1sph), IF(4*PI()*K160^2/M160&gt;=1,K2oct,K2sph))</f>
        <v>8.1264275033681596E-2</v>
      </c>
    </row>
    <row r="161" spans="6:21">
      <c r="F161">
        <f t="shared" si="30"/>
        <v>15.899999999999959</v>
      </c>
      <c r="G161">
        <f>T0+R_*F161</f>
        <v>879.37</v>
      </c>
      <c r="H161">
        <f t="shared" si="27"/>
        <v>8.7892307692307678</v>
      </c>
      <c r="I161" s="4">
        <f>Cinetica(Tliq-G161)*f3_</f>
        <v>6.7169354685725925E-4</v>
      </c>
      <c r="J161" s="5">
        <f t="shared" si="28"/>
        <v>3.7730795463462011E-6</v>
      </c>
      <c r="K161" s="5">
        <f>MAX(I160,J160)*dt+K160</f>
        <v>3.0826334792563937E-3</v>
      </c>
      <c r="L161" s="5">
        <f t="shared" si="23"/>
        <v>1.2270274590454343E-7</v>
      </c>
      <c r="M161" s="6">
        <f>IF(J161&gt;=I161, 4*PI()*K161^2, f2_*f3_/f1_/K161*L161)</f>
        <v>1.6766460486506498E-4</v>
      </c>
      <c r="N161">
        <f t="shared" si="22"/>
        <v>4.0000000000000002E-4</v>
      </c>
      <c r="O161">
        <f t="shared" si="29"/>
        <v>1.1278742932359338</v>
      </c>
      <c r="P161">
        <f t="shared" si="24"/>
        <v>8.5722006863674398</v>
      </c>
      <c r="Q161">
        <f t="shared" si="25"/>
        <v>0.31121585022522796</v>
      </c>
      <c r="R161">
        <f t="shared" si="26"/>
        <v>2.8327892527040714E-2</v>
      </c>
      <c r="S161">
        <f>fSi</f>
        <v>0.8</v>
      </c>
      <c r="T161">
        <f>vt(R161*ps+(1-R161)*pl,pl, 9.8, 0.001, 2*K161, 4*PI()*K161^2, M161,IF(4*PI()*K161^2/M161&gt;=1,K1oct,K1sph), IF(4*PI()*K161^2/M161&gt;=1,K2oct,K2sph))</f>
        <v>1.1069283302339791E-2</v>
      </c>
      <c r="U161">
        <f>vt(S161*ps+(1-S161)*pl,pl, 9.8, 0.001, 2*K161, 4*PI()*K161^2, M161,IF(4*PI()*K161^2/M161&gt;=1,K1oct,K1sph), IF(4*PI()*K161^2/M161&gt;=1,K2oct,K2sph))</f>
        <v>8.247258148186451E-2</v>
      </c>
    </row>
    <row r="162" spans="6:21">
      <c r="F162">
        <f t="shared" si="30"/>
        <v>15.999999999999959</v>
      </c>
      <c r="G162">
        <f>T0+R_*F162</f>
        <v>879.30000000000007</v>
      </c>
      <c r="H162">
        <f t="shared" si="27"/>
        <v>8.7999999999999901</v>
      </c>
      <c r="I162" s="4">
        <f>Cinetica(Tliq-G162)*f3_</f>
        <v>6.8266521312952385E-4</v>
      </c>
      <c r="J162" s="5">
        <f t="shared" si="28"/>
        <v>3.7911442006269423E-6</v>
      </c>
      <c r="K162" s="5">
        <f>MAX(I161,J161)*dt+K161</f>
        <v>3.1498028339421195E-3</v>
      </c>
      <c r="L162" s="5">
        <f t="shared" si="23"/>
        <v>1.3089971998203184E-7</v>
      </c>
      <c r="M162" s="6">
        <f>IF(J162&gt;=I162, 4*PI()*K162^2, f2_*f3_/f1_/K162*L162)</f>
        <v>1.7505089960224784E-4</v>
      </c>
      <c r="N162">
        <f t="shared" si="22"/>
        <v>4.0000000000000002E-4</v>
      </c>
      <c r="O162">
        <f t="shared" si="29"/>
        <v>1.129209873486607</v>
      </c>
      <c r="P162">
        <f t="shared" si="24"/>
        <v>8.5829384428326279</v>
      </c>
      <c r="Q162">
        <f t="shared" si="25"/>
        <v>0.31104018367809033</v>
      </c>
      <c r="R162">
        <f t="shared" si="26"/>
        <v>2.8297157605330359E-2</v>
      </c>
      <c r="S162">
        <f>fSi</f>
        <v>0.8</v>
      </c>
      <c r="T162">
        <f>vt(R162*ps+(1-R162)*pl,pl, 9.8, 0.001, 2*K162, 4*PI()*K162^2, M162,IF(4*PI()*K162^2/M162&gt;=1,K1oct,K1sph), IF(4*PI()*K162^2/M162&gt;=1,K2oct,K2sph))</f>
        <v>1.1294721873418173E-2</v>
      </c>
      <c r="U162">
        <f>vt(S162*ps+(1-S162)*pl,pl, 9.8, 0.001, 2*K162, 4*PI()*K162^2, M162,IF(4*PI()*K162^2/M162&gt;=1,K1oct,K1sph), IF(4*PI()*K162^2/M162&gt;=1,K2oct,K2sph))</f>
        <v>8.3686384510277129E-2</v>
      </c>
    </row>
    <row r="163" spans="6:21">
      <c r="F163">
        <f t="shared" si="30"/>
        <v>16.099999999999959</v>
      </c>
      <c r="G163">
        <f>T0+R_*F163</f>
        <v>879.23</v>
      </c>
      <c r="H163">
        <f t="shared" si="27"/>
        <v>8.8107692307692282</v>
      </c>
      <c r="I163" s="4">
        <f>Cinetica(Tliq-G163)*f3_</f>
        <v>6.9374904109141555E-4</v>
      </c>
      <c r="J163" s="5">
        <f t="shared" si="28"/>
        <v>3.8091646947610489E-6</v>
      </c>
      <c r="K163" s="5">
        <f>MAX(I162,J162)*dt+K162</f>
        <v>3.2180693552550719E-3</v>
      </c>
      <c r="L163" s="5">
        <f t="shared" si="23"/>
        <v>1.3959658959181845E-7</v>
      </c>
      <c r="M163" s="6">
        <f>IF(J163&gt;=I163, 4*PI()*K163^2, f2_*f3_/f1_/K163*L163)</f>
        <v>1.8272097651756685E-4</v>
      </c>
      <c r="N163">
        <f t="shared" si="22"/>
        <v>4.0000000000000002E-4</v>
      </c>
      <c r="O163">
        <f t="shared" si="29"/>
        <v>1.1305450853529784</v>
      </c>
      <c r="P163">
        <f t="shared" si="24"/>
        <v>8.5936612841017581</v>
      </c>
      <c r="Q163">
        <f t="shared" si="25"/>
        <v>0.31086836025036085</v>
      </c>
      <c r="R163">
        <f t="shared" si="26"/>
        <v>2.826843885761406E-2</v>
      </c>
      <c r="S163">
        <f>fSi</f>
        <v>0.8</v>
      </c>
      <c r="T163">
        <f>vt(R163*ps+(1-R163)*pl,pl, 9.8, 0.001, 2*K163, 4*PI()*K163^2, M163,IF(4*PI()*K163^2/M163&gt;=1,K1oct,K1sph), IF(4*PI()*K163^2/M163&gt;=1,K2oct,K2sph))</f>
        <v>1.152203023245368E-2</v>
      </c>
      <c r="U163">
        <f>vt(S163*ps+(1-S163)*pl,pl, 9.8, 0.001, 2*K163, 4*PI()*K163^2, M163,IF(4*PI()*K163^2/M163&gt;=1,K1oct,K1sph), IF(4*PI()*K163^2/M163&gt;=1,K2oct,K2sph))</f>
        <v>8.4905682903054822E-2</v>
      </c>
    </row>
    <row r="164" spans="6:21">
      <c r="F164">
        <f t="shared" si="30"/>
        <v>16.19999999999996</v>
      </c>
      <c r="G164">
        <f>T0+R_*F164</f>
        <v>879.16000000000008</v>
      </c>
      <c r="H164">
        <f t="shared" si="27"/>
        <v>8.8215384615384487</v>
      </c>
      <c r="I164" s="4">
        <f>Cinetica(Tliq-G164)*f3_</f>
        <v>7.0494550006025591E-4</v>
      </c>
      <c r="J164" s="5">
        <f t="shared" si="28"/>
        <v>3.8271411904790326E-6</v>
      </c>
      <c r="K164" s="5">
        <f>MAX(I163,J163)*dt+K163</f>
        <v>3.2874442593642133E-3</v>
      </c>
      <c r="L164" s="5">
        <f t="shared" si="23"/>
        <v>1.4882085756775884E-7</v>
      </c>
      <c r="M164" s="6">
        <f>IF(J164&gt;=I164, 4*PI()*K164^2, f2_*f3_/f1_/K164*L164)</f>
        <v>1.9068406596555473E-4</v>
      </c>
      <c r="N164">
        <f t="shared" si="22"/>
        <v>4.0000000000000002E-4</v>
      </c>
      <c r="O164">
        <f t="shared" si="29"/>
        <v>1.1318799424054682</v>
      </c>
      <c r="P164">
        <f t="shared" si="24"/>
        <v>8.6043696037686193</v>
      </c>
      <c r="Q164">
        <f t="shared" si="25"/>
        <v>0.31070027470367978</v>
      </c>
      <c r="R164">
        <f t="shared" si="26"/>
        <v>2.8241677732435338E-2</v>
      </c>
      <c r="S164">
        <f>fSi</f>
        <v>0.8</v>
      </c>
      <c r="T164">
        <f>vt(R164*ps+(1-R164)*pl,pl, 9.8, 0.001, 2*K164, 4*PI()*K164^2, M164,IF(4*PI()*K164^2/M164&gt;=1,K1oct,K1sph), IF(4*PI()*K164^2/M164&gt;=1,K2oct,K2sph))</f>
        <v>1.1751185623821337E-2</v>
      </c>
      <c r="U164">
        <f>vt(S164*ps+(1-S164)*pl,pl, 9.8, 0.001, 2*K164, 4*PI()*K164^2, M164,IF(4*PI()*K164^2/M164&gt;=1,K1oct,K1sph), IF(4*PI()*K164^2/M164&gt;=1,K2oct,K2sph))</f>
        <v>8.6130476875097089E-2</v>
      </c>
    </row>
    <row r="165" spans="6:21">
      <c r="F165">
        <f t="shared" si="30"/>
        <v>16.299999999999962</v>
      </c>
      <c r="G165">
        <f>T0+R_*F165</f>
        <v>879.09</v>
      </c>
      <c r="H165">
        <f t="shared" si="27"/>
        <v>8.8323076923076869</v>
      </c>
      <c r="I165" s="4">
        <f>Cinetica(Tliq-G165)*f3_</f>
        <v>7.1625505851681895E-4</v>
      </c>
      <c r="J165" s="5">
        <f t="shared" si="28"/>
        <v>3.845073848722729E-6</v>
      </c>
      <c r="K165" s="5">
        <f>MAX(I164,J164)*dt+K164</f>
        <v>3.3579388093702388E-3</v>
      </c>
      <c r="L165" s="5">
        <f t="shared" si="23"/>
        <v>1.5860137309141292E-7</v>
      </c>
      <c r="M165" s="6">
        <f>IF(J165&gt;=I165, 4*PI()*K165^2, f2_*f3_/f1_/K165*L165)</f>
        <v>1.9894964287780844E-4</v>
      </c>
      <c r="N165">
        <f t="shared" si="22"/>
        <v>4.0000000000000002E-4</v>
      </c>
      <c r="O165">
        <f t="shared" si="29"/>
        <v>1.1332144574850387</v>
      </c>
      <c r="P165">
        <f t="shared" si="24"/>
        <v>8.6150637808465387</v>
      </c>
      <c r="Q165">
        <f t="shared" si="25"/>
        <v>0.31053582523006684</v>
      </c>
      <c r="R165">
        <f t="shared" si="26"/>
        <v>2.8216817855713675E-2</v>
      </c>
      <c r="S165">
        <f>fSi</f>
        <v>0.8</v>
      </c>
      <c r="T165">
        <f>vt(R165*ps+(1-R165)*pl,pl, 9.8, 0.001, 2*K165, 4*PI()*K165^2, M165,IF(4*PI()*K165^2/M165&gt;=1,K1oct,K1sph), IF(4*PI()*K165^2/M165&gt;=1,K2oct,K2sph))</f>
        <v>1.1982166001530891E-2</v>
      </c>
      <c r="U165">
        <f>vt(S165*ps+(1-S165)*pl,pl, 9.8, 0.001, 2*K165, 4*PI()*K165^2, M165,IF(4*PI()*K165^2/M165&gt;=1,K1oct,K1sph), IF(4*PI()*K165^2/M165&gt;=1,K2oct,K2sph))</f>
        <v>8.7360767973726036E-2</v>
      </c>
    </row>
    <row r="166" spans="6:21">
      <c r="F166">
        <f t="shared" si="30"/>
        <v>16.399999999999963</v>
      </c>
      <c r="G166">
        <f>T0+R_*F166</f>
        <v>879.02</v>
      </c>
      <c r="H166">
        <f t="shared" si="27"/>
        <v>8.8430769230769251</v>
      </c>
      <c r="I166" s="4">
        <f>Cinetica(Tliq-G166)*f3_</f>
        <v>7.2767818411162855E-4</v>
      </c>
      <c r="J166" s="5">
        <f t="shared" si="28"/>
        <v>3.862962829649896E-6</v>
      </c>
      <c r="K166" s="5">
        <f>MAX(I165,J165)*dt+K165</f>
        <v>3.4295643152219206E-3</v>
      </c>
      <c r="L166" s="5">
        <f t="shared" si="23"/>
        <v>1.6896838936109246E-7</v>
      </c>
      <c r="M166" s="6">
        <f>IF(J166&gt;=I166, 4*PI()*K166^2, f2_*f3_/f1_/K166*L166)</f>
        <v>2.0752743175510885E-4</v>
      </c>
      <c r="N166">
        <f t="shared" si="22"/>
        <v>4.0000000000000002E-4</v>
      </c>
      <c r="O166">
        <f t="shared" si="29"/>
        <v>1.1345486427510758</v>
      </c>
      <c r="P166">
        <f t="shared" si="24"/>
        <v>8.6257441804962767</v>
      </c>
      <c r="Q166">
        <f t="shared" si="25"/>
        <v>0.31037491332351497</v>
      </c>
      <c r="R166">
        <f t="shared" si="26"/>
        <v>2.8193804923222061E-2</v>
      </c>
      <c r="S166">
        <f>fSi</f>
        <v>0.8</v>
      </c>
      <c r="T166">
        <f>vt(R166*ps+(1-R166)*pl,pl, 9.8, 0.001, 2*K166, 4*PI()*K166^2, M166,IF(4*PI()*K166^2/M166&gt;=1,K1oct,K1sph), IF(4*PI()*K166^2/M166&gt;=1,K2oct,K2sph))</f>
        <v>1.2214950036788534E-2</v>
      </c>
      <c r="U166">
        <f>vt(S166*ps+(1-S166)*pl,pl, 9.8, 0.001, 2*K166, 4*PI()*K166^2, M166,IF(4*PI()*K166^2/M166&gt;=1,K1oct,K1sph), IF(4*PI()*K166^2/M166&gt;=1,K2oct,K2sph))</f>
        <v>8.8596558985245405E-2</v>
      </c>
    </row>
    <row r="167" spans="6:21">
      <c r="F167">
        <f t="shared" si="30"/>
        <v>16.499999999999964</v>
      </c>
      <c r="G167">
        <f>T0+R_*F167</f>
        <v>878.95</v>
      </c>
      <c r="H167">
        <f t="shared" si="27"/>
        <v>8.8538461538461473</v>
      </c>
      <c r="I167" s="4">
        <f>Cinetica(Tliq-G167)*f3_</f>
        <v>7.3921534367134983E-4</v>
      </c>
      <c r="J167" s="5">
        <f t="shared" si="28"/>
        <v>3.880808292639073E-6</v>
      </c>
      <c r="K167" s="5">
        <f>MAX(I166,J166)*dt+K166</f>
        <v>3.5023321336330833E-3</v>
      </c>
      <c r="L167" s="5">
        <f t="shared" si="23"/>
        <v>1.7995362337690029E-7</v>
      </c>
      <c r="M167" s="6">
        <f>IF(J167&gt;=I167, 4*PI()*K167^2, f2_*f3_/f1_/K167*L167)</f>
        <v>2.1642741173109618E-4</v>
      </c>
      <c r="N167">
        <f t="shared" si="22"/>
        <v>4.0000000000000002E-4</v>
      </c>
      <c r="O167">
        <f t="shared" si="29"/>
        <v>1.1358825097257492</v>
      </c>
      <c r="P167">
        <f t="shared" si="24"/>
        <v>8.636411154707897</v>
      </c>
      <c r="Q167">
        <f t="shared" si="25"/>
        <v>0.31021744365694948</v>
      </c>
      <c r="R167">
        <f t="shared" si="26"/>
        <v>2.817258659982071E-2</v>
      </c>
      <c r="S167">
        <f>fSi</f>
        <v>0.8</v>
      </c>
      <c r="T167">
        <f>vt(R167*ps+(1-R167)*pl,pl, 9.8, 0.001, 2*K167, 4*PI()*K167^2, M167,IF(4*PI()*K167^2/M167&gt;=1,K1oct,K1sph), IF(4*PI()*K167^2/M167&gt;=1,K2oct,K2sph))</f>
        <v>1.2449517123359668E-2</v>
      </c>
      <c r="U167">
        <f>vt(S167*ps+(1-S167)*pl,pl, 9.8, 0.001, 2*K167, 4*PI()*K167^2, M167,IF(4*PI()*K167^2/M167&gt;=1,K1oct,K1sph), IF(4*PI()*K167^2/M167&gt;=1,K2oct,K2sph))</f>
        <v>8.9837853846239796E-2</v>
      </c>
    </row>
    <row r="168" spans="6:21">
      <c r="F168">
        <f t="shared" si="30"/>
        <v>16.599999999999966</v>
      </c>
      <c r="G168">
        <f>T0+R_*F168</f>
        <v>878.88</v>
      </c>
      <c r="H168">
        <f t="shared" si="27"/>
        <v>8.8646153846153855</v>
      </c>
      <c r="I168" s="4">
        <f>Cinetica(Tliq-G168)*f3_</f>
        <v>7.5086700320509928E-4</v>
      </c>
      <c r="J168" s="5">
        <f t="shared" si="28"/>
        <v>3.8986103962943916E-6</v>
      </c>
      <c r="K168" s="5">
        <f>MAX(I167,J167)*dt+K167</f>
        <v>3.5762536680002182E-3</v>
      </c>
      <c r="L168" s="5">
        <f t="shared" si="23"/>
        <v>1.9159031790641863E-7</v>
      </c>
      <c r="M168" s="6">
        <f>IF(J168&gt;=I168, 4*PI()*K168^2, f2_*f3_/f1_/K168*L168)</f>
        <v>2.2565982170809777E-4</v>
      </c>
      <c r="N168">
        <f t="shared" si="22"/>
        <v>4.0000000000000002E-4</v>
      </c>
      <c r="O168">
        <f t="shared" si="29"/>
        <v>1.1372160693351219</v>
      </c>
      <c r="P168">
        <f t="shared" si="24"/>
        <v>8.6470650429400457</v>
      </c>
      <c r="Q168">
        <f t="shared" si="25"/>
        <v>0.31006332396430825</v>
      </c>
      <c r="R168">
        <f t="shared" si="26"/>
        <v>2.8153112424920548E-2</v>
      </c>
      <c r="S168">
        <f>fSi</f>
        <v>0.8</v>
      </c>
      <c r="T168">
        <f>vt(R168*ps+(1-R168)*pl,pl, 9.8, 0.001, 2*K168, 4*PI()*K168^2, M168,IF(4*PI()*K168^2/M168&gt;=1,K1oct,K1sph), IF(4*PI()*K168^2/M168&gt;=1,K2oct,K2sph))</f>
        <v>1.2685847380803965E-2</v>
      </c>
      <c r="U168">
        <f>vt(S168*ps+(1-S168)*pl,pl, 9.8, 0.001, 2*K168, 4*PI()*K168^2, M168,IF(4*PI()*K168^2/M168&gt;=1,K1oct,K1sph), IF(4*PI()*K168^2/M168&gt;=1,K2oct,K2sph))</f>
        <v>9.1084657559450916E-2</v>
      </c>
    </row>
    <row r="169" spans="6:21">
      <c r="F169">
        <f t="shared" si="30"/>
        <v>16.699999999999967</v>
      </c>
      <c r="G169">
        <f>T0+R_*F169</f>
        <v>878.81000000000006</v>
      </c>
      <c r="H169">
        <f t="shared" si="27"/>
        <v>8.8753846153846059</v>
      </c>
      <c r="I169" s="4">
        <f>Cinetica(Tliq-G169)*f3_</f>
        <v>7.6263362791048226E-4</v>
      </c>
      <c r="J169" s="5">
        <f t="shared" si="28"/>
        <v>3.9163692984500834E-6</v>
      </c>
      <c r="K169" s="5">
        <f>MAX(I168,J168)*dt+K168</f>
        <v>3.651340368320728E-3</v>
      </c>
      <c r="L169" s="5">
        <f t="shared" si="23"/>
        <v>2.0391330569728306E-7</v>
      </c>
      <c r="M169" s="6">
        <f>IF(J169&gt;=I169, 4*PI()*K169^2, f2_*f3_/f1_/K169*L169)</f>
        <v>2.3523516556570552E-4</v>
      </c>
      <c r="N169">
        <f t="shared" si="22"/>
        <v>4.0000000000000002E-4</v>
      </c>
      <c r="O169">
        <f t="shared" si="29"/>
        <v>1.1385493319472544</v>
      </c>
      <c r="P169">
        <f t="shared" si="24"/>
        <v>8.6577061727198092</v>
      </c>
      <c r="Q169">
        <f t="shared" si="25"/>
        <v>0.30991246492751079</v>
      </c>
      <c r="R169">
        <f t="shared" si="26"/>
        <v>2.8135333723698707E-2</v>
      </c>
      <c r="S169">
        <f>fSi</f>
        <v>0.8</v>
      </c>
      <c r="T169">
        <f>vt(R169*ps+(1-R169)*pl,pl, 9.8, 0.001, 2*K169, 4*PI()*K169^2, M169,IF(4*PI()*K169^2/M169&gt;=1,K1oct,K1sph), IF(4*PI()*K169^2/M169&gt;=1,K2oct,K2sph))</f>
        <v>1.2923921655756503E-2</v>
      </c>
      <c r="U169">
        <f>vt(S169*ps+(1-S169)*pl,pl, 9.8, 0.001, 2*K169, 4*PI()*K169^2, M169,IF(4*PI()*K169^2/M169&gt;=1,K1oct,K1sph), IF(4*PI()*K169^2/M169&gt;=1,K2oct,K2sph))</f>
        <v>9.2336976114066424E-2</v>
      </c>
    </row>
    <row r="170" spans="6:21">
      <c r="F170">
        <f t="shared" si="30"/>
        <v>16.799999999999969</v>
      </c>
      <c r="G170">
        <f>T0+R_*F170</f>
        <v>878.74</v>
      </c>
      <c r="H170">
        <f t="shared" si="27"/>
        <v>8.8861538461538441</v>
      </c>
      <c r="I170" s="4">
        <f>Cinetica(Tliq-G170)*f3_</f>
        <v>7.7451568217983121E-4</v>
      </c>
      <c r="J170" s="5">
        <f t="shared" si="28"/>
        <v>3.9340851561753715E-6</v>
      </c>
      <c r="K170" s="5">
        <f>MAX(I169,J169)*dt+K169</f>
        <v>3.7276037311117761E-3</v>
      </c>
      <c r="L170" s="5">
        <f t="shared" si="23"/>
        <v>2.16959076004484E-7</v>
      </c>
      <c r="M170" s="6">
        <f>IF(J170&gt;=I170, 4*PI()*K170^2, f2_*f3_/f1_/K170*L170)</f>
        <v>2.4516421744269658E-4</v>
      </c>
      <c r="N170">
        <f t="shared" si="22"/>
        <v>4.0000000000000002E-4</v>
      </c>
      <c r="O170">
        <f t="shared" si="29"/>
        <v>1.1398823074075699</v>
      </c>
      <c r="P170">
        <f t="shared" si="24"/>
        <v>8.66833486020602</v>
      </c>
      <c r="Q170">
        <f t="shared" si="25"/>
        <v>0.30976478006809521</v>
      </c>
      <c r="R170">
        <f t="shared" si="26"/>
        <v>2.8119203523696411E-2</v>
      </c>
      <c r="S170">
        <f>fSi</f>
        <v>0.8</v>
      </c>
      <c r="T170">
        <f>vt(R170*ps+(1-R170)*pl,pl, 9.8, 0.001, 2*K170, 4*PI()*K170^2, M170,IF(4*PI()*K170^2/M170&gt;=1,K1oct,K1sph), IF(4*PI()*K170^2/M170&gt;=1,K2oct,K2sph))</f>
        <v>1.3163721521334699E-2</v>
      </c>
      <c r="U170">
        <f>vt(S170*ps+(1-S170)*pl,pl, 9.8, 0.001, 2*K170, 4*PI()*K170^2, M170,IF(4*PI()*K170^2/M170&gt;=1,K1oct,K1sph), IF(4*PI()*K170^2/M170&gt;=1,K2oct,K2sph))</f>
        <v>9.3594816410255105E-2</v>
      </c>
    </row>
    <row r="171" spans="6:21">
      <c r="F171">
        <f t="shared" si="30"/>
        <v>16.89999999999997</v>
      </c>
      <c r="G171">
        <f>T0+R_*F171</f>
        <v>878.67000000000007</v>
      </c>
      <c r="H171">
        <f t="shared" si="27"/>
        <v>8.8969230769230663</v>
      </c>
      <c r="I171" s="4">
        <f>Cinetica(Tliq-G171)*f3_</f>
        <v>7.8651362960606072E-4</v>
      </c>
      <c r="J171" s="5">
        <f t="shared" si="28"/>
        <v>3.9517581257788701E-6</v>
      </c>
      <c r="K171" s="5">
        <f>MAX(I170,J170)*dt+K170</f>
        <v>3.8050552993297592E-3</v>
      </c>
      <c r="L171" s="5">
        <f t="shared" si="23"/>
        <v>2.307658435018851E-7</v>
      </c>
      <c r="M171" s="6">
        <f>IF(J171&gt;=I171, 4*PI()*K171^2, f2_*f3_/f1_/K171*L171)</f>
        <v>2.5545802709290118E-4</v>
      </c>
      <c r="N171">
        <f t="shared" si="22"/>
        <v>4.0000000000000002E-4</v>
      </c>
      <c r="O171">
        <f t="shared" si="29"/>
        <v>1.1412150050716592</v>
      </c>
      <c r="P171">
        <f t="shared" si="24"/>
        <v>8.6789514107186942</v>
      </c>
      <c r="Q171">
        <f t="shared" si="25"/>
        <v>0.3096201856433124</v>
      </c>
      <c r="R171">
        <f t="shared" si="26"/>
        <v>2.8104676476346305E-2</v>
      </c>
      <c r="S171">
        <f>fSi</f>
        <v>0.8</v>
      </c>
      <c r="T171">
        <f>vt(R171*ps+(1-R171)*pl,pl, 9.8, 0.001, 2*K171, 4*PI()*K171^2, M171,IF(4*PI()*K171^2/M171&gt;=1,K1oct,K1sph), IF(4*PI()*K171^2/M171&gt;=1,K2oct,K2sph))</f>
        <v>1.3405229274868074E-2</v>
      </c>
      <c r="U171">
        <f>vt(S171*ps+(1-S171)*pl,pl, 9.8, 0.001, 2*K171, 4*PI()*K171^2, M171,IF(4*PI()*K171^2/M171&gt;=1,K1oct,K1sph), IF(4*PI()*K171^2/M171&gt;=1,K2oct,K2sph))</f>
        <v>9.4858186187783411E-2</v>
      </c>
    </row>
    <row r="172" spans="6:21">
      <c r="F172">
        <f t="shared" si="30"/>
        <v>16.999999999999972</v>
      </c>
      <c r="G172">
        <f>T0+R_*F172</f>
        <v>878.6</v>
      </c>
      <c r="H172">
        <f t="shared" si="27"/>
        <v>8.9076923076923045</v>
      </c>
      <c r="I172" s="4">
        <f>Cinetica(Tliq-G172)*f3_</f>
        <v>7.9862793298874886E-4</v>
      </c>
      <c r="J172" s="5">
        <f t="shared" si="28"/>
        <v>3.9693883628134061E-6</v>
      </c>
      <c r="K172" s="5">
        <f>MAX(I171,J171)*dt+K171</f>
        <v>3.8837066622903651E-3</v>
      </c>
      <c r="L172" s="5">
        <f t="shared" si="23"/>
        <v>2.4537361964910716E-7</v>
      </c>
      <c r="M172" s="6">
        <f>IF(J172&gt;=I172, 4*PI()*K172^2, f2_*f3_/f1_/K172*L172)</f>
        <v>2.6612792531561326E-4</v>
      </c>
      <c r="N172">
        <f t="shared" si="22"/>
        <v>4.0000000000000002E-4</v>
      </c>
      <c r="O172">
        <f t="shared" si="29"/>
        <v>1.1425474338357631</v>
      </c>
      <c r="P172">
        <f t="shared" si="24"/>
        <v>8.6895561192370021</v>
      </c>
      <c r="Q172">
        <f t="shared" si="25"/>
        <v>0.30947860054647708</v>
      </c>
      <c r="R172">
        <f t="shared" si="26"/>
        <v>2.8091708783144043E-2</v>
      </c>
      <c r="S172">
        <f>fSi</f>
        <v>0.8</v>
      </c>
      <c r="T172">
        <f>vt(R172*ps+(1-R172)*pl,pl, 9.8, 0.001, 2*K172, 4*PI()*K172^2, M172,IF(4*PI()*K172^2/M172&gt;=1,K1oct,K1sph), IF(4*PI()*K172^2/M172&gt;=1,K2oct,K2sph))</f>
        <v>1.3648427933981327E-2</v>
      </c>
      <c r="U172">
        <f>vt(S172*ps+(1-S172)*pl,pl, 9.8, 0.001, 2*K172, 4*PI()*K172^2, M172,IF(4*PI()*K172^2/M172&gt;=1,K1oct,K1sph), IF(4*PI()*K172^2/M172&gt;=1,K2oct,K2sph))</f>
        <v>9.6127093958548682E-2</v>
      </c>
    </row>
    <row r="173" spans="6:21">
      <c r="F173">
        <f t="shared" si="30"/>
        <v>17.099999999999973</v>
      </c>
      <c r="G173">
        <f>T0+R_*F173</f>
        <v>878.53</v>
      </c>
      <c r="H173">
        <f t="shared" si="27"/>
        <v>8.9184615384615427</v>
      </c>
      <c r="I173" s="4">
        <f>Cinetica(Tliq-G173)*f3_</f>
        <v>8.1085905433985351E-4</v>
      </c>
      <c r="J173" s="5">
        <f t="shared" si="28"/>
        <v>3.9869760220803933E-6</v>
      </c>
      <c r="K173" s="5">
        <f>MAX(I172,J172)*dt+K172</f>
        <v>3.9635694555892401E-3</v>
      </c>
      <c r="L173" s="5">
        <f t="shared" si="23"/>
        <v>2.6082428658663449E-7</v>
      </c>
      <c r="M173" s="6">
        <f>IF(J173&gt;=I173, 4*PI()*K173^2, f2_*f3_/f1_/K173*L173)</f>
        <v>2.7718552946114864E-4</v>
      </c>
      <c r="N173">
        <f t="shared" si="22"/>
        <v>4.0000000000000002E-4</v>
      </c>
      <c r="O173">
        <f t="shared" si="29"/>
        <v>1.1438796021650777</v>
      </c>
      <c r="P173">
        <f t="shared" si="24"/>
        <v>8.7001492708680441</v>
      </c>
      <c r="Q173">
        <f t="shared" si="25"/>
        <v>0.30933994621138544</v>
      </c>
      <c r="R173">
        <f t="shared" si="26"/>
        <v>2.8080258126071615E-2</v>
      </c>
      <c r="S173">
        <f>fSi</f>
        <v>0.8</v>
      </c>
      <c r="T173">
        <f>vt(R173*ps+(1-R173)*pl,pl, 9.8, 0.001, 2*K173, 4*PI()*K173^2, M173,IF(4*PI()*K173^2/M173&gt;=1,K1oct,K1sph), IF(4*PI()*K173^2/M173&gt;=1,K2oct,K2sph))</f>
        <v>1.3893301231256856E-2</v>
      </c>
      <c r="U173">
        <f>vt(S173*ps+(1-S173)*pl,pl, 9.8, 0.001, 2*K173, 4*PI()*K173^2, M173,IF(4*PI()*K173^2/M173&gt;=1,K1oct,K1sph), IF(4*PI()*K173^2/M173&gt;=1,K2oct,K2sph))</f>
        <v>9.7401548942866734E-2</v>
      </c>
    </row>
    <row r="174" spans="6:21">
      <c r="F174">
        <f t="shared" si="30"/>
        <v>17.199999999999974</v>
      </c>
      <c r="G174">
        <f>T0+R_*F174</f>
        <v>878.46</v>
      </c>
      <c r="H174">
        <f t="shared" si="27"/>
        <v>8.9292307692307631</v>
      </c>
      <c r="I174" s="4">
        <f>Cinetica(Tliq-G174)*f3_</f>
        <v>8.2320745488954352E-4</v>
      </c>
      <c r="J174" s="5">
        <f t="shared" si="28"/>
        <v>4.0045212576344394E-6</v>
      </c>
      <c r="K174" s="5">
        <f>MAX(I173,J173)*dt+K173</f>
        <v>4.0446553610232255E-3</v>
      </c>
      <c r="L174" s="5">
        <f t="shared" si="23"/>
        <v>2.77161673633722E-7</v>
      </c>
      <c r="M174" s="6">
        <f>IF(J174&gt;=I174, 4*PI()*K174^2, f2_*f3_/f1_/K174*L174)</f>
        <v>2.8864274901215279E-4</v>
      </c>
      <c r="N174">
        <f t="shared" si="22"/>
        <v>4.0000000000000002E-4</v>
      </c>
      <c r="O174">
        <f t="shared" si="29"/>
        <v>1.1452115181200775</v>
      </c>
      <c r="P174">
        <f t="shared" si="24"/>
        <v>8.7107311412884627</v>
      </c>
      <c r="Q174">
        <f t="shared" si="25"/>
        <v>0.30920414652061712</v>
      </c>
      <c r="R174">
        <f t="shared" si="26"/>
        <v>2.8070283602025042E-2</v>
      </c>
      <c r="S174">
        <f>fSi</f>
        <v>0.8</v>
      </c>
      <c r="T174">
        <f>vt(R174*ps+(1-R174)*pl,pl, 9.8, 0.001, 2*K174, 4*PI()*K174^2, M174,IF(4*PI()*K174^2/M174&gt;=1,K1oct,K1sph), IF(4*PI()*K174^2/M174&gt;=1,K2oct,K2sph))</f>
        <v>1.4139833607508312E-2</v>
      </c>
      <c r="U174">
        <f>vt(S174*ps+(1-S174)*pl,pl, 9.8, 0.001, 2*K174, 4*PI()*K174^2, M174,IF(4*PI()*K174^2/M174&gt;=1,K1oct,K1sph), IF(4*PI()*K174^2/M174&gt;=1,K2oct,K2sph))</f>
        <v>9.8681561009353477E-2</v>
      </c>
    </row>
    <row r="175" spans="6:21">
      <c r="F175">
        <f t="shared" si="30"/>
        <v>17.299999999999976</v>
      </c>
      <c r="G175">
        <f>T0+R_*F175</f>
        <v>878.39</v>
      </c>
      <c r="H175">
        <f t="shared" si="27"/>
        <v>8.9400000000000013</v>
      </c>
      <c r="I175" s="4">
        <f>Cinetica(Tliq-G175)*f3_</f>
        <v>8.3567359509196127E-4</v>
      </c>
      <c r="J175" s="5">
        <f t="shared" si="28"/>
        <v>4.0220242227879369E-6</v>
      </c>
      <c r="K175" s="5">
        <f>MAX(I174,J174)*dt+K174</f>
        <v>4.1269761065121802E-3</v>
      </c>
      <c r="L175" s="5">
        <f t="shared" si="23"/>
        <v>2.9443163646544749E-7</v>
      </c>
      <c r="M175" s="6">
        <f>IF(J175&gt;=I175, 4*PI()*K175^2, f2_*f3_/f1_/K175*L175)</f>
        <v>3.0051179124126174E-4</v>
      </c>
      <c r="N175">
        <f t="shared" si="22"/>
        <v>4.0000000000000002E-4</v>
      </c>
      <c r="O175">
        <f t="shared" si="29"/>
        <v>1.1465431893809992</v>
      </c>
      <c r="P175">
        <f t="shared" si="24"/>
        <v>8.7213019971608077</v>
      </c>
      <c r="Q175">
        <f t="shared" si="25"/>
        <v>0.30907112771754913</v>
      </c>
      <c r="R175">
        <f t="shared" si="26"/>
        <v>2.8061745660950505E-2</v>
      </c>
      <c r="S175">
        <f>fSi</f>
        <v>0.8</v>
      </c>
      <c r="T175">
        <f>vt(R175*ps+(1-R175)*pl,pl, 9.8, 0.001, 2*K175, 4*PI()*K175^2, M175,IF(4*PI()*K175^2/M175&gt;=1,K1oct,K1sph), IF(4*PI()*K175^2/M175&gt;=1,K2oct,K2sph))</f>
        <v>1.4388010203823786E-2</v>
      </c>
      <c r="U175">
        <f>vt(S175*ps+(1-S175)*pl,pl, 9.8, 0.001, 2*K175, 4*PI()*K175^2, M175,IF(4*PI()*K175^2/M175&gt;=1,K1oct,K1sph), IF(4*PI()*K175^2/M175&gt;=1,K2oct,K2sph))</f>
        <v>9.9967140618243244E-2</v>
      </c>
    </row>
    <row r="176" spans="6:21">
      <c r="F176">
        <f t="shared" si="30"/>
        <v>17.399999999999977</v>
      </c>
      <c r="G176">
        <f>T0+R_*F176</f>
        <v>878.32</v>
      </c>
      <c r="H176">
        <f t="shared" si="27"/>
        <v>8.9507692307692235</v>
      </c>
      <c r="I176" s="4">
        <f>Cinetica(Tliq-G176)*f3_</f>
        <v>8.4825793463070838E-4</v>
      </c>
      <c r="J176" s="5">
        <f t="shared" si="28"/>
        <v>4.0394850701153255E-6</v>
      </c>
      <c r="K176" s="5">
        <f>MAX(I175,J175)*dt+K175</f>
        <v>4.2105434660213766E-3</v>
      </c>
      <c r="L176" s="5">
        <f t="shared" si="23"/>
        <v>3.1268213904704399E-7</v>
      </c>
      <c r="M176" s="6">
        <f>IF(J176&gt;=I176, 4*PI()*K176^2, f2_*f3_/f1_/K176*L176)</f>
        <v>3.1280516694572399E-4</v>
      </c>
      <c r="N176">
        <f t="shared" si="22"/>
        <v>4.0000000000000002E-4</v>
      </c>
      <c r="O176">
        <f t="shared" si="29"/>
        <v>1.147874623270615</v>
      </c>
      <c r="P176">
        <f t="shared" si="24"/>
        <v>8.7318620965263705</v>
      </c>
      <c r="Q176">
        <f t="shared" si="25"/>
        <v>0.30894081832191683</v>
      </c>
      <c r="R176">
        <f t="shared" si="26"/>
        <v>2.8054606047412421E-2</v>
      </c>
      <c r="S176">
        <f>fSi</f>
        <v>0.8</v>
      </c>
      <c r="T176">
        <f>vt(R176*ps+(1-R176)*pl,pl, 9.8, 0.001, 2*K176, 4*PI()*K176^2, M176,IF(4*PI()*K176^2/M176&gt;=1,K1oct,K1sph), IF(4*PI()*K176^2/M176&gt;=1,K2oct,K2sph))</f>
        <v>1.4637816852495737E-2</v>
      </c>
      <c r="U176">
        <f>vt(S176*ps+(1-S176)*pl,pl, 9.8, 0.001, 2*K176, 4*PI()*K176^2, M176,IF(4*PI()*K176^2/M176&gt;=1,K1oct,K1sph), IF(4*PI()*K176^2/M176&gt;=1,K2oct,K2sph))</f>
        <v>0.10125829876799024</v>
      </c>
    </row>
    <row r="177" spans="6:21">
      <c r="F177">
        <f t="shared" si="30"/>
        <v>17.499999999999979</v>
      </c>
      <c r="G177">
        <f>T0+R_*F177</f>
        <v>878.25</v>
      </c>
      <c r="H177">
        <f t="shared" si="27"/>
        <v>8.9615384615384617</v>
      </c>
      <c r="I177" s="4">
        <f>Cinetica(Tliq-G177)*f3_</f>
        <v>8.6096093242456369E-4</v>
      </c>
      <c r="J177" s="5">
        <f t="shared" si="28"/>
        <v>4.0569039514577473E-6</v>
      </c>
      <c r="K177" s="5">
        <f>MAX(I176,J176)*dt+K176</f>
        <v>4.2953692594844472E-3</v>
      </c>
      <c r="L177" s="5">
        <f t="shared" si="23"/>
        <v>3.3196333840546647E-7</v>
      </c>
      <c r="M177" s="6">
        <f>IF(J177&gt;=I177, 4*PI()*K177^2, f2_*f3_/f1_/K177*L177)</f>
        <v>3.2553569625958824E-4</v>
      </c>
      <c r="N177">
        <f t="shared" si="22"/>
        <v>4.0000000000000002E-4</v>
      </c>
      <c r="O177">
        <f t="shared" si="29"/>
        <v>1.1492058267754537</v>
      </c>
      <c r="P177">
        <f t="shared" si="24"/>
        <v>8.7424116891761194</v>
      </c>
      <c r="Q177">
        <f t="shared" si="25"/>
        <v>0.30881314904876522</v>
      </c>
      <c r="R177">
        <f t="shared" si="26"/>
        <v>2.8048827745413969E-2</v>
      </c>
      <c r="S177">
        <f>fSi</f>
        <v>0.8</v>
      </c>
      <c r="T177">
        <f>vt(R177*ps+(1-R177)*pl,pl, 9.8, 0.001, 2*K177, 4*PI()*K177^2, M177,IF(4*PI()*K177^2/M177&gt;=1,K1oct,K1sph), IF(4*PI()*K177^2/M177&gt;=1,K2oct,K2sph))</f>
        <v>1.4889240066908102E-2</v>
      </c>
      <c r="U177">
        <f>vt(S177*ps+(1-S177)*pl,pl, 9.8, 0.001, 2*K177, 4*PI()*K177^2, M177,IF(4*PI()*K177^2/M177&gt;=1,K1oct,K1sph), IF(4*PI()*K177^2/M177&gt;=1,K2oct,K2sph))</f>
        <v>0.10255504694500241</v>
      </c>
    </row>
    <row r="178" spans="6:21">
      <c r="F178">
        <f t="shared" si="30"/>
        <v>17.59999999999998</v>
      </c>
      <c r="G178">
        <f>T0+R_*F178</f>
        <v>878.18000000000006</v>
      </c>
      <c r="H178">
        <f t="shared" si="27"/>
        <v>8.9723076923076821</v>
      </c>
      <c r="I178" s="4">
        <f>Cinetica(Tliq-G178)*f3_</f>
        <v>8.7378304663280433E-4</v>
      </c>
      <c r="J178" s="5">
        <f t="shared" si="28"/>
        <v>4.0742810179272336E-6</v>
      </c>
      <c r="K178" s="5">
        <f>MAX(I177,J177)*dt+K177</f>
        <v>4.3814653527269034E-3</v>
      </c>
      <c r="L178" s="5">
        <f t="shared" si="23"/>
        <v>3.5232767232000995E-7</v>
      </c>
      <c r="M178" s="6">
        <f>IF(J178&gt;=I178, 4*PI()*K178^2, f2_*f3_/f1_/K178*L178)</f>
        <v>3.3871651454406775E-4</v>
      </c>
      <c r="N178">
        <f t="shared" si="22"/>
        <v>4.0000000000000002E-4</v>
      </c>
      <c r="O178">
        <f t="shared" si="29"/>
        <v>1.1505368065655521</v>
      </c>
      <c r="P178">
        <f t="shared" si="24"/>
        <v>8.7529510170011857</v>
      </c>
      <c r="Q178">
        <f t="shared" si="25"/>
        <v>0.30868805273064115</v>
      </c>
      <c r="R178">
        <f t="shared" si="26"/>
        <v>2.8044374926188269E-2</v>
      </c>
      <c r="S178">
        <f>fSi</f>
        <v>0.8</v>
      </c>
      <c r="T178">
        <f>vt(R178*ps+(1-R178)*pl,pl, 9.8, 0.001, 2*K178, 4*PI()*K178^2, M178,IF(4*PI()*K178^2/M178&gt;=1,K1oct,K1sph), IF(4*PI()*K178^2/M178&gt;=1,K2oct,K2sph))</f>
        <v>1.5142267030517822E-2</v>
      </c>
      <c r="U178">
        <f>vt(S178*ps+(1-S178)*pl,pl, 9.8, 0.001, 2*K178, 4*PI()*K178^2, M178,IF(4*PI()*K178^2/M178&gt;=1,K1oct,K1sph), IF(4*PI()*K178^2/M178&gt;=1,K2oct,K2sph))</f>
        <v>0.1038573970763617</v>
      </c>
    </row>
    <row r="179" spans="6:21">
      <c r="F179">
        <f t="shared" si="30"/>
        <v>17.699999999999982</v>
      </c>
      <c r="G179">
        <f>T0+R_*F179</f>
        <v>878.11</v>
      </c>
      <c r="H179">
        <f t="shared" si="27"/>
        <v>8.9830769230769203</v>
      </c>
      <c r="I179" s="4">
        <f>Cinetica(Tliq-G179)*f3_</f>
        <v>8.8672473466078693E-4</v>
      </c>
      <c r="J179" s="5">
        <f t="shared" si="28"/>
        <v>4.0916164199112934E-6</v>
      </c>
      <c r="K179" s="5">
        <f>MAX(I178,J178)*dt+K178</f>
        <v>4.4688436573901841E-3</v>
      </c>
      <c r="L179" s="5">
        <f t="shared" si="23"/>
        <v>3.7382995001567396E-7</v>
      </c>
      <c r="M179" s="6">
        <f>IF(J179&gt;=I179, 4*PI()*K179^2, f2_*f3_/f1_/K179*L179)</f>
        <v>3.5236107835668798E-4</v>
      </c>
      <c r="N179">
        <f t="shared" si="22"/>
        <v>4.0000000000000002E-4</v>
      </c>
      <c r="O179">
        <f t="shared" si="29"/>
        <v>1.1518675690128828</v>
      </c>
      <c r="P179">
        <f t="shared" si="24"/>
        <v>8.7634803143243136</v>
      </c>
      <c r="Q179">
        <f t="shared" si="25"/>
        <v>0.30856546424288395</v>
      </c>
      <c r="R179">
        <f t="shared" si="26"/>
        <v>2.8041212898828289E-2</v>
      </c>
      <c r="S179">
        <f>fSi</f>
        <v>0.8</v>
      </c>
      <c r="T179">
        <f>vt(R179*ps+(1-R179)*pl,pl, 9.8, 0.001, 2*K179, 4*PI()*K179^2, M179,IF(4*PI()*K179^2/M179&gt;=1,K1oct,K1sph), IF(4*PI()*K179^2/M179&gt;=1,K2oct,K2sph))</f>
        <v>1.5396885585022464E-2</v>
      </c>
      <c r="U179">
        <f>vt(S179*ps+(1-S179)*pl,pl, 9.8, 0.001, 2*K179, 4*PI()*K179^2, M179,IF(4*PI()*K179^2/M179&gt;=1,K1oct,K1sph), IF(4*PI()*K179^2/M179&gt;=1,K2oct,K2sph))</f>
        <v>0.10516536148538887</v>
      </c>
    </row>
    <row r="180" spans="6:21">
      <c r="F180">
        <f t="shared" si="30"/>
        <v>17.799999999999983</v>
      </c>
      <c r="G180">
        <f>T0+R_*F180</f>
        <v>878.04</v>
      </c>
      <c r="H180">
        <f t="shared" si="27"/>
        <v>8.9938461538461603</v>
      </c>
      <c r="I180" s="4">
        <f>Cinetica(Tliq-G180)*f3_</f>
        <v>8.9978645316515012E-4</v>
      </c>
      <c r="J180" s="5">
        <f t="shared" si="28"/>
        <v>4.1089103070770562E-6</v>
      </c>
      <c r="K180" s="5">
        <f>MAX(I179,J179)*dt+K179</f>
        <v>4.5575161308562626E-3</v>
      </c>
      <c r="L180" s="5">
        <f t="shared" si="23"/>
        <v>3.9652744594490058E-7</v>
      </c>
      <c r="M180" s="6">
        <f>IF(J180&gt;=I180, 4*PI()*K180^2, f2_*f3_/f1_/K180*L180)</f>
        <v>3.6648317149983356E-4</v>
      </c>
      <c r="N180">
        <f t="shared" si="22"/>
        <v>4.0000000000000002E-4</v>
      </c>
      <c r="O180">
        <f t="shared" si="29"/>
        <v>1.1531981202085235</v>
      </c>
      <c r="P180">
        <f t="shared" si="24"/>
        <v>8.7739998082134729</v>
      </c>
      <c r="Q180">
        <f t="shared" si="25"/>
        <v>0.30844532043187933</v>
      </c>
      <c r="R180">
        <f t="shared" si="26"/>
        <v>2.8039308063505887E-2</v>
      </c>
      <c r="S180">
        <f>fSi</f>
        <v>0.8</v>
      </c>
      <c r="T180">
        <f>vt(R180*ps+(1-R180)*pl,pl, 9.8, 0.001, 2*K180, 4*PI()*K180^2, M180,IF(4*PI()*K180^2/M180&gt;=1,K1oct,K1sph), IF(4*PI()*K180^2/M180&gt;=1,K2oct,K2sph))</f>
        <v>1.5653084217772433E-2</v>
      </c>
      <c r="U180">
        <f>vt(S180*ps+(1-S180)*pl,pl, 9.8, 0.001, 2*K180, 4*PI()*K180^2, M180,IF(4*PI()*K180^2/M180&gt;=1,K1oct,K1sph), IF(4*PI()*K180^2/M180&gt;=1,K2oct,K2sph))</f>
        <v>0.10647895284991472</v>
      </c>
    </row>
    <row r="181" spans="6:21">
      <c r="F181">
        <f t="shared" si="30"/>
        <v>17.899999999999984</v>
      </c>
      <c r="G181">
        <f>T0+R_*F181</f>
        <v>877.97</v>
      </c>
      <c r="H181">
        <f t="shared" si="27"/>
        <v>9.0046153846153807</v>
      </c>
      <c r="I181" s="4">
        <f>Cinetica(Tliq-G181)*f3_</f>
        <v>9.1296865805915719E-4</v>
      </c>
      <c r="J181" s="5">
        <f t="shared" si="28"/>
        <v>4.1261628283756572E-6</v>
      </c>
      <c r="K181" s="5">
        <f>MAX(I180,J180)*dt+K180</f>
        <v>4.6474947761727774E-3</v>
      </c>
      <c r="L181" s="5">
        <f t="shared" si="23"/>
        <v>4.2047999674525506E-7</v>
      </c>
      <c r="M181" s="6">
        <f>IF(J181&gt;=I181, 4*PI()*K181^2, f2_*f3_/f1_/K181*L181)</f>
        <v>3.8109691114930204E-4</v>
      </c>
      <c r="N181">
        <f t="shared" si="22"/>
        <v>4.0000000000000002E-4</v>
      </c>
      <c r="O181">
        <f t="shared" si="29"/>
        <v>1.1545284659786876</v>
      </c>
      <c r="P181">
        <f t="shared" si="24"/>
        <v>8.7845097187788372</v>
      </c>
      <c r="Q181">
        <f t="shared" si="25"/>
        <v>0.30832756004614686</v>
      </c>
      <c r="R181">
        <f t="shared" si="26"/>
        <v>2.8038627867163653E-2</v>
      </c>
      <c r="S181">
        <f>fSi</f>
        <v>0.8</v>
      </c>
      <c r="T181">
        <f>vt(R181*ps+(1-R181)*pl,pl, 9.8, 0.001, 2*K181, 4*PI()*K181^2, M181,IF(4*PI()*K181^2/M181&gt;=1,K1oct,K1sph), IF(4*PI()*K181^2/M181&gt;=1,K2oct,K2sph))</f>
        <v>1.5910852048593868E-2</v>
      </c>
      <c r="U181">
        <f>vt(S181*ps+(1-S181)*pl,pl, 9.8, 0.001, 2*K181, 4*PI()*K181^2, M181,IF(4*PI()*K181^2/M181&gt;=1,K1oct,K1sph), IF(4*PI()*K181^2/M181&gt;=1,K2oct,K2sph))</f>
        <v>0.10779818416312527</v>
      </c>
    </row>
    <row r="182" spans="6:21">
      <c r="F182">
        <f t="shared" si="30"/>
        <v>17.999999999999986</v>
      </c>
      <c r="G182">
        <f>T0+R_*F182</f>
        <v>877.9</v>
      </c>
      <c r="H182">
        <f t="shared" si="27"/>
        <v>9.0153846153846189</v>
      </c>
      <c r="I182" s="4">
        <f>Cinetica(Tliq-G182)*f3_</f>
        <v>9.2627180451797686E-4</v>
      </c>
      <c r="J182" s="5">
        <f t="shared" si="28"/>
        <v>4.1433741320466103E-6</v>
      </c>
      <c r="K182" s="5">
        <f>MAX(I181,J181)*dt+K181</f>
        <v>4.7387916419786933E-3</v>
      </c>
      <c r="L182" s="5">
        <f t="shared" si="23"/>
        <v>4.4575010146261258E-7</v>
      </c>
      <c r="M182" s="6">
        <f>IF(J182&gt;=I182, 4*PI()*K182^2, f2_*f3_/f1_/K182*L182)</f>
        <v>3.9621675406348116E-4</v>
      </c>
      <c r="N182">
        <f t="shared" si="22"/>
        <v>4.0000000000000002E-4</v>
      </c>
      <c r="O182">
        <f t="shared" si="29"/>
        <v>1.1558586118996925</v>
      </c>
      <c r="P182">
        <f t="shared" si="24"/>
        <v>8.7950102594542141</v>
      </c>
      <c r="Q182">
        <f t="shared" si="25"/>
        <v>0.30821212367013828</v>
      </c>
      <c r="R182">
        <f t="shared" si="26"/>
        <v>2.803914076150273E-2</v>
      </c>
      <c r="S182">
        <f>fSi</f>
        <v>0.8</v>
      </c>
      <c r="T182">
        <f>vt(R182*ps+(1-R182)*pl,pl, 9.8, 0.001, 2*K182, 4*PI()*K182^2, M182,IF(4*PI()*K182^2/M182&gt;=1,K1oct,K1sph), IF(4*PI()*K182^2/M182&gt;=1,K2oct,K2sph))</f>
        <v>1.6170178816012425E-2</v>
      </c>
      <c r="U182">
        <f>vt(S182*ps+(1-S182)*pl,pl, 9.8, 0.001, 2*K182, 4*PI()*K182^2, M182,IF(4*PI()*K182^2/M182&gt;=1,K1oct,K1sph), IF(4*PI()*K182^2/M182&gt;=1,K2oct,K2sph))</f>
        <v>0.10912306869685139</v>
      </c>
    </row>
    <row r="183" spans="6:21">
      <c r="F183">
        <f t="shared" si="30"/>
        <v>18.099999999999987</v>
      </c>
      <c r="G183">
        <f>T0+R_*F183</f>
        <v>877.83</v>
      </c>
      <c r="H183">
        <f t="shared" si="27"/>
        <v>9.0261538461538393</v>
      </c>
      <c r="I183" s="4">
        <f>Cinetica(Tliq-G183)*f3_</f>
        <v>9.3969634698368382E-4</v>
      </c>
      <c r="J183" s="5">
        <f t="shared" si="28"/>
        <v>4.1605443656218477E-6</v>
      </c>
      <c r="K183" s="5">
        <f>MAX(I182,J182)*dt+K182</f>
        <v>4.8314188224304914E-3</v>
      </c>
      <c r="L183" s="5">
        <f t="shared" si="23"/>
        <v>4.7240302513143647E-7</v>
      </c>
      <c r="M183" s="6">
        <f>IF(J183&gt;=I183, 4*PI()*K183^2, f2_*f3_/f1_/K183*L183)</f>
        <v>4.1185750287376613E-4</v>
      </c>
      <c r="N183">
        <f t="shared" si="22"/>
        <v>4.0000000000000002E-4</v>
      </c>
      <c r="O183">
        <f t="shared" si="29"/>
        <v>1.1571885633119272</v>
      </c>
      <c r="P183">
        <f t="shared" si="24"/>
        <v>8.8055016372638875</v>
      </c>
      <c r="Q183">
        <f t="shared" si="25"/>
        <v>0.30809895366062884</v>
      </c>
      <c r="R183">
        <f t="shared" si="26"/>
        <v>2.8040816163095512E-2</v>
      </c>
      <c r="S183">
        <f>fSi</f>
        <v>0.8</v>
      </c>
      <c r="T183">
        <f>vt(R183*ps+(1-R183)*pl,pl, 9.8, 0.001, 2*K183, 4*PI()*K183^2, M183,IF(4*PI()*K183^2/M183&gt;=1,K1oct,K1sph), IF(4*PI()*K183^2/M183&gt;=1,K2oct,K2sph))</f>
        <v>1.6431054863022612E-2</v>
      </c>
      <c r="U183">
        <f>vt(S183*ps+(1-S183)*pl,pl, 9.8, 0.001, 2*K183, 4*PI()*K183^2, M183,IF(4*PI()*K183^2/M183&gt;=1,K1oct,K1sph), IF(4*PI()*K183^2/M183&gt;=1,K2oct,K2sph))</f>
        <v>0.1104536199671801</v>
      </c>
    </row>
    <row r="184" spans="6:21">
      <c r="F184">
        <f t="shared" si="30"/>
        <v>18.199999999999989</v>
      </c>
      <c r="G184">
        <f>T0+R_*F184</f>
        <v>877.76</v>
      </c>
      <c r="H184">
        <f t="shared" si="27"/>
        <v>9.0369230769230775</v>
      </c>
      <c r="I184" s="4">
        <f>Cinetica(Tliq-G184)*f3_</f>
        <v>9.5324273917052002E-4</v>
      </c>
      <c r="J184" s="5">
        <f t="shared" si="28"/>
        <v>4.177673675930166E-6</v>
      </c>
      <c r="K184" s="5">
        <f>MAX(I183,J183)*dt+K183</f>
        <v>4.9253884571288601E-3</v>
      </c>
      <c r="L184" s="5">
        <f t="shared" si="23"/>
        <v>5.0050690580577913E-7</v>
      </c>
      <c r="M184" s="6">
        <f>IF(J184&gt;=I184, 4*PI()*K184^2, f2_*f3_/f1_/K184*L184)</f>
        <v>4.2803431245682874E-4</v>
      </c>
      <c r="N184">
        <f t="shared" si="22"/>
        <v>4.0000000000000002E-4</v>
      </c>
      <c r="O184">
        <f t="shared" si="29"/>
        <v>1.1585183253329256</v>
      </c>
      <c r="P184">
        <f t="shared" si="24"/>
        <v>8.8159840530758231</v>
      </c>
      <c r="Q184">
        <f t="shared" si="25"/>
        <v>0.30798799408559041</v>
      </c>
      <c r="R184">
        <f t="shared" si="26"/>
        <v>2.8043624415546947E-2</v>
      </c>
      <c r="S184">
        <f>fSi</f>
        <v>0.8</v>
      </c>
      <c r="T184">
        <f>vt(R184*ps+(1-R184)*pl,pl, 9.8, 0.001, 2*K184, 4*PI()*K184^2, M184,IF(4*PI()*K184^2/M184&gt;=1,K1oct,K1sph), IF(4*PI()*K184^2/M184&gt;=1,K2oct,K2sph))</f>
        <v>1.6693471122470105E-2</v>
      </c>
      <c r="U184">
        <f>vt(S184*ps+(1-S184)*pl,pl, 9.8, 0.001, 2*K184, 4*PI()*K184^2, M184,IF(4*PI()*K184^2/M184&gt;=1,K1oct,K1sph), IF(4*PI()*K184^2/M184&gt;=1,K2oct,K2sph))</f>
        <v>0.11178985170226732</v>
      </c>
    </row>
    <row r="185" spans="6:21">
      <c r="F185">
        <f t="shared" si="30"/>
        <v>18.29999999999999</v>
      </c>
      <c r="G185">
        <f>T0+R_*F185</f>
        <v>877.69</v>
      </c>
      <c r="H185">
        <f t="shared" si="27"/>
        <v>9.0476923076922997</v>
      </c>
      <c r="I185" s="4">
        <f>Cinetica(Tliq-G185)*f3_</f>
        <v>9.6691143406974541E-4</v>
      </c>
      <c r="J185" s="5">
        <f t="shared" si="28"/>
        <v>4.1947622091011837E-6</v>
      </c>
      <c r="K185" s="5">
        <f>MAX(I184,J184)*dt+K184</f>
        <v>5.0207127310459123E-3</v>
      </c>
      <c r="L185" s="5">
        <f t="shared" si="23"/>
        <v>5.3013286513674268E-7</v>
      </c>
      <c r="M185" s="6">
        <f>IF(J185&gt;=I185, 4*PI()*K185^2, f2_*f3_/f1_/K185*L185)</f>
        <v>4.4476269638936238E-4</v>
      </c>
      <c r="N185">
        <f t="shared" si="22"/>
        <v>4.0000000000000002E-4</v>
      </c>
      <c r="O185">
        <f t="shared" si="29"/>
        <v>1.1598479028695714</v>
      </c>
      <c r="P185">
        <f t="shared" si="24"/>
        <v>8.8264577018420685</v>
      </c>
      <c r="Q185">
        <f t="shared" si="25"/>
        <v>0.30787919066543917</v>
      </c>
      <c r="R185">
        <f t="shared" si="26"/>
        <v>2.8047536753509798E-2</v>
      </c>
      <c r="S185">
        <f>fSi</f>
        <v>0.8</v>
      </c>
      <c r="T185">
        <f>vt(R185*ps+(1-R185)*pl,pl, 9.8, 0.001, 2*K185, 4*PI()*K185^2, M185,IF(4*PI()*K185^2/M185&gt;=1,K1oct,K1sph), IF(4*PI()*K185^2/M185&gt;=1,K2oct,K2sph))</f>
        <v>1.695741910207894E-2</v>
      </c>
      <c r="U185">
        <f>vt(S185*ps+(1-S185)*pl,pl, 9.8, 0.001, 2*K185, 4*PI()*K185^2, M185,IF(4*PI()*K185^2/M185&gt;=1,K1oct,K1sph), IF(4*PI()*K185^2/M185&gt;=1,K2oct,K2sph))</f>
        <v>0.11313177781223822</v>
      </c>
    </row>
    <row r="186" spans="6:21">
      <c r="F186">
        <f t="shared" si="30"/>
        <v>18.399999999999991</v>
      </c>
      <c r="G186">
        <f>T0+R_*F186</f>
        <v>877.62</v>
      </c>
      <c r="H186">
        <f t="shared" si="27"/>
        <v>9.0584615384615379</v>
      </c>
      <c r="I186" s="4">
        <f>Cinetica(Tliq-G186)*f3_</f>
        <v>9.8070288395477891E-4</v>
      </c>
      <c r="J186" s="5">
        <f t="shared" si="28"/>
        <v>4.211810110569714E-6</v>
      </c>
      <c r="K186" s="5">
        <f>MAX(I185,J185)*dt+K185</f>
        <v>5.1174038744528864E-3</v>
      </c>
      <c r="L186" s="5">
        <f t="shared" si="23"/>
        <v>5.6135512259424272E-7</v>
      </c>
      <c r="M186" s="6">
        <f>IF(J186&gt;=I186, 4*PI()*K186^2, f2_*f3_/f1_/K186*L186)</f>
        <v>4.6205853348591668E-4</v>
      </c>
      <c r="N186">
        <f t="shared" si="22"/>
        <v>4.0000000000000002E-4</v>
      </c>
      <c r="O186">
        <f t="shared" si="29"/>
        <v>1.1611773006295356</v>
      </c>
      <c r="P186">
        <f t="shared" si="24"/>
        <v>8.8369227728271671</v>
      </c>
      <c r="Q186">
        <f t="shared" si="25"/>
        <v>0.30777249071655638</v>
      </c>
      <c r="R186">
        <f t="shared" si="26"/>
        <v>2.8052525268507926E-2</v>
      </c>
      <c r="S186">
        <f>fSi</f>
        <v>0.8</v>
      </c>
      <c r="T186">
        <f>vt(R186*ps+(1-R186)*pl,pl, 9.8, 0.001, 2*K186, 4*PI()*K186^2, M186,IF(4*PI()*K186^2/M186&gt;=1,K1oct,K1sph), IF(4*PI()*K186^2/M186&gt;=1,K2oct,K2sph))</f>
        <v>1.722289086923794E-2</v>
      </c>
      <c r="U186">
        <f>vt(S186*ps+(1-S186)*pl,pl, 9.8, 0.001, 2*K186, 4*PI()*K186^2, M186,IF(4*PI()*K186^2/M186&gt;=1,K1oct,K1sph), IF(4*PI()*K186^2/M186&gt;=1,K2oct,K2sph))</f>
        <v>0.11447941236106447</v>
      </c>
    </row>
    <row r="187" spans="6:21">
      <c r="F187">
        <f t="shared" si="30"/>
        <v>18.499999999999993</v>
      </c>
      <c r="G187">
        <f>T0+R_*F187</f>
        <v>877.55</v>
      </c>
      <c r="H187">
        <f t="shared" si="27"/>
        <v>9.0692307692307761</v>
      </c>
      <c r="I187" s="4">
        <f>Cinetica(Tliq-G187)*f3_</f>
        <v>9.9461754038594839E-4</v>
      </c>
      <c r="J187" s="5">
        <f t="shared" si="28"/>
        <v>4.22881752507971E-6</v>
      </c>
      <c r="K187" s="5">
        <f>MAX(I186,J186)*dt+K186</f>
        <v>5.2154741628483645E-3</v>
      </c>
      <c r="L187" s="5">
        <f t="shared" si="23"/>
        <v>5.9425111343309957E-7</v>
      </c>
      <c r="M187" s="6">
        <f>IF(J187&gt;=I187, 4*PI()*K187^2, f2_*f3_/f1_/K187*L187)</f>
        <v>4.7993807442044741E-4</v>
      </c>
      <c r="N187">
        <f t="shared" si="22"/>
        <v>4.0000000000000002E-4</v>
      </c>
      <c r="O187">
        <f t="shared" si="29"/>
        <v>1.1625065231319667</v>
      </c>
      <c r="P187">
        <f t="shared" si="24"/>
        <v>8.8473794498252989</v>
      </c>
      <c r="Q187">
        <f t="shared" si="25"/>
        <v>0.30766784309698503</v>
      </c>
      <c r="R187">
        <f t="shared" si="26"/>
        <v>2.8058562876394737E-2</v>
      </c>
      <c r="S187">
        <f>fSi</f>
        <v>0.8</v>
      </c>
      <c r="T187">
        <f>vt(R187*ps+(1-R187)*pl,pl, 9.8, 0.001, 2*K187, 4*PI()*K187^2, M187,IF(4*PI()*K187^2/M187&gt;=1,K1oct,K1sph), IF(4*PI()*K187^2/M187&gt;=1,K2oct,K2sph))</f>
        <v>1.7489879035579598E-2</v>
      </c>
      <c r="U187">
        <f>vt(S187*ps+(1-S187)*pl,pl, 9.8, 0.001, 2*K187, 4*PI()*K187^2, M187,IF(4*PI()*K187^2/M187&gt;=1,K1oct,K1sph), IF(4*PI()*K187^2/M187&gt;=1,K2oct,K2sph))</f>
        <v>0.1158327695403138</v>
      </c>
    </row>
    <row r="188" spans="6:21">
      <c r="F188">
        <f t="shared" si="30"/>
        <v>18.599999999999994</v>
      </c>
      <c r="G188">
        <f>T0+R_*F188</f>
        <v>877.48</v>
      </c>
      <c r="H188">
        <f t="shared" si="27"/>
        <v>9.0799999999999965</v>
      </c>
      <c r="I188" s="4">
        <f>Cinetica(Tliq-G188)*f3_</f>
        <v>1.0086558542154018E-3</v>
      </c>
      <c r="J188" s="5">
        <f t="shared" si="28"/>
        <v>4.2457845966884342E-6</v>
      </c>
      <c r="K188" s="5">
        <f>MAX(I187,J187)*dt+K187</f>
        <v>5.3149359168869594E-3</v>
      </c>
      <c r="L188" s="5">
        <f t="shared" si="23"/>
        <v>6.2890161050565489E-7</v>
      </c>
      <c r="M188" s="6">
        <f>IF(J188&gt;=I188, 4*PI()*K188^2, f2_*f3_/f1_/K188*L188)</f>
        <v>4.9841794843219673E-4</v>
      </c>
      <c r="N188">
        <f t="shared" si="22"/>
        <v>4.0000000000000002E-4</v>
      </c>
      <c r="O188">
        <f t="shared" si="29"/>
        <v>1.1638355747175126</v>
      </c>
      <c r="P188">
        <f t="shared" si="24"/>
        <v>8.8578279113668312</v>
      </c>
      <c r="Q188">
        <f t="shared" si="25"/>
        <v>0.3075651981542103</v>
      </c>
      <c r="R188">
        <f t="shared" si="26"/>
        <v>2.8065623286398247E-2</v>
      </c>
      <c r="S188">
        <f>fSi</f>
        <v>0.8</v>
      </c>
      <c r="T188">
        <f>vt(R188*ps+(1-R188)*pl,pl, 9.8, 0.001, 2*K188, 4*PI()*K188^2, M188,IF(4*PI()*K188^2/M188&gt;=1,K1oct,K1sph), IF(4*PI()*K188^2/M188&gt;=1,K2oct,K2sph))</f>
        <v>1.7758376741412018E-2</v>
      </c>
      <c r="U188">
        <f>vt(S188*ps+(1-S188)*pl,pl, 9.8, 0.001, 2*K188, 4*PI()*K188^2, M188,IF(4*PI()*K188^2/M188&gt;=1,K1oct,K1sph), IF(4*PI()*K188^2/M188&gt;=1,K2oct,K2sph))</f>
        <v>0.11719186364466992</v>
      </c>
    </row>
    <row r="189" spans="6:21">
      <c r="F189">
        <f t="shared" si="30"/>
        <v>18.699999999999996</v>
      </c>
      <c r="G189">
        <f>T0+R_*F189</f>
        <v>877.41</v>
      </c>
      <c r="H189">
        <f t="shared" si="27"/>
        <v>9.0907692307692365</v>
      </c>
      <c r="I189" s="4">
        <f>Cinetica(Tliq-G189)*f3_</f>
        <v>1.0228182755919642E-3</v>
      </c>
      <c r="J189" s="5">
        <f t="shared" si="28"/>
        <v>4.2627114687706157E-6</v>
      </c>
      <c r="K189" s="5">
        <f>MAX(I188,J188)*dt+K188</f>
        <v>5.4158015023085E-3</v>
      </c>
      <c r="L189" s="5">
        <f t="shared" si="23"/>
        <v>6.653908500253686E-7</v>
      </c>
      <c r="M189" s="6">
        <f>IF(J189&gt;=I189, 4*PI()*K189^2, f2_*f3_/f1_/K189*L189)</f>
        <v>5.1751517011653541E-4</v>
      </c>
      <c r="N189">
        <f t="shared" si="22"/>
        <v>4.0000000000000002E-4</v>
      </c>
      <c r="O189">
        <f t="shared" si="29"/>
        <v>1.1651644595577133</v>
      </c>
      <c r="P189">
        <f t="shared" si="24"/>
        <v>8.8682683309149315</v>
      </c>
      <c r="Q189">
        <f t="shared" si="25"/>
        <v>0.30746450767493511</v>
      </c>
      <c r="R189">
        <f t="shared" si="26"/>
        <v>2.8073680971640518E-2</v>
      </c>
      <c r="S189">
        <f>fSi</f>
        <v>0.8</v>
      </c>
      <c r="T189">
        <f>vt(R189*ps+(1-R189)*pl,pl, 9.8, 0.001, 2*K189, 4*PI()*K189^2, M189,IF(4*PI()*K189^2/M189&gt;=1,K1oct,K1sph), IF(4*PI()*K189^2/M189&gt;=1,K2oct,K2sph))</f>
        <v>1.8028377640062484E-2</v>
      </c>
      <c r="U189">
        <f>vt(S189*ps+(1-S189)*pl,pl, 9.8, 0.001, 2*K189, 4*PI()*K189^2, M189,IF(4*PI()*K189^2/M189&gt;=1,K1oct,K1sph), IF(4*PI()*K189^2/M189&gt;=1,K2oct,K2sph))</f>
        <v>0.11855670904912738</v>
      </c>
    </row>
    <row r="190" spans="6:21">
      <c r="F190">
        <f t="shared" si="30"/>
        <v>18.799999999999997</v>
      </c>
      <c r="G190">
        <f>T0+R_*F190</f>
        <v>877.34</v>
      </c>
      <c r="H190">
        <f t="shared" si="27"/>
        <v>9.1015384615384569</v>
      </c>
      <c r="I190" s="4">
        <f>Cinetica(Tliq-G190)*f3_</f>
        <v>1.0371052539657089E-3</v>
      </c>
      <c r="J190" s="5">
        <f t="shared" si="28"/>
        <v>4.2795982840222818E-6</v>
      </c>
      <c r="K190" s="5">
        <f>MAX(I189,J189)*dt+K189</f>
        <v>5.5180833298676965E-3</v>
      </c>
      <c r="L190" s="5">
        <f t="shared" si="23"/>
        <v>7.038066613881041E-7</v>
      </c>
      <c r="M190" s="6">
        <f>IF(J190&gt;=I190, 4*PI()*K190^2, f2_*f3_/f1_/K190*L190)</f>
        <v>5.3724714630138596E-4</v>
      </c>
      <c r="N190">
        <f t="shared" si="22"/>
        <v>4.0000000000000002E-4</v>
      </c>
      <c r="O190">
        <f t="shared" si="29"/>
        <v>1.1664931816637945</v>
      </c>
      <c r="P190">
        <f t="shared" si="24"/>
        <v>8.8787008770528111</v>
      </c>
      <c r="Q190">
        <f t="shared" si="25"/>
        <v>0.30736572483676677</v>
      </c>
      <c r="R190">
        <f t="shared" si="26"/>
        <v>2.8082711141021486E-2</v>
      </c>
      <c r="S190">
        <f>fSi</f>
        <v>0.8</v>
      </c>
      <c r="T190">
        <f>vt(R190*ps+(1-R190)*pl,pl, 9.8, 0.001, 2*K190, 4*PI()*K190^2, M190,IF(4*PI()*K190^2/M190&gt;=1,K1oct,K1sph), IF(4*PI()*K190^2/M190&gt;=1,K2oct,K2sph))</f>
        <v>1.8299875882178896E-2</v>
      </c>
      <c r="U190">
        <f>vt(S190*ps+(1-S190)*pl,pl, 9.8, 0.001, 2*K190, 4*PI()*K190^2, M190,IF(4*PI()*K190^2/M190&gt;=1,K1oct,K1sph), IF(4*PI()*K190^2/M190&gt;=1,K2oct,K2sph))</f>
        <v>0.11992732018776829</v>
      </c>
    </row>
    <row r="191" spans="6:21">
      <c r="F191">
        <f t="shared" si="30"/>
        <v>18.899999999999999</v>
      </c>
      <c r="G191">
        <f>T0+R_*F191</f>
        <v>877.27</v>
      </c>
      <c r="H191">
        <f t="shared" si="27"/>
        <v>9.1123076923076951</v>
      </c>
      <c r="I191" s="4">
        <f>Cinetica(Tliq-G191)*f3_</f>
        <v>1.0515172380928153E-3</v>
      </c>
      <c r="J191" s="5">
        <f t="shared" si="28"/>
        <v>4.2964451844650063E-6</v>
      </c>
      <c r="K191" s="5">
        <f>MAX(I190,J190)*dt+K190</f>
        <v>5.6217938552642673E-3</v>
      </c>
      <c r="L191" s="5">
        <f t="shared" si="23"/>
        <v>7.4424060116011602E-7</v>
      </c>
      <c r="M191" s="6">
        <f>IF(J191&gt;=I191, 4*PI()*K191^2, f2_*f3_/f1_/K191*L191)</f>
        <v>5.5763168300985164E-4</v>
      </c>
      <c r="N191">
        <f t="shared" si="22"/>
        <v>4.0000000000000002E-4</v>
      </c>
      <c r="O191">
        <f t="shared" si="29"/>
        <v>1.1678217448949353</v>
      </c>
      <c r="P191">
        <f t="shared" si="24"/>
        <v>8.8891257136621515</v>
      </c>
      <c r="Q191">
        <f t="shared" si="25"/>
        <v>0.30726880416173435</v>
      </c>
      <c r="R191">
        <f t="shared" si="26"/>
        <v>2.8092689712444736E-2</v>
      </c>
      <c r="S191">
        <f>fSi</f>
        <v>0.8</v>
      </c>
      <c r="T191">
        <f>vt(R191*ps+(1-R191)*pl,pl, 9.8, 0.001, 2*K191, 4*PI()*K191^2, M191,IF(4*PI()*K191^2/M191&gt;=1,K1oct,K1sph), IF(4*PI()*K191^2/M191&gt;=1,K2oct,K2sph))</f>
        <v>1.8572866100032774E-2</v>
      </c>
      <c r="U191">
        <f>vt(S191*ps+(1-S191)*pl,pl, 9.8, 0.001, 2*K191, 4*PI()*K191^2, M191,IF(4*PI()*K191^2/M191&gt;=1,K1oct,K1sph), IF(4*PI()*K191^2/M191&gt;=1,K2oct,K2sph))</f>
        <v>0.12130371153403313</v>
      </c>
    </row>
    <row r="192" spans="6:21">
      <c r="F192">
        <f t="shared" si="30"/>
        <v>19</v>
      </c>
      <c r="G192">
        <f>T0+R_*F192</f>
        <v>877.2</v>
      </c>
      <c r="H192">
        <f t="shared" si="27"/>
        <v>9.1230769230769155</v>
      </c>
      <c r="I192" s="4">
        <f>Cinetica(Tliq-G192)*f3_</f>
        <v>1.0660546760400042E-3</v>
      </c>
      <c r="J192" s="5">
        <f t="shared" si="28"/>
        <v>4.3132523114496595E-6</v>
      </c>
      <c r="K192" s="5">
        <f>MAX(I191,J191)*dt+K191</f>
        <v>5.7269455790735484E-3</v>
      </c>
      <c r="L192" s="5">
        <f t="shared" si="23"/>
        <v>7.8678809134411532E-7</v>
      </c>
      <c r="M192" s="6">
        <f>IF(J192&gt;=I192, 4*PI()*K192^2, f2_*f3_/f1_/K192*L192)</f>
        <v>5.7868699250968427E-4</v>
      </c>
      <c r="N192">
        <f t="shared" si="22"/>
        <v>4.0000000000000002E-4</v>
      </c>
      <c r="O192">
        <f t="shared" si="29"/>
        <v>1.1691501529660082</v>
      </c>
      <c r="P192">
        <f t="shared" si="24"/>
        <v>8.8995430000932423</v>
      </c>
      <c r="Q192">
        <f t="shared" si="25"/>
        <v>0.30717370147155998</v>
      </c>
      <c r="R192">
        <f t="shared" si="26"/>
        <v>2.810359328723808E-2</v>
      </c>
      <c r="S192">
        <f>fSi</f>
        <v>0.8</v>
      </c>
      <c r="T192">
        <f>vt(R192*ps+(1-R192)*pl,pl, 9.8, 0.001, 2*K192, 4*PI()*K192^2, M192,IF(4*PI()*K192^2/M192&gt;=1,K1oct,K1sph), IF(4*PI()*K192^2/M192&gt;=1,K2oct,K2sph))</f>
        <v>1.8847343391873023E-2</v>
      </c>
      <c r="U192">
        <f>vt(S192*ps+(1-S192)*pl,pl, 9.8, 0.001, 2*K192, 4*PI()*K192^2, M192,IF(4*PI()*K192^2/M192&gt;=1,K1oct,K1sph), IF(4*PI()*K192^2/M192&gt;=1,K2oct,K2sph))</f>
        <v>0.12268589758240199</v>
      </c>
    </row>
    <row r="193" spans="6:21">
      <c r="F193">
        <f t="shared" si="30"/>
        <v>19.100000000000001</v>
      </c>
      <c r="G193">
        <f>T0+R_*F193</f>
        <v>877.13</v>
      </c>
      <c r="H193">
        <f t="shared" si="27"/>
        <v>9.1338461538461537</v>
      </c>
      <c r="I193" s="4">
        <f>Cinetica(Tliq-G193)*f3_</f>
        <v>1.0807180151892893E-3</v>
      </c>
      <c r="J193" s="5">
        <f t="shared" si="28"/>
        <v>4.3300198056605847E-6</v>
      </c>
      <c r="K193" s="5">
        <f>MAX(I192,J192)*dt+K192</f>
        <v>5.8335510466775492E-3</v>
      </c>
      <c r="L193" s="5">
        <f t="shared" si="23"/>
        <v>8.3154856203714438E-7</v>
      </c>
      <c r="M193" s="6">
        <f>IF(J193&gt;=I193, 4*PI()*K193^2, f2_*f3_/f1_/K193*L193)</f>
        <v>6.0043170045021228E-4</v>
      </c>
      <c r="N193">
        <f t="shared" si="22"/>
        <v>4.0000000000000002E-4</v>
      </c>
      <c r="O193">
        <f t="shared" si="29"/>
        <v>1.1704784094548661</v>
      </c>
      <c r="P193">
        <f t="shared" si="24"/>
        <v>8.9099528913272898</v>
      </c>
      <c r="Q193">
        <f t="shared" si="25"/>
        <v>0.30708037384461107</v>
      </c>
      <c r="R193">
        <f t="shared" si="26"/>
        <v>2.8115399125772579E-2</v>
      </c>
      <c r="S193">
        <f>fSi</f>
        <v>0.8</v>
      </c>
      <c r="T193">
        <f>vt(R193*ps+(1-R193)*pl,pl, 9.8, 0.001, 2*K193, 4*PI()*K193^2, M193,IF(4*PI()*K193^2/M193&gt;=1,K1oct,K1sph), IF(4*PI()*K193^2/M193&gt;=1,K2oct,K2sph))</f>
        <v>1.9123303306356514E-2</v>
      </c>
      <c r="U193">
        <f>vt(S193*ps+(1-S193)*pl,pl, 9.8, 0.001, 2*K193, 4*PI()*K193^2, M193,IF(4*PI()*K193^2/M193&gt;=1,K1oct,K1sph), IF(4*PI()*K193^2/M193&gt;=1,K2oct,K2sph))</f>
        <v>0.12407389283140556</v>
      </c>
    </row>
    <row r="194" spans="6:21">
      <c r="F194">
        <f t="shared" si="30"/>
        <v>19.200000000000003</v>
      </c>
      <c r="G194">
        <f>T0+R_*F194</f>
        <v>877.06</v>
      </c>
      <c r="H194">
        <f t="shared" si="27"/>
        <v>9.1446153846153937</v>
      </c>
      <c r="I194" s="4">
        <f>Cinetica(Tliq-G194)*f3_</f>
        <v>1.0955077022423269E-3</v>
      </c>
      <c r="J194" s="5">
        <f t="shared" si="28"/>
        <v>4.3467478071193339E-6</v>
      </c>
      <c r="K194" s="5">
        <f>MAX(I193,J193)*dt+K193</f>
        <v>5.941622848196478E-3</v>
      </c>
      <c r="L194" s="5">
        <f t="shared" si="23"/>
        <v>8.7862559859643883E-7</v>
      </c>
      <c r="M194" s="6">
        <f>IF(J194&gt;=I194, 4*PI()*K194^2, f2_*f3_/f1_/K194*L194)</f>
        <v>6.2288485308736429E-4</v>
      </c>
      <c r="N194">
        <f t="shared" ref="N194:N257" si="31">del_dl</f>
        <v>4.0000000000000002E-4</v>
      </c>
      <c r="O194">
        <f t="shared" si="29"/>
        <v>1.1718065178091714</v>
      </c>
      <c r="P194">
        <f t="shared" si="24"/>
        <v>8.9203555381313215</v>
      </c>
      <c r="Q194">
        <f t="shared" si="25"/>
        <v>0.30698877957446341</v>
      </c>
      <c r="R194">
        <f t="shared" si="26"/>
        <v>2.8128085124145871E-2</v>
      </c>
      <c r="S194">
        <f>fSi</f>
        <v>0.8</v>
      </c>
      <c r="T194">
        <f>vt(R194*ps+(1-R194)*pl,pl, 9.8, 0.001, 2*K194, 4*PI()*K194^2, M194,IF(4*PI()*K194^2/M194&gt;=1,K1oct,K1sph), IF(4*PI()*K194^2/M194&gt;=1,K2oct,K2sph))</f>
        <v>1.9400741827084411E-2</v>
      </c>
      <c r="U194">
        <f>vt(S194*ps+(1-S194)*pl,pl, 9.8, 0.001, 2*K194, 4*PI()*K194^2, M194,IF(4*PI()*K194^2/M194&gt;=1,K1oct,K1sph), IF(4*PI()*K194^2/M194&gt;=1,K2oct,K2sph))</f>
        <v>0.12546771176789082</v>
      </c>
    </row>
    <row r="195" spans="6:21">
      <c r="F195">
        <f t="shared" si="30"/>
        <v>19.300000000000004</v>
      </c>
      <c r="G195">
        <f>T0+R_*F195</f>
        <v>876.99</v>
      </c>
      <c r="H195">
        <f t="shared" si="27"/>
        <v>9.1553846153846141</v>
      </c>
      <c r="I195" s="4">
        <f>Cinetica(Tliq-G195)*f3_</f>
        <v>1.1104241832249426E-3</v>
      </c>
      <c r="J195" s="5">
        <f t="shared" si="28"/>
        <v>4.3634364551886362E-6</v>
      </c>
      <c r="K195" s="5">
        <f>MAX(I194,J194)*dt+K194</f>
        <v>6.0511736184207104E-3</v>
      </c>
      <c r="L195" s="5">
        <f t="shared" ref="L195:L258" si="32">K195^3*4/3*PI()</f>
        <v>9.2812709343189519E-7</v>
      </c>
      <c r="M195" s="6">
        <f>IF(J195&gt;=I195, 4*PI()*K195^2, f2_*f3_/f1_/K195*L195)</f>
        <v>6.4606592459741613E-4</v>
      </c>
      <c r="N195">
        <f t="shared" si="31"/>
        <v>4.0000000000000002E-4</v>
      </c>
      <c r="O195">
        <f t="shared" si="29"/>
        <v>1.1731344813528264</v>
      </c>
      <c r="P195">
        <f t="shared" ref="P195:P258" si="33">R195*O195+(1-R195)*H195</f>
        <v>8.9307510872061631</v>
      </c>
      <c r="Q195">
        <f t="shared" ref="Q195:Q258" si="34">Q194+pl/ps*Dl/N194*((Tc-Tf)/ml-Co)/H194/(1-kpart)*M194*dt/L194-Q194*3/K194*we*dt</f>
        <v>0.30689887813000843</v>
      </c>
      <c r="R195">
        <f t="shared" ref="R195:R258" si="35">esidtGeral(R194,K194,MAX(I194,J194),pl,ps,kpart,H194,(H195-H194)/dt,M194,L194,Dl,N194,Co,dt)</f>
        <v>2.8141629791923028E-2</v>
      </c>
      <c r="S195">
        <f>fSi</f>
        <v>0.8</v>
      </c>
      <c r="T195">
        <f>vt(R195*ps+(1-R195)*pl,pl, 9.8, 0.001, 2*K195, 4*PI()*K195^2, M195,IF(4*PI()*K195^2/M195&gt;=1,K1oct,K1sph), IF(4*PI()*K195^2/M195&gt;=1,K2oct,K2sph))</f>
        <v>1.967965535731549E-2</v>
      </c>
      <c r="U195">
        <f>vt(S195*ps+(1-S195)*pl,pl, 9.8, 0.001, 2*K195, 4*PI()*K195^2, M195,IF(4*PI()*K195^2/M195&gt;=1,K1oct,K1sph), IF(4*PI()*K195^2/M195&gt;=1,K2oct,K2sph))</f>
        <v>0.12686736885246735</v>
      </c>
    </row>
    <row r="196" spans="6:21">
      <c r="F196">
        <f t="shared" si="30"/>
        <v>19.400000000000006</v>
      </c>
      <c r="G196">
        <f>T0+R_*F196</f>
        <v>876.92</v>
      </c>
      <c r="H196">
        <f t="shared" si="27"/>
        <v>9.1661538461538523</v>
      </c>
      <c r="I196" s="4">
        <f>Cinetica(Tliq-G196)*f3_</f>
        <v>1.1254679034916166E-3</v>
      </c>
      <c r="J196" s="5">
        <f t="shared" si="28"/>
        <v>4.3800858885763655E-6</v>
      </c>
      <c r="K196" s="5">
        <f>MAX(I195,J195)*dt+K195</f>
        <v>6.1622160367432047E-3</v>
      </c>
      <c r="L196" s="5">
        <f t="shared" si="32"/>
        <v>9.8016540254626681E-7</v>
      </c>
      <c r="M196" s="6">
        <f>IF(J196&gt;=I196, 4*PI()*K196^2, f2_*f3_/f1_/K196*L196)</f>
        <v>6.6999482448009361E-4</v>
      </c>
      <c r="N196">
        <f t="shared" si="31"/>
        <v>4.0000000000000002E-4</v>
      </c>
      <c r="O196">
        <f t="shared" si="29"/>
        <v>1.1744623032920227</v>
      </c>
      <c r="P196">
        <f t="shared" si="33"/>
        <v>8.9411396813277833</v>
      </c>
      <c r="Q196">
        <f t="shared" si="34"/>
        <v>0.30681063011704107</v>
      </c>
      <c r="R196">
        <f t="shared" si="35"/>
        <v>2.8156012230858684E-2</v>
      </c>
      <c r="S196">
        <f>fSi</f>
        <v>0.8</v>
      </c>
      <c r="T196">
        <f>vt(R196*ps+(1-R196)*pl,pl, 9.8, 0.001, 2*K196, 4*PI()*K196^2, M196,IF(4*PI()*K196^2/M196&gt;=1,K1oct,K1sph), IF(4*PI()*K196^2/M196&gt;=1,K2oct,K2sph))</f>
        <v>1.9960040704829624E-2</v>
      </c>
      <c r="U196">
        <f>vt(S196*ps+(1-S196)*pl,pl, 9.8, 0.001, 2*K196, 4*PI()*K196^2, M196,IF(4*PI()*K196^2/M196&gt;=1,K1oct,K1sph), IF(4*PI()*K196^2/M196&gt;=1,K2oct,K2sph))</f>
        <v>0.12827287850606728</v>
      </c>
    </row>
    <row r="197" spans="6:21">
      <c r="F197">
        <f t="shared" si="30"/>
        <v>19.500000000000007</v>
      </c>
      <c r="G197">
        <f>T0+R_*F197</f>
        <v>876.85</v>
      </c>
      <c r="H197">
        <f t="shared" si="27"/>
        <v>9.1769230769230727</v>
      </c>
      <c r="I197" s="4">
        <f>Cinetica(Tliq-G197)*f3_</f>
        <v>1.1406393077296698E-3</v>
      </c>
      <c r="J197" s="5">
        <f t="shared" si="28"/>
        <v>4.3966962453391846E-6</v>
      </c>
      <c r="K197" s="5">
        <f>MAX(I196,J196)*dt+K196</f>
        <v>6.2747628270923665E-3</v>
      </c>
      <c r="L197" s="5">
        <f t="shared" si="32"/>
        <v>1.0348575069467586E-6</v>
      </c>
      <c r="M197" s="6">
        <f>IF(J197&gt;=I197, 4*PI()*K197^2, f2_*f3_/f1_/K197*L197)</f>
        <v>6.9469190505166793E-4</v>
      </c>
      <c r="N197">
        <f t="shared" si="31"/>
        <v>4.0000000000000002E-4</v>
      </c>
      <c r="O197">
        <f t="shared" si="29"/>
        <v>1.1757899867209207</v>
      </c>
      <c r="P197">
        <f t="shared" si="33"/>
        <v>8.9515214594824659</v>
      </c>
      <c r="Q197">
        <f t="shared" si="34"/>
        <v>0.30672399724126709</v>
      </c>
      <c r="R197">
        <f t="shared" si="35"/>
        <v>2.8171212114522112E-2</v>
      </c>
      <c r="S197">
        <f>fSi</f>
        <v>0.8</v>
      </c>
      <c r="T197">
        <f>vt(R197*ps+(1-R197)*pl,pl, 9.8, 0.001, 2*K197, 4*PI()*K197^2, M197,IF(4*PI()*K197^2/M197&gt;=1,K1oct,K1sph), IF(4*PI()*K197^2/M197&gt;=1,K2oct,K2sph))</f>
        <v>2.0241895067003465E-2</v>
      </c>
      <c r="U197">
        <f>vt(S197*ps+(1-S197)*pl,pl, 9.8, 0.001, 2*K197, 4*PI()*K197^2, M197,IF(4*PI()*K197^2/M197&gt;=1,K1oct,K1sph), IF(4*PI()*K197^2/M197&gt;=1,K2oct,K2sph))</f>
        <v>0.12968425509755213</v>
      </c>
    </row>
    <row r="198" spans="6:21">
      <c r="F198">
        <f t="shared" si="30"/>
        <v>19.600000000000009</v>
      </c>
      <c r="G198">
        <f>T0+R_*F198</f>
        <v>876.78</v>
      </c>
      <c r="H198">
        <f t="shared" si="27"/>
        <v>9.1876923076923127</v>
      </c>
      <c r="I198" s="4">
        <f>Cinetica(Tliq-G198)*f3_</f>
        <v>1.1559388399637676E-3</v>
      </c>
      <c r="J198" s="5">
        <f t="shared" si="28"/>
        <v>4.4132676628865813E-6</v>
      </c>
      <c r="K198" s="5">
        <f>MAX(I197,J197)*dt+K197</f>
        <v>6.3888267578653332E-3</v>
      </c>
      <c r="L198" s="5">
        <f t="shared" si="32"/>
        <v>1.0923251790542436E-6</v>
      </c>
      <c r="M198" s="6">
        <f>IF(J198&gt;=I198, 4*PI()*K198^2, f2_*f3_/f1_/K198*L198)</f>
        <v>7.2017796902867177E-4</v>
      </c>
      <c r="N198">
        <f t="shared" si="31"/>
        <v>4.0000000000000002E-4</v>
      </c>
      <c r="O198">
        <f t="shared" si="29"/>
        <v>1.177117534627014</v>
      </c>
      <c r="P198">
        <f t="shared" si="33"/>
        <v>8.9618965569960576</v>
      </c>
      <c r="Q198">
        <f t="shared" si="34"/>
        <v>0.30663894227267202</v>
      </c>
      <c r="R198">
        <f t="shared" si="35"/>
        <v>2.8187209668833039E-2</v>
      </c>
      <c r="S198">
        <f>fSi</f>
        <v>0.8</v>
      </c>
      <c r="T198">
        <f>vt(R198*ps+(1-R198)*pl,pl, 9.8, 0.001, 2*K198, 4*PI()*K198^2, M198,IF(4*PI()*K198^2/M198&gt;=1,K1oct,K1sph), IF(4*PI()*K198^2/M198&gt;=1,K2oct,K2sph))</f>
        <v>2.052521601609765E-2</v>
      </c>
      <c r="U198">
        <f>vt(S198*ps+(1-S198)*pl,pl, 9.8, 0.001, 2*K198, 4*PI()*K198^2, M198,IF(4*PI()*K198^2/M198&gt;=1,K1oct,K1sph), IF(4*PI()*K198^2/M198&gt;=1,K2oct,K2sph))</f>
        <v>0.13110151293230432</v>
      </c>
    </row>
    <row r="199" spans="6:21">
      <c r="F199">
        <f t="shared" si="30"/>
        <v>19.70000000000001</v>
      </c>
      <c r="G199">
        <f>T0+R_*F199</f>
        <v>876.71</v>
      </c>
      <c r="H199">
        <f t="shared" si="27"/>
        <v>9.1984615384615331</v>
      </c>
      <c r="I199" s="4">
        <f>Cinetica(Tliq-G199)*f3_</f>
        <v>1.171366943559983E-3</v>
      </c>
      <c r="J199" s="5">
        <f t="shared" si="28"/>
        <v>4.4298002779844314E-6</v>
      </c>
      <c r="K199" s="5">
        <f>MAX(I198,J198)*dt+K198</f>
        <v>6.50442064186171E-3</v>
      </c>
      <c r="L199" s="5">
        <f t="shared" si="32"/>
        <v>1.1526951542389793E-6</v>
      </c>
      <c r="M199" s="6">
        <f>IF(J199&gt;=I199, 4*PI()*K199^2, f2_*f3_/f1_/K199*L199)</f>
        <v>7.4647427720288175E-4</v>
      </c>
      <c r="N199">
        <f t="shared" si="31"/>
        <v>4.0000000000000002E-4</v>
      </c>
      <c r="O199">
        <f t="shared" si="29"/>
        <v>1.1784449498961638</v>
      </c>
      <c r="P199">
        <f t="shared" si="33"/>
        <v>8.9722651056576712</v>
      </c>
      <c r="Q199">
        <f t="shared" si="34"/>
        <v>0.30655542901119603</v>
      </c>
      <c r="R199">
        <f t="shared" si="35"/>
        <v>2.8203985653391845E-2</v>
      </c>
      <c r="S199">
        <f>fSi</f>
        <v>0.8</v>
      </c>
      <c r="T199">
        <f>vt(R199*ps+(1-R199)*pl,pl, 9.8, 0.001, 2*K199, 4*PI()*K199^2, M199,IF(4*PI()*K199^2/M199&gt;=1,K1oct,K1sph), IF(4*PI()*K199^2/M199&gt;=1,K2oct,K2sph))</f>
        <v>2.0810001484806547E-2</v>
      </c>
      <c r="U199">
        <f>vt(S199*ps+(1-S199)*pl,pl, 9.8, 0.001, 2*K199, 4*PI()*K199^2, M199,IF(4*PI()*K199^2/M199&gt;=1,K1oct,K1sph), IF(4*PI()*K199^2/M199&gt;=1,K2oct,K2sph))</f>
        <v>0.13252466624174591</v>
      </c>
    </row>
    <row r="200" spans="6:21">
      <c r="F200">
        <f t="shared" si="30"/>
        <v>19.800000000000011</v>
      </c>
      <c r="G200">
        <f>T0+R_*F200</f>
        <v>876.64</v>
      </c>
      <c r="H200">
        <f t="shared" si="27"/>
        <v>9.2092307692307713</v>
      </c>
      <c r="I200" s="4">
        <f>Cinetica(Tliq-G200)*f3_</f>
        <v>1.1869240612302045E-3</v>
      </c>
      <c r="J200" s="5">
        <f t="shared" si="28"/>
        <v>4.4462942267589925E-6</v>
      </c>
      <c r="K200" s="5">
        <f>MAX(I199,J199)*dt+K199</f>
        <v>6.6215573362177083E-3</v>
      </c>
      <c r="L200" s="5">
        <f t="shared" si="32"/>
        <v>1.2160993076143191E-6</v>
      </c>
      <c r="M200" s="6">
        <f>IF(J200&gt;=I200, 4*PI()*K200^2, f2_*f3_/f1_/K200*L200)</f>
        <v>7.7360255620819492E-4</v>
      </c>
      <c r="N200">
        <f t="shared" si="31"/>
        <v>4.0000000000000002E-4</v>
      </c>
      <c r="O200">
        <f t="shared" si="29"/>
        <v>1.1797722353173636</v>
      </c>
      <c r="P200">
        <f t="shared" si="33"/>
        <v>8.9826272338381159</v>
      </c>
      <c r="Q200">
        <f t="shared" si="34"/>
        <v>0.30647342225366153</v>
      </c>
      <c r="R200">
        <f t="shared" si="35"/>
        <v>2.8221521343633434E-2</v>
      </c>
      <c r="S200">
        <f>fSi</f>
        <v>0.8</v>
      </c>
      <c r="T200">
        <f>vt(R200*ps+(1-R200)*pl,pl, 9.8, 0.001, 2*K200, 4*PI()*K200^2, M200,IF(4*PI()*K200^2/M200&gt;=1,K1oct,K1sph), IF(4*PI()*K200^2/M200&gt;=1,K2oct,K2sph))</f>
        <v>2.1096249752064918E-2</v>
      </c>
      <c r="U200">
        <f>vt(S200*ps+(1-S200)*pl,pl, 9.8, 0.001, 2*K200, 4*PI()*K200^2, M200,IF(4*PI()*K200^2/M200&gt;=1,K1oct,K1sph), IF(4*PI()*K200^2/M200&gt;=1,K2oct,K2sph))</f>
        <v>0.13395372917372669</v>
      </c>
    </row>
    <row r="201" spans="6:21">
      <c r="F201">
        <f t="shared" si="30"/>
        <v>19.900000000000013</v>
      </c>
      <c r="G201">
        <f>T0+R_*F201</f>
        <v>876.56999999999994</v>
      </c>
      <c r="H201">
        <f t="shared" si="27"/>
        <v>9.2200000000000095</v>
      </c>
      <c r="I201" s="4">
        <f>Cinetica(Tliq-G201)*f3_</f>
        <v>1.2026106350361261E-3</v>
      </c>
      <c r="J201" s="5">
        <f t="shared" si="28"/>
        <v>4.4627496447004409E-6</v>
      </c>
      <c r="K201" s="5">
        <f>MAX(I200,J200)*dt+K200</f>
        <v>6.7402497423407291E-3</v>
      </c>
      <c r="L201" s="5">
        <f t="shared" si="32"/>
        <v>1.2826748362226583E-6</v>
      </c>
      <c r="M201" s="6">
        <f>IF(J201&gt;=I201, 4*PI()*K201^2, f2_*f3_/f1_/K201*L201)</f>
        <v>8.0158500638004531E-4</v>
      </c>
      <c r="N201">
        <f t="shared" si="31"/>
        <v>4.0000000000000002E-4</v>
      </c>
      <c r="O201">
        <f t="shared" si="29"/>
        <v>1.1810993935872127</v>
      </c>
      <c r="P201">
        <f t="shared" si="33"/>
        <v>8.9929830666033119</v>
      </c>
      <c r="Q201">
        <f t="shared" si="34"/>
        <v>0.30639288776190315</v>
      </c>
      <c r="R201">
        <f t="shared" si="35"/>
        <v>2.8239798513692415E-2</v>
      </c>
      <c r="S201">
        <f>fSi</f>
        <v>0.8</v>
      </c>
      <c r="T201">
        <f>vt(R201*ps+(1-R201)*pl,pl, 9.8, 0.001, 2*K201, 4*PI()*K201^2, M201,IF(4*PI()*K201^2/M201&gt;=1,K1oct,K1sph), IF(4*PI()*K201^2/M201&gt;=1,K2oct,K2sph))</f>
        <v>2.1383959429107716E-2</v>
      </c>
      <c r="U201">
        <f>vt(S201*ps+(1-S201)*pl,pl, 9.8, 0.001, 2*K201, 4*PI()*K201^2, M201,IF(4*PI()*K201^2/M201&gt;=1,K1oct,K1sph), IF(4*PI()*K201^2/M201&gt;=1,K2oct,K2sph))</f>
        <v>0.13538871578373038</v>
      </c>
    </row>
    <row r="202" spans="6:21">
      <c r="F202">
        <f t="shared" si="30"/>
        <v>20.000000000000014</v>
      </c>
      <c r="G202">
        <f>T0+R_*F202</f>
        <v>876.5</v>
      </c>
      <c r="H202">
        <f t="shared" si="27"/>
        <v>9.2307692307692299</v>
      </c>
      <c r="I202" s="4">
        <f>Cinetica(Tliq-G202)*f3_</f>
        <v>1.2184271063934381E-3</v>
      </c>
      <c r="J202" s="5">
        <f t="shared" si="28"/>
        <v>4.4791666666666651E-6</v>
      </c>
      <c r="K202" s="5">
        <f>MAX(I201,J201)*dt+K201</f>
        <v>6.860510805844342E-3</v>
      </c>
      <c r="L202" s="5">
        <f t="shared" si="32"/>
        <v>1.3525644467505533E-6</v>
      </c>
      <c r="M202" s="6">
        <f>IF(J202&gt;=I202, 4*PI()*K202^2, f2_*f3_/f1_/K202*L202)</f>
        <v>8.3044430970799564E-4</v>
      </c>
      <c r="N202">
        <f t="shared" si="31"/>
        <v>4.0000000000000002E-4</v>
      </c>
      <c r="O202">
        <f t="shared" si="29"/>
        <v>1.1824264273141483</v>
      </c>
      <c r="P202">
        <f t="shared" si="33"/>
        <v>9.0033327258230003</v>
      </c>
      <c r="Q202">
        <f t="shared" si="34"/>
        <v>0.30631379223205107</v>
      </c>
      <c r="R202">
        <f t="shared" si="35"/>
        <v>2.8258799419999057E-2</v>
      </c>
      <c r="S202">
        <f>fSi</f>
        <v>0.8</v>
      </c>
      <c r="T202">
        <f>vt(R202*ps+(1-R202)*pl,pl, 9.8, 0.001, 2*K202, 4*PI()*K202^2, M202,IF(4*PI()*K202^2/M202&gt;=1,K1oct,K1sph), IF(4*PI()*K202^2/M202&gt;=1,K2oct,K2sph))</f>
        <v>2.1673129445843403E-2</v>
      </c>
      <c r="U202">
        <f>vt(S202*ps+(1-S202)*pl,pl, 9.8, 0.001, 2*K202, 4*PI()*K202^2, M202,IF(4*PI()*K202^2/M202&gt;=1,K1oct,K1sph), IF(4*PI()*K202^2/M202&gt;=1,K2oct,K2sph))</f>
        <v>0.13682964002684755</v>
      </c>
    </row>
    <row r="203" spans="6:21">
      <c r="F203">
        <f t="shared" si="30"/>
        <v>20.100000000000016</v>
      </c>
      <c r="G203">
        <f>T0+R_*F203</f>
        <v>876.43</v>
      </c>
      <c r="H203">
        <f t="shared" si="27"/>
        <v>9.2415384615384699</v>
      </c>
      <c r="I203" s="4">
        <f>Cinetica(Tliq-G203)*f3_</f>
        <v>1.2343739160759761E-3</v>
      </c>
      <c r="J203" s="5">
        <f t="shared" si="28"/>
        <v>4.4955454268870347E-6</v>
      </c>
      <c r="K203" s="5">
        <f>MAX(I202,J202)*dt+K202</f>
        <v>6.9823535164836859E-3</v>
      </c>
      <c r="L203" s="5">
        <f t="shared" si="32"/>
        <v>1.4259165489127708E-6</v>
      </c>
      <c r="M203" s="6">
        <f>IF(J203&gt;=I203, 4*PI()*K203^2, f2_*f3_/f1_/K203*L203)</f>
        <v>8.6020363788214557E-4</v>
      </c>
      <c r="N203">
        <f t="shared" si="31"/>
        <v>4.0000000000000002E-4</v>
      </c>
      <c r="O203">
        <f t="shared" si="29"/>
        <v>1.1837533390224402</v>
      </c>
      <c r="P203">
        <f t="shared" si="33"/>
        <v>9.0136763302749241</v>
      </c>
      <c r="Q203">
        <f t="shared" si="34"/>
        <v>0.30623610326492201</v>
      </c>
      <c r="R203">
        <f t="shared" si="35"/>
        <v>2.8278506785546494E-2</v>
      </c>
      <c r="S203">
        <f>fSi</f>
        <v>0.8</v>
      </c>
      <c r="T203">
        <f>vt(R203*ps+(1-R203)*pl,pl, 9.8, 0.001, 2*K203, 4*PI()*K203^2, M203,IF(4*PI()*K203^2/M203&gt;=1,K1oct,K1sph), IF(4*PI()*K203^2/M203&gt;=1,K2oct,K2sph))</f>
        <v>2.1963759037529861E-2</v>
      </c>
      <c r="U203">
        <f>vt(S203*ps+(1-S203)*pl,pl, 9.8, 0.001, 2*K203, 4*PI()*K203^2, M203,IF(4*PI()*K203^2/M203&gt;=1,K1oct,K1sph), IF(4*PI()*K203^2/M203&gt;=1,K2oct,K2sph))</f>
        <v>0.13827651575046837</v>
      </c>
    </row>
    <row r="204" spans="6:21">
      <c r="F204">
        <f t="shared" si="30"/>
        <v>20.200000000000017</v>
      </c>
      <c r="G204">
        <f>T0+R_*F204</f>
        <v>876.36</v>
      </c>
      <c r="H204">
        <f t="shared" si="27"/>
        <v>9.2523076923076903</v>
      </c>
      <c r="I204" s="4">
        <f>Cinetica(Tliq-G204)*f3_</f>
        <v>1.2504515042195664E-3</v>
      </c>
      <c r="J204" s="5">
        <f t="shared" si="28"/>
        <v>4.5118860589658581E-6</v>
      </c>
      <c r="K204" s="5">
        <f>MAX(I203,J203)*dt+K203</f>
        <v>7.1057909080912834E-3</v>
      </c>
      <c r="L204" s="5">
        <f t="shared" si="32"/>
        <v>1.5028854546478453E-6</v>
      </c>
      <c r="M204" s="6">
        <f>IF(J204&gt;=I204, 4*PI()*K204^2, f2_*f3_/f1_/K204*L204)</f>
        <v>8.9088666043400828E-4</v>
      </c>
      <c r="N204">
        <f t="shared" si="31"/>
        <v>4.0000000000000002E-4</v>
      </c>
      <c r="O204">
        <f t="shared" si="29"/>
        <v>1.1850801311559516</v>
      </c>
      <c r="P204">
        <f t="shared" si="33"/>
        <v>9.0240139957447845</v>
      </c>
      <c r="Q204">
        <f t="shared" si="34"/>
        <v>0.3061597893374729</v>
      </c>
      <c r="R204">
        <f t="shared" si="35"/>
        <v>2.829890378477366E-2</v>
      </c>
      <c r="S204">
        <f>fSi</f>
        <v>0.8</v>
      </c>
      <c r="T204">
        <f>vt(R204*ps+(1-R204)*pl,pl, 9.8, 0.001, 2*K204, 4*PI()*K204^2, M204,IF(4*PI()*K204^2/M204&gt;=1,K1oct,K1sph), IF(4*PI()*K204^2/M204&gt;=1,K2oct,K2sph))</f>
        <v>2.2255847731732545E-2</v>
      </c>
      <c r="U204">
        <f>vt(S204*ps+(1-S204)*pl,pl, 9.8, 0.001, 2*K204, 4*PI()*K204^2, M204,IF(4*PI()*K204^2/M204&gt;=1,K1oct,K1sph), IF(4*PI()*K204^2/M204&gt;=1,K2oct,K2sph))</f>
        <v>0.13972935668765052</v>
      </c>
    </row>
    <row r="205" spans="6:21">
      <c r="F205">
        <f t="shared" si="30"/>
        <v>20.300000000000018</v>
      </c>
      <c r="G205">
        <f>T0+R_*F205</f>
        <v>876.29</v>
      </c>
      <c r="H205">
        <f t="shared" si="27"/>
        <v>9.2630769230769285</v>
      </c>
      <c r="I205" s="4">
        <f>Cinetica(Tliq-G205)*f3_</f>
        <v>1.266660310326215E-3</v>
      </c>
      <c r="J205" s="5">
        <f t="shared" si="28"/>
        <v>4.5281886958862449E-6</v>
      </c>
      <c r="K205" s="5">
        <f>MAX(I204,J204)*dt+K204</f>
        <v>7.2308360585132403E-3</v>
      </c>
      <c r="L205" s="5">
        <f t="shared" si="32"/>
        <v>1.5836315832705596E-6</v>
      </c>
      <c r="M205" s="6">
        <f>IF(J205&gt;=I205, 4*PI()*K205^2, f2_*f3_/f1_/K205*L205)</f>
        <v>9.2251755297248039E-4</v>
      </c>
      <c r="N205">
        <f t="shared" si="31"/>
        <v>4.0000000000000002E-4</v>
      </c>
      <c r="O205">
        <f t="shared" si="29"/>
        <v>1.1864068060817099</v>
      </c>
      <c r="P205">
        <f t="shared" si="33"/>
        <v>9.0343458351221066</v>
      </c>
      <c r="Q205">
        <f t="shared" si="34"/>
        <v>0.3060848197752753</v>
      </c>
      <c r="R205">
        <f t="shared" si="35"/>
        <v>2.8319974029088851E-2</v>
      </c>
      <c r="S205">
        <f>fSi</f>
        <v>0.8</v>
      </c>
      <c r="T205">
        <f>vt(R205*ps+(1-R205)*pl,pl, 9.8, 0.001, 2*K205, 4*PI()*K205^2, M205,IF(4*PI()*K205^2/M205&gt;=1,K1oct,K1sph), IF(4*PI()*K205^2/M205&gt;=1,K2oct,K2sph))</f>
        <v>2.2549395335627859E-2</v>
      </c>
      <c r="U205">
        <f>vt(S205*ps+(1-S205)*pl,pl, 9.8, 0.001, 2*K205, 4*PI()*K205^2, M205,IF(4*PI()*K205^2/M205&gt;=1,K1oct,K1sph), IF(4*PI()*K205^2/M205&gt;=1,K2oct,K2sph))</f>
        <v>0.14118817645111884</v>
      </c>
    </row>
    <row r="206" spans="6:21">
      <c r="F206">
        <f t="shared" si="30"/>
        <v>20.40000000000002</v>
      </c>
      <c r="G206">
        <f>T0+R_*F206</f>
        <v>876.22</v>
      </c>
      <c r="H206">
        <f t="shared" si="27"/>
        <v>9.273846153846149</v>
      </c>
      <c r="I206" s="4">
        <f>Cinetica(Tliq-G206)*f3_</f>
        <v>1.283000773267835E-3</v>
      </c>
      <c r="J206" s="5">
        <f t="shared" si="28"/>
        <v>4.5444534700134927E-6</v>
      </c>
      <c r="K206" s="5">
        <f>MAX(I205,J205)*dt+K205</f>
        <v>7.3575020895458622E-3</v>
      </c>
      <c r="L206" s="5">
        <f t="shared" si="32"/>
        <v>1.6683216727297365E-6</v>
      </c>
      <c r="M206" s="6">
        <f>IF(J206&gt;=I206, 4*PI()*K206^2, f2_*f3_/f1_/K206*L206)</f>
        <v>9.551210055155705E-4</v>
      </c>
      <c r="N206">
        <f t="shared" si="31"/>
        <v>4.0000000000000002E-4</v>
      </c>
      <c r="O206">
        <f t="shared" si="29"/>
        <v>1.1877333660932623</v>
      </c>
      <c r="P206">
        <f t="shared" si="33"/>
        <v>9.0446719584922999</v>
      </c>
      <c r="Q206">
        <f t="shared" si="34"/>
        <v>0.3060111647259699</v>
      </c>
      <c r="R206">
        <f t="shared" si="35"/>
        <v>2.8341701552933141E-2</v>
      </c>
      <c r="S206">
        <f>fSi</f>
        <v>0.8</v>
      </c>
      <c r="T206">
        <f>vt(R206*ps+(1-R206)*pl,pl, 9.8, 0.001, 2*K206, 4*PI()*K206^2, M206,IF(4*PI()*K206^2/M206&gt;=1,K1oct,K1sph), IF(4*PI()*K206^2/M206&gt;=1,K2oct,K2sph))</f>
        <v>2.2844401923612232E-2</v>
      </c>
      <c r="U206">
        <f>vt(S206*ps+(1-S206)*pl,pl, 9.8, 0.001, 2*K206, 4*PI()*K206^2, M206,IF(4*PI()*K206^2/M206&gt;=1,K1oct,K1sph), IF(4*PI()*K206^2/M206&gt;=1,K2oct,K2sph))</f>
        <v>0.14265298852785752</v>
      </c>
    </row>
    <row r="207" spans="6:21">
      <c r="F207">
        <f t="shared" si="30"/>
        <v>20.500000000000021</v>
      </c>
      <c r="G207">
        <f>T0+R_*F207</f>
        <v>876.15</v>
      </c>
      <c r="H207">
        <f t="shared" si="27"/>
        <v>9.2846153846153889</v>
      </c>
      <c r="I207" s="4">
        <f>Cinetica(Tliq-G207)*f3_</f>
        <v>1.2994733312903539E-3</v>
      </c>
      <c r="J207" s="5">
        <f t="shared" si="28"/>
        <v>4.5606805130988836E-6</v>
      </c>
      <c r="K207" s="5">
        <f>MAX(I206,J206)*dt+K206</f>
        <v>7.4858021668726456E-3</v>
      </c>
      <c r="L207" s="5">
        <f t="shared" si="32"/>
        <v>1.757128997122624E-6</v>
      </c>
      <c r="M207" s="6">
        <f>IF(J207&gt;=I207, 4*PI()*K207^2, f2_*f3_/f1_/K207*L207)</f>
        <v>9.8872223091851633E-4</v>
      </c>
      <c r="N207">
        <f t="shared" si="31"/>
        <v>4.0000000000000002E-4</v>
      </c>
      <c r="O207">
        <f t="shared" si="29"/>
        <v>1.1890598134138699</v>
      </c>
      <c r="P207">
        <f t="shared" si="33"/>
        <v>9.0549924732250329</v>
      </c>
      <c r="Q207">
        <f t="shared" si="34"/>
        <v>0.30593879513366223</v>
      </c>
      <c r="R207">
        <f t="shared" si="35"/>
        <v>2.8364070800427795E-2</v>
      </c>
      <c r="S207">
        <f>fSi</f>
        <v>0.8</v>
      </c>
      <c r="T207">
        <f>vt(R207*ps+(1-R207)*pl,pl, 9.8, 0.001, 2*K207, 4*PI()*K207^2, M207,IF(4*PI()*K207^2/M207&gt;=1,K1oct,K1sph), IF(4*PI()*K207^2/M207&gt;=1,K2oct,K2sph))</f>
        <v>2.314086782525647E-2</v>
      </c>
      <c r="U207">
        <f>vt(S207*ps+(1-S207)*pl,pl, 9.8, 0.001, 2*K207, 4*PI()*K207^2, M207,IF(4*PI()*K207^2/M207&gt;=1,K1oct,K1sph), IF(4*PI()*K207^2/M207&gt;=1,K2oct,K2sph))</f>
        <v>0.14412380627425658</v>
      </c>
    </row>
    <row r="208" spans="6:21">
      <c r="F208">
        <f t="shared" si="30"/>
        <v>20.600000000000023</v>
      </c>
      <c r="G208">
        <f>T0+R_*F208</f>
        <v>876.08</v>
      </c>
      <c r="H208">
        <f t="shared" si="27"/>
        <v>9.2953846153846094</v>
      </c>
      <c r="I208" s="4">
        <f>Cinetica(Tliq-G208)*f3_</f>
        <v>1.3160784220173519E-3</v>
      </c>
      <c r="J208" s="5">
        <f t="shared" si="28"/>
        <v>4.5768699562830208E-6</v>
      </c>
      <c r="K208" s="5">
        <f>MAX(I207,J207)*dt+K207</f>
        <v>7.6157495000016813E-3</v>
      </c>
      <c r="L208" s="5">
        <f t="shared" si="32"/>
        <v>1.8502335906202161E-6</v>
      </c>
      <c r="M208" s="6">
        <f>IF(J208&gt;=I208, 4*PI()*K208^2, f2_*f3_/f1_/K208*L208)</f>
        <v>1.0233469733989507E-3</v>
      </c>
      <c r="N208">
        <f t="shared" si="31"/>
        <v>4.0000000000000002E-4</v>
      </c>
      <c r="O208">
        <f t="shared" si="29"/>
        <v>1.1903861501995079</v>
      </c>
      <c r="P208">
        <f t="shared" si="33"/>
        <v>9.0653074840591241</v>
      </c>
      <c r="Q208">
        <f t="shared" si="34"/>
        <v>0.3058676827142226</v>
      </c>
      <c r="R208">
        <f t="shared" si="35"/>
        <v>2.838706661250797E-2</v>
      </c>
      <c r="S208">
        <f>fSi</f>
        <v>0.8</v>
      </c>
      <c r="T208">
        <f>vt(R208*ps+(1-R208)*pl,pl, 9.8, 0.001, 2*K208, 4*PI()*K208^2, M208,IF(4*PI()*K208^2/M208&gt;=1,K1oct,K1sph), IF(4*PI()*K208^2/M208&gt;=1,K2oct,K2sph))</f>
        <v>2.3438793613546328E-2</v>
      </c>
      <c r="U208">
        <f>vt(S208*ps+(1-S208)*pl,pl, 9.8, 0.001, 2*K208, 4*PI()*K208^2, M208,IF(4*PI()*K208^2/M208&gt;=1,K1oct,K1sph), IF(4*PI()*K208^2/M208&gt;=1,K2oct,K2sph))</f>
        <v>0.14560064291177596</v>
      </c>
    </row>
    <row r="209" spans="6:21">
      <c r="F209">
        <f t="shared" si="30"/>
        <v>20.700000000000024</v>
      </c>
      <c r="G209">
        <f>T0+R_*F209</f>
        <v>876.01</v>
      </c>
      <c r="H209">
        <f t="shared" si="27"/>
        <v>9.3061538461538476</v>
      </c>
      <c r="I209" s="4">
        <f>Cinetica(Tliq-G209)*f3_</f>
        <v>1.3328164824540857E-3</v>
      </c>
      <c r="J209" s="5">
        <f t="shared" si="28"/>
        <v>4.5930219300995904E-6</v>
      </c>
      <c r="K209" s="5">
        <f>MAX(I208,J208)*dt+K208</f>
        <v>7.7473573422034165E-3</v>
      </c>
      <c r="L209" s="5">
        <f t="shared" si="32"/>
        <v>1.9478224779608402E-6</v>
      </c>
      <c r="M209" s="6">
        <f>IF(J209&gt;=I209, 4*PI()*K209^2, f2_*f3_/f1_/K209*L209)</f>
        <v>1.0590215171597524E-3</v>
      </c>
      <c r="N209">
        <f t="shared" si="31"/>
        <v>4.0000000000000002E-4</v>
      </c>
      <c r="O209">
        <f t="shared" si="29"/>
        <v>1.1917123785417285</v>
      </c>
      <c r="P209">
        <f t="shared" si="33"/>
        <v>9.0756170931841638</v>
      </c>
      <c r="Q209">
        <f t="shared" si="34"/>
        <v>0.30579779993145478</v>
      </c>
      <c r="R209">
        <f t="shared" si="35"/>
        <v>2.8410674214589766E-2</v>
      </c>
      <c r="S209">
        <f>fSi</f>
        <v>0.8</v>
      </c>
      <c r="T209">
        <f>vt(R209*ps+(1-R209)*pl,pl, 9.8, 0.001, 2*K209, 4*PI()*K209^2, M209,IF(4*PI()*K209^2/M209&gt;=1,K1oct,K1sph), IF(4*PI()*K209^2/M209&gt;=1,K2oct,K2sph))</f>
        <v>2.3738180093528578E-2</v>
      </c>
      <c r="U209">
        <f>vt(S209*ps+(1-S209)*pl,pl, 9.8, 0.001, 2*K209, 4*PI()*K209^2, M209,IF(4*PI()*K209^2/M209&gt;=1,K1oct,K1sph), IF(4*PI()*K209^2/M209&gt;=1,K2oct,K2sph))</f>
        <v>0.14708351152309526</v>
      </c>
    </row>
    <row r="210" spans="6:21">
      <c r="F210">
        <f t="shared" si="30"/>
        <v>20.800000000000026</v>
      </c>
      <c r="G210">
        <f>T0+R_*F210</f>
        <v>875.93999999999994</v>
      </c>
      <c r="H210">
        <f t="shared" si="27"/>
        <v>9.3169230769230857</v>
      </c>
      <c r="I210" s="4">
        <f>Cinetica(Tliq-G210)*f3_</f>
        <v>1.3496879489910719E-3</v>
      </c>
      <c r="J210" s="5">
        <f t="shared" si="28"/>
        <v>4.6091365644786716E-6</v>
      </c>
      <c r="K210" s="5">
        <f>MAX(I209,J209)*dt+K209</f>
        <v>7.8806389904488242E-3</v>
      </c>
      <c r="L210" s="5">
        <f t="shared" si="32"/>
        <v>2.0500899116724955E-6</v>
      </c>
      <c r="M210" s="6">
        <f>IF(J210&gt;=I210, 4*PI()*K210^2, f2_*f3_/f1_/K210*L210)</f>
        <v>1.095772695110244E-3</v>
      </c>
      <c r="N210">
        <f t="shared" si="31"/>
        <v>4.0000000000000002E-4</v>
      </c>
      <c r="O210">
        <f t="shared" si="29"/>
        <v>1.1930385004703519</v>
      </c>
      <c r="P210">
        <f t="shared" si="33"/>
        <v>9.0859214003189166</v>
      </c>
      <c r="Q210">
        <f t="shared" si="34"/>
        <v>0.30572911997409924</v>
      </c>
      <c r="R210">
        <f t="shared" si="35"/>
        <v>2.8434879204676439E-2</v>
      </c>
      <c r="S210">
        <f>fSi</f>
        <v>0.8</v>
      </c>
      <c r="T210">
        <f>vt(R210*ps+(1-R210)*pl,pl, 9.8, 0.001, 2*K210, 4*PI()*K210^2, M210,IF(4*PI()*K210^2/M210&gt;=1,K1oct,K1sph), IF(4*PI()*K210^2/M210&gt;=1,K2oct,K2sph))</f>
        <v>2.4039028291216739E-2</v>
      </c>
      <c r="U210">
        <f>vt(S210*ps+(1-S210)*pl,pl, 9.8, 0.001, 2*K210, 4*PI()*K210^2, M210,IF(4*PI()*K210^2/M210&gt;=1,K1oct,K1sph), IF(4*PI()*K210^2/M210&gt;=1,K2oct,K2sph))</f>
        <v>0.14857242504871518</v>
      </c>
    </row>
    <row r="211" spans="6:21">
      <c r="F211">
        <f t="shared" si="30"/>
        <v>20.900000000000027</v>
      </c>
      <c r="G211">
        <f>T0+R_*F211</f>
        <v>875.87</v>
      </c>
      <c r="H211">
        <f t="shared" ref="H211:H274" si="36">(G211-Tf)/ml</f>
        <v>9.3276923076923062</v>
      </c>
      <c r="I211" s="4">
        <f>Cinetica(Tliq-G211)*f3_</f>
        <v>1.366693257407894E-3</v>
      </c>
      <c r="J211" s="5">
        <f t="shared" ref="J211:J274" si="37">Glob(H211,N211,Dl,Co,kpart)</f>
        <v>4.6252139887503032E-6</v>
      </c>
      <c r="K211" s="5">
        <f>MAX(I210,J210)*dt+K210</f>
        <v>8.0156077853479318E-3</v>
      </c>
      <c r="L211" s="5">
        <f t="shared" si="32"/>
        <v>2.157237616187511E-6</v>
      </c>
      <c r="M211" s="6">
        <f>IF(J211&gt;=I211, 4*PI()*K211^2, f2_*f3_/f1_/K211*L211)</f>
        <v>1.1336278976863809E-3</v>
      </c>
      <c r="N211">
        <f t="shared" si="31"/>
        <v>4.0000000000000002E-4</v>
      </c>
      <c r="O211">
        <f t="shared" ref="O211:O274" si="38">O210+(kpart*H210-O210)/L210/R210*(L210*(R211-R210)+R210*MAX(I210,J210)*M210*dt)</f>
        <v>1.1943645179560283</v>
      </c>
      <c r="P211">
        <f t="shared" si="33"/>
        <v>9.0962205027868013</v>
      </c>
      <c r="Q211">
        <f t="shared" si="34"/>
        <v>0.30566161673363873</v>
      </c>
      <c r="R211">
        <f t="shared" si="35"/>
        <v>2.8459667541938665E-2</v>
      </c>
      <c r="S211">
        <f>fSi</f>
        <v>0.8</v>
      </c>
      <c r="T211">
        <f>vt(R211*ps+(1-R211)*pl,pl, 9.8, 0.001, 2*K211, 4*PI()*K211^2, M211,IF(4*PI()*K211^2/M211&gt;=1,K1oct,K1sph), IF(4*PI()*K211^2/M211&gt;=1,K2oct,K2sph))</f>
        <v>2.4341339442869963E-2</v>
      </c>
      <c r="U211">
        <f>vt(S211*ps+(1-S211)*pl,pl, 9.8, 0.001, 2*K211, 4*PI()*K211^2, M211,IF(4*PI()*K211^2/M211&gt;=1,K1oct,K1sph), IF(4*PI()*K211^2/M211&gt;=1,K2oct,K2sph))</f>
        <v>0.15006739628398169</v>
      </c>
    </row>
    <row r="212" spans="6:21">
      <c r="F212">
        <f t="shared" si="30"/>
        <v>21.000000000000028</v>
      </c>
      <c r="G212">
        <f>T0+R_*F212</f>
        <v>875.8</v>
      </c>
      <c r="H212">
        <f t="shared" si="36"/>
        <v>9.3384615384615461</v>
      </c>
      <c r="I212" s="4">
        <f>Cinetica(Tliq-G212)*f3_</f>
        <v>1.3838328428769759E-3</v>
      </c>
      <c r="J212" s="5">
        <f t="shared" si="37"/>
        <v>4.6412543316480255E-6</v>
      </c>
      <c r="K212" s="5">
        <f>MAX(I211,J211)*dt+K211</f>
        <v>8.152277111088721E-3</v>
      </c>
      <c r="L212" s="5">
        <f t="shared" si="32"/>
        <v>2.2694750390162929E-6</v>
      </c>
      <c r="M212" s="6">
        <f>IF(J212&gt;=I212, 4*PI()*K212^2, f2_*f3_/f1_/K212*L212)</f>
        <v>1.1726150817705789E-3</v>
      </c>
      <c r="N212">
        <f t="shared" si="31"/>
        <v>4.0000000000000002E-4</v>
      </c>
      <c r="O212">
        <f t="shared" si="38"/>
        <v>1.1956904329126679</v>
      </c>
      <c r="P212">
        <f t="shared" si="33"/>
        <v>9.1065144955884243</v>
      </c>
      <c r="Q212">
        <f t="shared" si="34"/>
        <v>0.3055952647828748</v>
      </c>
      <c r="R212">
        <f t="shared" si="35"/>
        <v>2.8485025535724684E-2</v>
      </c>
      <c r="S212">
        <f>fSi</f>
        <v>0.8</v>
      </c>
      <c r="T212">
        <f>vt(R212*ps+(1-R212)*pl,pl, 9.8, 0.001, 2*K212, 4*PI()*K212^2, M212,IF(4*PI()*K212^2/M212&gt;=1,K1oct,K1sph), IF(4*PI()*K212^2/M212&gt;=1,K2oct,K2sph))</f>
        <v>2.4645114984596907E-2</v>
      </c>
      <c r="U212">
        <f>vt(S212*ps+(1-S212)*pl,pl, 9.8, 0.001, 2*K212, 4*PI()*K212^2, M212,IF(4*PI()*K212^2/M212&gt;=1,K1oct,K1sph), IF(4*PI()*K212^2/M212&gt;=1,K2oct,K2sph))</f>
        <v>0.15156843787650445</v>
      </c>
    </row>
    <row r="213" spans="6:21">
      <c r="F213">
        <f t="shared" si="30"/>
        <v>21.10000000000003</v>
      </c>
      <c r="G213">
        <f>T0+R_*F213</f>
        <v>875.73</v>
      </c>
      <c r="H213">
        <f t="shared" si="36"/>
        <v>9.3492307692307666</v>
      </c>
      <c r="I213" s="4">
        <f>Cinetica(Tliq-G213)*f3_</f>
        <v>1.4011071399670375E-3</v>
      </c>
      <c r="J213" s="5">
        <f t="shared" si="37"/>
        <v>4.657257721312122E-6</v>
      </c>
      <c r="K213" s="5">
        <f>MAX(I212,J212)*dt+K212</f>
        <v>8.2906603953764191E-3</v>
      </c>
      <c r="L213" s="5">
        <f t="shared" si="32"/>
        <v>2.387019609150207E-6</v>
      </c>
      <c r="M213" s="6">
        <f>IF(J213&gt;=I213, 4*PI()*K213^2, f2_*f3_/f1_/K213*L213)</f>
        <v>1.2127627797118535E-3</v>
      </c>
      <c r="N213">
        <f t="shared" si="31"/>
        <v>4.0000000000000002E-4</v>
      </c>
      <c r="O213">
        <f t="shared" si="38"/>
        <v>1.1970162471997321</v>
      </c>
      <c r="P213">
        <f t="shared" si="33"/>
        <v>9.1168034714714601</v>
      </c>
      <c r="Q213">
        <f t="shared" si="34"/>
        <v>0.30553003935524564</v>
      </c>
      <c r="R213">
        <f t="shared" si="35"/>
        <v>2.8510939834959025E-2</v>
      </c>
      <c r="S213">
        <f>fSi</f>
        <v>0.8</v>
      </c>
      <c r="T213">
        <f>vt(R213*ps+(1-R213)*pl,pl, 9.8, 0.001, 2*K213, 4*PI()*K213^2, M213,IF(4*PI()*K213^2/M213&gt;=1,K1oct,K1sph), IF(4*PI()*K213^2/M213&gt;=1,K2oct,K2sph))</f>
        <v>2.4950356542305933E-2</v>
      </c>
      <c r="U213">
        <f>vt(S213*ps+(1-S213)*pl,pl, 9.8, 0.001, 2*K213, 4*PI()*K213^2, M213,IF(4*PI()*K213^2/M213&gt;=1,K1oct,K1sph), IF(4*PI()*K213^2/M213&gt;=1,K2oct,K2sph))</f>
        <v>0.15307556232394232</v>
      </c>
    </row>
    <row r="214" spans="6:21">
      <c r="F214">
        <f t="shared" si="30"/>
        <v>21.200000000000031</v>
      </c>
      <c r="G214">
        <f>T0+R_*F214</f>
        <v>875.66</v>
      </c>
      <c r="H214">
        <f t="shared" si="36"/>
        <v>9.3600000000000048</v>
      </c>
      <c r="I214" s="4">
        <f>Cinetica(Tliq-G214)*f3_</f>
        <v>1.4185165826469284E-3</v>
      </c>
      <c r="J214" s="5">
        <f t="shared" si="37"/>
        <v>4.6732242852932575E-6</v>
      </c>
      <c r="K214" s="5">
        <f>MAX(I213,J213)*dt+K213</f>
        <v>8.4307711093731235E-3</v>
      </c>
      <c r="L214" s="5">
        <f t="shared" si="32"/>
        <v>2.5100970028668135E-6</v>
      </c>
      <c r="M214" s="6">
        <f>IF(J214&gt;=I214, 4*PI()*K214^2, f2_*f3_/f1_/K214*L214)</f>
        <v>1.2541001084468951E-3</v>
      </c>
      <c r="N214">
        <f t="shared" si="31"/>
        <v>4.0000000000000002E-4</v>
      </c>
      <c r="O214">
        <f t="shared" si="38"/>
        <v>1.1983419626244272</v>
      </c>
      <c r="P214">
        <f t="shared" si="33"/>
        <v>9.1270875209978719</v>
      </c>
      <c r="Q214">
        <f t="shared" si="34"/>
        <v>0.30546591632485659</v>
      </c>
      <c r="R214">
        <f t="shared" si="35"/>
        <v>2.8537397417967108E-2</v>
      </c>
      <c r="S214">
        <f>fSi</f>
        <v>0.8</v>
      </c>
      <c r="T214">
        <f>vt(R214*ps+(1-R214)*pl,pl, 9.8, 0.001, 2*K214, 4*PI()*K214^2, M214,IF(4*PI()*K214^2/M214&gt;=1,K1oct,K1sph), IF(4*PI()*K214^2/M214&gt;=1,K2oct,K2sph))</f>
        <v>2.5257065921909256E-2</v>
      </c>
      <c r="U214">
        <f>vt(S214*ps+(1-S214)*pl,pl, 9.8, 0.001, 2*K214, 4*PI()*K214^2, M214,IF(4*PI()*K214^2/M214&gt;=1,K1oct,K1sph), IF(4*PI()*K214^2/M214&gt;=1,K2oct,K2sph))</f>
        <v>0.15458878197213133</v>
      </c>
    </row>
    <row r="215" spans="6:21">
      <c r="F215">
        <f t="shared" si="30"/>
        <v>21.300000000000033</v>
      </c>
      <c r="G215">
        <f>T0+R_*F215</f>
        <v>875.59</v>
      </c>
      <c r="H215">
        <f t="shared" si="36"/>
        <v>9.3707692307692252</v>
      </c>
      <c r="I215" s="4">
        <f>Cinetica(Tliq-G215)*f3_</f>
        <v>1.436061604288978E-3</v>
      </c>
      <c r="J215" s="5">
        <f t="shared" si="37"/>
        <v>4.6891541505556441E-6</v>
      </c>
      <c r="K215" s="5">
        <f>MAX(I214,J214)*dt+K214</f>
        <v>8.5726227676378164E-3</v>
      </c>
      <c r="L215" s="5">
        <f t="shared" si="32"/>
        <v>2.6389414171141318E-6</v>
      </c>
      <c r="M215" s="6">
        <f>IF(J215&gt;=I215, 4*PI()*K215^2, f2_*f3_/f1_/K215*L215)</f>
        <v>1.2966567787227703E-3</v>
      </c>
      <c r="N215">
        <f t="shared" si="31"/>
        <v>4.0000000000000002E-4</v>
      </c>
      <c r="O215">
        <f t="shared" si="38"/>
        <v>1.1996675809437665</v>
      </c>
      <c r="P215">
        <f t="shared" si="33"/>
        <v>9.1373667326086814</v>
      </c>
      <c r="Q215">
        <f t="shared" si="34"/>
        <v>0.30540287218719586</v>
      </c>
      <c r="R215">
        <f t="shared" si="35"/>
        <v>2.8564385582638002E-2</v>
      </c>
      <c r="S215">
        <f>fSi</f>
        <v>0.8</v>
      </c>
      <c r="T215">
        <f>vt(R215*ps+(1-R215)*pl,pl, 9.8, 0.001, 2*K215, 4*PI()*K215^2, M215,IF(4*PI()*K215^2/M215&gt;=1,K1oct,K1sph), IF(4*PI()*K215^2/M215&gt;=1,K2oct,K2sph))</f>
        <v>2.5565245099972263E-2</v>
      </c>
      <c r="U215">
        <f>vt(S215*ps+(1-S215)*pl,pl, 9.8, 0.001, 2*K215, 4*PI()*K215^2, M215,IF(4*PI()*K215^2/M215&gt;=1,K1oct,K1sph), IF(4*PI()*K215^2/M215&gt;=1,K2oct,K2sph))</f>
        <v>0.15610810901353034</v>
      </c>
    </row>
    <row r="216" spans="6:21">
      <c r="F216">
        <f t="shared" si="30"/>
        <v>21.400000000000034</v>
      </c>
      <c r="G216">
        <f>T0+R_*F216</f>
        <v>875.52</v>
      </c>
      <c r="H216">
        <f t="shared" si="36"/>
        <v>9.3815384615384652</v>
      </c>
      <c r="I216" s="4">
        <f>Cinetica(Tliq-G216)*f3_</f>
        <v>1.4537426376727556E-3</v>
      </c>
      <c r="J216" s="5">
        <f t="shared" si="37"/>
        <v>4.7050474434806261E-6</v>
      </c>
      <c r="K216" s="5">
        <f>MAX(I215,J215)*dt+K215</f>
        <v>8.716228928066715E-3</v>
      </c>
      <c r="L216" s="5">
        <f t="shared" si="32"/>
        <v>2.7737958506538569E-6</v>
      </c>
      <c r="M216" s="6">
        <f>IF(J216&gt;=I216, 4*PI()*K216^2, f2_*f3_/f1_/K216*L216)</f>
        <v>1.3404631044218757E-3</v>
      </c>
      <c r="N216">
        <f t="shared" si="31"/>
        <v>4.0000000000000002E-4</v>
      </c>
      <c r="O216">
        <f t="shared" si="38"/>
        <v>1.2009931038665489</v>
      </c>
      <c r="P216">
        <f t="shared" si="33"/>
        <v>9.147641192686347</v>
      </c>
      <c r="Q216">
        <f t="shared" si="34"/>
        <v>0.30534088404050969</v>
      </c>
      <c r="R216">
        <f t="shared" si="35"/>
        <v>2.8591891936979967E-2</v>
      </c>
      <c r="S216">
        <f>fSi</f>
        <v>0.8</v>
      </c>
      <c r="T216">
        <f>vt(R216*ps+(1-R216)*pl,pl, 9.8, 0.001, 2*K216, 4*PI()*K216^2, M216,IF(4*PI()*K216^2/M216&gt;=1,K1oct,K1sph), IF(4*PI()*K216^2/M216&gt;=1,K2oct,K2sph))</f>
        <v>2.5874896214566206E-2</v>
      </c>
      <c r="U216">
        <f>vt(S216*ps+(1-S216)*pl,pl, 9.8, 0.001, 2*K216, 4*PI()*K216^2, M216,IF(4*PI()*K216^2/M216&gt;=1,K1oct,K1sph), IF(4*PI()*K216^2/M216&gt;=1,K2oct,K2sph))</f>
        <v>0.15763355548596356</v>
      </c>
    </row>
    <row r="217" spans="6:21">
      <c r="F217">
        <f t="shared" si="30"/>
        <v>21.500000000000036</v>
      </c>
      <c r="G217">
        <f>T0+R_*F217</f>
        <v>875.44999999999993</v>
      </c>
      <c r="H217">
        <f t="shared" si="36"/>
        <v>9.3923076923077033</v>
      </c>
      <c r="I217" s="4">
        <f>Cinetica(Tliq-G217)*f3_</f>
        <v>1.4715601149883708E-3</v>
      </c>
      <c r="J217" s="5">
        <f t="shared" si="37"/>
        <v>4.720904289869823E-6</v>
      </c>
      <c r="K217" s="5">
        <f>MAX(I216,J216)*dt+K216</f>
        <v>8.8616031918339905E-3</v>
      </c>
      <c r="L217" s="5">
        <f t="shared" si="32"/>
        <v>2.9149123931469735E-6</v>
      </c>
      <c r="M217" s="6">
        <f>IF(J217&gt;=I217, 4*PI()*K217^2, f2_*f3_/f1_/K217*L217)</f>
        <v>1.3855500119898251E-3</v>
      </c>
      <c r="N217">
        <f t="shared" si="31"/>
        <v>4.0000000000000002E-4</v>
      </c>
      <c r="O217">
        <f t="shared" si="38"/>
        <v>1.2023185330552202</v>
      </c>
      <c r="P217">
        <f t="shared" si="33"/>
        <v>9.1579109856148868</v>
      </c>
      <c r="Q217">
        <f t="shared" si="34"/>
        <v>0.30527992956781108</v>
      </c>
      <c r="R217">
        <f t="shared" si="35"/>
        <v>2.8619904389984664E-2</v>
      </c>
      <c r="S217">
        <f>fSi</f>
        <v>0.8</v>
      </c>
      <c r="T217">
        <f>vt(R217*ps+(1-R217)*pl,pl, 9.8, 0.001, 2*K217, 4*PI()*K217^2, M217,IF(4*PI()*K217^2/M217&gt;=1,K1oct,K1sph), IF(4*PI()*K217^2/M217&gt;=1,K2oct,K2sph))</f>
        <v>2.618602155650265E-2</v>
      </c>
      <c r="U217">
        <f>vt(S217*ps+(1-S217)*pl,pl, 9.8, 0.001, 2*K217, 4*PI()*K217^2, M217,IF(4*PI()*K217^2/M217&gt;=1,K1oct,K1sph), IF(4*PI()*K217^2/M217&gt;=1,K2oct,K2sph))</f>
        <v>0.15916513327163742</v>
      </c>
    </row>
    <row r="218" spans="6:21">
      <c r="F218">
        <f t="shared" si="30"/>
        <v>21.600000000000037</v>
      </c>
      <c r="G218">
        <f>T0+R_*F218</f>
        <v>875.38</v>
      </c>
      <c r="H218">
        <f t="shared" si="36"/>
        <v>9.4030769230769238</v>
      </c>
      <c r="I218" s="4">
        <f>Cinetica(Tliq-G218)*f3_</f>
        <v>1.4895144678400208E-3</v>
      </c>
      <c r="J218" s="5">
        <f t="shared" si="37"/>
        <v>4.7367248149485476E-6</v>
      </c>
      <c r="K218" s="5">
        <f>MAX(I217,J217)*dt+K217</f>
        <v>9.0087592033328279E-3</v>
      </c>
      <c r="L218" s="5">
        <f t="shared" si="32"/>
        <v>3.0625525223686182E-6</v>
      </c>
      <c r="M218" s="6">
        <f>IF(J218&gt;=I218, 4*PI()*K218^2, f2_*f3_/f1_/K218*L218)</f>
        <v>1.4319490499669185E-3</v>
      </c>
      <c r="N218">
        <f t="shared" si="31"/>
        <v>4.0000000000000002E-4</v>
      </c>
      <c r="O218">
        <f t="shared" si="38"/>
        <v>1.2036438701276551</v>
      </c>
      <c r="P218">
        <f t="shared" si="33"/>
        <v>9.1681761938378283</v>
      </c>
      <c r="Q218">
        <f t="shared" si="34"/>
        <v>0.30521998701949909</v>
      </c>
      <c r="R218">
        <f t="shared" si="35"/>
        <v>2.8648411142841692E-2</v>
      </c>
      <c r="S218">
        <f>fSi</f>
        <v>0.8</v>
      </c>
      <c r="T218">
        <f>vt(R218*ps+(1-R218)*pl,pl, 9.8, 0.001, 2*K218, 4*PI()*K218^2, M218,IF(4*PI()*K218^2/M218&gt;=1,K1oct,K1sph), IF(4*PI()*K218^2/M218&gt;=1,K2oct,K2sph))</f>
        <v>2.649862356086204E-2</v>
      </c>
      <c r="U218">
        <f>vt(S218*ps+(1-S218)*pl,pl, 9.8, 0.001, 2*K218, 4*PI()*K218^2, M218,IF(4*PI()*K218^2/M218&gt;=1,K1oct,K1sph), IF(4*PI()*K218^2/M218&gt;=1,K2oct,K2sph))</f>
        <v>0.16070285409641291</v>
      </c>
    </row>
    <row r="219" spans="6:21">
      <c r="F219">
        <f t="shared" si="30"/>
        <v>21.700000000000038</v>
      </c>
      <c r="G219">
        <f>T0+R_*F219</f>
        <v>875.31</v>
      </c>
      <c r="H219">
        <f t="shared" si="36"/>
        <v>9.413846153846162</v>
      </c>
      <c r="I219" s="4">
        <f>Cinetica(Tliq-G219)*f3_</f>
        <v>1.5076061272495053E-3</v>
      </c>
      <c r="J219" s="5">
        <f t="shared" si="37"/>
        <v>4.7525091433691671E-6</v>
      </c>
      <c r="K219" s="5">
        <f>MAX(I218,J218)*dt+K218</f>
        <v>9.1577106501168296E-3</v>
      </c>
      <c r="L219" s="5">
        <f t="shared" si="32"/>
        <v>3.2169874097425805E-6</v>
      </c>
      <c r="M219" s="6">
        <f>IF(J219&gt;=I219, 4*PI()*K219^2, f2_*f3_/f1_/K219*L219)</f>
        <v>1.4796923986238511E-3</v>
      </c>
      <c r="N219">
        <f t="shared" si="31"/>
        <v>4.0000000000000002E-4</v>
      </c>
      <c r="O219">
        <f t="shared" si="38"/>
        <v>1.2049691166588525</v>
      </c>
      <c r="P219">
        <f t="shared" si="33"/>
        <v>9.1784368979140893</v>
      </c>
      <c r="Q219">
        <f t="shared" si="34"/>
        <v>0.30516103519656462</v>
      </c>
      <c r="R219">
        <f t="shared" si="35"/>
        <v>2.8677400680463143E-2</v>
      </c>
      <c r="S219">
        <f>fSi</f>
        <v>0.8</v>
      </c>
      <c r="T219">
        <f>vt(R219*ps+(1-R219)*pl,pl, 9.8, 0.001, 2*K219, 4*PI()*K219^2, M219,IF(4*PI()*K219^2/M219&gt;=1,K1oct,K1sph), IF(4*PI()*K219^2/M219&gt;=1,K2oct,K2sph))</f>
        <v>2.6812704798828847E-2</v>
      </c>
      <c r="U219">
        <f>vt(S219*ps+(1-S219)*pl,pl, 9.8, 0.001, 2*K219, 4*PI()*K219^2, M219,IF(4*PI()*K219^2/M219&gt;=1,K1oct,K1sph), IF(4*PI()*K219^2/M219&gt;=1,K2oct,K2sph))</f>
        <v>0.16224672952931446</v>
      </c>
    </row>
    <row r="220" spans="6:21">
      <c r="F220">
        <f t="shared" ref="F220:F283" si="39">F219+dt</f>
        <v>21.80000000000004</v>
      </c>
      <c r="G220">
        <f>T0+R_*F220</f>
        <v>875.24</v>
      </c>
      <c r="H220">
        <f t="shared" si="36"/>
        <v>9.4246153846153824</v>
      </c>
      <c r="I220" s="4">
        <f>Cinetica(Tliq-G220)*f3_</f>
        <v>1.5258355236594122E-3</v>
      </c>
      <c r="J220" s="5">
        <f t="shared" si="37"/>
        <v>4.7682573992141993E-6</v>
      </c>
      <c r="K220" s="5">
        <f>MAX(I219,J219)*dt+K219</f>
        <v>9.30847126284178E-3</v>
      </c>
      <c r="L220" s="5">
        <f t="shared" si="32"/>
        <v>3.3784982343894404E-6</v>
      </c>
      <c r="M220" s="6">
        <f>IF(J220&gt;=I220, 4*PI()*K220^2, f2_*f3_/f1_/K220*L220)</f>
        <v>1.5288128797023418E-3</v>
      </c>
      <c r="N220">
        <f t="shared" si="31"/>
        <v>4.0000000000000002E-4</v>
      </c>
      <c r="O220">
        <f t="shared" si="38"/>
        <v>1.2062942741825355</v>
      </c>
      <c r="P220">
        <f t="shared" si="33"/>
        <v>9.1886931765718796</v>
      </c>
      <c r="Q220">
        <f t="shared" si="34"/>
        <v>0.30510305343436128</v>
      </c>
      <c r="R220">
        <f t="shared" si="35"/>
        <v>2.8706861763287558E-2</v>
      </c>
      <c r="S220">
        <f>fSi</f>
        <v>0.8</v>
      </c>
      <c r="T220">
        <f>vt(R220*ps+(1-R220)*pl,pl, 9.8, 0.001, 2*K220, 4*PI()*K220^2, M220,IF(4*PI()*K220^2/M220&gt;=1,K1oct,K1sph), IF(4*PI()*K220^2/M220&gt;=1,K2oct,K2sph))</f>
        <v>2.7128267969802583E-2</v>
      </c>
      <c r="U220">
        <f>vt(S220*ps+(1-S220)*pl,pl, 9.8, 0.001, 2*K220, 4*PI()*K220^2, M220,IF(4*PI()*K220^2/M220&gt;=1,K1oct,K1sph), IF(4*PI()*K220^2/M220&gt;=1,K2oct,K2sph))</f>
        <v>0.16379677098225781</v>
      </c>
    </row>
    <row r="221" spans="6:21">
      <c r="F221">
        <f t="shared" si="39"/>
        <v>21.900000000000041</v>
      </c>
      <c r="G221">
        <f>T0+R_*F221</f>
        <v>875.17</v>
      </c>
      <c r="H221">
        <f t="shared" si="36"/>
        <v>9.4353846153846224</v>
      </c>
      <c r="I221" s="4">
        <f>Cinetica(Tliq-G221)*f3_</f>
        <v>1.5442030869367105E-3</v>
      </c>
      <c r="J221" s="5">
        <f t="shared" si="37"/>
        <v>4.7839697059997741E-6</v>
      </c>
      <c r="K221" s="5">
        <f>MAX(I220,J220)*dt+K220</f>
        <v>9.4610548152077208E-3</v>
      </c>
      <c r="L221" s="5">
        <f t="shared" si="32"/>
        <v>3.5473765058858697E-6</v>
      </c>
      <c r="M221" s="6">
        <f>IF(J221&gt;=I221, 4*PI()*K221^2, f2_*f3_/f1_/K221*L221)</f>
        <v>1.5793439662613177E-3</v>
      </c>
      <c r="N221">
        <f t="shared" si="31"/>
        <v>4.0000000000000002E-4</v>
      </c>
      <c r="O221">
        <f t="shared" si="38"/>
        <v>1.2076193441926939</v>
      </c>
      <c r="P221">
        <f t="shared" si="33"/>
        <v>9.1989451067607053</v>
      </c>
      <c r="Q221">
        <f t="shared" si="34"/>
        <v>0.30504602158691979</v>
      </c>
      <c r="R221">
        <f t="shared" si="35"/>
        <v>2.873678341940181E-2</v>
      </c>
      <c r="S221">
        <f>fSi</f>
        <v>0.8</v>
      </c>
      <c r="T221">
        <f>vt(R221*ps+(1-R221)*pl,pl, 9.8, 0.001, 2*K221, 4*PI()*K221^2, M221,IF(4*PI()*K221^2/M221&gt;=1,K1oct,K1sph), IF(4*PI()*K221^2/M221&gt;=1,K2oct,K2sph))</f>
        <v>2.7445315893840222E-2</v>
      </c>
      <c r="U221">
        <f>vt(S221*ps+(1-S221)*pl,pl, 9.8, 0.001, 2*K221, 4*PI()*K221^2, M221,IF(4*PI()*K221^2/M221&gt;=1,K1oct,K1sph), IF(4*PI()*K221^2/M221&gt;=1,K2oct,K2sph))</f>
        <v>0.16535298970998086</v>
      </c>
    </row>
    <row r="222" spans="6:21">
      <c r="F222">
        <f t="shared" si="39"/>
        <v>22.000000000000043</v>
      </c>
      <c r="G222">
        <f>T0+R_*F222</f>
        <v>875.1</v>
      </c>
      <c r="H222">
        <f t="shared" si="36"/>
        <v>9.4461538461538428</v>
      </c>
      <c r="I222" s="4">
        <f>Cinetica(Tliq-G222)*f3_</f>
        <v>1.5627092463758345E-3</v>
      </c>
      <c r="J222" s="5">
        <f t="shared" si="37"/>
        <v>4.7996461866786422E-6</v>
      </c>
      <c r="K222" s="5">
        <f>MAX(I221,J221)*dt+K221</f>
        <v>9.6154751239013909E-3</v>
      </c>
      <c r="L222" s="5">
        <f t="shared" si="32"/>
        <v>3.7239243959364183E-6</v>
      </c>
      <c r="M222" s="6">
        <f>IF(J222&gt;=I222, 4*PI()*K222^2, f2_*f3_/f1_/K222*L222)</f>
        <v>1.6313197926293443E-3</v>
      </c>
      <c r="N222">
        <f t="shared" si="31"/>
        <v>4.0000000000000002E-4</v>
      </c>
      <c r="O222">
        <f t="shared" si="38"/>
        <v>1.2089443281450318</v>
      </c>
      <c r="P222">
        <f t="shared" si="33"/>
        <v>9.2091927637015552</v>
      </c>
      <c r="Q222">
        <f t="shared" si="34"/>
        <v>0.30498992001178588</v>
      </c>
      <c r="R222">
        <f t="shared" si="35"/>
        <v>2.8767154936902517E-2</v>
      </c>
      <c r="S222">
        <f>fSi</f>
        <v>0.8</v>
      </c>
      <c r="T222">
        <f>vt(R222*ps+(1-R222)*pl,pl, 9.8, 0.001, 2*K222, 4*PI()*K222^2, M222,IF(4*PI()*K222^2/M222&gt;=1,K1oct,K1sph), IF(4*PI()*K222^2/M222&gt;=1,K2oct,K2sph))</f>
        <v>2.7763851504360906E-2</v>
      </c>
      <c r="U222">
        <f>vt(S222*ps+(1-S222)*pl,pl, 9.8, 0.001, 2*K222, 4*PI()*K222^2, M222,IF(4*PI()*K222^2/M222&gt;=1,K1oct,K1sph), IF(4*PI()*K222^2/M222&gt;=1,K2oct,K2sph))</f>
        <v>0.16691539681016121</v>
      </c>
    </row>
    <row r="223" spans="6:21">
      <c r="F223">
        <f t="shared" si="39"/>
        <v>22.100000000000044</v>
      </c>
      <c r="G223">
        <f>T0+R_*F223</f>
        <v>875.03</v>
      </c>
      <c r="H223">
        <f t="shared" si="36"/>
        <v>9.456923076923081</v>
      </c>
      <c r="I223" s="4">
        <f>Cinetica(Tliq-G223)*f3_</f>
        <v>1.5813544307022114E-3</v>
      </c>
      <c r="J223" s="5">
        <f t="shared" si="37"/>
        <v>4.8152869636436109E-6</v>
      </c>
      <c r="K223" s="5">
        <f>MAX(I222,J222)*dt+K222</f>
        <v>9.7717460485389745E-3</v>
      </c>
      <c r="L223" s="5">
        <f t="shared" si="32"/>
        <v>3.9084550791626982E-6</v>
      </c>
      <c r="M223" s="6">
        <f>IF(J223&gt;=I223, 4*PI()*K223^2, f2_*f3_/f1_/K223*L223)</f>
        <v>1.6847751644639502E-3</v>
      </c>
      <c r="N223">
        <f t="shared" si="31"/>
        <v>4.0000000000000002E-4</v>
      </c>
      <c r="O223">
        <f t="shared" si="38"/>
        <v>1.2102692274583695</v>
      </c>
      <c r="P223">
        <f t="shared" si="33"/>
        <v>9.2194362209353606</v>
      </c>
      <c r="Q223">
        <f t="shared" si="34"/>
        <v>0.30493472955536199</v>
      </c>
      <c r="R223">
        <f t="shared" si="35"/>
        <v>2.8797965856555949E-2</v>
      </c>
      <c r="S223">
        <f>fSi</f>
        <v>0.8</v>
      </c>
      <c r="T223">
        <f>vt(R223*ps+(1-R223)*pl,pl, 9.8, 0.001, 2*K223, 4*PI()*K223^2, M223,IF(4*PI()*K223^2/M223&gt;=1,K1oct,K1sph), IF(4*PI()*K223^2/M223&gt;=1,K2oct,K2sph))</f>
        <v>2.8083877841132532E-2</v>
      </c>
      <c r="U223">
        <f>vt(S223*ps+(1-S223)*pl,pl, 9.8, 0.001, 2*K223, 4*PI()*K223^2, M223,IF(4*PI()*K223^2/M223&gt;=1,K1oct,K1sph), IF(4*PI()*K223^2/M223&gt;=1,K2oct,K2sph))</f>
        <v>0.16848400322370707</v>
      </c>
    </row>
    <row r="224" spans="6:21">
      <c r="F224">
        <f t="shared" si="39"/>
        <v>22.200000000000045</v>
      </c>
      <c r="G224">
        <f>T0+R_*F224</f>
        <v>874.95999999999992</v>
      </c>
      <c r="H224">
        <f t="shared" si="36"/>
        <v>9.4676923076923192</v>
      </c>
      <c r="I224" s="4">
        <f>Cinetica(Tliq-G224)*f3_</f>
        <v>1.6001390680753071E-3</v>
      </c>
      <c r="J224" s="5">
        <f t="shared" si="37"/>
        <v>4.8308921587305307E-6</v>
      </c>
      <c r="K224" s="5">
        <f>MAX(I223,J223)*dt+K223</f>
        <v>9.9298814916091958E-3</v>
      </c>
      <c r="L224" s="5">
        <f t="shared" si="32"/>
        <v>4.101293083218778E-6</v>
      </c>
      <c r="M224" s="6">
        <f>IF(J224&gt;=I224, 4*PI()*K224^2, f2_*f3_/f1_/K224*L224)</f>
        <v>1.7397455689185208E-3</v>
      </c>
      <c r="N224">
        <f t="shared" si="31"/>
        <v>4.0000000000000002E-4</v>
      </c>
      <c r="O224">
        <f t="shared" si="38"/>
        <v>1.2115940435159585</v>
      </c>
      <c r="P224">
        <f t="shared" si="33"/>
        <v>9.2296755503697732</v>
      </c>
      <c r="Q224">
        <f t="shared" si="34"/>
        <v>0.30488043153873418</v>
      </c>
      <c r="R224">
        <f t="shared" si="35"/>
        <v>2.88292059646761E-2</v>
      </c>
      <c r="S224">
        <f>fSi</f>
        <v>0.8</v>
      </c>
      <c r="T224">
        <f>vt(R224*ps+(1-R224)*pl,pl, 9.8, 0.001, 2*K224, 4*PI()*K224^2, M224,IF(4*PI()*K224^2/M224&gt;=1,K1oct,K1sph), IF(4*PI()*K224^2/M224&gt;=1,K2oct,K2sph))</f>
        <v>2.8405398043539202E-2</v>
      </c>
      <c r="U224">
        <f>vt(S224*ps+(1-S224)*pl,pl, 9.8, 0.001, 2*K224, 4*PI()*K224^2, M224,IF(4*PI()*K224^2/M224&gt;=1,K1oct,K1sph), IF(4*PI()*K224^2/M224&gt;=1,K2oct,K2sph))</f>
        <v>0.17005881973520659</v>
      </c>
    </row>
    <row r="225" spans="6:21">
      <c r="F225">
        <f t="shared" si="39"/>
        <v>22.300000000000047</v>
      </c>
      <c r="G225">
        <f>T0+R_*F225</f>
        <v>874.89</v>
      </c>
      <c r="H225">
        <f t="shared" si="36"/>
        <v>9.4784615384615414</v>
      </c>
      <c r="I225" s="4">
        <f>Cinetica(Tliq-G225)*f3_</f>
        <v>1.6190635860919365E-3</v>
      </c>
      <c r="J225" s="5">
        <f t="shared" si="37"/>
        <v>4.8464618932215472E-6</v>
      </c>
      <c r="K225" s="5">
        <f>MAX(I224,J224)*dt+K224</f>
        <v>1.0089895398416726E-2</v>
      </c>
      <c r="L225" s="5">
        <f t="shared" si="32"/>
        <v>4.3027746484453209E-6</v>
      </c>
      <c r="M225" s="6">
        <f>IF(J225&gt;=I225, 4*PI()*K225^2, f2_*f3_/f1_/K225*L225)</f>
        <v>1.7962671849174282E-3</v>
      </c>
      <c r="N225">
        <f t="shared" si="31"/>
        <v>4.0000000000000002E-4</v>
      </c>
      <c r="O225">
        <f t="shared" si="38"/>
        <v>1.2129187776667494</v>
      </c>
      <c r="P225">
        <f t="shared" si="33"/>
        <v>9.2399108223243651</v>
      </c>
      <c r="Q225">
        <f t="shared" si="34"/>
        <v>0.30482700774396626</v>
      </c>
      <c r="R225">
        <f t="shared" si="35"/>
        <v>2.8860865286266753E-2</v>
      </c>
      <c r="S225">
        <f>fSi</f>
        <v>0.8</v>
      </c>
      <c r="T225">
        <f>vt(R225*ps+(1-R225)*pl,pl, 9.8, 0.001, 2*K225, 4*PI()*K225^2, M225,IF(4*PI()*K225^2/M225&gt;=1,K1oct,K1sph), IF(4*PI()*K225^2/M225&gt;=1,K2oct,K2sph))</f>
        <v>2.8728415344101754E-2</v>
      </c>
      <c r="U225">
        <f>vt(S225*ps+(1-S225)*pl,pl, 9.8, 0.001, 2*K225, 4*PI()*K225^2, M225,IF(4*PI()*K225^2/M225&gt;=1,K1oct,K1sph), IF(4*PI()*K225^2/M225&gt;=1,K2oct,K2sph))</f>
        <v>0.17163985697352441</v>
      </c>
    </row>
    <row r="226" spans="6:21">
      <c r="F226">
        <f t="shared" si="39"/>
        <v>22.400000000000048</v>
      </c>
      <c r="G226">
        <f>T0+R_*F226</f>
        <v>874.81999999999994</v>
      </c>
      <c r="H226">
        <f t="shared" si="36"/>
        <v>9.4892307692307796</v>
      </c>
      <c r="I226" s="4">
        <f>Cinetica(Tliq-G226)*f3_</f>
        <v>1.6381284117895478E-3</v>
      </c>
      <c r="J226" s="5">
        <f t="shared" si="37"/>
        <v>4.8619962878483086E-6</v>
      </c>
      <c r="K226" s="5">
        <f>MAX(I225,J225)*dt+K225</f>
        <v>1.0251801757025921E-2</v>
      </c>
      <c r="L226" s="5">
        <f t="shared" si="32"/>
        <v>4.5132480972789497E-6</v>
      </c>
      <c r="M226" s="6">
        <f>IF(J226&gt;=I226, 4*PI()*K226^2, f2_*f3_/f1_/K226*L226)</f>
        <v>1.8543768935400623E-3</v>
      </c>
      <c r="N226">
        <f t="shared" si="31"/>
        <v>4.0000000000000002E-4</v>
      </c>
      <c r="O226">
        <f t="shared" si="38"/>
        <v>1.2142434312266015</v>
      </c>
      <c r="P226">
        <f t="shared" si="33"/>
        <v>9.2501421055742856</v>
      </c>
      <c r="Q226">
        <f t="shared" si="34"/>
        <v>0.30477444040084417</v>
      </c>
      <c r="R226">
        <f t="shared" si="35"/>
        <v>2.8892934078393454E-2</v>
      </c>
      <c r="S226">
        <f>fSi</f>
        <v>0.8</v>
      </c>
      <c r="T226">
        <f>vt(R226*ps+(1-R226)*pl,pl, 9.8, 0.001, 2*K226, 4*PI()*K226^2, M226,IF(4*PI()*K226^2/M226&gt;=1,K1oct,K1sph), IF(4*PI()*K226^2/M226&gt;=1,K2oct,K2sph))</f>
        <v>2.9052933062285929E-2</v>
      </c>
      <c r="U226">
        <f>vt(S226*ps+(1-S226)*pl,pl, 9.8, 0.001, 2*K226, 4*PI()*K226^2, M226,IF(4*PI()*K226^2/M226&gt;=1,K1oct,K1sph), IF(4*PI()*K226^2/M226&gt;=1,K2oct,K2sph))</f>
        <v>0.17322712541253171</v>
      </c>
    </row>
    <row r="227" spans="6:21">
      <c r="F227">
        <f t="shared" si="39"/>
        <v>22.50000000000005</v>
      </c>
      <c r="G227">
        <f>T0+R_*F227</f>
        <v>874.75</v>
      </c>
      <c r="H227">
        <f t="shared" si="36"/>
        <v>9.5</v>
      </c>
      <c r="I227" s="4">
        <f>Cinetica(Tliq-G227)*f3_</f>
        <v>1.657333971649165E-3</v>
      </c>
      <c r="J227" s="5">
        <f t="shared" si="37"/>
        <v>4.8774954627949177E-6</v>
      </c>
      <c r="K227" s="5">
        <f>MAX(I226,J226)*dt+K226</f>
        <v>1.0415614598204875E-2</v>
      </c>
      <c r="L227" s="5">
        <f t="shared" si="32"/>
        <v>4.7330742136372347E-6</v>
      </c>
      <c r="M227" s="6">
        <f>IF(J227&gt;=I227, 4*PI()*K227^2, f2_*f3_/f1_/K227*L227)</f>
        <v>1.9141122885144393E-3</v>
      </c>
      <c r="N227">
        <f t="shared" si="31"/>
        <v>4.0000000000000002E-4</v>
      </c>
      <c r="O227">
        <f t="shared" si="38"/>
        <v>1.2155680054794245</v>
      </c>
      <c r="P227">
        <f t="shared" si="33"/>
        <v>9.2603694673924544</v>
      </c>
      <c r="Q227">
        <f t="shared" si="34"/>
        <v>0.30472271217405378</v>
      </c>
      <c r="R227">
        <f t="shared" si="35"/>
        <v>2.8925402823759116E-2</v>
      </c>
      <c r="S227">
        <f>fSi</f>
        <v>0.8</v>
      </c>
      <c r="T227">
        <f>vt(R227*ps+(1-R227)*pl,pl, 9.8, 0.001, 2*K227, 4*PI()*K227^2, M227,IF(4*PI()*K227^2/M227&gt;=1,K1oct,K1sph), IF(4*PI()*K227^2/M227&gt;=1,K2oct,K2sph))</f>
        <v>2.9378954598529815E-2</v>
      </c>
      <c r="U227">
        <f>vt(S227*ps+(1-S227)*pl,pl, 9.8, 0.001, 2*K227, 4*PI()*K227^2, M227,IF(4*PI()*K227^2/M227&gt;=1,K1oct,K1sph), IF(4*PI()*K227^2/M227&gt;=1,K2oct,K2sph))</f>
        <v>0.17482063537196038</v>
      </c>
    </row>
    <row r="228" spans="6:21">
      <c r="F228">
        <f t="shared" si="39"/>
        <v>22.600000000000051</v>
      </c>
      <c r="G228">
        <f>T0+R_*F228</f>
        <v>874.68</v>
      </c>
      <c r="H228">
        <f t="shared" si="36"/>
        <v>9.5107692307692382</v>
      </c>
      <c r="I228" s="4">
        <f>Cinetica(Tliq-G228)*f3_</f>
        <v>1.676680691598761E-3</v>
      </c>
      <c r="J228" s="5">
        <f t="shared" si="37"/>
        <v>4.8929595377012345E-6</v>
      </c>
      <c r="K228" s="5">
        <f>MAX(I227,J227)*dt+K227</f>
        <v>1.0581347995369791E-2</v>
      </c>
      <c r="L228" s="5">
        <f t="shared" si="32"/>
        <v>4.962626632503665E-6</v>
      </c>
      <c r="M228" s="6">
        <f>IF(J228&gt;=I228, 4*PI()*K228^2, f2_*f3_/f1_/K228*L228)</f>
        <v>1.9755116868210572E-3</v>
      </c>
      <c r="N228">
        <f t="shared" si="31"/>
        <v>4.0000000000000002E-4</v>
      </c>
      <c r="O228">
        <f t="shared" si="38"/>
        <v>1.2168925016782874</v>
      </c>
      <c r="P228">
        <f t="shared" si="33"/>
        <v>9.2705929735903627</v>
      </c>
      <c r="Q228">
        <f t="shared" si="34"/>
        <v>0.30467180615077655</v>
      </c>
      <c r="R228">
        <f t="shared" si="35"/>
        <v>2.8958262224522066E-2</v>
      </c>
      <c r="S228">
        <f>fSi</f>
        <v>0.8</v>
      </c>
      <c r="T228">
        <f>vt(R228*ps+(1-R228)*pl,pl, 9.8, 0.001, 2*K228, 4*PI()*K228^2, M228,IF(4*PI()*K228^2/M228&gt;=1,K1oct,K1sph), IF(4*PI()*K228^2/M228&gt;=1,K2oct,K2sph))</f>
        <v>2.9706483428530404E-2</v>
      </c>
      <c r="U228">
        <f>vt(S228*ps+(1-S228)*pl,pl, 9.8, 0.001, 2*K228, 4*PI()*K228^2, M228,IF(4*PI()*K228^2/M228&gt;=1,K1oct,K1sph), IF(4*PI()*K228^2/M228&gt;=1,K2oct,K2sph))</f>
        <v>0.17642039701836884</v>
      </c>
    </row>
    <row r="229" spans="6:21">
      <c r="F229">
        <f t="shared" si="39"/>
        <v>22.700000000000053</v>
      </c>
      <c r="G229">
        <f>T0+R_*F229</f>
        <v>874.61</v>
      </c>
      <c r="H229">
        <f t="shared" si="36"/>
        <v>9.5215384615384586</v>
      </c>
      <c r="I229" s="4">
        <f>Cinetica(Tliq-G229)*f3_</f>
        <v>1.6961689970161058E-3</v>
      </c>
      <c r="J229" s="5">
        <f t="shared" si="37"/>
        <v>4.9083886316657427E-6</v>
      </c>
      <c r="K229" s="5">
        <f>MAX(I228,J228)*dt+K228</f>
        <v>1.0749016064529668E-2</v>
      </c>
      <c r="L229" s="5">
        <f t="shared" si="32"/>
        <v>5.2022922399410397E-6</v>
      </c>
      <c r="M229" s="6">
        <f>IF(J229&gt;=I229, 4*PI()*K229^2, f2_*f3_/f1_/K229*L229)</f>
        <v>2.0386141394076671E-3</v>
      </c>
      <c r="N229">
        <f t="shared" si="31"/>
        <v>4.0000000000000002E-4</v>
      </c>
      <c r="O229">
        <f t="shared" si="38"/>
        <v>1.2182169210464584</v>
      </c>
      <c r="P229">
        <f t="shared" si="33"/>
        <v>9.2808126885574893</v>
      </c>
      <c r="Q229">
        <f t="shared" si="34"/>
        <v>0.30462170582868769</v>
      </c>
      <c r="R229">
        <f t="shared" si="35"/>
        <v>2.8991503196286517E-2</v>
      </c>
      <c r="S229">
        <f>fSi</f>
        <v>0.8</v>
      </c>
      <c r="T229">
        <f>vt(R229*ps+(1-R229)*pl,pl, 9.8, 0.001, 2*K229, 4*PI()*K229^2, M229,IF(4*PI()*K229^2/M229&gt;=1,K1oct,K1sph), IF(4*PI()*K229^2/M229&gt;=1,K2oct,K2sph))</f>
        <v>3.0035523097778467E-2</v>
      </c>
      <c r="U229">
        <f>vt(S229*ps+(1-S229)*pl,pl, 9.8, 0.001, 2*K229, 4*PI()*K229^2, M229,IF(4*PI()*K229^2/M229&gt;=1,K1oct,K1sph), IF(4*PI()*K229^2/M229&gt;=1,K2oct,K2sph))</f>
        <v>0.17802642036621172</v>
      </c>
    </row>
    <row r="230" spans="6:21">
      <c r="F230">
        <f t="shared" si="39"/>
        <v>22.800000000000054</v>
      </c>
      <c r="G230">
        <f>T0+R_*F230</f>
        <v>874.54</v>
      </c>
      <c r="H230">
        <f t="shared" si="36"/>
        <v>9.5323076923076986</v>
      </c>
      <c r="I230" s="4">
        <f>Cinetica(Tliq-G230)*f3_</f>
        <v>1.7157993127320825E-3</v>
      </c>
      <c r="J230" s="5">
        <f t="shared" si="37"/>
        <v>4.9237828632488231E-6</v>
      </c>
      <c r="K230" s="5">
        <f>MAX(I229,J229)*dt+K229</f>
        <v>1.0918632964231279E-2</v>
      </c>
      <c r="L230" s="5">
        <f t="shared" si="32"/>
        <v>5.4524715837657727E-6</v>
      </c>
      <c r="M230" s="6">
        <f>IF(J230&gt;=I230, 4*PI()*K230^2, f2_*f3_/f1_/K230*L230)</f>
        <v>2.103459442015637E-3</v>
      </c>
      <c r="N230">
        <f t="shared" si="31"/>
        <v>4.0000000000000002E-4</v>
      </c>
      <c r="O230">
        <f t="shared" si="38"/>
        <v>1.2195412647784178</v>
      </c>
      <c r="P230">
        <f t="shared" si="33"/>
        <v>9.2910286752994669</v>
      </c>
      <c r="Q230">
        <f t="shared" si="34"/>
        <v>0.30457239510434231</v>
      </c>
      <c r="R230">
        <f t="shared" si="35"/>
        <v>2.9025116862322994E-2</v>
      </c>
      <c r="S230">
        <f>fSi</f>
        <v>0.8</v>
      </c>
      <c r="T230">
        <f>vt(R230*ps+(1-R230)*pl,pl, 9.8, 0.001, 2*K230, 4*PI()*K230^2, M230,IF(4*PI()*K230^2/M230&gt;=1,K1oct,K1sph), IF(4*PI()*K230^2/M230&gt;=1,K2oct,K2sph))</f>
        <v>3.0366077216324051E-2</v>
      </c>
      <c r="U230">
        <f>vt(S230*ps+(1-S230)*pl,pl, 9.8, 0.001, 2*K230, 4*PI()*K230^2, M230,IF(4*PI()*K230^2/M230&gt;=1,K1oct,K1sph), IF(4*PI()*K230^2/M230&gt;=1,K2oct,K2sph))</f>
        <v>0.17963871527900219</v>
      </c>
    </row>
    <row r="231" spans="6:21">
      <c r="F231">
        <f t="shared" si="39"/>
        <v>22.900000000000055</v>
      </c>
      <c r="G231">
        <f>T0+R_*F231</f>
        <v>874.46999999999991</v>
      </c>
      <c r="H231">
        <f t="shared" si="36"/>
        <v>9.5430769230769368</v>
      </c>
      <c r="I231" s="4">
        <f>Cinetica(Tliq-G231)*f3_</f>
        <v>1.7355720630335E-3</v>
      </c>
      <c r="J231" s="5">
        <f t="shared" si="37"/>
        <v>4.9391423504755958E-6</v>
      </c>
      <c r="K231" s="5">
        <f>MAX(I230,J230)*dt+K230</f>
        <v>1.1090212895504487E-2</v>
      </c>
      <c r="L231" s="5">
        <f t="shared" si="32"/>
        <v>5.7135792951198278E-6</v>
      </c>
      <c r="M231" s="6">
        <f>IF(J231&gt;=I231, 4*PI()*K231^2, f2_*f3_/f1_/K231*L231)</f>
        <v>2.1700881461185874E-3</v>
      </c>
      <c r="N231">
        <f t="shared" si="31"/>
        <v>4.0000000000000002E-4</v>
      </c>
      <c r="O231">
        <f t="shared" si="38"/>
        <v>1.2208655340408088</v>
      </c>
      <c r="P231">
        <f t="shared" si="33"/>
        <v>9.3012409954749469</v>
      </c>
      <c r="Q231">
        <f t="shared" si="34"/>
        <v>0.30452385826193562</v>
      </c>
      <c r="R231">
        <f t="shared" si="35"/>
        <v>2.9059094547945401E-2</v>
      </c>
      <c r="S231">
        <f>fSi</f>
        <v>0.8</v>
      </c>
      <c r="T231">
        <f>vt(R231*ps+(1-R231)*pl,pl, 9.8, 0.001, 2*K231, 4*PI()*K231^2, M231,IF(4*PI()*K231^2/M231&gt;=1,K1oct,K1sph), IF(4*PI()*K231^2/M231&gt;=1,K2oct,K2sph))</f>
        <v>3.0698149453727955E-2</v>
      </c>
      <c r="U231">
        <f>vt(S231*ps+(1-S231)*pl,pl, 9.8, 0.001, 2*K231, 4*PI()*K231^2, M231,IF(4*PI()*K231^2/M231&gt;=1,K1oct,K1sph), IF(4*PI()*K231^2/M231&gt;=1,K2oct,K2sph))</f>
        <v>0.18125729147056036</v>
      </c>
    </row>
    <row r="232" spans="6:21">
      <c r="F232">
        <f t="shared" si="39"/>
        <v>23.000000000000057</v>
      </c>
      <c r="G232">
        <f>T0+R_*F232</f>
        <v>874.4</v>
      </c>
      <c r="H232">
        <f t="shared" si="36"/>
        <v>9.5538461538461572</v>
      </c>
      <c r="I232" s="4">
        <f>Cinetica(Tliq-G232)*f3_</f>
        <v>1.7554876716661951E-3</v>
      </c>
      <c r="J232" s="5">
        <f t="shared" si="37"/>
        <v>4.9544672108390294E-6</v>
      </c>
      <c r="K232" s="5">
        <f>MAX(I231,J231)*dt+K231</f>
        <v>1.1263770101807838E-2</v>
      </c>
      <c r="L232" s="5">
        <f t="shared" si="32"/>
        <v>5.9860445211810973E-6</v>
      </c>
      <c r="M232" s="6">
        <f>IF(J232&gt;=I232, 4*PI()*K232^2, f2_*f3_/f1_/K232*L232)</f>
        <v>2.2385415699739692E-3</v>
      </c>
      <c r="N232">
        <f t="shared" si="31"/>
        <v>4.0000000000000002E-4</v>
      </c>
      <c r="O232">
        <f t="shared" si="38"/>
        <v>1.2221897299733577</v>
      </c>
      <c r="P232">
        <f t="shared" si="33"/>
        <v>9.3114497094313258</v>
      </c>
      <c r="Q232">
        <f t="shared" si="34"/>
        <v>0.30447607996242337</v>
      </c>
      <c r="R232">
        <f t="shared" si="35"/>
        <v>2.9093427775092738E-2</v>
      </c>
      <c r="S232">
        <f>fSi</f>
        <v>0.8</v>
      </c>
      <c r="T232">
        <f>vt(R232*ps+(1-R232)*pl,pl, 9.8, 0.001, 2*K232, 4*PI()*K232^2, M232,IF(4*PI()*K232^2/M232&gt;=1,K1oct,K1sph), IF(4*PI()*K232^2/M232&gt;=1,K2oct,K2sph))</f>
        <v>3.1031743534304976E-2</v>
      </c>
      <c r="U232">
        <f>vt(S232*ps+(1-S232)*pl,pl, 9.8, 0.001, 2*K232, 4*PI()*K232^2, M232,IF(4*PI()*K232^2/M232&gt;=1,K1oct,K1sph), IF(4*PI()*K232^2/M232&gt;=1,K2oct,K2sph))</f>
        <v>0.18288215850633727</v>
      </c>
    </row>
    <row r="233" spans="6:21">
      <c r="F233">
        <f t="shared" si="39"/>
        <v>23.100000000000058</v>
      </c>
      <c r="G233">
        <f>T0+R_*F233</f>
        <v>874.32999999999993</v>
      </c>
      <c r="H233">
        <f t="shared" si="36"/>
        <v>9.5646153846153954</v>
      </c>
      <c r="I233" s="4">
        <f>Cinetica(Tliq-G233)*f3_</f>
        <v>1.7755465618381051E-3</v>
      </c>
      <c r="J233" s="5">
        <f t="shared" si="37"/>
        <v>4.9697575613030048E-6</v>
      </c>
      <c r="K233" s="5">
        <f>MAX(I232,J232)*dt+K232</f>
        <v>1.1439318868974457E-2</v>
      </c>
      <c r="L233" s="5">
        <f t="shared" si="32"/>
        <v>6.2703113692573769E-6</v>
      </c>
      <c r="M233" s="6">
        <f>IF(J233&gt;=I233, 4*PI()*K233^2, f2_*f3_/f1_/K233*L233)</f>
        <v>2.3088618097882522E-3</v>
      </c>
      <c r="N233">
        <f t="shared" si="31"/>
        <v>4.0000000000000002E-4</v>
      </c>
      <c r="O233">
        <f t="shared" si="38"/>
        <v>1.2235138536897576</v>
      </c>
      <c r="P233">
        <f t="shared" si="33"/>
        <v>9.3216548762392737</v>
      </c>
      <c r="Q233">
        <f t="shared" si="34"/>
        <v>0.3044290452329903</v>
      </c>
      <c r="R233">
        <f t="shared" si="35"/>
        <v>2.9128108257082872E-2</v>
      </c>
      <c r="S233">
        <f>fSi</f>
        <v>0.8</v>
      </c>
      <c r="T233">
        <f>vt(R233*ps+(1-R233)*pl,pl, 9.8, 0.001, 2*K233, 4*PI()*K233^2, M233,IF(4*PI()*K233^2/M233&gt;=1,K1oct,K1sph), IF(4*PI()*K233^2/M233&gt;=1,K2oct,K2sph))</f>
        <v>3.1366863232502859E-2</v>
      </c>
      <c r="U233">
        <f>vt(S233*ps+(1-S233)*pl,pl, 9.8, 0.001, 2*K233, 4*PI()*K233^2, M233,IF(4*PI()*K233^2/M233&gt;=1,K1oct,K1sph), IF(4*PI()*K233^2/M233&gt;=1,K2oct,K2sph))</f>
        <v>0.18451332580480961</v>
      </c>
    </row>
    <row r="234" spans="6:21">
      <c r="F234">
        <f t="shared" si="39"/>
        <v>23.20000000000006</v>
      </c>
      <c r="G234">
        <f>T0+R_*F234</f>
        <v>874.26</v>
      </c>
      <c r="H234">
        <f t="shared" si="36"/>
        <v>9.5753846153846176</v>
      </c>
      <c r="I234" s="4">
        <f>Cinetica(Tliq-G234)*f3_</f>
        <v>1.7957491562219877E-3</v>
      </c>
      <c r="J234" s="5">
        <f t="shared" si="37"/>
        <v>4.9850135183051172E-6</v>
      </c>
      <c r="K234" s="5">
        <f>MAX(I233,J233)*dt+K233</f>
        <v>1.1616873525158267E-2</v>
      </c>
      <c r="L234" s="5">
        <f t="shared" si="32"/>
        <v>6.5668393625134653E-6</v>
      </c>
      <c r="M234" s="6">
        <f>IF(J234&gt;=I234, 4*PI()*K234^2, f2_*f3_/f1_/K234*L234)</f>
        <v>2.3810917509964366E-3</v>
      </c>
      <c r="N234">
        <f t="shared" si="31"/>
        <v>4.0000000000000002E-4</v>
      </c>
      <c r="O234">
        <f t="shared" si="38"/>
        <v>1.2248379062784982</v>
      </c>
      <c r="P234">
        <f t="shared" si="33"/>
        <v>9.3318565537261868</v>
      </c>
      <c r="Q234">
        <f t="shared" si="34"/>
        <v>0.3043827394568534</v>
      </c>
      <c r="R234">
        <f t="shared" si="35"/>
        <v>2.9163127893514929E-2</v>
      </c>
      <c r="S234">
        <f>fSi</f>
        <v>0.8</v>
      </c>
      <c r="T234">
        <f>vt(R234*ps+(1-R234)*pl,pl, 9.8, 0.001, 2*K234, 4*PI()*K234^2, M234,IF(4*PI()*K234^2/M234&gt;=1,K1oct,K1sph), IF(4*PI()*K234^2/M234&gt;=1,K2oct,K2sph))</f>
        <v>3.1703512368525873E-2</v>
      </c>
      <c r="U234">
        <f>vt(S234*ps+(1-S234)*pl,pl, 9.8, 0.001, 2*K234, 4*PI()*K234^2, M234,IF(4*PI()*K234^2/M234&gt;=1,K1oct,K1sph), IF(4*PI()*K234^2/M234&gt;=1,K2oct,K2sph))</f>
        <v>0.18615080263893585</v>
      </c>
    </row>
    <row r="235" spans="6:21">
      <c r="F235">
        <f t="shared" si="39"/>
        <v>23.300000000000061</v>
      </c>
      <c r="G235">
        <f>T0+R_*F235</f>
        <v>874.18999999999994</v>
      </c>
      <c r="H235">
        <f t="shared" si="36"/>
        <v>9.5861538461538558</v>
      </c>
      <c r="I235" s="4">
        <f>Cinetica(Tliq-G235)*f3_</f>
        <v>1.8160958769586025E-3</v>
      </c>
      <c r="J235" s="5">
        <f t="shared" si="37"/>
        <v>5.0002351977598238E-6</v>
      </c>
      <c r="K235" s="5">
        <f>MAX(I234,J234)*dt+K234</f>
        <v>1.1796448440780465E-2</v>
      </c>
      <c r="L235" s="5">
        <f t="shared" si="32"/>
        <v>6.876103907585099E-6</v>
      </c>
      <c r="M235" s="6">
        <f>IF(J235&gt;=I235, 4*PI()*K235^2, f2_*f3_/f1_/K235*L235)</f>
        <v>2.4552750796565186E-3</v>
      </c>
      <c r="N235">
        <f t="shared" si="31"/>
        <v>4.0000000000000002E-4</v>
      </c>
      <c r="O235">
        <f t="shared" si="38"/>
        <v>1.2261618888036807</v>
      </c>
      <c r="P235">
        <f t="shared" si="33"/>
        <v>9.3420547985085616</v>
      </c>
      <c r="Q235">
        <f t="shared" si="34"/>
        <v>0.30433714836338854</v>
      </c>
      <c r="R235">
        <f t="shared" si="35"/>
        <v>2.9198478765362881E-2</v>
      </c>
      <c r="S235">
        <f>fSi</f>
        <v>0.8</v>
      </c>
      <c r="T235">
        <f>vt(R235*ps+(1-R235)*pl,pl, 9.8, 0.001, 2*K235, 4*PI()*K235^2, M235,IF(4*PI()*K235^2/M235&gt;=1,K1oct,K1sph), IF(4*PI()*K235^2/M235&gt;=1,K2oct,K2sph))</f>
        <v>3.204169480415537E-2</v>
      </c>
      <c r="U235">
        <f>vt(S235*ps+(1-S235)*pl,pl, 9.8, 0.001, 2*K235, 4*PI()*K235^2, M235,IF(4*PI()*K235^2/M235&gt;=1,K1oct,K1sph), IF(4*PI()*K235^2/M235&gt;=1,K2oct,K2sph))</f>
        <v>0.18779459813766833</v>
      </c>
    </row>
    <row r="236" spans="6:21">
      <c r="F236">
        <f t="shared" si="39"/>
        <v>23.400000000000063</v>
      </c>
      <c r="G236">
        <f>T0+R_*F236</f>
        <v>874.12</v>
      </c>
      <c r="H236">
        <f t="shared" si="36"/>
        <v>9.5969230769230762</v>
      </c>
      <c r="I236" s="4">
        <f>Cinetica(Tliq-G236)*f3_</f>
        <v>1.836587145659339E-3</v>
      </c>
      <c r="J236" s="5">
        <f t="shared" si="37"/>
        <v>5.015422715061192E-6</v>
      </c>
      <c r="K236" s="5">
        <f>MAX(I235,J235)*dt+K235</f>
        <v>1.1978058028476325E-2</v>
      </c>
      <c r="L236" s="5">
        <f t="shared" si="32"/>
        <v>7.1985967743381063E-6</v>
      </c>
      <c r="M236" s="6">
        <f>IF(J236&gt;=I236, 4*PI()*K236^2, f2_*f3_/f1_/K236*L236)</f>
        <v>2.5314562939596332E-3</v>
      </c>
      <c r="N236">
        <f t="shared" si="31"/>
        <v>4.0000000000000002E-4</v>
      </c>
      <c r="O236">
        <f t="shared" si="38"/>
        <v>1.2274858023057802</v>
      </c>
      <c r="P236">
        <f t="shared" si="33"/>
        <v>9.3522496660233667</v>
      </c>
      <c r="Q236">
        <f t="shared" si="34"/>
        <v>0.30429225801856902</v>
      </c>
      <c r="R236">
        <f t="shared" si="35"/>
        <v>2.9234153130193428E-2</v>
      </c>
      <c r="S236">
        <f>fSi</f>
        <v>0.8</v>
      </c>
      <c r="T236">
        <f>vt(R236*ps+(1-R236)*pl,pl, 9.8, 0.001, 2*K236, 4*PI()*K236^2, M236,IF(4*PI()*K236^2/M236&gt;=1,K1oct,K1sph), IF(4*PI()*K236^2/M236&gt;=1,K2oct,K2sph))</f>
        <v>3.2381414438744545E-2</v>
      </c>
      <c r="U236">
        <f>vt(S236*ps+(1-S236)*pl,pl, 9.8, 0.001, 2*K236, 4*PI()*K236^2, M236,IF(4*PI()*K236^2/M236&gt;=1,K1oct,K1sph), IF(4*PI()*K236^2/M236&gt;=1,K2oct,K2sph))</f>
        <v>0.18944472128751538</v>
      </c>
    </row>
    <row r="237" spans="6:21">
      <c r="F237">
        <f t="shared" si="39"/>
        <v>23.500000000000064</v>
      </c>
      <c r="G237">
        <f>T0+R_*F237</f>
        <v>874.05</v>
      </c>
      <c r="H237">
        <f t="shared" si="36"/>
        <v>9.6076923076923144</v>
      </c>
      <c r="I237" s="4">
        <f>Cinetica(Tliq-G237)*f3_</f>
        <v>1.8572233834093417E-3</v>
      </c>
      <c r="J237" s="5">
        <f t="shared" si="37"/>
        <v>5.0305761850860086E-6</v>
      </c>
      <c r="K237" s="5">
        <f>MAX(I236,J236)*dt+K236</f>
        <v>1.2161716743042259E-2</v>
      </c>
      <c r="L237" s="5">
        <f t="shared" si="32"/>
        <v>7.5348265880354692E-6</v>
      </c>
      <c r="M237" s="6">
        <f>IF(J237&gt;=I237, 4*PI()*K237^2, f2_*f3_/f1_/K237*L237)</f>
        <v>2.6096807158565304E-3</v>
      </c>
      <c r="N237">
        <f t="shared" si="31"/>
        <v>4.0000000000000002E-4</v>
      </c>
      <c r="O237">
        <f t="shared" si="38"/>
        <v>1.2288096478023938</v>
      </c>
      <c r="P237">
        <f t="shared" si="33"/>
        <v>9.3624412105583925</v>
      </c>
      <c r="Q237">
        <f t="shared" si="34"/>
        <v>0.30424805481570477</v>
      </c>
      <c r="R237">
        <f t="shared" si="35"/>
        <v>2.927014341756435E-2</v>
      </c>
      <c r="S237">
        <f>fSi</f>
        <v>0.8</v>
      </c>
      <c r="T237">
        <f>vt(R237*ps+(1-R237)*pl,pl, 9.8, 0.001, 2*K237, 4*PI()*K237^2, M237,IF(4*PI()*K237^2/M237&gt;=1,K1oct,K1sph), IF(4*PI()*K237^2/M237&gt;=1,K2oct,K2sph))</f>
        <v>3.2722675205410383E-2</v>
      </c>
      <c r="U237">
        <f>vt(S237*ps+(1-S237)*pl,pl, 9.8, 0.001, 2*K237, 4*PI()*K237^2, M237,IF(4*PI()*K237^2/M237&gt;=1,K1oct,K1sph), IF(4*PI()*K237^2/M237&gt;=1,K2oct,K2sph))</f>
        <v>0.19110118093414691</v>
      </c>
    </row>
    <row r="238" spans="6:21">
      <c r="F238">
        <f t="shared" si="39"/>
        <v>23.600000000000065</v>
      </c>
      <c r="G238">
        <f>T0+R_*F238</f>
        <v>873.9799999999999</v>
      </c>
      <c r="H238">
        <f t="shared" si="36"/>
        <v>9.6184615384615526</v>
      </c>
      <c r="I238" s="4">
        <f>Cinetica(Tliq-G238)*f3_</f>
        <v>1.8780050107701177E-3</v>
      </c>
      <c r="J238" s="5">
        <f t="shared" si="37"/>
        <v>5.0456957221965025E-6</v>
      </c>
      <c r="K238" s="5">
        <f>MAX(I237,J237)*dt+K237</f>
        <v>1.2347439081383194E-2</v>
      </c>
      <c r="L238" s="5">
        <f t="shared" si="32"/>
        <v>7.8853193341796571E-6</v>
      </c>
      <c r="M238" s="6">
        <f>IF(J238&gt;=I238, 4*PI()*K238^2, f2_*f3_/f1_/K238*L238)</f>
        <v>2.6899945028010779E-3</v>
      </c>
      <c r="N238">
        <f t="shared" si="31"/>
        <v>4.0000000000000002E-4</v>
      </c>
      <c r="O238">
        <f t="shared" si="38"/>
        <v>1.2301334262889401</v>
      </c>
      <c r="P238">
        <f t="shared" si="33"/>
        <v>9.372629485281708</v>
      </c>
      <c r="Q238">
        <f t="shared" si="34"/>
        <v>0.30420452546647186</v>
      </c>
      <c r="R238">
        <f t="shared" si="35"/>
        <v>2.9306442224536808E-2</v>
      </c>
      <c r="S238">
        <f>fSi</f>
        <v>0.8</v>
      </c>
      <c r="T238">
        <f>vt(R238*ps+(1-R238)*pl,pl, 9.8, 0.001, 2*K238, 4*PI()*K238^2, M238,IF(4*PI()*K238^2/M238&gt;=1,K1oct,K1sph), IF(4*PI()*K238^2/M238&gt;=1,K2oct,K2sph))</f>
        <v>3.3065481067379637E-2</v>
      </c>
      <c r="U238">
        <f>vt(S238*ps+(1-S238)*pl,pl, 9.8, 0.001, 2*K238, 4*PI()*K238^2, M238,IF(4*PI()*K238^2/M238&gt;=1,K1oct,K1sph), IF(4*PI()*K238^2/M238&gt;=1,K2oct,K2sph))</f>
        <v>0.19276398578403858</v>
      </c>
    </row>
    <row r="239" spans="6:21">
      <c r="F239">
        <f t="shared" si="39"/>
        <v>23.700000000000067</v>
      </c>
      <c r="G239">
        <f>T0+R_*F239</f>
        <v>873.91</v>
      </c>
      <c r="H239">
        <f t="shared" si="36"/>
        <v>9.6292307692307748</v>
      </c>
      <c r="I239" s="4">
        <f>Cinetica(Tliq-G239)*f3_</f>
        <v>1.8989324477824416E-3</v>
      </c>
      <c r="J239" s="5">
        <f t="shared" si="37"/>
        <v>5.0607814402432987E-6</v>
      </c>
      <c r="K239" s="5">
        <f>MAX(I238,J238)*dt+K238</f>
        <v>1.2535239582460205E-2</v>
      </c>
      <c r="L239" s="5">
        <f t="shared" si="32"/>
        <v>8.2506188763021363E-6</v>
      </c>
      <c r="M239" s="6">
        <f>IF(J239&gt;=I239, 4*PI()*K239^2, f2_*f3_/f1_/K239*L239)</f>
        <v>2.7724446596114789E-3</v>
      </c>
      <c r="N239">
        <f t="shared" si="31"/>
        <v>4.0000000000000002E-4</v>
      </c>
      <c r="O239">
        <f t="shared" si="38"/>
        <v>1.2314571387393438</v>
      </c>
      <c r="P239">
        <f t="shared" si="33"/>
        <v>9.3828145422701503</v>
      </c>
      <c r="Q239">
        <f t="shared" si="34"/>
        <v>0.30416165699222203</v>
      </c>
      <c r="R239">
        <f t="shared" si="35"/>
        <v>2.9343042311347104E-2</v>
      </c>
      <c r="S239">
        <f>fSi</f>
        <v>0.8</v>
      </c>
      <c r="T239">
        <f>vt(R239*ps+(1-R239)*pl,pl, 9.8, 0.001, 2*K239, 4*PI()*K239^2, M239,IF(4*PI()*K239^2/M239&gt;=1,K1oct,K1sph), IF(4*PI()*K239^2/M239&gt;=1,K2oct,K2sph))</f>
        <v>3.3409836014556972E-2</v>
      </c>
      <c r="U239">
        <f>vt(S239*ps+(1-S239)*pl,pl, 9.8, 0.001, 2*K239, 4*PI()*K239^2, M239,IF(4*PI()*K239^2/M239&gt;=1,K1oct,K1sph), IF(4*PI()*K239^2/M239&gt;=1,K2oct,K2sph))</f>
        <v>0.19443314440614934</v>
      </c>
    </row>
    <row r="240" spans="6:21">
      <c r="F240">
        <f t="shared" si="39"/>
        <v>23.800000000000068</v>
      </c>
      <c r="G240">
        <f>T0+R_*F240</f>
        <v>873.83999999999992</v>
      </c>
      <c r="H240">
        <f t="shared" si="36"/>
        <v>9.640000000000013</v>
      </c>
      <c r="I240" s="4">
        <f>Cinetica(Tliq-G240)*f3_</f>
        <v>1.9200061139692417E-3</v>
      </c>
      <c r="J240" s="5">
        <f t="shared" si="37"/>
        <v>5.0758334525683392E-6</v>
      </c>
      <c r="K240" s="5">
        <f>MAX(I239,J239)*dt+K239</f>
        <v>1.272513282723845E-2</v>
      </c>
      <c r="L240" s="5">
        <f t="shared" si="32"/>
        <v>8.6312874869766489E-6</v>
      </c>
      <c r="M240" s="6">
        <f>IF(J240&gt;=I240, 4*PI()*K240^2, f2_*f3_/f1_/K240*L240)</f>
        <v>2.8570790504498719E-3</v>
      </c>
      <c r="N240">
        <f t="shared" si="31"/>
        <v>4.0000000000000002E-4</v>
      </c>
      <c r="O240">
        <f t="shared" si="38"/>
        <v>1.2327807861066906</v>
      </c>
      <c r="P240">
        <f t="shared" si="33"/>
        <v>9.392996432536977</v>
      </c>
      <c r="Q240">
        <f t="shared" si="34"/>
        <v>0.30411943671556235</v>
      </c>
      <c r="R240">
        <f t="shared" si="35"/>
        <v>2.9379936597210502E-2</v>
      </c>
      <c r="S240">
        <f>fSi</f>
        <v>0.8</v>
      </c>
      <c r="T240">
        <f>vt(R240*ps+(1-R240)*pl,pl, 9.8, 0.001, 2*K240, 4*PI()*K240^2, M240,IF(4*PI()*K240^2/M240&gt;=1,K1oct,K1sph), IF(4*PI()*K240^2/M240&gt;=1,K2oct,K2sph))</f>
        <v>3.3755744060200266E-2</v>
      </c>
      <c r="U240">
        <f>vt(S240*ps+(1-S240)*pl,pl, 9.8, 0.001, 2*K240, 4*PI()*K240^2, M240,IF(4*PI()*K240^2/M240&gt;=1,K1oct,K1sph), IF(4*PI()*K240^2/M240&gt;=1,K2oct,K2sph))</f>
        <v>0.1961086652336288</v>
      </c>
    </row>
    <row r="241" spans="6:21">
      <c r="F241">
        <f t="shared" si="39"/>
        <v>23.90000000000007</v>
      </c>
      <c r="G241">
        <f>T0+R_*F241</f>
        <v>873.77</v>
      </c>
      <c r="H241">
        <f t="shared" si="36"/>
        <v>9.6507692307692334</v>
      </c>
      <c r="I241" s="4">
        <f>Cinetica(Tliq-G241)*f3_</f>
        <v>1.9412264283381186E-3</v>
      </c>
      <c r="J241" s="5">
        <f t="shared" si="37"/>
        <v>5.0908518720075671E-6</v>
      </c>
      <c r="K241" s="5">
        <f>MAX(I240,J240)*dt+K240</f>
        <v>1.2917133438635374E-2</v>
      </c>
      <c r="L241" s="5">
        <f t="shared" si="32"/>
        <v>9.0279063923376399E-6</v>
      </c>
      <c r="M241" s="6">
        <f>IF(J241&gt;=I241, 4*PI()*K241^2, f2_*f3_/f1_/K241*L241)</f>
        <v>2.9439464109210288E-3</v>
      </c>
      <c r="N241">
        <f t="shared" si="31"/>
        <v>4.0000000000000002E-4</v>
      </c>
      <c r="O241">
        <f t="shared" si="38"/>
        <v>1.2341043693238447</v>
      </c>
      <c r="P241">
        <f t="shared" si="33"/>
        <v>9.4031752060586591</v>
      </c>
      <c r="Q241">
        <f t="shared" si="34"/>
        <v>0.30407785225219608</v>
      </c>
      <c r="R241">
        <f t="shared" si="35"/>
        <v>2.9417118156235444E-2</v>
      </c>
      <c r="S241">
        <f>fSi</f>
        <v>0.8</v>
      </c>
      <c r="T241">
        <f>vt(R241*ps+(1-R241)*pl,pl, 9.8, 0.001, 2*K241, 4*PI()*K241^2, M241,IF(4*PI()*K241^2/M241&gt;=1,K1oct,K1sph), IF(4*PI()*K241^2/M241&gt;=1,K2oct,K2sph))</f>
        <v>3.4103209237784801E-2</v>
      </c>
      <c r="U241">
        <f>vt(S241*ps+(1-S241)*pl,pl, 9.8, 0.001, 2*K241, 4*PI()*K241^2, M241,IF(4*PI()*K241^2/M241&gt;=1,K1oct,K1sph), IF(4*PI()*K241^2/M241&gt;=1,K2oct,K2sph))</f>
        <v>0.19779055656554814</v>
      </c>
    </row>
    <row r="242" spans="6:21">
      <c r="F242">
        <f t="shared" si="39"/>
        <v>24.000000000000071</v>
      </c>
      <c r="G242">
        <f>T0+R_*F242</f>
        <v>873.69999999999993</v>
      </c>
      <c r="H242">
        <f t="shared" si="36"/>
        <v>9.6615384615384716</v>
      </c>
      <c r="I242" s="4">
        <f>Cinetica(Tliq-G242)*f3_</f>
        <v>1.9625938093843476E-3</v>
      </c>
      <c r="J242" s="5">
        <f t="shared" si="37"/>
        <v>5.1058368108939296E-6</v>
      </c>
      <c r="K242" s="5">
        <f>MAX(I241,J241)*dt+K241</f>
        <v>1.3111256081469186E-2</v>
      </c>
      <c r="L242" s="5">
        <f t="shared" si="32"/>
        <v>9.4410763303898779E-6</v>
      </c>
      <c r="M242" s="6">
        <f>IF(J242&gt;=I242, 4*PI()*K242^2, f2_*f3_/f1_/K242*L242)</f>
        <v>3.0330963602908005E-3</v>
      </c>
      <c r="N242">
        <f t="shared" si="31"/>
        <v>4.0000000000000002E-4</v>
      </c>
      <c r="O242">
        <f t="shared" si="38"/>
        <v>1.2354278893040611</v>
      </c>
      <c r="P242">
        <f t="shared" si="33"/>
        <v>9.4133509118008547</v>
      </c>
      <c r="Q242">
        <f t="shared" si="34"/>
        <v>0.30403689150301499</v>
      </c>
      <c r="R242">
        <f t="shared" si="35"/>
        <v>2.9454580213490362E-2</v>
      </c>
      <c r="S242">
        <f>fSi</f>
        <v>0.8</v>
      </c>
      <c r="T242">
        <f>vt(R242*ps+(1-R242)*pl,pl, 9.8, 0.001, 2*K242, 4*PI()*K242^2, M242,IF(4*PI()*K242^2/M242&gt;=1,K1oct,K1sph), IF(4*PI()*K242^2/M242&gt;=1,K2oct,K2sph))</f>
        <v>3.4452235598022934E-2</v>
      </c>
      <c r="U242">
        <f>vt(S242*ps+(1-S242)*pl,pl, 9.8, 0.001, 2*K242, 4*PI()*K242^2, M242,IF(4*PI()*K242^2/M242&gt;=1,K1oct,K1sph), IF(4*PI()*K242^2/M242&gt;=1,K2oct,K2sph))</f>
        <v>0.19947882656865204</v>
      </c>
    </row>
    <row r="243" spans="6:21">
      <c r="F243">
        <f t="shared" si="39"/>
        <v>24.100000000000072</v>
      </c>
      <c r="G243">
        <f>T0+R_*F243</f>
        <v>873.63</v>
      </c>
      <c r="H243">
        <f t="shared" si="36"/>
        <v>9.6723076923076938</v>
      </c>
      <c r="I243" s="4">
        <f>Cinetica(Tliq-G243)*f3_</f>
        <v>1.9841086750933103E-3</v>
      </c>
      <c r="J243" s="5">
        <f t="shared" si="37"/>
        <v>5.1207883810599888E-6</v>
      </c>
      <c r="K243" s="5">
        <f>MAX(I242,J242)*dt+K242</f>
        <v>1.330751546240762E-2</v>
      </c>
      <c r="L243" s="5">
        <f t="shared" si="32"/>
        <v>9.871418123400355E-6</v>
      </c>
      <c r="M243" s="6">
        <f>IF(J243&gt;=I243, 4*PI()*K243^2, f2_*f3_/f1_/K243*L243)</f>
        <v>3.1245794138250469E-3</v>
      </c>
      <c r="N243">
        <f t="shared" si="31"/>
        <v>4.0000000000000002E-4</v>
      </c>
      <c r="O243">
        <f t="shared" si="38"/>
        <v>1.2367513469415514</v>
      </c>
      <c r="P243">
        <f t="shared" si="33"/>
        <v>9.4235235977436016</v>
      </c>
      <c r="Q243">
        <f t="shared" si="34"/>
        <v>0.30399654264643494</v>
      </c>
      <c r="R243">
        <f t="shared" si="35"/>
        <v>2.9492316141158437E-2</v>
      </c>
      <c r="S243">
        <f>fSi</f>
        <v>0.8</v>
      </c>
      <c r="T243">
        <f>vt(R243*ps+(1-R243)*pl,pl, 9.8, 0.001, 2*K243, 4*PI()*K243^2, M243,IF(4*PI()*K243^2/M243&gt;=1,K1oct,K1sph), IF(4*PI()*K243^2/M243&gt;=1,K2oct,K2sph))</f>
        <v>3.480282720601189E-2</v>
      </c>
      <c r="U243">
        <f>vt(S243*ps+(1-S243)*pl,pl, 9.8, 0.001, 2*K243, 4*PI()*K243^2, M243,IF(4*PI()*K243^2/M243&gt;=1,K1oct,K1sph), IF(4*PI()*K243^2/M243&gt;=1,K2oct,K2sph))</f>
        <v>0.20117348327912818</v>
      </c>
    </row>
    <row r="244" spans="6:21">
      <c r="F244">
        <f t="shared" si="39"/>
        <v>24.200000000000074</v>
      </c>
      <c r="G244">
        <f>T0+R_*F244</f>
        <v>873.56</v>
      </c>
      <c r="H244">
        <f t="shared" si="36"/>
        <v>9.683076923076932</v>
      </c>
      <c r="I244" s="4">
        <f>Cinetica(Tliq-G244)*f3_</f>
        <v>2.0057714429434505E-3</v>
      </c>
      <c r="J244" s="5">
        <f t="shared" si="37"/>
        <v>5.1357066938408897E-6</v>
      </c>
      <c r="K244" s="5">
        <f>MAX(I243,J243)*dt+K243</f>
        <v>1.3505926329916951E-2</v>
      </c>
      <c r="L244" s="5">
        <f t="shared" si="32"/>
        <v>1.0319573264668244E-5</v>
      </c>
      <c r="M244" s="6">
        <f>IF(J244&gt;=I244, 4*PI()*K244^2, f2_*f3_/f1_/K244*L244)</f>
        <v>3.2184469952496837E-3</v>
      </c>
      <c r="N244">
        <f t="shared" si="31"/>
        <v>4.0000000000000002E-4</v>
      </c>
      <c r="O244">
        <f t="shared" si="38"/>
        <v>1.2380747431120505</v>
      </c>
      <c r="P244">
        <f t="shared" si="33"/>
        <v>9.4336933109057561</v>
      </c>
      <c r="Q244">
        <f t="shared" si="34"/>
        <v>0.30395679413096643</v>
      </c>
      <c r="R244">
        <f t="shared" si="35"/>
        <v>2.9530319454839093E-2</v>
      </c>
      <c r="S244">
        <f>fSi</f>
        <v>0.8</v>
      </c>
      <c r="T244">
        <f>vt(R244*ps+(1-R244)*pl,pl, 9.8, 0.001, 2*K244, 4*PI()*K244^2, M244,IF(4*PI()*K244^2/M244&gt;=1,K1oct,K1sph), IF(4*PI()*K244^2/M244&gt;=1,K2oct,K2sph))</f>
        <v>3.5154988138552175E-2</v>
      </c>
      <c r="U244">
        <f>vt(S244*ps+(1-S244)*pl,pl, 9.8, 0.001, 2*K244, 4*PI()*K244^2, M244,IF(4*PI()*K244^2/M244&gt;=1,K1oct,K1sph), IF(4*PI()*K244^2/M244&gt;=1,K2oct,K2sph))</f>
        <v>0.20287453460438892</v>
      </c>
    </row>
    <row r="245" spans="6:21">
      <c r="F245">
        <f t="shared" si="39"/>
        <v>24.300000000000075</v>
      </c>
      <c r="G245">
        <f>T0+R_*F245</f>
        <v>873.4899999999999</v>
      </c>
      <c r="H245">
        <f t="shared" si="36"/>
        <v>9.6938461538461702</v>
      </c>
      <c r="I245" s="4">
        <f>Cinetica(Tliq-G245)*f3_</f>
        <v>2.0275825299086864E-3</v>
      </c>
      <c r="J245" s="5">
        <f t="shared" si="37"/>
        <v>5.1505918600769665E-6</v>
      </c>
      <c r="K245" s="5">
        <f>MAX(I244,J244)*dt+K244</f>
        <v>1.3706503474211295E-2</v>
      </c>
      <c r="L245" s="5">
        <f t="shared" si="32"/>
        <v>1.0786204519973905E-5</v>
      </c>
      <c r="M245" s="6">
        <f>IF(J245&gt;=I245, 4*PI()*K245^2, f2_*f3_/f1_/K245*L245)</f>
        <v>3.3147514493325945E-3</v>
      </c>
      <c r="N245">
        <f t="shared" si="31"/>
        <v>4.0000000000000002E-4</v>
      </c>
      <c r="O245">
        <f t="shared" si="38"/>
        <v>1.2393980786733405</v>
      </c>
      <c r="P245">
        <f t="shared" si="33"/>
        <v>9.4438600973687041</v>
      </c>
      <c r="Q245">
        <f t="shared" si="34"/>
        <v>0.30391763466801153</v>
      </c>
      <c r="R245">
        <f t="shared" si="35"/>
        <v>2.9568583809931898E-2</v>
      </c>
      <c r="S245">
        <f>fSi</f>
        <v>0.8</v>
      </c>
      <c r="T245">
        <f>vt(R245*ps+(1-R245)*pl,pl, 9.8, 0.001, 2*K245, 4*PI()*K245^2, M245,IF(4*PI()*K245^2/M245&gt;=1,K1oct,K1sph), IF(4*PI()*K245^2/M245&gt;=1,K2oct,K2sph))</f>
        <v>3.5508722481570575E-2</v>
      </c>
      <c r="U245">
        <f>vt(S245*ps+(1-S245)*pl,pl, 9.8, 0.001, 2*K245, 4*PI()*K245^2, M245,IF(4*PI()*K245^2/M245&gt;=1,K1oct,K1sph), IF(4*PI()*K245^2/M245&gt;=1,K2oct,K2sph))</f>
        <v>0.20458198832486427</v>
      </c>
    </row>
    <row r="246" spans="6:21">
      <c r="F246">
        <f t="shared" si="39"/>
        <v>24.400000000000077</v>
      </c>
      <c r="G246">
        <f>T0+R_*F246</f>
        <v>873.42</v>
      </c>
      <c r="H246">
        <f t="shared" si="36"/>
        <v>9.7046153846153906</v>
      </c>
      <c r="I246" s="4">
        <f>Cinetica(Tliq-G246)*f3_</f>
        <v>2.0495423524611411E-3</v>
      </c>
      <c r="J246" s="5">
        <f t="shared" si="37"/>
        <v>5.1654439901165537E-6</v>
      </c>
      <c r="K246" s="5">
        <f>MAX(I245,J245)*dt+K245</f>
        <v>1.3909261727202164E-2</v>
      </c>
      <c r="L246" s="5">
        <f t="shared" si="32"/>
        <v>1.1271996544012779E-5</v>
      </c>
      <c r="M246" s="6">
        <f>IF(J246&gt;=I246, 4*PI()*K246^2, f2_*f3_/f1_/K246*L246)</f>
        <v>3.4135460545880558E-3</v>
      </c>
      <c r="N246">
        <f t="shared" si="31"/>
        <v>4.0000000000000002E-4</v>
      </c>
      <c r="O246">
        <f t="shared" si="38"/>
        <v>1.2407213544657678</v>
      </c>
      <c r="P246">
        <f t="shared" si="33"/>
        <v>9.4540240022993558</v>
      </c>
      <c r="Q246">
        <f t="shared" si="34"/>
        <v>0.30387905322488001</v>
      </c>
      <c r="R246">
        <f t="shared" si="35"/>
        <v>2.9607102998146298E-2</v>
      </c>
      <c r="S246">
        <f>fSi</f>
        <v>0.8</v>
      </c>
      <c r="T246">
        <f>vt(R246*ps+(1-R246)*pl,pl, 9.8, 0.001, 2*K246, 4*PI()*K246^2, M246,IF(4*PI()*K246^2/M246&gt;=1,K1oct,K1sph), IF(4*PI()*K246^2/M246&gt;=1,K2oct,K2sph))</f>
        <v>3.5864034327697587E-2</v>
      </c>
      <c r="U246">
        <f>vt(S246*ps+(1-S246)*pl,pl, 9.8, 0.001, 2*K246, 4*PI()*K246^2, M246,IF(4*PI()*K246^2/M246&gt;=1,K1oct,K1sph), IF(4*PI()*K246^2/M246&gt;=1,K2oct,K2sph))</f>
        <v>0.20629585209580176</v>
      </c>
    </row>
    <row r="247" spans="6:21">
      <c r="F247">
        <f t="shared" si="39"/>
        <v>24.500000000000078</v>
      </c>
      <c r="G247">
        <f>T0+R_*F247</f>
        <v>873.34999999999991</v>
      </c>
      <c r="H247">
        <f t="shared" si="36"/>
        <v>9.7153846153846288</v>
      </c>
      <c r="I247" s="4">
        <f>Cinetica(Tliq-G247)*f3_</f>
        <v>2.0716513265738637E-3</v>
      </c>
      <c r="J247" s="5">
        <f t="shared" si="37"/>
        <v>5.1802631938187861E-6</v>
      </c>
      <c r="K247" s="5">
        <f>MAX(I246,J246)*dt+K246</f>
        <v>1.4114215962448278E-2</v>
      </c>
      <c r="L247" s="5">
        <f t="shared" si="32"/>
        <v>1.1777656512125212E-5</v>
      </c>
      <c r="M247" s="6">
        <f>IF(J247&gt;=I247, 4*PI()*K247^2, f2_*f3_/f1_/K247*L247)</f>
        <v>3.5148850361043939E-3</v>
      </c>
      <c r="N247">
        <f t="shared" si="31"/>
        <v>4.0000000000000002E-4</v>
      </c>
      <c r="O247">
        <f t="shared" si="38"/>
        <v>1.242044571312741</v>
      </c>
      <c r="P247">
        <f t="shared" si="33"/>
        <v>9.4641850699724692</v>
      </c>
      <c r="Q247">
        <f t="shared" si="34"/>
        <v>0.3038410390180169</v>
      </c>
      <c r="R247">
        <f t="shared" si="35"/>
        <v>2.9645870944115398E-2</v>
      </c>
      <c r="S247">
        <f>fSi</f>
        <v>0.8</v>
      </c>
      <c r="T247">
        <f>vt(R247*ps+(1-R247)*pl,pl, 9.8, 0.001, 2*K247, 4*PI()*K247^2, M247,IF(4*PI()*K247^2/M247&gt;=1,K1oct,K1sph), IF(4*PI()*K247^2/M247&gt;=1,K2oct,K2sph))</f>
        <v>3.6220927773961617E-2</v>
      </c>
      <c r="U247">
        <f>vt(S247*ps+(1-S247)*pl,pl, 9.8, 0.001, 2*K247, 4*PI()*K247^2, M247,IF(4*PI()*K247^2/M247&gt;=1,K1oct,K1sph), IF(4*PI()*K247^2/M247&gt;=1,K2oct,K2sph))</f>
        <v>0.20801613344907077</v>
      </c>
    </row>
    <row r="248" spans="6:21">
      <c r="F248">
        <f t="shared" si="39"/>
        <v>24.60000000000008</v>
      </c>
      <c r="G248">
        <f>T0+R_*F248</f>
        <v>873.28</v>
      </c>
      <c r="H248">
        <f t="shared" si="36"/>
        <v>9.726153846153851</v>
      </c>
      <c r="I248" s="4">
        <f>Cinetica(Tliq-G248)*f3_</f>
        <v>2.0939098677231539E-3</v>
      </c>
      <c r="J248" s="5">
        <f t="shared" si="37"/>
        <v>5.1950495805561374E-6</v>
      </c>
      <c r="K248" s="5">
        <f>MAX(I247,J247)*dt+K247</f>
        <v>1.4321381095105664E-2</v>
      </c>
      <c r="L248" s="5">
        <f t="shared" si="32"/>
        <v>1.2303914767638453E-5</v>
      </c>
      <c r="M248" s="6">
        <f>IF(J248&gt;=I248, 4*PI()*K248^2, f2_*f3_/f1_/K248*L248)</f>
        <v>3.6188235784955546E-3</v>
      </c>
      <c r="N248">
        <f t="shared" si="31"/>
        <v>4.0000000000000002E-4</v>
      </c>
      <c r="O248">
        <f t="shared" si="38"/>
        <v>1.2433677300211972</v>
      </c>
      <c r="P248">
        <f t="shared" si="33"/>
        <v>9.4743433437923255</v>
      </c>
      <c r="Q248">
        <f t="shared" si="34"/>
        <v>0.30380358150643438</v>
      </c>
      <c r="R248">
        <f t="shared" si="35"/>
        <v>2.9684881702089459E-2</v>
      </c>
      <c r="S248">
        <f>fSi</f>
        <v>0.8</v>
      </c>
      <c r="T248">
        <f>vt(R248*ps+(1-R248)*pl,pl, 9.8, 0.001, 2*K248, 4*PI()*K248^2, M248,IF(4*PI()*K248^2/M248&gt;=1,K1oct,K1sph), IF(4*PI()*K248^2/M248&gt;=1,K2oct,K2sph))</f>
        <v>3.6579406919600141E-2</v>
      </c>
      <c r="U248">
        <f>vt(S248*ps+(1-S248)*pl,pl, 9.8, 0.001, 2*K248, 4*PI()*K248^2, M248,IF(4*PI()*K248^2/M248&gt;=1,K1oct,K1sph), IF(4*PI()*K248^2/M248&gt;=1,K2oct,K2sph))</f>
        <v>0.20974283979496883</v>
      </c>
    </row>
    <row r="249" spans="6:21">
      <c r="F249">
        <f t="shared" si="39"/>
        <v>24.700000000000081</v>
      </c>
      <c r="G249">
        <f>T0+R_*F249</f>
        <v>873.20999999999992</v>
      </c>
      <c r="H249">
        <f t="shared" si="36"/>
        <v>9.7369230769230892</v>
      </c>
      <c r="I249" s="4">
        <f>Cinetica(Tliq-G249)*f3_</f>
        <v>2.1163183908914146E-3</v>
      </c>
      <c r="J249" s="5">
        <f t="shared" si="37"/>
        <v>5.2098032592173035E-6</v>
      </c>
      <c r="K249" s="5">
        <f>MAX(I248,J248)*dt+K248</f>
        <v>1.4530772081877979E-2</v>
      </c>
      <c r="L249" s="5">
        <f t="shared" si="32"/>
        <v>1.285152548514219E-5</v>
      </c>
      <c r="M249" s="6">
        <f>IF(J249&gt;=I249, 4*PI()*K249^2, f2_*f3_/f1_/K249*L249)</f>
        <v>3.725417838977296E-3</v>
      </c>
      <c r="N249">
        <f t="shared" si="31"/>
        <v>4.0000000000000002E-4</v>
      </c>
      <c r="O249">
        <f t="shared" si="38"/>
        <v>1.244690831382069</v>
      </c>
      <c r="P249">
        <f t="shared" si="33"/>
        <v>9.4844988663137659</v>
      </c>
      <c r="Q249">
        <f t="shared" si="34"/>
        <v>0.30376667038534133</v>
      </c>
      <c r="R249">
        <f t="shared" si="35"/>
        <v>2.9724129452755203E-2</v>
      </c>
      <c r="S249">
        <f>fSi</f>
        <v>0.8</v>
      </c>
      <c r="T249">
        <f>vt(R249*ps+(1-R249)*pl,pl, 9.8, 0.001, 2*K249, 4*PI()*K249^2, M249,IF(4*PI()*K249^2/M249&gt;=1,K1oct,K1sph), IF(4*PI()*K249^2/M249&gt;=1,K2oct,K2sph))</f>
        <v>3.6939475864000232E-2</v>
      </c>
      <c r="U249">
        <f>vt(S249*ps+(1-S249)*pl,pl, 9.8, 0.001, 2*K249, 4*PI()*K249^2, M249,IF(4*PI()*K249^2/M249&gt;=1,K1oct,K1sph), IF(4*PI()*K249^2/M249&gt;=1,K2oct,K2sph))</f>
        <v>0.21147597842402818</v>
      </c>
    </row>
    <row r="250" spans="6:21">
      <c r="F250">
        <f t="shared" si="39"/>
        <v>24.800000000000082</v>
      </c>
      <c r="G250">
        <f>T0+R_*F250</f>
        <v>873.14</v>
      </c>
      <c r="H250">
        <f t="shared" si="36"/>
        <v>9.7476923076923097</v>
      </c>
      <c r="I250" s="4">
        <f>Cinetica(Tliq-G250)*f3_</f>
        <v>2.1388773105693935E-3</v>
      </c>
      <c r="J250" s="5">
        <f t="shared" si="37"/>
        <v>5.2245243382096852E-6</v>
      </c>
      <c r="K250" s="5">
        <f>MAX(I249,J249)*dt+K249</f>
        <v>1.4742403920967121E-2</v>
      </c>
      <c r="L250" s="5">
        <f t="shared" si="32"/>
        <v>1.3421267350024398E-5</v>
      </c>
      <c r="M250" s="6">
        <f>IF(J250&gt;=I250, 4*PI()*K250^2, f2_*f3_/f1_/K250*L250)</f>
        <v>3.8347249605686796E-3</v>
      </c>
      <c r="N250">
        <f t="shared" si="31"/>
        <v>4.0000000000000002E-4</v>
      </c>
      <c r="O250">
        <f t="shared" si="38"/>
        <v>1.246013876170716</v>
      </c>
      <c r="P250">
        <f t="shared" si="33"/>
        <v>9.4946516792626063</v>
      </c>
      <c r="Q250">
        <f t="shared" si="34"/>
        <v>0.30373029557996334</v>
      </c>
      <c r="R250">
        <f t="shared" si="35"/>
        <v>2.9763608500117642E-2</v>
      </c>
      <c r="S250">
        <f>fSi</f>
        <v>0.8</v>
      </c>
      <c r="T250">
        <f>vt(R250*ps+(1-R250)*pl,pl, 9.8, 0.001, 2*K250, 4*PI()*K250^2, M250,IF(4*PI()*K250^2/M250&gt;=1,K1oct,K1sph), IF(4*PI()*K250^2/M250&gt;=1,K2oct,K2sph))</f>
        <v>3.7301138704732853E-2</v>
      </c>
      <c r="U250">
        <f>vt(S250*ps+(1-S250)*pl,pl, 9.8, 0.001, 2*K250, 4*PI()*K250^2, M250,IF(4*PI()*K250^2/M250&gt;=1,K1oct,K1sph), IF(4*PI()*K250^2/M250&gt;=1,K2oct,K2sph))</f>
        <v>0.21321555650881882</v>
      </c>
    </row>
    <row r="251" spans="6:21">
      <c r="F251">
        <f t="shared" si="39"/>
        <v>24.900000000000084</v>
      </c>
      <c r="G251">
        <f>T0+R_*F251</f>
        <v>873.06999999999994</v>
      </c>
      <c r="H251">
        <f t="shared" si="36"/>
        <v>9.7584615384615478</v>
      </c>
      <c r="I251" s="4">
        <f>Cinetica(Tliq-G251)*f3_</f>
        <v>2.1615870407589908E-3</v>
      </c>
      <c r="J251" s="5">
        <f t="shared" si="37"/>
        <v>5.2392129254622377E-6</v>
      </c>
      <c r="K251" s="5">
        <f>MAX(I250,J250)*dt+K250</f>
        <v>1.4956291652024062E-2</v>
      </c>
      <c r="L251" s="5">
        <f t="shared" si="32"/>
        <v>1.4013944254599554E-5</v>
      </c>
      <c r="M251" s="6">
        <f>IF(J251&gt;=I251, 4*PI()*K251^2, f2_*f3_/f1_/K251*L251)</f>
        <v>3.9468030854195738E-3</v>
      </c>
      <c r="N251">
        <f t="shared" si="31"/>
        <v>4.0000000000000002E-4</v>
      </c>
      <c r="O251">
        <f t="shared" si="38"/>
        <v>1.2473368651473589</v>
      </c>
      <c r="P251">
        <f t="shared" si="33"/>
        <v>9.5048018235554874</v>
      </c>
      <c r="Q251">
        <f t="shared" si="34"/>
        <v>0.3036944472395473</v>
      </c>
      <c r="R251">
        <f t="shared" si="35"/>
        <v>2.9803313268502215E-2</v>
      </c>
      <c r="S251">
        <f>fSi</f>
        <v>0.8</v>
      </c>
      <c r="T251">
        <f>vt(R251*ps+(1-R251)*pl,pl, 9.8, 0.001, 2*K251, 4*PI()*K251^2, M251,IF(4*PI()*K251^2/M251&gt;=1,K1oct,K1sph), IF(4*PI()*K251^2/M251&gt;=1,K2oct,K2sph))</f>
        <v>3.7664399535715397E-2</v>
      </c>
      <c r="U251">
        <f>vt(S251*ps+(1-S251)*pl,pl, 9.8, 0.001, 2*K251, 4*PI()*K251^2, M251,IF(4*PI()*K251^2/M251&gt;=1,K1oct,K1sph), IF(4*PI()*K251^2/M251&gt;=1,K2oct,K2sph))</f>
        <v>0.21496158110574803</v>
      </c>
    </row>
    <row r="252" spans="6:21">
      <c r="F252">
        <f t="shared" si="39"/>
        <v>25.000000000000085</v>
      </c>
      <c r="G252">
        <f>T0+R_*F252</f>
        <v>873</v>
      </c>
      <c r="H252">
        <f t="shared" si="36"/>
        <v>9.7692307692307701</v>
      </c>
      <c r="I252" s="4">
        <f>Cinetica(Tliq-G252)*f3_</f>
        <v>2.1844479949754531E-3</v>
      </c>
      <c r="J252" s="5">
        <f t="shared" si="37"/>
        <v>5.253869128427913E-6</v>
      </c>
      <c r="K252" s="5">
        <f>MAX(I251,J251)*dt+K251</f>
        <v>1.5172450356099961E-2</v>
      </c>
      <c r="L252" s="5">
        <f t="shared" si="32"/>
        <v>1.4630386011166842E-5</v>
      </c>
      <c r="M252" s="6">
        <f>IF(J252&gt;=I252, 4*PI()*K252^2, f2_*f3_/f1_/K252*L252)</f>
        <v>4.0617113682648734E-3</v>
      </c>
      <c r="N252">
        <f t="shared" si="31"/>
        <v>4.0000000000000002E-4</v>
      </c>
      <c r="O252">
        <f t="shared" si="38"/>
        <v>1.2486597990574781</v>
      </c>
      <c r="P252">
        <f t="shared" si="33"/>
        <v>9.5149493393191271</v>
      </c>
      <c r="Q252">
        <f t="shared" si="34"/>
        <v>0.30365911573154442</v>
      </c>
      <c r="R252">
        <f t="shared" si="35"/>
        <v>2.9843238299612506E-2</v>
      </c>
      <c r="S252">
        <f>fSi</f>
        <v>0.8</v>
      </c>
      <c r="T252">
        <f>vt(R252*ps+(1-R252)*pl,pl, 9.8, 0.001, 2*K252, 4*PI()*K252^2, M252,IF(4*PI()*K252^2/M252&gt;=1,K1oct,K1sph), IF(4*PI()*K252^2/M252&gt;=1,K2oct,K2sph))</f>
        <v>3.8029262445428827E-2</v>
      </c>
      <c r="U252">
        <f>vt(S252*ps+(1-S252)*pl,pl, 9.8, 0.001, 2*K252, 4*PI()*K252^2, M252,IF(4*PI()*K252^2/M252&gt;=1,K1oct,K1sph), IF(4*PI()*K252^2/M252&gt;=1,K2oct,K2sph))</f>
        <v>0.2167140591568528</v>
      </c>
    </row>
    <row r="253" spans="6:21">
      <c r="F253">
        <f t="shared" si="39"/>
        <v>25.100000000000087</v>
      </c>
      <c r="G253">
        <f>T0+R_*F253</f>
        <v>872.93</v>
      </c>
      <c r="H253">
        <f t="shared" si="36"/>
        <v>9.7800000000000082</v>
      </c>
      <c r="I253" s="4">
        <f>Cinetica(Tliq-G253)*f3_</f>
        <v>2.2074605862501379E-3</v>
      </c>
      <c r="J253" s="5">
        <f t="shared" si="37"/>
        <v>5.2684930540864643E-6</v>
      </c>
      <c r="K253" s="5">
        <f>MAX(I252,J252)*dt+K252</f>
        <v>1.5390895155597505E-2</v>
      </c>
      <c r="L253" s="5">
        <f t="shared" si="32"/>
        <v>1.5271449082341209E-5</v>
      </c>
      <c r="M253" s="6">
        <f>IF(J253&gt;=I253, 4*PI()*K253^2, f2_*f3_/f1_/K253*L253)</f>
        <v>4.1795099900061028E-3</v>
      </c>
      <c r="N253">
        <f t="shared" si="31"/>
        <v>4.0000000000000002E-4</v>
      </c>
      <c r="O253">
        <f t="shared" si="38"/>
        <v>1.249982678632219</v>
      </c>
      <c r="P253">
        <f t="shared" si="33"/>
        <v>9.5250942659090576</v>
      </c>
      <c r="Q253">
        <f t="shared" si="34"/>
        <v>0.3036242916359651</v>
      </c>
      <c r="R253">
        <f t="shared" si="35"/>
        <v>2.9883378249703003E-2</v>
      </c>
      <c r="S253">
        <f>fSi</f>
        <v>0.8</v>
      </c>
      <c r="T253">
        <f>vt(R253*ps+(1-R253)*pl,pl, 9.8, 0.001, 2*K253, 4*PI()*K253^2, M253,IF(4*PI()*K253^2/M253&gt;=1,K1oct,K1sph), IF(4*PI()*K253^2/M253&gt;=1,K2oct,K2sph))</f>
        <v>3.8395731515342368E-2</v>
      </c>
      <c r="U253">
        <f>vt(S253*ps+(1-S253)*pl,pl, 9.8, 0.001, 2*K253, 4*PI()*K253^2, M253,IF(4*PI()*K253^2/M253&gt;=1,K1oct,K1sph), IF(4*PI()*K253^2/M253&gt;=1,K2oct,K2sph))</f>
        <v>0.21847299749158489</v>
      </c>
    </row>
    <row r="254" spans="6:21">
      <c r="F254">
        <f t="shared" si="39"/>
        <v>25.200000000000088</v>
      </c>
      <c r="G254">
        <f>T0+R_*F254</f>
        <v>872.8599999999999</v>
      </c>
      <c r="H254">
        <f t="shared" si="36"/>
        <v>9.7907692307692464</v>
      </c>
      <c r="I254" s="4">
        <f>Cinetica(Tliq-G254)*f3_</f>
        <v>2.2306252271326998E-3</v>
      </c>
      <c r="J254" s="5">
        <f t="shared" si="37"/>
        <v>5.2830848089468984E-6</v>
      </c>
      <c r="K254" s="5">
        <f>MAX(I253,J253)*dt+K253</f>
        <v>1.5611641214222519E-2</v>
      </c>
      <c r="L254" s="5">
        <f t="shared" si="32"/>
        <v>1.5938017329006128E-5</v>
      </c>
      <c r="M254" s="6">
        <f>IF(J254&gt;=I254, 4*PI()*K254^2, f2_*f3_/f1_/K254*L254)</f>
        <v>4.3002601714211596E-3</v>
      </c>
      <c r="N254">
        <f t="shared" si="31"/>
        <v>4.0000000000000002E-4</v>
      </c>
      <c r="O254">
        <f t="shared" si="38"/>
        <v>1.2513055045887633</v>
      </c>
      <c r="P254">
        <f t="shared" si="33"/>
        <v>9.5352366419277832</v>
      </c>
      <c r="Q254">
        <f t="shared" si="34"/>
        <v>0.30358996573990088</v>
      </c>
      <c r="R254">
        <f t="shared" si="35"/>
        <v>2.9923727886804505E-2</v>
      </c>
      <c r="S254">
        <f>fSi</f>
        <v>0.8</v>
      </c>
      <c r="T254">
        <f>vt(R254*ps+(1-R254)*pl,pl, 9.8, 0.001, 2*K254, 4*PI()*K254^2, M254,IF(4*PI()*K254^2/M254&gt;=1,K1oct,K1sph), IF(4*PI()*K254^2/M254&gt;=1,K2oct,K2sph))</f>
        <v>3.8763810818258707E-2</v>
      </c>
      <c r="U254">
        <f>vt(S254*ps+(1-S254)*pl,pl, 9.8, 0.001, 2*K254, 4*PI()*K254^2, M254,IF(4*PI()*K254^2/M254&gt;=1,K1oct,K1sph), IF(4*PI()*K254^2/M254&gt;=1,K2oct,K2sph))</f>
        <v>0.22023840282858592</v>
      </c>
    </row>
    <row r="255" spans="6:21">
      <c r="F255">
        <f t="shared" si="39"/>
        <v>25.30000000000009</v>
      </c>
      <c r="G255">
        <f>T0+R_*F255</f>
        <v>872.79</v>
      </c>
      <c r="H255">
        <f t="shared" si="36"/>
        <v>9.8015384615384669</v>
      </c>
      <c r="I255" s="4">
        <f>Cinetica(Tliq-G255)*f3_</f>
        <v>2.2539423296936249E-3</v>
      </c>
      <c r="J255" s="5">
        <f t="shared" si="37"/>
        <v>5.2976444990501211E-6</v>
      </c>
      <c r="K255" s="5">
        <f>MAX(I254,J254)*dt+K254</f>
        <v>1.5834703736935789E-2</v>
      </c>
      <c r="L255" s="5">
        <f t="shared" si="32"/>
        <v>1.6631002776241948E-5</v>
      </c>
      <c r="M255" s="6">
        <f>IF(J255&gt;=I255, 4*PI()*K255^2, f2_*f3_/f1_/K255*L255)</f>
        <v>4.4240241870028328E-3</v>
      </c>
      <c r="N255">
        <f t="shared" si="31"/>
        <v>4.0000000000000002E-4</v>
      </c>
      <c r="O255">
        <f t="shared" si="38"/>
        <v>1.2526282776306994</v>
      </c>
      <c r="P255">
        <f t="shared" si="33"/>
        <v>9.5453765052424835</v>
      </c>
      <c r="Q255">
        <f t="shared" si="34"/>
        <v>0.30355612903220702</v>
      </c>
      <c r="R255">
        <f t="shared" si="35"/>
        <v>2.9964282088046298E-2</v>
      </c>
      <c r="S255">
        <f>fSi</f>
        <v>0.8</v>
      </c>
      <c r="T255">
        <f>vt(R255*ps+(1-R255)*pl,pl, 9.8, 0.001, 2*K255, 4*PI()*K255^2, M255,IF(4*PI()*K255^2/M255&gt;=1,K1oct,K1sph), IF(4*PI()*K255^2/M255&gt;=1,K2oct,K2sph))</f>
        <v>3.9133504416935423E-2</v>
      </c>
      <c r="U255">
        <f>vt(S255*ps+(1-S255)*pl,pl, 9.8, 0.001, 2*K255, 4*PI()*K255^2, M255,IF(4*PI()*K255^2/M255&gt;=1,K1oct,K1sph), IF(4*PI()*K255^2/M255&gt;=1,K2oct,K2sph))</f>
        <v>0.22201028177745194</v>
      </c>
    </row>
    <row r="256" spans="6:21">
      <c r="F256">
        <f t="shared" si="39"/>
        <v>25.400000000000091</v>
      </c>
      <c r="G256">
        <f>T0+R_*F256</f>
        <v>872.71999999999991</v>
      </c>
      <c r="H256">
        <f t="shared" si="36"/>
        <v>9.8123076923077051</v>
      </c>
      <c r="I256" s="4">
        <f>Cinetica(Tliq-G256)*f3_</f>
        <v>2.2774123055267466E-3</v>
      </c>
      <c r="J256" s="5">
        <f t="shared" si="37"/>
        <v>5.3121722299715787E-6</v>
      </c>
      <c r="K256" s="5">
        <f>MAX(I255,J255)*dt+K255</f>
        <v>1.6060097969905152E-2</v>
      </c>
      <c r="L256" s="5">
        <f t="shared" si="32"/>
        <v>1.7351346397590096E-5</v>
      </c>
      <c r="M256" s="6">
        <f>IF(J256&gt;=I256, 4*PI()*K256^2, f2_*f3_/f1_/K256*L256)</f>
        <v>4.5508653789268555E-3</v>
      </c>
      <c r="N256">
        <f t="shared" si="31"/>
        <v>4.0000000000000002E-4</v>
      </c>
      <c r="O256">
        <f t="shared" si="38"/>
        <v>1.2539509984483814</v>
      </c>
      <c r="P256">
        <f t="shared" si="33"/>
        <v>9.5555138930021588</v>
      </c>
      <c r="Q256">
        <f t="shared" si="34"/>
        <v>0.30352277269834116</v>
      </c>
      <c r="R256">
        <f t="shared" si="35"/>
        <v>3.0005035837054661E-2</v>
      </c>
      <c r="S256">
        <f>fSi</f>
        <v>0.8</v>
      </c>
      <c r="T256">
        <f>vt(R256*ps+(1-R256)*pl,pl, 9.8, 0.001, 2*K256, 4*PI()*K256^2, M256,IF(4*PI()*K256^2/M256&gt;=1,K1oct,K1sph), IF(4*PI()*K256^2/M256&gt;=1,K2oct,K2sph))</f>
        <v>3.9504816362652247E-2</v>
      </c>
      <c r="U256">
        <f>vt(S256*ps+(1-S256)*pl,pl, 9.8, 0.001, 2*K256, 4*PI()*K256^2, M256,IF(4*PI()*K256^2/M256&gt;=1,K1oct,K1sph), IF(4*PI()*K256^2/M256&gt;=1,K2oct,K2sph))</f>
        <v>0.22378864084048514</v>
      </c>
    </row>
    <row r="257" spans="6:21">
      <c r="F257">
        <f t="shared" si="39"/>
        <v>25.500000000000092</v>
      </c>
      <c r="G257">
        <f>T0+R_*F257</f>
        <v>872.65</v>
      </c>
      <c r="H257">
        <f t="shared" si="36"/>
        <v>9.8230769230769273</v>
      </c>
      <c r="I257" s="4">
        <f>Cinetica(Tliq-G257)*f3_</f>
        <v>2.3010355657513619E-3</v>
      </c>
      <c r="J257" s="5">
        <f t="shared" si="37"/>
        <v>5.3266681068236492E-6</v>
      </c>
      <c r="K257" s="5">
        <f>MAX(I256,J256)*dt+K256</f>
        <v>1.6287839200457826E-2</v>
      </c>
      <c r="L257" s="5">
        <f t="shared" si="32"/>
        <v>1.8100018918018705E-5</v>
      </c>
      <c r="M257" s="6">
        <f>IF(J257&gt;=I257, 4*PI()*K257^2, f2_*f3_/f1_/K257*L257)</f>
        <v>4.6808481711501761E-3</v>
      </c>
      <c r="N257">
        <f t="shared" si="31"/>
        <v>4.0000000000000002E-4</v>
      </c>
      <c r="O257">
        <f t="shared" si="38"/>
        <v>1.2552736677192609</v>
      </c>
      <c r="P257">
        <f t="shared" si="33"/>
        <v>9.565648841654351</v>
      </c>
      <c r="Q257">
        <f t="shared" si="34"/>
        <v>0.30348988811535266</v>
      </c>
      <c r="R257">
        <f t="shared" si="35"/>
        <v>3.0045984221404726E-2</v>
      </c>
      <c r="S257">
        <f>fSi</f>
        <v>0.8</v>
      </c>
      <c r="T257">
        <f>vt(R257*ps+(1-R257)*pl,pl, 9.8, 0.001, 2*K257, 4*PI()*K257^2, M257,IF(4*PI()*K257^2/M257&gt;=1,K1oct,K1sph), IF(4*PI()*K257^2/M257&gt;=1,K2oct,K2sph))</f>
        <v>3.9877750693936752E-2</v>
      </c>
      <c r="U257">
        <f>vt(S257*ps+(1-S257)*pl,pl, 9.8, 0.001, 2*K257, 4*PI()*K257^2, M257,IF(4*PI()*K257^2/M257&gt;=1,K1oct,K1sph), IF(4*PI()*K257^2/M257&gt;=1,K2oct,K2sph))</f>
        <v>0.22557348641443301</v>
      </c>
    </row>
    <row r="258" spans="6:21">
      <c r="F258">
        <f t="shared" si="39"/>
        <v>25.600000000000094</v>
      </c>
      <c r="G258">
        <f>T0+R_*F258</f>
        <v>872.57999999999993</v>
      </c>
      <c r="H258">
        <f t="shared" si="36"/>
        <v>9.8338461538461654</v>
      </c>
      <c r="I258" s="4">
        <f>Cinetica(Tliq-G258)*f3_</f>
        <v>2.3248125210148986E-3</v>
      </c>
      <c r="J258" s="5">
        <f t="shared" si="37"/>
        <v>5.3411322342583555E-6</v>
      </c>
      <c r="K258" s="5">
        <f>MAX(I257,J257)*dt+K257</f>
        <v>1.6517942757032961E-2</v>
      </c>
      <c r="L258" s="5">
        <f t="shared" si="32"/>
        <v>1.8878021635961114E-5</v>
      </c>
      <c r="M258" s="6">
        <f>IF(J258&gt;=I258, 4*PI()*K258^2, f2_*f3_/f1_/K258*L258)</f>
        <v>4.8140380836401353E-3</v>
      </c>
      <c r="N258">
        <f t="shared" ref="N258:N321" si="40">del_dl</f>
        <v>4.0000000000000002E-4</v>
      </c>
      <c r="O258">
        <f t="shared" si="38"/>
        <v>1.256596286108228</v>
      </c>
      <c r="P258">
        <f t="shared" si="33"/>
        <v>9.5757813869613564</v>
      </c>
      <c r="Q258">
        <f t="shared" si="34"/>
        <v>0.30345746684701735</v>
      </c>
      <c r="R258">
        <f t="shared" si="35"/>
        <v>3.0087122430172253E-2</v>
      </c>
      <c r="S258">
        <f>fSi</f>
        <v>0.8</v>
      </c>
      <c r="T258">
        <f>vt(R258*ps+(1-R258)*pl,pl, 9.8, 0.001, 2*K258, 4*PI()*K258^2, M258,IF(4*PI()*K258^2/M258&gt;=1,K1oct,K1sph), IF(4*PI()*K258^2/M258&gt;=1,K2oct,K2sph))</f>
        <v>4.0252311435338785E-2</v>
      </c>
      <c r="U258">
        <f>vt(S258*ps+(1-S258)*pl,pl, 9.8, 0.001, 2*K258, 4*PI()*K258^2, M258,IF(4*PI()*K258^2/M258&gt;=1,K1oct,K1sph), IF(4*PI()*K258^2/M258&gt;=1,K2oct,K2sph))</f>
        <v>0.22736482479221221</v>
      </c>
    </row>
    <row r="259" spans="6:21">
      <c r="F259">
        <f t="shared" si="39"/>
        <v>25.700000000000095</v>
      </c>
      <c r="G259">
        <f>T0+R_*F259</f>
        <v>872.51</v>
      </c>
      <c r="H259">
        <f t="shared" si="36"/>
        <v>9.8446153846153859</v>
      </c>
      <c r="I259" s="4">
        <f>Cinetica(Tliq-G259)*f3_</f>
        <v>2.3487435814949428E-3</v>
      </c>
      <c r="J259" s="5">
        <f t="shared" si="37"/>
        <v>5.3555647164697081E-6</v>
      </c>
      <c r="K259" s="5">
        <f>MAX(I258,J258)*dt+K258</f>
        <v>1.675042400913445E-2</v>
      </c>
      <c r="L259" s="5">
        <f t="shared" ref="L259:L322" si="41">K259^3*4/3*PI()</f>
        <v>1.9686387264804928E-5</v>
      </c>
      <c r="M259" s="6">
        <f>IF(J259&gt;=I259, 4*PI()*K259^2, f2_*f3_/f1_/K259*L259)</f>
        <v>4.9505017467352929E-3</v>
      </c>
      <c r="N259">
        <f t="shared" si="40"/>
        <v>4.0000000000000002E-4</v>
      </c>
      <c r="O259">
        <f t="shared" si="38"/>
        <v>1.2579188542679203</v>
      </c>
      <c r="P259">
        <f t="shared" ref="P259:P322" si="42">R259*O259+(1-R259)*H259</f>
        <v>9.5859115640160137</v>
      </c>
      <c r="Q259">
        <f t="shared" ref="Q259:Q322" si="43">Q258+pl/ps*Dl/N258*((Tc-Tf)/ml-Co)/H258/(1-kpart)*M258*dt/L258-Q258*3/K258*we*dt</f>
        <v>0.30342550063911361</v>
      </c>
      <c r="R259">
        <f t="shared" ref="R259:R322" si="44">esidtGeral(R258,K258,MAX(I258,J258),pl,ps,kpart,H258,(H259-H258)/dt,M258,L258,Dl,N258,Co,dt)</f>
        <v>3.0128445751523767E-2</v>
      </c>
      <c r="S259">
        <f>fSi</f>
        <v>0.8</v>
      </c>
      <c r="T259">
        <f>vt(R259*ps+(1-R259)*pl,pl, 9.8, 0.001, 2*K259, 4*PI()*K259^2, M259,IF(4*PI()*K259^2/M259&gt;=1,K1oct,K1sph), IF(4*PI()*K259^2/M259&gt;=1,K2oct,K2sph))</f>
        <v>4.0628502596290458E-2</v>
      </c>
      <c r="U259">
        <f>vt(S259*ps+(1-S259)*pl,pl, 9.8, 0.001, 2*K259, 4*PI()*K259^2, M259,IF(4*PI()*K259^2/M259&gt;=1,K1oct,K1sph), IF(4*PI()*K259^2/M259&gt;=1,K2oct,K2sph))</f>
        <v>0.22916266216461786</v>
      </c>
    </row>
    <row r="260" spans="6:21">
      <c r="F260">
        <f t="shared" si="39"/>
        <v>25.800000000000097</v>
      </c>
      <c r="G260">
        <f>T0+R_*F260</f>
        <v>872.43999999999994</v>
      </c>
      <c r="H260">
        <f t="shared" si="36"/>
        <v>9.8553846153846241</v>
      </c>
      <c r="I260" s="4">
        <f>Cinetica(Tliq-G260)*f3_</f>
        <v>2.3728291569018725E-3</v>
      </c>
      <c r="J260" s="5">
        <f t="shared" si="37"/>
        <v>5.3699656571963893E-6</v>
      </c>
      <c r="K260" s="5">
        <f>MAX(I259,J259)*dt+K259</f>
        <v>1.6985298367283946E-2</v>
      </c>
      <c r="L260" s="5">
        <f t="shared" si="41"/>
        <v>2.0526180794214851E-5</v>
      </c>
      <c r="M260" s="6">
        <f>IF(J260&gt;=I260, 4*PI()*K260^2, f2_*f3_/f1_/K260*L260)</f>
        <v>5.0903069156385695E-3</v>
      </c>
      <c r="N260">
        <f t="shared" si="40"/>
        <v>4.0000000000000002E-4</v>
      </c>
      <c r="O260">
        <f t="shared" si="38"/>
        <v>1.2592413728390408</v>
      </c>
      <c r="P260">
        <f t="shared" si="42"/>
        <v>9.5960394072570629</v>
      </c>
      <c r="Q260">
        <f t="shared" si="43"/>
        <v>0.30339398141483465</v>
      </c>
      <c r="R260">
        <f t="shared" si="44"/>
        <v>3.0169949570403032E-2</v>
      </c>
      <c r="S260">
        <f>fSi</f>
        <v>0.8</v>
      </c>
      <c r="T260">
        <f>vt(R260*ps+(1-R260)*pl,pl, 9.8, 0.001, 2*K260, 4*PI()*K260^2, M260,IF(4*PI()*K260^2/M260&gt;=1,K1oct,K1sph), IF(4*PI()*K260^2/M260&gt;=1,K2oct,K2sph))</f>
        <v>4.1006328170022296E-2</v>
      </c>
      <c r="U260">
        <f>vt(S260*ps+(1-S260)*pl,pl, 9.8, 0.001, 2*K260, 4*PI()*K260^2, M260,IF(4*PI()*K260^2/M260&gt;=1,K1oct,K1sph), IF(4*PI()*K260^2/M260&gt;=1,K2oct,K2sph))</f>
        <v>0.23096700462201578</v>
      </c>
    </row>
    <row r="261" spans="6:21">
      <c r="F261">
        <f t="shared" si="39"/>
        <v>25.900000000000098</v>
      </c>
      <c r="G261">
        <f>T0+R_*F261</f>
        <v>872.36999999999989</v>
      </c>
      <c r="H261">
        <f t="shared" si="36"/>
        <v>9.8661538461538623</v>
      </c>
      <c r="I261" s="4">
        <f>Cinetica(Tliq-G261)*f3_</f>
        <v>2.3970696564808813E-3</v>
      </c>
      <c r="J261" s="5">
        <f t="shared" si="37"/>
        <v>5.384335159724073E-6</v>
      </c>
      <c r="K261" s="5">
        <f>MAX(I260,J260)*dt+K260</f>
        <v>1.7222581282974134E-2</v>
      </c>
      <c r="L261" s="5">
        <f t="shared" si="41"/>
        <v>2.1398500371678991E-5</v>
      </c>
      <c r="M261" s="6">
        <f>IF(J261&gt;=I261, 4*PI()*K261^2, f2_*f3_/f1_/K261*L261)</f>
        <v>5.2335224850434551E-3</v>
      </c>
      <c r="N261">
        <f t="shared" si="40"/>
        <v>4.0000000000000002E-4</v>
      </c>
      <c r="O261">
        <f t="shared" si="38"/>
        <v>1.2605638424506469</v>
      </c>
      <c r="P261">
        <f t="shared" si="42"/>
        <v>9.6061649504840538</v>
      </c>
      <c r="Q261">
        <f t="shared" si="43"/>
        <v>0.30336290127033283</v>
      </c>
      <c r="R261">
        <f t="shared" si="44"/>
        <v>3.0211629366252581E-2</v>
      </c>
      <c r="S261">
        <f>fSi</f>
        <v>0.8</v>
      </c>
      <c r="T261">
        <f>vt(R261*ps+(1-R261)*pl,pl, 9.8, 0.001, 2*K261, 4*PI()*K261^2, M261,IF(4*PI()*K261^2/M261&gt;=1,K1oct,K1sph), IF(4*PI()*K261^2/M261&gt;=1,K2oct,K2sph))</f>
        <v>4.1385792132586093E-2</v>
      </c>
      <c r="U261">
        <f>vt(S261*ps+(1-S261)*pl,pl, 9.8, 0.001, 2*K261, 4*PI()*K261^2, M261,IF(4*PI()*K261^2/M261&gt;=1,K1oct,K1sph), IF(4*PI()*K261^2/M261&gt;=1,K2oct,K2sph))</f>
        <v>0.23277785815601829</v>
      </c>
    </row>
    <row r="262" spans="6:21">
      <c r="F262">
        <f t="shared" si="39"/>
        <v>26.000000000000099</v>
      </c>
      <c r="G262">
        <f>T0+R_*F262</f>
        <v>872.3</v>
      </c>
      <c r="H262">
        <f t="shared" si="36"/>
        <v>9.8769230769230845</v>
      </c>
      <c r="I262" s="4">
        <f>Cinetica(Tliq-G262)*f3_</f>
        <v>2.4214654890143748E-3</v>
      </c>
      <c r="J262" s="5">
        <f t="shared" si="37"/>
        <v>5.3986733268879672E-6</v>
      </c>
      <c r="K262" s="5">
        <f>MAX(I261,J261)*dt+K261</f>
        <v>1.7462288248622223E-2</v>
      </c>
      <c r="L262" s="5">
        <f t="shared" si="41"/>
        <v>2.2304478204674107E-5</v>
      </c>
      <c r="M262" s="6">
        <f>IF(J262&gt;=I262, 4*PI()*K262^2, f2_*f3_/f1_/K262*L262)</f>
        <v>5.3802185038939535E-3</v>
      </c>
      <c r="N262">
        <f t="shared" si="40"/>
        <v>4.0000000000000002E-4</v>
      </c>
      <c r="O262">
        <f t="shared" si="38"/>
        <v>1.2618862637204424</v>
      </c>
      <c r="P262">
        <f t="shared" si="42"/>
        <v>9.616288226871875</v>
      </c>
      <c r="Q262">
        <f t="shared" si="43"/>
        <v>0.30333225247039181</v>
      </c>
      <c r="R262">
        <f t="shared" si="44"/>
        <v>3.0253480710817546E-2</v>
      </c>
      <c r="S262">
        <f>fSi</f>
        <v>0.8</v>
      </c>
      <c r="T262">
        <f>vt(R262*ps+(1-R262)*pl,pl, 9.8, 0.001, 2*K262, 4*PI()*K262^2, M262,IF(4*PI()*K262^2/M262&gt;=1,K1oct,K1sph), IF(4*PI()*K262^2/M262&gt;=1,K2oct,K2sph))</f>
        <v>4.1766898441881986E-2</v>
      </c>
      <c r="U262">
        <f>vt(S262*ps+(1-S262)*pl,pl, 9.8, 0.001, 2*K262, 4*PI()*K262^2, M262,IF(4*PI()*K262^2/M262&gt;=1,K1oct,K1sph), IF(4*PI()*K262^2/M262&gt;=1,K2oct,K2sph))</f>
        <v>0.23459522866114194</v>
      </c>
    </row>
    <row r="263" spans="6:21">
      <c r="F263">
        <f t="shared" si="39"/>
        <v>26.100000000000101</v>
      </c>
      <c r="G263">
        <f>T0+R_*F263</f>
        <v>872.2299999999999</v>
      </c>
      <c r="H263">
        <f t="shared" si="36"/>
        <v>9.8876923076923227</v>
      </c>
      <c r="I263" s="4">
        <f>Cinetica(Tliq-G263)*f3_</f>
        <v>2.4460170628243494E-3</v>
      </c>
      <c r="J263" s="5">
        <f t="shared" si="37"/>
        <v>5.4129802610753325E-6</v>
      </c>
      <c r="K263" s="5">
        <f>MAX(I262,J262)*dt+K262</f>
        <v>1.770443479752366E-2</v>
      </c>
      <c r="L263" s="5">
        <f t="shared" si="41"/>
        <v>2.3245281483851736E-5</v>
      </c>
      <c r="M263" s="6">
        <f>IF(J263&gt;=I263, 4*PI()*K263^2, f2_*f3_/f1_/K263*L263)</f>
        <v>5.5304661902790013E-3</v>
      </c>
      <c r="N263">
        <f t="shared" si="40"/>
        <v>4.0000000000000002E-4</v>
      </c>
      <c r="O263">
        <f t="shared" si="38"/>
        <v>1.2632086372550599</v>
      </c>
      <c r="P263">
        <f t="shared" si="42"/>
        <v>9.6264092689848919</v>
      </c>
      <c r="Q263">
        <f t="shared" si="43"/>
        <v>0.30330202744422202</v>
      </c>
      <c r="R263">
        <f t="shared" si="44"/>
        <v>3.0295499266008212E-2</v>
      </c>
      <c r="S263">
        <f>fSi</f>
        <v>0.8</v>
      </c>
      <c r="T263">
        <f>vt(R263*ps+(1-R263)*pl,pl, 9.8, 0.001, 2*K263, 4*PI()*K263^2, M263,IF(4*PI()*K263^2/M263&gt;=1,K1oct,K1sph), IF(4*PI()*K263^2/M263&gt;=1,K2oct,K2sph))</f>
        <v>4.214965103683007E-2</v>
      </c>
      <c r="U263">
        <f>vt(S263*ps+(1-S263)*pl,pl, 9.8, 0.001, 2*K263, 4*PI()*K263^2, M263,IF(4*PI()*K263^2/M263&gt;=1,K1oct,K1sph), IF(4*PI()*K263^2/M263&gt;=1,K2oct,K2sph))</f>
        <v>0.23641912193644693</v>
      </c>
    </row>
    <row r="264" spans="6:21">
      <c r="F264">
        <f t="shared" si="39"/>
        <v>26.200000000000102</v>
      </c>
      <c r="G264">
        <f>T0+R_*F264</f>
        <v>872.16</v>
      </c>
      <c r="H264">
        <f t="shared" si="36"/>
        <v>9.8984615384615431</v>
      </c>
      <c r="I264" s="4">
        <f>Cinetica(Tliq-G264)*f3_</f>
        <v>2.4707247857743524E-3</v>
      </c>
      <c r="J264" s="5">
        <f t="shared" si="37"/>
        <v>5.4272560642277616E-6</v>
      </c>
      <c r="K264" s="5">
        <f>MAX(I263,J263)*dt+K263</f>
        <v>1.7949036503806096E-2</v>
      </c>
      <c r="L264" s="5">
        <f t="shared" si="41"/>
        <v>2.4222113327653305E-5</v>
      </c>
      <c r="M264" s="6">
        <f>IF(J264&gt;=I264, 4*PI()*K264^2, f2_*f3_/f1_/K264*L264)</f>
        <v>5.6843379464620722E-3</v>
      </c>
      <c r="N264">
        <f t="shared" si="40"/>
        <v>4.0000000000000002E-4</v>
      </c>
      <c r="O264">
        <f t="shared" si="38"/>
        <v>1.2645309636503212</v>
      </c>
      <c r="P264">
        <f t="shared" si="42"/>
        <v>9.6365281087906709</v>
      </c>
      <c r="Q264">
        <f t="shared" si="43"/>
        <v>0.30327221878137633</v>
      </c>
      <c r="R264">
        <f t="shared" si="44"/>
        <v>3.033768078180301E-2</v>
      </c>
      <c r="S264">
        <f>fSi</f>
        <v>0.8</v>
      </c>
      <c r="T264">
        <f>vt(R264*ps+(1-R264)*pl,pl, 9.8, 0.001, 2*K264, 4*PI()*K264^2, M264,IF(4*PI()*K264^2/M264&gt;=1,K1oct,K1sph), IF(4*PI()*K264^2/M264&gt;=1,K2oct,K2sph))</f>
        <v>4.2534053836501884E-2</v>
      </c>
      <c r="U264">
        <f>vt(S264*ps+(1-S264)*pl,pl, 9.8, 0.001, 2*K264, 4*PI()*K264^2, M264,IF(4*PI()*K264^2/M264&gt;=1,K1oct,K1sph), IF(4*PI()*K264^2/M264&gt;=1,K2oct,K2sph))</f>
        <v>0.23824954368715809</v>
      </c>
    </row>
    <row r="265" spans="6:21">
      <c r="F265">
        <f t="shared" si="39"/>
        <v>26.300000000000104</v>
      </c>
      <c r="G265">
        <f>T0+R_*F265</f>
        <v>872.08999999999992</v>
      </c>
      <c r="H265">
        <f t="shared" si="36"/>
        <v>9.9092307692307813</v>
      </c>
      <c r="I265" s="4">
        <f>Cinetica(Tliq-G265)*f3_</f>
        <v>2.4955890652720242E-3</v>
      </c>
      <c r="J265" s="5">
        <f t="shared" si="37"/>
        <v>5.4415008378437861E-6</v>
      </c>
      <c r="K265" s="5">
        <f>MAX(I264,J264)*dt+K264</f>
        <v>1.8196108982383531E-2</v>
      </c>
      <c r="L265" s="5">
        <f t="shared" si="41"/>
        <v>2.5236213748768516E-5</v>
      </c>
      <c r="M265" s="6">
        <f>IF(J265&gt;=I265, 4*PI()*K265^2, f2_*f3_/f1_/K265*L265)</f>
        <v>5.8419073740466542E-3</v>
      </c>
      <c r="N265">
        <f t="shared" si="40"/>
        <v>4.0000000000000002E-4</v>
      </c>
      <c r="O265">
        <f t="shared" si="38"/>
        <v>1.2658532434915086</v>
      </c>
      <c r="P265">
        <f t="shared" si="42"/>
        <v>9.6466447776733801</v>
      </c>
      <c r="Q265">
        <f t="shared" si="43"/>
        <v>0.3032428192277809</v>
      </c>
      <c r="R265">
        <f t="shared" si="44"/>
        <v>3.0380021094235696E-2</v>
      </c>
      <c r="S265">
        <f>fSi</f>
        <v>0.8</v>
      </c>
      <c r="T265">
        <f>vt(R265*ps+(1-R265)*pl,pl, 9.8, 0.001, 2*K265, 4*PI()*K265^2, M265,IF(4*PI()*K265^2/M265&gt;=1,K1oct,K1sph), IF(4*PI()*K265^2/M265&gt;=1,K2oct,K2sph))</f>
        <v>4.2920110739414867E-2</v>
      </c>
      <c r="U265">
        <f>vt(S265*ps+(1-S265)*pl,pl, 9.8, 0.001, 2*K265, 4*PI()*K265^2, M265,IF(4*PI()*K265^2/M265&gt;=1,K1oct,K1sph), IF(4*PI()*K265^2/M265&gt;=1,K2oct,K2sph))</f>
        <v>0.24008649952626518</v>
      </c>
    </row>
    <row r="266" spans="6:21">
      <c r="F266">
        <f t="shared" si="39"/>
        <v>26.400000000000105</v>
      </c>
      <c r="G266">
        <f>T0+R_*F266</f>
        <v>872.02</v>
      </c>
      <c r="H266">
        <f t="shared" si="36"/>
        <v>9.9200000000000035</v>
      </c>
      <c r="I266" s="4">
        <f>Cinetica(Tliq-G266)*f3_</f>
        <v>2.5206103082709794E-3</v>
      </c>
      <c r="J266" s="5">
        <f t="shared" si="37"/>
        <v>5.4557146829810944E-6</v>
      </c>
      <c r="K266" s="5">
        <f>MAX(I265,J265)*dt+K265</f>
        <v>1.8445667888910732E-2</v>
      </c>
      <c r="L266" s="5">
        <f t="shared" si="41"/>
        <v>2.6288860642858121E-5</v>
      </c>
      <c r="M266" s="6">
        <f>IF(J266&gt;=I266, 4*PI()*K266^2, f2_*f3_/f1_/K266*L266)</f>
        <v>6.0032492892783439E-3</v>
      </c>
      <c r="N266">
        <f t="shared" si="40"/>
        <v>4.0000000000000002E-4</v>
      </c>
      <c r="O266">
        <f t="shared" si="38"/>
        <v>1.267175477353607</v>
      </c>
      <c r="P266">
        <f t="shared" si="42"/>
        <v>9.6567593064467871</v>
      </c>
      <c r="Q266">
        <f t="shared" si="43"/>
        <v>0.30321382168187883</v>
      </c>
      <c r="R266">
        <f t="shared" si="44"/>
        <v>3.042251612340641E-2</v>
      </c>
      <c r="S266">
        <f>fSi</f>
        <v>0.8</v>
      </c>
      <c r="T266">
        <f>vt(R266*ps+(1-R266)*pl,pl, 9.8, 0.001, 2*K266, 4*PI()*K266^2, M266,IF(4*PI()*K266^2/M266&gt;=1,K1oct,K1sph), IF(4*PI()*K266^2/M266&gt;=1,K2oct,K2sph))</f>
        <v>4.3307825622782695E-2</v>
      </c>
      <c r="U266">
        <f>vt(S266*ps+(1-S266)*pl,pl, 9.8, 0.001, 2*K266, 4*PI()*K266^2, M266,IF(4*PI()*K266^2/M266&gt;=1,K1oct,K1sph), IF(4*PI()*K266^2/M266&gt;=1,K2oct,K2sph))</f>
        <v>0.2419299949761054</v>
      </c>
    </row>
    <row r="267" spans="6:21">
      <c r="F267">
        <f t="shared" si="39"/>
        <v>26.500000000000107</v>
      </c>
      <c r="G267">
        <f>T0+R_*F267</f>
        <v>871.94999999999993</v>
      </c>
      <c r="H267">
        <f t="shared" si="36"/>
        <v>9.9307692307692417</v>
      </c>
      <c r="I267" s="4">
        <f>Cinetica(Tliq-G267)*f3_</f>
        <v>2.5457889212733079E-3</v>
      </c>
      <c r="J267" s="5">
        <f t="shared" si="37"/>
        <v>5.4698977002591019E-6</v>
      </c>
      <c r="K267" s="5">
        <f>MAX(I266,J266)*dt+K266</f>
        <v>1.8697728919737831E-2</v>
      </c>
      <c r="L267" s="5">
        <f t="shared" si="41"/>
        <v>2.7381370799968239E-5</v>
      </c>
      <c r="M267" s="6">
        <f>IF(J267&gt;=I267, 4*PI()*K267^2, f2_*f3_/f1_/K267*L267)</f>
        <v>6.1684397384842611E-3</v>
      </c>
      <c r="N267">
        <f t="shared" si="40"/>
        <v>4.0000000000000002E-4</v>
      </c>
      <c r="O267">
        <f t="shared" si="38"/>
        <v>1.2684976658015583</v>
      </c>
      <c r="P267">
        <f t="shared" si="42"/>
        <v>9.6668717253669492</v>
      </c>
      <c r="Q267">
        <f t="shared" si="43"/>
        <v>0.30318521919088182</v>
      </c>
      <c r="R267">
        <f t="shared" si="44"/>
        <v>3.0465161871576239E-2</v>
      </c>
      <c r="S267">
        <f>fSi</f>
        <v>0.8</v>
      </c>
      <c r="T267">
        <f>vt(R267*ps+(1-R267)*pl,pl, 9.8, 0.001, 2*K267, 4*PI()*K267^2, M267,IF(4*PI()*K267^2/M267&gt;=1,K1oct,K1sph), IF(4*PI()*K267^2/M267&gt;=1,K2oct,K2sph))</f>
        <v>4.3697202341902719E-2</v>
      </c>
      <c r="U267">
        <f>vt(S267*ps+(1-S267)*pl,pl, 9.8, 0.001, 2*K267, 4*PI()*K267^2, M267,IF(4*PI()*K267^2/M267&gt;=1,K1oct,K1sph), IF(4*PI()*K267^2/M267&gt;=1,K2oct,K2sph))</f>
        <v>0.24378003546992352</v>
      </c>
    </row>
    <row r="268" spans="6:21">
      <c r="F268">
        <f t="shared" si="39"/>
        <v>26.600000000000108</v>
      </c>
      <c r="G268">
        <f>T0+R_*F268</f>
        <v>871.87999999999988</v>
      </c>
      <c r="H268">
        <f t="shared" si="36"/>
        <v>9.9415384615384799</v>
      </c>
      <c r="I268" s="4">
        <f>Cinetica(Tliq-G268)*f3_</f>
        <v>2.5711253103314615E-3</v>
      </c>
      <c r="J268" s="5">
        <f t="shared" si="37"/>
        <v>5.4840499898611745E-6</v>
      </c>
      <c r="K268" s="5">
        <f>MAX(I267,J267)*dt+K267</f>
        <v>1.8952307811865163E-2</v>
      </c>
      <c r="L268" s="5">
        <f t="shared" si="41"/>
        <v>2.8515100939070274E-5</v>
      </c>
      <c r="M268" s="6">
        <f>IF(J268&gt;=I268, 4*PI()*K268^2, f2_*f3_/f1_/K268*L268)</f>
        <v>6.3375560136504855E-3</v>
      </c>
      <c r="N268">
        <f t="shared" si="40"/>
        <v>4.0000000000000002E-4</v>
      </c>
      <c r="O268">
        <f t="shared" si="38"/>
        <v>1.2698198093904896</v>
      </c>
      <c r="P268">
        <f t="shared" si="42"/>
        <v>9.676982064144541</v>
      </c>
      <c r="Q268">
        <f t="shared" si="43"/>
        <v>0.30315700494712761</v>
      </c>
      <c r="R268">
        <f t="shared" si="44"/>
        <v>3.050795442128508E-2</v>
      </c>
      <c r="S268">
        <f>fSi</f>
        <v>0.8</v>
      </c>
      <c r="T268">
        <f>vt(R268*ps+(1-R268)*pl,pl, 9.8, 0.001, 2*K268, 4*PI()*K268^2, M268,IF(4*PI()*K268^2/M268&gt;=1,K1oct,K1sph), IF(4*PI()*K268^2/M268&gt;=1,K2oct,K2sph))</f>
        <v>4.4088244729529033E-2</v>
      </c>
      <c r="U268">
        <f>vt(S268*ps+(1-S268)*pl,pl, 9.8, 0.001, 2*K268, 4*PI()*K268^2, M268,IF(4*PI()*K268^2/M268&gt;=1,K1oct,K1sph), IF(4*PI()*K268^2/M268&gt;=1,K2oct,K2sph))</f>
        <v>0.24563662635341357</v>
      </c>
    </row>
    <row r="269" spans="6:21">
      <c r="F269">
        <f t="shared" si="39"/>
        <v>26.700000000000109</v>
      </c>
      <c r="G269">
        <f>T0+R_*F269</f>
        <v>871.81</v>
      </c>
      <c r="H269">
        <f t="shared" si="36"/>
        <v>9.9523076923077003</v>
      </c>
      <c r="I269" s="4">
        <f>Cinetica(Tliq-G269)*f3_</f>
        <v>2.5966198810505182E-3</v>
      </c>
      <c r="J269" s="5">
        <f t="shared" si="37"/>
        <v>5.4981716515370484E-6</v>
      </c>
      <c r="K269" s="5">
        <f>MAX(I268,J268)*dt+K268</f>
        <v>1.9209420342898308E-2</v>
      </c>
      <c r="L269" s="5">
        <f t="shared" si="41"/>
        <v>2.9691448766166942E-5</v>
      </c>
      <c r="M269" s="6">
        <f>IF(J269&gt;=I269, 4*PI()*K269^2, f2_*f3_/f1_/K269*L269)</f>
        <v>6.5106766681382626E-3</v>
      </c>
      <c r="N269">
        <f t="shared" si="40"/>
        <v>4.0000000000000002E-4</v>
      </c>
      <c r="O269">
        <f t="shared" si="38"/>
        <v>1.2711419086659461</v>
      </c>
      <c r="P269">
        <f t="shared" si="42"/>
        <v>9.6870903519568721</v>
      </c>
      <c r="Q269">
        <f t="shared" si="43"/>
        <v>0.30312917228453873</v>
      </c>
      <c r="R269">
        <f t="shared" si="44"/>
        <v>3.0550889933537207E-2</v>
      </c>
      <c r="S269">
        <f>fSi</f>
        <v>0.8</v>
      </c>
      <c r="T269">
        <f>vt(R269*ps+(1-R269)*pl,pl, 9.8, 0.001, 2*K269, 4*PI()*K269^2, M269,IF(4*PI()*K269^2/M269&gt;=1,K1oct,K1sph), IF(4*PI()*K269^2/M269&gt;=1,K2oct,K2sph))</f>
        <v>4.4480956595321981E-2</v>
      </c>
      <c r="U269">
        <f>vt(S269*ps+(1-S269)*pl,pl, 9.8, 0.001, 2*K269, 4*PI()*K269^2, M269,IF(4*PI()*K269^2/M269&gt;=1,K1oct,K1sph), IF(4*PI()*K269^2/M269&gt;=1,K2oct,K2sph))</f>
        <v>0.24749977288623817</v>
      </c>
    </row>
    <row r="270" spans="6:21">
      <c r="F270">
        <f t="shared" si="39"/>
        <v>26.800000000000111</v>
      </c>
      <c r="G270">
        <f>T0+R_*F270</f>
        <v>871.7399999999999</v>
      </c>
      <c r="H270">
        <f t="shared" si="36"/>
        <v>9.9630769230769385</v>
      </c>
      <c r="I270" s="4">
        <f>Cinetica(Tliq-G270)*f3_</f>
        <v>2.6222730385904343E-3</v>
      </c>
      <c r="J270" s="5">
        <f t="shared" si="37"/>
        <v>5.5122627846052468E-6</v>
      </c>
      <c r="K270" s="5">
        <f>MAX(I269,J269)*dt+K269</f>
        <v>1.9469082331003359E-2</v>
      </c>
      <c r="L270" s="5">
        <f t="shared" si="41"/>
        <v>3.0911854056411831E-5</v>
      </c>
      <c r="M270" s="6">
        <f>IF(J270&gt;=I270, 4*PI()*K270^2, f2_*f3_/f1_/K270*L270)</f>
        <v>6.6878815325396761E-3</v>
      </c>
      <c r="N270">
        <f t="shared" si="40"/>
        <v>4.0000000000000002E-4</v>
      </c>
      <c r="O270">
        <f t="shared" si="38"/>
        <v>1.272463964164118</v>
      </c>
      <c r="P270">
        <f t="shared" si="42"/>
        <v>9.6971966174595803</v>
      </c>
      <c r="Q270">
        <f t="shared" si="43"/>
        <v>0.30310171467518043</v>
      </c>
      <c r="R270">
        <f t="shared" si="44"/>
        <v>3.0593964646035577E-2</v>
      </c>
      <c r="S270">
        <f>fSi</f>
        <v>0.8</v>
      </c>
      <c r="T270">
        <f>vt(R270*ps+(1-R270)*pl,pl, 9.8, 0.001, 2*K270, 4*PI()*K270^2, M270,IF(4*PI()*K270^2/M270&gt;=1,K1oct,K1sph), IF(4*PI()*K270^2/M270&gt;=1,K2oct,K2sph))</f>
        <v>4.4875341725352666E-2</v>
      </c>
      <c r="U270">
        <f>vt(S270*ps+(1-S270)*pl,pl, 9.8, 0.001, 2*K270, 4*PI()*K270^2, M270,IF(4*PI()*K270^2/M270&gt;=1,K1oct,K1sph), IF(4*PI()*K270^2/M270&gt;=1,K2oct,K2sph))</f>
        <v>0.24936948024352792</v>
      </c>
    </row>
    <row r="271" spans="6:21">
      <c r="F271">
        <f t="shared" si="39"/>
        <v>26.900000000000112</v>
      </c>
      <c r="G271">
        <f>T0+R_*F271</f>
        <v>871.67</v>
      </c>
      <c r="H271">
        <f t="shared" si="36"/>
        <v>9.9738461538461607</v>
      </c>
      <c r="I271" s="4">
        <f>Cinetica(Tliq-G271)*f3_</f>
        <v>2.6480851876678662E-3</v>
      </c>
      <c r="J271" s="5">
        <f t="shared" si="37"/>
        <v>5.5263234879552441E-6</v>
      </c>
      <c r="K271" s="5">
        <f>MAX(I270,J270)*dt+K270</f>
        <v>1.9731309634862401E-2</v>
      </c>
      <c r="L271" s="5">
        <f t="shared" si="41"/>
        <v>3.2177799760696457E-5</v>
      </c>
      <c r="M271" s="6">
        <f>IF(J271&gt;=I271, 4*PI()*K271^2, f2_*f3_/f1_/K271*L271)</f>
        <v>6.8692517306735016E-3</v>
      </c>
      <c r="N271">
        <f t="shared" si="40"/>
        <v>4.0000000000000002E-4</v>
      </c>
      <c r="O271">
        <f t="shared" si="38"/>
        <v>1.2737859764120456</v>
      </c>
      <c r="P271">
        <f t="shared" si="42"/>
        <v>9.7073008887980343</v>
      </c>
      <c r="Q271">
        <f t="shared" si="43"/>
        <v>0.3030746257259137</v>
      </c>
      <c r="R271">
        <f t="shared" si="44"/>
        <v>3.0637174871443167E-2</v>
      </c>
      <c r="S271">
        <f>fSi</f>
        <v>0.8</v>
      </c>
      <c r="T271">
        <f>vt(R271*ps+(1-R271)*pl,pl, 9.8, 0.001, 2*K271, 4*PI()*K271^2, M271,IF(4*PI()*K271^2/M271&gt;=1,K1oct,K1sph), IF(4*PI()*K271^2/M271&gt;=1,K2oct,K2sph))</f>
        <v>4.5271403881609752E-2</v>
      </c>
      <c r="U271">
        <f>vt(S271*ps+(1-S271)*pl,pl, 9.8, 0.001, 2*K271, 4*PI()*K271^2, M271,IF(4*PI()*K271^2/M271&gt;=1,K1oct,K1sph), IF(4*PI()*K271^2/M271&gt;=1,K2oct,K2sph))</f>
        <v>0.25124575351735928</v>
      </c>
    </row>
    <row r="272" spans="6:21">
      <c r="F272">
        <f t="shared" si="39"/>
        <v>27.000000000000114</v>
      </c>
      <c r="G272">
        <f>T0+R_*F272</f>
        <v>871.59999999999991</v>
      </c>
      <c r="H272">
        <f t="shared" si="36"/>
        <v>9.9846153846153989</v>
      </c>
      <c r="I272" s="4">
        <f>Cinetica(Tliq-G272)*f3_</f>
        <v>2.674056732558596E-3</v>
      </c>
      <c r="J272" s="5">
        <f t="shared" si="37"/>
        <v>5.5403538600499625E-6</v>
      </c>
      <c r="K272" s="5">
        <f>MAX(I271,J271)*dt+K271</f>
        <v>1.9996118153629189E-2</v>
      </c>
      <c r="L272" s="5">
        <f t="shared" si="41"/>
        <v>3.349081313716589E-5</v>
      </c>
      <c r="M272" s="6">
        <f>IF(J272&gt;=I272, 4*PI()*K272^2, f2_*f3_/f1_/K272*L272)</f>
        <v>7.0548696957219836E-3</v>
      </c>
      <c r="N272">
        <f t="shared" si="40"/>
        <v>4.0000000000000002E-4</v>
      </c>
      <c r="O272">
        <f t="shared" si="38"/>
        <v>1.27510794592784</v>
      </c>
      <c r="P272">
        <f t="shared" si="42"/>
        <v>9.7174031936184111</v>
      </c>
      <c r="Q272">
        <f t="shared" si="43"/>
        <v>0.30304789917514124</v>
      </c>
      <c r="R272">
        <f t="shared" si="44"/>
        <v>3.0680516995718114E-2</v>
      </c>
      <c r="S272">
        <f>fSi</f>
        <v>0.8</v>
      </c>
      <c r="T272">
        <f>vt(R272*ps+(1-R272)*pl,pl, 9.8, 0.001, 2*K272, 4*PI()*K272^2, M272,IF(4*PI()*K272^2/M272&gt;=1,K1oct,K1sph), IF(4*PI()*K272^2/M272&gt;=1,K2oct,K2sph))</f>
        <v>4.5669146801593355E-2</v>
      </c>
      <c r="U272">
        <f>vt(S272*ps+(1-S272)*pl,pl, 9.8, 0.001, 2*K272, 4*PI()*K272^2, M272,IF(4*PI()*K272^2/M272&gt;=1,K1oct,K1sph), IF(4*PI()*K272^2/M272&gt;=1,K2oct,K2sph))</f>
        <v>0.25312859771821122</v>
      </c>
    </row>
    <row r="273" spans="6:21">
      <c r="F273">
        <f t="shared" si="39"/>
        <v>27.100000000000115</v>
      </c>
      <c r="G273">
        <f>T0+R_*F273</f>
        <v>871.53</v>
      </c>
      <c r="H273">
        <f t="shared" si="36"/>
        <v>9.9953846153846193</v>
      </c>
      <c r="I273" s="4">
        <f>Cinetica(Tliq-G273)*f3_</f>
        <v>2.700188077099271E-3</v>
      </c>
      <c r="J273" s="5">
        <f t="shared" si="37"/>
        <v>5.5543539989278915E-6</v>
      </c>
      <c r="K273" s="5">
        <f>MAX(I272,J272)*dt+K272</f>
        <v>2.0263523826885049E-2</v>
      </c>
      <c r="L273" s="5">
        <f t="shared" si="41"/>
        <v>3.4852466908130924E-5</v>
      </c>
      <c r="M273" s="6">
        <f>IF(J273&gt;=I273, 4*PI()*K273^2, f2_*f3_/f1_/K273*L273)</f>
        <v>7.2448191865092382E-3</v>
      </c>
      <c r="N273">
        <f t="shared" si="40"/>
        <v>4.0000000000000002E-4</v>
      </c>
      <c r="O273">
        <f t="shared" si="38"/>
        <v>1.2764298732208743</v>
      </c>
      <c r="P273">
        <f t="shared" si="42"/>
        <v>9.7275035590785333</v>
      </c>
      <c r="Q273">
        <f t="shared" si="43"/>
        <v>0.30302152888964318</v>
      </c>
      <c r="R273">
        <f t="shared" si="44"/>
        <v>3.072398747646303E-2</v>
      </c>
      <c r="S273">
        <f>fSi</f>
        <v>0.8</v>
      </c>
      <c r="T273">
        <f>vt(R273*ps+(1-R273)*pl,pl, 9.8, 0.001, 2*K273, 4*PI()*K273^2, M273,IF(4*PI()*K273^2/M273&gt;=1,K1oct,K1sph), IF(4*PI()*K273^2/M273&gt;=1,K2oct,K2sph))</f>
        <v>4.6068574197922166E-2</v>
      </c>
      <c r="U273">
        <f>vt(S273*ps+(1-S273)*pl,pl, 9.8, 0.001, 2*K273, 4*PI()*K273^2, M273,IF(4*PI()*K273^2/M273&gt;=1,K1oct,K1sph), IF(4*PI()*K273^2/M273&gt;=1,K2oct,K2sph))</f>
        <v>0.25501801777640093</v>
      </c>
    </row>
    <row r="274" spans="6:21">
      <c r="F274">
        <f t="shared" si="39"/>
        <v>27.200000000000117</v>
      </c>
      <c r="G274">
        <f>T0+R_*F274</f>
        <v>871.45999999999992</v>
      </c>
      <c r="H274">
        <f t="shared" si="36"/>
        <v>10.006153846153858</v>
      </c>
      <c r="I274" s="4">
        <f>Cinetica(Tliq-G274)*f3_</f>
        <v>2.7264796246897973E-3</v>
      </c>
      <c r="J274" s="5">
        <f t="shared" si="37"/>
        <v>5.5683240022055539E-6</v>
      </c>
      <c r="K274" s="5">
        <f>MAX(I273,J273)*dt+K273</f>
        <v>2.0533542634594976E-2</v>
      </c>
      <c r="L274" s="5">
        <f t="shared" si="41"/>
        <v>3.6264380442851671E-5</v>
      </c>
      <c r="M274" s="6">
        <f>IF(J274&gt;=I274, 4*PI()*K274^2, f2_*f3_/f1_/K274*L274)</f>
        <v>7.4391853039220074E-3</v>
      </c>
      <c r="N274">
        <f t="shared" si="40"/>
        <v>4.0000000000000002E-4</v>
      </c>
      <c r="O274">
        <f t="shared" si="38"/>
        <v>1.2777517587919915</v>
      </c>
      <c r="P274">
        <f t="shared" si="42"/>
        <v>9.737602011858371</v>
      </c>
      <c r="Q274">
        <f t="shared" si="43"/>
        <v>0.3029955088614994</v>
      </c>
      <c r="R274">
        <f t="shared" si="44"/>
        <v>3.0767582841346387E-2</v>
      </c>
      <c r="S274">
        <f>fSi</f>
        <v>0.8</v>
      </c>
      <c r="T274">
        <f>vt(R274*ps+(1-R274)*pl,pl, 9.8, 0.001, 2*K274, 4*PI()*K274^2, M274,IF(4*PI()*K274^2/M274&gt;=1,K1oct,K1sph), IF(4*PI()*K274^2/M274&gt;=1,K2oct,K2sph))</f>
        <v>4.6469689757965289E-2</v>
      </c>
      <c r="U274">
        <f>vt(S274*ps+(1-S274)*pl,pl, 9.8, 0.001, 2*K274, 4*PI()*K274^2, M274,IF(4*PI()*K274^2/M274&gt;=1,K1oct,K1sph), IF(4*PI()*K274^2/M274&gt;=1,K2oct,K2sph))</f>
        <v>0.25691401854349716</v>
      </c>
    </row>
    <row r="275" spans="6:21">
      <c r="F275">
        <f t="shared" si="39"/>
        <v>27.300000000000118</v>
      </c>
      <c r="G275">
        <f>T0+R_*F275</f>
        <v>871.38999999999987</v>
      </c>
      <c r="H275">
        <f t="shared" ref="H275:H338" si="45">(G275-Tf)/ml</f>
        <v>10.016923076923096</v>
      </c>
      <c r="I275" s="4">
        <f>Cinetica(Tliq-G275)*f3_</f>
        <v>2.7529317782950895E-3</v>
      </c>
      <c r="J275" s="5">
        <f t="shared" ref="J275:J338" si="46">Glob(H275,N275,Dl,Co,kpart)</f>
        <v>5.5822639670796077E-6</v>
      </c>
      <c r="K275" s="5">
        <f>MAX(I274,J274)*dt+K274</f>
        <v>2.0806190597063956E-2</v>
      </c>
      <c r="L275" s="5">
        <f t="shared" si="41"/>
        <v>3.7728220966674905E-5</v>
      </c>
      <c r="M275" s="6">
        <f>IF(J275&gt;=I275, 4*PI()*K275^2, f2_*f3_/f1_/K275*L275)</f>
        <v>7.6380545074735086E-3</v>
      </c>
      <c r="N275">
        <f t="shared" si="40"/>
        <v>4.0000000000000002E-4</v>
      </c>
      <c r="O275">
        <f t="shared" ref="O275:O338" si="47">O274+(kpart*H274-O274)/L274/R274*(L274*(R275-R274)+R274*MAX(I274,J274)*M274*dt)</f>
        <v>1.2790736031336853</v>
      </c>
      <c r="P275">
        <f t="shared" si="42"/>
        <v>9.7476985781703256</v>
      </c>
      <c r="Q275">
        <f t="shared" si="43"/>
        <v>0.30296983320509657</v>
      </c>
      <c r="R275">
        <f t="shared" si="44"/>
        <v>3.0811299686536488E-2</v>
      </c>
      <c r="S275">
        <f>fSi</f>
        <v>0.8</v>
      </c>
      <c r="T275">
        <f>vt(R275*ps+(1-R275)*pl,pl, 9.8, 0.001, 2*K275, 4*PI()*K275^2, M275,IF(4*PI()*K275^2/M275&gt;=1,K1oct,K1sph), IF(4*PI()*K275^2/M275&gt;=1,K2oct,K2sph))</f>
        <v>4.6872497143551184E-2</v>
      </c>
      <c r="U275">
        <f>vt(S275*ps+(1-S275)*pl,pl, 9.8, 0.001, 2*K275, 4*PI()*K275^2, M275,IF(4*PI()*K275^2/M275&gt;=1,K1oct,K1sph), IF(4*PI()*K275^2/M275&gt;=1,K2oct,K2sph))</f>
        <v>0.25881660479371349</v>
      </c>
    </row>
    <row r="276" spans="6:21">
      <c r="F276">
        <f t="shared" si="39"/>
        <v>27.400000000000119</v>
      </c>
      <c r="G276">
        <f>T0+R_*F276</f>
        <v>871.31999999999994</v>
      </c>
      <c r="H276">
        <f t="shared" si="45"/>
        <v>10.027692307692318</v>
      </c>
      <c r="I276" s="4">
        <f>Cinetica(Tliq-G276)*f3_</f>
        <v>2.7795449404472141E-3</v>
      </c>
      <c r="J276" s="5">
        <f t="shared" si="46"/>
        <v>5.5961739903291805E-6</v>
      </c>
      <c r="K276" s="5">
        <f>MAX(I275,J275)*dt+K275</f>
        <v>2.1081483774893463E-2</v>
      </c>
      <c r="L276" s="5">
        <f t="shared" si="41"/>
        <v>3.9245704797014053E-5</v>
      </c>
      <c r="M276" s="6">
        <f>IF(J276&gt;=I276, 4*PI()*K276^2, f2_*f3_/f1_/K276*L276)</f>
        <v>7.8415146320110606E-3</v>
      </c>
      <c r="N276">
        <f t="shared" si="40"/>
        <v>4.0000000000000002E-4</v>
      </c>
      <c r="O276">
        <f t="shared" si="47"/>
        <v>1.2803954067302894</v>
      </c>
      <c r="P276">
        <f t="shared" si="42"/>
        <v>9.7577932837692156</v>
      </c>
      <c r="Q276">
        <f t="shared" si="43"/>
        <v>0.30294449615421659</v>
      </c>
      <c r="R276">
        <f t="shared" si="44"/>
        <v>3.0855134675195309E-2</v>
      </c>
      <c r="S276">
        <f>fSi</f>
        <v>0.8</v>
      </c>
      <c r="T276">
        <f>vt(R276*ps+(1-R276)*pl,pl, 9.8, 0.001, 2*K276, 4*PI()*K276^2, M276,IF(4*PI()*K276^2/M276&gt;=1,K1oct,K1sph), IF(4*PI()*K276^2/M276&gt;=1,K2oct,K2sph))</f>
        <v>4.7276999990659853E-2</v>
      </c>
      <c r="U276">
        <f>vt(S276*ps+(1-S276)*pl,pl, 9.8, 0.001, 2*K276, 4*PI()*K276^2, M276,IF(4*PI()*K276^2/M276&gt;=1,K1oct,K1sph), IF(4*PI()*K276^2/M276&gt;=1,K2oct,K2sph))</f>
        <v>0.26072578122527873</v>
      </c>
    </row>
    <row r="277" spans="6:21">
      <c r="F277">
        <f t="shared" si="39"/>
        <v>27.500000000000121</v>
      </c>
      <c r="G277">
        <f>T0+R_*F277</f>
        <v>871.24999999999989</v>
      </c>
      <c r="H277">
        <f t="shared" si="45"/>
        <v>10.038461538461556</v>
      </c>
      <c r="I277" s="4">
        <f>Cinetica(Tliq-G277)*f3_</f>
        <v>2.8063195132475337E-3</v>
      </c>
      <c r="J277" s="5">
        <f t="shared" si="46"/>
        <v>5.6100541683181621E-6</v>
      </c>
      <c r="K277" s="5">
        <f>MAX(I276,J276)*dt+K276</f>
        <v>2.1359438268938186E-2</v>
      </c>
      <c r="L277" s="5">
        <f t="shared" si="41"/>
        <v>4.0818598606668894E-5</v>
      </c>
      <c r="M277" s="6">
        <f>IF(J277&gt;=I277, 4*PI()*K277^2, f2_*f3_/f1_/K277*L277)</f>
        <v>8.0496549045682587E-3</v>
      </c>
      <c r="N277">
        <f t="shared" si="40"/>
        <v>4.0000000000000002E-4</v>
      </c>
      <c r="O277">
        <f t="shared" si="47"/>
        <v>1.2817171700581615</v>
      </c>
      <c r="P277">
        <f t="shared" si="42"/>
        <v>9.7678861539620314</v>
      </c>
      <c r="Q277">
        <f t="shared" si="43"/>
        <v>0.30291949205920427</v>
      </c>
      <c r="R277">
        <f t="shared" si="44"/>
        <v>3.0899084536009782E-2</v>
      </c>
      <c r="S277">
        <f>fSi</f>
        <v>0.8</v>
      </c>
      <c r="T277">
        <f>vt(R277*ps+(1-R277)*pl,pl, 9.8, 0.001, 2*K277, 4*PI()*K277^2, M277,IF(4*PI()*K277^2/M277&gt;=1,K1oct,K1sph), IF(4*PI()*K277^2/M277&gt;=1,K2oct,K2sph))</f>
        <v>4.7683201909191258E-2</v>
      </c>
      <c r="U277">
        <f>vt(S277*ps+(1-S277)*pl,pl, 9.8, 0.001, 2*K277, 4*PI()*K277^2, M277,IF(4*PI()*K277^2/M277&gt;=1,K1oct,K1sph), IF(4*PI()*K277^2/M277&gt;=1,K2oct,K2sph))</f>
        <v>0.26264155246178733</v>
      </c>
    </row>
    <row r="278" spans="6:21">
      <c r="F278">
        <f t="shared" si="39"/>
        <v>27.600000000000122</v>
      </c>
      <c r="G278">
        <f>T0+R_*F278</f>
        <v>871.18</v>
      </c>
      <c r="H278">
        <f t="shared" si="45"/>
        <v>10.049230769230777</v>
      </c>
      <c r="I278" s="4">
        <f>Cinetica(Tliq-G278)*f3_</f>
        <v>2.8332558983683916E-3</v>
      </c>
      <c r="J278" s="5">
        <f t="shared" si="46"/>
        <v>5.6239045969972854E-6</v>
      </c>
      <c r="K278" s="5">
        <f>MAX(I277,J277)*dt+K277</f>
        <v>2.1640070220262941E-2</v>
      </c>
      <c r="L278" s="5">
        <f t="shared" si="41"/>
        <v>4.2448720714988575E-5</v>
      </c>
      <c r="M278" s="6">
        <f>IF(J278&gt;=I278, 4*PI()*K278^2, f2_*f3_/f1_/K278*L278)</f>
        <v>8.2625659613624041E-3</v>
      </c>
      <c r="N278">
        <f t="shared" si="40"/>
        <v>4.0000000000000002E-4</v>
      </c>
      <c r="O278">
        <f t="shared" si="47"/>
        <v>1.2830388935858485</v>
      </c>
      <c r="P278">
        <f t="shared" si="42"/>
        <v>9.7779772136174277</v>
      </c>
      <c r="Q278">
        <f t="shared" si="43"/>
        <v>0.30289481538421187</v>
      </c>
      <c r="R278">
        <f t="shared" si="44"/>
        <v>3.0943146061743292E-2</v>
      </c>
      <c r="S278">
        <f>fSi</f>
        <v>0.8</v>
      </c>
      <c r="T278">
        <f>vt(R278*ps+(1-R278)*pl,pl, 9.8, 0.001, 2*K278, 4*PI()*K278^2, M278,IF(4*PI()*K278^2/M278&gt;=1,K1oct,K1sph), IF(4*PI()*K278^2/M278&gt;=1,K2oct,K2sph))</f>
        <v>4.8091106482719401E-2</v>
      </c>
      <c r="U278">
        <f>vt(S278*ps+(1-S278)*pl,pl, 9.8, 0.001, 2*K278, 4*PI()*K278^2, M278,IF(4*PI()*K278^2/M278&gt;=1,K1oct,K1sph), IF(4*PI()*K278^2/M278&gt;=1,K2oct,K2sph))</f>
        <v>0.26456392305352766</v>
      </c>
    </row>
    <row r="279" spans="6:21">
      <c r="F279">
        <f t="shared" si="39"/>
        <v>27.700000000000124</v>
      </c>
      <c r="G279">
        <f>T0+R_*F279</f>
        <v>871.1099999999999</v>
      </c>
      <c r="H279">
        <f t="shared" si="45"/>
        <v>10.060000000000015</v>
      </c>
      <c r="I279" s="4">
        <f>Cinetica(Tliq-G279)*f3_</f>
        <v>2.8603544970554357E-3</v>
      </c>
      <c r="J279" s="5">
        <f t="shared" si="46"/>
        <v>5.6377253719065108E-6</v>
      </c>
      <c r="K279" s="5">
        <f>MAX(I278,J278)*dt+K278</f>
        <v>2.1923395810099781E-2</v>
      </c>
      <c r="L279" s="5">
        <f t="shared" si="41"/>
        <v>4.4137942407389337E-5</v>
      </c>
      <c r="M279" s="6">
        <f>IF(J279&gt;=I279, 4*PI()*K279^2, f2_*f3_/f1_/K279*L279)</f>
        <v>8.4803398649378903E-3</v>
      </c>
      <c r="N279">
        <f t="shared" si="40"/>
        <v>4.0000000000000002E-4</v>
      </c>
      <c r="O279">
        <f t="shared" si="47"/>
        <v>1.2843605777742664</v>
      </c>
      <c r="P279">
        <f t="shared" si="42"/>
        <v>9.7880664871749872</v>
      </c>
      <c r="Q279">
        <f t="shared" si="43"/>
        <v>0.30287046070451795</v>
      </c>
      <c r="R279">
        <f t="shared" si="44"/>
        <v>3.0987316107851038E-2</v>
      </c>
      <c r="S279">
        <f>fSi</f>
        <v>0.8</v>
      </c>
      <c r="T279">
        <f>vt(R279*ps+(1-R279)*pl,pl, 9.8, 0.001, 2*K279, 4*PI()*K279^2, M279,IF(4*PI()*K279^2/M279&gt;=1,K1oct,K1sph), IF(4*PI()*K279^2/M279&gt;=1,K2oct,K2sph))</f>
        <v>4.8500717268312385E-2</v>
      </c>
      <c r="U279">
        <f>vt(S279*ps+(1-S279)*pl,pl, 9.8, 0.001, 2*K279, 4*PI()*K279^2, M279,IF(4*PI()*K279^2/M279&gt;=1,K1oct,K1sph), IF(4*PI()*K279^2/M279&gt;=1,K2oct,K2sph))</f>
        <v>0.26649289747878852</v>
      </c>
    </row>
    <row r="280" spans="6:21">
      <c r="F280">
        <f t="shared" si="39"/>
        <v>27.800000000000125</v>
      </c>
      <c r="G280">
        <f>T0+R_*F280</f>
        <v>871.04</v>
      </c>
      <c r="H280">
        <f t="shared" si="45"/>
        <v>10.070769230769237</v>
      </c>
      <c r="I280" s="4">
        <f>Cinetica(Tliq-G280)*f3_</f>
        <v>2.8876157101292276E-3</v>
      </c>
      <c r="J280" s="5">
        <f t="shared" si="46"/>
        <v>5.6515165881770465E-6</v>
      </c>
      <c r="K280" s="5">
        <f>MAX(I279,J279)*dt+K279</f>
        <v>2.2209431259805325E-2</v>
      </c>
      <c r="L280" s="5">
        <f t="shared" si="41"/>
        <v>4.5888189283746207E-5</v>
      </c>
      <c r="M280" s="6">
        <f>IF(J280&gt;=I280, 4*PI()*K280^2, f2_*f3_/f1_/K280*L280)</f>
        <v>8.7030701214563556E-3</v>
      </c>
      <c r="N280">
        <f t="shared" si="40"/>
        <v>4.0000000000000002E-4</v>
      </c>
      <c r="O280">
        <f t="shared" si="47"/>
        <v>1.2856822230768545</v>
      </c>
      <c r="P280">
        <f t="shared" si="42"/>
        <v>9.798153998654243</v>
      </c>
      <c r="Q280">
        <f t="shared" si="43"/>
        <v>0.30284642270391848</v>
      </c>
      <c r="R280">
        <f t="shared" si="44"/>
        <v>3.10315915911007E-2</v>
      </c>
      <c r="S280">
        <f>fSi</f>
        <v>0.8</v>
      </c>
      <c r="T280">
        <f>vt(R280*ps+(1-R280)*pl,pl, 9.8, 0.001, 2*K280, 4*PI()*K280^2, M280,IF(4*PI()*K280^2/M280&gt;=1,K1oct,K1sph), IF(4*PI()*K280^2/M280&gt;=1,K2oct,K2sph))</f>
        <v>4.8912037796364362E-2</v>
      </c>
      <c r="U280">
        <f>vt(S280*ps+(1-S280)*pl,pl, 9.8, 0.001, 2*K280, 4*PI()*K280^2, M280,IF(4*PI()*K280^2/M280&gt;=1,K1oct,K1sph), IF(4*PI()*K280^2/M280&gt;=1,K2oct,K2sph))</f>
        <v>0.2684284801451457</v>
      </c>
    </row>
    <row r="281" spans="6:21">
      <c r="F281">
        <f t="shared" si="39"/>
        <v>27.900000000000126</v>
      </c>
      <c r="G281">
        <f>T0+R_*F281</f>
        <v>870.96999999999991</v>
      </c>
      <c r="H281">
        <f t="shared" si="45"/>
        <v>10.081538461538475</v>
      </c>
      <c r="I281" s="4">
        <f>Cinetica(Tliq-G281)*f3_</f>
        <v>2.9150399379875387E-3</v>
      </c>
      <c r="J281" s="5">
        <f t="shared" si="46"/>
        <v>5.6652783405337023E-6</v>
      </c>
      <c r="K281" s="5">
        <f>MAX(I280,J280)*dt+K280</f>
        <v>2.2498192830818248E-2</v>
      </c>
      <c r="L281" s="5">
        <f t="shared" si="41"/>
        <v>4.7701442636184544E-5</v>
      </c>
      <c r="M281" s="6">
        <f>IF(J281&gt;=I281, 4*PI()*K281^2, f2_*f3_/f1_/K281*L281)</f>
        <v>8.9308516981342102E-3</v>
      </c>
      <c r="N281">
        <f t="shared" si="40"/>
        <v>4.0000000000000002E-4</v>
      </c>
      <c r="O281">
        <f t="shared" si="47"/>
        <v>1.2870038299397464</v>
      </c>
      <c r="P281">
        <f t="shared" si="42"/>
        <v>9.8082397716634873</v>
      </c>
      <c r="Q281">
        <f t="shared" si="43"/>
        <v>0.30282269617218788</v>
      </c>
      <c r="R281">
        <f t="shared" si="44"/>
        <v>3.1075969488257641E-2</v>
      </c>
      <c r="S281">
        <f>fSi</f>
        <v>0.8</v>
      </c>
      <c r="T281">
        <f>vt(R281*ps+(1-R281)*pl,pl, 9.8, 0.001, 2*K281, 4*PI()*K281^2, M281,IF(4*PI()*K281^2/M281&gt;=1,K1oct,K1sph), IF(4*PI()*K281^2/M281&gt;=1,K2oct,K2sph))</f>
        <v>4.9325071570446972E-2</v>
      </c>
      <c r="U281">
        <f>vt(S281*ps+(1-S281)*pl,pl, 9.8, 0.001, 2*K281, 4*PI()*K281^2, M281,IF(4*PI()*K281^2/M281&gt;=1,K1oct,K1sph), IF(4*PI()*K281^2/M281&gt;=1,K2oct,K2sph))</f>
        <v>0.2703706753907269</v>
      </c>
    </row>
    <row r="282" spans="6:21">
      <c r="F282">
        <f t="shared" si="39"/>
        <v>28.000000000000128</v>
      </c>
      <c r="G282">
        <f>T0+R_*F282</f>
        <v>870.89999999999986</v>
      </c>
      <c r="H282">
        <f t="shared" si="45"/>
        <v>10.092307692307713</v>
      </c>
      <c r="I282" s="4">
        <f>Cinetica(Tliq-G282)*f3_</f>
        <v>2.9426275806069637E-3</v>
      </c>
      <c r="J282" s="5">
        <f t="shared" si="46"/>
        <v>5.6790107232969149E-6</v>
      </c>
      <c r="K282" s="5">
        <f>MAX(I281,J281)*dt+K281</f>
        <v>2.2789696824617001E-2</v>
      </c>
      <c r="L282" s="5">
        <f t="shared" si="41"/>
        <v>4.9579740856806351E-5</v>
      </c>
      <c r="M282" s="6">
        <f>IF(J282&gt;=I282, 4*PI()*K282^2, f2_*f3_/f1_/K282*L282)</f>
        <v>9.1637810408283903E-3</v>
      </c>
      <c r="N282">
        <f t="shared" si="40"/>
        <v>4.0000000000000002E-4</v>
      </c>
      <c r="O282">
        <f t="shared" si="47"/>
        <v>1.2883253988019157</v>
      </c>
      <c r="P282">
        <f t="shared" si="42"/>
        <v>9.8183238294083548</v>
      </c>
      <c r="Q282">
        <f t="shared" si="43"/>
        <v>0.30279927600260798</v>
      </c>
      <c r="R282">
        <f t="shared" si="44"/>
        <v>3.1120446834776067E-2</v>
      </c>
      <c r="S282">
        <f>fSi</f>
        <v>0.8</v>
      </c>
      <c r="T282">
        <f>vt(R282*ps+(1-R282)*pl,pl, 9.8, 0.001, 2*K282, 4*PI()*K282^2, M282,IF(4*PI()*K282^2/M282&gt;=1,K1oct,K1sph), IF(4*PI()*K282^2/M282&gt;=1,K2oct,K2sph))</f>
        <v>4.9739822067193969E-2</v>
      </c>
      <c r="U282">
        <f>vt(S282*ps+(1-S282)*pl,pl, 9.8, 0.001, 2*K282, 4*PI()*K282^2, M282,IF(4*PI()*K282^2/M282&gt;=1,K1oct,K1sph), IF(4*PI()*K282^2/M282&gt;=1,K2oct,K2sph))</f>
        <v>0.27231948748545509</v>
      </c>
    </row>
    <row r="283" spans="6:21">
      <c r="F283">
        <f t="shared" si="39"/>
        <v>28.100000000000129</v>
      </c>
      <c r="G283">
        <f>T0+R_*F283</f>
        <v>870.82999999999993</v>
      </c>
      <c r="H283">
        <f t="shared" si="45"/>
        <v>10.103076923076934</v>
      </c>
      <c r="I283" s="4">
        <f>Cinetica(Tliq-G283)*f3_</f>
        <v>2.9703790375449702E-3</v>
      </c>
      <c r="J283" s="5">
        <f t="shared" si="46"/>
        <v>5.692713830384958E-6</v>
      </c>
      <c r="K283" s="5">
        <f>MAX(I282,J282)*dt+K282</f>
        <v>2.3083959582677699E-2</v>
      </c>
      <c r="L283" s="5">
        <f t="shared" si="41"/>
        <v>5.1525180875892726E-5</v>
      </c>
      <c r="M283" s="6">
        <f>IF(J283&gt;=I283, 4*PI()*K283^2, f2_*f3_/f1_/K283*L283)</f>
        <v>9.4019560917709862E-3</v>
      </c>
      <c r="N283">
        <f t="shared" si="40"/>
        <v>4.0000000000000002E-4</v>
      </c>
      <c r="O283">
        <f t="shared" si="47"/>
        <v>1.2896469300953315</v>
      </c>
      <c r="P283">
        <f t="shared" si="42"/>
        <v>9.8284061947001877</v>
      </c>
      <c r="Q283">
        <f t="shared" si="43"/>
        <v>0.3027761571895628</v>
      </c>
      <c r="R283">
        <f t="shared" si="44"/>
        <v>3.1165020723540424E-2</v>
      </c>
      <c r="S283">
        <f>fSi</f>
        <v>0.8</v>
      </c>
      <c r="T283">
        <f>vt(R283*ps+(1-R283)*pl,pl, 9.8, 0.001, 2*K283, 4*PI()*K283^2, M283,IF(4*PI()*K283^2/M283&gt;=1,K1oct,K1sph), IF(4*PI()*K283^2/M283&gt;=1,K2oct,K2sph))</f>
        <v>5.0156292736199808E-2</v>
      </c>
      <c r="U283">
        <f>vt(S283*ps+(1-S283)*pl,pl, 9.8, 0.001, 2*K283, 4*PI()*K283^2, M283,IF(4*PI()*K283^2/M283&gt;=1,K1oct,K1sph), IF(4*PI()*K283^2/M283&gt;=1,K2oct,K2sph))</f>
        <v>0.27427492063227243</v>
      </c>
    </row>
    <row r="284" spans="6:21">
      <c r="F284">
        <f t="shared" ref="F284:F347" si="48">F283+dt</f>
        <v>28.200000000000131</v>
      </c>
      <c r="G284">
        <f>T0+R_*F284</f>
        <v>870.75999999999988</v>
      </c>
      <c r="H284">
        <f t="shared" si="45"/>
        <v>10.113846153846172</v>
      </c>
      <c r="I284" s="4">
        <f>Cinetica(Tliq-G284)*f3_</f>
        <v>2.9982947079419289E-3</v>
      </c>
      <c r="J284" s="5">
        <f t="shared" si="46"/>
        <v>5.7063877553161583E-6</v>
      </c>
      <c r="K284" s="5">
        <f>MAX(I283,J283)*dt+K283</f>
        <v>2.3380997486432197E-2</v>
      </c>
      <c r="L284" s="5">
        <f t="shared" si="41"/>
        <v>5.3539919631132669E-5</v>
      </c>
      <c r="M284" s="6">
        <f>IF(J284&gt;=I284, 4*PI()*K284^2, f2_*f3_/f1_/K284*L284)</f>
        <v>9.6454763074535089E-3</v>
      </c>
      <c r="N284">
        <f t="shared" si="40"/>
        <v>4.0000000000000002E-4</v>
      </c>
      <c r="O284">
        <f t="shared" si="47"/>
        <v>1.29096842424511</v>
      </c>
      <c r="P284">
        <f t="shared" si="42"/>
        <v>9.8384868899642051</v>
      </c>
      <c r="Q284">
        <f t="shared" si="43"/>
        <v>0.30275333482619732</v>
      </c>
      <c r="R284">
        <f t="shared" si="44"/>
        <v>3.1209688303638905E-2</v>
      </c>
      <c r="S284">
        <f>fSi</f>
        <v>0.8</v>
      </c>
      <c r="T284">
        <f>vt(R284*ps+(1-R284)*pl,pl, 9.8, 0.001, 2*K284, 4*PI()*K284^2, M284,IF(4*PI()*K284^2/M284&gt;=1,K1oct,K1sph), IF(4*PI()*K284^2/M284&gt;=1,K2oct,K2sph))</f>
        <v>5.0574486999950707E-2</v>
      </c>
      <c r="U284">
        <f>vt(S284*ps+(1-S284)*pl,pl, 9.8, 0.001, 2*K284, 4*PI()*K284^2, M284,IF(4*PI()*K284^2/M284&gt;=1,K1oct,K1sph), IF(4*PI()*K284^2/M284&gt;=1,K2oct,K2sph))</f>
        <v>0.27623697896834248</v>
      </c>
    </row>
    <row r="285" spans="6:21">
      <c r="F285">
        <f t="shared" si="48"/>
        <v>28.300000000000132</v>
      </c>
      <c r="G285">
        <f>T0+R_*F285</f>
        <v>870.68999999999994</v>
      </c>
      <c r="H285">
        <f t="shared" si="45"/>
        <v>10.124615384615394</v>
      </c>
      <c r="I285" s="4">
        <f>Cinetica(Tliq-G285)*f3_</f>
        <v>3.0263749905226774E-3</v>
      </c>
      <c r="J285" s="5">
        <f t="shared" si="46"/>
        <v>5.7200325912108642E-6</v>
      </c>
      <c r="K285" s="5">
        <f>MAX(I284,J284)*dt+K284</f>
        <v>2.368082695722639E-2</v>
      </c>
      <c r="L285" s="5">
        <f t="shared" si="41"/>
        <v>5.5626175568436043E-5</v>
      </c>
      <c r="M285" s="6">
        <f>IF(J285&gt;=I285, 4*PI()*K285^2, f2_*f3_/f1_/K285*L285)</f>
        <v>9.894442676661553E-3</v>
      </c>
      <c r="N285">
        <f t="shared" si="40"/>
        <v>4.0000000000000002E-4</v>
      </c>
      <c r="O285">
        <f t="shared" si="47"/>
        <v>1.2922898816696478</v>
      </c>
      <c r="P285">
        <f t="shared" si="42"/>
        <v>9.8485659372474608</v>
      </c>
      <c r="Q285">
        <f t="shared" si="43"/>
        <v>0.30273080410213804</v>
      </c>
      <c r="R285">
        <f t="shared" si="44"/>
        <v>3.125444677914832E-2</v>
      </c>
      <c r="S285">
        <f>fSi</f>
        <v>0.8</v>
      </c>
      <c r="T285">
        <f>vt(R285*ps+(1-R285)*pl,pl, 9.8, 0.001, 2*K285, 4*PI()*K285^2, M285,IF(4*PI()*K285^2/M285&gt;=1,K1oct,K1sph), IF(4*PI()*K285^2/M285&gt;=1,K2oct,K2sph))</f>
        <v>5.0994408253768879E-2</v>
      </c>
      <c r="U285">
        <f>vt(S285*ps+(1-S285)*pl,pl, 9.8, 0.001, 2*K285, 4*PI()*K285^2, M285,IF(4*PI()*K285^2/M285&gt;=1,K1oct,K1sph), IF(4*PI()*K285^2/M285&gt;=1,K2oct,K2sph))</f>
        <v>0.27820566656623197</v>
      </c>
    </row>
    <row r="286" spans="6:21">
      <c r="F286">
        <f t="shared" si="48"/>
        <v>28.400000000000134</v>
      </c>
      <c r="G286">
        <f>T0+R_*F286</f>
        <v>870.61999999999989</v>
      </c>
      <c r="H286">
        <f t="shared" si="45"/>
        <v>10.135384615384632</v>
      </c>
      <c r="I286" s="4">
        <f>Cinetica(Tliq-G286)*f3_</f>
        <v>3.0546202835987513E-3</v>
      </c>
      <c r="J286" s="5">
        <f t="shared" si="46"/>
        <v>5.7336484307937319E-6</v>
      </c>
      <c r="K286" s="5">
        <f>MAX(I285,J285)*dt+K285</f>
        <v>2.3983464456278657E-2</v>
      </c>
      <c r="L286" s="5">
        <f t="shared" si="41"/>
        <v>5.778623017489615E-5</v>
      </c>
      <c r="M286" s="6">
        <f>IF(J286&gt;=I286, 4*PI()*K286^2, f2_*f3_/f1_/K286*L286)</f>
        <v>1.0148957738660525E-2</v>
      </c>
      <c r="N286">
        <f t="shared" si="40"/>
        <v>4.0000000000000002E-4</v>
      </c>
      <c r="O286">
        <f t="shared" si="47"/>
        <v>1.293611302780771</v>
      </c>
      <c r="P286">
        <f t="shared" si="42"/>
        <v>9.858643358226626</v>
      </c>
      <c r="Q286">
        <f t="shared" si="43"/>
        <v>0.3027085603012738</v>
      </c>
      <c r="R286">
        <f t="shared" si="44"/>
        <v>3.1299293407976797E-2</v>
      </c>
      <c r="S286">
        <f>fSi</f>
        <v>0.8</v>
      </c>
      <c r="T286">
        <f>vt(R286*ps+(1-R286)*pl,pl, 9.8, 0.001, 2*K286, 4*PI()*K286^2, M286,IF(4*PI()*K286^2/M286&gt;=1,K1oct,K1sph), IF(4*PI()*K286^2/M286&gt;=1,K2oct,K2sph))</f>
        <v>5.1416059865783785E-2</v>
      </c>
      <c r="U286">
        <f>vt(S286*ps+(1-S286)*pl,pl, 9.8, 0.001, 2*K286, 4*PI()*K286^2, M286,IF(4*PI()*K286^2/M286&gt;=1,K1oct,K1sph), IF(4*PI()*K286^2/M286&gt;=1,K2oct,K2sph))</f>
        <v>0.2801809874350733</v>
      </c>
    </row>
    <row r="287" spans="6:21">
      <c r="F287">
        <f t="shared" si="48"/>
        <v>28.500000000000135</v>
      </c>
      <c r="G287">
        <f>T0+R_*F287</f>
        <v>870.55</v>
      </c>
      <c r="H287">
        <f t="shared" si="45"/>
        <v>10.146153846153853</v>
      </c>
      <c r="I287" s="4">
        <f>Cinetica(Tliq-G287)*f3_</f>
        <v>3.0830309850698725E-3</v>
      </c>
      <c r="J287" s="5">
        <f t="shared" si="46"/>
        <v>5.747235366395658E-6</v>
      </c>
      <c r="K287" s="5">
        <f>MAX(I286,J286)*dt+K286</f>
        <v>2.4288926484638533E-2</v>
      </c>
      <c r="L287" s="5">
        <f t="shared" si="41"/>
        <v>6.0022429544476508E-5</v>
      </c>
      <c r="M287" s="6">
        <f>IF(J287&gt;=I287, 4*PI()*K287^2, f2_*f3_/f1_/K287*L287)</f>
        <v>1.0409125601533264E-2</v>
      </c>
      <c r="N287">
        <f t="shared" si="40"/>
        <v>4.0000000000000002E-4</v>
      </c>
      <c r="O287">
        <f t="shared" si="47"/>
        <v>1.2949326879838612</v>
      </c>
      <c r="P287">
        <f t="shared" si="42"/>
        <v>9.8687191742155509</v>
      </c>
      <c r="Q287">
        <f t="shared" si="43"/>
        <v>0.30268659879959481</v>
      </c>
      <c r="R287">
        <f t="shared" si="44"/>
        <v>3.1344225500706244E-2</v>
      </c>
      <c r="S287">
        <f>fSi</f>
        <v>0.8</v>
      </c>
      <c r="T287">
        <f>vt(R287*ps+(1-R287)*pl,pl, 9.8, 0.001, 2*K287, 4*PI()*K287^2, M287,IF(4*PI()*K287^2/M287&gt;=1,K1oct,K1sph), IF(4*PI()*K287^2/M287&gt;=1,K2oct,K2sph))</f>
        <v>5.183944517689168E-2</v>
      </c>
      <c r="U287">
        <f>vt(S287*ps+(1-S287)*pl,pl, 9.8, 0.001, 2*K287, 4*PI()*K287^2, M287,IF(4*PI()*K287^2/M287&gt;=1,K1oct,K1sph), IF(4*PI()*K287^2/M287&gt;=1,K2oct,K2sph))</f>
        <v>0.2821629455217059</v>
      </c>
    </row>
    <row r="288" spans="6:21">
      <c r="F288">
        <f t="shared" si="48"/>
        <v>28.600000000000136</v>
      </c>
      <c r="G288">
        <f>T0+R_*F288</f>
        <v>870.4799999999999</v>
      </c>
      <c r="H288">
        <f t="shared" si="45"/>
        <v>10.156923076923091</v>
      </c>
      <c r="I288" s="4">
        <f>Cinetica(Tliq-G288)*f3_</f>
        <v>3.1116074924261486E-3</v>
      </c>
      <c r="J288" s="5">
        <f t="shared" si="46"/>
        <v>5.7607934899560388E-6</v>
      </c>
      <c r="K288" s="5">
        <f>MAX(I287,J287)*dt+K287</f>
        <v>2.459722958314552E-2</v>
      </c>
      <c r="L288" s="5">
        <f t="shared" si="41"/>
        <v>6.2337185977003067E-5</v>
      </c>
      <c r="M288" s="6">
        <f>IF(J288&gt;=I288, 4*PI()*K288^2, f2_*f3_/f1_/K288*L288)</f>
        <v>1.0675051960670173E-2</v>
      </c>
      <c r="N288">
        <f t="shared" si="40"/>
        <v>4.0000000000000002E-4</v>
      </c>
      <c r="O288">
        <f t="shared" si="47"/>
        <v>1.2962540376779974</v>
      </c>
      <c r="P288">
        <f t="shared" si="42"/>
        <v>9.8787934061726776</v>
      </c>
      <c r="Q288">
        <f t="shared" si="43"/>
        <v>0.30266491506308862</v>
      </c>
      <c r="R288">
        <f t="shared" si="44"/>
        <v>3.1389240419491878E-2</v>
      </c>
      <c r="S288">
        <f>fSi</f>
        <v>0.8</v>
      </c>
      <c r="T288">
        <f>vt(R288*ps+(1-R288)*pl,pl, 9.8, 0.001, 2*K288, 4*PI()*K288^2, M288,IF(4*PI()*K288^2/M288&gt;=1,K1oct,K1sph), IF(4*PI()*K288^2/M288&gt;=1,K2oct,K2sph))</f>
        <v>5.2264567500789526E-2</v>
      </c>
      <c r="U288">
        <f>vt(S288*ps+(1-S288)*pl,pl, 9.8, 0.001, 2*K288, 4*PI()*K288^2, M288,IF(4*PI()*K288^2/M288&gt;=1,K1oct,K1sph), IF(4*PI()*K288^2/M288&gt;=1,K2oct,K2sph))</f>
        <v>0.28415154471179849</v>
      </c>
    </row>
    <row r="289" spans="6:21">
      <c r="F289">
        <f t="shared" si="48"/>
        <v>28.700000000000138</v>
      </c>
      <c r="G289">
        <f>T0+R_*F289</f>
        <v>870.40999999999985</v>
      </c>
      <c r="H289">
        <f t="shared" si="45"/>
        <v>10.167692307692331</v>
      </c>
      <c r="I289" s="4">
        <f>Cinetica(Tliq-G289)*f3_</f>
        <v>3.1403502027495772E-3</v>
      </c>
      <c r="J289" s="5">
        <f t="shared" si="46"/>
        <v>5.7743228930246917E-6</v>
      </c>
      <c r="K289" s="5">
        <f>MAX(I288,J288)*dt+K288</f>
        <v>2.4908390332388133E-2</v>
      </c>
      <c r="L289" s="5">
        <f t="shared" si="41"/>
        <v>6.4732979611053547E-5</v>
      </c>
      <c r="M289" s="6">
        <f>IF(J289&gt;=I289, 4*PI()*K289^2, f2_*f3_/f1_/K289*L289)</f>
        <v>1.0946844117412752E-2</v>
      </c>
      <c r="N289">
        <f t="shared" si="40"/>
        <v>4.0000000000000002E-4</v>
      </c>
      <c r="O289">
        <f t="shared" si="47"/>
        <v>1.2975753522560751</v>
      </c>
      <c r="P289">
        <f t="shared" si="42"/>
        <v>9.8888660747082557</v>
      </c>
      <c r="Q289">
        <f t="shared" si="43"/>
        <v>0.30264350464569062</v>
      </c>
      <c r="R289">
        <f t="shared" si="44"/>
        <v>3.1434335576961125E-2</v>
      </c>
      <c r="S289">
        <f>fSi</f>
        <v>0.8</v>
      </c>
      <c r="T289">
        <f>vt(R289*ps+(1-R289)*pl,pl, 9.8, 0.001, 2*K289, 4*PI()*K289^2, M289,IF(4*PI()*K289^2/M289&gt;=1,K1oct,K1sph), IF(4*PI()*K289^2/M289&gt;=1,K2oct,K2sph))</f>
        <v>5.2691430123967965E-2</v>
      </c>
      <c r="U289">
        <f>vt(S289*ps+(1-S289)*pl,pl, 9.8, 0.001, 2*K289, 4*PI()*K289^2, M289,IF(4*PI()*K289^2/M289&gt;=1,K1oct,K1sph), IF(4*PI()*K289^2/M289&gt;=1,K2oct,K2sph))</f>
        <v>0.28614678883095102</v>
      </c>
    </row>
    <row r="290" spans="6:21">
      <c r="F290">
        <f t="shared" si="48"/>
        <v>28.800000000000139</v>
      </c>
      <c r="G290">
        <f>T0+R_*F290</f>
        <v>870.33999999999992</v>
      </c>
      <c r="H290">
        <f t="shared" si="45"/>
        <v>10.178461538461551</v>
      </c>
      <c r="I290" s="4">
        <f>Cinetica(Tliq-G290)*f3_</f>
        <v>3.1692595127159918E-3</v>
      </c>
      <c r="J290" s="5">
        <f t="shared" si="46"/>
        <v>5.7878236667639737E-6</v>
      </c>
      <c r="K290" s="5">
        <f>MAX(I289,J289)*dt+K289</f>
        <v>2.5222425352663093E-2</v>
      </c>
      <c r="L290" s="5">
        <f t="shared" si="41"/>
        <v>6.7212360091341544E-5</v>
      </c>
      <c r="M290" s="6">
        <f>IF(J290&gt;=I290, 4*PI()*K290^2, f2_*f3_/f1_/K290*L290)</f>
        <v>1.1224610997851117E-2</v>
      </c>
      <c r="N290">
        <f t="shared" si="40"/>
        <v>4.0000000000000002E-4</v>
      </c>
      <c r="O290">
        <f t="shared" si="47"/>
        <v>1.2988966321049349</v>
      </c>
      <c r="P290">
        <f t="shared" si="42"/>
        <v>9.8989372000913711</v>
      </c>
      <c r="Q290">
        <f t="shared" si="43"/>
        <v>0.30262236318728819</v>
      </c>
      <c r="R290">
        <f t="shared" si="44"/>
        <v>3.1479508435157393E-2</v>
      </c>
      <c r="S290">
        <f>fSi</f>
        <v>0.8</v>
      </c>
      <c r="T290">
        <f>vt(R290*ps+(1-R290)*pl,pl, 9.8, 0.001, 2*K290, 4*PI()*K290^2, M290,IF(4*PI()*K290^2/M290&gt;=1,K1oct,K1sph), IF(4*PI()*K290^2/M290&gt;=1,K2oct,K2sph))</f>
        <v>5.3120036305729298E-2</v>
      </c>
      <c r="U290">
        <f>vt(S290*ps+(1-S290)*pl,pl, 9.8, 0.001, 2*K290, 4*PI()*K290^2, M290,IF(4*PI()*K290^2/M290&gt;=1,K1oct,K1sph), IF(4*PI()*K290^2/M290&gt;=1,K2oct,K2sph))</f>
        <v>0.28814868164577767</v>
      </c>
    </row>
    <row r="291" spans="6:21">
      <c r="F291">
        <f t="shared" si="48"/>
        <v>28.900000000000141</v>
      </c>
      <c r="G291">
        <f>T0+R_*F291</f>
        <v>870.26999999999987</v>
      </c>
      <c r="H291">
        <f t="shared" si="45"/>
        <v>10.18923076923079</v>
      </c>
      <c r="I291" s="4">
        <f>Cinetica(Tliq-G291)*f3_</f>
        <v>3.1983358185969936E-3</v>
      </c>
      <c r="J291" s="5">
        <f t="shared" si="46"/>
        <v>5.8012959019509064E-6</v>
      </c>
      <c r="K291" s="5">
        <f>MAX(I290,J290)*dt+K290</f>
        <v>2.5539351303934692E-2</v>
      </c>
      <c r="L291" s="5">
        <f t="shared" si="41"/>
        <v>6.9777948271203293E-5</v>
      </c>
      <c r="M291" s="6">
        <f>IF(J291&gt;=I291, 4*PI()*K291^2, f2_*f3_/f1_/K291*L291)</f>
        <v>1.1508463171776321E-2</v>
      </c>
      <c r="N291">
        <f t="shared" si="40"/>
        <v>4.0000000000000002E-4</v>
      </c>
      <c r="O291">
        <f t="shared" si="47"/>
        <v>1.3002178776054887</v>
      </c>
      <c r="P291">
        <f t="shared" si="42"/>
        <v>9.9090068022568403</v>
      </c>
      <c r="Q291">
        <f t="shared" si="43"/>
        <v>0.30260148641177659</v>
      </c>
      <c r="R291">
        <f t="shared" si="44"/>
        <v>3.1524756504511135E-2</v>
      </c>
      <c r="S291">
        <f>fSi</f>
        <v>0.8</v>
      </c>
      <c r="T291">
        <f>vt(R291*ps+(1-R291)*pl,pl, 9.8, 0.001, 2*K291, 4*PI()*K291^2, M291,IF(4*PI()*K291^2/M291&gt;=1,K1oct,K1sph), IF(4*PI()*K291^2/M291&gt;=1,K2oct,K2sph))</f>
        <v>5.355038927828594E-2</v>
      </c>
      <c r="U291">
        <f>vt(S291*ps+(1-S291)*pl,pl, 9.8, 0.001, 2*K291, 4*PI()*K291^2, M291,IF(4*PI()*K291^2/M291&gt;=1,K1oct,K1sph), IF(4*PI()*K291^2/M291&gt;=1,K2oct,K2sph))</f>
        <v>0.29015722686497075</v>
      </c>
    </row>
    <row r="292" spans="6:21">
      <c r="F292">
        <f t="shared" si="48"/>
        <v>29.000000000000142</v>
      </c>
      <c r="G292">
        <f>T0+R_*F292</f>
        <v>870.19999999999993</v>
      </c>
      <c r="H292">
        <f t="shared" si="45"/>
        <v>10.20000000000001</v>
      </c>
      <c r="I292" s="4">
        <f>Cinetica(Tliq-G292)*f3_</f>
        <v>3.2275795162614086E-3</v>
      </c>
      <c r="J292" s="5">
        <f t="shared" si="46"/>
        <v>5.8147396889790519E-6</v>
      </c>
      <c r="K292" s="5">
        <f>MAX(I291,J291)*dt+K291</f>
        <v>2.585918488579439E-2</v>
      </c>
      <c r="L292" s="5">
        <f t="shared" si="41"/>
        <v>7.2432437950803403E-5</v>
      </c>
      <c r="M292" s="6">
        <f>IF(J292&gt;=I292, 4*PI()*K292^2, f2_*f3_/f1_/K292*L292)</f>
        <v>1.1798512871788274E-2</v>
      </c>
      <c r="N292">
        <f t="shared" si="40"/>
        <v>4.0000000000000002E-4</v>
      </c>
      <c r="O292">
        <f t="shared" si="47"/>
        <v>1.301539089132828</v>
      </c>
      <c r="P292">
        <f t="shared" si="42"/>
        <v>9.9190749008119159</v>
      </c>
      <c r="Q292">
        <f t="shared" si="43"/>
        <v>0.30258087012516499</v>
      </c>
      <c r="R292">
        <f t="shared" si="44"/>
        <v>3.157007734281498E-2</v>
      </c>
      <c r="S292">
        <f>fSi</f>
        <v>0.8</v>
      </c>
      <c r="T292">
        <f>vt(R292*ps+(1-R292)*pl,pl, 9.8, 0.001, 2*K292, 4*PI()*K292^2, M292,IF(4*PI()*K292^2/M292&gt;=1,K1oct,K1sph), IF(4*PI()*K292^2/M292&gt;=1,K2oct,K2sph))</f>
        <v>5.3982492246751383E-2</v>
      </c>
      <c r="U292">
        <f>vt(S292*ps+(1-S292)*pl,pl, 9.8, 0.001, 2*K292, 4*PI()*K292^2, M292,IF(4*PI()*K292^2/M292&gt;=1,K1oct,K1sph), IF(4*PI()*K292^2/M292&gt;=1,K2oct,K2sph))</f>
        <v>0.29217242814034522</v>
      </c>
    </row>
    <row r="293" spans="6:21">
      <c r="F293">
        <f t="shared" si="48"/>
        <v>29.100000000000144</v>
      </c>
      <c r="G293">
        <f>T0+R_*F293</f>
        <v>870.12999999999988</v>
      </c>
      <c r="H293">
        <f t="shared" si="45"/>
        <v>10.210769230769248</v>
      </c>
      <c r="I293" s="4">
        <f>Cinetica(Tliq-G293)*f3_</f>
        <v>3.2569910011774244E-3</v>
      </c>
      <c r="J293" s="5">
        <f t="shared" si="46"/>
        <v>5.8281551178607084E-6</v>
      </c>
      <c r="K293" s="5">
        <f>MAX(I292,J292)*dt+K292</f>
        <v>2.6181942837420532E-2</v>
      </c>
      <c r="L293" s="5">
        <f t="shared" si="41"/>
        <v>7.5178597651683071E-5</v>
      </c>
      <c r="M293" s="6">
        <f>IF(J293&gt;=I293, 4*PI()*K293^2, f2_*f3_/f1_/K293*L293)</f>
        <v>1.2094874012559868E-2</v>
      </c>
      <c r="N293">
        <f t="shared" si="40"/>
        <v>4.0000000000000002E-4</v>
      </c>
      <c r="O293">
        <f t="shared" si="47"/>
        <v>1.3028602670563514</v>
      </c>
      <c r="P293">
        <f t="shared" si="42"/>
        <v>9.9291415150428346</v>
      </c>
      <c r="Q293">
        <f t="shared" si="43"/>
        <v>0.30256051021373148</v>
      </c>
      <c r="R293">
        <f t="shared" si="44"/>
        <v>3.1615468554252985E-2</v>
      </c>
      <c r="S293">
        <f>fSi</f>
        <v>0.8</v>
      </c>
      <c r="T293">
        <f>vt(R293*ps+(1-R293)*pl,pl, 9.8, 0.001, 2*K293, 4*PI()*K293^2, M293,IF(4*PI()*K293^2/M293&gt;=1,K1oct,K1sph), IF(4*PI()*K293^2/M293&gt;=1,K2oct,K2sph))</f>
        <v>5.4416348389275442E-2</v>
      </c>
      <c r="U293">
        <f>vt(S293*ps+(1-S293)*pl,pl, 9.8, 0.001, 2*K293, 4*PI()*K293^2, M293,IF(4*PI()*K293^2/M293&gt;=1,K1oct,K1sph), IF(4*PI()*K293^2/M293&gt;=1,K2oct,K2sph))</f>
        <v>0.29419428906786471</v>
      </c>
    </row>
    <row r="294" spans="6:21">
      <c r="F294">
        <f t="shared" si="48"/>
        <v>29.200000000000145</v>
      </c>
      <c r="G294">
        <f>T0+R_*F294</f>
        <v>870.06</v>
      </c>
      <c r="H294">
        <f t="shared" si="45"/>
        <v>10.22153846153847</v>
      </c>
      <c r="I294" s="4">
        <f>Cinetica(Tliq-G294)*f3_</f>
        <v>3.2865706684139704E-3</v>
      </c>
      <c r="J294" s="5">
        <f t="shared" si="46"/>
        <v>5.8415422782287465E-6</v>
      </c>
      <c r="K294" s="5">
        <f>MAX(I293,J293)*dt+K293</f>
        <v>2.6507641937538275E-2</v>
      </c>
      <c r="L294" s="5">
        <f t="shared" si="41"/>
        <v>7.8019272428285063E-5</v>
      </c>
      <c r="M294" s="6">
        <f>IF(J294&gt;=I294, 4*PI()*K294^2, f2_*f3_/f1_/K294*L294)</f>
        <v>1.2397662210258167E-2</v>
      </c>
      <c r="N294">
        <f t="shared" si="40"/>
        <v>4.0000000000000002E-4</v>
      </c>
      <c r="O294">
        <f t="shared" si="47"/>
        <v>1.3041814117398651</v>
      </c>
      <c r="P294">
        <f t="shared" si="42"/>
        <v>9.9392066639212153</v>
      </c>
      <c r="Q294">
        <f t="shared" si="43"/>
        <v>0.30254040264222537</v>
      </c>
      <c r="R294">
        <f t="shared" si="44"/>
        <v>3.1660927788422728E-2</v>
      </c>
      <c r="S294">
        <f>fSi</f>
        <v>0.8</v>
      </c>
      <c r="T294">
        <f>vt(R294*ps+(1-R294)*pl,pl, 9.8, 0.001, 2*K294, 4*PI()*K294^2, M294,IF(4*PI()*K294^2/M294&gt;=1,K1oct,K1sph), IF(4*PI()*K294^2/M294&gt;=1,K2oct,K2sph))</f>
        <v>5.4851960857080606E-2</v>
      </c>
      <c r="U294">
        <f>vt(S294*ps+(1-S294)*pl,pl, 9.8, 0.001, 2*K294, 4*PI()*K294^2, M294,IF(4*PI()*K294^2/M294&gt;=1,K1oct,K1sph), IF(4*PI()*K294^2/M294&gt;=1,K2oct,K2sph))</f>
        <v>0.29622281318864935</v>
      </c>
    </row>
    <row r="295" spans="6:21">
      <c r="F295">
        <f t="shared" si="48"/>
        <v>29.300000000000146</v>
      </c>
      <c r="G295">
        <f>T0+R_*F295</f>
        <v>869.9899999999999</v>
      </c>
      <c r="H295">
        <f t="shared" si="45"/>
        <v>10.232307692307709</v>
      </c>
      <c r="I295" s="4">
        <f>Cinetica(Tliq-G295)*f3_</f>
        <v>3.3163189126428358E-3</v>
      </c>
      <c r="J295" s="5">
        <f t="shared" si="46"/>
        <v>5.854901259338776E-6</v>
      </c>
      <c r="K295" s="5">
        <f>MAX(I294,J294)*dt+K294</f>
        <v>2.6836299004379671E-2</v>
      </c>
      <c r="L295" s="5">
        <f t="shared" si="41"/>
        <v>8.0957385717096952E-5</v>
      </c>
      <c r="M295" s="6">
        <f>IF(J295&gt;=I295, 4*PI()*K295^2, f2_*f3_/f1_/K295*L295)</f>
        <v>1.2706994802123337E-2</v>
      </c>
      <c r="N295">
        <f t="shared" si="40"/>
        <v>4.0000000000000002E-4</v>
      </c>
      <c r="O295">
        <f t="shared" si="47"/>
        <v>1.3055025235417035</v>
      </c>
      <c r="P295">
        <f t="shared" si="42"/>
        <v>9.9492703661103068</v>
      </c>
      <c r="Q295">
        <f t="shared" si="43"/>
        <v>0.30252054345211565</v>
      </c>
      <c r="R295">
        <f t="shared" si="44"/>
        <v>3.1706452739410224E-2</v>
      </c>
      <c r="S295">
        <f>fSi</f>
        <v>0.8</v>
      </c>
      <c r="T295">
        <f>vt(R295*ps+(1-R295)*pl,pl, 9.8, 0.001, 2*K295, 4*PI()*K295^2, M295,IF(4*PI()*K295^2/M295&gt;=1,K1oct,K1sph), IF(4*PI()*K295^2/M295&gt;=1,K2oct,K2sph))</f>
        <v>5.528933277456332E-2</v>
      </c>
      <c r="U295">
        <f>vt(S295*ps+(1-S295)*pl,pl, 9.8, 0.001, 2*K295, 4*PI()*K295^2, M295,IF(4*PI()*K295^2/M295&gt;=1,K1oct,K1sph), IF(4*PI()*K295^2/M295&gt;=1,K2oct,K2sph))</f>
        <v>0.29825800398996466</v>
      </c>
    </row>
    <row r="296" spans="6:21">
      <c r="F296">
        <f t="shared" si="48"/>
        <v>29.400000000000148</v>
      </c>
      <c r="G296">
        <f>T0+R_*F296</f>
        <v>869.91999999999985</v>
      </c>
      <c r="H296">
        <f t="shared" si="45"/>
        <v>10.243076923076947</v>
      </c>
      <c r="I296" s="4">
        <f>Cinetica(Tliq-G296)*f3_</f>
        <v>3.3462361281400566E-3</v>
      </c>
      <c r="J296" s="5">
        <f t="shared" si="46"/>
        <v>5.868232150070983E-6</v>
      </c>
      <c r="K296" s="5">
        <f>MAX(I295,J295)*dt+K295</f>
        <v>2.7167930895643955E-2</v>
      </c>
      <c r="L296" s="5">
        <f t="shared" si="41"/>
        <v>8.3995941224064194E-5</v>
      </c>
      <c r="M296" s="6">
        <f>IF(J296&gt;=I296, 4*PI()*K296^2, f2_*f3_/f1_/K296*L296)</f>
        <v>1.3022990866206122E-2</v>
      </c>
      <c r="N296">
        <f t="shared" si="40"/>
        <v>4.0000000000000002E-4</v>
      </c>
      <c r="O296">
        <f t="shared" si="47"/>
        <v>1.3068236028148272</v>
      </c>
      <c r="P296">
        <f t="shared" si="42"/>
        <v>9.9593326399710893</v>
      </c>
      <c r="Q296">
        <f t="shared" si="43"/>
        <v>0.30250092875988405</v>
      </c>
      <c r="R296">
        <f t="shared" si="44"/>
        <v>3.1752041144860257E-2</v>
      </c>
      <c r="S296">
        <f>fSi</f>
        <v>0.8</v>
      </c>
      <c r="T296">
        <f>vt(R296*ps+(1-R296)*pl,pl, 9.8, 0.001, 2*K296, 4*PI()*K296^2, M296,IF(4*PI()*K296^2/M296&gt;=1,K1oct,K1sph), IF(4*PI()*K296^2/M296&gt;=1,K2oct,K2sph))</f>
        <v>5.5728467239426184E-2</v>
      </c>
      <c r="U296">
        <f>vt(S296*ps+(1-S296)*pl,pl, 9.8, 0.001, 2*K296, 4*PI()*K296^2, M296,IF(4*PI()*K296^2/M296&gt;=1,K1oct,K1sph), IF(4*PI()*K296^2/M296&gt;=1,K2oct,K2sph))</f>
        <v>0.30029986490619354</v>
      </c>
    </row>
    <row r="297" spans="6:21">
      <c r="F297">
        <f t="shared" si="48"/>
        <v>29.500000000000149</v>
      </c>
      <c r="G297">
        <f>T0+R_*F297</f>
        <v>869.84999999999991</v>
      </c>
      <c r="H297">
        <f t="shared" si="45"/>
        <v>10.253846153846167</v>
      </c>
      <c r="I297" s="4">
        <f>Cinetica(Tliq-G297)*f3_</f>
        <v>3.3763227087877782E-3</v>
      </c>
      <c r="J297" s="5">
        <f t="shared" si="46"/>
        <v>5.8815350389321629E-6</v>
      </c>
      <c r="K297" s="5">
        <f>MAX(I296,J296)*dt+K296</f>
        <v>2.7502554508457962E-2</v>
      </c>
      <c r="L297" s="5">
        <f t="shared" si="41"/>
        <v>8.7138024850932704E-5</v>
      </c>
      <c r="M297" s="6">
        <f>IF(J297&gt;=I297, 4*PI()*K297^2, f2_*f3_/f1_/K297*L297)</f>
        <v>1.3345771241264541E-2</v>
      </c>
      <c r="N297">
        <f t="shared" si="40"/>
        <v>4.0000000000000002E-4</v>
      </c>
      <c r="O297">
        <f t="shared" si="47"/>
        <v>1.3081446499069309</v>
      </c>
      <c r="P297">
        <f t="shared" si="42"/>
        <v>9.9693935035682291</v>
      </c>
      <c r="Q297">
        <f t="shared" si="43"/>
        <v>0.30248155475536143</v>
      </c>
      <c r="R297">
        <f t="shared" si="44"/>
        <v>3.1797690785085916E-2</v>
      </c>
      <c r="S297">
        <f>fSi</f>
        <v>0.8</v>
      </c>
      <c r="T297">
        <f>vt(R297*ps+(1-R297)*pl,pl, 9.8, 0.001, 2*K297, 4*PI()*K297^2, M297,IF(4*PI()*K297^2/M297&gt;=1,K1oct,K1sph), IF(4*PI()*K297^2/M297&gt;=1,K2oct,K2sph))</f>
        <v>5.6169367322764396E-2</v>
      </c>
      <c r="U297">
        <f>vt(S297*ps+(1-S297)*pl,pl, 9.8, 0.001, 2*K297, 4*PI()*K297^2, M297,IF(4*PI()*K297^2/M297&gt;=1,K1oct,K1sph), IF(4*PI()*K297^2/M297&gt;=1,K2oct,K2sph))</f>
        <v>0.30234839931978919</v>
      </c>
    </row>
    <row r="298" spans="6:21">
      <c r="F298">
        <f t="shared" si="48"/>
        <v>29.600000000000151</v>
      </c>
      <c r="G298">
        <f>T0+R_*F298</f>
        <v>869.77999999999986</v>
      </c>
      <c r="H298">
        <f t="shared" si="45"/>
        <v>10.264615384615407</v>
      </c>
      <c r="I298" s="4">
        <f>Cinetica(Tliq-G298)*f3_</f>
        <v>3.4065790480760963E-3</v>
      </c>
      <c r="J298" s="5">
        <f t="shared" si="46"/>
        <v>5.8948100140577465E-6</v>
      </c>
      <c r="K298" s="5">
        <f>MAX(I297,J297)*dt+K297</f>
        <v>2.784018677933674E-2</v>
      </c>
      <c r="L298" s="5">
        <f t="shared" si="41"/>
        <v>9.0386806661190263E-5</v>
      </c>
      <c r="M298" s="6">
        <f>IF(J298&gt;=I298, 4*PI()*K298^2, f2_*f3_/f1_/K298*L298)</f>
        <v>1.3675458546820585E-2</v>
      </c>
      <c r="N298">
        <f t="shared" si="40"/>
        <v>4.0000000000000002E-4</v>
      </c>
      <c r="O298">
        <f t="shared" si="47"/>
        <v>1.3094656651605492</v>
      </c>
      <c r="P298">
        <f t="shared" si="42"/>
        <v>9.979452974675894</v>
      </c>
      <c r="Q298">
        <f t="shared" si="43"/>
        <v>0.30246241770010668</v>
      </c>
      <c r="R298">
        <f t="shared" si="44"/>
        <v>3.1843399482200163E-2</v>
      </c>
      <c r="S298">
        <f>fSi</f>
        <v>0.8</v>
      </c>
      <c r="T298">
        <f>vt(R298*ps+(1-R298)*pl,pl, 9.8, 0.001, 2*K298, 4*PI()*K298^2, M298,IF(4*PI()*K298^2/M298&gt;=1,K1oct,K1sph), IF(4*PI()*K298^2/M298&gt;=1,K2oct,K2sph))</f>
        <v>5.6612036069208137E-2</v>
      </c>
      <c r="U298">
        <f>vt(S298*ps+(1-S298)*pl,pl, 9.8, 0.001, 2*K298, 4*PI()*K298^2, M298,IF(4*PI()*K298^2/M298&gt;=1,K1oct,K1sph), IF(4*PI()*K298^2/M298&gt;=1,K2oct,K2sph))</f>
        <v>0.30440361056221205</v>
      </c>
    </row>
    <row r="299" spans="6:21">
      <c r="F299">
        <f t="shared" si="48"/>
        <v>29.700000000000152</v>
      </c>
      <c r="G299">
        <f>T0+R_*F299</f>
        <v>869.70999999999992</v>
      </c>
      <c r="H299">
        <f t="shared" si="45"/>
        <v>10.275384615384628</v>
      </c>
      <c r="I299" s="4">
        <f>Cinetica(Tliq-G299)*f3_</f>
        <v>3.4370055391044056E-3</v>
      </c>
      <c r="J299" s="5">
        <f t="shared" si="46"/>
        <v>5.9080571632135869E-6</v>
      </c>
      <c r="K299" s="5">
        <f>MAX(I298,J298)*dt+K298</f>
        <v>2.8180844684144349E-2</v>
      </c>
      <c r="L299" s="5">
        <f t="shared" si="41"/>
        <v>9.3745542886285857E-5</v>
      </c>
      <c r="M299" s="6">
        <f>IF(J299&gt;=I299, 4*PI()*K299^2, f2_*f3_/f1_/K299*L299)</f>
        <v>1.4012177203377737E-2</v>
      </c>
      <c r="N299">
        <f t="shared" si="40"/>
        <v>4.0000000000000002E-4</v>
      </c>
      <c r="O299">
        <f t="shared" si="47"/>
        <v>1.3107866489131452</v>
      </c>
      <c r="P299">
        <f t="shared" si="42"/>
        <v>9.9895110707834363</v>
      </c>
      <c r="Q299">
        <f t="shared" si="43"/>
        <v>0.30244351392582636</v>
      </c>
      <c r="R299">
        <f t="shared" si="44"/>
        <v>3.1889165099247885E-2</v>
      </c>
      <c r="S299">
        <f>fSi</f>
        <v>0.8</v>
      </c>
      <c r="T299">
        <f>vt(R299*ps+(1-R299)*pl,pl, 9.8, 0.001, 2*K299, 4*PI()*K299^2, M299,IF(4*PI()*K299^2/M299&gt;=1,K1oct,K1sph), IF(4*PI()*K299^2/M299&gt;=1,K2oct,K2sph))</f>
        <v>5.7056476497033569E-2</v>
      </c>
      <c r="U299">
        <f>vt(S299*ps+(1-S299)*pl,pl, 9.8, 0.001, 2*K299, 4*PI()*K299^2, M299,IF(4*PI()*K299^2/M299&gt;=1,K1oct,K1sph), IF(4*PI()*K299^2/M299&gt;=1,K2oct,K2sph))</f>
        <v>0.30646550191484806</v>
      </c>
    </row>
    <row r="300" spans="6:21">
      <c r="F300">
        <f t="shared" si="48"/>
        <v>29.800000000000153</v>
      </c>
      <c r="G300">
        <f>T0+R_*F300</f>
        <v>869.63999999999987</v>
      </c>
      <c r="H300">
        <f t="shared" si="45"/>
        <v>10.286153846153866</v>
      </c>
      <c r="I300" s="4">
        <f>Cinetica(Tliq-G300)*f3_</f>
        <v>3.4676025745834622E-3</v>
      </c>
      <c r="J300" s="5">
        <f t="shared" si="46"/>
        <v>5.9212765737980778E-6</v>
      </c>
      <c r="K300" s="5">
        <f>MAX(I299,J299)*dt+K299</f>
        <v>2.852454523805479E-2</v>
      </c>
      <c r="L300" s="5">
        <f t="shared" si="41"/>
        <v>9.7217577972813518E-5</v>
      </c>
      <c r="M300" s="6">
        <f>IF(J300&gt;=I300, 4*PI()*K300^2, f2_*f3_/f1_/K300*L300)</f>
        <v>1.4356053452799899E-2</v>
      </c>
      <c r="N300">
        <f t="shared" si="40"/>
        <v>4.0000000000000002E-4</v>
      </c>
      <c r="O300">
        <f t="shared" si="47"/>
        <v>1.3121076014972199</v>
      </c>
      <c r="P300">
        <f t="shared" si="42"/>
        <v>9.9995678091009506</v>
      </c>
      <c r="Q300">
        <f t="shared" si="43"/>
        <v>0.30242483983283414</v>
      </c>
      <c r="R300">
        <f t="shared" si="44"/>
        <v>3.1934985539388533E-2</v>
      </c>
      <c r="S300">
        <f>fSi</f>
        <v>0.8</v>
      </c>
      <c r="T300">
        <f>vt(R300*ps+(1-R300)*pl,pl, 9.8, 0.001, 2*K300, 4*PI()*K300^2, M300,IF(4*PI()*K300^2/M300&gt;=1,K1oct,K1sph), IF(4*PI()*K300^2/M300&gt;=1,K2oct,K2sph))</f>
        <v>5.7502691598325217E-2</v>
      </c>
      <c r="U300">
        <f>vt(S300*ps+(1-S300)*pl,pl, 9.8, 0.001, 2*K300, 4*PI()*K300^2, M300,IF(4*PI()*K300^2/M300&gt;=1,K1oct,K1sph), IF(4*PI()*K300^2/M300&gt;=1,K2oct,K2sph))</f>
        <v>0.30853407660991133</v>
      </c>
    </row>
    <row r="301" spans="6:21">
      <c r="F301">
        <f t="shared" si="48"/>
        <v>29.900000000000155</v>
      </c>
      <c r="G301">
        <f>T0+R_*F301</f>
        <v>869.56999999999994</v>
      </c>
      <c r="H301">
        <f t="shared" si="45"/>
        <v>10.296923076923086</v>
      </c>
      <c r="I301" s="4">
        <f>Cinetica(Tliq-G301)*f3_</f>
        <v>3.4983705468366539E-3</v>
      </c>
      <c r="J301" s="5">
        <f t="shared" si="46"/>
        <v>5.9344683328438985E-6</v>
      </c>
      <c r="K301" s="5">
        <f>MAX(I300,J300)*dt+K300</f>
        <v>2.8871305495513137E-2</v>
      </c>
      <c r="L301" s="5">
        <f t="shared" si="41"/>
        <v>1.0080634667135895E-4</v>
      </c>
      <c r="M301" s="6">
        <f>IF(J301&gt;=I301, 4*PI()*K301^2, f2_*f3_/f1_/K301*L301)</f>
        <v>1.4707215378852626E-2</v>
      </c>
      <c r="N301">
        <f t="shared" si="40"/>
        <v>4.0000000000000002E-4</v>
      </c>
      <c r="O301">
        <f t="shared" si="47"/>
        <v>1.3134285232403942</v>
      </c>
      <c r="P301">
        <f t="shared" si="42"/>
        <v>10.009623206564692</v>
      </c>
      <c r="Q301">
        <f t="shared" si="43"/>
        <v>0.30240639188854906</v>
      </c>
      <c r="R301">
        <f t="shared" si="44"/>
        <v>3.1980858745065746E-2</v>
      </c>
      <c r="S301">
        <f>fSi</f>
        <v>0.8</v>
      </c>
      <c r="T301">
        <f>vt(R301*ps+(1-R301)*pl,pl, 9.8, 0.001, 2*K301, 4*PI()*K301^2, M301,IF(4*PI()*K301^2/M301&gt;=1,K1oct,K1sph), IF(4*PI()*K301^2/M301&gt;=1,K2oct,K2sph))</f>
        <v>5.7950684339101485E-2</v>
      </c>
      <c r="U301">
        <f>vt(S301*ps+(1-S301)*pl,pl, 9.8, 0.001, 2*K301, 4*PI()*K301^2, M301,IF(4*PI()*K301^2/M301&gt;=1,K1oct,K1sph), IF(4*PI()*K301^2/M301&gt;=1,K2oct,K2sph))</f>
        <v>0.31060933783132966</v>
      </c>
    </row>
    <row r="302" spans="6:21">
      <c r="F302">
        <f t="shared" si="48"/>
        <v>30.000000000000156</v>
      </c>
      <c r="G302">
        <f>T0+R_*F302</f>
        <v>869.49999999999989</v>
      </c>
      <c r="H302">
        <f t="shared" si="45"/>
        <v>10.307692307692324</v>
      </c>
      <c r="I302" s="4">
        <f>Cinetica(Tliq-G302)*f3_</f>
        <v>3.5293098478020434E-3</v>
      </c>
      <c r="J302" s="5">
        <f t="shared" si="46"/>
        <v>5.947632527020092E-6</v>
      </c>
      <c r="K302" s="5">
        <f>MAX(I301,J301)*dt+K301</f>
        <v>2.9221142550196803E-2</v>
      </c>
      <c r="L302" s="5">
        <f t="shared" si="41"/>
        <v>1.045153761677149E-4</v>
      </c>
      <c r="M302" s="6">
        <f>IF(J302&gt;=I302, 4*PI()*K302^2, f2_*f3_/f1_/K302*L302)</f>
        <v>1.506579292790735E-2</v>
      </c>
      <c r="N302">
        <f t="shared" si="40"/>
        <v>4.0000000000000002E-4</v>
      </c>
      <c r="O302">
        <f t="shared" si="47"/>
        <v>1.3147494144655119</v>
      </c>
      <c r="P302">
        <f t="shared" si="42"/>
        <v>10.019677279842373</v>
      </c>
      <c r="Q302">
        <f t="shared" si="43"/>
        <v>0.3023881666260313</v>
      </c>
      <c r="R302">
        <f t="shared" si="44"/>
        <v>3.2026782697227467E-2</v>
      </c>
      <c r="S302">
        <f>fSi</f>
        <v>0.8</v>
      </c>
      <c r="T302">
        <f>vt(R302*ps+(1-R302)*pl,pl, 9.8, 0.001, 2*K302, 4*PI()*K302^2, M302,IF(4*PI()*K302^2/M302&gt;=1,K1oct,K1sph), IF(4*PI()*K302^2/M302&gt;=1,K2oct,K2sph))</f>
        <v>5.8400457659497092E-2</v>
      </c>
      <c r="U302">
        <f>vt(S302*ps+(1-S302)*pl,pl, 9.8, 0.001, 2*K302, 4*PI()*K302^2, M302,IF(4*PI()*K302^2/M302&gt;=1,K1oct,K1sph), IF(4*PI()*K302^2/M302&gt;=1,K2oct,K2sph))</f>
        <v>0.31269128871561236</v>
      </c>
    </row>
    <row r="303" spans="6:21">
      <c r="F303">
        <f t="shared" si="48"/>
        <v>30.100000000000158</v>
      </c>
      <c r="G303">
        <f>T0+R_*F303</f>
        <v>869.42999999999984</v>
      </c>
      <c r="H303">
        <f t="shared" si="45"/>
        <v>10.318461538461564</v>
      </c>
      <c r="I303" s="4">
        <f>Cinetica(Tliq-G303)*f3_</f>
        <v>3.5604208690336574E-3</v>
      </c>
      <c r="J303" s="5">
        <f t="shared" si="46"/>
        <v>5.960769242633821E-6</v>
      </c>
      <c r="K303" s="5">
        <f>MAX(I302,J302)*dt+K302</f>
        <v>2.9574073534977006E-2</v>
      </c>
      <c r="L303" s="5">
        <f t="shared" si="41"/>
        <v>1.0834828825718211E-4</v>
      </c>
      <c r="M303" s="6">
        <f>IF(J303&gt;=I303, 4*PI()*K303^2, f2_*f3_/f1_/K303*L303)</f>
        <v>1.5431917929809349E-2</v>
      </c>
      <c r="N303">
        <f t="shared" si="40"/>
        <v>4.0000000000000002E-4</v>
      </c>
      <c r="O303">
        <f t="shared" si="47"/>
        <v>1.3160702754907205</v>
      </c>
      <c r="P303">
        <f t="shared" si="42"/>
        <v>10.029730045338347</v>
      </c>
      <c r="Q303">
        <f t="shared" si="43"/>
        <v>0.30237016064255456</v>
      </c>
      <c r="R303">
        <f t="shared" si="44"/>
        <v>3.2072755414535845E-2</v>
      </c>
      <c r="S303">
        <f>fSi</f>
        <v>0.8</v>
      </c>
      <c r="T303">
        <f>vt(R303*ps+(1-R303)*pl,pl, 9.8, 0.001, 2*K303, 4*PI()*K303^2, M303,IF(4*PI()*K303^2/M303&gt;=1,K1oct,K1sph), IF(4*PI()*K303^2/M303&gt;=1,K2oct,K2sph))</f>
        <v>5.8852014473892225E-2</v>
      </c>
      <c r="U303">
        <f>vt(S303*ps+(1-S303)*pl,pl, 9.8, 0.001, 2*K303, 4*PI()*K303^2, M303,IF(4*PI()*K303^2/M303&gt;=1,K1oct,K1sph), IF(4*PI()*K303^2/M303&gt;=1,K2oct,K2sph))</f>
        <v>0.31477993235270468</v>
      </c>
    </row>
    <row r="304" spans="6:21">
      <c r="F304">
        <f t="shared" si="48"/>
        <v>30.200000000000159</v>
      </c>
      <c r="G304">
        <f>T0+R_*F304</f>
        <v>869.3599999999999</v>
      </c>
      <c r="H304">
        <f t="shared" si="45"/>
        <v>10.329230769230785</v>
      </c>
      <c r="I304" s="4">
        <f>Cinetica(Tliq-G304)*f3_</f>
        <v>3.5917040017032567E-3</v>
      </c>
      <c r="J304" s="5">
        <f t="shared" si="46"/>
        <v>5.9738785656323048E-6</v>
      </c>
      <c r="K304" s="5">
        <f>MAX(I303,J303)*dt+K303</f>
        <v>2.9930115621880374E-2</v>
      </c>
      <c r="L304" s="5">
        <f t="shared" si="41"/>
        <v>1.1230880156268149E-4</v>
      </c>
      <c r="M304" s="6">
        <f>IF(J304&gt;=I304, 4*PI()*K304^2, f2_*f3_/f1_/K304*L304)</f>
        <v>1.580572411891026E-2</v>
      </c>
      <c r="N304">
        <f t="shared" si="40"/>
        <v>4.0000000000000002E-4</v>
      </c>
      <c r="O304">
        <f t="shared" si="47"/>
        <v>1.3173911066295625</v>
      </c>
      <c r="P304">
        <f t="shared" si="42"/>
        <v>10.039781519198661</v>
      </c>
      <c r="Q304">
        <f t="shared" si="43"/>
        <v>0.30235237059821402</v>
      </c>
      <c r="R304">
        <f t="shared" si="44"/>
        <v>3.2118774952613414E-2</v>
      </c>
      <c r="S304">
        <f>fSi</f>
        <v>0.8</v>
      </c>
      <c r="T304">
        <f>vt(R304*ps+(1-R304)*pl,pl, 9.8, 0.001, 2*K304, 4*PI()*K304^2, M304,IF(4*PI()*K304^2/M304&gt;=1,K1oct,K1sph), IF(4*PI()*K304^2/M304&gt;=1,K2oct,K2sph))</f>
        <v>5.9305357671082776E-2</v>
      </c>
      <c r="U304">
        <f>vt(S304*ps+(1-S304)*pl,pl, 9.8, 0.001, 2*K304, 4*PI()*K304^2, M304,IF(4*PI()*K304^2/M304&gt;=1,K1oct,K1sph), IF(4*PI()*K304^2/M304&gt;=1,K2oct,K2sph))</f>
        <v>0.31687527178682345</v>
      </c>
    </row>
    <row r="305" spans="6:21">
      <c r="F305">
        <f t="shared" si="48"/>
        <v>30.300000000000161</v>
      </c>
      <c r="G305">
        <f>T0+R_*F305</f>
        <v>869.28999999999985</v>
      </c>
      <c r="H305">
        <f t="shared" si="45"/>
        <v>10.340000000000023</v>
      </c>
      <c r="I305" s="4">
        <f>Cinetica(Tliq-G305)*f3_</f>
        <v>3.6231596366021047E-3</v>
      </c>
      <c r="J305" s="5">
        <f t="shared" si="46"/>
        <v>5.9869605816047761E-6</v>
      </c>
      <c r="K305" s="5">
        <f>MAX(I304,J304)*dt+K304</f>
        <v>3.02892860220507E-2</v>
      </c>
      <c r="L305" s="5">
        <f t="shared" si="41"/>
        <v>1.1640073379741321E-4</v>
      </c>
      <c r="M305" s="6">
        <f>IF(J305&gt;=I305, 4*PI()*K305^2, f2_*f3_/f1_/K305*L305)</f>
        <v>1.6187347155265798E-2</v>
      </c>
      <c r="N305">
        <f t="shared" si="40"/>
        <v>4.0000000000000002E-4</v>
      </c>
      <c r="O305">
        <f t="shared" si="47"/>
        <v>1.3187119081910654</v>
      </c>
      <c r="P305">
        <f t="shared" si="42"/>
        <v>10.049831717316009</v>
      </c>
      <c r="Q305">
        <f t="shared" si="43"/>
        <v>0.30233479321456846</v>
      </c>
      <c r="R305">
        <f t="shared" si="44"/>
        <v>3.216483940330836E-2</v>
      </c>
      <c r="S305">
        <f>fSi</f>
        <v>0.8</v>
      </c>
      <c r="T305">
        <f>vt(R305*ps+(1-R305)*pl,pl, 9.8, 0.001, 2*K305, 4*PI()*K305^2, M305,IF(4*PI()*K305^2/M305&gt;=1,K1oct,K1sph), IF(4*PI()*K305^2/M305&gt;=1,K2oct,K2sph))</f>
        <v>5.9760490114493386E-2</v>
      </c>
      <c r="U305">
        <f>vt(S305*ps+(1-S305)*pl,pl, 9.8, 0.001, 2*K305, 4*PI()*K305^2, M305,IF(4*PI()*K305^2/M305&gt;=1,K1oct,K1sph), IF(4*PI()*K305^2/M305&gt;=1,K2oct,K2sph))</f>
        <v>0.31897731001727875</v>
      </c>
    </row>
    <row r="306" spans="6:21">
      <c r="F306">
        <f t="shared" si="48"/>
        <v>30.400000000000162</v>
      </c>
      <c r="G306">
        <f>T0+R_*F306</f>
        <v>869.21999999999991</v>
      </c>
      <c r="H306">
        <f t="shared" si="45"/>
        <v>10.350769230769243</v>
      </c>
      <c r="I306" s="4">
        <f>Cinetica(Tliq-G306)*f3_</f>
        <v>3.6547881641422093E-3</v>
      </c>
      <c r="J306" s="5">
        <f t="shared" si="46"/>
        <v>6.0000153757841803E-6</v>
      </c>
      <c r="K306" s="5">
        <f>MAX(I305,J305)*dt+K305</f>
        <v>3.0651601985710909E-2</v>
      </c>
      <c r="L306" s="5">
        <f t="shared" si="41"/>
        <v>1.2062800407280905E-4</v>
      </c>
      <c r="M306" s="6">
        <f>IF(J306&gt;=I306, 4*PI()*K306^2, f2_*f3_/f1_/K306*L306)</f>
        <v>1.6576924645999518E-2</v>
      </c>
      <c r="N306">
        <f t="shared" si="40"/>
        <v>4.0000000000000002E-4</v>
      </c>
      <c r="O306">
        <f t="shared" si="47"/>
        <v>1.3200326804798153</v>
      </c>
      <c r="P306">
        <f t="shared" si="42"/>
        <v>10.059880655334563</v>
      </c>
      <c r="Q306">
        <f t="shared" si="43"/>
        <v>0.30231742527331656</v>
      </c>
      <c r="R306">
        <f t="shared" si="44"/>
        <v>3.2210946893956101E-2</v>
      </c>
      <c r="S306">
        <f>fSi</f>
        <v>0.8</v>
      </c>
      <c r="T306">
        <f>vt(R306*ps+(1-R306)*pl,pl, 9.8, 0.001, 2*K306, 4*PI()*K306^2, M306,IF(4*PI()*K306^2/M306&gt;=1,K1oct,K1sph), IF(4*PI()*K306^2/M306&gt;=1,K2oct,K2sph))</f>
        <v>6.0217414642298191E-2</v>
      </c>
      <c r="U306">
        <f>vt(S306*ps+(1-S306)*pl,pl, 9.8, 0.001, 2*K306, 4*PI()*K306^2, M306,IF(4*PI()*K306^2/M306&gt;=1,K1oct,K1sph), IF(4*PI()*K306^2/M306&gt;=1,K2oct,K2sph))</f>
        <v>0.32108604999927987</v>
      </c>
    </row>
    <row r="307" spans="6:21">
      <c r="F307">
        <f t="shared" si="48"/>
        <v>30.500000000000163</v>
      </c>
      <c r="G307">
        <f>T0+R_*F307</f>
        <v>869.14999999999986</v>
      </c>
      <c r="H307">
        <f t="shared" si="45"/>
        <v>10.361538461538483</v>
      </c>
      <c r="I307" s="4">
        <f>Cinetica(Tliq-G307)*f3_</f>
        <v>3.686589974358322E-3</v>
      </c>
      <c r="J307" s="5">
        <f t="shared" si="46"/>
        <v>6.0130430330492029E-6</v>
      </c>
      <c r="K307" s="5">
        <f>MAX(I306,J306)*dt+K306</f>
        <v>3.1017080802125129E-2</v>
      </c>
      <c r="L307" s="5">
        <f t="shared" si="41"/>
        <v>1.2499463525253297E-4</v>
      </c>
      <c r="M307" s="6">
        <f>IF(J307&gt;=I307, 4*PI()*K307^2, f2_*f3_/f1_/K307*L307)</f>
        <v>1.6974596166833378E-2</v>
      </c>
      <c r="N307">
        <f t="shared" si="40"/>
        <v>4.0000000000000002E-4</v>
      </c>
      <c r="O307">
        <f t="shared" si="47"/>
        <v>1.32135342379605</v>
      </c>
      <c r="P307">
        <f t="shared" si="42"/>
        <v>10.069928348654688</v>
      </c>
      <c r="Q307">
        <f t="shared" si="43"/>
        <v>0.30230026361500517</v>
      </c>
      <c r="R307">
        <f t="shared" si="44"/>
        <v>3.2257095586687018E-2</v>
      </c>
      <c r="S307">
        <f>fSi</f>
        <v>0.8</v>
      </c>
      <c r="T307">
        <f>vt(R307*ps+(1-R307)*pl,pl, 9.8, 0.001, 2*K307, 4*PI()*K307^2, M307,IF(4*PI()*K307^2/M307&gt;=1,K1oct,K1sph), IF(4*PI()*K307^2/M307&gt;=1,K2oct,K2sph))</f>
        <v>6.0676134067626723E-2</v>
      </c>
      <c r="U307">
        <f>vt(S307*ps+(1-S307)*pl,pl, 9.8, 0.001, 2*K307, 4*PI()*K307^2, M307,IF(4*PI()*K307^2/M307&gt;=1,K1oct,K1sph), IF(4*PI()*K307^2/M307&gt;=1,K2oct,K2sph))</f>
        <v>0.32320149464472625</v>
      </c>
    </row>
    <row r="308" spans="6:21">
      <c r="F308">
        <f t="shared" si="48"/>
        <v>30.600000000000165</v>
      </c>
      <c r="G308">
        <f>T0+R_*F308</f>
        <v>869.07999999999993</v>
      </c>
      <c r="H308">
        <f t="shared" si="45"/>
        <v>10.372307692307704</v>
      </c>
      <c r="I308" s="4">
        <f>Cinetica(Tliq-G308)*f3_</f>
        <v>3.7185654569090974E-3</v>
      </c>
      <c r="J308" s="5">
        <f t="shared" si="46"/>
        <v>6.0260436379259334E-6</v>
      </c>
      <c r="K308" s="5">
        <f>MAX(I307,J307)*dt+K307</f>
        <v>3.1385739799560962E-2</v>
      </c>
      <c r="L308" s="5">
        <f t="shared" si="41"/>
        <v>1.2950475635329617E-4</v>
      </c>
      <c r="M308" s="6">
        <f>IF(J308&gt;=I308, 4*PI()*K308^2, f2_*f3_/f1_/K308*L308)</f>
        <v>1.7380503283785795E-2</v>
      </c>
      <c r="N308">
        <f t="shared" si="40"/>
        <v>4.0000000000000002E-4</v>
      </c>
      <c r="O308">
        <f t="shared" si="47"/>
        <v>1.3226741384357268</v>
      </c>
      <c r="P308">
        <f t="shared" si="42"/>
        <v>10.079974812437575</v>
      </c>
      <c r="Q308">
        <f t="shared" si="43"/>
        <v>0.3022833051377698</v>
      </c>
      <c r="R308">
        <f t="shared" si="44"/>
        <v>3.2303283677718883E-2</v>
      </c>
      <c r="S308">
        <f>fSi</f>
        <v>0.8</v>
      </c>
      <c r="T308">
        <f>vt(R308*ps+(1-R308)*pl,pl, 9.8, 0.001, 2*K308, 4*PI()*K308^2, M308,IF(4*PI()*K308^2/M308&gt;=1,K1oct,K1sph), IF(4*PI()*K308^2/M308&gt;=1,K2oct,K2sph))</f>
        <v>6.1136651178758439E-2</v>
      </c>
      <c r="U308">
        <f>vt(S308*ps+(1-S308)*pl,pl, 9.8, 0.001, 2*K308, 4*PI()*K308^2, M308,IF(4*PI()*K308^2/M308&gt;=1,K1oct,K1sph), IF(4*PI()*K308^2/M308&gt;=1,K2oct,K2sph))</f>
        <v>0.32532364682298281</v>
      </c>
    </row>
    <row r="309" spans="6:21">
      <c r="F309">
        <f t="shared" si="48"/>
        <v>30.700000000000166</v>
      </c>
      <c r="G309">
        <f>T0+R_*F309</f>
        <v>869.00999999999988</v>
      </c>
      <c r="H309">
        <f t="shared" si="45"/>
        <v>10.383076923076942</v>
      </c>
      <c r="I309" s="4">
        <f>Cinetica(Tliq-G309)*f3_</f>
        <v>3.7507150010790799E-3</v>
      </c>
      <c r="J309" s="5">
        <f t="shared" si="46"/>
        <v>6.0390172745898719E-6</v>
      </c>
      <c r="K309" s="5">
        <f>MAX(I308,J308)*dt+K308</f>
        <v>3.1757596345251875E-2</v>
      </c>
      <c r="L309" s="5">
        <f t="shared" si="41"/>
        <v>1.3416260499326242E-4</v>
      </c>
      <c r="M309" s="6">
        <f>IF(J309&gt;=I309, 4*PI()*K309^2, f2_*f3_/f1_/K309*L309)</f>
        <v>1.7794789575037974E-2</v>
      </c>
      <c r="N309">
        <f t="shared" si="40"/>
        <v>4.0000000000000002E-4</v>
      </c>
      <c r="O309">
        <f t="shared" si="47"/>
        <v>1.3239948246906124</v>
      </c>
      <c r="P309">
        <f t="shared" si="42"/>
        <v>10.090020061609742</v>
      </c>
      <c r="Q309">
        <f t="shared" si="43"/>
        <v>0.30226654679610576</v>
      </c>
      <c r="R309">
        <f t="shared" si="44"/>
        <v>3.2349509396697167E-2</v>
      </c>
      <c r="S309">
        <f>fSi</f>
        <v>0.8</v>
      </c>
      <c r="T309">
        <f>vt(R309*ps+(1-R309)*pl,pl, 9.8, 0.001, 2*K309, 4*PI()*K309^2, M309,IF(4*PI()*K309^2/M309&gt;=1,K1oct,K1sph), IF(4*PI()*K309^2/M309&gt;=1,K2oct,K2sph))</f>
        <v>6.1598968739289425E-2</v>
      </c>
      <c r="U309">
        <f>vt(S309*ps+(1-S309)*pl,pl, 9.8, 0.001, 2*K309, 4*PI()*K309^2, M309,IF(4*PI()*K309^2/M309&gt;=1,K1oct,K1sph), IF(4*PI()*K309^2/M309&gt;=1,K2oct,K2sph))</f>
        <v>0.3274525093616415</v>
      </c>
    </row>
    <row r="310" spans="6:21">
      <c r="F310">
        <f t="shared" si="48"/>
        <v>30.800000000000168</v>
      </c>
      <c r="G310">
        <f>T0+R_*F310</f>
        <v>868.93999999999983</v>
      </c>
      <c r="H310">
        <f t="shared" si="45"/>
        <v>10.39384615384618</v>
      </c>
      <c r="I310" s="4">
        <f>Cinetica(Tliq-G310)*f3_</f>
        <v>3.7830389957798855E-3</v>
      </c>
      <c r="J310" s="5">
        <f t="shared" si="46"/>
        <v>6.0519640268675917E-6</v>
      </c>
      <c r="K310" s="5">
        <f>MAX(I309,J309)*dt+K309</f>
        <v>3.2132667845359786E-2</v>
      </c>
      <c r="L310" s="5">
        <f t="shared" si="41"/>
        <v>1.3897252988883028E-4</v>
      </c>
      <c r="M310" s="6">
        <f>IF(J310&gt;=I310, 4*PI()*K310^2, f2_*f3_/f1_/K310*L310)</f>
        <v>1.8217600652969342E-2</v>
      </c>
      <c r="N310">
        <f t="shared" si="40"/>
        <v>4.0000000000000002E-4</v>
      </c>
      <c r="O310">
        <f t="shared" si="47"/>
        <v>1.3253154828483484</v>
      </c>
      <c r="P310">
        <f t="shared" si="42"/>
        <v>10.100064110867462</v>
      </c>
      <c r="Q310">
        <f t="shared" si="43"/>
        <v>0.30224998559966926</v>
      </c>
      <c r="R310">
        <f t="shared" si="44"/>
        <v>3.2395771006020362E-2</v>
      </c>
      <c r="S310">
        <f>fSi</f>
        <v>0.8</v>
      </c>
      <c r="T310">
        <f>vt(R310*ps+(1-R310)*pl,pl, 9.8, 0.001, 2*K310, 4*PI()*K310^2, M310,IF(4*PI()*K310^2/M310&gt;=1,K1oct,K1sph), IF(4*PI()*K310^2/M310&gt;=1,K2oct,K2sph))</f>
        <v>6.2063089488347316E-2</v>
      </c>
      <c r="U310">
        <f>vt(S310*ps+(1-S310)*pl,pl, 9.8, 0.001, 2*K310, 4*PI()*K310^2, M310,IF(4*PI()*K310^2/M310&gt;=1,K1oct,K1sph), IF(4*PI()*K310^2/M310&gt;=1,K2oct,K2sph))</f>
        <v>0.32958808504726844</v>
      </c>
    </row>
    <row r="311" spans="6:21">
      <c r="F311">
        <f t="shared" si="48"/>
        <v>30.900000000000169</v>
      </c>
      <c r="G311">
        <f>T0+R_*F311</f>
        <v>868.86999999999989</v>
      </c>
      <c r="H311">
        <f t="shared" si="45"/>
        <v>10.404615384615401</v>
      </c>
      <c r="I311" s="4">
        <f>Cinetica(Tliq-G311)*f3_</f>
        <v>3.8155378295519054E-3</v>
      </c>
      <c r="J311" s="5">
        <f t="shared" si="46"/>
        <v>6.0648839782386095E-6</v>
      </c>
      <c r="K311" s="5">
        <f>MAX(I310,J310)*dt+K310</f>
        <v>3.2510971744937778E-2</v>
      </c>
      <c r="L311" s="5">
        <f t="shared" si="41"/>
        <v>1.4393899340058868E-4</v>
      </c>
      <c r="M311" s="6">
        <f>IF(J311&gt;=I311, 4*PI()*K311^2, f2_*f3_/f1_/K311*L311)</f>
        <v>1.8649084186362738E-2</v>
      </c>
      <c r="N311">
        <f t="shared" si="40"/>
        <v>4.0000000000000002E-4</v>
      </c>
      <c r="O311">
        <f t="shared" si="47"/>
        <v>1.3266361131925306</v>
      </c>
      <c r="P311">
        <f t="shared" si="42"/>
        <v>10.110106974681067</v>
      </c>
      <c r="Q311">
        <f t="shared" si="43"/>
        <v>0.30223361861210774</v>
      </c>
      <c r="R311">
        <f t="shared" si="44"/>
        <v>3.2442066800200259E-2</v>
      </c>
      <c r="S311">
        <f>fSi</f>
        <v>0.8</v>
      </c>
      <c r="T311">
        <f>vt(R311*ps+(1-R311)*pl,pl, 9.8, 0.001, 2*K311, 4*PI()*K311^2, M311,IF(4*PI()*K311^2/M311&gt;=1,K1oct,K1sph), IF(4*PI()*K311^2/M311&gt;=1,K2oct,K2sph))</f>
        <v>6.2529016140767488E-2</v>
      </c>
      <c r="U311">
        <f>vt(S311*ps+(1-S311)*pl,pl, 9.8, 0.001, 2*K311, 4*PI()*K311^2, M311,IF(4*PI()*K311^2/M311&gt;=1,K1oct,K1sph), IF(4*PI()*K311^2/M311&gt;=1,K2oct,K2sph))</f>
        <v>0.33173037662613619</v>
      </c>
    </row>
    <row r="312" spans="6:21">
      <c r="F312">
        <f t="shared" si="48"/>
        <v>31.000000000000171</v>
      </c>
      <c r="G312">
        <f>T0+R_*F312</f>
        <v>868.79999999999984</v>
      </c>
      <c r="H312">
        <f t="shared" si="45"/>
        <v>10.415384615384641</v>
      </c>
      <c r="I312" s="4">
        <f>Cinetica(Tliq-G312)*f3_</f>
        <v>3.8482118905659906E-3</v>
      </c>
      <c r="J312" s="5">
        <f t="shared" si="46"/>
        <v>6.0777772118372422E-6</v>
      </c>
      <c r="K312" s="5">
        <f>MAX(I311,J311)*dt+K311</f>
        <v>3.2892525527892971E-2</v>
      </c>
      <c r="L312" s="5">
        <f t="shared" si="41"/>
        <v>1.4906657412925295E-4</v>
      </c>
      <c r="M312" s="6">
        <f>IF(J312&gt;=I312, 4*PI()*K312^2, f2_*f3_/f1_/K312*L312)</f>
        <v>1.908938992278016E-2</v>
      </c>
      <c r="N312">
        <f t="shared" si="40"/>
        <v>4.0000000000000002E-4</v>
      </c>
      <c r="O312">
        <f t="shared" si="47"/>
        <v>1.3279567160027854</v>
      </c>
      <c r="P312">
        <f t="shared" si="42"/>
        <v>10.120148667299173</v>
      </c>
      <c r="Q312">
        <f t="shared" si="43"/>
        <v>0.30221744294991865</v>
      </c>
      <c r="R312">
        <f t="shared" si="44"/>
        <v>3.2488395105236455E-2</v>
      </c>
      <c r="S312">
        <f>fSi</f>
        <v>0.8</v>
      </c>
      <c r="T312">
        <f>vt(R312*ps+(1-R312)*pl,pl, 9.8, 0.001, 2*K312, 4*PI()*K312^2, M312,IF(4*PI()*K312^2/M312&gt;=1,K1oct,K1sph), IF(4*PI()*K312^2/M312&gt;=1,K2oct,K2sph))</f>
        <v>6.2996751387306815E-2</v>
      </c>
      <c r="U312">
        <f>vt(S312*ps+(1-S312)*pl,pl, 9.8, 0.001, 2*K312, 4*PI()*K312^2, M312,IF(4*PI()*K312^2/M312&gt;=1,K1oct,K1sph), IF(4*PI()*K312^2/M312&gt;=1,K2oct,K2sph))</f>
        <v>0.33387938680494272</v>
      </c>
    </row>
    <row r="313" spans="6:21">
      <c r="F313">
        <f t="shared" si="48"/>
        <v>31.100000000000172</v>
      </c>
      <c r="G313">
        <f>T0+R_*F313</f>
        <v>868.7299999999999</v>
      </c>
      <c r="H313">
        <f t="shared" si="45"/>
        <v>10.426153846153861</v>
      </c>
      <c r="I313" s="4">
        <f>Cinetica(Tliq-G313)*f3_</f>
        <v>3.8810615666246043E-3</v>
      </c>
      <c r="J313" s="5">
        <f t="shared" si="46"/>
        <v>6.090643810454241E-6</v>
      </c>
      <c r="K313" s="5">
        <f>MAX(I312,J312)*dt+K312</f>
        <v>3.3277346716949568E-2</v>
      </c>
      <c r="L313" s="5">
        <f t="shared" si="41"/>
        <v>1.5435996956240033E-4</v>
      </c>
      <c r="M313" s="6">
        <f>IF(J313&gt;=I313, 4*PI()*K313^2, f2_*f3_/f1_/K313*L313)</f>
        <v>1.9538669711109943E-2</v>
      </c>
      <c r="N313">
        <f t="shared" si="40"/>
        <v>4.0000000000000002E-4</v>
      </c>
      <c r="O313">
        <f t="shared" si="47"/>
        <v>1.3292772915548303</v>
      </c>
      <c r="P313">
        <f t="shared" si="42"/>
        <v>10.130189202752815</v>
      </c>
      <c r="Q313">
        <f t="shared" si="43"/>
        <v>0.30220145578133573</v>
      </c>
      <c r="R313">
        <f t="shared" si="44"/>
        <v>3.2534754277985439E-2</v>
      </c>
      <c r="S313">
        <f>fSi</f>
        <v>0.8</v>
      </c>
      <c r="T313">
        <f>vt(R313*ps+(1-R313)*pl,pl, 9.8, 0.001, 2*K313, 4*PI()*K313^2, M313,IF(4*PI()*K313^2/M313&gt;=1,K1oct,K1sph), IF(4*PI()*K313^2/M313&gt;=1,K2oct,K2sph))</f>
        <v>6.3466297894840817E-2</v>
      </c>
      <c r="U313">
        <f>vt(S313*ps+(1-S313)*pl,pl, 9.8, 0.001, 2*K313, 4*PI()*K313^2, M313,IF(4*PI()*K313^2/M313&gt;=1,K1oct,K1sph), IF(4*PI()*K313^2/M313&gt;=1,K2oct,K2sph))</f>
        <v>0.33603511825151755</v>
      </c>
    </row>
    <row r="314" spans="6:21">
      <c r="F314">
        <f t="shared" si="48"/>
        <v>31.200000000000173</v>
      </c>
      <c r="G314">
        <f>T0+R_*F314</f>
        <v>868.65999999999985</v>
      </c>
      <c r="H314">
        <f t="shared" si="45"/>
        <v>10.436923076923099</v>
      </c>
      <c r="I314" s="4">
        <f>Cinetica(Tliq-G314)*f3_</f>
        <v>3.914087245163754E-3</v>
      </c>
      <c r="J314" s="5">
        <f t="shared" si="46"/>
        <v>6.1034838565387375E-6</v>
      </c>
      <c r="K314" s="5">
        <f>MAX(I313,J313)*dt+K313</f>
        <v>3.3665452873612028E-2</v>
      </c>
      <c r="L314" s="5">
        <f t="shared" si="41"/>
        <v>1.5982399877283141E-4</v>
      </c>
      <c r="M314" s="6">
        <f>IF(J314&gt;=I314, 4*PI()*K314^2, f2_*f3_/f1_/K314*L314)</f>
        <v>1.9997077524285853E-2</v>
      </c>
      <c r="N314">
        <f t="shared" si="40"/>
        <v>4.0000000000000002E-4</v>
      </c>
      <c r="O314">
        <f t="shared" si="47"/>
        <v>1.3305978401205556</v>
      </c>
      <c r="P314">
        <f t="shared" si="42"/>
        <v>10.140228594859469</v>
      </c>
      <c r="Q314">
        <f t="shared" si="43"/>
        <v>0.30218565432524214</v>
      </c>
      <c r="R314">
        <f t="shared" si="44"/>
        <v>3.2581142705573517E-2</v>
      </c>
      <c r="S314">
        <f>fSi</f>
        <v>0.8</v>
      </c>
      <c r="T314">
        <f>vt(R314*ps+(1-R314)*pl,pl, 9.8, 0.001, 2*K314, 4*PI()*K314^2, M314,IF(4*PI()*K314^2/M314&gt;=1,K1oct,K1sph), IF(4*PI()*K314^2/M314&gt;=1,K2oct,K2sph))</f>
        <v>6.393765830655404E-2</v>
      </c>
      <c r="U314">
        <f>vt(S314*ps+(1-S314)*pl,pl, 9.8, 0.001, 2*K314, 4*PI()*K314^2, M314,IF(4*PI()*K314^2/M314&gt;=1,K1oct,K1sph), IF(4*PI()*K314^2/M314&gt;=1,K2oct,K2sph))</f>
        <v>0.33819757359551206</v>
      </c>
    </row>
    <row r="315" spans="6:21">
      <c r="F315">
        <f t="shared" si="48"/>
        <v>31.300000000000175</v>
      </c>
      <c r="G315">
        <f>T0+R_*F315</f>
        <v>868.58999999999992</v>
      </c>
      <c r="H315">
        <f t="shared" si="45"/>
        <v>10.44769230769232</v>
      </c>
      <c r="I315" s="4">
        <f>Cinetica(Tliq-G315)*f3_</f>
        <v>3.9472893132540638E-3</v>
      </c>
      <c r="J315" s="5">
        <f t="shared" si="46"/>
        <v>6.1162974321998322E-6</v>
      </c>
      <c r="K315" s="5">
        <f>MAX(I314,J314)*dt+K314</f>
        <v>3.4056861598128402E-2</v>
      </c>
      <c r="L315" s="5">
        <f t="shared" si="41"/>
        <v>1.6546360516939948E-4</v>
      </c>
      <c r="M315" s="6">
        <f>IF(J315&gt;=I315, 4*PI()*K315^2, f2_*f3_/f1_/K315*L315)</f>
        <v>2.0464769482179228E-2</v>
      </c>
      <c r="N315">
        <f t="shared" si="40"/>
        <v>4.0000000000000002E-4</v>
      </c>
      <c r="O315">
        <f t="shared" si="47"/>
        <v>1.3319183619680808</v>
      </c>
      <c r="P315">
        <f t="shared" si="42"/>
        <v>10.150266857227018</v>
      </c>
      <c r="Q315">
        <f t="shared" si="43"/>
        <v>0.30217003585010976</v>
      </c>
      <c r="R315">
        <f t="shared" si="44"/>
        <v>3.2627558804791255E-2</v>
      </c>
      <c r="S315">
        <f>fSi</f>
        <v>0.8</v>
      </c>
      <c r="T315">
        <f>vt(R315*ps+(1-R315)*pl,pl, 9.8, 0.001, 2*K315, 4*PI()*K315^2, M315,IF(4*PI()*K315^2/M315&gt;=1,K1oct,K1sph), IF(4*PI()*K315^2/M315&gt;=1,K2oct,K2sph))</f>
        <v>6.4410835242164302E-2</v>
      </c>
      <c r="U315">
        <f>vt(S315*ps+(1-S315)*pl,pl, 9.8, 0.001, 2*K315, 4*PI()*K315^2, M315,IF(4*PI()*K315^2/M315&gt;=1,K1oct,K1sph), IF(4*PI()*K315^2/M315&gt;=1,K2oct,K2sph))</f>
        <v>0.3403667554290799</v>
      </c>
    </row>
    <row r="316" spans="6:21">
      <c r="F316">
        <f t="shared" si="48"/>
        <v>31.400000000000176</v>
      </c>
      <c r="G316">
        <f>T0+R_*F316</f>
        <v>868.51999999999987</v>
      </c>
      <c r="H316">
        <f t="shared" si="45"/>
        <v>10.45846153846156</v>
      </c>
      <c r="I316" s="4">
        <f>Cinetica(Tliq-G316)*f3_</f>
        <v>3.9806681576026876E-3</v>
      </c>
      <c r="J316" s="5">
        <f t="shared" si="46"/>
        <v>6.1290846192085138E-6</v>
      </c>
      <c r="K316" s="5">
        <f>MAX(I315,J315)*dt+K315</f>
        <v>3.4451590529453811E-2</v>
      </c>
      <c r="L316" s="5">
        <f t="shared" si="41"/>
        <v>1.7128385930115594E-4</v>
      </c>
      <c r="M316" s="6">
        <f>IF(J316&gt;=I316, 4*PI()*K316^2, f2_*f3_/f1_/K316*L316)</f>
        <v>2.0941903874664592E-2</v>
      </c>
      <c r="N316">
        <f t="shared" si="40"/>
        <v>4.0000000000000002E-4</v>
      </c>
      <c r="O316">
        <f t="shared" si="47"/>
        <v>1.3332388573618317</v>
      </c>
      <c r="P316">
        <f t="shared" si="42"/>
        <v>10.160304003257599</v>
      </c>
      <c r="Q316">
        <f t="shared" si="43"/>
        <v>0.30215459767296404</v>
      </c>
      <c r="R316">
        <f t="shared" si="44"/>
        <v>3.2674001021532131E-2</v>
      </c>
      <c r="S316">
        <f>fSi</f>
        <v>0.8</v>
      </c>
      <c r="T316">
        <f>vt(R316*ps+(1-R316)*pl,pl, 9.8, 0.001, 2*K316, 4*PI()*K316^2, M316,IF(4*PI()*K316^2/M316&gt;=1,K1oct,K1sph), IF(4*PI()*K316^2/M316&gt;=1,K2oct,K2sph))</f>
        <v>6.4885831298123878E-2</v>
      </c>
      <c r="U316">
        <f>vt(S316*ps+(1-S316)*pl,pl, 9.8, 0.001, 2*K316, 4*PI()*K316^2, M316,IF(4*PI()*K316^2/M316&gt;=1,K1oct,K1sph), IF(4*PI()*K316^2/M316&gt;=1,K2oct,K2sph))</f>
        <v>0.34254266630754177</v>
      </c>
    </row>
    <row r="317" spans="6:21">
      <c r="F317">
        <f t="shared" si="48"/>
        <v>31.500000000000178</v>
      </c>
      <c r="G317">
        <f>T0+R_*F317</f>
        <v>868.44999999999993</v>
      </c>
      <c r="H317">
        <f t="shared" si="45"/>
        <v>10.46923076923078</v>
      </c>
      <c r="I317" s="4">
        <f>Cinetica(Tliq-G317)*f3_</f>
        <v>4.0142241645543548E-3</v>
      </c>
      <c r="J317" s="5">
        <f t="shared" si="46"/>
        <v>6.1418454989992269E-6</v>
      </c>
      <c r="K317" s="5">
        <f>MAX(I316,J316)*dt+K316</f>
        <v>3.4849657345214079E-2</v>
      </c>
      <c r="L317" s="5">
        <f t="shared" si="41"/>
        <v>1.7728996171567448E-4</v>
      </c>
      <c r="M317" s="6">
        <f>IF(J317&gt;=I317, 4*PI()*K317^2, f2_*f3_/f1_/K317*L317)</f>
        <v>2.1428641184859702E-2</v>
      </c>
      <c r="N317">
        <f t="shared" si="40"/>
        <v>4.0000000000000002E-4</v>
      </c>
      <c r="O317">
        <f t="shared" si="47"/>
        <v>1.3345593265625939</v>
      </c>
      <c r="P317">
        <f t="shared" si="42"/>
        <v>10.170340046151392</v>
      </c>
      <c r="Q317">
        <f t="shared" si="43"/>
        <v>0.30213933715837327</v>
      </c>
      <c r="R317">
        <f t="shared" si="44"/>
        <v>3.2720467830212888E-2</v>
      </c>
      <c r="S317">
        <f>fSi</f>
        <v>0.8</v>
      </c>
      <c r="T317">
        <f>vt(R317*ps+(1-R317)*pl,pl, 9.8, 0.001, 2*K317, 4*PI()*K317^2, M317,IF(4*PI()*K317^2/M317&gt;=1,K1oct,K1sph), IF(4*PI()*K317^2/M317&gt;=1,K2oct,K2sph))</f>
        <v>6.5362649047803006E-2</v>
      </c>
      <c r="U317">
        <f>vt(S317*ps+(1-S317)*pl,pl, 9.8, 0.001, 2*K317, 4*PI()*K317^2, M317,IF(4*PI()*K317^2/M317&gt;=1,K1oct,K1sph), IF(4*PI()*K317^2/M317&gt;=1,K2oct,K2sph))</f>
        <v>0.34472530875003871</v>
      </c>
    </row>
    <row r="318" spans="6:21">
      <c r="F318">
        <f t="shared" si="48"/>
        <v>31.600000000000179</v>
      </c>
      <c r="G318">
        <f>T0+R_*F318</f>
        <v>868.37999999999988</v>
      </c>
      <c r="H318">
        <f t="shared" si="45"/>
        <v>10.480000000000018</v>
      </c>
      <c r="I318" s="4">
        <f>Cinetica(Tliq-G318)*f3_</f>
        <v>4.0479577200932719E-3</v>
      </c>
      <c r="J318" s="5">
        <f t="shared" si="46"/>
        <v>6.1545801526717771E-6</v>
      </c>
      <c r="K318" s="5">
        <f>MAX(I317,J317)*dt+K317</f>
        <v>3.5251079761669517E-2</v>
      </c>
      <c r="L318" s="5">
        <f t="shared" si="41"/>
        <v>1.8348724587242688E-4</v>
      </c>
      <c r="M318" s="6">
        <f>IF(J318&gt;=I318, 4*PI()*K318^2, f2_*f3_/f1_/K318*L318)</f>
        <v>2.1925144112540814E-2</v>
      </c>
      <c r="N318">
        <f t="shared" si="40"/>
        <v>4.0000000000000002E-4</v>
      </c>
      <c r="O318">
        <f t="shared" si="47"/>
        <v>1.3358797698275886</v>
      </c>
      <c r="P318">
        <f t="shared" si="42"/>
        <v>10.18037499891031</v>
      </c>
      <c r="Q318">
        <f t="shared" si="43"/>
        <v>0.3021242517174621</v>
      </c>
      <c r="R318">
        <f t="shared" si="44"/>
        <v>3.2766957733238129E-2</v>
      </c>
      <c r="S318">
        <f>fSi</f>
        <v>0.8</v>
      </c>
      <c r="T318">
        <f>vt(R318*ps+(1-R318)*pl,pl, 9.8, 0.001, 2*K318, 4*PI()*K318^2, M318,IF(4*PI()*K318^2/M318&gt;=1,K1oct,K1sph), IF(4*PI()*K318^2/M318&gt;=1,K2oct,K2sph))</f>
        <v>6.5841291041753902E-2</v>
      </c>
      <c r="U318">
        <f>vt(S318*ps+(1-S318)*pl,pl, 9.8, 0.001, 2*K318, 4*PI()*K318^2, M318,IF(4*PI()*K318^2/M318&gt;=1,K1oct,K1sph), IF(4*PI()*K318^2/M318&gt;=1,K2oct,K2sph))</f>
        <v>0.34691468524017322</v>
      </c>
    </row>
    <row r="319" spans="6:21">
      <c r="F319">
        <f t="shared" si="48"/>
        <v>31.70000000000018</v>
      </c>
      <c r="G319">
        <f>T0+R_*F319</f>
        <v>868.30999999999983</v>
      </c>
      <c r="H319">
        <f t="shared" si="45"/>
        <v>10.490769230769256</v>
      </c>
      <c r="I319" s="4">
        <f>Cinetica(Tliq-G319)*f3_</f>
        <v>4.0818692098441942E-3</v>
      </c>
      <c r="J319" s="5">
        <f t="shared" si="46"/>
        <v>6.1672886609928947E-6</v>
      </c>
      <c r="K319" s="5">
        <f>MAX(I318,J318)*dt+K318</f>
        <v>3.5655875533678841E-2</v>
      </c>
      <c r="L319" s="5">
        <f t="shared" si="41"/>
        <v>1.8988118111209256E-4</v>
      </c>
      <c r="M319" s="6">
        <f>IF(J319&gt;=I319, 4*PI()*K319^2, f2_*f3_/f1_/K319*L319)</f>
        <v>2.2431577597733746E-2</v>
      </c>
      <c r="N319">
        <f t="shared" si="40"/>
        <v>4.0000000000000002E-4</v>
      </c>
      <c r="O319">
        <f t="shared" si="47"/>
        <v>1.3372001874105235</v>
      </c>
      <c r="P319">
        <f t="shared" si="42"/>
        <v>10.190408874341625</v>
      </c>
      <c r="Q319">
        <f t="shared" si="43"/>
        <v>0.30210933880694862</v>
      </c>
      <c r="R319">
        <f t="shared" si="44"/>
        <v>3.2813469260447072E-2</v>
      </c>
      <c r="S319">
        <f>fSi</f>
        <v>0.8</v>
      </c>
      <c r="T319">
        <f>vt(R319*ps+(1-R319)*pl,pl, 9.8, 0.001, 2*K319, 4*PI()*K319^2, M319,IF(4*PI()*K319^2/M319&gt;=1,K1oct,K1sph), IF(4*PI()*K319^2/M319&gt;=1,K2oct,K2sph))</f>
        <v>6.6321759807865213E-2</v>
      </c>
      <c r="U319">
        <f>vt(S319*ps+(1-S319)*pl,pl, 9.8, 0.001, 2*K319, 4*PI()*K319^2, M319,IF(4*PI()*K319^2/M319&gt;=1,K1oct,K1sph), IF(4*PI()*K319^2/M319&gt;=1,K2oct,K2sph))</f>
        <v>0.3491107982266376</v>
      </c>
    </row>
    <row r="320" spans="6:21">
      <c r="F320">
        <f t="shared" si="48"/>
        <v>31.800000000000182</v>
      </c>
      <c r="G320">
        <f>T0+R_*F320</f>
        <v>868.2399999999999</v>
      </c>
      <c r="H320">
        <f t="shared" si="45"/>
        <v>10.501538461538477</v>
      </c>
      <c r="I320" s="4">
        <f>Cinetica(Tliq-G320)*f3_</f>
        <v>4.115959019074032E-3</v>
      </c>
      <c r="J320" s="5">
        <f t="shared" si="46"/>
        <v>6.1799711043980093E-6</v>
      </c>
      <c r="K320" s="5">
        <f>MAX(I319,J319)*dt+K319</f>
        <v>3.6064062454663259E-2</v>
      </c>
      <c r="L320" s="5">
        <f t="shared" si="41"/>
        <v>1.9647737568269952E-4</v>
      </c>
      <c r="M320" s="6">
        <f>IF(J320&gt;=I320, 4*PI()*K320^2, f2_*f3_/f1_/K320*L320)</f>
        <v>2.2948108844481764E-2</v>
      </c>
      <c r="N320">
        <f t="shared" si="40"/>
        <v>4.0000000000000002E-4</v>
      </c>
      <c r="O320">
        <f t="shared" si="47"/>
        <v>1.3385205795616584</v>
      </c>
      <c r="P320">
        <f t="shared" si="42"/>
        <v>10.200441685061492</v>
      </c>
      <c r="Q320">
        <f t="shared" si="43"/>
        <v>0.30209459592820409</v>
      </c>
      <c r="R320">
        <f t="shared" si="44"/>
        <v>3.2860000968591943E-2</v>
      </c>
      <c r="S320">
        <f>fSi</f>
        <v>0.8</v>
      </c>
      <c r="T320">
        <f>vt(R320*ps+(1-R320)*pl,pl, 9.8, 0.001, 2*K320, 4*PI()*K320^2, M320,IF(4*PI()*K320^2/M320&gt;=1,K1oct,K1sph), IF(4*PI()*K320^2/M320&gt;=1,K2oct,K2sph))</f>
        <v>6.6804057851597293E-2</v>
      </c>
      <c r="U320">
        <f>vt(S320*ps+(1-S320)*pl,pl, 9.8, 0.001, 2*K320, 4*PI()*K320^2, M320,IF(4*PI()*K320^2/M320&gt;=1,K1oct,K1sph), IF(4*PI()*K320^2/M320&gt;=1,K2oct,K2sph))</f>
        <v>0.35131365012383053</v>
      </c>
    </row>
    <row r="321" spans="6:21">
      <c r="F321">
        <f t="shared" si="48"/>
        <v>31.900000000000183</v>
      </c>
      <c r="G321">
        <f>T0+R_*F321</f>
        <v>868.16999999999985</v>
      </c>
      <c r="H321">
        <f t="shared" si="45"/>
        <v>10.512307692307717</v>
      </c>
      <c r="I321" s="4">
        <f>Cinetica(Tliq-G321)*f3_</f>
        <v>4.1502275326934564E-3</v>
      </c>
      <c r="J321" s="5">
        <f t="shared" si="46"/>
        <v>6.1926275629930085E-6</v>
      </c>
      <c r="K321" s="5">
        <f>MAX(I320,J320)*dt+K320</f>
        <v>3.6475658356570663E-2</v>
      </c>
      <c r="L321" s="5">
        <f t="shared" si="41"/>
        <v>2.0328157982350061E-4</v>
      </c>
      <c r="M321" s="6">
        <f>IF(J321&gt;=I321, 4*PI()*K321^2, f2_*f3_/f1_/K321*L321)</f>
        <v>2.3474907344790772E-2</v>
      </c>
      <c r="N321">
        <f t="shared" si="40"/>
        <v>4.0000000000000002E-4</v>
      </c>
      <c r="O321">
        <f t="shared" si="47"/>
        <v>1.3398409465278693</v>
      </c>
      <c r="P321">
        <f t="shared" si="42"/>
        <v>10.210473443498431</v>
      </c>
      <c r="Q321">
        <f t="shared" si="43"/>
        <v>0.30208002062633466</v>
      </c>
      <c r="R321">
        <f t="shared" si="44"/>
        <v>3.290655144082761E-2</v>
      </c>
      <c r="S321">
        <f>fSi</f>
        <v>0.8</v>
      </c>
      <c r="T321">
        <f>vt(R321*ps+(1-R321)*pl,pl, 9.8, 0.001, 2*K321, 4*PI()*K321^2, M321,IF(4*PI()*K321^2/M321&gt;=1,K1oct,K1sph), IF(4*PI()*K321^2/M321&gt;=1,K2oct,K2sph))</f>
        <v>6.7288187656206297E-2</v>
      </c>
      <c r="U321">
        <f>vt(S321*ps+(1-S321)*pl,pl, 9.8, 0.001, 2*K321, 4*PI()*K321^2, M321,IF(4*PI()*K321^2/M321&gt;=1,K1oct,K1sph), IF(4*PI()*K321^2/M321&gt;=1,K2oct,K2sph))</f>
        <v>0.35352324331246143</v>
      </c>
    </row>
    <row r="322" spans="6:21">
      <c r="F322">
        <f t="shared" si="48"/>
        <v>32.000000000000185</v>
      </c>
      <c r="G322">
        <f>T0+R_*F322</f>
        <v>868.09999999999991</v>
      </c>
      <c r="H322">
        <f t="shared" si="45"/>
        <v>10.523076923076937</v>
      </c>
      <c r="I322" s="4">
        <f>Cinetica(Tliq-G322)*f3_</f>
        <v>4.1846751352579313E-3</v>
      </c>
      <c r="J322" s="5">
        <f t="shared" si="46"/>
        <v>6.2052581165557737E-6</v>
      </c>
      <c r="K322" s="5">
        <f>MAX(I321,J321)*dt+K321</f>
        <v>3.6890681109840007E-2</v>
      </c>
      <c r="L322" s="5">
        <f t="shared" si="41"/>
        <v>2.1029968890750635E-4</v>
      </c>
      <c r="M322" s="6">
        <f>IF(J322&gt;=I322, 4*PI()*K322^2, f2_*f3_/f1_/K322*L322)</f>
        <v>2.4012144902752885E-2</v>
      </c>
      <c r="N322">
        <f t="shared" ref="N322:N385" si="49">del_dl</f>
        <v>4.0000000000000002E-4</v>
      </c>
      <c r="O322">
        <f t="shared" si="47"/>
        <v>1.3411612885526951</v>
      </c>
      <c r="P322">
        <f t="shared" si="42"/>
        <v>10.220504161896699</v>
      </c>
      <c r="Q322">
        <f t="shared" si="43"/>
        <v>0.30206561048928515</v>
      </c>
      <c r="R322">
        <f t="shared" si="44"/>
        <v>3.2953119286193079E-2</v>
      </c>
      <c r="S322">
        <f>fSi</f>
        <v>0.8</v>
      </c>
      <c r="T322">
        <f>vt(R322*ps+(1-R322)*pl,pl, 9.8, 0.001, 2*K322, 4*PI()*K322^2, M322,IF(4*PI()*K322^2/M322&gt;=1,K1oct,K1sph), IF(4*PI()*K322^2/M322&gt;=1,K2oct,K2sph))</f>
        <v>6.777415168293964E-2</v>
      </c>
      <c r="U322">
        <f>vt(S322*ps+(1-S322)*pl,pl, 9.8, 0.001, 2*K322, 4*PI()*K322^2, M322,IF(4*PI()*K322^2/M322&gt;=1,K1oct,K1sph), IF(4*PI()*K322^2/M322&gt;=1,K2oct,K2sph))</f>
        <v>0.35573958014014451</v>
      </c>
    </row>
    <row r="323" spans="6:21">
      <c r="F323">
        <f t="shared" si="48"/>
        <v>32.100000000000186</v>
      </c>
      <c r="G323">
        <f>T0+R_*F323</f>
        <v>868.02999999999986</v>
      </c>
      <c r="H323">
        <f t="shared" si="45"/>
        <v>10.533846153846175</v>
      </c>
      <c r="I323" s="4">
        <f>Cinetica(Tliq-G323)*f3_</f>
        <v>4.2193022109695737E-3</v>
      </c>
      <c r="J323" s="5">
        <f t="shared" si="46"/>
        <v>6.2178628445380308E-6</v>
      </c>
      <c r="K323" s="5">
        <f>MAX(I322,J322)*dt+K322</f>
        <v>3.7309148623365797E-2</v>
      </c>
      <c r="L323" s="5">
        <f t="shared" ref="L323:L386" si="50">K323^3*4/3*PI()</f>
        <v>2.1753774664360208E-4</v>
      </c>
      <c r="M323" s="6">
        <f>IF(J323&gt;=I323, 4*PI()*K323^2, f2_*f3_/f1_/K323*L323)</f>
        <v>2.4559995658848928E-2</v>
      </c>
      <c r="N323">
        <f t="shared" si="49"/>
        <v>4.0000000000000002E-4</v>
      </c>
      <c r="O323">
        <f t="shared" si="47"/>
        <v>1.3424816058764077</v>
      </c>
      <c r="P323">
        <f t="shared" ref="P323:P386" si="51">R323*O323+(1-R323)*H323</f>
        <v>10.230533852319615</v>
      </c>
      <c r="Q323">
        <f t="shared" ref="Q323:Q386" si="52">Q322+pl/ps*Dl/N322*((Tc-Tf)/ml-Co)/H322/(1-kpart)*M322*dt/L322-Q322*3/K322*we*dt</f>
        <v>0.30205136314696346</v>
      </c>
      <c r="R323">
        <f t="shared" ref="R323:R386" si="53">esidtGeral(R322,K322,MAX(I322,J322),pl,ps,kpart,H322,(H323-H322)/dt,M322,L322,Dl,N322,Co,dt)</f>
        <v>3.2999703139133682E-2</v>
      </c>
      <c r="S323">
        <f>fSi</f>
        <v>0.8</v>
      </c>
      <c r="T323">
        <f>vt(R323*ps+(1-R323)*pl,pl, 9.8, 0.001, 2*K323, 4*PI()*K323^2, M323,IF(4*PI()*K323^2/M323&gt;=1,K1oct,K1sph), IF(4*PI()*K323^2/M323&gt;=1,K2oct,K2sph))</f>
        <v>6.8261952371242843E-2</v>
      </c>
      <c r="U323">
        <f>vt(S323*ps+(1-S323)*pl,pl, 9.8, 0.001, 2*K323, 4*PI()*K323^2, M323,IF(4*PI()*K323^2/M323&gt;=1,K1oct,K1sph), IF(4*PI()*K323^2/M323&gt;=1,K2oct,K2sph))</f>
        <v>0.35796266292198015</v>
      </c>
    </row>
    <row r="324" spans="6:21">
      <c r="F324">
        <f t="shared" si="48"/>
        <v>32.200000000000188</v>
      </c>
      <c r="G324">
        <f>T0+R_*F324</f>
        <v>867.95999999999992</v>
      </c>
      <c r="H324">
        <f t="shared" si="45"/>
        <v>10.544615384615396</v>
      </c>
      <c r="I324" s="4">
        <f>Cinetica(Tliq-G324)*f3_</f>
        <v>4.2541091436781153E-3</v>
      </c>
      <c r="J324" s="5">
        <f t="shared" si="46"/>
        <v>6.2304418260668449E-6</v>
      </c>
      <c r="K324" s="5">
        <f>MAX(I323,J323)*dt+K323</f>
        <v>3.7731078844462751E-2</v>
      </c>
      <c r="L324" s="5">
        <f t="shared" si="50"/>
        <v>2.2500194833919196E-4</v>
      </c>
      <c r="M324" s="6">
        <f>IF(J324&gt;=I324, 4*PI()*K324^2, f2_*f3_/f1_/K324*L324)</f>
        <v>2.5118636114430656E-2</v>
      </c>
      <c r="N324">
        <f t="shared" si="49"/>
        <v>4.0000000000000002E-4</v>
      </c>
      <c r="O324">
        <f t="shared" si="47"/>
        <v>1.3438018987360549</v>
      </c>
      <c r="P324">
        <f t="shared" si="51"/>
        <v>10.240562526652811</v>
      </c>
      <c r="Q324">
        <f t="shared" si="52"/>
        <v>0.30203727627038579</v>
      </c>
      <c r="R324">
        <f t="shared" si="53"/>
        <v>3.304630165900236E-2</v>
      </c>
      <c r="S324">
        <f>fSi</f>
        <v>0.8</v>
      </c>
      <c r="T324">
        <f>vt(R324*ps+(1-R324)*pl,pl, 9.8, 0.001, 2*K324, 4*PI()*K324^2, M324,IF(4*PI()*K324^2/M324&gt;=1,K1oct,K1sph), IF(4*PI()*K324^2/M324&gt;=1,K2oct,K2sph))</f>
        <v>6.875159213900936E-2</v>
      </c>
      <c r="U324">
        <f>vt(S324*ps+(1-S324)*pl,pl, 9.8, 0.001, 2*K324, 4*PI()*K324^2, M324,IF(4*PI()*K324^2/M324&gt;=1,K1oct,K1sph), IF(4*PI()*K324^2/M324&gt;=1,K2oct,K2sph))</f>
        <v>0.36019249394112579</v>
      </c>
    </row>
    <row r="325" spans="6:21">
      <c r="F325">
        <f t="shared" si="48"/>
        <v>32.300000000000189</v>
      </c>
      <c r="G325">
        <f>T0+R_*F325</f>
        <v>867.88999999999987</v>
      </c>
      <c r="H325">
        <f t="shared" si="45"/>
        <v>10.555384615384636</v>
      </c>
      <c r="I325" s="4">
        <f>Cinetica(Tliq-G325)*f3_</f>
        <v>4.2890963168827363E-3</v>
      </c>
      <c r="J325" s="5">
        <f t="shared" si="46"/>
        <v>6.2429951399464471E-6</v>
      </c>
      <c r="K325" s="5">
        <f>MAX(I324,J324)*dt+K324</f>
        <v>3.8156489758830563E-2</v>
      </c>
      <c r="L325" s="5">
        <f t="shared" si="50"/>
        <v>2.3269864422432402E-4</v>
      </c>
      <c r="M325" s="6">
        <f>IF(J325&gt;=I325, 4*PI()*K325^2, f2_*f3_/f1_/K325*L325)</f>
        <v>2.5688245156383654E-2</v>
      </c>
      <c r="N325">
        <f t="shared" si="49"/>
        <v>4.0000000000000002E-4</v>
      </c>
      <c r="O325">
        <f t="shared" si="47"/>
        <v>1.3451221673655271</v>
      </c>
      <c r="P325">
        <f t="shared" si="51"/>
        <v>10.250590196607396</v>
      </c>
      <c r="Q325">
        <f t="shared" si="52"/>
        <v>0.30202334757084137</v>
      </c>
      <c r="R325">
        <f t="shared" si="53"/>
        <v>3.3092913529602169E-2</v>
      </c>
      <c r="S325">
        <f>fSi</f>
        <v>0.8</v>
      </c>
      <c r="T325">
        <f>vt(R325*ps+(1-R325)*pl,pl, 9.8, 0.001, 2*K325, 4*PI()*K325^2, M325,IF(4*PI()*K325^2/M325&gt;=1,K1oct,K1sph), IF(4*PI()*K325^2/M325&gt;=1,K2oct,K2sph))</f>
        <v>6.9243073382735096E-2</v>
      </c>
      <c r="U325">
        <f>vt(S325*ps+(1-S325)*pl,pl, 9.8, 0.001, 2*K325, 4*PI()*K325^2, M325,IF(4*PI()*K325^2/M325&gt;=1,K1oct,K1sph), IF(4*PI()*K325^2/M325&gt;=1,K2oct,K2sph))</f>
        <v>0.36242907544935582</v>
      </c>
    </row>
    <row r="326" spans="6:21">
      <c r="F326">
        <f t="shared" si="48"/>
        <v>32.40000000000019</v>
      </c>
      <c r="G326">
        <f>T0+R_*F326</f>
        <v>867.81999999999982</v>
      </c>
      <c r="H326">
        <f t="shared" si="45"/>
        <v>10.566153846153874</v>
      </c>
      <c r="I326" s="4">
        <f>Cinetica(Tliq-G326)*f3_</f>
        <v>4.3242641137330702E-3</v>
      </c>
      <c r="J326" s="5">
        <f t="shared" si="46"/>
        <v>6.2555228646597231E-6</v>
      </c>
      <c r="K326" s="5">
        <f>MAX(I325,J325)*dt+K325</f>
        <v>3.8585399390518839E-2</v>
      </c>
      <c r="L326" s="5">
        <f t="shared" si="50"/>
        <v>2.4063434283826159E-4</v>
      </c>
      <c r="M326" s="6">
        <f>IF(J326&gt;=I326, 4*PI()*K326^2, f2_*f3_/f1_/K326*L326)</f>
        <v>2.6269004081971439E-2</v>
      </c>
      <c r="N326">
        <f t="shared" si="49"/>
        <v>4.0000000000000002E-4</v>
      </c>
      <c r="O326">
        <f t="shared" si="47"/>
        <v>1.3464424119956</v>
      </c>
      <c r="P326">
        <f t="shared" si="51"/>
        <v>10.260616873723089</v>
      </c>
      <c r="Q326">
        <f t="shared" si="52"/>
        <v>0.30200957479907714</v>
      </c>
      <c r="R326">
        <f t="shared" si="53"/>
        <v>3.3139537458710025E-2</v>
      </c>
      <c r="S326">
        <f>fSi</f>
        <v>0.8</v>
      </c>
      <c r="T326">
        <f>vt(R326*ps+(1-R326)*pl,pl, 9.8, 0.001, 2*K326, 4*PI()*K326^2, M326,IF(4*PI()*K326^2/M326&gt;=1,K1oct,K1sph), IF(4*PI()*K326^2/M326&gt;=1,K2oct,K2sph))</f>
        <v>6.9736398477793921E-2</v>
      </c>
      <c r="U326">
        <f>vt(S326*ps+(1-S326)*pl,pl, 9.8, 0.001, 2*K326, 4*PI()*K326^2, M326,IF(4*PI()*K326^2/M326&gt;=1,K1oct,K1sph), IF(4*PI()*K326^2/M326&gt;=1,K2oct,K2sph))</f>
        <v>0.36467240966761083</v>
      </c>
    </row>
    <row r="327" spans="6:21">
      <c r="F327">
        <f t="shared" si="48"/>
        <v>32.500000000000192</v>
      </c>
      <c r="G327">
        <f>T0+R_*F327</f>
        <v>867.74999999999989</v>
      </c>
      <c r="H327">
        <f t="shared" si="45"/>
        <v>10.576923076923094</v>
      </c>
      <c r="I327" s="4">
        <f>Cinetica(Tliq-G327)*f3_</f>
        <v>4.359612917030734E-3</v>
      </c>
      <c r="J327" s="5">
        <f t="shared" si="46"/>
        <v>6.2680250783699261E-6</v>
      </c>
      <c r="K327" s="5">
        <f>MAX(I326,J326)*dt+K326</f>
        <v>3.9017825801892149E-2</v>
      </c>
      <c r="L327" s="5">
        <f t="shared" si="50"/>
        <v>2.4881571447947894E-4</v>
      </c>
      <c r="M327" s="6">
        <f>IF(J327&gt;=I327, 4*PI()*K327^2, f2_*f3_/f1_/K327*L327)</f>
        <v>2.6861096623861692E-2</v>
      </c>
      <c r="N327">
        <f t="shared" si="49"/>
        <v>4.0000000000000002E-4</v>
      </c>
      <c r="O327">
        <f t="shared" si="47"/>
        <v>1.3477626328539918</v>
      </c>
      <c r="P327">
        <f t="shared" si="51"/>
        <v>10.270642569371237</v>
      </c>
      <c r="Q327">
        <f t="shared" si="52"/>
        <v>0.30199595574450078</v>
      </c>
      <c r="R327">
        <f t="shared" si="53"/>
        <v>3.3186172177630889E-2</v>
      </c>
      <c r="S327">
        <f>fSi</f>
        <v>0.8</v>
      </c>
      <c r="T327">
        <f>vt(R327*ps+(1-R327)*pl,pl, 9.8, 0.001, 2*K327, 4*PI()*K327^2, M327,IF(4*PI()*K327^2/M327&gt;=1,K1oct,K1sph), IF(4*PI()*K327^2/M327&gt;=1,K2oct,K2sph))</f>
        <v>7.0231569778599678E-2</v>
      </c>
      <c r="U327">
        <f>vt(S327*ps+(1-S327)*pl,pl, 9.8, 0.001, 2*K327, 4*PI()*K327^2, M327,IF(4*PI()*K327^2/M327&gt;=1,K1oct,K1sph), IF(4*PI()*K327^2/M327&gt;=1,K2oct,K2sph))</f>
        <v>0.36692249878653649</v>
      </c>
    </row>
    <row r="328" spans="6:21">
      <c r="F328">
        <f t="shared" si="48"/>
        <v>32.600000000000193</v>
      </c>
      <c r="G328">
        <f>T0+R_*F328</f>
        <v>867.67999999999984</v>
      </c>
      <c r="H328">
        <f t="shared" si="45"/>
        <v>10.587692307692333</v>
      </c>
      <c r="I328" s="4">
        <f>Cinetica(Tliq-G328)*f3_</f>
        <v>4.3951431092308715E-3</v>
      </c>
      <c r="J328" s="5">
        <f t="shared" si="46"/>
        <v>6.2805018589223545E-6</v>
      </c>
      <c r="K328" s="5">
        <f>MAX(I327,J327)*dt+K327</f>
        <v>3.9453787093595219E-2</v>
      </c>
      <c r="L328" s="5">
        <f t="shared" si="50"/>
        <v>2.5724959472007145E-4</v>
      </c>
      <c r="M328" s="6">
        <f>IF(J328&gt;=I328, 4*PI()*K328^2, f2_*f3_/f1_/K328*L328)</f>
        <v>2.7464708975335369E-2</v>
      </c>
      <c r="N328">
        <f t="shared" si="49"/>
        <v>4.0000000000000002E-4</v>
      </c>
      <c r="O328">
        <f t="shared" si="47"/>
        <v>1.3490828301654183</v>
      </c>
      <c r="P328">
        <f t="shared" si="51"/>
        <v>10.280667294757819</v>
      </c>
      <c r="Q328">
        <f t="shared" si="52"/>
        <v>0.3019824882344026</v>
      </c>
      <c r="R328">
        <f t="shared" si="53"/>
        <v>3.3232816440759497E-2</v>
      </c>
      <c r="S328">
        <f>fSi</f>
        <v>0.8</v>
      </c>
      <c r="T328">
        <f>vt(R328*ps+(1-R328)*pl,pl, 9.8, 0.001, 2*K328, 4*PI()*K328^2, M328,IF(4*PI()*K328^2/M328&gt;=1,K1oct,K1sph), IF(4*PI()*K328^2/M328&gt;=1,K2oct,K2sph))</f>
        <v>7.072858961884794E-2</v>
      </c>
      <c r="U328">
        <f>vt(S328*ps+(1-S328)*pl,pl, 9.8, 0.001, 2*K328, 4*PI()*K328^2, M328,IF(4*PI()*K328^2/M328&gt;=1,K1oct,K1sph), IF(4*PI()*K328^2/M328&gt;=1,K2oct,K2sph))</f>
        <v>0.36917934496701182</v>
      </c>
    </row>
    <row r="329" spans="6:21">
      <c r="F329">
        <f t="shared" si="48"/>
        <v>32.700000000000195</v>
      </c>
      <c r="G329">
        <f>T0+R_*F329</f>
        <v>867.6099999999999</v>
      </c>
      <c r="H329">
        <f t="shared" si="45"/>
        <v>10.598461538461553</v>
      </c>
      <c r="I329" s="4">
        <f>Cinetica(Tliq-G329)*f3_</f>
        <v>4.4308550724431097E-3</v>
      </c>
      <c r="J329" s="5">
        <f t="shared" si="46"/>
        <v>6.2929532838458274E-6</v>
      </c>
      <c r="K329" s="5">
        <f>MAX(I328,J328)*dt+K328</f>
        <v>3.9893301404518307E-2</v>
      </c>
      <c r="L329" s="5">
        <f t="shared" si="50"/>
        <v>2.6594298798558432E-4</v>
      </c>
      <c r="M329" s="6">
        <f>IF(J329&gt;=I329, 4*PI()*K329^2, f2_*f3_/f1_/K329*L329)</f>
        <v>2.8080029815679499E-2</v>
      </c>
      <c r="N329">
        <f t="shared" si="49"/>
        <v>4.0000000000000002E-4</v>
      </c>
      <c r="O329">
        <f t="shared" si="47"/>
        <v>1.3504030041516331</v>
      </c>
      <c r="P329">
        <f t="shared" si="51"/>
        <v>10.290691060926358</v>
      </c>
      <c r="Q329">
        <f t="shared" si="52"/>
        <v>0.30196917013319519</v>
      </c>
      <c r="R329">
        <f t="shared" si="53"/>
        <v>3.3279469025134206E-2</v>
      </c>
      <c r="S329">
        <f>fSi</f>
        <v>0.8</v>
      </c>
      <c r="T329">
        <f>vt(R329*ps+(1-R329)*pl,pl, 9.8, 0.001, 2*K329, 4*PI()*K329^2, M329,IF(4*PI()*K329^2/M329&gt;=1,K1oct,K1sph), IF(4*PI()*K329^2/M329&gt;=1,K2oct,K2sph))</f>
        <v>7.1227460311716798E-2</v>
      </c>
      <c r="U329">
        <f>vt(S329*ps+(1-S329)*pl,pl, 9.8, 0.001, 2*K329, 4*PI()*K329^2, M329,IF(4*PI()*K329^2/M329&gt;=1,K1oct,K1sph), IF(4*PI()*K329^2/M329&gt;=1,K2oct,K2sph))</f>
        <v>0.37144295034066732</v>
      </c>
    </row>
    <row r="330" spans="6:21">
      <c r="F330">
        <f t="shared" si="48"/>
        <v>32.800000000000196</v>
      </c>
      <c r="G330">
        <f>T0+R_*F330</f>
        <v>867.53999999999985</v>
      </c>
      <c r="H330">
        <f t="shared" si="45"/>
        <v>10.609230769230793</v>
      </c>
      <c r="I330" s="4">
        <f>Cinetica(Tliq-G330)*f3_</f>
        <v>4.466749188433366E-3</v>
      </c>
      <c r="J330" s="5">
        <f t="shared" si="46"/>
        <v>6.3053794303544553E-6</v>
      </c>
      <c r="K330" s="5">
        <f>MAX(I329,J329)*dt+K329</f>
        <v>4.0336386911762619E-2</v>
      </c>
      <c r="L330" s="5">
        <f t="shared" si="50"/>
        <v>2.7490307120127188E-4</v>
      </c>
      <c r="M330" s="6">
        <f>IF(J330&gt;=I330, 4*PI()*K330^2, f2_*f3_/f1_/K330*L330)</f>
        <v>2.8707250335764333E-2</v>
      </c>
      <c r="N330">
        <f t="shared" si="49"/>
        <v>4.0000000000000002E-4</v>
      </c>
      <c r="O330">
        <f t="shared" si="47"/>
        <v>1.3517231550314881</v>
      </c>
      <c r="P330">
        <f t="shared" si="51"/>
        <v>10.300713878760776</v>
      </c>
      <c r="Q330">
        <f t="shared" si="52"/>
        <v>0.30195599934167044</v>
      </c>
      <c r="R330">
        <f t="shared" si="53"/>
        <v>3.3326128730027625E-2</v>
      </c>
      <c r="S330">
        <f>fSi</f>
        <v>0.8</v>
      </c>
      <c r="T330">
        <f>vt(R330*ps+(1-R330)*pl,pl, 9.8, 0.001, 2*K330, 4*PI()*K330^2, M330,IF(4*PI()*K330^2/M330&gt;=1,K1oct,K1sph), IF(4*PI()*K330^2/M330&gt;=1,K2oct,K2sph))</f>
        <v>7.1728184150099517E-2</v>
      </c>
      <c r="U330">
        <f>vt(S330*ps+(1-S330)*pl,pl, 9.8, 0.001, 2*K330, 4*PI()*K330^2, M330,IF(4*PI()*K330^2/M330&gt;=1,K1oct,K1sph), IF(4*PI()*K330^2/M330&gt;=1,K2oct,K2sph))</f>
        <v>0.37371331701039406</v>
      </c>
    </row>
    <row r="331" spans="6:21">
      <c r="F331">
        <f t="shared" si="48"/>
        <v>32.900000000000198</v>
      </c>
      <c r="G331">
        <f>T0+R_*F331</f>
        <v>867.46999999999991</v>
      </c>
      <c r="H331">
        <f t="shared" si="45"/>
        <v>10.620000000000013</v>
      </c>
      <c r="I331" s="4">
        <f>Cinetica(Tliq-G331)*f3_</f>
        <v>4.5028258386247194E-3</v>
      </c>
      <c r="J331" s="5">
        <f t="shared" si="46"/>
        <v>6.3177803753490635E-6</v>
      </c>
      <c r="K331" s="5">
        <f>MAX(I330,J330)*dt+K330</f>
        <v>4.0783061830605954E-2</v>
      </c>
      <c r="L331" s="5">
        <f t="shared" si="50"/>
        <v>2.8413719750581867E-4</v>
      </c>
      <c r="M331" s="6">
        <f>IF(J331&gt;=I331, 4*PI()*K331^2, f2_*f3_/f1_/K331*L331)</f>
        <v>2.9346564263805761E-2</v>
      </c>
      <c r="N331">
        <f t="shared" si="49"/>
        <v>4.0000000000000002E-4</v>
      </c>
      <c r="O331">
        <f t="shared" si="47"/>
        <v>1.3530432830209695</v>
      </c>
      <c r="P331">
        <f t="shared" si="51"/>
        <v>10.3107357589882</v>
      </c>
      <c r="Q331">
        <f t="shared" si="52"/>
        <v>0.30194297379627383</v>
      </c>
      <c r="R331">
        <f t="shared" si="53"/>
        <v>3.3372794376515892E-2</v>
      </c>
      <c r="S331">
        <f>fSi</f>
        <v>0.8</v>
      </c>
      <c r="T331">
        <f>vt(R331*ps+(1-R331)*pl,pl, 9.8, 0.001, 2*K331, 4*PI()*K331^2, M331,IF(4*PI()*K331^2/M331&gt;=1,K1oct,K1sph), IF(4*PI()*K331^2/M331&gt;=1,K2oct,K2sph))</f>
        <v>7.2230763406752246E-2</v>
      </c>
      <c r="U331">
        <f>vt(S331*ps+(1-S331)*pl,pl, 9.8, 0.001, 2*K331, 4*PI()*K331^2, M331,IF(4*PI()*K331^2/M331&gt;=1,K1oct,K1sph), IF(4*PI()*K331^2/M331&gt;=1,K2oct,K2sph))</f>
        <v>0.37599044705084189</v>
      </c>
    </row>
    <row r="332" spans="6:21">
      <c r="F332">
        <f t="shared" si="48"/>
        <v>33.000000000000199</v>
      </c>
      <c r="G332">
        <f>T0+R_*F332</f>
        <v>867.39999999999986</v>
      </c>
      <c r="H332">
        <f t="shared" si="45"/>
        <v>10.630769230769252</v>
      </c>
      <c r="I332" s="4">
        <f>Cinetica(Tliq-G332)*f3_</f>
        <v>4.5390854040992072E-3</v>
      </c>
      <c r="J332" s="5">
        <f t="shared" si="46"/>
        <v>6.3301561954189565E-6</v>
      </c>
      <c r="K332" s="5">
        <f>MAX(I331,J331)*dt+K331</f>
        <v>4.1233344414468423E-2</v>
      </c>
      <c r="L332" s="5">
        <f t="shared" si="50"/>
        <v>2.9365290003355987E-4</v>
      </c>
      <c r="M332" s="6">
        <f>IF(J332&gt;=I332, 4*PI()*K332^2, f2_*f3_/f1_/K332*L332)</f>
        <v>2.9998167891313633E-2</v>
      </c>
      <c r="N332">
        <f t="shared" si="49"/>
        <v>4.0000000000000002E-4</v>
      </c>
      <c r="O332">
        <f t="shared" si="47"/>
        <v>1.3543633883332575</v>
      </c>
      <c r="P332">
        <f t="shared" si="51"/>
        <v>10.320756712181696</v>
      </c>
      <c r="Q332">
        <f t="shared" si="52"/>
        <v>0.30193009146839495</v>
      </c>
      <c r="R332">
        <f t="shared" si="53"/>
        <v>3.3419464807087969E-2</v>
      </c>
      <c r="S332">
        <f>fSi</f>
        <v>0.8</v>
      </c>
      <c r="T332">
        <f>vt(R332*ps+(1-R332)*pl,pl, 9.8, 0.001, 2*K332, 4*PI()*K332^2, M332,IF(4*PI()*K332^2/M332&gt;=1,K1oct,K1sph), IF(4*PI()*K332^2/M332&gt;=1,K2oct,K2sph))</f>
        <v>7.2735200334598904E-2</v>
      </c>
      <c r="U332">
        <f>vt(S332*ps+(1-S332)*pl,pl, 9.8, 0.001, 2*K332, 4*PI()*K332^2, M332,IF(4*PI()*K332^2/M332&gt;=1,K1oct,K1sph), IF(4*PI()*K332^2/M332&gt;=1,K2oct,K2sph))</f>
        <v>0.37827434250890879</v>
      </c>
    </row>
    <row r="333" spans="6:21">
      <c r="F333">
        <f t="shared" si="48"/>
        <v>33.1000000000002</v>
      </c>
      <c r="G333">
        <f>T0+R_*F333</f>
        <v>867.32999999999981</v>
      </c>
      <c r="H333">
        <f t="shared" si="45"/>
        <v>10.64153846153849</v>
      </c>
      <c r="I333" s="4">
        <f>Cinetica(Tliq-G333)*f3_</f>
        <v>4.5755282655987354E-3</v>
      </c>
      <c r="J333" s="5">
        <f t="shared" si="46"/>
        <v>6.3425069668433415E-6</v>
      </c>
      <c r="K333" s="5">
        <f>MAX(I332,J332)*dt+K332</f>
        <v>4.1687252954878344E-2</v>
      </c>
      <c r="L333" s="5">
        <f t="shared" si="50"/>
        <v>3.0345789576625786E-4</v>
      </c>
      <c r="M333" s="6">
        <f>IF(J333&gt;=I333, 4*PI()*K333^2, f2_*f3_/f1_/K333*L333)</f>
        <v>3.0662260099227023E-2</v>
      </c>
      <c r="N333">
        <f t="shared" si="49"/>
        <v>4.0000000000000002E-4</v>
      </c>
      <c r="O333">
        <f t="shared" si="47"/>
        <v>1.3556834711787615</v>
      </c>
      <c r="P333">
        <f t="shared" si="51"/>
        <v>10.330776748762966</v>
      </c>
      <c r="Q333">
        <f t="shared" si="52"/>
        <v>0.30191735036367462</v>
      </c>
      <c r="R333">
        <f t="shared" si="53"/>
        <v>3.3466138885234045E-2</v>
      </c>
      <c r="S333">
        <f>fSi</f>
        <v>0.8</v>
      </c>
      <c r="T333">
        <f>vt(R333*ps+(1-R333)*pl,pl, 9.8, 0.001, 2*K333, 4*PI()*K333^2, M333,IF(4*PI()*K333^2/M333&gt;=1,K1oct,K1sph), IF(4*PI()*K333^2/M333&gt;=1,K2oct,K2sph))</f>
        <v>7.3241497166844555E-2</v>
      </c>
      <c r="U333">
        <f>vt(S333*ps+(1-S333)*pl,pl, 9.8, 0.001, 2*K333, 4*PI()*K333^2, M333,IF(4*PI()*K333^2/M333&gt;=1,K1oct,K1sph), IF(4*PI()*K333^2/M333&gt;=1,K2oct,K2sph))</f>
        <v>0.38056500540422089</v>
      </c>
    </row>
    <row r="334" spans="6:21">
      <c r="F334">
        <f t="shared" si="48"/>
        <v>33.200000000000202</v>
      </c>
      <c r="G334">
        <f>T0+R_*F334</f>
        <v>867.25999999999988</v>
      </c>
      <c r="H334">
        <f t="shared" si="45"/>
        <v>10.652307692307712</v>
      </c>
      <c r="I334" s="4">
        <f>Cinetica(Tliq-G334)*f3_</f>
        <v>4.6121548035265598E-3</v>
      </c>
      <c r="J334" s="5">
        <f t="shared" si="46"/>
        <v>6.3548327655929619E-6</v>
      </c>
      <c r="K334" s="5">
        <f>MAX(I333,J333)*dt+K333</f>
        <v>4.214480578143822E-2</v>
      </c>
      <c r="L334" s="5">
        <f t="shared" si="50"/>
        <v>3.135600894554964E-4</v>
      </c>
      <c r="M334" s="6">
        <f>IF(J334&gt;=I334, 4*PI()*K334^2, f2_*f3_/f1_/K334*L334)</f>
        <v>3.1339042384236786E-2</v>
      </c>
      <c r="N334">
        <f t="shared" si="49"/>
        <v>4.0000000000000002E-4</v>
      </c>
      <c r="O334">
        <f t="shared" si="47"/>
        <v>1.3570035317651703</v>
      </c>
      <c r="P334">
        <f t="shared" si="51"/>
        <v>10.340795879004968</v>
      </c>
      <c r="Q334">
        <f t="shared" si="52"/>
        <v>0.30190474852132726</v>
      </c>
      <c r="R334">
        <f t="shared" si="53"/>
        <v>3.3512815495061937E-2</v>
      </c>
      <c r="S334">
        <f>fSi</f>
        <v>0.8</v>
      </c>
      <c r="T334">
        <f>vt(R334*ps+(1-R334)*pl,pl, 9.8, 0.001, 2*K334, 4*PI()*K334^2, M334,IF(4*PI()*K334^2/M334&gt;=1,K1oct,K1sph), IF(4*PI()*K334^2/M334&gt;=1,K2oct,K2sph))</f>
        <v>7.3749656117260101E-2</v>
      </c>
      <c r="U334">
        <f>vt(S334*ps+(1-S334)*pl,pl, 9.8, 0.001, 2*K334, 4*PI()*K334^2, M334,IF(4*PI()*K334^2/M334&gt;=1,K1oct,K1sph), IF(4*PI()*K334^2/M334&gt;=1,K2oct,K2sph))</f>
        <v>0.38286243772960327</v>
      </c>
    </row>
    <row r="335" spans="6:21">
      <c r="F335">
        <f t="shared" si="48"/>
        <v>33.300000000000203</v>
      </c>
      <c r="G335">
        <f>T0+R_*F335</f>
        <v>867.18999999999983</v>
      </c>
      <c r="H335">
        <f t="shared" si="45"/>
        <v>10.66307692307695</v>
      </c>
      <c r="I335" s="4">
        <f>Cinetica(Tliq-G335)*f3_</f>
        <v>4.6489653979487735E-3</v>
      </c>
      <c r="J335" s="5">
        <f t="shared" si="46"/>
        <v>6.3671336673317089E-6</v>
      </c>
      <c r="K335" s="5">
        <f>MAX(I334,J334)*dt+K334</f>
        <v>4.2606021261790875E-2</v>
      </c>
      <c r="L335" s="5">
        <f t="shared" si="50"/>
        <v>3.2396757761677693E-4</v>
      </c>
      <c r="M335" s="6">
        <f>IF(J335&gt;=I335, 4*PI()*K335^2, f2_*f3_/f1_/K335*L335)</f>
        <v>3.2028718885296646E-2</v>
      </c>
      <c r="N335">
        <f t="shared" si="49"/>
        <v>4.0000000000000002E-4</v>
      </c>
      <c r="O335">
        <f t="shared" si="47"/>
        <v>1.3583235702974994</v>
      </c>
      <c r="P335">
        <f t="shared" si="51"/>
        <v>10.350814113034492</v>
      </c>
      <c r="Q335">
        <f t="shared" si="52"/>
        <v>0.30189228401347895</v>
      </c>
      <c r="R335">
        <f t="shared" si="53"/>
        <v>3.3559493540920304E-2</v>
      </c>
      <c r="S335">
        <f>fSi</f>
        <v>0.8</v>
      </c>
      <c r="T335">
        <f>vt(R335*ps+(1-R335)*pl,pl, 9.8, 0.001, 2*K335, 4*PI()*K335^2, M335,IF(4*PI()*K335^2/M335&gt;=1,K1oct,K1sph), IF(4*PI()*K335^2/M335&gt;=1,K2oct,K2sph))</f>
        <v>7.4259679380330679E-2</v>
      </c>
      <c r="U335">
        <f>vt(S335*ps+(1-S335)*pl,pl, 9.8, 0.001, 2*K335, 4*PI()*K335^2, M335,IF(4*PI()*K335^2/M335&gt;=1,K1oct,K1sph), IF(4*PI()*K335^2/M335&gt;=1,K2oct,K2sph))</f>
        <v>0.38516664145154134</v>
      </c>
    </row>
    <row r="336" spans="6:21">
      <c r="F336">
        <f t="shared" si="48"/>
        <v>33.400000000000205</v>
      </c>
      <c r="G336">
        <f>T0+R_*F336</f>
        <v>867.11999999999989</v>
      </c>
      <c r="H336">
        <f t="shared" si="45"/>
        <v>10.673846153846171</v>
      </c>
      <c r="I336" s="4">
        <f>Cinetica(Tliq-G336)*f3_</f>
        <v>4.6859604285951761E-3</v>
      </c>
      <c r="J336" s="5">
        <f t="shared" si="46"/>
        <v>6.3794097474180363E-6</v>
      </c>
      <c r="K336" s="5">
        <f>MAX(I335,J335)*dt+K335</f>
        <v>4.3070917801585749E-2</v>
      </c>
      <c r="L336" s="5">
        <f t="shared" si="50"/>
        <v>3.3468865259640745E-4</v>
      </c>
      <c r="M336" s="6">
        <f>IF(J336&gt;=I336, 4*PI()*K336^2, f2_*f3_/f1_/K336*L336)</f>
        <v>3.2731496410323371E-2</v>
      </c>
      <c r="N336">
        <f t="shared" si="49"/>
        <v>4.0000000000000002E-4</v>
      </c>
      <c r="O336">
        <f t="shared" si="47"/>
        <v>1.359643586978126</v>
      </c>
      <c r="P336">
        <f t="shared" si="51"/>
        <v>10.360831460834691</v>
      </c>
      <c r="Q336">
        <f t="shared" si="52"/>
        <v>0.30187995494452047</v>
      </c>
      <c r="R336">
        <f t="shared" si="53"/>
        <v>3.3606171947013479E-2</v>
      </c>
      <c r="S336">
        <f>fSi</f>
        <v>0.8</v>
      </c>
      <c r="T336">
        <f>vt(R336*ps+(1-R336)*pl,pl, 9.8, 0.001, 2*K336, 4*PI()*K336^2, M336,IF(4*PI()*K336^2/M336&gt;=1,K1oct,K1sph), IF(4*PI()*K336^2/M336&gt;=1,K2oct,K2sph))</f>
        <v>7.4771569131501348E-2</v>
      </c>
      <c r="U336">
        <f>vt(S336*ps+(1-S336)*pl,pl, 9.8, 0.001, 2*K336, 4*PI()*K336^2, M336,IF(4*PI()*K336^2/M336&gt;=1,K1oct,K1sph), IF(4*PI()*K336^2/M336&gt;=1,K2oct,K2sph))</f>
        <v>0.38747761851063445</v>
      </c>
    </row>
    <row r="337" spans="6:21">
      <c r="F337">
        <f t="shared" si="48"/>
        <v>33.500000000000206</v>
      </c>
      <c r="G337">
        <f>T0+R_*F337</f>
        <v>867.04999999999984</v>
      </c>
      <c r="H337">
        <f t="shared" si="45"/>
        <v>10.684615384615409</v>
      </c>
      <c r="I337" s="4">
        <f>Cinetica(Tliq-G337)*f3_</f>
        <v>4.7231402748610382E-3</v>
      </c>
      <c r="J337" s="5">
        <f t="shared" si="46"/>
        <v>6.3916610809066577E-6</v>
      </c>
      <c r="K337" s="5">
        <f>MAX(I336,J336)*dt+K336</f>
        <v>4.3539513844445266E-2</v>
      </c>
      <c r="L337" s="5">
        <f t="shared" si="50"/>
        <v>3.457318067122886E-4</v>
      </c>
      <c r="M337" s="6">
        <f>IF(J337&gt;=I337, 4*PI()*K337^2, f2_*f3_/f1_/K337*L337)</f>
        <v>3.3447584463086759E-2</v>
      </c>
      <c r="N337">
        <f t="shared" si="49"/>
        <v>4.0000000000000002E-4</v>
      </c>
      <c r="O337">
        <f t="shared" si="47"/>
        <v>1.360963582006842</v>
      </c>
      <c r="P337">
        <f t="shared" si="51"/>
        <v>10.370847932247543</v>
      </c>
      <c r="Q337">
        <f t="shared" si="52"/>
        <v>0.3018677594504745</v>
      </c>
      <c r="R337">
        <f t="shared" si="53"/>
        <v>3.3652849657049663E-2</v>
      </c>
      <c r="S337">
        <f>fSi</f>
        <v>0.8</v>
      </c>
      <c r="T337">
        <f>vt(R337*ps+(1-R337)*pl,pl, 9.8, 0.001, 2*K337, 4*PI()*K337^2, M337,IF(4*PI()*K337^2/M337&gt;=1,K1oct,K1sph), IF(4*PI()*K337^2/M337&gt;=1,K2oct,K2sph))</f>
        <v>7.5285327527355533E-2</v>
      </c>
      <c r="U337">
        <f>vt(S337*ps+(1-S337)*pl,pl, 9.8, 0.001, 2*K337, 4*PI()*K337^2, M337,IF(4*PI()*K337^2/M337&gt;=1,K1oct,K1sph), IF(4*PI()*K337^2/M337&gt;=1,K2oct,K2sph))</f>
        <v>0.38979537082203969</v>
      </c>
    </row>
    <row r="338" spans="6:21">
      <c r="F338">
        <f t="shared" si="48"/>
        <v>33.600000000000207</v>
      </c>
      <c r="G338">
        <f>T0+R_*F338</f>
        <v>866.9799999999999</v>
      </c>
      <c r="H338">
        <f t="shared" si="45"/>
        <v>10.695384615384629</v>
      </c>
      <c r="I338" s="4">
        <f>Cinetica(Tliq-G338)*f3_</f>
        <v>4.7605053158078971E-3</v>
      </c>
      <c r="J338" s="5">
        <f t="shared" si="46"/>
        <v>6.4038877425499145E-6</v>
      </c>
      <c r="K338" s="5">
        <f>MAX(I337,J337)*dt+K337</f>
        <v>4.4011827871931371E-2</v>
      </c>
      <c r="L338" s="5">
        <f t="shared" si="50"/>
        <v>3.5710573646971917E-4</v>
      </c>
      <c r="M338" s="6">
        <f>IF(J338&gt;=I338, 4*PI()*K338^2, f2_*f3_/f1_/K338*L338)</f>
        <v>3.4177195270290381E-2</v>
      </c>
      <c r="N338">
        <f t="shared" si="49"/>
        <v>4.0000000000000002E-4</v>
      </c>
      <c r="O338">
        <f t="shared" si="47"/>
        <v>1.3622835555808843</v>
      </c>
      <c r="P338">
        <f t="shared" si="51"/>
        <v>10.380863536976289</v>
      </c>
      <c r="Q338">
        <f t="shared" si="52"/>
        <v>0.3018556956983775</v>
      </c>
      <c r="R338">
        <f t="shared" si="53"/>
        <v>3.3699525633868375E-2</v>
      </c>
      <c r="S338">
        <f>fSi</f>
        <v>0.8</v>
      </c>
      <c r="T338">
        <f>vt(R338*ps+(1-R338)*pl,pl, 9.8, 0.001, 2*K338, 4*PI()*K338^2, M338,IF(4*PI()*K338^2/M338&gt;=1,K1oct,K1sph), IF(4*PI()*K338^2/M338&gt;=1,K2oct,K2sph))</f>
        <v>7.5800956705841055E-2</v>
      </c>
      <c r="U338">
        <f>vt(S338*ps+(1-S338)*pl,pl, 9.8, 0.001, 2*K338, 4*PI()*K338^2, M338,IF(4*PI()*K338^2/M338&gt;=1,K1oct,K1sph), IF(4*PI()*K338^2/M338&gt;=1,K2oct,K2sph))</f>
        <v>0.39211990027590815</v>
      </c>
    </row>
    <row r="339" spans="6:21">
      <c r="F339">
        <f t="shared" si="48"/>
        <v>33.700000000000209</v>
      </c>
      <c r="G339">
        <f>T0+R_*F339</f>
        <v>866.90999999999985</v>
      </c>
      <c r="H339">
        <f t="shared" ref="H339:H402" si="54">(G339-Tf)/ml</f>
        <v>10.706153846153869</v>
      </c>
      <c r="I339" s="4">
        <f>Cinetica(Tliq-G339)*f3_</f>
        <v>4.7980559301653066E-3</v>
      </c>
      <c r="J339" s="5">
        <f t="shared" ref="J339:J402" si="55">Glob(H339,N339,Dl,Co,kpart)</f>
        <v>6.4160898067994567E-6</v>
      </c>
      <c r="K339" s="5">
        <f>MAX(I338,J338)*dt+K338</f>
        <v>4.4487878403512163E-2</v>
      </c>
      <c r="L339" s="5">
        <f t="shared" si="50"/>
        <v>3.6881934685335191E-4</v>
      </c>
      <c r="M339" s="6">
        <f>IF(J339&gt;=I339, 4*PI()*K339^2, f2_*f3_/f1_/K339*L339)</f>
        <v>3.4920543808843747E-2</v>
      </c>
      <c r="N339">
        <f t="shared" si="49"/>
        <v>4.0000000000000002E-4</v>
      </c>
      <c r="O339">
        <f t="shared" ref="O339:O402" si="56">O338+(kpart*H338-O338)/L338/R338*(L338*(R339-R338)+R338*MAX(I338,J338)*M338*dt)</f>
        <v>1.3636035078949877</v>
      </c>
      <c r="P339">
        <f t="shared" si="51"/>
        <v>10.390878284587791</v>
      </c>
      <c r="Q339">
        <f t="shared" si="52"/>
        <v>0.30184376188567508</v>
      </c>
      <c r="R339">
        <f t="shared" si="53"/>
        <v>3.3746198859104522E-2</v>
      </c>
      <c r="S339">
        <f>fSi</f>
        <v>0.8</v>
      </c>
      <c r="T339">
        <f>vt(R339*ps+(1-R339)*pl,pl, 9.8, 0.001, 2*K339, 4*PI()*K339^2, M339,IF(4*PI()*K339^2/M339&gt;=1,K1oct,K1sph), IF(4*PI()*K339^2/M339&gt;=1,K2oct,K2sph))</f>
        <v>7.6318458786453935E-2</v>
      </c>
      <c r="U339">
        <f>vt(S339*ps+(1-S339)*pl,pl, 9.8, 0.001, 2*K339, 4*PI()*K339^2, M339,IF(4*PI()*K339^2/M339&gt;=1,K1oct,K1sph), IF(4*PI()*K339^2/M339&gt;=1,K2oct,K2sph))</f>
        <v>0.39445120873781236</v>
      </c>
    </row>
    <row r="340" spans="6:21">
      <c r="F340">
        <f t="shared" si="48"/>
        <v>33.80000000000021</v>
      </c>
      <c r="G340">
        <f>T0+R_*F340</f>
        <v>866.8399999999998</v>
      </c>
      <c r="H340">
        <f t="shared" si="54"/>
        <v>10.716923076923107</v>
      </c>
      <c r="I340" s="4">
        <f>Cinetica(Tliq-G340)*f3_</f>
        <v>4.835792496331667E-3</v>
      </c>
      <c r="J340" s="5">
        <f t="shared" si="55"/>
        <v>6.4282673478076114E-6</v>
      </c>
      <c r="K340" s="5">
        <f>MAX(I339,J339)*dt+K339</f>
        <v>4.4967683996528694E-2</v>
      </c>
      <c r="L340" s="5">
        <f t="shared" si="50"/>
        <v>3.8088175569644895E-4</v>
      </c>
      <c r="M340" s="6">
        <f>IF(J340&gt;=I340, 4*PI()*K340^2, f2_*f3_/f1_/K340*L340)</f>
        <v>3.5677847833326844E-2</v>
      </c>
      <c r="N340">
        <f t="shared" si="49"/>
        <v>4.0000000000000002E-4</v>
      </c>
      <c r="O340">
        <f t="shared" si="56"/>
        <v>1.3649234391414142</v>
      </c>
      <c r="P340">
        <f t="shared" si="51"/>
        <v>10.400892184514863</v>
      </c>
      <c r="Q340">
        <f t="shared" si="52"/>
        <v>0.30183195623963105</v>
      </c>
      <c r="R340">
        <f t="shared" si="53"/>
        <v>3.3792868332831405E-2</v>
      </c>
      <c r="S340">
        <f>fSi</f>
        <v>0.8</v>
      </c>
      <c r="T340">
        <f>vt(R340*ps+(1-R340)*pl,pl, 9.8, 0.001, 2*K340, 4*PI()*K340^2, M340,IF(4*PI()*K340^2/M340&gt;=1,K1oct,K1sph), IF(4*PI()*K340^2/M340&gt;=1,K2oct,K2sph))</f>
        <v>7.6837835870438159E-2</v>
      </c>
      <c r="U340">
        <f>vt(S340*ps+(1-S340)*pl,pl, 9.8, 0.001, 2*K340, 4*PI()*K340^2, M340,IF(4*PI()*K340^2/M340&gt;=1,K1oct,K1sph), IF(4*PI()*K340^2/M340&gt;=1,K2oct,K2sph))</f>
        <v>0.39678929804916591</v>
      </c>
    </row>
    <row r="341" spans="6:21">
      <c r="F341">
        <f t="shared" si="48"/>
        <v>33.900000000000212</v>
      </c>
      <c r="G341">
        <f>T0+R_*F341</f>
        <v>866.76999999999987</v>
      </c>
      <c r="H341">
        <f t="shared" si="54"/>
        <v>10.727692307692328</v>
      </c>
      <c r="I341" s="4">
        <f>Cinetica(Tliq-G341)*f3_</f>
        <v>4.8737153923756596E-3</v>
      </c>
      <c r="J341" s="5">
        <f t="shared" si="55"/>
        <v>6.4404204394289522E-6</v>
      </c>
      <c r="K341" s="5">
        <f>MAX(I340,J340)*dt+K340</f>
        <v>4.545126324616186E-2</v>
      </c>
      <c r="L341" s="5">
        <f t="shared" si="50"/>
        <v>3.9330229812859424E-4</v>
      </c>
      <c r="M341" s="6">
        <f>IF(J341&gt;=I341, 4*PI()*K341^2, f2_*f3_/f1_/K341*L341)</f>
        <v>3.6449327903647549E-2</v>
      </c>
      <c r="N341">
        <f t="shared" si="49"/>
        <v>4.0000000000000002E-4</v>
      </c>
      <c r="O341">
        <f t="shared" si="56"/>
        <v>1.366243349509997</v>
      </c>
      <c r="P341">
        <f t="shared" si="51"/>
        <v>10.410905246058553</v>
      </c>
      <c r="Q341">
        <f t="shared" si="52"/>
        <v>0.30182027701674963</v>
      </c>
      <c r="R341">
        <f t="shared" si="53"/>
        <v>3.3839533073230989E-2</v>
      </c>
      <c r="S341">
        <f>fSi</f>
        <v>0.8</v>
      </c>
      <c r="T341">
        <f>vt(R341*ps+(1-R341)*pl,pl, 9.8, 0.001, 2*K341, 4*PI()*K341^2, M341,IF(4*PI()*K341^2/M341&gt;=1,K1oct,K1sph), IF(4*PI()*K341^2/M341&gt;=1,K2oct,K2sph))</f>
        <v>7.7359090040988746E-2</v>
      </c>
      <c r="U341">
        <f>vt(S341*ps+(1-S341)*pl,pl, 9.8, 0.001, 2*K341, 4*PI()*K341^2, M341,IF(4*PI()*K341^2/M341&gt;=1,K1oct,K1sph), IF(4*PI()*K341^2/M341&gt;=1,K2oct,K2sph))</f>
        <v>0.39913417002763474</v>
      </c>
    </row>
    <row r="342" spans="6:21">
      <c r="F342">
        <f t="shared" si="48"/>
        <v>34.000000000000213</v>
      </c>
      <c r="G342">
        <f>T0+R_*F342</f>
        <v>866.69999999999982</v>
      </c>
      <c r="H342">
        <f t="shared" si="54"/>
        <v>10.738461538461566</v>
      </c>
      <c r="I342" s="4">
        <f>Cinetica(Tliq-G342)*f3_</f>
        <v>4.911824996037672E-3</v>
      </c>
      <c r="J342" s="5">
        <f t="shared" si="55"/>
        <v>6.4525491552218466E-6</v>
      </c>
      <c r="K342" s="5">
        <f>MAX(I341,J341)*dt+K341</f>
        <v>4.5938634785399425E-2</v>
      </c>
      <c r="L342" s="5">
        <f t="shared" si="50"/>
        <v>4.060905311030403E-4</v>
      </c>
      <c r="M342" s="6">
        <f>IF(J342&gt;=I342, 4*PI()*K342^2, f2_*f3_/f1_/K342*L342)</f>
        <v>3.7235207412893004E-2</v>
      </c>
      <c r="N342">
        <f t="shared" si="49"/>
        <v>4.0000000000000002E-4</v>
      </c>
      <c r="O342">
        <f t="shared" si="56"/>
        <v>1.3675632391881833</v>
      </c>
      <c r="P342">
        <f t="shared" si="51"/>
        <v>10.42091747839037</v>
      </c>
      <c r="Q342">
        <f t="shared" si="52"/>
        <v>0.3018087225022103</v>
      </c>
      <c r="R342">
        <f t="shared" si="53"/>
        <v>3.388619211626899E-2</v>
      </c>
      <c r="S342">
        <f>fSi</f>
        <v>0.8</v>
      </c>
      <c r="T342">
        <f>vt(R342*ps+(1-R342)*pl,pl, 9.8, 0.001, 2*K342, 4*PI()*K342^2, M342,IF(4*PI()*K342^2/M342&gt;=1,K1oct,K1sph), IF(4*PI()*K342^2/M342&gt;=1,K2oct,K2sph))</f>
        <v>7.7882223363478401E-2</v>
      </c>
      <c r="U342">
        <f>vt(S342*ps+(1-S342)*pl,pl, 9.8, 0.001, 2*K342, 4*PI()*K342^2, M342,IF(4*PI()*K342^2/M342&gt;=1,K1oct,K1sph), IF(4*PI()*K342^2/M342&gt;=1,K2oct,K2sph))</f>
        <v>0.4014858264675415</v>
      </c>
    </row>
    <row r="343" spans="6:21">
      <c r="F343">
        <f t="shared" si="48"/>
        <v>34.100000000000215</v>
      </c>
      <c r="G343">
        <f>T0+R_*F343</f>
        <v>866.62999999999988</v>
      </c>
      <c r="H343">
        <f t="shared" si="54"/>
        <v>10.749230769230788</v>
      </c>
      <c r="I343" s="4">
        <f>Cinetica(Tliq-G343)*f3_</f>
        <v>4.9501216847306038E-3</v>
      </c>
      <c r="J343" s="5">
        <f t="shared" si="55"/>
        <v>6.4646535684498019E-6</v>
      </c>
      <c r="K343" s="5">
        <f>MAX(I342,J342)*dt+K342</f>
        <v>4.6429817285003193E-2</v>
      </c>
      <c r="L343" s="5">
        <f t="shared" si="50"/>
        <v>4.1925623800487737E-4</v>
      </c>
      <c r="M343" s="6">
        <f>IF(J343&gt;=I343, 4*PI()*K343^2, f2_*f3_/f1_/K343*L343)</f>
        <v>3.8035712615375583E-2</v>
      </c>
      <c r="N343">
        <f t="shared" si="49"/>
        <v>4.0000000000000002E-4</v>
      </c>
      <c r="O343">
        <f t="shared" si="56"/>
        <v>1.368883108361062</v>
      </c>
      <c r="P343">
        <f t="shared" si="51"/>
        <v>10.430928890554476</v>
      </c>
      <c r="Q343">
        <f t="shared" si="52"/>
        <v>0.30179729100931535</v>
      </c>
      <c r="R343">
        <f t="shared" si="53"/>
        <v>3.3932844515359779E-2</v>
      </c>
      <c r="S343">
        <f>fSi</f>
        <v>0.8</v>
      </c>
      <c r="T343">
        <f>vt(R343*ps+(1-R343)*pl,pl, 9.8, 0.001, 2*K343, 4*PI()*K343^2, M343,IF(4*PI()*K343^2/M343&gt;=1,K1oct,K1sph), IF(4*PI()*K343^2/M343&gt;=1,K2oct,K2sph))</f>
        <v>7.8407237885581946E-2</v>
      </c>
      <c r="U343">
        <f>vt(S343*ps+(1-S343)*pl,pl, 9.8, 0.001, 2*K343, 4*PI()*K343^2, M343,IF(4*PI()*K343^2/M343&gt;=1,K1oct,K1sph), IF(4*PI()*K343^2/M343&gt;=1,K2oct,K2sph))</f>
        <v>0.40384426914026067</v>
      </c>
    </row>
    <row r="344" spans="6:21">
      <c r="F344">
        <f t="shared" si="48"/>
        <v>34.200000000000216</v>
      </c>
      <c r="G344">
        <f>T0+R_*F344</f>
        <v>866.55999999999983</v>
      </c>
      <c r="H344">
        <f t="shared" si="54"/>
        <v>10.760000000000026</v>
      </c>
      <c r="I344" s="4">
        <f>Cinetica(Tliq-G344)*f3_</f>
        <v>4.9886058355415779E-3</v>
      </c>
      <c r="J344" s="5">
        <f t="shared" si="55"/>
        <v>6.4767337520830954E-6</v>
      </c>
      <c r="K344" s="5">
        <f>MAX(I343,J343)*dt+K343</f>
        <v>4.6924829453476251E-2</v>
      </c>
      <c r="L344" s="5">
        <f t="shared" si="50"/>
        <v>4.328094333412272E-4</v>
      </c>
      <c r="M344" s="6">
        <f>IF(J344&gt;=I344, 4*PI()*K344^2, f2_*f3_/f1_/K344*L344)</f>
        <v>3.8851072654874287E-2</v>
      </c>
      <c r="N344">
        <f t="shared" si="49"/>
        <v>4.0000000000000002E-4</v>
      </c>
      <c r="O344">
        <f t="shared" si="56"/>
        <v>1.3702029572114121</v>
      </c>
      <c r="P344">
        <f t="shared" si="51"/>
        <v>10.440939491469837</v>
      </c>
      <c r="Q344">
        <f t="shared" si="52"/>
        <v>0.30178598087894948</v>
      </c>
      <c r="R344">
        <f t="shared" si="53"/>
        <v>3.3979489341064026E-2</v>
      </c>
      <c r="S344">
        <f>fSi</f>
        <v>0.8</v>
      </c>
      <c r="T344">
        <f>vt(R344*ps+(1-R344)*pl,pl, 9.8, 0.001, 2*K344, 4*PI()*K344^2, M344,IF(4*PI()*K344^2/M344&gt;=1,K1oct,K1sph), IF(4*PI()*K344^2/M344&gt;=1,K2oct,K2sph))</f>
        <v>7.8934135637550057E-2</v>
      </c>
      <c r="U344">
        <f>vt(S344*ps+(1-S344)*pl,pl, 9.8, 0.001, 2*K344, 4*PI()*K344^2, M344,IF(4*PI()*K344^2/M344&gt;=1,K1oct,K1sph), IF(4*PI()*K344^2/M344&gt;=1,K2oct,K2sph))</f>
        <v>0.4062094997946078</v>
      </c>
    </row>
    <row r="345" spans="6:21">
      <c r="F345">
        <f t="shared" si="48"/>
        <v>34.300000000000217</v>
      </c>
      <c r="G345">
        <f>T0+R_*F345</f>
        <v>866.4899999999999</v>
      </c>
      <c r="H345">
        <f t="shared" si="54"/>
        <v>10.770769230769247</v>
      </c>
      <c r="I345" s="4">
        <f>Cinetica(Tliq-G345)*f3_</f>
        <v>5.0272778252326697E-3</v>
      </c>
      <c r="J345" s="5">
        <f t="shared" si="55"/>
        <v>6.4887897788000908E-6</v>
      </c>
      <c r="K345" s="5">
        <f>MAX(I344,J344)*dt+K344</f>
        <v>4.7423690037030411E-2</v>
      </c>
      <c r="L345" s="5">
        <f t="shared" si="50"/>
        <v>4.4676036751467916E-4</v>
      </c>
      <c r="M345" s="6">
        <f>IF(J345&gt;=I345, 4*PI()*K345^2, f2_*f3_/f1_/K345*L345)</f>
        <v>3.9681519593072291E-2</v>
      </c>
      <c r="N345">
        <f t="shared" si="49"/>
        <v>4.0000000000000002E-4</v>
      </c>
      <c r="O345">
        <f t="shared" si="56"/>
        <v>1.3715227859197276</v>
      </c>
      <c r="P345">
        <f t="shared" si="51"/>
        <v>10.450949289932309</v>
      </c>
      <c r="Q345">
        <f t="shared" si="52"/>
        <v>0.30177479047905148</v>
      </c>
      <c r="R345">
        <f t="shared" si="53"/>
        <v>3.4026125680765511E-2</v>
      </c>
      <c r="S345">
        <f>fSi</f>
        <v>0.8</v>
      </c>
      <c r="T345">
        <f>vt(R345*ps+(1-R345)*pl,pl, 9.8, 0.001, 2*K345, 4*PI()*K345^2, M345,IF(4*PI()*K345^2/M345&gt;=1,K1oct,K1sph), IF(4*PI()*K345^2/M345&gt;=1,K2oct,K2sph))</f>
        <v>7.9462918632347904E-2</v>
      </c>
      <c r="U345">
        <f>vt(S345*ps+(1-S345)*pl,pl, 9.8, 0.001, 2*K345, 4*PI()*K345^2, M345,IF(4*PI()*K345^2/M345&gt;=1,K1oct,K1sph), IF(4*PI()*K345^2/M345&gt;=1,K2oct,K2sph))</f>
        <v>0.40858152015722055</v>
      </c>
    </row>
    <row r="346" spans="6:21">
      <c r="F346">
        <f t="shared" si="48"/>
        <v>34.400000000000219</v>
      </c>
      <c r="G346">
        <f>T0+R_*F346</f>
        <v>866.41999999999985</v>
      </c>
      <c r="H346">
        <f t="shared" si="54"/>
        <v>10.781538461538485</v>
      </c>
      <c r="I346" s="4">
        <f>Cinetica(Tliq-G346)*f3_</f>
        <v>5.0661380302426074E-3</v>
      </c>
      <c r="J346" s="5">
        <f t="shared" si="55"/>
        <v>6.5008217209888463E-6</v>
      </c>
      <c r="K346" s="5">
        <f>MAX(I345,J345)*dt+K345</f>
        <v>4.7926417819553681E-2</v>
      </c>
      <c r="L346" s="5">
        <f t="shared" si="50"/>
        <v>4.6111953168120125E-4</v>
      </c>
      <c r="M346" s="6">
        <f>IF(J346&gt;=I346, 4*PI()*K346^2, f2_*f3_/f1_/K346*L346)</f>
        <v>4.0527288438191623E-2</v>
      </c>
      <c r="N346">
        <f t="shared" si="49"/>
        <v>4.0000000000000002E-4</v>
      </c>
      <c r="O346">
        <f t="shared" si="56"/>
        <v>1.3728425946642651</v>
      </c>
      <c r="P346">
        <f t="shared" si="51"/>
        <v>10.460958294616718</v>
      </c>
      <c r="Q346">
        <f t="shared" si="52"/>
        <v>0.30176371820409725</v>
      </c>
      <c r="R346">
        <f t="shared" si="53"/>
        <v>3.4072752638381401E-2</v>
      </c>
      <c r="S346">
        <f>fSi</f>
        <v>0.8</v>
      </c>
      <c r="T346">
        <f>vt(R346*ps+(1-R346)*pl,pl, 9.8, 0.001, 2*K346, 4*PI()*K346^2, M346,IF(4*PI()*K346^2/M346&gt;=1,K1oct,K1sph), IF(4*PI()*K346^2/M346&gt;=1,K2oct,K2sph))</f>
        <v>7.999358886587106E-2</v>
      </c>
      <c r="U346">
        <f>vt(S346*ps+(1-S346)*pl,pl, 9.8, 0.001, 2*K346, 4*PI()*K346^2, M346,IF(4*PI()*K346^2/M346&gt;=1,K1oct,K1sph), IF(4*PI()*K346^2/M346&gt;=1,K2oct,K2sph))</f>
        <v>0.41096033193293313</v>
      </c>
    </row>
    <row r="347" spans="6:21">
      <c r="F347">
        <f t="shared" si="48"/>
        <v>34.50000000000022</v>
      </c>
      <c r="G347">
        <f>T0+R_*F347</f>
        <v>866.3499999999998</v>
      </c>
      <c r="H347">
        <f t="shared" si="54"/>
        <v>10.792307692307723</v>
      </c>
      <c r="I347" s="4">
        <f>Cinetica(Tliq-G347)*f3_</f>
        <v>5.1051868266875416E-3</v>
      </c>
      <c r="J347" s="5">
        <f t="shared" si="55"/>
        <v>6.5128296507484302E-6</v>
      </c>
      <c r="K347" s="5">
        <f>MAX(I346,J346)*dt+K346</f>
        <v>4.8433031622577942E-2</v>
      </c>
      <c r="L347" s="5">
        <f t="shared" si="50"/>
        <v>4.7589766269377076E-4</v>
      </c>
      <c r="M347" s="6">
        <f>IF(J347&gt;=I347, 4*PI()*K347^2, f2_*f3_/f1_/K347*L347)</f>
        <v>4.1388617173825422E-2</v>
      </c>
      <c r="N347">
        <f t="shared" si="49"/>
        <v>4.0000000000000002E-4</v>
      </c>
      <c r="O347">
        <f t="shared" si="56"/>
        <v>1.3741623836210679</v>
      </c>
      <c r="P347">
        <f t="shared" si="51"/>
        <v>10.470966514078869</v>
      </c>
      <c r="Q347">
        <f t="shared" si="52"/>
        <v>0.30175276247459432</v>
      </c>
      <c r="R347">
        <f t="shared" si="53"/>
        <v>3.4119369334052407E-2</v>
      </c>
      <c r="S347">
        <f>fSi</f>
        <v>0.8</v>
      </c>
      <c r="T347">
        <f>vt(R347*ps+(1-R347)*pl,pl, 9.8, 0.001, 2*K347, 4*PI()*K347^2, M347,IF(4*PI()*K347^2/M347&gt;=1,K1oct,K1sph), IF(4*PI()*K347^2/M347&gt;=1,K2oct,K2sph))</f>
        <v>8.0526148317125554E-2</v>
      </c>
      <c r="U347">
        <f>vt(S347*ps+(1-S347)*pl,pl, 9.8, 0.001, 2*K347, 4*PI()*K347^2, M347,IF(4*PI()*K347^2/M347&gt;=1,K1oct,K1sph), IF(4*PI()*K347^2/M347&gt;=1,K2oct,K2sph))</f>
        <v>0.41334593680514203</v>
      </c>
    </row>
    <row r="348" spans="6:21">
      <c r="F348">
        <f t="shared" ref="F348:F411" si="57">F347+dt</f>
        <v>34.600000000000222</v>
      </c>
      <c r="G348">
        <f>T0+R_*F348</f>
        <v>866.27999999999986</v>
      </c>
      <c r="H348">
        <f t="shared" si="54"/>
        <v>10.803076923076945</v>
      </c>
      <c r="I348" s="4">
        <f>Cinetica(Tliq-G348)*f3_</f>
        <v>5.1444245903624194E-3</v>
      </c>
      <c r="J348" s="5">
        <f t="shared" si="55"/>
        <v>6.5248136398904178E-6</v>
      </c>
      <c r="K348" s="5">
        <f>MAX(I347,J347)*dt+K347</f>
        <v>4.8943550305246698E-2</v>
      </c>
      <c r="L348" s="5">
        <f t="shared" si="50"/>
        <v>4.9110574813298865E-4</v>
      </c>
      <c r="M348" s="6">
        <f>IF(J348&gt;=I348, 4*PI()*K348^2, f2_*f3_/f1_/K348*L348)</f>
        <v>4.2265746787969107E-2</v>
      </c>
      <c r="N348">
        <f t="shared" si="49"/>
        <v>4.0000000000000002E-4</v>
      </c>
      <c r="O348">
        <f t="shared" si="56"/>
        <v>1.3754821529640053</v>
      </c>
      <c r="P348">
        <f t="shared" si="51"/>
        <v>10.480973956757532</v>
      </c>
      <c r="Q348">
        <f t="shared" si="52"/>
        <v>0.30174192173658732</v>
      </c>
      <c r="R348">
        <f t="shared" si="53"/>
        <v>3.4165974903857171E-2</v>
      </c>
      <c r="S348">
        <f>fSi</f>
        <v>0.8</v>
      </c>
      <c r="T348">
        <f>vt(R348*ps+(1-R348)*pl,pl, 9.8, 0.001, 2*K348, 4*PI()*K348^2, M348,IF(4*PI()*K348^2/M348&gt;=1,K1oct,K1sph), IF(4*PI()*K348^2/M348&gt;=1,K2oct,K2sph))</f>
        <v>8.1060598948412207E-2</v>
      </c>
      <c r="U348">
        <f>vt(S348*ps+(1-S348)*pl,pl, 9.8, 0.001, 2*K348, 4*PI()*K348^2, M348,IF(4*PI()*K348^2/M348&gt;=1,K1oct,K1sph), IF(4*PI()*K348^2/M348&gt;=1,K2oct,K2sph))</f>
        <v>0.41573833643616737</v>
      </c>
    </row>
    <row r="349" spans="6:21">
      <c r="F349">
        <f t="shared" si="57"/>
        <v>34.700000000000223</v>
      </c>
      <c r="G349">
        <f>T0+R_*F349</f>
        <v>866.20999999999981</v>
      </c>
      <c r="H349">
        <f t="shared" si="54"/>
        <v>10.813846153846184</v>
      </c>
      <c r="I349" s="4">
        <f>Cinetica(Tliq-G349)*f3_</f>
        <v>5.1838516967423649E-3</v>
      </c>
      <c r="J349" s="5">
        <f t="shared" si="55"/>
        <v>6.5367737599403786E-6</v>
      </c>
      <c r="K349" s="5">
        <f>MAX(I348,J348)*dt+K348</f>
        <v>4.9457992764282942E-2</v>
      </c>
      <c r="L349" s="5">
        <f t="shared" si="50"/>
        <v>5.0675503142594833E-4</v>
      </c>
      <c r="M349" s="6">
        <f>IF(J349&gt;=I349, 4*PI()*K349^2, f2_*f3_/f1_/K349*L349)</f>
        <v>4.3158921302250533E-2</v>
      </c>
      <c r="N349">
        <f t="shared" si="49"/>
        <v>4.0000000000000002E-4</v>
      </c>
      <c r="O349">
        <f t="shared" si="56"/>
        <v>1.37680190286481</v>
      </c>
      <c r="P349">
        <f t="shared" si="51"/>
        <v>10.490980630976376</v>
      </c>
      <c r="Q349">
        <f t="shared" si="52"/>
        <v>0.30173119446117419</v>
      </c>
      <c r="R349">
        <f t="shared" si="53"/>
        <v>3.4212568499531339E-2</v>
      </c>
      <c r="S349">
        <f>fSi</f>
        <v>0.8</v>
      </c>
      <c r="T349">
        <f>vt(R349*ps+(1-R349)*pl,pl, 9.8, 0.001, 2*K349, 4*PI()*K349^2, M349,IF(4*PI()*K349^2/M349&gt;=1,K1oct,K1sph), IF(4*PI()*K349^2/M349&gt;=1,K2oct,K2sph))</f>
        <v>8.1596942705543477E-2</v>
      </c>
      <c r="U349">
        <f>vt(S349*ps+(1-S349)*pl,pl, 9.8, 0.001, 2*K349, 4*PI()*K349^2, M349,IF(4*PI()*K349^2/M349&gt;=1,K1oct,K1sph), IF(4*PI()*K349^2/M349&gt;=1,K2oct,K2sph))</f>
        <v>0.41813753246760549</v>
      </c>
    </row>
    <row r="350" spans="6:21">
      <c r="F350">
        <f t="shared" si="57"/>
        <v>34.800000000000225</v>
      </c>
      <c r="G350">
        <f>T0+R_*F350</f>
        <v>866.13999999999987</v>
      </c>
      <c r="H350">
        <f t="shared" si="54"/>
        <v>10.824615384615404</v>
      </c>
      <c r="I350" s="4">
        <f>Cinetica(Tliq-G350)*f3_</f>
        <v>5.2234685209834103E-3</v>
      </c>
      <c r="J350" s="5">
        <f t="shared" si="55"/>
        <v>6.548710082139168E-6</v>
      </c>
      <c r="K350" s="5">
        <f>MAX(I349,J349)*dt+K349</f>
        <v>4.9976377933957178E-2</v>
      </c>
      <c r="L350" s="5">
        <f t="shared" si="50"/>
        <v>5.2285701705465776E-4</v>
      </c>
      <c r="M350" s="6">
        <f>IF(J350&gt;=I350, 4*PI()*K350^2, f2_*f3_/f1_/K350*L350)</f>
        <v>4.4068387801360707E-2</v>
      </c>
      <c r="N350">
        <f t="shared" si="49"/>
        <v>4.0000000000000002E-4</v>
      </c>
      <c r="O350">
        <f t="shared" si="56"/>
        <v>1.3781216334931015</v>
      </c>
      <c r="P350">
        <f t="shared" si="51"/>
        <v>10.50098654494588</v>
      </c>
      <c r="Q350">
        <f t="shared" si="52"/>
        <v>0.30172057914403294</v>
      </c>
      <c r="R350">
        <f t="shared" si="53"/>
        <v>3.4259149288176326E-2</v>
      </c>
      <c r="S350">
        <f>fSi</f>
        <v>0.8</v>
      </c>
      <c r="T350">
        <f>vt(R350*ps+(1-R350)*pl,pl, 9.8, 0.001, 2*K350, 4*PI()*K350^2, M350,IF(4*PI()*K350^2/M350&gt;=1,K1oct,K1sph), IF(4*PI()*K350^2/M350&gt;=1,K2oct,K2sph))</f>
        <v>8.2135181517975997E-2</v>
      </c>
      <c r="U350">
        <f>vt(S350*ps+(1-S350)*pl,pl, 9.8, 0.001, 2*K350, 4*PI()*K350^2, M350,IF(4*PI()*K350^2/M350&gt;=1,K1oct,K1sph), IF(4*PI()*K350^2/M350&gt;=1,K2oct,K2sph))</f>
        <v>0.4205435265206755</v>
      </c>
    </row>
    <row r="351" spans="6:21">
      <c r="F351">
        <f t="shared" si="57"/>
        <v>34.900000000000226</v>
      </c>
      <c r="G351">
        <f>T0+R_*F351</f>
        <v>866.06999999999982</v>
      </c>
      <c r="H351">
        <f t="shared" si="54"/>
        <v>10.835384615384642</v>
      </c>
      <c r="I351" s="4">
        <f>Cinetica(Tliq-G351)*f3_</f>
        <v>5.2632754379241782E-3</v>
      </c>
      <c r="J351" s="5">
        <f t="shared" si="55"/>
        <v>6.5606226774444961E-6</v>
      </c>
      <c r="K351" s="5">
        <f>MAX(I350,J350)*dt+K350</f>
        <v>5.0498724786055521E-2</v>
      </c>
      <c r="L351" s="5">
        <f t="shared" si="50"/>
        <v>5.3942347585531287E-4</v>
      </c>
      <c r="M351" s="6">
        <f>IF(J351&gt;=I351, 4*PI()*K351^2, f2_*f3_/f1_/K351*L351)</f>
        <v>4.4994396462685264E-2</v>
      </c>
      <c r="N351">
        <f t="shared" si="49"/>
        <v>4.0000000000000002E-4</v>
      </c>
      <c r="O351">
        <f t="shared" si="56"/>
        <v>1.3794413450164298</v>
      </c>
      <c r="P351">
        <f t="shared" si="51"/>
        <v>10.510991706765203</v>
      </c>
      <c r="Q351">
        <f t="shared" si="52"/>
        <v>0.30171007430495866</v>
      </c>
      <c r="R351">
        <f t="shared" si="53"/>
        <v>3.4305716451998834E-2</v>
      </c>
      <c r="S351">
        <f>fSi</f>
        <v>0.8</v>
      </c>
      <c r="T351">
        <f>vt(R351*ps+(1-R351)*pl,pl, 9.8, 0.001, 2*K351, 4*PI()*K351^2, M351,IF(4*PI()*K351^2/M351&gt;=1,K1oct,K1sph), IF(4*PI()*K351^2/M351&gt;=1,K2oct,K2sph))</f>
        <v>8.2675317299016268E-2</v>
      </c>
      <c r="U351">
        <f>vt(S351*ps+(1-S351)*pl,pl, 9.8, 0.001, 2*K351, 4*PI()*K351^2, M351,IF(4*PI()*K351^2/M351&gt;=1,K1oct,K1sph), IF(4*PI()*K351^2/M351&gt;=1,K2oct,K2sph))</f>
        <v>0.42295632019655971</v>
      </c>
    </row>
    <row r="352" spans="6:21">
      <c r="F352">
        <f t="shared" si="57"/>
        <v>35.000000000000227</v>
      </c>
      <c r="G352">
        <f>T0+R_*F352</f>
        <v>865.99999999999989</v>
      </c>
      <c r="H352">
        <f t="shared" si="54"/>
        <v>10.846153846153864</v>
      </c>
      <c r="I352" s="4">
        <f>Cinetica(Tliq-G352)*f3_</f>
        <v>5.303272822086526E-3</v>
      </c>
      <c r="J352" s="5">
        <f t="shared" si="55"/>
        <v>6.5725116165321789E-6</v>
      </c>
      <c r="K352" s="5">
        <f>MAX(I351,J351)*dt+K351</f>
        <v>5.1025052329847942E-2</v>
      </c>
      <c r="L352" s="5">
        <f t="shared" si="50"/>
        <v>5.5646645040975001E-4</v>
      </c>
      <c r="M352" s="6">
        <f>IF(J352&gt;=I352, 4*PI()*K352^2, f2_*f3_/f1_/K352*L352)</f>
        <v>4.5937200586137795E-2</v>
      </c>
      <c r="N352">
        <f t="shared" si="49"/>
        <v>4.0000000000000002E-4</v>
      </c>
      <c r="O352">
        <f t="shared" si="56"/>
        <v>1.3807610376002959</v>
      </c>
      <c r="P352">
        <f t="shared" si="51"/>
        <v>10.520996124424007</v>
      </c>
      <c r="Q352">
        <f t="shared" si="52"/>
        <v>0.30169967848741053</v>
      </c>
      <c r="R352">
        <f t="shared" si="53"/>
        <v>3.4352269188028126E-2</v>
      </c>
      <c r="S352">
        <f>fSi</f>
        <v>0.8</v>
      </c>
      <c r="T352">
        <f>vt(R352*ps+(1-R352)*pl,pl, 9.8, 0.001, 2*K352, 4*PI()*K352^2, M352,IF(4*PI()*K352^2/M352&gt;=1,K1oct,K1sph), IF(4*PI()*K352^2/M352&gt;=1,K2oct,K2sph))</f>
        <v>8.3217351946053578E-2</v>
      </c>
      <c r="U352">
        <f>vt(S352*ps+(1-S352)*pl,pl, 9.8, 0.001, 2*K352, 4*PI()*K352^2, M352,IF(4*PI()*K352^2/M352&gt;=1,K1oct,K1sph), IF(4*PI()*K352^2/M352&gt;=1,K2oct,K2sph))</f>
        <v>0.42537591507673728</v>
      </c>
    </row>
    <row r="353" spans="6:21">
      <c r="F353">
        <f t="shared" si="57"/>
        <v>35.100000000000229</v>
      </c>
      <c r="G353">
        <f>T0+R_*F353</f>
        <v>865.92999999999984</v>
      </c>
      <c r="H353">
        <f t="shared" si="54"/>
        <v>10.856923076923103</v>
      </c>
      <c r="I353" s="4">
        <f>Cinetica(Tliq-G353)*f3_</f>
        <v>5.3434610476772205E-3</v>
      </c>
      <c r="J353" s="5">
        <f t="shared" si="55"/>
        <v>6.5843769697976854E-6</v>
      </c>
      <c r="K353" s="5">
        <f>MAX(I352,J352)*dt+K352</f>
        <v>5.1555379612056591E-2</v>
      </c>
      <c r="L353" s="5">
        <f t="shared" si="50"/>
        <v>5.7399826053040903E-4</v>
      </c>
      <c r="M353" s="6">
        <f>IF(J353&gt;=I353, 4*PI()*K353^2, f2_*f3_/f1_/K353*L353)</f>
        <v>4.6897056624195639E-2</v>
      </c>
      <c r="N353">
        <f t="shared" si="49"/>
        <v>4.0000000000000002E-4</v>
      </c>
      <c r="O353">
        <f t="shared" si="56"/>
        <v>1.3820807114081941</v>
      </c>
      <c r="P353">
        <f t="shared" si="51"/>
        <v>10.530999805804253</v>
      </c>
      <c r="Q353">
        <f t="shared" si="52"/>
        <v>0.30168939025806829</v>
      </c>
      <c r="R353">
        <f t="shared" si="53"/>
        <v>3.4398806707866353E-2</v>
      </c>
      <c r="S353">
        <f>fSi</f>
        <v>0.8</v>
      </c>
      <c r="T353">
        <f>vt(R353*ps+(1-R353)*pl,pl, 9.8, 0.001, 2*K353, 4*PI()*K353^2, M353,IF(4*PI()*K353^2/M353&gt;=1,K1oct,K1sph), IF(4*PI()*K353^2/M353&gt;=1,K2oct,K2sph))</f>
        <v>8.3761287340616802E-2</v>
      </c>
      <c r="U353">
        <f>vt(S353*ps+(1-S353)*pl,pl, 9.8, 0.001, 2*K353, 4*PI()*K353^2, M353,IF(4*PI()*K353^2/M353&gt;=1,K1oct,K1sph), IF(4*PI()*K353^2/M353&gt;=1,K2oct,K2sph))</f>
        <v>0.42780231272331048</v>
      </c>
    </row>
    <row r="354" spans="6:21">
      <c r="F354">
        <f t="shared" si="57"/>
        <v>35.20000000000023</v>
      </c>
      <c r="G354">
        <f>T0+R_*F354</f>
        <v>865.85999999999979</v>
      </c>
      <c r="H354">
        <f t="shared" si="54"/>
        <v>10.867692307692341</v>
      </c>
      <c r="I354" s="4">
        <f>Cinetica(Tliq-G354)*f3_</f>
        <v>5.3838404885886357E-3</v>
      </c>
      <c r="J354" s="5">
        <f t="shared" si="55"/>
        <v>6.5962188073573994E-6</v>
      </c>
      <c r="K354" s="5">
        <f>MAX(I353,J353)*dt+K353</f>
        <v>5.2089725716824312E-2</v>
      </c>
      <c r="L354" s="5">
        <f t="shared" si="50"/>
        <v>5.9203150884016686E-4</v>
      </c>
      <c r="M354" s="6">
        <f>IF(J354&gt;=I354, 4*PI()*K354^2, f2_*f3_/f1_/K354*L354)</f>
        <v>4.7874224212139369E-2</v>
      </c>
      <c r="N354">
        <f t="shared" si="49"/>
        <v>4.0000000000000002E-4</v>
      </c>
      <c r="O354">
        <f t="shared" si="56"/>
        <v>1.383400366601633</v>
      </c>
      <c r="P354">
        <f t="shared" si="51"/>
        <v>10.541002758681966</v>
      </c>
      <c r="Q354">
        <f t="shared" si="52"/>
        <v>0.30167920820639882</v>
      </c>
      <c r="R354">
        <f t="shared" si="53"/>
        <v>3.444532823741888E-2</v>
      </c>
      <c r="S354">
        <f>fSi</f>
        <v>0.8</v>
      </c>
      <c r="T354">
        <f>vt(R354*ps+(1-R354)*pl,pl, 9.8, 0.001, 2*K354, 4*PI()*K354^2, M354,IF(4*PI()*K354^2/M354&gt;=1,K1oct,K1sph), IF(4*PI()*K354^2/M354&gt;=1,K2oct,K2sph))</f>
        <v>8.4307125348695347E-2</v>
      </c>
      <c r="U354">
        <f>vt(S354*ps+(1-S354)*pl,pl, 9.8, 0.001, 2*K354, 4*PI()*K354^2, M354,IF(4*PI()*K354^2/M354&gt;=1,K1oct,K1sph), IF(4*PI()*K354^2/M354&gt;=1,K2oct,K2sph))</f>
        <v>0.43023551467932786</v>
      </c>
    </row>
    <row r="355" spans="6:21">
      <c r="F355">
        <f t="shared" si="57"/>
        <v>35.300000000000232</v>
      </c>
      <c r="G355">
        <f>T0+R_*F355</f>
        <v>865.78999999999985</v>
      </c>
      <c r="H355">
        <f t="shared" si="54"/>
        <v>10.878461538461561</v>
      </c>
      <c r="I355" s="4">
        <f>Cinetica(Tliq-G355)*f3_</f>
        <v>5.4244115184000751E-3</v>
      </c>
      <c r="J355" s="5">
        <f t="shared" si="55"/>
        <v>6.6080371990500538E-6</v>
      </c>
      <c r="K355" s="5">
        <f>MAX(I354,J354)*dt+K354</f>
        <v>5.2628109765683176E-2</v>
      </c>
      <c r="L355" s="5">
        <f t="shared" si="50"/>
        <v>6.1057908644839899E-4</v>
      </c>
      <c r="M355" s="6">
        <f>IF(J355&gt;=I355, 4*PI()*K355^2, f2_*f3_/f1_/K355*L355)</f>
        <v>4.8868966198496018E-2</v>
      </c>
      <c r="N355">
        <f t="shared" si="49"/>
        <v>4.0000000000000002E-4</v>
      </c>
      <c r="O355">
        <f t="shared" si="56"/>
        <v>1.3847200033401694</v>
      </c>
      <c r="P355">
        <f t="shared" si="51"/>
        <v>10.551004990728957</v>
      </c>
      <c r="Q355">
        <f t="shared" si="52"/>
        <v>0.30166913094423137</v>
      </c>
      <c r="R355">
        <f t="shared" si="53"/>
        <v>3.449183301664608E-2</v>
      </c>
      <c r="S355">
        <f>fSi</f>
        <v>0.8</v>
      </c>
      <c r="T355">
        <f>vt(R355*ps+(1-R355)*pl,pl, 9.8, 0.001, 2*K355, 4*PI()*K355^2, M355,IF(4*PI()*K355^2/M355&gt;=1,K1oct,K1sph), IF(4*PI()*K355^2/M355&gt;=1,K2oct,K2sph))</f>
        <v>8.4854867820792518E-2</v>
      </c>
      <c r="U355">
        <f>vt(S355*ps+(1-S355)*pl,pl, 9.8, 0.001, 2*K355, 4*PI()*K355^2, M355,IF(4*PI()*K355^2/M355&gt;=1,K1oct,K1sph), IF(4*PI()*K355^2/M355&gt;=1,K2oct,K2sph))</f>
        <v>0.43267552246909852</v>
      </c>
    </row>
    <row r="356" spans="6:21">
      <c r="F356">
        <f t="shared" si="57"/>
        <v>35.400000000000233</v>
      </c>
      <c r="G356">
        <f>T0+R_*F356</f>
        <v>865.7199999999998</v>
      </c>
      <c r="H356">
        <f t="shared" si="54"/>
        <v>10.889230769230799</v>
      </c>
      <c r="I356" s="4">
        <f>Cinetica(Tliq-G356)*f3_</f>
        <v>5.4651745103791146E-3</v>
      </c>
      <c r="J356" s="5">
        <f t="shared" si="55"/>
        <v>6.6198322144381658E-6</v>
      </c>
      <c r="K356" s="5">
        <f>MAX(I355,J355)*dt+K355</f>
        <v>5.3170550917523186E-2</v>
      </c>
      <c r="L356" s="5">
        <f t="shared" si="50"/>
        <v>6.2965417872466321E-4</v>
      </c>
      <c r="M356" s="6">
        <f>IF(J356&gt;=I356, 4*PI()*K356^2, f2_*f3_/f1_/K356*L356)</f>
        <v>4.9881548675687594E-2</v>
      </c>
      <c r="N356">
        <f t="shared" si="49"/>
        <v>4.0000000000000002E-4</v>
      </c>
      <c r="O356">
        <f t="shared" si="56"/>
        <v>1.386039621781443</v>
      </c>
      <c r="P356">
        <f t="shared" si="51"/>
        <v>10.561006509514526</v>
      </c>
      <c r="Q356">
        <f t="shared" si="52"/>
        <v>0.30165915710534225</v>
      </c>
      <c r="R356">
        <f t="shared" si="53"/>
        <v>3.4538320299320718E-2</v>
      </c>
      <c r="S356">
        <f>fSi</f>
        <v>0.8</v>
      </c>
      <c r="T356">
        <f>vt(R356*ps+(1-R356)*pl,pl, 9.8, 0.001, 2*K356, 4*PI()*K356^2, M356,IF(4*PI()*K356^2/M356&gt;=1,K1oct,K1sph), IF(4*PI()*K356^2/M356&gt;=1,K2oct,K2sph))</f>
        <v>8.5404516592188784E-2</v>
      </c>
      <c r="U356">
        <f>vt(S356*ps+(1-S356)*pl,pl, 9.8, 0.001, 2*K356, 4*PI()*K356^2, M356,IF(4*PI()*K356^2/M356&gt;=1,K1oct,K1sph), IF(4*PI()*K356^2/M356&gt;=1,K2oct,K2sph))</f>
        <v>0.43512233759850122</v>
      </c>
    </row>
    <row r="357" spans="6:21">
      <c r="F357">
        <f t="shared" si="57"/>
        <v>35.500000000000234</v>
      </c>
      <c r="G357">
        <f>T0+R_*F357</f>
        <v>865.64999999999986</v>
      </c>
      <c r="H357">
        <f t="shared" si="54"/>
        <v>10.900000000000022</v>
      </c>
      <c r="I357" s="4">
        <f>Cinetica(Tliq-G357)*f3_</f>
        <v>5.5061298374822609E-3</v>
      </c>
      <c r="J357" s="5">
        <f t="shared" si="55"/>
        <v>6.631603922809261E-6</v>
      </c>
      <c r="K357" s="5">
        <f>MAX(I356,J356)*dt+K356</f>
        <v>5.3717068368561098E-2</v>
      </c>
      <c r="L357" s="5">
        <f t="shared" si="50"/>
        <v>6.4927027117139965E-4</v>
      </c>
      <c r="M357" s="6">
        <f>IF(J357&gt;=I357, 4*PI()*K357^2, f2_*f3_/f1_/K357*L357)</f>
        <v>5.0912241010885317E-2</v>
      </c>
      <c r="N357">
        <f t="shared" si="49"/>
        <v>4.0000000000000002E-4</v>
      </c>
      <c r="O357">
        <f t="shared" si="56"/>
        <v>1.3873592220811941</v>
      </c>
      <c r="P357">
        <f t="shared" si="51"/>
        <v>10.571007322507104</v>
      </c>
      <c r="Q357">
        <f t="shared" si="52"/>
        <v>0.30164928534504815</v>
      </c>
      <c r="R357">
        <f t="shared" si="53"/>
        <v>3.4584789352772517E-2</v>
      </c>
      <c r="S357">
        <f>fSi</f>
        <v>0.8</v>
      </c>
      <c r="T357">
        <f>vt(R357*ps+(1-R357)*pl,pl, 9.8, 0.001, 2*K357, 4*PI()*K357^2, M357,IF(4*PI()*K357^2/M357&gt;=1,K1oct,K1sph), IF(4*PI()*K357^2/M357&gt;=1,K2oct,K2sph))</f>
        <v>8.5956073483041795E-2</v>
      </c>
      <c r="U357">
        <f>vt(S357*ps+(1-S357)*pl,pl, 9.8, 0.001, 2*K357, 4*PI()*K357^2, M357,IF(4*PI()*K357^2/M357&gt;=1,K1oct,K1sph), IF(4*PI()*K357^2/M357&gt;=1,K2oct,K2sph))</f>
        <v>0.43757596155528816</v>
      </c>
    </row>
    <row r="358" spans="6:21">
      <c r="F358">
        <f t="shared" si="57"/>
        <v>35.600000000000236</v>
      </c>
      <c r="G358">
        <f>T0+R_*F358</f>
        <v>865.57999999999981</v>
      </c>
      <c r="H358">
        <f t="shared" si="54"/>
        <v>10.91076923076926</v>
      </c>
      <c r="I358" s="4">
        <f>Cinetica(Tliq-G358)*f3_</f>
        <v>5.5472778723565999E-3</v>
      </c>
      <c r="J358" s="5">
        <f t="shared" si="55"/>
        <v>6.643352393177385E-6</v>
      </c>
      <c r="K358" s="5">
        <f>MAX(I357,J357)*dt+K357</f>
        <v>5.4267681352309326E-2</v>
      </c>
      <c r="L358" s="5">
        <f t="shared" si="50"/>
        <v>6.6944115539706382E-4</v>
      </c>
      <c r="M358" s="6">
        <f>IF(J358&gt;=I358, 4*PI()*K358^2, f2_*f3_/f1_/K358*L358)</f>
        <v>5.1961315877070417E-2</v>
      </c>
      <c r="N358">
        <f t="shared" si="49"/>
        <v>4.0000000000000002E-4</v>
      </c>
      <c r="O358">
        <f t="shared" si="56"/>
        <v>1.3886788043933045</v>
      </c>
      <c r="P358">
        <f t="shared" si="51"/>
        <v>10.581007437075911</v>
      </c>
      <c r="Q358">
        <f t="shared" si="52"/>
        <v>0.30163951433980829</v>
      </c>
      <c r="R358">
        <f t="shared" si="53"/>
        <v>3.4631239457663367E-2</v>
      </c>
      <c r="S358">
        <f>fSi</f>
        <v>0.8</v>
      </c>
      <c r="T358">
        <f>vt(R358*ps+(1-R358)*pl,pl, 9.8, 0.001, 2*K358, 4*PI()*K358^2, M358,IF(4*PI()*K358^2/M358&gt;=1,K1oct,K1sph), IF(4*PI()*K358^2/M358&gt;=1,K2oct,K2sph))</f>
        <v>8.6509540298634391E-2</v>
      </c>
      <c r="U358">
        <f>vt(S358*ps+(1-S358)*pl,pl, 9.8, 0.001, 2*K358, 4*PI()*K358^2, M358,IF(4*PI()*K358^2/M358&gt;=1,K1oct,K1sph), IF(4*PI()*K358^2/M358&gt;=1,K2oct,K2sph))</f>
        <v>0.44003639580938325</v>
      </c>
    </row>
    <row r="359" spans="6:21">
      <c r="F359">
        <f t="shared" si="57"/>
        <v>35.700000000000237</v>
      </c>
      <c r="G359">
        <f>T0+R_*F359</f>
        <v>865.50999999999988</v>
      </c>
      <c r="H359">
        <f t="shared" si="54"/>
        <v>10.92153846153848</v>
      </c>
      <c r="I359" s="4">
        <f>Cinetica(Tliq-G359)*f3_</f>
        <v>5.5886189873403744E-3</v>
      </c>
      <c r="J359" s="5">
        <f t="shared" si="55"/>
        <v>6.6550776942843047E-6</v>
      </c>
      <c r="K359" s="5">
        <f>MAX(I358,J358)*dt+K358</f>
        <v>5.4822409139544989E-2</v>
      </c>
      <c r="L359" s="5">
        <f t="shared" si="50"/>
        <v>6.9018093519112667E-4</v>
      </c>
      <c r="M359" s="6">
        <f>IF(J359&gt;=I359, 4*PI()*K359^2, f2_*f3_/f1_/K359*L359)</f>
        <v>5.3029049284302285E-2</v>
      </c>
      <c r="N359">
        <f t="shared" si="49"/>
        <v>4.0000000000000002E-4</v>
      </c>
      <c r="O359">
        <f t="shared" si="56"/>
        <v>1.3899983688698134</v>
      </c>
      <c r="P359">
        <f t="shared" si="51"/>
        <v>10.591006860492522</v>
      </c>
      <c r="Q359">
        <f t="shared" si="52"/>
        <v>0.30162984278683475</v>
      </c>
      <c r="R359">
        <f t="shared" si="53"/>
        <v>3.4677669907740426E-2</v>
      </c>
      <c r="S359">
        <f>fSi</f>
        <v>0.8</v>
      </c>
      <c r="T359">
        <f>vt(R359*ps+(1-R359)*pl,pl, 9.8, 0.001, 2*K359, 4*PI()*K359^2, M359,IF(4*PI()*K359^2/M359&gt;=1,K1oct,K1sph), IF(4*PI()*K359^2/M359&gt;=1,K2oct,K2sph))</f>
        <v>8.7064918829443755E-2</v>
      </c>
      <c r="U359">
        <f>vt(S359*ps+(1-S359)*pl,pl, 9.8, 0.001, 2*K359, 4*PI()*K359^2, M359,IF(4*PI()*K359^2/M359&gt;=1,K1oct,K1sph), IF(4*PI()*K359^2/M359&gt;=1,K2oct,K2sph))</f>
        <v>0.4425036418131742</v>
      </c>
    </row>
    <row r="360" spans="6:21">
      <c r="F360">
        <f t="shared" si="57"/>
        <v>35.800000000000239</v>
      </c>
      <c r="G360">
        <f>T0+R_*F360</f>
        <v>865.43999999999983</v>
      </c>
      <c r="H360">
        <f t="shared" si="54"/>
        <v>10.932307692307718</v>
      </c>
      <c r="I360" s="4">
        <f>Cinetica(Tliq-G360)*f3_</f>
        <v>5.6301535544646276E-3</v>
      </c>
      <c r="J360" s="5">
        <f t="shared" si="55"/>
        <v>6.6667798946009965E-6</v>
      </c>
      <c r="K360" s="5">
        <f>MAX(I359,J359)*dt+K359</f>
        <v>5.5381271038279029E-2</v>
      </c>
      <c r="L360" s="5">
        <f t="shared" si="50"/>
        <v>7.115040327023873E-4</v>
      </c>
      <c r="M360" s="6">
        <f>IF(J360&gt;=I360, 4*PI()*K360^2, f2_*f3_/f1_/K360*L360)</f>
        <v>5.4115720611194906E-2</v>
      </c>
      <c r="N360">
        <f t="shared" si="49"/>
        <v>4.0000000000000002E-4</v>
      </c>
      <c r="O360">
        <f t="shared" si="56"/>
        <v>1.3913179156609567</v>
      </c>
      <c r="P360">
        <f t="shared" si="51"/>
        <v>10.601005599932467</v>
      </c>
      <c r="Q360">
        <f t="shared" si="52"/>
        <v>0.30162026940371117</v>
      </c>
      <c r="R360">
        <f t="shared" si="53"/>
        <v>3.4724080009620503E-2</v>
      </c>
      <c r="S360">
        <f>fSi</f>
        <v>0.8</v>
      </c>
      <c r="T360">
        <f>vt(R360*ps+(1-R360)*pl,pl, 9.8, 0.001, 2*K360, 4*PI()*K360^2, M360,IF(4*PI()*K360^2/M360&gt;=1,K1oct,K1sph), IF(4*PI()*K360^2/M360&gt;=1,K2oct,K2sph))</f>
        <v>8.7622210851417762E-2</v>
      </c>
      <c r="U360">
        <f>vt(S360*ps+(1-S360)*pl,pl, 9.8, 0.001, 2*K360, 4*PI()*K360^2, M360,IF(4*PI()*K360^2/M360&gt;=1,K1oct,K1sph), IF(4*PI()*K360^2/M360&gt;=1,K2oct,K2sph))</f>
        <v>0.44497770100179967</v>
      </c>
    </row>
    <row r="361" spans="6:21">
      <c r="F361">
        <f t="shared" si="57"/>
        <v>35.90000000000024</v>
      </c>
      <c r="G361">
        <f>T0+R_*F361</f>
        <v>865.36999999999989</v>
      </c>
      <c r="H361">
        <f t="shared" si="54"/>
        <v>10.943076923076941</v>
      </c>
      <c r="I361" s="4">
        <f>Cinetica(Tliq-G361)*f3_</f>
        <v>5.6718819454537571E-3</v>
      </c>
      <c r="J361" s="5">
        <f t="shared" si="55"/>
        <v>6.6784590623288288E-6</v>
      </c>
      <c r="K361" s="5">
        <f>MAX(I360,J360)*dt+K360</f>
        <v>5.5944286393725493E-2</v>
      </c>
      <c r="L361" s="5">
        <f t="shared" si="50"/>
        <v>7.3342519472206725E-4</v>
      </c>
      <c r="M361" s="6">
        <f>IF(J361&gt;=I361, 4*PI()*K361^2, f2_*f3_/f1_/K361*L361)</f>
        <v>5.5221612636602233E-2</v>
      </c>
      <c r="N361">
        <f t="shared" si="49"/>
        <v>4.0000000000000002E-4</v>
      </c>
      <c r="O361">
        <f t="shared" si="56"/>
        <v>1.3926374449151824</v>
      </c>
      <c r="P361">
        <f t="shared" si="51"/>
        <v>10.611003662476737</v>
      </c>
      <c r="Q361">
        <f t="shared" si="52"/>
        <v>0.30161079292801962</v>
      </c>
      <c r="R361">
        <f t="shared" si="53"/>
        <v>3.4770469082551506E-2</v>
      </c>
      <c r="S361">
        <f>fSi</f>
        <v>0.8</v>
      </c>
      <c r="T361">
        <f>vt(R361*ps+(1-R361)*pl,pl, 9.8, 0.001, 2*K361, 4*PI()*K361^2, M361,IF(4*PI()*K361^2/M361&gt;=1,K1oct,K1sph), IF(4*PI()*K361^2/M361&gt;=1,K2oct,K2sph))</f>
        <v>8.8181418126042188E-2</v>
      </c>
      <c r="U361">
        <f>vt(S361*ps+(1-S361)*pl,pl, 9.8, 0.001, 2*K361, 4*PI()*K361^2, M361,IF(4*PI()*K361^2/M361&gt;=1,K1oct,K1sph), IF(4*PI()*K361^2/M361&gt;=1,K2oct,K2sph))</f>
        <v>0.44745857479343043</v>
      </c>
    </row>
    <row r="362" spans="6:21">
      <c r="F362">
        <f t="shared" si="57"/>
        <v>36.000000000000242</v>
      </c>
      <c r="G362">
        <f>T0+R_*F362</f>
        <v>865.29999999999984</v>
      </c>
      <c r="H362">
        <f t="shared" si="54"/>
        <v>10.953846153846179</v>
      </c>
      <c r="I362" s="4">
        <f>Cinetica(Tliq-G362)*f3_</f>
        <v>5.7138045317271522E-3</v>
      </c>
      <c r="J362" s="5">
        <f t="shared" si="55"/>
        <v>6.690115265401034E-6</v>
      </c>
      <c r="K362" s="5">
        <f>MAX(I361,J361)*dt+K361</f>
        <v>5.6511474588270869E-2</v>
      </c>
      <c r="L362" s="5">
        <f t="shared" si="50"/>
        <v>7.5595949907316393E-4</v>
      </c>
      <c r="M362" s="6">
        <f>IF(J362&gt;=I362, 4*PI()*K362^2, f2_*f3_/f1_/K362*L362)</f>
        <v>5.6347011571513408E-2</v>
      </c>
      <c r="N362">
        <f t="shared" si="49"/>
        <v>4.0000000000000002E-4</v>
      </c>
      <c r="O362">
        <f t="shared" si="56"/>
        <v>1.3939569567791881</v>
      </c>
      <c r="P362">
        <f t="shared" si="51"/>
        <v>10.62100105511333</v>
      </c>
      <c r="Q362">
        <f t="shared" si="52"/>
        <v>0.30160141211697483</v>
      </c>
      <c r="R362">
        <f t="shared" si="53"/>
        <v>3.4816836458205644E-2</v>
      </c>
      <c r="S362">
        <f>fSi</f>
        <v>0.8</v>
      </c>
      <c r="T362">
        <f>vt(R362*ps+(1-R362)*pl,pl, 9.8, 0.001, 2*K362, 4*PI()*K362^2, M362,IF(4*PI()*K362^2/M362&gt;=1,K1oct,K1sph), IF(4*PI()*K362^2/M362&gt;=1,K2oct,K2sph))</f>
        <v>8.8742542400581437E-2</v>
      </c>
      <c r="U362">
        <f>vt(S362*ps+(1-S362)*pl,pl, 9.8, 0.001, 2*K362, 4*PI()*K362^2, M362,IF(4*PI()*K362^2/M362&gt;=1,K1oct,K1sph), IF(4*PI()*K362^2/M362&gt;=1,K2oct,K2sph))</f>
        <v>0.44994626458954617</v>
      </c>
    </row>
    <row r="363" spans="6:21">
      <c r="F363">
        <f t="shared" si="57"/>
        <v>36.100000000000243</v>
      </c>
      <c r="G363">
        <f>T0+R_*F363</f>
        <v>865.22999999999979</v>
      </c>
      <c r="H363">
        <f t="shared" si="54"/>
        <v>10.964615384615417</v>
      </c>
      <c r="I363" s="4">
        <f>Cinetica(Tliq-G363)*f3_</f>
        <v>5.7559216843997936E-3</v>
      </c>
      <c r="J363" s="5">
        <f t="shared" si="55"/>
        <v>6.7017485714839013E-6</v>
      </c>
      <c r="K363" s="5">
        <f>MAX(I362,J362)*dt+K362</f>
        <v>5.7082855041443586E-2</v>
      </c>
      <c r="L363" s="5">
        <f t="shared" si="50"/>
        <v>7.7912236110756576E-4</v>
      </c>
      <c r="M363" s="6">
        <f>IF(J363&gt;=I363, 4*PI()*K363^2, f2_*f3_/f1_/K363*L363)</f>
        <v>5.7492207091158619E-2</v>
      </c>
      <c r="N363">
        <f t="shared" si="49"/>
        <v>4.0000000000000002E-4</v>
      </c>
      <c r="O363">
        <f t="shared" si="56"/>
        <v>1.3952764513979372</v>
      </c>
      <c r="P363">
        <f t="shared" si="51"/>
        <v>10.630997784738701</v>
      </c>
      <c r="Q363">
        <f t="shared" si="52"/>
        <v>0.30159212574706667</v>
      </c>
      <c r="R363">
        <f t="shared" si="53"/>
        <v>3.486318148045197E-2</v>
      </c>
      <c r="S363">
        <f>fSi</f>
        <v>0.8</v>
      </c>
      <c r="T363">
        <f>vt(R363*ps+(1-R363)*pl,pl, 9.8, 0.001, 2*K363, 4*PI()*K363^2, M363,IF(4*PI()*K363^2/M363&gt;=1,K1oct,K1sph), IF(4*PI()*K363^2/M363&gt;=1,K2oct,K2sph))</f>
        <v>8.9305585408173252E-2</v>
      </c>
      <c r="U363">
        <f>vt(S363*ps+(1-S363)*pl,pl, 9.8, 0.001, 2*K363, 4*PI()*K363^2, M363,IF(4*PI()*K363^2/M363&gt;=1,K1oct,K1sph), IF(4*PI()*K363^2/M363&gt;=1,K2oct,K2sph))</f>
        <v>0.45244077177520681</v>
      </c>
    </row>
    <row r="364" spans="6:21">
      <c r="F364">
        <f t="shared" si="57"/>
        <v>36.200000000000244</v>
      </c>
      <c r="G364">
        <f>T0+R_*F364</f>
        <v>865.15999999999985</v>
      </c>
      <c r="H364">
        <f t="shared" si="54"/>
        <v>10.975384615384637</v>
      </c>
      <c r="I364" s="4">
        <f>Cinetica(Tliq-G364)*f3_</f>
        <v>5.7982337742835425E-3</v>
      </c>
      <c r="J364" s="5">
        <f t="shared" si="55"/>
        <v>6.7133590479781369E-6</v>
      </c>
      <c r="K364" s="5">
        <f>MAX(I363,J363)*dt+K363</f>
        <v>5.7658447209883563E-2</v>
      </c>
      <c r="L364" s="5">
        <f t="shared" si="50"/>
        <v>8.0292954031244005E-4</v>
      </c>
      <c r="M364" s="6">
        <f>IF(J364&gt;=I364, 4*PI()*K364^2, f2_*f3_/f1_/K364*L364)</f>
        <v>5.8657492367326272E-2</v>
      </c>
      <c r="N364">
        <f t="shared" si="49"/>
        <v>4.0000000000000002E-4</v>
      </c>
      <c r="O364">
        <f t="shared" si="56"/>
        <v>1.396595928914689</v>
      </c>
      <c r="P364">
        <f t="shared" si="51"/>
        <v>10.640993858159231</v>
      </c>
      <c r="Q364">
        <f t="shared" si="52"/>
        <v>0.30158293261370955</v>
      </c>
      <c r="R364">
        <f t="shared" si="53"/>
        <v>3.4909503505149236E-2</v>
      </c>
      <c r="S364">
        <f>fSi</f>
        <v>0.8</v>
      </c>
      <c r="T364">
        <f>vt(R364*ps+(1-R364)*pl,pl, 9.8, 0.001, 2*K364, 4*PI()*K364^2, M364,IF(4*PI()*K364^2/M364&gt;=1,K1oct,K1sph), IF(4*PI()*K364^2/M364&gt;=1,K2oct,K2sph))</f>
        <v>8.9870548868040759E-2</v>
      </c>
      <c r="U364">
        <f>vt(S364*ps+(1-S364)*pl,pl, 9.8, 0.001, 2*K364, 4*PI()*K364^2, M364,IF(4*PI()*K364^2/M364&gt;=1,K1oct,K1sph), IF(4*PI()*K364^2/M364&gt;=1,K2oct,K2sph))</f>
        <v>0.45494209771931809</v>
      </c>
    </row>
    <row r="365" spans="6:21">
      <c r="F365">
        <f t="shared" si="57"/>
        <v>36.300000000000246</v>
      </c>
      <c r="G365">
        <f>T0+R_*F365</f>
        <v>865.0899999999998</v>
      </c>
      <c r="H365">
        <f t="shared" si="54"/>
        <v>10.986153846153876</v>
      </c>
      <c r="I365" s="4">
        <f>Cinetica(Tliq-G365)*f3_</f>
        <v>5.8407411718884123E-3</v>
      </c>
      <c r="J365" s="5">
        <f t="shared" si="55"/>
        <v>6.7249467620202252E-6</v>
      </c>
      <c r="K365" s="5">
        <f>MAX(I364,J364)*dt+K364</f>
        <v>5.8238270587311916E-2</v>
      </c>
      <c r="L365" s="5">
        <f t="shared" si="50"/>
        <v>8.2739714702743082E-4</v>
      </c>
      <c r="M365" s="6">
        <f>IF(J365&gt;=I365, 4*PI()*K365^2, f2_*f3_/f1_/K365*L365)</f>
        <v>5.9843164100892569E-2</v>
      </c>
      <c r="N365">
        <f t="shared" si="49"/>
        <v>4.0000000000000002E-4</v>
      </c>
      <c r="O365">
        <f t="shared" si="56"/>
        <v>1.3979153894710279</v>
      </c>
      <c r="P365">
        <f t="shared" si="51"/>
        <v>10.650989282092651</v>
      </c>
      <c r="Q365">
        <f t="shared" si="52"/>
        <v>0.30157383153089967</v>
      </c>
      <c r="R365">
        <f t="shared" si="53"/>
        <v>3.4955801899943476E-2</v>
      </c>
      <c r="S365">
        <f>fSi</f>
        <v>0.8</v>
      </c>
      <c r="T365">
        <f>vt(R365*ps+(1-R365)*pl,pl, 9.8, 0.001, 2*K365, 4*PI()*K365^2, M365,IF(4*PI()*K365^2/M365&gt;=1,K1oct,K1sph), IF(4*PI()*K365^2/M365&gt;=1,K2oct,K2sph))</f>
        <v>9.0437434485608925E-2</v>
      </c>
      <c r="U365">
        <f>vt(S365*ps+(1-S365)*pl,pl, 9.8, 0.001, 2*K365, 4*PI()*K365^2, M365,IF(4*PI()*K365^2/M365&gt;=1,K1oct,K1sph), IF(4*PI()*K365^2/M365&gt;=1,K2oct,K2sph))</f>
        <v>0.45745024377489368</v>
      </c>
    </row>
    <row r="366" spans="6:21">
      <c r="F366">
        <f t="shared" si="57"/>
        <v>36.400000000000247</v>
      </c>
      <c r="G366">
        <f>T0+R_*F366</f>
        <v>865.01999999999987</v>
      </c>
      <c r="H366">
        <f t="shared" si="54"/>
        <v>10.996923076923098</v>
      </c>
      <c r="I366" s="4">
        <f>Cinetica(Tliq-G366)*f3_</f>
        <v>5.883444247423153E-3</v>
      </c>
      <c r="J366" s="5">
        <f t="shared" si="55"/>
        <v>6.7365117804835912E-6</v>
      </c>
      <c r="K366" s="5">
        <f>MAX(I365,J365)*dt+K365</f>
        <v>5.8822344704500755E-2</v>
      </c>
      <c r="L366" s="5">
        <f t="shared" si="50"/>
        <v>8.5254164927421399E-4</v>
      </c>
      <c r="M366" s="6">
        <f>IF(J366&gt;=I366, 4*PI()*K366^2, f2_*f3_/f1_/K366*L366)</f>
        <v>6.1049522554564049E-2</v>
      </c>
      <c r="N366">
        <f t="shared" si="49"/>
        <v>4.0000000000000002E-4</v>
      </c>
      <c r="O366">
        <f t="shared" si="56"/>
        <v>1.3992348332068776</v>
      </c>
      <c r="P366">
        <f t="shared" si="51"/>
        <v>10.660984063169439</v>
      </c>
      <c r="Q366">
        <f t="shared" si="52"/>
        <v>0.30156482133087875</v>
      </c>
      <c r="R366">
        <f t="shared" si="53"/>
        <v>3.5002076044052026E-2</v>
      </c>
      <c r="S366">
        <f>fSi</f>
        <v>0.8</v>
      </c>
      <c r="T366">
        <f>vt(R366*ps+(1-R366)*pl,pl, 9.8, 0.001, 2*K366, 4*PI()*K366^2, M366,IF(4*PI()*K366^2/M366&gt;=1,K1oct,K1sph), IF(4*PI()*K366^2/M366&gt;=1,K2oct,K2sph))</f>
        <v>9.1006243952695257E-2</v>
      </c>
      <c r="U366">
        <f>vt(S366*ps+(1-S366)*pl,pl, 9.8, 0.001, 2*K366, 4*PI()*K366^2, M366,IF(4*PI()*K366^2/M366&gt;=1,K1oct,K1sph), IF(4*PI()*K366^2/M366&gt;=1,K2oct,K2sph))</f>
        <v>0.45996521127931117</v>
      </c>
    </row>
    <row r="367" spans="6:21">
      <c r="F367">
        <f t="shared" si="57"/>
        <v>36.500000000000249</v>
      </c>
      <c r="G367">
        <f>T0+R_*F367</f>
        <v>864.94999999999982</v>
      </c>
      <c r="H367">
        <f t="shared" si="54"/>
        <v>11.007692307692336</v>
      </c>
      <c r="I367" s="4">
        <f>Cinetica(Tliq-G367)*f3_</f>
        <v>5.9263433707968539E-3</v>
      </c>
      <c r="J367" s="5">
        <f t="shared" si="55"/>
        <v>6.7480541699800297E-6</v>
      </c>
      <c r="K367" s="5">
        <f>MAX(I366,J366)*dt+K366</f>
        <v>5.941068912924307E-2</v>
      </c>
      <c r="L367" s="5">
        <f t="shared" si="50"/>
        <v>8.783798796999754E-4</v>
      </c>
      <c r="M367" s="6">
        <f>IF(J367&gt;=I367, 4*PI()*K367^2, f2_*f3_/f1_/K367*L367)</f>
        <v>6.2276871585833955E-2</v>
      </c>
      <c r="N367">
        <f t="shared" si="49"/>
        <v>4.0000000000000002E-4</v>
      </c>
      <c r="O367">
        <f t="shared" si="56"/>
        <v>1.4005542602605368</v>
      </c>
      <c r="P367">
        <f t="shared" si="51"/>
        <v>10.670978207934198</v>
      </c>
      <c r="Q367">
        <f t="shared" si="52"/>
        <v>0.30155590086380535</v>
      </c>
      <c r="R367">
        <f t="shared" si="53"/>
        <v>3.5048325328077105E-2</v>
      </c>
      <c r="S367">
        <f>fSi</f>
        <v>0.8</v>
      </c>
      <c r="T367">
        <f>vt(R367*ps+(1-R367)*pl,pl, 9.8, 0.001, 2*K367, 4*PI()*K367^2, M367,IF(4*PI()*K367^2/M367&gt;=1,K1oct,K1sph), IF(4*PI()*K367^2/M367&gt;=1,K2oct,K2sph))</f>
        <v>9.1576978947649171E-2</v>
      </c>
      <c r="U367">
        <f>vt(S367*ps+(1-S367)*pl,pl, 9.8, 0.001, 2*K367, 4*PI()*K367^2, M367,IF(4*PI()*K367^2/M367&gt;=1,K1oct,K1sph), IF(4*PI()*K367^2/M367&gt;=1,K2oct,K2sph))</f>
        <v>0.46248700155456429</v>
      </c>
    </row>
    <row r="368" spans="6:21">
      <c r="F368">
        <f t="shared" si="57"/>
        <v>36.60000000000025</v>
      </c>
      <c r="G368">
        <f>T0+R_*F368</f>
        <v>864.87999999999988</v>
      </c>
      <c r="H368">
        <f t="shared" si="54"/>
        <v>11.018461538461557</v>
      </c>
      <c r="I368" s="4">
        <f>Cinetica(Tliq-G368)*f3_</f>
        <v>5.9694389116194489E-3</v>
      </c>
      <c r="J368" s="5">
        <f t="shared" si="55"/>
        <v>6.7595739968608453E-6</v>
      </c>
      <c r="K368" s="5">
        <f>MAX(I367,J367)*dt+K367</f>
        <v>6.0003323466322755E-2</v>
      </c>
      <c r="L368" s="5">
        <f t="shared" si="50"/>
        <v>9.0492904263640088E-4</v>
      </c>
      <c r="M368" s="6">
        <f>IF(J368&gt;=I368, 4*PI()*K368^2, f2_*f3_/f1_/K368*L368)</f>
        <v>6.3525518680153367E-2</v>
      </c>
      <c r="N368">
        <f t="shared" si="49"/>
        <v>4.0000000000000002E-4</v>
      </c>
      <c r="O368">
        <f t="shared" si="56"/>
        <v>1.4018736707686921</v>
      </c>
      <c r="P368">
        <f t="shared" si="51"/>
        <v>10.680971722847005</v>
      </c>
      <c r="Q368">
        <f t="shared" si="52"/>
        <v>0.30154706899743261</v>
      </c>
      <c r="R368">
        <f t="shared" si="53"/>
        <v>3.5094549153796652E-2</v>
      </c>
      <c r="S368">
        <f>fSi</f>
        <v>0.8</v>
      </c>
      <c r="T368">
        <f>vt(R368*ps+(1-R368)*pl,pl, 9.8, 0.001, 2*K368, 4*PI()*K368^2, M368,IF(4*PI()*K368^2/M368&gt;=1,K1oct,K1sph), IF(4*PI()*K368^2/M368&gt;=1,K2oct,K2sph))</f>
        <v>9.2149641135476357E-2</v>
      </c>
      <c r="U368">
        <f>vt(S368*ps+(1-S368)*pl,pl, 9.8, 0.001, 2*K368, 4*PI()*K368^2, M368,IF(4*PI()*K368^2/M368&gt;=1,K1oct,K1sph), IF(4*PI()*K368^2/M368&gt;=1,K2oct,K2sph))</f>
        <v>0.46501561590750967</v>
      </c>
    </row>
    <row r="369" spans="6:21">
      <c r="F369">
        <f t="shared" si="57"/>
        <v>36.700000000000252</v>
      </c>
      <c r="G369">
        <f>T0+R_*F369</f>
        <v>864.80999999999983</v>
      </c>
      <c r="H369">
        <f t="shared" si="54"/>
        <v>11.029230769230795</v>
      </c>
      <c r="I369" s="4">
        <f>Cinetica(Tliq-G369)*f3_</f>
        <v>6.0127312392033077E-3</v>
      </c>
      <c r="J369" s="5">
        <f t="shared" si="55"/>
        <v>6.7710713272182704E-6</v>
      </c>
      <c r="K369" s="5">
        <f>MAX(I368,J368)*dt+K368</f>
        <v>6.0600267357484701E-2</v>
      </c>
      <c r="L369" s="5">
        <f t="shared" si="50"/>
        <v>9.3220672127577574E-4</v>
      </c>
      <c r="M369" s="6">
        <f>IF(J369&gt;=I369, 4*PI()*K369^2, f2_*f3_/f1_/K369*L369)</f>
        <v>6.4795774984317725E-2</v>
      </c>
      <c r="N369">
        <f t="shared" si="49"/>
        <v>4.0000000000000002E-4</v>
      </c>
      <c r="O369">
        <f t="shared" si="56"/>
        <v>1.4031930648664526</v>
      </c>
      <c r="P369">
        <f t="shared" si="51"/>
        <v>10.690964614284727</v>
      </c>
      <c r="Q369">
        <f t="shared" si="52"/>
        <v>0.30153832461679259</v>
      </c>
      <c r="R369">
        <f t="shared" si="53"/>
        <v>3.514074693398541E-2</v>
      </c>
      <c r="S369">
        <f>fSi</f>
        <v>0.8</v>
      </c>
      <c r="T369">
        <f>vt(R369*ps+(1-R369)*pl,pl, 9.8, 0.001, 2*K369, 4*PI()*K369^2, M369,IF(4*PI()*K369^2/M369&gt;=1,K1oct,K1sph), IF(4*PI()*K369^2/M369&gt;=1,K2oct,K2sph))</f>
        <v>9.2724232168031509E-2</v>
      </c>
      <c r="U369">
        <f>vt(S369*ps+(1-S369)*pl,pl, 9.8, 0.001, 2*K369, 4*PI()*K369^2, M369,IF(4*PI()*K369^2/M369&gt;=1,K1oct,K1sph), IF(4*PI()*K369^2/M369&gt;=1,K2oct,K2sph))</f>
        <v>0.46755105563010896</v>
      </c>
    </row>
    <row r="370" spans="6:21">
      <c r="F370">
        <f t="shared" si="57"/>
        <v>36.800000000000253</v>
      </c>
      <c r="G370">
        <f>T0+R_*F370</f>
        <v>864.73999999999978</v>
      </c>
      <c r="H370">
        <f t="shared" si="54"/>
        <v>11.040000000000033</v>
      </c>
      <c r="I370" s="4">
        <f>Cinetica(Tliq-G370)*f3_</f>
        <v>6.0562207225637902E-3</v>
      </c>
      <c r="J370" s="5">
        <f t="shared" si="55"/>
        <v>6.7825462268865915E-6</v>
      </c>
      <c r="K370" s="5">
        <f>MAX(I369,J369)*dt+K369</f>
        <v>6.1201540481405033E-2</v>
      </c>
      <c r="L370" s="5">
        <f t="shared" si="50"/>
        <v>9.6023088496581814E-4</v>
      </c>
      <c r="M370" s="6">
        <f>IF(J370&gt;=I370, 4*PI()*K370^2, f2_*f3_/f1_/K370*L370)</f>
        <v>6.6087955340069698E-2</v>
      </c>
      <c r="N370">
        <f t="shared" si="49"/>
        <v>4.0000000000000002E-4</v>
      </c>
      <c r="O370">
        <f t="shared" si="56"/>
        <v>1.4045124426873621</v>
      </c>
      <c r="P370">
        <f t="shared" si="51"/>
        <v>10.700956888542324</v>
      </c>
      <c r="Q370">
        <f t="shared" si="52"/>
        <v>0.30152966662388742</v>
      </c>
      <c r="R370">
        <f t="shared" si="53"/>
        <v>3.5186918092214074E-2</v>
      </c>
      <c r="S370">
        <f>fSi</f>
        <v>0.8</v>
      </c>
      <c r="T370">
        <f>vt(R370*ps+(1-R370)*pl,pl, 9.8, 0.001, 2*K370, 4*PI()*K370^2, M370,IF(4*PI()*K370^2/M370&gt;=1,K1oct,K1sph), IF(4*PI()*K370^2/M370&gt;=1,K2oct,K2sph))</f>
        <v>9.3300753684167292E-2</v>
      </c>
      <c r="U370">
        <f>vt(S370*ps+(1-S370)*pl,pl, 9.8, 0.001, 2*K370, 4*PI()*K370^2, M370,IF(4*PI()*K370^2/M370&gt;=1,K1oct,K1sph), IF(4*PI()*K370^2/M370&gt;=1,K2oct,K2sph))</f>
        <v>0.47009332199966863</v>
      </c>
    </row>
    <row r="371" spans="6:21">
      <c r="F371">
        <f t="shared" si="57"/>
        <v>36.900000000000254</v>
      </c>
      <c r="G371">
        <f>T0+R_*F371</f>
        <v>864.66999999999985</v>
      </c>
      <c r="H371">
        <f t="shared" si="54"/>
        <v>11.050769230769255</v>
      </c>
      <c r="I371" s="4">
        <f>Cinetica(Tliq-G371)*f3_</f>
        <v>6.099907730420487E-3</v>
      </c>
      <c r="J371" s="5">
        <f t="shared" si="55"/>
        <v>6.7939987614434714E-6</v>
      </c>
      <c r="K371" s="5">
        <f>MAX(I370,J370)*dt+K370</f>
        <v>6.1807162553661414E-2</v>
      </c>
      <c r="L371" s="5">
        <f t="shared" si="50"/>
        <v>9.890198966248829E-4</v>
      </c>
      <c r="M371" s="6">
        <f>IF(J371&gt;=I371, 4*PI()*K371^2, f2_*f3_/f1_/K371*L371)</f>
        <v>6.7402378317919315E-2</v>
      </c>
      <c r="N371">
        <f t="shared" si="49"/>
        <v>4.0000000000000002E-4</v>
      </c>
      <c r="O371">
        <f t="shared" si="56"/>
        <v>1.405831804363427</v>
      </c>
      <c r="P371">
        <f t="shared" si="51"/>
        <v>10.710948551834132</v>
      </c>
      <c r="Q371">
        <f t="shared" si="52"/>
        <v>0.30152109393738641</v>
      </c>
      <c r="R371">
        <f t="shared" si="53"/>
        <v>3.5233062062669768E-2</v>
      </c>
      <c r="S371">
        <f>fSi</f>
        <v>0.8</v>
      </c>
      <c r="T371">
        <f>vt(R371*ps+(1-R371)*pl,pl, 9.8, 0.001, 2*K371, 4*PI()*K371^2, M371,IF(4*PI()*K371^2/M371&gt;=1,K1oct,K1sph), IF(4*PI()*K371^2/M371&gt;=1,K2oct,K2sph))</f>
        <v>9.3879207309838078E-2</v>
      </c>
      <c r="U371">
        <f>vt(S371*ps+(1-S371)*pl,pl, 9.8, 0.001, 2*K371, 4*PI()*K371^2, M371,IF(4*PI()*K371^2/M371&gt;=1,K1oct,K1sph), IF(4*PI()*K371^2/M371&gt;=1,K2oct,K2sph))</f>
        <v>0.47264241627907189</v>
      </c>
    </row>
    <row r="372" spans="6:21">
      <c r="F372">
        <f t="shared" si="57"/>
        <v>37.000000000000256</v>
      </c>
      <c r="G372">
        <f>T0+R_*F372</f>
        <v>864.5999999999998</v>
      </c>
      <c r="H372">
        <f t="shared" si="54"/>
        <v>11.061538461538493</v>
      </c>
      <c r="I372" s="4">
        <f>Cinetica(Tliq-G372)*f3_</f>
        <v>6.1437926311984506E-3</v>
      </c>
      <c r="J372" s="5">
        <f t="shared" si="55"/>
        <v>6.8054289962112465E-6</v>
      </c>
      <c r="K372" s="5">
        <f>MAX(I371,J371)*dt+K371</f>
        <v>6.2417153326703466E-2</v>
      </c>
      <c r="L372" s="5">
        <f t="shared" si="50"/>
        <v>1.0185925202791876E-3</v>
      </c>
      <c r="M372" s="6">
        <f>IF(J372&gt;=I372, 4*PI()*K372^2, f2_*f3_/f1_/K372*L372)</f>
        <v>6.8739366251181599E-2</v>
      </c>
      <c r="N372">
        <f t="shared" si="49"/>
        <v>4.0000000000000002E-4</v>
      </c>
      <c r="O372">
        <f t="shared" si="56"/>
        <v>1.4071511500251419</v>
      </c>
      <c r="P372">
        <f t="shared" si="51"/>
        <v>10.720939610295103</v>
      </c>
      <c r="Q372">
        <f t="shared" si="52"/>
        <v>0.30151260549232967</v>
      </c>
      <c r="R372">
        <f t="shared" si="53"/>
        <v>3.5279178289978917E-2</v>
      </c>
      <c r="S372">
        <f>fSi</f>
        <v>0.8</v>
      </c>
      <c r="T372">
        <f>vt(R372*ps+(1-R372)*pl,pl, 9.8, 0.001, 2*K372, 4*PI()*K372^2, M372,IF(4*PI()*K372^2/M372&gt;=1,K1oct,K1sph), IF(4*PI()*K372^2/M372&gt;=1,K2oct,K2sph))</f>
        <v>9.4459594658265658E-2</v>
      </c>
      <c r="U372">
        <f>vt(S372*ps+(1-S372)*pl,pl, 9.8, 0.001, 2*K372, 4*PI()*K372^2, M372,IF(4*PI()*K372^2/M372&gt;=1,K1oct,K1sph), IF(4*PI()*K372^2/M372&gt;=1,K2oct,K2sph))</f>
        <v>0.4751983397170097</v>
      </c>
    </row>
    <row r="373" spans="6:21">
      <c r="F373">
        <f t="shared" si="57"/>
        <v>37.100000000000257</v>
      </c>
      <c r="G373">
        <f>T0+R_*F373</f>
        <v>864.52999999999986</v>
      </c>
      <c r="H373">
        <f t="shared" si="54"/>
        <v>11.072307692307714</v>
      </c>
      <c r="I373" s="4">
        <f>Cinetica(Tliq-G373)*f3_</f>
        <v>6.187875793028725E-3</v>
      </c>
      <c r="J373" s="5">
        <f t="shared" si="55"/>
        <v>6.8168369962580414E-6</v>
      </c>
      <c r="K373" s="5">
        <f>MAX(I372,J372)*dt+K372</f>
        <v>6.3031532589823316E-2</v>
      </c>
      <c r="L373" s="5">
        <f t="shared" si="50"/>
        <v>1.048967928723747E-3</v>
      </c>
      <c r="M373" s="6">
        <f>IF(J373&gt;=I373, 4*PI()*K373^2, f2_*f3_/f1_/K373*L373)</f>
        <v>7.0099245270233562E-2</v>
      </c>
      <c r="N373">
        <f t="shared" si="49"/>
        <v>4.0000000000000002E-4</v>
      </c>
      <c r="O373">
        <f t="shared" si="56"/>
        <v>1.4084704798015015</v>
      </c>
      <c r="P373">
        <f t="shared" si="51"/>
        <v>10.730930069982042</v>
      </c>
      <c r="Q373">
        <f t="shared" si="52"/>
        <v>0.30150420023983743</v>
      </c>
      <c r="R373">
        <f t="shared" si="53"/>
        <v>3.5325266229017917E-2</v>
      </c>
      <c r="S373">
        <f>fSi</f>
        <v>0.8</v>
      </c>
      <c r="T373">
        <f>vt(R373*ps+(1-R373)*pl,pl, 9.8, 0.001, 2*K373, 4*PI()*K373^2, M373,IF(4*PI()*K373^2/M373&gt;=1,K1oct,K1sph), IF(4*PI()*K373^2/M373&gt;=1,K2oct,K2sph))</f>
        <v>9.5041917330113898E-2</v>
      </c>
      <c r="U373">
        <f>vt(S373*ps+(1-S373)*pl,pl, 9.8, 0.001, 2*K373, 4*PI()*K373^2, M373,IF(4*PI()*K373^2/M373&gt;=1,K1oct,K1sph), IF(4*PI()*K373^2/M373&gt;=1,K2oct,K2sph))</f>
        <v>0.47776109354820456</v>
      </c>
    </row>
    <row r="374" spans="6:21">
      <c r="F374">
        <f t="shared" si="57"/>
        <v>37.200000000000259</v>
      </c>
      <c r="G374">
        <f>T0+R_*F374</f>
        <v>864.45999999999981</v>
      </c>
      <c r="H374">
        <f t="shared" si="54"/>
        <v>11.083076923076952</v>
      </c>
      <c r="I374" s="4">
        <f>Cinetica(Tliq-G374)*f3_</f>
        <v>6.2321575837499185E-3</v>
      </c>
      <c r="J374" s="5">
        <f t="shared" si="55"/>
        <v>6.8282228263991572E-6</v>
      </c>
      <c r="K374" s="5">
        <f>MAX(I373,J373)*dt+K373</f>
        <v>6.3650320169126196E-2</v>
      </c>
      <c r="L374" s="5">
        <f t="shared" si="50"/>
        <v>1.0801657113086961E-3</v>
      </c>
      <c r="M374" s="6">
        <f>IF(J374&gt;=I374, 4*PI()*K374^2, f2_*f3_/f1_/K374*L374)</f>
        <v>7.1482345336990258E-2</v>
      </c>
      <c r="N374">
        <f t="shared" si="49"/>
        <v>4.0000000000000002E-4</v>
      </c>
      <c r="O374">
        <f t="shared" si="56"/>
        <v>1.4097897938200339</v>
      </c>
      <c r="P374">
        <f t="shared" si="51"/>
        <v>10.740919936874807</v>
      </c>
      <c r="Q374">
        <f t="shared" si="52"/>
        <v>0.30149587714682569</v>
      </c>
      <c r="R374">
        <f t="shared" si="53"/>
        <v>3.5371325344751646E-2</v>
      </c>
      <c r="S374">
        <f>fSi</f>
        <v>0.8</v>
      </c>
      <c r="T374">
        <f>vt(R374*ps+(1-R374)*pl,pl, 9.8, 0.001, 2*K374, 4*PI()*K374^2, M374,IF(4*PI()*K374^2/M374&gt;=1,K1oct,K1sph), IF(4*PI()*K374^2/M374&gt;=1,K2oct,K2sph))</f>
        <v>9.5626176913572808E-2</v>
      </c>
      <c r="U374">
        <f>vt(S374*ps+(1-S374)*pl,pl, 9.8, 0.001, 2*K374, 4*PI()*K374^2, M374,IF(4*PI()*K374^2/M374&gt;=1,K1oct,K1sph), IF(4*PI()*K374^2/M374&gt;=1,K2oct,K2sph))</f>
        <v>0.48033067899363341</v>
      </c>
    </row>
    <row r="375" spans="6:21">
      <c r="F375">
        <f t="shared" si="57"/>
        <v>37.30000000000026</v>
      </c>
      <c r="G375">
        <f>T0+R_*F375</f>
        <v>864.38999999999987</v>
      </c>
      <c r="H375">
        <f t="shared" si="54"/>
        <v>11.093846153846174</v>
      </c>
      <c r="I375" s="4">
        <f>Cinetica(Tliq-G375)*f3_</f>
        <v>6.2766383709086486E-3</v>
      </c>
      <c r="J375" s="5">
        <f t="shared" si="55"/>
        <v>6.8395865511981428E-6</v>
      </c>
      <c r="K375" s="5">
        <f>MAX(I374,J374)*dt+K374</f>
        <v>6.4273535927501194E-2</v>
      </c>
      <c r="L375" s="5">
        <f t="shared" si="50"/>
        <v>1.1122058818527193E-3</v>
      </c>
      <c r="M375" s="6">
        <f>IF(J375&gt;=I375, 4*PI()*K375^2, f2_*f3_/f1_/K375*L375)</f>
        <v>7.288900027960149E-2</v>
      </c>
      <c r="N375">
        <f t="shared" si="49"/>
        <v>4.0000000000000002E-4</v>
      </c>
      <c r="O375">
        <f t="shared" si="56"/>
        <v>1.4111090922068099</v>
      </c>
      <c r="P375">
        <f t="shared" si="51"/>
        <v>10.750909216877503</v>
      </c>
      <c r="Q375">
        <f t="shared" si="52"/>
        <v>0.30148763519572724</v>
      </c>
      <c r="R375">
        <f t="shared" si="53"/>
        <v>3.5417355112048285E-2</v>
      </c>
      <c r="S375">
        <f>fSi</f>
        <v>0.8</v>
      </c>
      <c r="T375">
        <f>vt(R375*ps+(1-R375)*pl,pl, 9.8, 0.001, 2*K375, 4*PI()*K375^2, M375,IF(4*PI()*K375^2/M375&gt;=1,K1oct,K1sph), IF(4*PI()*K375^2/M375&gt;=1,K2oct,K2sph))</f>
        <v>9.6212374984551569E-2</v>
      </c>
      <c r="U375">
        <f>vt(S375*ps+(1-S375)*pl,pl, 9.8, 0.001, 2*K375, 4*PI()*K375^2, M375,IF(4*PI()*K375^2/M375&gt;=1,K1oct,K1sph), IF(4*PI()*K375^2/M375&gt;=1,K2oct,K2sph))</f>
        <v>0.4829070972607436</v>
      </c>
    </row>
    <row r="376" spans="6:21">
      <c r="F376">
        <f t="shared" si="57"/>
        <v>37.400000000000261</v>
      </c>
      <c r="G376">
        <f>T0+R_*F376</f>
        <v>864.31999999999982</v>
      </c>
      <c r="H376">
        <f t="shared" si="54"/>
        <v>11.104615384615412</v>
      </c>
      <c r="I376" s="4">
        <f>Cinetica(Tliq-G376)*f3_</f>
        <v>6.3213185217611068E-3</v>
      </c>
      <c r="J376" s="5">
        <f t="shared" si="55"/>
        <v>6.8509282349681642E-6</v>
      </c>
      <c r="K376" s="5">
        <f>MAX(I375,J375)*dt+K375</f>
        <v>6.4901199764592063E-2</v>
      </c>
      <c r="L376" s="5">
        <f t="shared" si="50"/>
        <v>1.1451088866853173E-3</v>
      </c>
      <c r="M376" s="6">
        <f>IF(J376&gt;=I376, 4*PI()*K376^2, f2_*f3_/f1_/K376*L376)</f>
        <v>7.431954782736952E-2</v>
      </c>
      <c r="N376">
        <f t="shared" si="49"/>
        <v>4.0000000000000002E-4</v>
      </c>
      <c r="O376">
        <f t="shared" si="56"/>
        <v>1.4124283750864746</v>
      </c>
      <c r="P376">
        <f t="shared" si="51"/>
        <v>10.760897915819635</v>
      </c>
      <c r="Q376">
        <f t="shared" si="52"/>
        <v>0.30147947338421849</v>
      </c>
      <c r="R376">
        <f t="shared" si="53"/>
        <v>3.5463355015524355E-2</v>
      </c>
      <c r="S376">
        <f>fSi</f>
        <v>0.8</v>
      </c>
      <c r="T376">
        <f>vt(R376*ps+(1-R376)*pl,pl, 9.8, 0.001, 2*K376, 4*PI()*K376^2, M376,IF(4*PI()*K376^2/M376&gt;=1,K1oct,K1sph), IF(4*PI()*K376^2/M376&gt;=1,K2oct,K2sph))</f>
        <v>9.6800513106788402E-2</v>
      </c>
      <c r="U376">
        <f>vt(S376*ps+(1-S376)*pl,pl, 9.8, 0.001, 2*K376, 4*PI()*K376^2, M376,IF(4*PI()*K376^2/M376&gt;=1,K1oct,K1sph), IF(4*PI()*K376^2/M376&gt;=1,K2oct,K2sph))</f>
        <v>0.48549034954366682</v>
      </c>
    </row>
    <row r="377" spans="6:21">
      <c r="F377">
        <f t="shared" si="57"/>
        <v>37.500000000000263</v>
      </c>
      <c r="G377">
        <f>T0+R_*F377</f>
        <v>864.24999999999977</v>
      </c>
      <c r="H377">
        <f t="shared" si="54"/>
        <v>11.115384615384651</v>
      </c>
      <c r="I377" s="4">
        <f>Cinetica(Tliq-G377)*f3_</f>
        <v>6.3661984032735534E-3</v>
      </c>
      <c r="J377" s="5">
        <f t="shared" si="55"/>
        <v>6.8622479417730949E-6</v>
      </c>
      <c r="K377" s="5">
        <f>MAX(I376,J376)*dt+K376</f>
        <v>6.5533331616768178E-2</v>
      </c>
      <c r="L377" s="5">
        <f t="shared" si="50"/>
        <v>1.1788956128196606E-3</v>
      </c>
      <c r="M377" s="6">
        <f>IF(J377&gt;=I377, 4*PI()*K377^2, f2_*f3_/f1_/K377*L377)</f>
        <v>7.5774329645889163E-2</v>
      </c>
      <c r="N377">
        <f t="shared" si="49"/>
        <v>4.0000000000000002E-4</v>
      </c>
      <c r="O377">
        <f t="shared" si="56"/>
        <v>1.4137476425822586</v>
      </c>
      <c r="P377">
        <f t="shared" si="51"/>
        <v>10.77088603945726</v>
      </c>
      <c r="Q377">
        <f t="shared" si="52"/>
        <v>0.30147139072495194</v>
      </c>
      <c r="R377">
        <f t="shared" si="53"/>
        <v>3.5509324549368323E-2</v>
      </c>
      <c r="S377">
        <f>fSi</f>
        <v>0.8</v>
      </c>
      <c r="T377">
        <f>vt(R377*ps+(1-R377)*pl,pl, 9.8, 0.001, 2*K377, 4*PI()*K377^2, M377,IF(4*PI()*K377^2/M377&gt;=1,K1oct,K1sph), IF(4*PI()*K377^2/M377&gt;=1,K2oct,K2sph))</f>
        <v>9.7390592831985048E-2</v>
      </c>
      <c r="U377">
        <f>vt(S377*ps+(1-S377)*pl,pl, 9.8, 0.001, 2*K377, 4*PI()*K377^2, M377,IF(4*PI()*K377^2/M377&gt;=1,K1oct,K1sph), IF(4*PI()*K377^2/M377&gt;=1,K2oct,K2sph))</f>
        <v>0.48808043702342785</v>
      </c>
    </row>
    <row r="378" spans="6:21">
      <c r="F378">
        <f t="shared" si="57"/>
        <v>37.600000000000264</v>
      </c>
      <c r="G378">
        <f>T0+R_*F378</f>
        <v>864.17999999999984</v>
      </c>
      <c r="H378">
        <f t="shared" si="54"/>
        <v>11.126153846153871</v>
      </c>
      <c r="I378" s="4">
        <f>Cinetica(Tliq-G378)*f3_</f>
        <v>6.411278382123518E-3</v>
      </c>
      <c r="J378" s="5">
        <f t="shared" si="55"/>
        <v>6.8735457354287714E-6</v>
      </c>
      <c r="K378" s="5">
        <f>MAX(I377,J377)*dt+K377</f>
        <v>6.6169951457095533E-2</v>
      </c>
      <c r="L378" s="5">
        <f t="shared" si="50"/>
        <v>1.2135873962577906E-3</v>
      </c>
      <c r="M378" s="6">
        <f>IF(J378&gt;=I378, 4*PI()*K378^2, f2_*f3_/f1_/K378*L378)</f>
        <v>7.725369137241031E-2</v>
      </c>
      <c r="N378">
        <f t="shared" si="49"/>
        <v>4.0000000000000002E-4</v>
      </c>
      <c r="O378">
        <f t="shared" si="56"/>
        <v>1.4150668948160017</v>
      </c>
      <c r="P378">
        <f t="shared" si="51"/>
        <v>10.7808735934741</v>
      </c>
      <c r="Q378">
        <f t="shared" si="52"/>
        <v>0.30146338624529373</v>
      </c>
      <c r="R378">
        <f t="shared" si="53"/>
        <v>3.5555263217183178E-2</v>
      </c>
      <c r="S378">
        <f>fSi</f>
        <v>0.8</v>
      </c>
      <c r="T378">
        <f>vt(R378*ps+(1-R378)*pl,pl, 9.8, 0.001, 2*K378, 4*PI()*K378^2, M378,IF(4*PI()*K378^2/M378&gt;=1,K1oct,K1sph), IF(4*PI()*K378^2/M378&gt;=1,K2oct,K2sph))</f>
        <v>9.7982615699942988E-2</v>
      </c>
      <c r="U378">
        <f>vt(S378*ps+(1-S378)*pl,pl, 9.8, 0.001, 2*K378, 4*PI()*K378^2, M378,IF(4*PI()*K378^2/M378&gt;=1,K1oct,K1sph), IF(4*PI()*K378^2/M378&gt;=1,K2oct,K2sph))</f>
        <v>0.490677360868151</v>
      </c>
    </row>
    <row r="379" spans="6:21">
      <c r="F379">
        <f t="shared" si="57"/>
        <v>37.700000000000266</v>
      </c>
      <c r="G379">
        <f>T0+R_*F379</f>
        <v>864.10999999999979</v>
      </c>
      <c r="H379">
        <f t="shared" si="54"/>
        <v>11.136923076923109</v>
      </c>
      <c r="I379" s="4">
        <f>Cinetica(Tliq-G379)*f3_</f>
        <v>6.4565588247010013E-3</v>
      </c>
      <c r="J379" s="5">
        <f t="shared" si="55"/>
        <v>6.8848216795042515E-6</v>
      </c>
      <c r="K379" s="5">
        <f>MAX(I378,J378)*dt+K378</f>
        <v>6.6811079295307885E-2</v>
      </c>
      <c r="L379" s="5">
        <f t="shared" si="50"/>
        <v>1.2492060304299685E-3</v>
      </c>
      <c r="M379" s="6">
        <f>IF(J379&gt;=I379, 4*PI()*K379^2, f2_*f3_/f1_/K379*L379)</f>
        <v>7.8757982651424391E-2</v>
      </c>
      <c r="N379">
        <f t="shared" si="49"/>
        <v>4.0000000000000002E-4</v>
      </c>
      <c r="O379">
        <f t="shared" si="56"/>
        <v>1.416386131908177</v>
      </c>
      <c r="P379">
        <f t="shared" si="51"/>
        <v>10.790860583482653</v>
      </c>
      <c r="Q379">
        <f t="shared" si="52"/>
        <v>0.30145545898706677</v>
      </c>
      <c r="R379">
        <f t="shared" si="53"/>
        <v>3.5601170531832704E-2</v>
      </c>
      <c r="S379">
        <f>fSi</f>
        <v>0.8</v>
      </c>
      <c r="T379">
        <f>vt(R379*ps+(1-R379)*pl,pl, 9.8, 0.001, 2*K379, 4*PI()*K379^2, M379,IF(4*PI()*K379^2/M379&gt;=1,K1oct,K1sph), IF(4*PI()*K379^2/M379&gt;=1,K2oct,K2sph))</f>
        <v>9.8576583238717735E-2</v>
      </c>
      <c r="U379">
        <f>vt(S379*ps+(1-S379)*pl,pl, 9.8, 0.001, 2*K379, 4*PI()*K379^2, M379,IF(4*PI()*K379^2/M379&gt;=1,K1oct,K1sph), IF(4*PI()*K379^2/M379&gt;=1,K2oct,K2sph))</f>
        <v>0.49328112223326109</v>
      </c>
    </row>
    <row r="380" spans="6:21">
      <c r="F380">
        <f t="shared" si="57"/>
        <v>37.800000000000267</v>
      </c>
      <c r="G380">
        <f>T0+R_*F380</f>
        <v>864.03999999999985</v>
      </c>
      <c r="H380">
        <f t="shared" si="54"/>
        <v>11.147692307692331</v>
      </c>
      <c r="I380" s="4">
        <f>Cinetica(Tliq-G380)*f3_</f>
        <v>6.5020400971089439E-3</v>
      </c>
      <c r="J380" s="5">
        <f t="shared" si="55"/>
        <v>6.8960758373228757E-6</v>
      </c>
      <c r="K380" s="5">
        <f>MAX(I379,J379)*dt+K379</f>
        <v>6.7456735177777991E-2</v>
      </c>
      <c r="L380" s="5">
        <f t="shared" si="50"/>
        <v>1.2857737747699672E-3</v>
      </c>
      <c r="M380" s="6">
        <f>IF(J380&gt;=I380, 4*PI()*K380^2, f2_*f3_/f1_/K380*L380)</f>
        <v>8.0287557170475254E-2</v>
      </c>
      <c r="N380">
        <f t="shared" si="49"/>
        <v>4.0000000000000002E-4</v>
      </c>
      <c r="O380">
        <f t="shared" si="56"/>
        <v>1.4177053539778999</v>
      </c>
      <c r="P380">
        <f t="shared" si="51"/>
        <v>10.800847015025264</v>
      </c>
      <c r="Q380">
        <f t="shared" si="52"/>
        <v>0.30144760800629877</v>
      </c>
      <c r="R380">
        <f t="shared" si="53"/>
        <v>3.5647046015273375E-2</v>
      </c>
      <c r="S380">
        <f>fSi</f>
        <v>0.8</v>
      </c>
      <c r="T380">
        <f>vt(R380*ps+(1-R380)*pl,pl, 9.8, 0.001, 2*K380, 4*PI()*K380^2, M380,IF(4*PI()*K380^2/M380&gt;=1,K1oct,K1sph), IF(4*PI()*K380^2/M380&gt;=1,K2oct,K2sph))</f>
        <v>9.9172496964719567E-2</v>
      </c>
      <c r="U380">
        <f>vt(S380*ps+(1-S380)*pl,pl, 9.8, 0.001, 2*K380, 4*PI()*K380^2, M380,IF(4*PI()*K380^2/M380&gt;=1,K1oct,K1sph), IF(4*PI()*K380^2/M380&gt;=1,K2oct,K2sph))</f>
        <v>0.4958917222616826</v>
      </c>
    </row>
    <row r="381" spans="6:21">
      <c r="F381">
        <f t="shared" si="57"/>
        <v>37.900000000000269</v>
      </c>
      <c r="G381">
        <f>T0+R_*F381</f>
        <v>863.9699999999998</v>
      </c>
      <c r="H381">
        <f t="shared" si="54"/>
        <v>11.15846153846157</v>
      </c>
      <c r="I381" s="4">
        <f>Cinetica(Tliq-G381)*f3_</f>
        <v>6.5477225651647758E-3</v>
      </c>
      <c r="J381" s="5">
        <f t="shared" si="55"/>
        <v>6.9073082719635948E-6</v>
      </c>
      <c r="K381" s="5">
        <f>MAX(I380,J380)*dt+K380</f>
        <v>6.8106939187488891E-2</v>
      </c>
      <c r="L381" s="5">
        <f t="shared" si="50"/>
        <v>1.3233133634281374E-3</v>
      </c>
      <c r="M381" s="6">
        <f>IF(J381&gt;=I381, 4*PI()*K381^2, f2_*f3_/f1_/K381*L381)</f>
        <v>8.184277269619529E-2</v>
      </c>
      <c r="N381">
        <f t="shared" si="49"/>
        <v>4.0000000000000002E-4</v>
      </c>
      <c r="O381">
        <f t="shared" si="56"/>
        <v>1.4190245611429588</v>
      </c>
      <c r="P381">
        <f t="shared" si="51"/>
        <v>10.810832893575196</v>
      </c>
      <c r="Q381">
        <f t="shared" si="52"/>
        <v>0.30143983237297545</v>
      </c>
      <c r="R381">
        <f t="shared" si="53"/>
        <v>3.5692889198414388E-2</v>
      </c>
      <c r="S381">
        <f>fSi</f>
        <v>0.8</v>
      </c>
      <c r="T381">
        <f>vt(R381*ps+(1-R381)*pl,pl, 9.8, 0.001, 2*K381, 4*PI()*K381^2, M381,IF(4*PI()*K381^2/M381&gt;=1,K1oct,K1sph), IF(4*PI()*K381^2/M381&gt;=1,K2oct,K2sph))</f>
        <v>9.9770358382880175E-2</v>
      </c>
      <c r="U381">
        <f>vt(S381*ps+(1-S381)*pl,pl, 9.8, 0.001, 2*K381, 4*PI()*K381^2, M381,IF(4*PI()*K381^2/M381&gt;=1,K1oct,K1sph), IF(4*PI()*K381^2/M381&gt;=1,K2oct,K2sph))</f>
        <v>0.49850916208403317</v>
      </c>
    </row>
    <row r="382" spans="6:21">
      <c r="F382">
        <f t="shared" si="57"/>
        <v>38.00000000000027</v>
      </c>
      <c r="G382">
        <f>T0+R_*F382</f>
        <v>863.89999999999986</v>
      </c>
      <c r="H382">
        <f t="shared" si="54"/>
        <v>11.16923076923079</v>
      </c>
      <c r="I382" s="4">
        <f>Cinetica(Tliq-G382)*f3_</f>
        <v>6.5936065944007969E-3</v>
      </c>
      <c r="J382" s="5">
        <f t="shared" si="55"/>
        <v>6.9185190462620142E-6</v>
      </c>
      <c r="K382" s="5">
        <f>MAX(I381,J381)*dt+K381</f>
        <v>6.8761711444005363E-2</v>
      </c>
      <c r="L382" s="5">
        <f t="shared" si="50"/>
        <v>1.3618480141240981E-3</v>
      </c>
      <c r="M382" s="6">
        <f>IF(J382&gt;=I382, 4*PI()*K382^2, f2_*f3_/f1_/K382*L382)</f>
        <v>8.3423991110567863E-2</v>
      </c>
      <c r="N382">
        <f t="shared" si="49"/>
        <v>4.0000000000000002E-4</v>
      </c>
      <c r="O382">
        <f t="shared" si="56"/>
        <v>1.4203437535198224</v>
      </c>
      <c r="P382">
        <f t="shared" si="51"/>
        <v>10.820818224537673</v>
      </c>
      <c r="Q382">
        <f t="shared" si="52"/>
        <v>0.30143213117079859</v>
      </c>
      <c r="R382">
        <f t="shared" si="53"/>
        <v>3.5738699620954419E-2</v>
      </c>
      <c r="S382">
        <f>fSi</f>
        <v>0.8</v>
      </c>
      <c r="T382">
        <f>vt(R382*ps+(1-R382)*pl,pl, 9.8, 0.001, 2*K382, 4*PI()*K382^2, M382,IF(4*PI()*K382^2/M382&gt;=1,K1oct,K1sph), IF(4*PI()*K382^2/M382&gt;=1,K2oct,K2sph))</f>
        <v>0.10037016898672563</v>
      </c>
      <c r="U382">
        <f>vt(S382*ps+(1-S382)*pl,pl, 9.8, 0.001, 2*K382, 4*PI()*K382^2, M382,IF(4*PI()*K382^2/M382&gt;=1,K1oct,K1sph), IF(4*PI()*K382^2/M382&gt;=1,K2oct,K2sph))</f>
        <v>0.50113344281881567</v>
      </c>
    </row>
    <row r="383" spans="6:21">
      <c r="F383">
        <f t="shared" si="57"/>
        <v>38.100000000000271</v>
      </c>
      <c r="G383">
        <f>T0+R_*F383</f>
        <v>863.82999999999981</v>
      </c>
      <c r="H383">
        <f t="shared" si="54"/>
        <v>11.180000000000028</v>
      </c>
      <c r="I383" s="4">
        <f>Cinetica(Tliq-G383)*f3_</f>
        <v>6.6396925500657256E-3</v>
      </c>
      <c r="J383" s="5">
        <f t="shared" si="55"/>
        <v>6.9297082228117001E-6</v>
      </c>
      <c r="K383" s="5">
        <f>MAX(I382,J382)*dt+K382</f>
        <v>6.9421072103445447E-2</v>
      </c>
      <c r="L383" s="5">
        <f t="shared" si="50"/>
        <v>1.4014014371409066E-3</v>
      </c>
      <c r="M383" s="6">
        <f>IF(J383&gt;=I383, 4*PI()*K383^2, f2_*f3_/f1_/K383*L383)</f>
        <v>8.5031578447416614E-2</v>
      </c>
      <c r="N383">
        <f t="shared" si="49"/>
        <v>4.0000000000000002E-4</v>
      </c>
      <c r="O383">
        <f t="shared" si="56"/>
        <v>1.4216629312236693</v>
      </c>
      <c r="P383">
        <f t="shared" si="51"/>
        <v>10.830803013250899</v>
      </c>
      <c r="Q383">
        <f t="shared" si="52"/>
        <v>0.30142450349694894</v>
      </c>
      <c r="R383">
        <f t="shared" si="53"/>
        <v>3.578447683124724E-2</v>
      </c>
      <c r="S383">
        <f>fSi</f>
        <v>0.8</v>
      </c>
      <c r="T383">
        <f>vt(R383*ps+(1-R383)*pl,pl, 9.8, 0.001, 2*K383, 4*PI()*K383^2, M383,IF(4*PI()*K383^2/M383&gt;=1,K1oct,K1sph), IF(4*PI()*K383^2/M383&gt;=1,K2oct,K2sph))</f>
        <v>0.10097193025856394</v>
      </c>
      <c r="U383">
        <f>vt(S383*ps+(1-S383)*pl,pl, 9.8, 0.001, 2*K383, 4*PI()*K383^2, M383,IF(4*PI()*K383^2/M383&gt;=1,K1oct,K1sph), IF(4*PI()*K383^2/M383&gt;=1,K2oct,K2sph))</f>
        <v>0.50376456557260618</v>
      </c>
    </row>
    <row r="384" spans="6:21">
      <c r="F384">
        <f t="shared" si="57"/>
        <v>38.200000000000273</v>
      </c>
      <c r="G384">
        <f>T0+R_*F384</f>
        <v>863.75999999999976</v>
      </c>
      <c r="H384">
        <f t="shared" si="54"/>
        <v>11.190769230769266</v>
      </c>
      <c r="I384" s="4">
        <f>Cinetica(Tliq-G384)*f3_</f>
        <v>6.6859807971251317E-3</v>
      </c>
      <c r="J384" s="5">
        <f t="shared" si="55"/>
        <v>6.9408758639652221E-6</v>
      </c>
      <c r="K384" s="5">
        <f>MAX(I383,J383)*dt+K383</f>
        <v>7.0085041358452019E-2</v>
      </c>
      <c r="L384" s="5">
        <f t="shared" si="50"/>
        <v>1.4419978444626051E-3</v>
      </c>
      <c r="M384" s="6">
        <f>IF(J384&gt;=I384, 4*PI()*K384^2, f2_*f3_/f1_/K384*L384)</f>
        <v>8.6665904929122503E-2</v>
      </c>
      <c r="N384">
        <f t="shared" si="49"/>
        <v>4.0000000000000002E-4</v>
      </c>
      <c r="O384">
        <f t="shared" si="56"/>
        <v>1.4229820943683957</v>
      </c>
      <c r="P384">
        <f t="shared" si="51"/>
        <v>10.840787264987073</v>
      </c>
      <c r="Q384">
        <f t="shared" si="52"/>
        <v>0.3014169484618538</v>
      </c>
      <c r="R384">
        <f t="shared" si="53"/>
        <v>3.5830220386144786E-2</v>
      </c>
      <c r="S384">
        <f>fSi</f>
        <v>0.8</v>
      </c>
      <c r="T384">
        <f>vt(R384*ps+(1-R384)*pl,pl, 9.8, 0.001, 2*K384, 4*PI()*K384^2, M384,IF(4*PI()*K384^2/M384&gt;=1,K1oct,K1sph), IF(4*PI()*K384^2/M384&gt;=1,K2oct,K2sph))</f>
        <v>0.10157564366955449</v>
      </c>
      <c r="U384">
        <f>vt(S384*ps+(1-S384)*pl,pl, 9.8, 0.001, 2*K384, 4*PI()*K384^2, M384,IF(4*PI()*K384^2/M384&gt;=1,K1oct,K1sph), IF(4*PI()*K384^2/M384&gt;=1,K2oct,K2sph))</f>
        <v>0.50640253144023728</v>
      </c>
    </row>
    <row r="385" spans="6:21">
      <c r="F385">
        <f t="shared" si="57"/>
        <v>38.300000000000274</v>
      </c>
      <c r="G385">
        <f>T0+R_*F385</f>
        <v>863.68999999999983</v>
      </c>
      <c r="H385">
        <f t="shared" si="54"/>
        <v>11.201538461538489</v>
      </c>
      <c r="I385" s="4">
        <f>Cinetica(Tliq-G385)*f3_</f>
        <v>6.7324717002626095E-3</v>
      </c>
      <c r="J385" s="5">
        <f t="shared" si="55"/>
        <v>6.9520220318353664E-6</v>
      </c>
      <c r="K385" s="5">
        <f>MAX(I384,J384)*dt+K384</f>
        <v>7.0753639438164526E-2</v>
      </c>
      <c r="L385" s="5">
        <f t="shared" si="50"/>
        <v>1.4836619590570409E-3</v>
      </c>
      <c r="M385" s="6">
        <f>IF(J385&gt;=I385, 4*PI()*K385^2, f2_*f3_/f1_/K385*L385)</f>
        <v>8.8327345003569563E-2</v>
      </c>
      <c r="N385">
        <f t="shared" si="49"/>
        <v>4.0000000000000002E-4</v>
      </c>
      <c r="O385">
        <f t="shared" si="56"/>
        <v>1.4243012430666384</v>
      </c>
      <c r="P385">
        <f t="shared" si="51"/>
        <v>10.850770984953371</v>
      </c>
      <c r="Q385">
        <f t="shared" si="52"/>
        <v>0.30140946518895906</v>
      </c>
      <c r="R385">
        <f t="shared" si="53"/>
        <v>3.5875929850860439E-2</v>
      </c>
      <c r="S385">
        <f>fSi</f>
        <v>0.8</v>
      </c>
      <c r="T385">
        <f>vt(R385*ps+(1-R385)*pl,pl, 9.8, 0.001, 2*K385, 4*PI()*K385^2, M385,IF(4*PI()*K385^2/M385&gt;=1,K1oct,K1sph), IF(4*PI()*K385^2/M385&gt;=1,K2oct,K2sph))</f>
        <v>0.10218131067989344</v>
      </c>
      <c r="U385">
        <f>vt(S385*ps+(1-S385)*pl,pl, 9.8, 0.001, 2*K385, 4*PI()*K385^2, M385,IF(4*PI()*K385^2/M385&gt;=1,K1oct,K1sph), IF(4*PI()*K385^2/M385&gt;=1,K2oct,K2sph))</f>
        <v>0.50904734150497977</v>
      </c>
    </row>
    <row r="386" spans="6:21">
      <c r="F386">
        <f t="shared" si="57"/>
        <v>38.400000000000276</v>
      </c>
      <c r="G386">
        <f>T0+R_*F386</f>
        <v>863.61999999999978</v>
      </c>
      <c r="H386">
        <f t="shared" si="54"/>
        <v>11.212307692307727</v>
      </c>
      <c r="I386" s="4">
        <f>Cinetica(Tliq-G386)*f3_</f>
        <v>6.7791656238809376E-3</v>
      </c>
      <c r="J386" s="5">
        <f t="shared" si="55"/>
        <v>6.9631467882963372E-6</v>
      </c>
      <c r="K386" s="5">
        <f>MAX(I385,J385)*dt+K385</f>
        <v>7.1426886608190784E-2</v>
      </c>
      <c r="L386" s="5">
        <f t="shared" si="50"/>
        <v>1.526419024305895E-3</v>
      </c>
      <c r="M386" s="6">
        <f>IF(J386&gt;=I386, 4*PI()*K386^2, f2_*f3_/f1_/K386*L386)</f>
        <v>9.0016277381320148E-2</v>
      </c>
      <c r="N386">
        <f t="shared" ref="N386:N449" si="58">del_dl</f>
        <v>4.0000000000000002E-4</v>
      </c>
      <c r="O386">
        <f t="shared" si="56"/>
        <v>1.4256203774297953</v>
      </c>
      <c r="P386">
        <f t="shared" si="51"/>
        <v>10.860754178292922</v>
      </c>
      <c r="Q386">
        <f t="shared" si="52"/>
        <v>0.30140205281450605</v>
      </c>
      <c r="R386">
        <f t="shared" si="53"/>
        <v>3.5921604798833787E-2</v>
      </c>
      <c r="S386">
        <f>fSi</f>
        <v>0.8</v>
      </c>
      <c r="T386">
        <f>vt(R386*ps+(1-R386)*pl,pl, 9.8, 0.001, 2*K386, 4*PI()*K386^2, M386,IF(4*PI()*K386^2/M386&gt;=1,K1oct,K1sph), IF(4*PI()*K386^2/M386&gt;=1,K2oct,K2sph))</f>
        <v>0.10278893273886371</v>
      </c>
      <c r="U386">
        <f>vt(S386*ps+(1-S386)*pl,pl, 9.8, 0.001, 2*K386, 4*PI()*K386^2, M386,IF(4*PI()*K386^2/M386&gt;=1,K1oct,K1sph), IF(4*PI()*K386^2/M386&gt;=1,K2oct,K2sph))</f>
        <v>0.51169899683872067</v>
      </c>
    </row>
    <row r="387" spans="6:21">
      <c r="F387">
        <f t="shared" si="57"/>
        <v>38.500000000000277</v>
      </c>
      <c r="G387">
        <f>T0+R_*F387</f>
        <v>863.54999999999984</v>
      </c>
      <c r="H387">
        <f t="shared" si="54"/>
        <v>11.223076923076947</v>
      </c>
      <c r="I387" s="4">
        <f>Cinetica(Tliq-G387)*f3_</f>
        <v>6.8260629321024932E-3</v>
      </c>
      <c r="J387" s="5">
        <f t="shared" si="55"/>
        <v>6.9742501949847798E-6</v>
      </c>
      <c r="K387" s="5">
        <f>MAX(I386,J386)*dt+K386</f>
        <v>7.2104803170578879E-2</v>
      </c>
      <c r="L387" s="5">
        <f t="shared" ref="L387:L450" si="59">K387^3*4/3*PI()</f>
        <v>1.5702948135838557E-3</v>
      </c>
      <c r="M387" s="6">
        <f>IF(J387&gt;=I387, 4*PI()*K387^2, f2_*f3_/f1_/K387*L387)</f>
        <v>9.1733085073020179E-2</v>
      </c>
      <c r="N387">
        <f t="shared" si="58"/>
        <v>4.0000000000000002E-4</v>
      </c>
      <c r="O387">
        <f t="shared" si="56"/>
        <v>1.4269394975680334</v>
      </c>
      <c r="P387">
        <f t="shared" ref="P387:P450" si="60">R387*O387+(1-R387)*H387</f>
        <v>10.870736850085763</v>
      </c>
      <c r="Q387">
        <f t="shared" ref="Q387:Q450" si="61">Q386+pl/ps*Dl/N386*((Tc-Tf)/ml-Co)/H386/(1-kpart)*M386*dt/L386-Q386*3/K386*we*dt</f>
        <v>0.30139471048731248</v>
      </c>
      <c r="R387">
        <f t="shared" ref="R387:R450" si="62">esidtGeral(R386,K386,MAX(I386,J386),pl,ps,kpart,H386,(H387-H386)/dt,M386,L386,Dl,N386,Co,dt)</f>
        <v>3.5967244811582519E-2</v>
      </c>
      <c r="S387">
        <f>fSi</f>
        <v>0.8</v>
      </c>
      <c r="T387">
        <f>vt(R387*ps+(1-R387)*pl,pl, 9.8, 0.001, 2*K387, 4*PI()*K387^2, M387,IF(4*PI()*K387^2/M387&gt;=1,K1oct,K1sph), IF(4*PI()*K387^2/M387&gt;=1,K2oct,K2sph))</f>
        <v>0.1033985112850181</v>
      </c>
      <c r="U387">
        <f>vt(S387*ps+(1-S387)*pl,pl, 9.8, 0.001, 2*K387, 4*PI()*K387^2, M387,IF(4*PI()*K387^2/M387&gt;=1,K1oct,K1sph), IF(4*PI()*K387^2/M387&gt;=1,K2oct,K2sph))</f>
        <v>0.51435749850213708</v>
      </c>
    </row>
    <row r="388" spans="6:21">
      <c r="F388">
        <f t="shared" si="57"/>
        <v>38.600000000000279</v>
      </c>
      <c r="G388">
        <f>T0+R_*F388</f>
        <v>863.47999999999979</v>
      </c>
      <c r="H388">
        <f t="shared" si="54"/>
        <v>11.233846153846185</v>
      </c>
      <c r="I388" s="4">
        <f>Cinetica(Tliq-G388)*f3_</f>
        <v>6.8731639887707934E-3</v>
      </c>
      <c r="J388" s="5">
        <f t="shared" si="55"/>
        <v>6.985332313301064E-6</v>
      </c>
      <c r="K388" s="5">
        <f>MAX(I387,J387)*dt+K387</f>
        <v>7.2787409463789129E-2</v>
      </c>
      <c r="L388" s="5">
        <f t="shared" si="59"/>
        <v>1.6153156399889154E-3</v>
      </c>
      <c r="M388" s="6">
        <f>IF(J388&gt;=I388, 4*PI()*K388^2, f2_*f3_/f1_/K388*L388)</f>
        <v>9.3478155427035969E-2</v>
      </c>
      <c r="N388">
        <f t="shared" si="58"/>
        <v>4.0000000000000002E-4</v>
      </c>
      <c r="O388">
        <f t="shared" si="56"/>
        <v>1.4282586035903169</v>
      </c>
      <c r="P388">
        <f t="shared" si="60"/>
        <v>10.880719005349773</v>
      </c>
      <c r="Q388">
        <f t="shared" si="61"/>
        <v>0.30138743736855772</v>
      </c>
      <c r="R388">
        <f t="shared" si="62"/>
        <v>3.6012849478580973E-2</v>
      </c>
      <c r="S388">
        <f>fSi</f>
        <v>0.8</v>
      </c>
      <c r="T388">
        <f>vt(R388*ps+(1-R388)*pl,pl, 9.8, 0.001, 2*K388, 4*PI()*K388^2, M388,IF(4*PI()*K388^2/M388&gt;=1,K1oct,K1sph), IF(4*PI()*K388^2/M388&gt;=1,K2oct,K2sph))</f>
        <v>0.10401004774627591</v>
      </c>
      <c r="U388">
        <f>vt(S388*ps+(1-S388)*pl,pl, 9.8, 0.001, 2*K388, 4*PI()*K388^2, M388,IF(4*PI()*K388^2/M388&gt;=1,K1oct,K1sph), IF(4*PI()*K388^2/M388&gt;=1,K2oct,K2sph))</f>
        <v>0.51702284754486894</v>
      </c>
    </row>
    <row r="389" spans="6:21">
      <c r="F389">
        <f t="shared" si="57"/>
        <v>38.70000000000028</v>
      </c>
      <c r="G389">
        <f>T0+R_*F389</f>
        <v>863.40999999999985</v>
      </c>
      <c r="H389">
        <f t="shared" si="54"/>
        <v>11.244615384615408</v>
      </c>
      <c r="I389" s="4">
        <f>Cinetica(Tliq-G389)*f3_</f>
        <v>6.9204691574508001E-3</v>
      </c>
      <c r="J389" s="5">
        <f t="shared" si="55"/>
        <v>6.996393204410268E-6</v>
      </c>
      <c r="K389" s="5">
        <f>MAX(I388,J388)*dt+K388</f>
        <v>7.3474725862666207E-2</v>
      </c>
      <c r="L389" s="5">
        <f t="shared" si="59"/>
        <v>1.6615083662257708E-3</v>
      </c>
      <c r="M389" s="6">
        <f>IF(J389&gt;=I389, 4*PI()*K389^2, f2_*f3_/f1_/K389*L389)</f>
        <v>9.5251880167322639E-2</v>
      </c>
      <c r="N389">
        <f t="shared" si="58"/>
        <v>4.0000000000000002E-4</v>
      </c>
      <c r="O389">
        <f t="shared" si="56"/>
        <v>1.4295776956044122</v>
      </c>
      <c r="P389">
        <f t="shared" si="60"/>
        <v>10.890700649041602</v>
      </c>
      <c r="Q389">
        <f t="shared" si="61"/>
        <v>0.30138023263157249</v>
      </c>
      <c r="R389">
        <f t="shared" si="62"/>
        <v>3.6058418397114538E-2</v>
      </c>
      <c r="S389">
        <f>fSi</f>
        <v>0.8</v>
      </c>
      <c r="T389">
        <f>vt(R389*ps+(1-R389)*pl,pl, 9.8, 0.001, 2*K389, 4*PI()*K389^2, M389,IF(4*PI()*K389^2/M389&gt;=1,K1oct,K1sph), IF(4*PI()*K389^2/M389&gt;=1,K2oct,K2sph))</f>
        <v>0.10462354353999706</v>
      </c>
      <c r="U389">
        <f>vt(S389*ps+(1-S389)*pl,pl, 9.8, 0.001, 2*K389, 4*PI()*K389^2, M389,IF(4*PI()*K389^2/M389&gt;=1,K1oct,K1sph), IF(4*PI()*K389^2/M389&gt;=1,K2oct,K2sph))</f>
        <v>0.51969504500568608</v>
      </c>
    </row>
    <row r="390" spans="6:21">
      <c r="F390">
        <f t="shared" si="57"/>
        <v>38.800000000000281</v>
      </c>
      <c r="G390">
        <f>T0+R_*F390</f>
        <v>863.3399999999998</v>
      </c>
      <c r="H390">
        <f t="shared" si="54"/>
        <v>11.255384615384646</v>
      </c>
      <c r="I390" s="4">
        <f>Cinetica(Tliq-G390)*f3_</f>
        <v>6.9679788014304581E-3</v>
      </c>
      <c r="J390" s="5">
        <f t="shared" si="55"/>
        <v>7.0074329292434461E-6</v>
      </c>
      <c r="K390" s="5">
        <f>MAX(I389,J389)*dt+K389</f>
        <v>7.4166772778411286E-2</v>
      </c>
      <c r="L390" s="5">
        <f t="shared" si="59"/>
        <v>1.7089004146443379E-3</v>
      </c>
      <c r="M390" s="6">
        <f>IF(J390&gt;=I390, 4*PI()*K390^2, f2_*f3_/f1_/K390*L390)</f>
        <v>9.7054655431525222E-2</v>
      </c>
      <c r="N390">
        <f t="shared" si="58"/>
        <v>4.0000000000000002E-4</v>
      </c>
      <c r="O390">
        <f t="shared" si="56"/>
        <v>1.4308967737169158</v>
      </c>
      <c r="P390">
        <f t="shared" si="60"/>
        <v>10.900681786057564</v>
      </c>
      <c r="Q390">
        <f t="shared" si="61"/>
        <v>0.30137309546163243</v>
      </c>
      <c r="R390">
        <f t="shared" si="62"/>
        <v>3.6103951172163043E-2</v>
      </c>
      <c r="S390">
        <f>fSi</f>
        <v>0.8</v>
      </c>
      <c r="T390">
        <f>vt(R390*ps+(1-R390)*pl,pl, 9.8, 0.001, 2*K390, 4*PI()*K390^2, M390,IF(4*PI()*K390^2/M390&gt;=1,K1oct,K1sph), IF(4*PI()*K390^2/M390&gt;=1,K2oct,K2sph))</f>
        <v>0.10523900007317562</v>
      </c>
      <c r="U390">
        <f>vt(S390*ps+(1-S390)*pl,pl, 9.8, 0.001, 2*K390, 4*PI()*K390^2, M390,IF(4*PI()*K390^2/M390&gt;=1,K1oct,K1sph), IF(4*PI()*K390^2/M390&gt;=1,K2oct,K2sph))</f>
        <v>0.52237409191265516</v>
      </c>
    </row>
    <row r="391" spans="6:21">
      <c r="F391">
        <f t="shared" si="57"/>
        <v>38.900000000000283</v>
      </c>
      <c r="G391">
        <f>T0+R_*F391</f>
        <v>863.26999999999975</v>
      </c>
      <c r="H391">
        <f t="shared" si="54"/>
        <v>11.266153846153884</v>
      </c>
      <c r="I391" s="4">
        <f>Cinetica(Tliq-G391)*f3_</f>
        <v>7.0156932837210743E-3</v>
      </c>
      <c r="J391" s="5">
        <f t="shared" si="55"/>
        <v>7.0184515484986278E-6</v>
      </c>
      <c r="K391" s="5">
        <f>MAX(I390,J390)*dt+K390</f>
        <v>7.4863570658554326E-2</v>
      </c>
      <c r="L391" s="5">
        <f t="shared" si="59"/>
        <v>1.7575197774354161E-3</v>
      </c>
      <c r="M391" s="6">
        <f>IF(J391&gt;=I391, 4*PI()*K391^2, f2_*f3_/f1_/K391*L391)</f>
        <v>9.8886881809313848E-2</v>
      </c>
      <c r="N391">
        <f t="shared" si="58"/>
        <v>4.0000000000000002E-4</v>
      </c>
      <c r="O391">
        <f t="shared" si="56"/>
        <v>1.4322158380332604</v>
      </c>
      <c r="P391">
        <f t="shared" si="60"/>
        <v>10.910662421234546</v>
      </c>
      <c r="Q391">
        <f t="shared" si="61"/>
        <v>0.30136602505575583</v>
      </c>
      <c r="R391">
        <f t="shared" si="62"/>
        <v>3.614944741626229E-2</v>
      </c>
      <c r="S391">
        <f>fSi</f>
        <v>0.8</v>
      </c>
      <c r="T391">
        <f>vt(R391*ps+(1-R391)*pl,pl, 9.8, 0.001, 2*K391, 4*PI()*K391^2, M391,IF(4*PI()*K391^2/M391&gt;=1,K1oct,K1sph), IF(4*PI()*K391^2/M391&gt;=1,K2oct,K2sph))</f>
        <v>0.10585641874250419</v>
      </c>
      <c r="U391">
        <f>vt(S391*ps+(1-S391)*pl,pl, 9.8, 0.001, 2*K391, 4*PI()*K391^2, M391,IF(4*PI()*K391^2/M391&gt;=1,K1oct,K1sph), IF(4*PI()*K391^2/M391&gt;=1,K2oct,K2sph))</f>
        <v>0.52505998928330111</v>
      </c>
    </row>
    <row r="392" spans="6:21">
      <c r="F392">
        <f t="shared" si="57"/>
        <v>39.000000000000284</v>
      </c>
      <c r="G392">
        <f>T0+R_*F392</f>
        <v>863.19999999999982</v>
      </c>
      <c r="H392">
        <f t="shared" si="54"/>
        <v>11.276923076923104</v>
      </c>
      <c r="I392" s="4">
        <f>Cinetica(Tliq-G392)*f3_</f>
        <v>7.0636129670584493E-3</v>
      </c>
      <c r="J392" s="5">
        <f t="shared" si="55"/>
        <v>7.0294491226419808E-6</v>
      </c>
      <c r="K392" s="5">
        <f>MAX(I391,J391)*dt+K391</f>
        <v>7.5565139986926433E-2</v>
      </c>
      <c r="L392" s="5">
        <f t="shared" si="59"/>
        <v>1.8073950269855467E-3</v>
      </c>
      <c r="M392" s="6">
        <f>IF(J392&gt;=I392, 4*PI()*K392^2, f2_*f3_/f1_/K392*L392)</f>
        <v>0.10074896438095282</v>
      </c>
      <c r="N392">
        <f t="shared" si="58"/>
        <v>4.0000000000000002E-4</v>
      </c>
      <c r="O392">
        <f t="shared" si="56"/>
        <v>1.4335348886577346</v>
      </c>
      <c r="P392">
        <f t="shared" si="60"/>
        <v>10.920642559350856</v>
      </c>
      <c r="Q392">
        <f t="shared" si="61"/>
        <v>0.30135902062250497</v>
      </c>
      <c r="R392">
        <f t="shared" si="62"/>
        <v>3.6194906749383561E-2</v>
      </c>
      <c r="S392">
        <f>fSi</f>
        <v>0.8</v>
      </c>
      <c r="T392">
        <f>vt(R392*ps+(1-R392)*pl,pl, 9.8, 0.001, 2*K392, 4*PI()*K392^2, M392,IF(4*PI()*K392^2/M392&gt;=1,K1oct,K1sph), IF(4*PI()*K392^2/M392&gt;=1,K2oct,K2sph))</f>
        <v>0.10647580093449117</v>
      </c>
      <c r="U392">
        <f>vt(S392*ps+(1-S392)*pl,pl, 9.8, 0.001, 2*K392, 4*PI()*K392^2, M392,IF(4*PI()*K392^2/M392&gt;=1,K1oct,K1sph), IF(4*PI()*K392^2/M392&gt;=1,K2oct,K2sph))</f>
        <v>0.52775273812476775</v>
      </c>
    </row>
    <row r="393" spans="6:21">
      <c r="F393">
        <f t="shared" si="57"/>
        <v>39.100000000000286</v>
      </c>
      <c r="G393">
        <f>T0+R_*F393</f>
        <v>863.12999999999977</v>
      </c>
      <c r="H393">
        <f t="shared" si="54"/>
        <v>11.287692307692343</v>
      </c>
      <c r="I393" s="4">
        <f>Cinetica(Tliq-G393)*f3_</f>
        <v>7.1117382139040206E-3</v>
      </c>
      <c r="J393" s="5">
        <f t="shared" si="55"/>
        <v>7.0404257119089707E-6</v>
      </c>
      <c r="K393" s="5">
        <f>MAX(I392,J392)*dt+K392</f>
        <v>7.6271501283632276E-2</v>
      </c>
      <c r="L393" s="5">
        <f t="shared" si="59"/>
        <v>1.858555326393141E-3</v>
      </c>
      <c r="M393" s="6">
        <f>IF(J393&gt;=I393, 4*PI()*K393^2, f2_*f3_/f1_/K393*L393)</f>
        <v>0.10264131275610533</v>
      </c>
      <c r="N393">
        <f t="shared" si="58"/>
        <v>4.0000000000000002E-4</v>
      </c>
      <c r="O393">
        <f t="shared" si="56"/>
        <v>1.4348539256935036</v>
      </c>
      <c r="P393">
        <f t="shared" si="60"/>
        <v>10.93062220512711</v>
      </c>
      <c r="Q393">
        <f t="shared" si="61"/>
        <v>0.30135208138179193</v>
      </c>
      <c r="R393">
        <f t="shared" si="62"/>
        <v>3.6240328798815995E-2</v>
      </c>
      <c r="S393">
        <f>fSi</f>
        <v>0.8</v>
      </c>
      <c r="T393">
        <f>vt(R393*ps+(1-R393)*pl,pl, 9.8, 0.001, 2*K393, 4*PI()*K393^2, M393,IF(4*PI()*K393^2/M393&gt;=1,K1oct,K1sph), IF(4*PI()*K393^2/M393&gt;=1,K2oct,K2sph))</f>
        <v>0.10709714802558148</v>
      </c>
      <c r="U393">
        <f>vt(S393*ps+(1-S393)*pl,pl, 9.8, 0.001, 2*K393, 4*PI()*K393^2, M393,IF(4*PI()*K393^2/M393&gt;=1,K1oct,K1sph), IF(4*PI()*K393^2/M393&gt;=1,K2oct,K2sph))</f>
        <v>0.53045233943397363</v>
      </c>
    </row>
    <row r="394" spans="6:21">
      <c r="F394">
        <f t="shared" si="57"/>
        <v>39.200000000000287</v>
      </c>
      <c r="G394">
        <f>T0+R_*F394</f>
        <v>863.05999999999983</v>
      </c>
      <c r="H394">
        <f t="shared" si="54"/>
        <v>11.298461538461565</v>
      </c>
      <c r="I394" s="4">
        <f>Cinetica(Tliq-G394)*f3_</f>
        <v>7.1600693864452176E-3</v>
      </c>
      <c r="J394" s="5">
        <f t="shared" si="55"/>
        <v>7.0513813763053377E-6</v>
      </c>
      <c r="K394" s="5">
        <f>MAX(I393,J393)*dt+K393</f>
        <v>7.6982675105022672E-2</v>
      </c>
      <c r="L394" s="5">
        <f t="shared" si="59"/>
        <v>1.9110304401479788E-3</v>
      </c>
      <c r="M394" s="6">
        <f>IF(J394&gt;=I394, 4*PI()*K394^2, f2_*f3_/f1_/K394*L394)</f>
        <v>0.10456434111287413</v>
      </c>
      <c r="N394">
        <f t="shared" si="58"/>
        <v>4.0000000000000002E-4</v>
      </c>
      <c r="O394">
        <f t="shared" si="56"/>
        <v>1.4361729492426134</v>
      </c>
      <c r="P394">
        <f t="shared" si="60"/>
        <v>10.94060136322706</v>
      </c>
      <c r="Q394">
        <f t="shared" si="61"/>
        <v>0.3013452065646875</v>
      </c>
      <c r="R394">
        <f t="shared" si="62"/>
        <v>3.6285713199034161E-2</v>
      </c>
      <c r="S394">
        <f>fSi</f>
        <v>0.8</v>
      </c>
      <c r="T394">
        <f>vt(R394*ps+(1-R394)*pl,pl, 9.8, 0.001, 2*K394, 4*PI()*K394^2, M394,IF(4*PI()*K394^2/M394&gt;=1,K1oct,K1sph), IF(4*PI()*K394^2/M394&gt;=1,K2oct,K2sph))</f>
        <v>0.10772046138226467</v>
      </c>
      <c r="U394">
        <f>vt(S394*ps+(1-S394)*pl,pl, 9.8, 0.001, 2*K394, 4*PI()*K394^2, M394,IF(4*PI()*K394^2/M394&gt;=1,K1oct,K1sph), IF(4*PI()*K394^2/M394&gt;=1,K2oct,K2sph))</f>
        <v>0.53315879419776746</v>
      </c>
    </row>
    <row r="395" spans="6:21">
      <c r="F395">
        <f t="shared" si="57"/>
        <v>39.300000000000288</v>
      </c>
      <c r="G395">
        <f>T0+R_*F395</f>
        <v>862.98999999999978</v>
      </c>
      <c r="H395">
        <f t="shared" si="54"/>
        <v>11.309230769230803</v>
      </c>
      <c r="I395" s="4">
        <f>Cinetica(Tliq-G395)*f3_</f>
        <v>7.2086068465969742E-3</v>
      </c>
      <c r="J395" s="5">
        <f t="shared" si="55"/>
        <v>7.0623161756083256E-6</v>
      </c>
      <c r="K395" s="5">
        <f>MAX(I394,J394)*dt+K394</f>
        <v>7.76986820436672E-2</v>
      </c>
      <c r="L395" s="5">
        <f t="shared" si="59"/>
        <v>1.9648507449761842E-3</v>
      </c>
      <c r="M395" s="6">
        <f>IF(J395&gt;=I395, 4*PI()*K395^2, f2_*f3_/f1_/K395*L395)</f>
        <v>0.10651846823707918</v>
      </c>
      <c r="N395">
        <f t="shared" si="58"/>
        <v>4.0000000000000002E-4</v>
      </c>
      <c r="O395">
        <f t="shared" si="56"/>
        <v>1.437491959406018</v>
      </c>
      <c r="P395">
        <f t="shared" si="60"/>
        <v>10.950580038258421</v>
      </c>
      <c r="Q395">
        <f t="shared" si="61"/>
        <v>0.30133839541323415</v>
      </c>
      <c r="R395">
        <f t="shared" si="62"/>
        <v>3.6331059591592635E-2</v>
      </c>
      <c r="S395">
        <f>fSi</f>
        <v>0.8</v>
      </c>
      <c r="T395">
        <f>vt(R395*ps+(1-R395)*pl,pl, 9.8, 0.001, 2*K395, 4*PI()*K395^2, M395,IF(4*PI()*K395^2/M395&gt;=1,K1oct,K1sph), IF(4*PI()*K395^2/M395&gt;=1,K2oct,K2sph))</f>
        <v>0.10834574236119483</v>
      </c>
      <c r="U395">
        <f>vt(S395*ps+(1-S395)*pl,pl, 9.8, 0.001, 2*K395, 4*PI()*K395^2, M395,IF(4*PI()*K395^2/M395&gt;=1,K1oct,K1sph), IF(4*PI()*K395^2/M395&gt;=1,K2oct,K2sph))</f>
        <v>0.53587210339307811</v>
      </c>
    </row>
    <row r="396" spans="6:21">
      <c r="F396">
        <f t="shared" si="57"/>
        <v>39.40000000000029</v>
      </c>
      <c r="G396">
        <f>T0+R_*F396</f>
        <v>862.91999999999985</v>
      </c>
      <c r="H396">
        <f t="shared" si="54"/>
        <v>11.320000000000023</v>
      </c>
      <c r="I396" s="4">
        <f>Cinetica(Tliq-G396)*f3_</f>
        <v>7.2573509560019929E-3</v>
      </c>
      <c r="J396" s="5">
        <f t="shared" si="55"/>
        <v>7.073230169367636E-6</v>
      </c>
      <c r="K396" s="5">
        <f>MAX(I395,J395)*dt+K395</f>
        <v>7.8419542728326894E-2</v>
      </c>
      <c r="L396" s="5">
        <f t="shared" si="59"/>
        <v>2.0200472408528213E-3</v>
      </c>
      <c r="M396" s="6">
        <f>IF(J396&gt;=I396, 4*PI()*K396^2, f2_*f3_/f1_/K396*L396)</f>
        <v>0.10850411756177303</v>
      </c>
      <c r="N396">
        <f t="shared" si="58"/>
        <v>4.0000000000000002E-4</v>
      </c>
      <c r="O396">
        <f t="shared" si="56"/>
        <v>1.4388109562835825</v>
      </c>
      <c r="P396">
        <f t="shared" si="60"/>
        <v>10.960558234773702</v>
      </c>
      <c r="Q396">
        <f t="shared" si="61"/>
        <v>0.30133164718026251</v>
      </c>
      <c r="R396">
        <f t="shared" si="62"/>
        <v>3.6376367624996957E-2</v>
      </c>
      <c r="S396">
        <f>fSi</f>
        <v>0.8</v>
      </c>
      <c r="T396">
        <f>vt(R396*ps+(1-R396)*pl,pl, 9.8, 0.001, 2*K396, 4*PI()*K396^2, M396,IF(4*PI()*K396^2/M396&gt;=1,K1oct,K1sph), IF(4*PI()*K396^2/M396&gt;=1,K2oct,K2sph))</f>
        <v>0.10897299230926356</v>
      </c>
      <c r="U396">
        <f>vt(S396*ps+(1-S396)*pl,pl, 9.8, 0.001, 2*K396, 4*PI()*K396^2, M396,IF(4*PI()*K396^2/M396&gt;=1,K1oct,K1sph), IF(4*PI()*K396^2/M396&gt;=1,K2oct,K2sph))</f>
        <v>0.53859226798706439</v>
      </c>
    </row>
    <row r="397" spans="6:21">
      <c r="F397">
        <f t="shared" si="57"/>
        <v>39.500000000000291</v>
      </c>
      <c r="G397">
        <f>T0+R_*F397</f>
        <v>862.8499999999998</v>
      </c>
      <c r="H397">
        <f t="shared" si="54"/>
        <v>11.330769230769262</v>
      </c>
      <c r="I397" s="4">
        <f>Cinetica(Tliq-G397)*f3_</f>
        <v>7.3063020760322584E-3</v>
      </c>
      <c r="J397" s="5">
        <f t="shared" si="55"/>
        <v>7.0841234169066487E-6</v>
      </c>
      <c r="K397" s="5">
        <f>MAX(I396,J396)*dt+K396</f>
        <v>7.9145277823927093E-2</v>
      </c>
      <c r="L397" s="5">
        <f t="shared" si="59"/>
        <v>2.0766515621842754E-3</v>
      </c>
      <c r="M397" s="6">
        <f>IF(J397&gt;=I397, 4*PI()*K397^2, f2_*f3_/f1_/K397*L397)</f>
        <v>0.11052171720699488</v>
      </c>
      <c r="N397">
        <f t="shared" si="58"/>
        <v>4.0000000000000002E-4</v>
      </c>
      <c r="O397">
        <f t="shared" si="56"/>
        <v>1.440129939974109</v>
      </c>
      <c r="P397">
        <f t="shared" si="60"/>
        <v>10.970535957270995</v>
      </c>
      <c r="Q397">
        <f t="shared" si="61"/>
        <v>0.30132496112921131</v>
      </c>
      <c r="R397">
        <f t="shared" si="62"/>
        <v>3.6421636954602397E-2</v>
      </c>
      <c r="S397">
        <f>fSi</f>
        <v>0.8</v>
      </c>
      <c r="T397">
        <f>vt(R397*ps+(1-R397)*pl,pl, 9.8, 0.001, 2*K397, 4*PI()*K397^2, M397,IF(4*PI()*K397^2/M397&gt;=1,K1oct,K1sph), IF(4*PI()*K397^2/M397&gt;=1,K2oct,K2sph))</f>
        <v>0.10960221256373623</v>
      </c>
      <c r="U397">
        <f>vt(S397*ps+(1-S397)*pl,pl, 9.8, 0.001, 2*K397, 4*PI()*K397^2, M397,IF(4*PI()*K397^2/M397&gt;=1,K1oct,K1sph), IF(4*PI()*K397^2/M397&gt;=1,K2oct,K2sph))</f>
        <v>0.54131928893726067</v>
      </c>
    </row>
    <row r="398" spans="6:21">
      <c r="F398">
        <f t="shared" si="57"/>
        <v>39.600000000000293</v>
      </c>
      <c r="G398">
        <f>T0+R_*F398</f>
        <v>862.77999999999975</v>
      </c>
      <c r="H398">
        <f t="shared" si="54"/>
        <v>11.341538461538502</v>
      </c>
      <c r="I398" s="4">
        <f>Cinetica(Tliq-G398)*f3_</f>
        <v>7.3554605677893636E-3</v>
      </c>
      <c r="J398" s="5">
        <f t="shared" si="55"/>
        <v>7.0949959773233692E-6</v>
      </c>
      <c r="K398" s="5">
        <f>MAX(I397,J397)*dt+K397</f>
        <v>7.9875908031530315E-2</v>
      </c>
      <c r="L398" s="5">
        <f t="shared" si="59"/>
        <v>2.1346959891625984E-3</v>
      </c>
      <c r="M398" s="6">
        <f>IF(J398&gt;=I398, 4*PI()*K398^2, f2_*f3_/f1_/K398*L398)</f>
        <v>0.11257170001976423</v>
      </c>
      <c r="N398">
        <f t="shared" si="58"/>
        <v>4.0000000000000002E-4</v>
      </c>
      <c r="O398">
        <f t="shared" si="56"/>
        <v>1.4414489105753416</v>
      </c>
      <c r="P398">
        <f t="shared" si="60"/>
        <v>10.980513210194765</v>
      </c>
      <c r="Q398">
        <f t="shared" si="61"/>
        <v>0.30131833653395079</v>
      </c>
      <c r="R398">
        <f t="shared" si="62"/>
        <v>3.6466867242490049E-2</v>
      </c>
      <c r="S398">
        <f>fSi</f>
        <v>0.8</v>
      </c>
      <c r="T398">
        <f>vt(R398*ps+(1-R398)*pl,pl, 9.8, 0.001, 2*K398, 4*PI()*K398^2, M398,IF(4*PI()*K398^2/M398&gt;=1,K1oct,K1sph), IF(4*PI()*K398^2/M398&gt;=1,K2oct,K2sph))</f>
        <v>0.11023340445235863</v>
      </c>
      <c r="U398">
        <f>vt(S398*ps+(1-S398)*pl,pl, 9.8, 0.001, 2*K398, 4*PI()*K398^2, M398,IF(4*PI()*K398^2/M398&gt;=1,K1oct,K1sph), IF(4*PI()*K398^2/M398&gt;=1,K2oct,K2sph))</f>
        <v>0.54405316719172114</v>
      </c>
    </row>
    <row r="399" spans="6:21">
      <c r="F399">
        <f t="shared" si="57"/>
        <v>39.700000000000294</v>
      </c>
      <c r="G399">
        <f>T0+R_*F399</f>
        <v>862.70999999999981</v>
      </c>
      <c r="H399">
        <f t="shared" si="54"/>
        <v>11.352307692307722</v>
      </c>
      <c r="I399" s="4">
        <f>Cinetica(Tliq-G399)*f3_</f>
        <v>7.4048267921056109E-3</v>
      </c>
      <c r="J399" s="5">
        <f t="shared" si="55"/>
        <v>7.10584790949155E-6</v>
      </c>
      <c r="K399" s="5">
        <f>MAX(I398,J398)*dt+K398</f>
        <v>8.0611454088309248E-2</v>
      </c>
      <c r="L399" s="5">
        <f t="shared" si="59"/>
        <v>2.1942134592940173E-3</v>
      </c>
      <c r="M399" s="6">
        <f>IF(J399&gt;=I399, 4*PI()*K399^2, f2_*f3_/f1_/K399*L399)</f>
        <v>0.11465450361431437</v>
      </c>
      <c r="N399">
        <f t="shared" si="58"/>
        <v>4.0000000000000002E-4</v>
      </c>
      <c r="O399">
        <f t="shared" si="56"/>
        <v>1.4427678681839833</v>
      </c>
      <c r="P399">
        <f t="shared" si="60"/>
        <v>10.99048999793663</v>
      </c>
      <c r="Q399">
        <f t="shared" si="61"/>
        <v>0.30131177267860954</v>
      </c>
      <c r="R399">
        <f t="shared" si="62"/>
        <v>3.6512058157361152E-2</v>
      </c>
      <c r="S399">
        <f>fSi</f>
        <v>0.8</v>
      </c>
      <c r="T399">
        <f>vt(R399*ps+(1-R399)*pl,pl, 9.8, 0.001, 2*K399, 4*PI()*K399^2, M399,IF(4*PI()*K399^2/M399&gt;=1,K1oct,K1sph), IF(4*PI()*K399^2/M399&gt;=1,K2oct,K2sph))</f>
        <v>0.1108665692934242</v>
      </c>
      <c r="U399">
        <f>vt(S399*ps+(1-S399)*pl,pl, 9.8, 0.001, 2*K399, 4*PI()*K399^2, M399,IF(4*PI()*K399^2/M399&gt;=1,K1oct,K1sph), IF(4*PI()*K399^2/M399&gt;=1,K2oct,K2sph))</f>
        <v>0.54679390368916003</v>
      </c>
    </row>
    <row r="400" spans="6:21">
      <c r="F400">
        <f t="shared" si="57"/>
        <v>39.800000000000296</v>
      </c>
      <c r="G400">
        <f>T0+R_*F400</f>
        <v>862.63999999999976</v>
      </c>
      <c r="H400">
        <f t="shared" si="54"/>
        <v>11.36307692307696</v>
      </c>
      <c r="I400" s="4">
        <f>Cinetica(Tliq-G400)*f3_</f>
        <v>7.4544011095451336E-3</v>
      </c>
      <c r="J400" s="5">
        <f t="shared" si="55"/>
        <v>7.1166792720618124E-6</v>
      </c>
      <c r="K400" s="5">
        <f>MAX(I399,J399)*dt+K399</f>
        <v>8.1351936767519811E-2</v>
      </c>
      <c r="L400" s="5">
        <f t="shared" si="59"/>
        <v>2.255237579103848E-3</v>
      </c>
      <c r="M400" s="6">
        <f>IF(J400&gt;=I400, 4*PI()*K400^2, f2_*f3_/f1_/K400*L400)</f>
        <v>0.11677057041256751</v>
      </c>
      <c r="N400">
        <f t="shared" si="58"/>
        <v>4.0000000000000002E-4</v>
      </c>
      <c r="O400">
        <f t="shared" si="56"/>
        <v>1.4440868128957161</v>
      </c>
      <c r="P400">
        <f t="shared" si="60"/>
        <v>11.000466324836117</v>
      </c>
      <c r="Q400">
        <f t="shared" si="61"/>
        <v>0.30130526885740461</v>
      </c>
      <c r="R400">
        <f t="shared" si="62"/>
        <v>3.6557209374434844E-2</v>
      </c>
      <c r="S400">
        <f>fSi</f>
        <v>0.8</v>
      </c>
      <c r="T400">
        <f>vt(R400*ps+(1-R400)*pl,pl, 9.8, 0.001, 2*K400, 4*PI()*K400^2, M400,IF(4*PI()*K400^2/M400&gt;=1,K1oct,K1sph), IF(4*PI()*K400^2/M400&gt;=1,K2oct,K2sph))</f>
        <v>0.11150170839591496</v>
      </c>
      <c r="U400">
        <f>vt(S400*ps+(1-S400)*pl,pl, 9.8, 0.001, 2*K400, 4*PI()*K400^2, M400,IF(4*PI()*K400^2/M400&gt;=1,K1oct,K1sph), IF(4*PI()*K400^2/M400&gt;=1,K2oct,K2sph))</f>
        <v>0.54954149935909047</v>
      </c>
    </row>
    <row r="401" spans="6:21">
      <c r="F401">
        <f t="shared" si="57"/>
        <v>39.900000000000297</v>
      </c>
      <c r="G401">
        <f>T0+R_*F401</f>
        <v>862.56999999999982</v>
      </c>
      <c r="H401">
        <f t="shared" si="54"/>
        <v>11.373846153846181</v>
      </c>
      <c r="I401" s="4">
        <f>Cinetica(Tliq-G401)*f3_</f>
        <v>7.504183880404189E-3</v>
      </c>
      <c r="J401" s="5">
        <f t="shared" si="55"/>
        <v>7.1274901234625747E-6</v>
      </c>
      <c r="K401" s="5">
        <f>MAX(I400,J400)*dt+K400</f>
        <v>8.2097376878474321E-2</v>
      </c>
      <c r="L401" s="5">
        <f t="shared" si="59"/>
        <v>2.3178026360200577E-3</v>
      </c>
      <c r="M401" s="6">
        <f>IF(J401&gt;=I401, 4*PI()*K401^2, f2_*f3_/f1_/K401*L401)</f>
        <v>0.11892034768485174</v>
      </c>
      <c r="N401">
        <f t="shared" si="58"/>
        <v>4.0000000000000002E-4</v>
      </c>
      <c r="O401">
        <f t="shared" si="56"/>
        <v>1.4454057448052029</v>
      </c>
      <c r="P401">
        <f t="shared" si="60"/>
        <v>11.01044219518141</v>
      </c>
      <c r="Q401">
        <f t="shared" si="61"/>
        <v>0.30129882437447469</v>
      </c>
      <c r="R401">
        <f t="shared" si="62"/>
        <v>3.6602320575329216E-2</v>
      </c>
      <c r="S401">
        <f>fSi</f>
        <v>0.8</v>
      </c>
      <c r="T401">
        <f>vt(R401*ps+(1-R401)*pl,pl, 9.8, 0.001, 2*K401, 4*PI()*K401^2, M401,IF(4*PI()*K401^2/M401&gt;=1,K1oct,K1sph), IF(4*PI()*K401^2/M401&gt;=1,K2oct,K2sph))</f>
        <v>0.1121388230595947</v>
      </c>
      <c r="U401">
        <f>vt(S401*ps+(1-S401)*pl,pl, 9.8, 0.001, 2*K401, 4*PI()*K401^2, M401,IF(4*PI()*K401^2/M401&gt;=1,K1oct,K1sph), IF(4*PI()*K401^2/M401&gt;=1,K2oct,K2sph))</f>
        <v>0.55229595512196161</v>
      </c>
    </row>
    <row r="402" spans="6:21">
      <c r="F402">
        <f t="shared" si="57"/>
        <v>40.000000000000298</v>
      </c>
      <c r="G402">
        <f>T0+R_*F402</f>
        <v>862.49999999999977</v>
      </c>
      <c r="H402">
        <f t="shared" si="54"/>
        <v>11.384615384615419</v>
      </c>
      <c r="I402" s="4">
        <f>Cinetica(Tliq-G402)*f3_</f>
        <v>7.5541754647126648E-3</v>
      </c>
      <c r="J402" s="5">
        <f t="shared" si="55"/>
        <v>7.1382805219012455E-6</v>
      </c>
      <c r="K402" s="5">
        <f>MAX(I401,J401)*dt+K401</f>
        <v>8.2847795266514743E-2</v>
      </c>
      <c r="L402" s="5">
        <f t="shared" si="59"/>
        <v>2.381943610437749E-3</v>
      </c>
      <c r="M402" s="6">
        <f>IF(J402&gt;=I402, 4*PI()*K402^2, f2_*f3_/f1_/K402*L402)</f>
        <v>0.12110428759086063</v>
      </c>
      <c r="N402">
        <f t="shared" si="58"/>
        <v>4.0000000000000002E-4</v>
      </c>
      <c r="O402">
        <f t="shared" si="56"/>
        <v>1.4467246640061138</v>
      </c>
      <c r="P402">
        <f t="shared" si="60"/>
        <v>11.020417613210096</v>
      </c>
      <c r="Q402">
        <f t="shared" si="61"/>
        <v>0.30129243854371679</v>
      </c>
      <c r="R402">
        <f t="shared" si="62"/>
        <v>3.6647391447970627E-2</v>
      </c>
      <c r="S402">
        <f>fSi</f>
        <v>0.8</v>
      </c>
      <c r="T402">
        <f>vt(R402*ps+(1-R402)*pl,pl, 9.8, 0.001, 2*K402, 4*PI()*K402^2, M402,IF(4*PI()*K402^2/M402&gt;=1,K1oct,K1sph), IF(4*PI()*K402^2/M402&gt;=1,K2oct,K2sph))</f>
        <v>0.11277791457509832</v>
      </c>
      <c r="U402">
        <f>vt(S402*ps+(1-S402)*pl,pl, 9.8, 0.001, 2*K402, 4*PI()*K402^2, M402,IF(4*PI()*K402^2/M402&gt;=1,K1oct,K1sph), IF(4*PI()*K402^2/M402&gt;=1,K2oct,K2sph))</f>
        <v>0.55505727188929088</v>
      </c>
    </row>
    <row r="403" spans="6:21">
      <c r="F403">
        <f t="shared" si="57"/>
        <v>40.1000000000003</v>
      </c>
      <c r="G403">
        <f>T0+R_*F403</f>
        <v>862.42999999999984</v>
      </c>
      <c r="H403">
        <f t="shared" ref="H403:H466" si="63">(G403-Tf)/ml</f>
        <v>11.395384615384641</v>
      </c>
      <c r="I403" s="4">
        <f>Cinetica(Tliq-G403)*f3_</f>
        <v>7.6043762222342834E-3</v>
      </c>
      <c r="J403" s="5">
        <f t="shared" ref="J403:J466" si="64">Glob(H403,N403,Dl,Co,kpart)</f>
        <v>7.149050525365127E-6</v>
      </c>
      <c r="K403" s="5">
        <f>MAX(I402,J402)*dt+K402</f>
        <v>8.3603212812986008E-2</v>
      </c>
      <c r="L403" s="5">
        <f t="shared" si="59"/>
        <v>2.4476961879668626E-3</v>
      </c>
      <c r="M403" s="6">
        <f>IF(J403&gt;=I403, 4*PI()*K403^2, f2_*f3_/f1_/K403*L403)</f>
        <v>0.1233228472208565</v>
      </c>
      <c r="N403">
        <f t="shared" si="58"/>
        <v>4.0000000000000002E-4</v>
      </c>
      <c r="O403">
        <f t="shared" ref="O403:O466" si="65">O402+(kpart*H402-O402)/L402/R402*(L402*(R403-R402)+R402*MAX(I402,J402)*M402*dt)</f>
        <v>1.4480435705911265</v>
      </c>
      <c r="P403">
        <f t="shared" si="60"/>
        <v>11.030392583109871</v>
      </c>
      <c r="Q403">
        <f t="shared" si="61"/>
        <v>0.30128611068862565</v>
      </c>
      <c r="R403">
        <f t="shared" si="62"/>
        <v>3.66924216864776E-2</v>
      </c>
      <c r="S403">
        <f>fSi</f>
        <v>0.8</v>
      </c>
      <c r="T403">
        <f>vt(R403*ps+(1-R403)*pl,pl, 9.8, 0.001, 2*K403, 4*PI()*K403^2, M403,IF(4*PI()*K403^2/M403&gt;=1,K1oct,K1sph), IF(4*PI()*K403^2/M403&gt;=1,K2oct,K2sph))</f>
        <v>0.11341898422399808</v>
      </c>
      <c r="U403">
        <f>vt(S403*ps+(1-S403)*pl,pl, 9.8, 0.001, 2*K403, 4*PI()*K403^2, M403,IF(4*PI()*K403^2/M403&gt;=1,K1oct,K1sph), IF(4*PI()*K403^2/M403&gt;=1,K2oct,K2sph))</f>
        <v>0.55782545056379695</v>
      </c>
    </row>
    <row r="404" spans="6:21">
      <c r="F404">
        <f t="shared" si="57"/>
        <v>40.200000000000301</v>
      </c>
      <c r="G404">
        <f>T0+R_*F404</f>
        <v>862.35999999999979</v>
      </c>
      <c r="H404">
        <f t="shared" si="63"/>
        <v>11.406153846153879</v>
      </c>
      <c r="I404" s="4">
        <f>Cinetica(Tliq-G404)*f3_</f>
        <v>7.6547865124680968E-3</v>
      </c>
      <c r="J404" s="5">
        <f t="shared" si="64"/>
        <v>7.1598001916225921E-6</v>
      </c>
      <c r="K404" s="5">
        <f>MAX(I403,J403)*dt+K403</f>
        <v>8.4363650435209436E-2</v>
      </c>
      <c r="L404" s="5">
        <f t="shared" si="59"/>
        <v>2.5150967718654289E-3</v>
      </c>
      <c r="M404" s="6">
        <f>IF(J404&gt;=I404, 4*PI()*K404^2, f2_*f3_/f1_/K404*L404)</f>
        <v>0.12557648863711862</v>
      </c>
      <c r="N404">
        <f t="shared" si="58"/>
        <v>4.0000000000000002E-4</v>
      </c>
      <c r="O404">
        <f t="shared" si="65"/>
        <v>1.4493624646519523</v>
      </c>
      <c r="P404">
        <f t="shared" si="60"/>
        <v>11.04036710901927</v>
      </c>
      <c r="Q404">
        <f t="shared" si="61"/>
        <v>0.30127984014213638</v>
      </c>
      <c r="R404">
        <f t="shared" si="62"/>
        <v>3.6737410991072937E-2</v>
      </c>
      <c r="S404">
        <f>fSi</f>
        <v>0.8</v>
      </c>
      <c r="T404">
        <f>vt(R404*ps+(1-R404)*pl,pl, 9.8, 0.001, 2*K404, 4*PI()*K404^2, M404,IF(4*PI()*K404^2/M404&gt;=1,K1oct,K1sph), IF(4*PI()*K404^2/M404&gt;=1,K2oct,K2sph))</f>
        <v>0.11406203327899078</v>
      </c>
      <c r="U404">
        <f>vt(S404*ps+(1-S404)*pl,pl, 9.8, 0.001, 2*K404, 4*PI()*K404^2, M404,IF(4*PI()*K404^2/M404&gt;=1,K1oct,K1sph), IF(4*PI()*K404^2/M404&gt;=1,K2oct,K2sph))</f>
        <v>0.56060049203952811</v>
      </c>
    </row>
    <row r="405" spans="6:21">
      <c r="F405">
        <f t="shared" si="57"/>
        <v>40.300000000000303</v>
      </c>
      <c r="G405">
        <f>T0+R_*F405</f>
        <v>862.28999999999974</v>
      </c>
      <c r="H405">
        <f t="shared" si="63"/>
        <v>11.416923076923117</v>
      </c>
      <c r="I405" s="4">
        <f>Cinetica(Tliq-G405)*f3_</f>
        <v>7.7054066946487696E-3</v>
      </c>
      <c r="J405" s="5">
        <f t="shared" si="64"/>
        <v>7.1705295782239984E-6</v>
      </c>
      <c r="K405" s="5">
        <f>MAX(I404,J404)*dt+K404</f>
        <v>8.5129129086456243E-2</v>
      </c>
      <c r="L405" s="5">
        <f t="shared" si="59"/>
        <v>2.5841824956606991E-3</v>
      </c>
      <c r="M405" s="6">
        <f>IF(J405&gt;=I405, 4*PI()*K405^2, f2_*f3_/f1_/K405*L405)</f>
        <v>0.12786567891563619</v>
      </c>
      <c r="N405">
        <f t="shared" si="58"/>
        <v>4.0000000000000002E-4</v>
      </c>
      <c r="O405">
        <f t="shared" si="65"/>
        <v>1.4506813462793373</v>
      </c>
      <c r="P405">
        <f t="shared" si="60"/>
        <v>11.050341195028354</v>
      </c>
      <c r="Q405">
        <f t="shared" si="61"/>
        <v>0.30127362624646992</v>
      </c>
      <c r="R405">
        <f t="shared" si="62"/>
        <v>3.6782359067973724E-2</v>
      </c>
      <c r="S405">
        <f>fSi</f>
        <v>0.8</v>
      </c>
      <c r="T405">
        <f>vt(R405*ps+(1-R405)*pl,pl, 9.8, 0.001, 2*K405, 4*PI()*K405^2, M405,IF(4*PI()*K405^2/M405&gt;=1,K1oct,K1sph), IF(4*PI()*K405^2/M405&gt;=1,K2oct,K2sph))</f>
        <v>0.11470706300389391</v>
      </c>
      <c r="U405">
        <f>vt(S405*ps+(1-S405)*pl,pl, 9.8, 0.001, 2*K405, 4*PI()*K405^2, M405,IF(4*PI()*K405^2/M405&gt;=1,K1oct,K1sph), IF(4*PI()*K405^2/M405&gt;=1,K2oct,K2sph))</f>
        <v>0.56338239720199002</v>
      </c>
    </row>
    <row r="406" spans="6:21">
      <c r="F406">
        <f t="shared" si="57"/>
        <v>40.400000000000304</v>
      </c>
      <c r="G406">
        <f>T0+R_*F406</f>
        <v>862.2199999999998</v>
      </c>
      <c r="H406">
        <f t="shared" si="63"/>
        <v>11.427692307692338</v>
      </c>
      <c r="I406" s="4">
        <f>Cinetica(Tliq-G406)*f3_</f>
        <v>7.7562371277476502E-3</v>
      </c>
      <c r="J406" s="5">
        <f t="shared" si="64"/>
        <v>7.1812387425027684E-6</v>
      </c>
      <c r="K406" s="5">
        <f>MAX(I405,J405)*dt+K405</f>
        <v>8.5899669755921115E-2</v>
      </c>
      <c r="L406" s="5">
        <f t="shared" si="59"/>
        <v>2.6549912359605352E-3</v>
      </c>
      <c r="M406" s="6">
        <f>IF(J406&gt;=I406, 4*PI()*K406^2, f2_*f3_/f1_/K406*L406)</f>
        <v>0.13019089018804783</v>
      </c>
      <c r="N406">
        <f t="shared" si="58"/>
        <v>4.0000000000000002E-4</v>
      </c>
      <c r="O406">
        <f t="shared" si="65"/>
        <v>1.4520002155630805</v>
      </c>
      <c r="P406">
        <f t="shared" si="60"/>
        <v>11.060314845179402</v>
      </c>
      <c r="Q406">
        <f t="shared" si="61"/>
        <v>0.30126746835298157</v>
      </c>
      <c r="R406">
        <f t="shared" si="62"/>
        <v>3.68272656292985E-2</v>
      </c>
      <c r="S406">
        <f>fSi</f>
        <v>0.8</v>
      </c>
      <c r="T406">
        <f>vt(R406*ps+(1-R406)*pl,pl, 9.8, 0.001, 2*K406, 4*PI()*K406^2, M406,IF(4*PI()*K406^2/M406&gt;=1,K1oct,K1sph), IF(4*PI()*K406^2/M406&gt;=1,K2oct,K2sph))</f>
        <v>0.11535407465378007</v>
      </c>
      <c r="U406">
        <f>vt(S406*ps+(1-S406)*pl,pl, 9.8, 0.001, 2*K406, 4*PI()*K406^2, M406,IF(4*PI()*K406^2/M406&gt;=1,K1oct,K1sph), IF(4*PI()*K406^2/M406&gt;=1,K2oct,K2sph))</f>
        <v>0.56617116692826996</v>
      </c>
    </row>
    <row r="407" spans="6:21">
      <c r="F407">
        <f t="shared" si="57"/>
        <v>40.500000000000306</v>
      </c>
      <c r="G407">
        <f>T0+R_*F407</f>
        <v>862.14999999999975</v>
      </c>
      <c r="H407">
        <f t="shared" si="63"/>
        <v>11.438461538461578</v>
      </c>
      <c r="I407" s="4">
        <f>Cinetica(Tliq-G407)*f3_</f>
        <v>7.8072781704738659E-3</v>
      </c>
      <c r="J407" s="5">
        <f t="shared" si="64"/>
        <v>7.1919277415764596E-6</v>
      </c>
      <c r="K407" s="5">
        <f>MAX(I406,J406)*dt+K406</f>
        <v>8.6675293468695874E-2</v>
      </c>
      <c r="L407" s="5">
        <f t="shared" si="59"/>
        <v>2.7275616254574427E-3</v>
      </c>
      <c r="M407" s="6">
        <f>IF(J407&gt;=I407, 4*PI()*K407^2, f2_*f3_/f1_/K407*L407)</f>
        <v>0.13255259968382818</v>
      </c>
      <c r="N407">
        <f t="shared" si="58"/>
        <v>4.0000000000000002E-4</v>
      </c>
      <c r="O407">
        <f t="shared" si="65"/>
        <v>1.4533190725920502</v>
      </c>
      <c r="P407">
        <f t="shared" si="60"/>
        <v>11.070288063467585</v>
      </c>
      <c r="Q407">
        <f t="shared" si="61"/>
        <v>0.30126136582201229</v>
      </c>
      <c r="R407">
        <f t="shared" si="62"/>
        <v>3.6872130392976966E-2</v>
      </c>
      <c r="S407">
        <f>fSi</f>
        <v>0.8</v>
      </c>
      <c r="T407">
        <f>vt(R407*ps+(1-R407)*pl,pl, 9.8, 0.001, 2*K407, 4*PI()*K407^2, M407,IF(4*PI()*K407^2/M407&gt;=1,K1oct,K1sph), IF(4*PI()*K407^2/M407&gt;=1,K2oct,K2sph))</f>
        <v>0.11600306947510816</v>
      </c>
      <c r="U407">
        <f>vt(S407*ps+(1-S407)*pl,pl, 9.8, 0.001, 2*K407, 4*PI()*K407^2, M407,IF(4*PI()*K407^2/M407&gt;=1,K1oct,K1sph), IF(4*PI()*K407^2/M407&gt;=1,K2oct,K2sph))</f>
        <v>0.56896680208715922</v>
      </c>
    </row>
    <row r="408" spans="6:21">
      <c r="F408">
        <f t="shared" si="57"/>
        <v>40.600000000000307</v>
      </c>
      <c r="G408">
        <f>T0+R_*F408</f>
        <v>862.07999999999981</v>
      </c>
      <c r="H408">
        <f t="shared" si="63"/>
        <v>11.449230769230798</v>
      </c>
      <c r="I408" s="4">
        <f>Cinetica(Tliq-G408)*f3_</f>
        <v>7.8585301812745638E-3</v>
      </c>
      <c r="J408" s="5">
        <f t="shared" si="64"/>
        <v>7.2025966323476544E-6</v>
      </c>
      <c r="K408" s="5">
        <f>MAX(I407,J407)*dt+K407</f>
        <v>8.7456021285743257E-2</v>
      </c>
      <c r="L408" s="5">
        <f t="shared" si="59"/>
        <v>2.801933066127668E-3</v>
      </c>
      <c r="M408" s="6">
        <f>IF(J408&gt;=I408, 4*PI()*K408^2, f2_*f3_/f1_/K408*L408)</f>
        <v>0.13495128977272197</v>
      </c>
      <c r="N408">
        <f t="shared" si="58"/>
        <v>4.0000000000000002E-4</v>
      </c>
      <c r="O408">
        <f t="shared" si="65"/>
        <v>1.4546379174541857</v>
      </c>
      <c r="P408">
        <f t="shared" si="60"/>
        <v>11.080260853841637</v>
      </c>
      <c r="Q408">
        <f t="shared" si="61"/>
        <v>0.30125531802274269</v>
      </c>
      <c r="R408">
        <f t="shared" si="62"/>
        <v>3.6916953082643512E-2</v>
      </c>
      <c r="S408">
        <f>fSi</f>
        <v>0.8</v>
      </c>
      <c r="T408">
        <f>vt(R408*ps+(1-R408)*pl,pl, 9.8, 0.001, 2*K408, 4*PI()*K408^2, M408,IF(4*PI()*K408^2/M408&gt;=1,K1oct,K1sph), IF(4*PI()*K408^2/M408&gt;=1,K2oct,K2sph))</f>
        <v>0.11665404870574228</v>
      </c>
      <c r="U408">
        <f>vt(S408*ps+(1-S408)*pl,pl, 9.8, 0.001, 2*K408, 4*PI()*K408^2, M408,IF(4*PI()*K408^2/M408&gt;=1,K1oct,K1sph), IF(4*PI()*K408^2/M408&gt;=1,K2oct,K2sph))</f>
        <v>0.57176930353927524</v>
      </c>
    </row>
    <row r="409" spans="6:21">
      <c r="F409">
        <f t="shared" si="57"/>
        <v>40.700000000000308</v>
      </c>
      <c r="G409">
        <f>T0+R_*F409</f>
        <v>862.00999999999976</v>
      </c>
      <c r="H409">
        <f t="shared" si="63"/>
        <v>11.460000000000036</v>
      </c>
      <c r="I409" s="4">
        <f>Cinetica(Tliq-G409)*f3_</f>
        <v>7.9099935183364022E-3</v>
      </c>
      <c r="J409" s="5">
        <f t="shared" si="64"/>
        <v>7.2132454715051206E-6</v>
      </c>
      <c r="K409" s="5">
        <f>MAX(I408,J408)*dt+K408</f>
        <v>8.8241874303870718E-2</v>
      </c>
      <c r="L409" s="5">
        <f t="shared" si="59"/>
        <v>2.8781457426278008E-3</v>
      </c>
      <c r="M409" s="6">
        <f>IF(J409&gt;=I409, 4*PI()*K409^2, f2_*f3_/f1_/K409*L409)</f>
        <v>0.1373874480074275</v>
      </c>
      <c r="N409">
        <f t="shared" si="58"/>
        <v>4.0000000000000002E-4</v>
      </c>
      <c r="O409">
        <f t="shared" si="65"/>
        <v>1.4559567502365216</v>
      </c>
      <c r="P409">
        <f t="shared" si="60"/>
        <v>11.090233220204503</v>
      </c>
      <c r="Q409">
        <f t="shared" si="61"/>
        <v>0.30124932433304985</v>
      </c>
      <c r="R409">
        <f t="shared" si="62"/>
        <v>3.6961733427559429E-2</v>
      </c>
      <c r="S409">
        <f>fSi</f>
        <v>0.8</v>
      </c>
      <c r="T409">
        <f>vt(R409*ps+(1-R409)*pl,pl, 9.8, 0.001, 2*K409, 4*PI()*K409^2, M409,IF(4*PI()*K409^2/M409&gt;=1,K1oct,K1sph), IF(4*PI()*K409^2/M409&gt;=1,K2oct,K2sph))</f>
        <v>0.1173070135751024</v>
      </c>
      <c r="U409">
        <f>vt(S409*ps+(1-S409)*pl,pl, 9.8, 0.001, 2*K409, 4*PI()*K409^2, M409,IF(4*PI()*K409^2/M409&gt;=1,K1oct,K1sph), IF(4*PI()*K409^2/M409&gt;=1,K2oct,K2sph))</f>
        <v>0.57457867213717817</v>
      </c>
    </row>
    <row r="410" spans="6:21">
      <c r="F410">
        <f t="shared" si="57"/>
        <v>40.80000000000031</v>
      </c>
      <c r="G410">
        <f>T0+R_*F410</f>
        <v>861.93999999999983</v>
      </c>
      <c r="H410">
        <f t="shared" si="63"/>
        <v>11.470769230769257</v>
      </c>
      <c r="I410" s="4">
        <f>Cinetica(Tliq-G410)*f3_</f>
        <v>7.9616685395857058E-3</v>
      </c>
      <c r="J410" s="5">
        <f t="shared" si="64"/>
        <v>7.2238743155246663E-6</v>
      </c>
      <c r="K410" s="5">
        <f>MAX(I409,J409)*dt+K409</f>
        <v>8.9032873655704364E-2</v>
      </c>
      <c r="L410" s="5">
        <f t="shared" si="59"/>
        <v>2.956240635891338E-3</v>
      </c>
      <c r="M410" s="6">
        <f>IF(J410&gt;=I410, 4*PI()*K410^2, f2_*f3_/f1_/K410*L410)</f>
        <v>0.13986156716652884</v>
      </c>
      <c r="N410">
        <f t="shared" si="58"/>
        <v>4.0000000000000002E-4</v>
      </c>
      <c r="O410">
        <f t="shared" si="65"/>
        <v>1.4572755710251875</v>
      </c>
      <c r="P410">
        <f t="shared" si="60"/>
        <v>11.10020516641398</v>
      </c>
      <c r="Q410">
        <f t="shared" si="61"/>
        <v>0.30124338413936658</v>
      </c>
      <c r="R410">
        <f t="shared" si="62"/>
        <v>3.7006471162507985E-2</v>
      </c>
      <c r="S410">
        <f>fSi</f>
        <v>0.8</v>
      </c>
      <c r="T410">
        <f>vt(R410*ps+(1-R410)*pl,pl, 9.8, 0.001, 2*K410, 4*PI()*K410^2, M410,IF(4*PI()*K410^2/M410&gt;=1,K1oct,K1sph), IF(4*PI()*K410^2/M410&gt;=1,K2oct,K2sph))</f>
        <v>0.11796196530420218</v>
      </c>
      <c r="U410">
        <f>vt(S410*ps+(1-S410)*pl,pl, 9.8, 0.001, 2*K410, 4*PI()*K410^2, M410,IF(4*PI()*K410^2/M410&gt;=1,K1oct,K1sph), IF(4*PI()*K410^2/M410&gt;=1,K2oct,K2sph))</f>
        <v>0.57739490872548893</v>
      </c>
    </row>
    <row r="411" spans="6:21">
      <c r="F411">
        <f t="shared" si="57"/>
        <v>40.900000000000311</v>
      </c>
      <c r="G411">
        <f>T0+R_*F411</f>
        <v>861.86999999999978</v>
      </c>
      <c r="H411">
        <f t="shared" si="63"/>
        <v>11.481538461538495</v>
      </c>
      <c r="I411" s="4">
        <f>Cinetica(Tliq-G411)*f3_</f>
        <v>8.0135556026899504E-3</v>
      </c>
      <c r="J411" s="5">
        <f t="shared" si="64"/>
        <v>7.2344832206702814E-6</v>
      </c>
      <c r="K411" s="5">
        <f>MAX(I410,J410)*dt+K410</f>
        <v>8.9829040509662936E-2</v>
      </c>
      <c r="L411" s="5">
        <f t="shared" si="59"/>
        <v>3.0362595369277127E-3</v>
      </c>
      <c r="M411" s="6">
        <f>IF(J411&gt;=I411, 4*PI()*K411^2, f2_*f3_/f1_/K411*L411)</f>
        <v>0.14237414529767928</v>
      </c>
      <c r="N411">
        <f t="shared" si="58"/>
        <v>4.0000000000000002E-4</v>
      </c>
      <c r="O411">
        <f t="shared" si="65"/>
        <v>1.4585943799054317</v>
      </c>
      <c r="P411">
        <f t="shared" si="60"/>
        <v>11.110176696283364</v>
      </c>
      <c r="Q411">
        <f t="shared" si="61"/>
        <v>0.30123749683654372</v>
      </c>
      <c r="R411">
        <f t="shared" si="62"/>
        <v>3.7051166027718956E-2</v>
      </c>
      <c r="S411">
        <f>fSi</f>
        <v>0.8</v>
      </c>
      <c r="T411">
        <f>vt(R411*ps+(1-R411)*pl,pl, 9.8, 0.001, 2*K411, 4*PI()*K411^2, M411,IF(4*PI()*K411^2/M411&gt;=1,K1oct,K1sph), IF(4*PI()*K411^2/M411&gt;=1,K2oct,K2sph))</f>
        <v>0.11861890510579247</v>
      </c>
      <c r="U411">
        <f>vt(S411*ps+(1-S411)*pl,pl, 9.8, 0.001, 2*K411, 4*PI()*K411^2, M411,IF(4*PI()*K411^2/M411&gt;=1,K1oct,K1sph), IF(4*PI()*K411^2/M411&gt;=1,K2oct,K2sph))</f>
        <v>0.5802180141410026</v>
      </c>
    </row>
    <row r="412" spans="6:21">
      <c r="F412">
        <f t="shared" ref="F412:F475" si="66">F411+dt</f>
        <v>41.000000000000313</v>
      </c>
      <c r="G412">
        <f>T0+R_*F412</f>
        <v>861.79999999999973</v>
      </c>
      <c r="H412">
        <f t="shared" si="63"/>
        <v>11.492307692307735</v>
      </c>
      <c r="I412" s="4">
        <f>Cinetica(Tliq-G412)*f3_</f>
        <v>8.0656550650579899E-3</v>
      </c>
      <c r="J412" s="5">
        <f t="shared" si="64"/>
        <v>7.2450722429950098E-6</v>
      </c>
      <c r="K412" s="5">
        <f>MAX(I411,J411)*dt+K411</f>
        <v>9.0630396069931937E-2</v>
      </c>
      <c r="L412" s="5">
        <f t="shared" si="59"/>
        <v>3.1182450608262962E-3</v>
      </c>
      <c r="M412" s="6">
        <f>IF(J412&gt;=I412, 4*PI()*K412^2, f2_*f3_/f1_/K412*L412)</f>
        <v>0.14492568576103571</v>
      </c>
      <c r="N412">
        <f t="shared" si="58"/>
        <v>4.0000000000000002E-4</v>
      </c>
      <c r="O412">
        <f t="shared" si="65"/>
        <v>1.4599131769616223</v>
      </c>
      <c r="P412">
        <f t="shared" si="60"/>
        <v>11.120147813582054</v>
      </c>
      <c r="Q412">
        <f t="shared" si="61"/>
        <v>0.30123166182771449</v>
      </c>
      <c r="R412">
        <f t="shared" si="62"/>
        <v>3.7095817768769315E-2</v>
      </c>
      <c r="S412">
        <f>fSi</f>
        <v>0.8</v>
      </c>
      <c r="T412">
        <f>vt(R412*ps+(1-R412)*pl,pl, 9.8, 0.001, 2*K412, 4*PI()*K412^2, M412,IF(4*PI()*K412^2/M412&gt;=1,K1oct,K1sph), IF(4*PI()*K412^2/M412&gt;=1,K2oct,K2sph))</f>
        <v>0.11927783418440088</v>
      </c>
      <c r="U412">
        <f>vt(S412*ps+(1-S412)*pl,pl, 9.8, 0.001, 2*K412, 4*PI()*K412^2, M412,IF(4*PI()*K412^2/M412&gt;=1,K1oct,K1sph), IF(4*PI()*K412^2/M412&gt;=1,K2oct,K2sph))</f>
        <v>0.58304798921280165</v>
      </c>
    </row>
    <row r="413" spans="6:21">
      <c r="F413">
        <f t="shared" si="66"/>
        <v>41.100000000000314</v>
      </c>
      <c r="G413">
        <f>T0+R_*F413</f>
        <v>861.72999999999979</v>
      </c>
      <c r="H413">
        <f t="shared" si="63"/>
        <v>11.503076923076955</v>
      </c>
      <c r="I413" s="4">
        <f>Cinetica(Tliq-G413)*f3_</f>
        <v>8.1179672838411071E-3</v>
      </c>
      <c r="J413" s="5">
        <f t="shared" si="64"/>
        <v>7.2556414383419813E-6</v>
      </c>
      <c r="K413" s="5">
        <f>MAX(I412,J412)*dt+K412</f>
        <v>9.1436961576437742E-2</v>
      </c>
      <c r="L413" s="5">
        <f t="shared" si="59"/>
        <v>3.2022406609678983E-3</v>
      </c>
      <c r="M413" s="6">
        <f>IF(J413&gt;=I413, 4*PI()*K413^2, f2_*f3_/f1_/K413*L413)</f>
        <v>0.14751669727294486</v>
      </c>
      <c r="N413">
        <f t="shared" si="58"/>
        <v>4.0000000000000002E-4</v>
      </c>
      <c r="O413">
        <f t="shared" si="65"/>
        <v>1.461231962277262</v>
      </c>
      <c r="P413">
        <f t="shared" si="60"/>
        <v>11.130118522036174</v>
      </c>
      <c r="Q413">
        <f t="shared" si="61"/>
        <v>0.30122587852416172</v>
      </c>
      <c r="R413">
        <f t="shared" si="62"/>
        <v>3.7140426136501634E-2</v>
      </c>
      <c r="S413">
        <f>fSi</f>
        <v>0.8</v>
      </c>
      <c r="T413">
        <f>vt(R413*ps+(1-R413)*pl,pl, 9.8, 0.001, 2*K413, 4*PI()*K413^2, M413,IF(4*PI()*K413^2/M413&gt;=1,K1oct,K1sph), IF(4*PI()*K413^2/M413&gt;=1,K2oct,K2sph))</f>
        <v>0.11993875373645914</v>
      </c>
      <c r="U413">
        <f>vt(S413*ps+(1-S413)*pl,pl, 9.8, 0.001, 2*K413, 4*PI()*K413^2, M413,IF(4*PI()*K413^2/M413&gt;=1,K1oct,K1sph), IF(4*PI()*K413^2/M413&gt;=1,K2oct,K2sph))</f>
        <v>0.58588483476236652</v>
      </c>
    </row>
    <row r="414" spans="6:21">
      <c r="F414">
        <f t="shared" si="66"/>
        <v>41.200000000000315</v>
      </c>
      <c r="G414">
        <f>T0+R_*F414</f>
        <v>861.65999999999974</v>
      </c>
      <c r="H414">
        <f t="shared" si="63"/>
        <v>11.513846153846194</v>
      </c>
      <c r="I414" s="4">
        <f>Cinetica(Tliq-G414)*f3_</f>
        <v>8.1704926159340777E-3</v>
      </c>
      <c r="J414" s="5">
        <f t="shared" si="64"/>
        <v>7.2661908623454557E-6</v>
      </c>
      <c r="K414" s="5">
        <f>MAX(I413,J413)*dt+K413</f>
        <v>9.2248758304821848E-2</v>
      </c>
      <c r="L414" s="5">
        <f t="shared" si="59"/>
        <v>3.288290643446364E-3</v>
      </c>
      <c r="M414" s="6">
        <f>IF(J414&gt;=I414, 4*PI()*K414^2, f2_*f3_/f1_/K414*L414)</f>
        <v>0.15014769394988306</v>
      </c>
      <c r="N414">
        <f t="shared" si="58"/>
        <v>4.0000000000000002E-4</v>
      </c>
      <c r="O414">
        <f t="shared" si="65"/>
        <v>1.4625507359350061</v>
      </c>
      <c r="P414">
        <f t="shared" si="60"/>
        <v>11.140088825329171</v>
      </c>
      <c r="Q414">
        <f t="shared" si="61"/>
        <v>0.30122014634518729</v>
      </c>
      <c r="R414">
        <f t="shared" si="62"/>
        <v>3.7184990886945407E-2</v>
      </c>
      <c r="S414">
        <f>fSi</f>
        <v>0.8</v>
      </c>
      <c r="T414">
        <f>vt(R414*ps+(1-R414)*pl,pl, 9.8, 0.001, 2*K414, 4*PI()*K414^2, M414,IF(4*PI()*K414^2/M414&gt;=1,K1oct,K1sph), IF(4*PI()*K414^2/M414&gt;=1,K2oct,K2sph))</f>
        <v>0.12060166495032523</v>
      </c>
      <c r="U414">
        <f>vt(S414*ps+(1-S414)*pl,pl, 9.8, 0.001, 2*K414, 4*PI()*K414^2, M414,IF(4*PI()*K414^2/M414&gt;=1,K1oct,K1sph), IF(4*PI()*K414^2/M414&gt;=1,K2oct,K2sph))</f>
        <v>0.5887285516036842</v>
      </c>
    </row>
    <row r="415" spans="6:21">
      <c r="F415">
        <f t="shared" si="66"/>
        <v>41.300000000000317</v>
      </c>
      <c r="G415">
        <f>T0+R_*F415</f>
        <v>861.5899999999998</v>
      </c>
      <c r="H415">
        <f t="shared" si="63"/>
        <v>11.524615384615414</v>
      </c>
      <c r="I415" s="4">
        <f>Cinetica(Tliq-G415)*f3_</f>
        <v>8.2232314179753706E-3</v>
      </c>
      <c r="J415" s="5">
        <f t="shared" si="64"/>
        <v>7.2767205704316726E-6</v>
      </c>
      <c r="K415" s="5">
        <f>MAX(I414,J414)*dt+K414</f>
        <v>9.3065807566415262E-2</v>
      </c>
      <c r="L415" s="5">
        <f t="shared" si="59"/>
        <v>3.3764401817028247E-3</v>
      </c>
      <c r="M415" s="6">
        <f>IF(J415&gt;=I415, 4*PI()*K415^2, f2_*f3_/f1_/K415*L415)</f>
        <v>0.15281919535264954</v>
      </c>
      <c r="N415">
        <f t="shared" si="58"/>
        <v>4.0000000000000002E-4</v>
      </c>
      <c r="O415">
        <f t="shared" si="65"/>
        <v>1.46386949801666</v>
      </c>
      <c r="P415">
        <f t="shared" si="60"/>
        <v>11.15005872710241</v>
      </c>
      <c r="Q415">
        <f t="shared" si="61"/>
        <v>0.30121446471798413</v>
      </c>
      <c r="R415">
        <f t="shared" si="62"/>
        <v>3.7229511781221476E-2</v>
      </c>
      <c r="S415">
        <f>fSi</f>
        <v>0.8</v>
      </c>
      <c r="T415">
        <f>vt(R415*ps+(1-R415)*pl,pl, 9.8, 0.001, 2*K415, 4*PI()*K415^2, M415,IF(4*PI()*K415^2/M415&gt;=1,K1oct,K1sph), IF(4*PI()*K415^2/M415&gt;=1,K2oct,K2sph))</f>
        <v>0.1212665690064508</v>
      </c>
      <c r="U415">
        <f>vt(S415*ps+(1-S415)*pl,pl, 9.8, 0.001, 2*K415, 4*PI()*K415^2, M415,IF(4*PI()*K415^2/M415&gt;=1,K1oct,K1sph), IF(4*PI()*K415^2/M415&gt;=1,K2oct,K2sph))</f>
        <v>0.59157914054335548</v>
      </c>
    </row>
    <row r="416" spans="6:21">
      <c r="F416">
        <f t="shared" si="66"/>
        <v>41.400000000000318</v>
      </c>
      <c r="G416">
        <f>T0+R_*F416</f>
        <v>861.51999999999975</v>
      </c>
      <c r="H416">
        <f t="shared" si="63"/>
        <v>11.535384615384654</v>
      </c>
      <c r="I416" s="4">
        <f>Cinetica(Tliq-G416)*f3_</f>
        <v>8.2761840463486253E-3</v>
      </c>
      <c r="J416" s="5">
        <f t="shared" si="64"/>
        <v>7.2872306178199616E-6</v>
      </c>
      <c r="K416" s="5">
        <f>MAX(I415,J415)*dt+K415</f>
        <v>9.3888130708212794E-2</v>
      </c>
      <c r="L416" s="5">
        <f t="shared" si="59"/>
        <v>3.4667353313752292E-3</v>
      </c>
      <c r="M416" s="6">
        <f>IF(J416&gt;=I416, 4*PI()*K416^2, f2_*f3_/f1_/K416*L416)</f>
        <v>0.15553172653081426</v>
      </c>
      <c r="N416">
        <f t="shared" si="58"/>
        <v>4.0000000000000002E-4</v>
      </c>
      <c r="O416">
        <f t="shared" si="65"/>
        <v>1.4651882486032044</v>
      </c>
      <c r="P416">
        <f t="shared" si="60"/>
        <v>11.16002823095576</v>
      </c>
      <c r="Q416">
        <f t="shared" si="61"/>
        <v>0.30120883307751045</v>
      </c>
      <c r="R416">
        <f t="shared" si="62"/>
        <v>3.7273988585474066E-2</v>
      </c>
      <c r="S416">
        <f>fSi</f>
        <v>0.8</v>
      </c>
      <c r="T416">
        <f>vt(R416*ps+(1-R416)*pl,pl, 9.8, 0.001, 2*K416, 4*PI()*K416^2, M416,IF(4*PI()*K416^2/M416&gt;=1,K1oct,K1sph), IF(4*PI()*K416^2/M416&gt;=1,K2oct,K2sph))</f>
        <v>0.12193346707739598</v>
      </c>
      <c r="U416">
        <f>vt(S416*ps+(1-S416)*pl,pl, 9.8, 0.001, 2*K416, 4*PI()*K416^2, M416,IF(4*PI()*K416^2/M416&gt;=1,K1oct,K1sph), IF(4*PI()*K416^2/M416&gt;=1,K2oct,K2sph))</f>
        <v>0.59443660238069929</v>
      </c>
    </row>
    <row r="417" spans="6:21">
      <c r="F417">
        <f t="shared" si="66"/>
        <v>41.50000000000032</v>
      </c>
      <c r="G417">
        <f>T0+R_*F417</f>
        <v>861.44999999999982</v>
      </c>
      <c r="H417">
        <f t="shared" si="63"/>
        <v>11.546153846153874</v>
      </c>
      <c r="I417" s="4">
        <f>Cinetica(Tliq-G417)*f3_</f>
        <v>8.3293508571827546E-3</v>
      </c>
      <c r="J417" s="5">
        <f t="shared" si="64"/>
        <v>7.2977210595235628E-6</v>
      </c>
      <c r="K417" s="5">
        <f>MAX(I416,J416)*dt+K416</f>
        <v>9.4715749112847664E-2</v>
      </c>
      <c r="L417" s="5">
        <f t="shared" si="59"/>
        <v>3.5592230453658129E-3</v>
      </c>
      <c r="M417" s="6">
        <f>IF(J417&gt;=I417, 4*PI()*K417^2, f2_*f3_/f1_/K417*L417)</f>
        <v>0.15828581806742179</v>
      </c>
      <c r="N417">
        <f t="shared" si="58"/>
        <v>4.0000000000000002E-4</v>
      </c>
      <c r="O417">
        <f t="shared" si="65"/>
        <v>1.4665069877747925</v>
      </c>
      <c r="P417">
        <f t="shared" si="60"/>
        <v>11.169997340448155</v>
      </c>
      <c r="Q417">
        <f t="shared" si="61"/>
        <v>0.30120325086636618</v>
      </c>
      <c r="R417">
        <f t="shared" si="62"/>
        <v>3.7318421070776341E-2</v>
      </c>
      <c r="S417">
        <f>fSi</f>
        <v>0.8</v>
      </c>
      <c r="T417">
        <f>vt(R417*ps+(1-R417)*pl,pl, 9.8, 0.001, 2*K417, 4*PI()*K417^2, M417,IF(4*PI()*K417^2/M417&gt;=1,K1oct,K1sph), IF(4*PI()*K417^2/M417&gt;=1,K2oct,K2sph))</f>
        <v>0.12260236032792436</v>
      </c>
      <c r="U417">
        <f>vt(S417*ps+(1-S417)*pl,pl, 9.8, 0.001, 2*K417, 4*PI()*K417^2, M417,IF(4*PI()*K417^2/M417&gt;=1,K1oct,K1sph), IF(4*PI()*K417^2/M417&gt;=1,K2oct,K2sph))</f>
        <v>0.59730093790785721</v>
      </c>
    </row>
    <row r="418" spans="6:21">
      <c r="F418">
        <f t="shared" si="66"/>
        <v>41.600000000000321</v>
      </c>
      <c r="G418">
        <f>T0+R_*F418</f>
        <v>861.37999999999977</v>
      </c>
      <c r="H418">
        <f t="shared" si="63"/>
        <v>11.556923076923113</v>
      </c>
      <c r="I418" s="4">
        <f>Cinetica(Tliq-G418)*f3_</f>
        <v>8.3827322063534191E-3</v>
      </c>
      <c r="J418" s="5">
        <f t="shared" si="64"/>
        <v>7.3081919503507373E-6</v>
      </c>
      <c r="K418" s="5">
        <f>MAX(I417,J417)*dt+K417</f>
        <v>9.5548684198565936E-2</v>
      </c>
      <c r="L418" s="5">
        <f t="shared" si="59"/>
        <v>3.6539511891291415E-3</v>
      </c>
      <c r="M418" s="6">
        <f>IF(J418&gt;=I418, 4*PI()*K418^2, f2_*f3_/f1_/K418*L418)</f>
        <v>0.16108200612395085</v>
      </c>
      <c r="N418">
        <f t="shared" si="58"/>
        <v>4.0000000000000002E-4</v>
      </c>
      <c r="O418">
        <f t="shared" si="65"/>
        <v>1.4678257156107732</v>
      </c>
      <c r="P418">
        <f t="shared" si="60"/>
        <v>11.179966059098174</v>
      </c>
      <c r="Q418">
        <f t="shared" si="61"/>
        <v>0.30119771753467195</v>
      </c>
      <c r="R418">
        <f t="shared" si="62"/>
        <v>3.7362809013065872E-2</v>
      </c>
      <c r="S418">
        <f>fSi</f>
        <v>0.8</v>
      </c>
      <c r="T418">
        <f>vt(R418*ps+(1-R418)*pl,pl, 9.8, 0.001, 2*K418, 4*PI()*K418^2, M418,IF(4*PI()*K418^2/M418&gt;=1,K1oct,K1sph), IF(4*PI()*K418^2/M418&gt;=1,K2oct,K2sph))</f>
        <v>0.12327324991512377</v>
      </c>
      <c r="U418">
        <f>vt(S418*ps+(1-S418)*pl,pl, 9.8, 0.001, 2*K418, 4*PI()*K418^2, M418,IF(4*PI()*K418^2/M418&gt;=1,K1oct,K1sph), IF(4*PI()*K418^2/M418&gt;=1,K2oct,K2sph))</f>
        <v>0.60017214790989404</v>
      </c>
    </row>
    <row r="419" spans="6:21">
      <c r="F419">
        <f t="shared" si="66"/>
        <v>41.700000000000323</v>
      </c>
      <c r="G419">
        <f>T0+R_*F419</f>
        <v>861.30999999999972</v>
      </c>
      <c r="H419">
        <f t="shared" si="63"/>
        <v>11.567692307692351</v>
      </c>
      <c r="I419" s="4">
        <f>Cinetica(Tliq-G419)*f3_</f>
        <v>8.4363284494832023E-3</v>
      </c>
      <c r="J419" s="5">
        <f t="shared" si="64"/>
        <v>7.3186433449055911E-6</v>
      </c>
      <c r="K419" s="5">
        <f>MAX(I418,J418)*dt+K418</f>
        <v>9.638695741920128E-2</v>
      </c>
      <c r="L419" s="5">
        <f t="shared" si="59"/>
        <v>3.7509685561834608E-3</v>
      </c>
      <c r="M419" s="6">
        <f>IF(J419&gt;=I419, 4*PI()*K419^2, f2_*f3_/f1_/K419*L419)</f>
        <v>0.16392083248553208</v>
      </c>
      <c r="N419">
        <f t="shared" si="58"/>
        <v>4.0000000000000002E-4</v>
      </c>
      <c r="O419">
        <f t="shared" si="65"/>
        <v>1.4691444321896907</v>
      </c>
      <c r="P419">
        <f t="shared" si="60"/>
        <v>11.189934390384575</v>
      </c>
      <c r="Q419">
        <f t="shared" si="61"/>
        <v>0.30119223253995009</v>
      </c>
      <c r="R419">
        <f t="shared" si="62"/>
        <v>3.7407152193054558E-2</v>
      </c>
      <c r="S419">
        <f>fSi</f>
        <v>0.8</v>
      </c>
      <c r="T419">
        <f>vt(R419*ps+(1-R419)*pl,pl, 9.8, 0.001, 2*K419, 4*PI()*K419^2, M419,IF(4*PI()*K419^2/M419&gt;=1,K1oct,K1sph), IF(4*PI()*K419^2/M419&gt;=1,K2oct,K2sph))</f>
        <v>0.12394613698844761</v>
      </c>
      <c r="U419">
        <f>vt(S419*ps+(1-S419)*pl,pl, 9.8, 0.001, 2*K419, 4*PI()*K419^2, M419,IF(4*PI()*K419^2/M419&gt;=1,K1oct,K1sph), IF(4*PI()*K419^2/M419&gt;=1,K2oct,K2sph))</f>
        <v>0.6030502331648987</v>
      </c>
    </row>
    <row r="420" spans="6:21">
      <c r="F420">
        <f t="shared" si="66"/>
        <v>41.800000000000324</v>
      </c>
      <c r="G420">
        <f>T0+R_*F420</f>
        <v>861.23999999999978</v>
      </c>
      <c r="H420">
        <f t="shared" si="63"/>
        <v>11.578461538461571</v>
      </c>
      <c r="I420" s="4">
        <f>Cinetica(Tliq-G420)*f3_</f>
        <v>8.4901399419426444E-3</v>
      </c>
      <c r="J420" s="5">
        <f t="shared" si="64"/>
        <v>7.3290752975890787E-6</v>
      </c>
      <c r="K420" s="5">
        <f>MAX(I419,J419)*dt+K419</f>
        <v>9.7230590264149597E-2</v>
      </c>
      <c r="L420" s="5">
        <f t="shared" si="59"/>
        <v>3.8503248838480321E-3</v>
      </c>
      <c r="M420" s="6">
        <f>IF(J420&gt;=I420, 4*PI()*K420^2, f2_*f3_/f1_/K420*L420)</f>
        <v>0.16680284460642295</v>
      </c>
      <c r="N420">
        <f t="shared" si="58"/>
        <v>4.0000000000000002E-4</v>
      </c>
      <c r="O420">
        <f t="shared" si="65"/>
        <v>1.4704631375892989</v>
      </c>
      <c r="P420">
        <f t="shared" si="60"/>
        <v>11.199902337746863</v>
      </c>
      <c r="Q420">
        <f t="shared" si="61"/>
        <v>0.30118679534700771</v>
      </c>
      <c r="R420">
        <f t="shared" si="62"/>
        <v>3.7451450396157632E-2</v>
      </c>
      <c r="S420">
        <f>fSi</f>
        <v>0.8</v>
      </c>
      <c r="T420">
        <f>vt(R420*ps+(1-R420)*pl,pl, 9.8, 0.001, 2*K420, 4*PI()*K420^2, M420,IF(4*PI()*K420^2/M420&gt;=1,K1oct,K1sph), IF(4*PI()*K420^2/M420&gt;=1,K2oct,K2sph))</f>
        <v>0.12462102268978162</v>
      </c>
      <c r="U420">
        <f>vt(S420*ps+(1-S420)*pl,pl, 9.8, 0.001, 2*K420, 4*PI()*K420^2, M420,IF(4*PI()*K420^2/M420&gt;=1,K1oct,K1sph), IF(4*PI()*K420^2/M420&gt;=1,K2oct,K2sph))</f>
        <v>0.60593519444408073</v>
      </c>
    </row>
    <row r="421" spans="6:21">
      <c r="F421">
        <f t="shared" si="66"/>
        <v>41.900000000000325</v>
      </c>
      <c r="G421">
        <f>T0+R_*F421</f>
        <v>861.16999999999973</v>
      </c>
      <c r="H421">
        <f t="shared" si="63"/>
        <v>11.589230769230811</v>
      </c>
      <c r="I421" s="4">
        <f>Cinetica(Tliq-G421)*f3_</f>
        <v>8.5441670388512816E-3</v>
      </c>
      <c r="J421" s="5">
        <f t="shared" si="64"/>
        <v>7.3394878626000026E-6</v>
      </c>
      <c r="K421" s="5">
        <f>MAX(I420,J420)*dt+K420</f>
        <v>9.8079604258343861E-2</v>
      </c>
      <c r="L421" s="5">
        <f t="shared" si="59"/>
        <v>3.9520708692092309E-3</v>
      </c>
      <c r="M421" s="6">
        <f>IF(J421&gt;=I421, 4*PI()*K421^2, f2_*f3_/f1_/K421*L421)</f>
        <v>0.16972859565574208</v>
      </c>
      <c r="N421">
        <f t="shared" si="58"/>
        <v>4.0000000000000002E-4</v>
      </c>
      <c r="O421">
        <f t="shared" si="65"/>
        <v>1.4717818318865765</v>
      </c>
      <c r="P421">
        <f t="shared" si="60"/>
        <v>11.20986990458581</v>
      </c>
      <c r="Q421">
        <f t="shared" si="61"/>
        <v>0.30118140542782201</v>
      </c>
      <c r="R421">
        <f t="shared" si="62"/>
        <v>3.7495703412423725E-2</v>
      </c>
      <c r="S421">
        <f>fSi</f>
        <v>0.8</v>
      </c>
      <c r="T421">
        <f>vt(R421*ps+(1-R421)*pl,pl, 9.8, 0.001, 2*K421, 4*PI()*K421^2, M421,IF(4*PI()*K421^2/M421&gt;=1,K1oct,K1sph), IF(4*PI()*K421^2/M421&gt;=1,K2oct,K2sph))</f>
        <v>0.12529790815356381</v>
      </c>
      <c r="U421">
        <f>vt(S421*ps+(1-S421)*pl,pl, 9.8, 0.001, 2*K421, 4*PI()*K421^2, M421,IF(4*PI()*K421^2/M421&gt;=1,K1oct,K1sph), IF(4*PI()*K421^2/M421&gt;=1,K2oct,K2sph))</f>
        <v>0.60882703251186976</v>
      </c>
    </row>
    <row r="422" spans="6:21">
      <c r="F422">
        <f t="shared" si="66"/>
        <v>42.000000000000327</v>
      </c>
      <c r="G422">
        <f>T0+R_*F422</f>
        <v>861.0999999999998</v>
      </c>
      <c r="H422">
        <f t="shared" si="63"/>
        <v>11.600000000000032</v>
      </c>
      <c r="I422" s="4">
        <f>Cinetica(Tliq-G422)*f3_</f>
        <v>8.5984100950778006E-3</v>
      </c>
      <c r="J422" s="5">
        <f t="shared" si="64"/>
        <v>7.3498810939358211E-6</v>
      </c>
      <c r="K422" s="5">
        <f>MAX(I421,J421)*dt+K421</f>
        <v>9.8934020962228988E-2</v>
      </c>
      <c r="L422" s="5">
        <f t="shared" si="59"/>
        <v>4.0562581853181793E-3</v>
      </c>
      <c r="M422" s="6">
        <f>IF(J422&gt;=I422, 4*PI()*K422^2, f2_*f3_/f1_/K422*L422)</f>
        <v>0.17269864456346379</v>
      </c>
      <c r="N422">
        <f t="shared" si="58"/>
        <v>4.0000000000000002E-4</v>
      </c>
      <c r="O422">
        <f t="shared" si="65"/>
        <v>1.4731005151577257</v>
      </c>
      <c r="P422">
        <f t="shared" si="60"/>
        <v>11.219837094263992</v>
      </c>
      <c r="Q422">
        <f t="shared" si="61"/>
        <v>0.30117606226142768</v>
      </c>
      <c r="R422">
        <f t="shared" si="62"/>
        <v>3.7539911036448805E-2</v>
      </c>
      <c r="S422">
        <f>fSi</f>
        <v>0.8</v>
      </c>
      <c r="T422">
        <f>vt(R422*ps+(1-R422)*pl,pl, 9.8, 0.001, 2*K422, 4*PI()*K422^2, M422,IF(4*PI()*K422^2/M422&gt;=1,K1oct,K1sph), IF(4*PI()*K422^2/M422&gt;=1,K2oct,K2sph))</f>
        <v>0.12597679450680674</v>
      </c>
      <c r="U422">
        <f>vt(S422*ps+(1-S422)*pl,pl, 9.8, 0.001, 2*K422, 4*PI()*K422^2, M422,IF(4*PI()*K422^2/M422&gt;=1,K1oct,K1sph), IF(4*PI()*K422^2/M422&gt;=1,K2oct,K2sph))</f>
        <v>0.61172574812600744</v>
      </c>
    </row>
    <row r="423" spans="6:21">
      <c r="F423">
        <f t="shared" si="66"/>
        <v>42.100000000000328</v>
      </c>
      <c r="G423">
        <f>T0+R_*F423</f>
        <v>861.02999999999975</v>
      </c>
      <c r="H423">
        <f t="shared" si="63"/>
        <v>11.61076923076927</v>
      </c>
      <c r="I423" s="4">
        <f>Cinetica(Tliq-G423)*f3_</f>
        <v>8.6528694652414952E-3</v>
      </c>
      <c r="J423" s="5">
        <f t="shared" si="64"/>
        <v>7.3602550453937305E-6</v>
      </c>
      <c r="K423" s="5">
        <f>MAX(I422,J422)*dt+K422</f>
        <v>9.9793861971736772E-2</v>
      </c>
      <c r="L423" s="5">
        <f t="shared" si="59"/>
        <v>4.1629394976226818E-3</v>
      </c>
      <c r="M423" s="6">
        <f>IF(J423&gt;=I423, 4*PI()*K423^2, f2_*f3_/f1_/K423*L423)</f>
        <v>0.17571355606667219</v>
      </c>
      <c r="N423">
        <f t="shared" si="58"/>
        <v>4.0000000000000002E-4</v>
      </c>
      <c r="O423">
        <f t="shared" si="65"/>
        <v>1.474419187478194</v>
      </c>
      <c r="P423">
        <f t="shared" si="60"/>
        <v>11.229803910106307</v>
      </c>
      <c r="Q423">
        <f t="shared" si="61"/>
        <v>0.30117076533380627</v>
      </c>
      <c r="R423">
        <f t="shared" si="62"/>
        <v>3.7584073067318043E-2</v>
      </c>
      <c r="S423">
        <f>fSi</f>
        <v>0.8</v>
      </c>
      <c r="T423">
        <f>vt(R423*ps+(1-R423)*pl,pl, 9.8, 0.001, 2*K423, 4*PI()*K423^2, M423,IF(4*PI()*K423^2/M423&gt;=1,K1oct,K1sph), IF(4*PI()*K423^2/M423&gt;=1,K2oct,K2sph))</f>
        <v>0.12665768286925949</v>
      </c>
      <c r="U423">
        <f>vt(S423*ps+(1-S423)*pl,pl, 9.8, 0.001, 2*K423, 4*PI()*K423^2, M423,IF(4*PI()*K423^2/M423&gt;=1,K1oct,K1sph), IF(4*PI()*K423^2/M423&gt;=1,K2oct,K2sph))</f>
        <v>0.61463134203764269</v>
      </c>
    </row>
    <row r="424" spans="6:21">
      <c r="F424">
        <f t="shared" si="66"/>
        <v>42.20000000000033</v>
      </c>
      <c r="G424">
        <f>T0+R_*F424</f>
        <v>860.95999999999981</v>
      </c>
      <c r="H424">
        <f t="shared" si="63"/>
        <v>11.62153846153849</v>
      </c>
      <c r="I424" s="4">
        <f>Cinetica(Tliq-G424)*f3_</f>
        <v>8.7075455037123432E-3</v>
      </c>
      <c r="J424" s="5">
        <f t="shared" si="64"/>
        <v>7.3706097705714532E-6</v>
      </c>
      <c r="K424" s="5">
        <f>MAX(I423,J423)*dt+K423</f>
        <v>0.10065914891826092</v>
      </c>
      <c r="L424" s="5">
        <f t="shared" si="59"/>
        <v>4.2721684806363491E-3</v>
      </c>
      <c r="M424" s="6">
        <f>IF(J424&gt;=I424, 4*PI()*K424^2, f2_*f3_/f1_/K424*L424)</f>
        <v>0.17877390075607835</v>
      </c>
      <c r="N424">
        <f t="shared" si="58"/>
        <v>4.0000000000000002E-4</v>
      </c>
      <c r="O424">
        <f t="shared" si="65"/>
        <v>1.4757378489226725</v>
      </c>
      <c r="P424">
        <f t="shared" si="60"/>
        <v>11.239770355400479</v>
      </c>
      <c r="Q424">
        <f t="shared" si="61"/>
        <v>0.30116551413777748</v>
      </c>
      <c r="R424">
        <f t="shared" si="62"/>
        <v>3.7628189308520542E-2</v>
      </c>
      <c r="S424">
        <f>fSi</f>
        <v>0.8</v>
      </c>
      <c r="T424">
        <f>vt(R424*ps+(1-R424)*pl,pl, 9.8, 0.001, 2*K424, 4*PI()*K424^2, M424,IF(4*PI()*K424^2/M424&gt;=1,K1oct,K1sph), IF(4*PI()*K424^2/M424&gt;=1,K2oct,K2sph))</f>
        <v>0.12734057435336568</v>
      </c>
      <c r="U424">
        <f>vt(S424*ps+(1-S424)*pl,pl, 9.8, 0.001, 2*K424, 4*PI()*K424^2, M424,IF(4*PI()*K424^2/M424&gt;=1,K1oct,K1sph), IF(4*PI()*K424^2/M424&gt;=1,K2oct,K2sph))</f>
        <v>0.61754381499142308</v>
      </c>
    </row>
    <row r="425" spans="6:21">
      <c r="F425">
        <f t="shared" si="66"/>
        <v>42.300000000000331</v>
      </c>
      <c r="G425">
        <f>T0+R_*F425</f>
        <v>860.88999999999976</v>
      </c>
      <c r="H425">
        <f t="shared" si="63"/>
        <v>11.63230769230773</v>
      </c>
      <c r="I425" s="4">
        <f>Cinetica(Tliq-G425)*f3_</f>
        <v>8.7624385646124445E-3</v>
      </c>
      <c r="J425" s="5">
        <f t="shared" si="64"/>
        <v>7.3809453228682933E-6</v>
      </c>
      <c r="K425" s="5">
        <f>MAX(I424,J424)*dt+K424</f>
        <v>0.10152990346863215</v>
      </c>
      <c r="L425" s="5">
        <f t="shared" si="59"/>
        <v>4.3839998348477001E-3</v>
      </c>
      <c r="M425" s="6">
        <f>IF(J425&gt;=I425, 4*PI()*K425^2, f2_*f3_/f1_/K425*L425)</f>
        <v>0.18188025512279848</v>
      </c>
      <c r="N425">
        <f t="shared" si="58"/>
        <v>4.0000000000000002E-4</v>
      </c>
      <c r="O425">
        <f t="shared" si="65"/>
        <v>1.4770564995651165</v>
      </c>
      <c r="P425">
        <f t="shared" si="60"/>
        <v>11.249736433397576</v>
      </c>
      <c r="Q425">
        <f t="shared" si="61"/>
        <v>0.30116030817289269</v>
      </c>
      <c r="R425">
        <f t="shared" si="62"/>
        <v>3.767225956789292E-2</v>
      </c>
      <c r="S425">
        <f>fSi</f>
        <v>0.8</v>
      </c>
      <c r="T425">
        <f>vt(R425*ps+(1-R425)*pl,pl, 9.8, 0.001, 2*K425, 4*PI()*K425^2, M425,IF(4*PI()*K425^2/M425&gt;=1,K1oct,K1sph), IF(4*PI()*K425^2/M425&gt;=1,K2oct,K2sph))</f>
        <v>0.12802547006442899</v>
      </c>
      <c r="U425">
        <f>vt(S425*ps+(1-S425)*pl,pl, 9.8, 0.001, 2*K425, 4*PI()*K425^2, M425,IF(4*PI()*K425^2/M425&gt;=1,K1oct,K1sph), IF(4*PI()*K425^2/M425&gt;=1,K2oct,K2sph))</f>
        <v>0.62046316772558485</v>
      </c>
    </row>
    <row r="426" spans="6:21">
      <c r="F426">
        <f t="shared" si="66"/>
        <v>42.400000000000333</v>
      </c>
      <c r="G426">
        <f>T0+R_*F426</f>
        <v>860.81999999999982</v>
      </c>
      <c r="H426">
        <f t="shared" si="63"/>
        <v>11.643076923076951</v>
      </c>
      <c r="I426" s="4">
        <f>Cinetica(Tliq-G426)*f3_</f>
        <v>8.8175490018160812E-3</v>
      </c>
      <c r="J426" s="5">
        <f t="shared" si="64"/>
        <v>7.3912617554859192E-6</v>
      </c>
      <c r="K426" s="5">
        <f>MAX(I425,J425)*dt+K425</f>
        <v>0.1024061473250934</v>
      </c>
      <c r="L426" s="5">
        <f t="shared" si="59"/>
        <v>4.4984893038721727E-3</v>
      </c>
      <c r="M426" s="6">
        <f>IF(J426&gt;=I426, 4*PI()*K426^2, f2_*f3_/f1_/K426*L426)</f>
        <v>0.18503320160539613</v>
      </c>
      <c r="N426">
        <f t="shared" si="58"/>
        <v>4.0000000000000002E-4</v>
      </c>
      <c r="O426">
        <f t="shared" si="65"/>
        <v>1.478375139478743</v>
      </c>
      <c r="P426">
        <f t="shared" si="60"/>
        <v>11.259702147312494</v>
      </c>
      <c r="Q426">
        <f t="shared" si="61"/>
        <v>0.30115514694532997</v>
      </c>
      <c r="R426">
        <f t="shared" si="62"/>
        <v>3.7716283657536459E-2</v>
      </c>
      <c r="S426">
        <f>fSi</f>
        <v>0.8</v>
      </c>
      <c r="T426">
        <f>vt(R426*ps+(1-R426)*pl,pl, 9.8, 0.001, 2*K426, 4*PI()*K426^2, M426,IF(4*PI()*K426^2/M426&gt;=1,K1oct,K1sph), IF(4*PI()*K426^2/M426&gt;=1,K2oct,K2sph))</f>
        <v>0.12871237110065187</v>
      </c>
      <c r="U426">
        <f>vt(S426*ps+(1-S426)*pl,pl, 9.8, 0.001, 2*K426, 4*PI()*K426^2, M426,IF(4*PI()*K426^2/M426&gt;=1,K1oct,K1sph), IF(4*PI()*K426^2/M426&gt;=1,K2oct,K2sph))</f>
        <v>0.62338940097204232</v>
      </c>
    </row>
    <row r="427" spans="6:21">
      <c r="F427">
        <f t="shared" si="66"/>
        <v>42.500000000000334</v>
      </c>
      <c r="G427">
        <f>T0+R_*F427</f>
        <v>860.74999999999977</v>
      </c>
      <c r="H427">
        <f t="shared" si="63"/>
        <v>11.653846153846189</v>
      </c>
      <c r="I427" s="4">
        <f>Cinetica(Tliq-G427)*f3_</f>
        <v>8.8728771689511599E-3</v>
      </c>
      <c r="J427" s="5">
        <f t="shared" si="64"/>
        <v>7.4015591214294176E-6</v>
      </c>
      <c r="K427" s="5">
        <f>MAX(I426,J426)*dt+K426</f>
        <v>0.10328790222527501</v>
      </c>
      <c r="L427" s="5">
        <f t="shared" si="59"/>
        <v>4.6156936918499373E-3</v>
      </c>
      <c r="M427" s="6">
        <f>IF(J427&gt;=I427, 4*PI()*K427^2, f2_*f3_/f1_/K427*L427)</f>
        <v>0.1882333286371885</v>
      </c>
      <c r="N427">
        <f t="shared" si="58"/>
        <v>4.0000000000000002E-4</v>
      </c>
      <c r="O427">
        <f t="shared" si="65"/>
        <v>1.4796937687360519</v>
      </c>
      <c r="P427">
        <f t="shared" si="60"/>
        <v>11.269667500324447</v>
      </c>
      <c r="Q427">
        <f t="shared" si="61"/>
        <v>0.30115002996779128</v>
      </c>
      <c r="R427">
        <f t="shared" si="62"/>
        <v>3.7760261393763664E-2</v>
      </c>
      <c r="S427">
        <f>fSi</f>
        <v>0.8</v>
      </c>
      <c r="T427">
        <f>vt(R427*ps+(1-R427)*pl,pl, 9.8, 0.001, 2*K427, 4*PI()*K427^2, M427,IF(4*PI()*K427^2/M427&gt;=1,K1oct,K1sph), IF(4*PI()*K427^2/M427&gt;=1,K2oct,K2sph))</f>
        <v>0.12940127855321831</v>
      </c>
      <c r="U427">
        <f>vt(S427*ps+(1-S427)*pl,pl, 9.8, 0.001, 2*K427, 4*PI()*K427^2, M427,IF(4*PI()*K427^2/M427&gt;=1,K1oct,K1sph), IF(4*PI()*K427^2/M427&gt;=1,K2oct,K2sph))</f>
        <v>0.62632251545647399</v>
      </c>
    </row>
    <row r="428" spans="6:21">
      <c r="F428">
        <f t="shared" si="66"/>
        <v>42.600000000000335</v>
      </c>
      <c r="G428">
        <f>T0+R_*F428</f>
        <v>860.67999999999972</v>
      </c>
      <c r="H428">
        <f t="shared" si="63"/>
        <v>11.664615384615427</v>
      </c>
      <c r="I428" s="4">
        <f>Cinetica(Tliq-G428)*f3_</f>
        <v>8.9284234193993551E-3</v>
      </c>
      <c r="J428" s="5">
        <f t="shared" si="64"/>
        <v>7.4118374735080764E-6</v>
      </c>
      <c r="K428" s="5">
        <f>MAX(I427,J427)*dt+K427</f>
        <v>0.10417518994217012</v>
      </c>
      <c r="L428" s="5">
        <f t="shared" si="59"/>
        <v>4.7356708810924507E-3</v>
      </c>
      <c r="M428" s="6">
        <f>IF(J428&gt;=I428, 4*PI()*K428^2, f2_*f3_/f1_/K428*L428)</f>
        <v>0.19148123069381751</v>
      </c>
      <c r="N428">
        <f t="shared" si="58"/>
        <v>4.0000000000000002E-4</v>
      </c>
      <c r="O428">
        <f t="shared" si="65"/>
        <v>1.4810123874088246</v>
      </c>
      <c r="P428">
        <f t="shared" si="60"/>
        <v>11.279632495577445</v>
      </c>
      <c r="Q428">
        <f t="shared" si="61"/>
        <v>0.30114495675940139</v>
      </c>
      <c r="R428">
        <f t="shared" si="62"/>
        <v>3.7804192597019344E-2</v>
      </c>
      <c r="S428">
        <f>fSi</f>
        <v>0.8</v>
      </c>
      <c r="T428">
        <f>vt(R428*ps+(1-R428)*pl,pl, 9.8, 0.001, 2*K428, 4*PI()*K428^2, M428,IF(4*PI()*K428^2/M428&gt;=1,K1oct,K1sph), IF(4*PI()*K428^2/M428&gt;=1,K2oct,K2sph))</f>
        <v>0.13009219350633575</v>
      </c>
      <c r="U428">
        <f>vt(S428*ps+(1-S428)*pl,pl, 9.8, 0.001, 2*K428, 4*PI()*K428^2, M428,IF(4*PI()*K428^2/M428&gt;=1,K1oct,K1sph), IF(4*PI()*K428^2/M428&gt;=1,K2oct,K2sph))</f>
        <v>0.62926251189841076</v>
      </c>
    </row>
    <row r="429" spans="6:21">
      <c r="F429">
        <f t="shared" si="66"/>
        <v>42.700000000000337</v>
      </c>
      <c r="G429">
        <f>T0+R_*F429</f>
        <v>860.60999999999979</v>
      </c>
      <c r="H429">
        <f t="shared" si="63"/>
        <v>11.675384615384647</v>
      </c>
      <c r="I429" s="4">
        <f>Cinetica(Tliq-G429)*f3_</f>
        <v>8.9841881062970915E-3</v>
      </c>
      <c r="J429" s="5">
        <f t="shared" si="64"/>
        <v>7.4220968643363425E-6</v>
      </c>
      <c r="K429" s="5">
        <f>MAX(I428,J428)*dt+K428</f>
        <v>0.10506803228411006</v>
      </c>
      <c r="L429" s="5">
        <f t="shared" si="59"/>
        <v>4.8584798499807088E-3</v>
      </c>
      <c r="M429" s="6">
        <f>IF(J429&gt;=I429, 4*PI()*K429^2, f2_*f3_/f1_/K429*L429)</f>
        <v>0.1947775083410867</v>
      </c>
      <c r="N429">
        <f t="shared" si="58"/>
        <v>4.0000000000000002E-4</v>
      </c>
      <c r="O429">
        <f t="shared" si="65"/>
        <v>1.4823309955681372</v>
      </c>
      <c r="P429">
        <f t="shared" si="60"/>
        <v>11.289597136180772</v>
      </c>
      <c r="Q429">
        <f t="shared" si="61"/>
        <v>0.30113992684560859</v>
      </c>
      <c r="R429">
        <f t="shared" si="62"/>
        <v>3.7848077091820372E-2</v>
      </c>
      <c r="S429">
        <f>fSi</f>
        <v>0.8</v>
      </c>
      <c r="T429">
        <f>vt(R429*ps+(1-R429)*pl,pl, 9.8, 0.001, 2*K429, 4*PI()*K429^2, M429,IF(4*PI()*K429^2/M429&gt;=1,K1oct,K1sph), IF(4*PI()*K429^2/M429&gt;=1,K2oct,K2sph))</f>
        <v>0.13078511703732162</v>
      </c>
      <c r="U429">
        <f>vt(S429*ps+(1-S429)*pl,pl, 9.8, 0.001, 2*K429, 4*PI()*K429^2, M429,IF(4*PI()*K429^2/M429&gt;=1,K1oct,K1sph), IF(4*PI()*K429^2/M429&gt;=1,K2oct,K2sph))</f>
        <v>0.63220939101131823</v>
      </c>
    </row>
    <row r="430" spans="6:21">
      <c r="F430">
        <f t="shared" si="66"/>
        <v>42.800000000000338</v>
      </c>
      <c r="G430">
        <f>T0+R_*F430</f>
        <v>860.53999999999974</v>
      </c>
      <c r="H430">
        <f t="shared" si="63"/>
        <v>11.686153846153887</v>
      </c>
      <c r="I430" s="4">
        <f>Cinetica(Tliq-G430)*f3_</f>
        <v>9.040171582536569E-3</v>
      </c>
      <c r="J430" s="5">
        <f t="shared" si="64"/>
        <v>7.43233734633477E-6</v>
      </c>
      <c r="K430" s="5">
        <f>MAX(I429,J429)*dt+K429</f>
        <v>0.10596645109473977</v>
      </c>
      <c r="L430" s="5">
        <f t="shared" si="59"/>
        <v>4.9841806911182125E-3</v>
      </c>
      <c r="M430" s="6">
        <f>IF(J430&gt;=I430, 4*PI()*K430^2, f2_*f3_/f1_/K430*L430)</f>
        <v>0.19812276828306513</v>
      </c>
      <c r="N430">
        <f t="shared" si="58"/>
        <v>4.0000000000000002E-4</v>
      </c>
      <c r="O430">
        <f t="shared" si="65"/>
        <v>1.4836495932843741</v>
      </c>
      <c r="P430">
        <f t="shared" si="60"/>
        <v>11.299561425209451</v>
      </c>
      <c r="Q430">
        <f t="shared" si="61"/>
        <v>0.30113493975808708</v>
      </c>
      <c r="R430">
        <f t="shared" si="62"/>
        <v>3.7891914706696325E-2</v>
      </c>
      <c r="S430">
        <f>fSi</f>
        <v>0.8</v>
      </c>
      <c r="T430">
        <f>vt(R430*ps+(1-R430)*pl,pl, 9.8, 0.001, 2*K430, 4*PI()*K430^2, M430,IF(4*PI()*K430^2/M430&gt;=1,K1oct,K1sph), IF(4*PI()*K430^2/M430&gt;=1,K2oct,K2sph))</f>
        <v>0.13148005021669873</v>
      </c>
      <c r="U430">
        <f>vt(S430*ps+(1-S430)*pl,pl, 9.8, 0.001, 2*K430, 4*PI()*K430^2, M430,IF(4*PI()*K430^2/M430&gt;=1,K1oct,K1sph), IF(4*PI()*K430^2/M430&gt;=1,K2oct,K2sph))</f>
        <v>0.63516315350268016</v>
      </c>
    </row>
    <row r="431" spans="6:21">
      <c r="F431">
        <f t="shared" si="66"/>
        <v>42.90000000000034</v>
      </c>
      <c r="G431">
        <f>T0+R_*F431</f>
        <v>860.4699999999998</v>
      </c>
      <c r="H431">
        <f t="shared" si="63"/>
        <v>11.696923076923108</v>
      </c>
      <c r="I431" s="4">
        <f>Cinetica(Tliq-G431)*f3_</f>
        <v>9.0963742007658475E-3</v>
      </c>
      <c r="J431" s="5">
        <f t="shared" si="64"/>
        <v>7.4425589717307887E-6</v>
      </c>
      <c r="K431" s="5">
        <f>MAX(I430,J430)*dt+K430</f>
        <v>0.10687046825299343</v>
      </c>
      <c r="L431" s="5">
        <f t="shared" si="59"/>
        <v>5.11283462974166E-3</v>
      </c>
      <c r="M431" s="6">
        <f>IF(J431&gt;=I431, 4*PI()*K431^2, f2_*f3_/f1_/K431*L431)</f>
        <v>0.20151762341045862</v>
      </c>
      <c r="N431">
        <f t="shared" si="58"/>
        <v>4.0000000000000002E-4</v>
      </c>
      <c r="O431">
        <f t="shared" si="65"/>
        <v>1.484968180627225</v>
      </c>
      <c r="P431">
        <f t="shared" si="60"/>
        <v>11.309525365704683</v>
      </c>
      <c r="Q431">
        <f t="shared" si="61"/>
        <v>0.30112999503464144</v>
      </c>
      <c r="R431">
        <f t="shared" si="62"/>
        <v>3.7935705274113968E-2</v>
      </c>
      <c r="S431">
        <f>fSi</f>
        <v>0.8</v>
      </c>
      <c r="T431">
        <f>vt(R431*ps+(1-R431)*pl,pl, 9.8, 0.001, 2*K431, 4*PI()*K431^2, M431,IF(4*PI()*K431^2/M431&gt;=1,K1oct,K1sph), IF(4*PI()*K431^2/M431&gt;=1,K2oct,K2sph))</f>
        <v>0.1321769941082373</v>
      </c>
      <c r="U431">
        <f>vt(S431*ps+(1-S431)*pl,pl, 9.8, 0.001, 2*K431, 4*PI()*K431^2, M431,IF(4*PI()*K431^2/M431&gt;=1,K1oct,K1sph), IF(4*PI()*K431^2/M431&gt;=1,K2oct,K2sph))</f>
        <v>0.63812380007408165</v>
      </c>
    </row>
    <row r="432" spans="6:21">
      <c r="F432">
        <f t="shared" si="66"/>
        <v>43.000000000000341</v>
      </c>
      <c r="G432">
        <f>T0+R_*F432</f>
        <v>860.39999999999975</v>
      </c>
      <c r="H432">
        <f t="shared" si="63"/>
        <v>11.707692307692346</v>
      </c>
      <c r="I432" s="4">
        <f>Cinetica(Tliq-G432)*f3_</f>
        <v>9.1527963133903167E-3</v>
      </c>
      <c r="J432" s="5">
        <f t="shared" si="64"/>
        <v>7.452761792559735E-6</v>
      </c>
      <c r="K432" s="5">
        <f>MAX(I431,J431)*dt+K431</f>
        <v>0.10778010567307002</v>
      </c>
      <c r="L432" s="5">
        <f t="shared" si="59"/>
        <v>5.2445040423924052E-3</v>
      </c>
      <c r="M432" s="6">
        <f>IF(J432&gt;=I432, 4*PI()*K432^2, f2_*f3_/f1_/K432*L432)</f>
        <v>0.20496269284924942</v>
      </c>
      <c r="N432">
        <f t="shared" si="58"/>
        <v>4.0000000000000002E-4</v>
      </c>
      <c r="O432">
        <f t="shared" si="65"/>
        <v>1.4862867576657071</v>
      </c>
      <c r="P432">
        <f t="shared" si="60"/>
        <v>11.319488960674324</v>
      </c>
      <c r="Q432">
        <f t="shared" si="61"/>
        <v>0.30112509221911227</v>
      </c>
      <c r="R432">
        <f t="shared" si="62"/>
        <v>3.7979448630429187E-2</v>
      </c>
      <c r="S432">
        <f>fSi</f>
        <v>0.8</v>
      </c>
      <c r="T432">
        <f>vt(R432*ps+(1-R432)*pl,pl, 9.8, 0.001, 2*K432, 4*PI()*K432^2, M432,IF(4*PI()*K432^2/M432&gt;=1,K1oct,K1sph), IF(4*PI()*K432^2/M432&gt;=1,K2oct,K2sph))</f>
        <v>0.13287594976899461</v>
      </c>
      <c r="U432">
        <f>vt(S432*ps+(1-S432)*pl,pl, 9.8, 0.001, 2*K432, 4*PI()*K432^2, M432,IF(4*PI()*K432^2/M432&gt;=1,K1oct,K1sph), IF(4*PI()*K432^2/M432&gt;=1,K2oct,K2sph))</f>
        <v>0.64109133142128771</v>
      </c>
    </row>
    <row r="433" spans="6:21">
      <c r="F433">
        <f t="shared" si="66"/>
        <v>43.100000000000342</v>
      </c>
      <c r="G433">
        <f>T0+R_*F433</f>
        <v>860.32999999999981</v>
      </c>
      <c r="H433">
        <f t="shared" si="63"/>
        <v>11.718461538461566</v>
      </c>
      <c r="I433" s="4">
        <f>Cinetica(Tliq-G433)*f3_</f>
        <v>9.2094382725726766E-3</v>
      </c>
      <c r="J433" s="5">
        <f t="shared" si="64"/>
        <v>7.4629458606655969E-6</v>
      </c>
      <c r="K433" s="5">
        <f>MAX(I432,J432)*dt+K432</f>
        <v>0.10869538530440905</v>
      </c>
      <c r="L433" s="5">
        <f t="shared" si="59"/>
        <v>5.3792524758517991E-3</v>
      </c>
      <c r="M433" s="6">
        <f>IF(J433&gt;=I433, 4*PI()*K433^2, f2_*f3_/f1_/K433*L433)</f>
        <v>0.20845860200960581</v>
      </c>
      <c r="N433">
        <f t="shared" si="58"/>
        <v>4.0000000000000002E-4</v>
      </c>
      <c r="O433">
        <f t="shared" si="65"/>
        <v>1.4876053244681602</v>
      </c>
      <c r="P433">
        <f t="shared" si="60"/>
        <v>11.329452213093317</v>
      </c>
      <c r="Q433">
        <f t="shared" si="61"/>
        <v>0.30112023086128387</v>
      </c>
      <c r="R433">
        <f t="shared" si="62"/>
        <v>3.8023144615811896E-2</v>
      </c>
      <c r="S433">
        <f>fSi</f>
        <v>0.8</v>
      </c>
      <c r="T433">
        <f>vt(R433*ps+(1-R433)*pl,pl, 9.8, 0.001, 2*K433, 4*PI()*K433^2, M433,IF(4*PI()*K433^2/M433&gt;=1,K1oct,K1sph), IF(4*PI()*K433^2/M433&gt;=1,K2oct,K2sph))</f>
        <v>0.13357691824944123</v>
      </c>
      <c r="U433">
        <f>vt(S433*ps+(1-S433)*pl,pl, 9.8, 0.001, 2*K433, 4*PI()*K433^2, M433,IF(4*PI()*K433^2/M433&gt;=1,K1oct,K1sph), IF(4*PI()*K433^2/M433&gt;=1,K2oct,K2sph))</f>
        <v>0.6440657482343235</v>
      </c>
    </row>
    <row r="434" spans="6:21">
      <c r="F434">
        <f t="shared" si="66"/>
        <v>43.200000000000344</v>
      </c>
      <c r="G434">
        <f>T0+R_*F434</f>
        <v>860.25999999999976</v>
      </c>
      <c r="H434">
        <f t="shared" si="63"/>
        <v>11.729230769230806</v>
      </c>
      <c r="I434" s="4">
        <f>Cinetica(Tliq-G434)*f3_</f>
        <v>9.2663004302343983E-3</v>
      </c>
      <c r="J434" s="5">
        <f t="shared" si="64"/>
        <v>7.4731112277020284E-6</v>
      </c>
      <c r="K434" s="5">
        <f>MAX(I433,J433)*dt+K433</f>
        <v>0.10961632913166632</v>
      </c>
      <c r="L434" s="5">
        <f t="shared" si="59"/>
        <v>5.5171446663434742E-3</v>
      </c>
      <c r="M434" s="6">
        <f>IF(J434&gt;=I434, 4*PI()*K434^2, f2_*f3_/f1_/K434*L434)</f>
        <v>0.21200598263506068</v>
      </c>
      <c r="N434">
        <f t="shared" si="58"/>
        <v>4.0000000000000002E-4</v>
      </c>
      <c r="O434">
        <f t="shared" si="65"/>
        <v>1.4889238811022674</v>
      </c>
      <c r="P434">
        <f t="shared" si="60"/>
        <v>11.339415125904118</v>
      </c>
      <c r="Q434">
        <f t="shared" si="61"/>
        <v>0.30111541051679336</v>
      </c>
      <c r="R434">
        <f t="shared" si="62"/>
        <v>3.8066793074199336E-2</v>
      </c>
      <c r="S434">
        <f>fSi</f>
        <v>0.8</v>
      </c>
      <c r="T434">
        <f>vt(R434*ps+(1-R434)*pl,pl, 9.8, 0.001, 2*K434, 4*PI()*K434^2, M434,IF(4*PI()*K434^2/M434&gt;=1,K1oct,K1sph), IF(4*PI()*K434^2/M434&gt;=1,K2oct,K2sph))</f>
        <v>0.13427990059350547</v>
      </c>
      <c r="U434">
        <f>vt(S434*ps+(1-S434)*pl,pl, 9.8, 0.001, 2*K434, 4*PI()*K434^2, M434,IF(4*PI()*K434^2/M434&gt;=1,K1oct,K1sph), IF(4*PI()*K434^2/M434&gt;=1,K2oct,K2sph))</f>
        <v>0.64704705119755213</v>
      </c>
    </row>
    <row r="435" spans="6:21">
      <c r="F435">
        <f t="shared" si="66"/>
        <v>43.300000000000345</v>
      </c>
      <c r="G435">
        <f>T0+R_*F435</f>
        <v>860.18999999999971</v>
      </c>
      <c r="H435">
        <f t="shared" si="63"/>
        <v>11.740000000000045</v>
      </c>
      <c r="I435" s="4">
        <f>Cinetica(Tliq-G435)*f3_</f>
        <v>9.3233831380557953E-3</v>
      </c>
      <c r="J435" s="5">
        <f t="shared" si="64"/>
        <v>7.4832579451330971E-6</v>
      </c>
      <c r="K435" s="5">
        <f>MAX(I434,J434)*dt+K434</f>
        <v>0.11054295917468976</v>
      </c>
      <c r="L435" s="5">
        <f t="shared" si="59"/>
        <v>5.6582465590057597E-3</v>
      </c>
      <c r="M435" s="6">
        <f>IF(J435&gt;=I435, 4*PI()*K435^2, f2_*f3_/f1_/K435*L435)</f>
        <v>0.21560547285196247</v>
      </c>
      <c r="N435">
        <f t="shared" si="58"/>
        <v>4.0000000000000002E-4</v>
      </c>
      <c r="O435">
        <f t="shared" si="65"/>
        <v>1.4902424276350523</v>
      </c>
      <c r="P435">
        <f t="shared" si="60"/>
        <v>11.349377702017142</v>
      </c>
      <c r="Q435">
        <f t="shared" si="61"/>
        <v>0.30111063074704142</v>
      </c>
      <c r="R435">
        <f t="shared" si="62"/>
        <v>3.8110393853224636E-2</v>
      </c>
      <c r="S435">
        <f>fSi</f>
        <v>0.8</v>
      </c>
      <c r="T435">
        <f>vt(R435*ps+(1-R435)*pl,pl, 9.8, 0.001, 2*K435, 4*PI()*K435^2, M435,IF(4*PI()*K435^2/M435&gt;=1,K1oct,K1sph), IF(4*PI()*K435^2/M435&gt;=1,K2oct,K2sph))</f>
        <v>0.13498489783858372</v>
      </c>
      <c r="U435">
        <f>vt(S435*ps+(1-S435)*pl,pl, 9.8, 0.001, 2*K435, 4*PI()*K435^2, M435,IF(4*PI()*K435^2/M435&gt;=1,K1oct,K1sph), IF(4*PI()*K435^2/M435&gt;=1,K2oct,K2sph))</f>
        <v>0.65003524098974996</v>
      </c>
    </row>
    <row r="436" spans="6:21">
      <c r="F436">
        <f t="shared" si="66"/>
        <v>43.400000000000347</v>
      </c>
      <c r="G436">
        <f>T0+R_*F436</f>
        <v>860.11999999999978</v>
      </c>
      <c r="H436">
        <f t="shared" si="63"/>
        <v>11.750769230769265</v>
      </c>
      <c r="I436" s="4">
        <f>Cinetica(Tliq-G436)*f3_</f>
        <v>9.38068674747701E-3</v>
      </c>
      <c r="J436" s="5">
        <f t="shared" si="64"/>
        <v>7.4933860642342143E-6</v>
      </c>
      <c r="K436" s="5">
        <f>MAX(I435,J435)*dt+K435</f>
        <v>0.11147529748849534</v>
      </c>
      <c r="L436" s="5">
        <f t="shared" si="59"/>
        <v>5.8026253276373648E-3</v>
      </c>
      <c r="M436" s="6">
        <f>IF(J436&gt;=I436, 4*PI()*K436^2, f2_*f3_/f1_/K436*L436)</f>
        <v>0.21925771721919701</v>
      </c>
      <c r="N436">
        <f t="shared" si="58"/>
        <v>4.0000000000000002E-4</v>
      </c>
      <c r="O436">
        <f t="shared" si="65"/>
        <v>1.4915609641328924</v>
      </c>
      <c r="P436">
        <f t="shared" si="60"/>
        <v>11.359339944311175</v>
      </c>
      <c r="Q436">
        <f t="shared" si="61"/>
        <v>0.3011058911191048</v>
      </c>
      <c r="R436">
        <f t="shared" si="62"/>
        <v>3.8153946804164597E-2</v>
      </c>
      <c r="S436">
        <f>fSi</f>
        <v>0.8</v>
      </c>
      <c r="T436">
        <f>vt(R436*ps+(1-R436)*pl,pl, 9.8, 0.001, 2*K436, 4*PI()*K436^2, M436,IF(4*PI()*K436^2/M436&gt;=1,K1oct,K1sph), IF(4*PI()*K436^2/M436&gt;=1,K2oct,K2sph))</f>
        <v>0.13569191101568023</v>
      </c>
      <c r="U436">
        <f>vt(S436*ps+(1-S436)*pl,pl, 9.8, 0.001, 2*K436, 4*PI()*K436^2, M436,IF(4*PI()*K436^2/M436&gt;=1,K1oct,K1sph), IF(4*PI()*K436^2/M436&gt;=1,K2oct,K2sph))</f>
        <v>0.6530303182841839</v>
      </c>
    </row>
    <row r="437" spans="6:21">
      <c r="F437">
        <f t="shared" si="66"/>
        <v>43.500000000000348</v>
      </c>
      <c r="G437">
        <f>T0+R_*F437</f>
        <v>860.04999999999973</v>
      </c>
      <c r="H437">
        <f t="shared" si="63"/>
        <v>11.761538461538503</v>
      </c>
      <c r="I437" s="4">
        <f>Cinetica(Tliq-G437)*f3_</f>
        <v>9.4382116096990067E-3</v>
      </c>
      <c r="J437" s="5">
        <f t="shared" si="64"/>
        <v>7.503495636093045E-6</v>
      </c>
      <c r="K437" s="5">
        <f>MAX(I436,J436)*dt+K436</f>
        <v>0.11241336616324304</v>
      </c>
      <c r="L437" s="5">
        <f t="shared" si="59"/>
        <v>5.9503493947195459E-3</v>
      </c>
      <c r="M437" s="6">
        <f>IF(J437&gt;=I437, 4*PI()*K437^2, f2_*f3_/f1_/K437*L437)</f>
        <v>0.22296336677818274</v>
      </c>
      <c r="N437">
        <f t="shared" si="58"/>
        <v>4.0000000000000002E-4</v>
      </c>
      <c r="O437">
        <f t="shared" si="65"/>
        <v>1.4928794906615306</v>
      </c>
      <c r="P437">
        <f t="shared" si="60"/>
        <v>11.369301855633791</v>
      </c>
      <c r="Q437">
        <f t="shared" si="61"/>
        <v>0.30110119120564999</v>
      </c>
      <c r="R437">
        <f t="shared" si="62"/>
        <v>3.8197451781886556E-2</v>
      </c>
      <c r="S437">
        <f>fSi</f>
        <v>0.8</v>
      </c>
      <c r="T437">
        <f>vt(R437*ps+(1-R437)*pl,pl, 9.8, 0.001, 2*K437, 4*PI()*K437^2, M437,IF(4*PI()*K437^2/M437&gt;=1,K1oct,K1sph), IF(4*PI()*K437^2/M437&gt;=1,K2oct,K2sph))</f>
        <v>0.1364009411494328</v>
      </c>
      <c r="U437">
        <f>vt(S437*ps+(1-S437)*pl,pl, 9.8, 0.001, 2*K437, 4*PI()*K437^2, M437,IF(4*PI()*K437^2/M437&gt;=1,K1oct,K1sph), IF(4*PI()*K437^2/M437&gt;=1,K2oct,K2sph))</f>
        <v>0.65603228374868383</v>
      </c>
    </row>
    <row r="438" spans="6:21">
      <c r="F438">
        <f t="shared" si="66"/>
        <v>43.60000000000035</v>
      </c>
      <c r="G438">
        <f>T0+R_*F438</f>
        <v>859.97999999999979</v>
      </c>
      <c r="H438">
        <f t="shared" si="63"/>
        <v>11.772307692307724</v>
      </c>
      <c r="I438" s="4">
        <f>Cinetica(Tliq-G438)*f3_</f>
        <v>9.4959580756836214E-3</v>
      </c>
      <c r="J438" s="5">
        <f t="shared" si="64"/>
        <v>7.5135867116102459E-6</v>
      </c>
      <c r="K438" s="5">
        <f>MAX(I437,J437)*dt+K437</f>
        <v>0.11335718732421295</v>
      </c>
      <c r="L438" s="5">
        <f t="shared" si="59"/>
        <v>6.1014884517179933E-3</v>
      </c>
      <c r="M438" s="6">
        <f>IF(J438&gt;=I438, 4*PI()*K438^2, f2_*f3_/f1_/K438*L438)</f>
        <v>0.22672307910313982</v>
      </c>
      <c r="N438">
        <f t="shared" si="58"/>
        <v>4.0000000000000002E-4</v>
      </c>
      <c r="O438">
        <f t="shared" si="65"/>
        <v>1.4941980072860728</v>
      </c>
      <c r="P438">
        <f t="shared" si="60"/>
        <v>11.379263438801773</v>
      </c>
      <c r="Q438">
        <f t="shared" si="61"/>
        <v>0.30109653058484859</v>
      </c>
      <c r="R438">
        <f t="shared" si="62"/>
        <v>3.8240908644780768E-2</v>
      </c>
      <c r="S438">
        <f>fSi</f>
        <v>0.8</v>
      </c>
      <c r="T438">
        <f>vt(R438*ps+(1-R438)*pl,pl, 9.8, 0.001, 2*K438, 4*PI()*K438^2, M438,IF(4*PI()*K438^2/M438&gt;=1,K1oct,K1sph), IF(4*PI()*K438^2/M438&gt;=1,K2oct,K2sph))</f>
        <v>0.13711198925819687</v>
      </c>
      <c r="U438">
        <f>vt(S438*ps+(1-S438)*pl,pl, 9.8, 0.001, 2*K438, 4*PI()*K438^2, M438,IF(4*PI()*K438^2/M438&gt;=1,K1oct,K1sph), IF(4*PI()*K438^2/M438&gt;=1,K2oct,K2sph))</f>
        <v>0.65904113804571596</v>
      </c>
    </row>
    <row r="439" spans="6:21">
      <c r="F439">
        <f t="shared" si="66"/>
        <v>43.700000000000351</v>
      </c>
      <c r="G439">
        <f>T0+R_*F439</f>
        <v>859.90999999999974</v>
      </c>
      <c r="H439">
        <f t="shared" si="63"/>
        <v>11.783076923076964</v>
      </c>
      <c r="I439" s="4">
        <f>Cinetica(Tliq-G439)*f3_</f>
        <v>9.5539264961550137E-3</v>
      </c>
      <c r="J439" s="5">
        <f t="shared" si="64"/>
        <v>7.5236593415004587E-6</v>
      </c>
      <c r="K439" s="5">
        <f>MAX(I438,J438)*dt+K438</f>
        <v>0.1143067831317813</v>
      </c>
      <c r="L439" s="5">
        <f t="shared" si="59"/>
        <v>6.2561134796676587E-3</v>
      </c>
      <c r="M439" s="6">
        <f>IF(J439&gt;=I439, 4*PI()*K439^2, f2_*f3_/f1_/K439*L439)</f>
        <v>0.23053751835163275</v>
      </c>
      <c r="N439">
        <f t="shared" si="58"/>
        <v>4.0000000000000002E-4</v>
      </c>
      <c r="O439">
        <f t="shared" si="65"/>
        <v>1.4955165140710076</v>
      </c>
      <c r="P439">
        <f t="shared" si="60"/>
        <v>11.3892246966015</v>
      </c>
      <c r="Q439">
        <f t="shared" si="61"/>
        <v>0.30109190884029419</v>
      </c>
      <c r="R439">
        <f t="shared" si="62"/>
        <v>3.8284317254718259E-2</v>
      </c>
      <c r="S439">
        <f>fSi</f>
        <v>0.8</v>
      </c>
      <c r="T439">
        <f>vt(R439*ps+(1-R439)*pl,pl, 9.8, 0.001, 2*K439, 4*PI()*K439^2, M439,IF(4*PI()*K439^2/M439&gt;=1,K1oct,K1sph), IF(4*PI()*K439^2/M439&gt;=1,K2oct,K2sph))</f>
        <v>0.13782505635407655</v>
      </c>
      <c r="U439">
        <f>vt(S439*ps+(1-S439)*pl,pl, 9.8, 0.001, 2*K439, 4*PI()*K439^2, M439,IF(4*PI()*K439^2/M439&gt;=1,K1oct,K1sph), IF(4*PI()*K439^2/M439&gt;=1,K2oct,K2sph))</f>
        <v>0.66205688183245481</v>
      </c>
    </row>
    <row r="440" spans="6:21">
      <c r="F440">
        <f t="shared" si="66"/>
        <v>43.800000000000352</v>
      </c>
      <c r="G440">
        <f>T0+R_*F440</f>
        <v>859.8399999999998</v>
      </c>
      <c r="H440">
        <f t="shared" si="63"/>
        <v>11.793846153846184</v>
      </c>
      <c r="I440" s="4">
        <f>Cinetica(Tliq-G440)*f3_</f>
        <v>9.6121172215996101E-3</v>
      </c>
      <c r="J440" s="5">
        <f t="shared" si="64"/>
        <v>7.5337135762930189E-6</v>
      </c>
      <c r="K440" s="5">
        <f>MAX(I439,J439)*dt+K439</f>
        <v>0.1152621757813968</v>
      </c>
      <c r="L440" s="5">
        <f t="shared" si="59"/>
        <v>6.4142967700438706E-3</v>
      </c>
      <c r="M440" s="6">
        <f>IF(J440&gt;=I440, 4*PI()*K440^2, f2_*f3_/f1_/K440*L440)</f>
        <v>0.23440735531538953</v>
      </c>
      <c r="N440">
        <f t="shared" si="58"/>
        <v>4.0000000000000002E-4</v>
      </c>
      <c r="O440">
        <f t="shared" si="65"/>
        <v>1.4968350110802016</v>
      </c>
      <c r="P440">
        <f t="shared" si="60"/>
        <v>11.399185631789354</v>
      </c>
      <c r="Q440">
        <f t="shared" si="61"/>
        <v>0.30108732556092066</v>
      </c>
      <c r="R440">
        <f t="shared" si="62"/>
        <v>3.8327677476982548E-2</v>
      </c>
      <c r="S440">
        <f>fSi</f>
        <v>0.8</v>
      </c>
      <c r="T440">
        <f>vt(R440*ps+(1-R440)*pl,pl, 9.8, 0.001, 2*K440, 4*PI()*K440^2, M440,IF(4*PI()*K440^2/M440&gt;=1,K1oct,K1sph), IF(4*PI()*K440^2/M440&gt;=1,K2oct,K2sph))</f>
        <v>0.13854014344297205</v>
      </c>
      <c r="U440">
        <f>vt(S440*ps+(1-S440)*pl,pl, 9.8, 0.001, 2*K440, 4*PI()*K440^2, M440,IF(4*PI()*K440^2/M440&gt;=1,K1oct,K1sph), IF(4*PI()*K440^2/M440&gt;=1,K2oct,K2sph))</f>
        <v>0.66507951576085389</v>
      </c>
    </row>
    <row r="441" spans="6:21">
      <c r="F441">
        <f t="shared" si="66"/>
        <v>43.900000000000354</v>
      </c>
      <c r="G441">
        <f>T0+R_*F441</f>
        <v>859.76999999999975</v>
      </c>
      <c r="H441">
        <f t="shared" si="63"/>
        <v>11.804615384615422</v>
      </c>
      <c r="I441" s="4">
        <f>Cinetica(Tliq-G441)*f3_</f>
        <v>9.6705306022675606E-3</v>
      </c>
      <c r="J441" s="5">
        <f t="shared" si="64"/>
        <v>7.543749466332944E-6</v>
      </c>
      <c r="K441" s="5">
        <f>MAX(I440,J440)*dt+K440</f>
        <v>0.11622338750355676</v>
      </c>
      <c r="L441" s="5">
        <f t="shared" si="59"/>
        <v>6.57611194592301E-3</v>
      </c>
      <c r="M441" s="6">
        <f>IF(J441&gt;=I441, 4*PI()*K441^2, f2_*f3_/f1_/K441*L441)</f>
        <v>0.23833326747139658</v>
      </c>
      <c r="N441">
        <f t="shared" si="58"/>
        <v>4.0000000000000002E-4</v>
      </c>
      <c r="O441">
        <f t="shared" si="65"/>
        <v>1.4981534983769194</v>
      </c>
      <c r="P441">
        <f t="shared" si="60"/>
        <v>11.40914624709211</v>
      </c>
      <c r="Q441">
        <f t="shared" si="61"/>
        <v>0.30108278034092179</v>
      </c>
      <c r="R441">
        <f t="shared" si="62"/>
        <v>3.8370989180230131E-2</v>
      </c>
      <c r="S441">
        <f>fSi</f>
        <v>0.8</v>
      </c>
      <c r="T441">
        <f>vt(R441*ps+(1-R441)*pl,pl, 9.8, 0.001, 2*K441, 4*PI()*K441^2, M441,IF(4*PI()*K441^2/M441&gt;=1,K1oct,K1sph), IF(4*PI()*K441^2/M441&gt;=1,K2oct,K2sph))</f>
        <v>0.139257251524709</v>
      </c>
      <c r="U441">
        <f>vt(S441*ps+(1-S441)*pl,pl, 9.8, 0.001, 2*K441, 4*PI()*K441^2, M441,IF(4*PI()*K441^2/M441&gt;=1,K1oct,K1sph), IF(4*PI()*K441^2/M441&gt;=1,K2oct,K2sph))</f>
        <v>0.66810904047771402</v>
      </c>
    </row>
    <row r="442" spans="6:21">
      <c r="F442">
        <f t="shared" si="66"/>
        <v>44.000000000000355</v>
      </c>
      <c r="G442">
        <f>T0+R_*F442</f>
        <v>859.6999999999997</v>
      </c>
      <c r="H442">
        <f t="shared" si="63"/>
        <v>11.81538461538466</v>
      </c>
      <c r="I442" s="4">
        <f>Cinetica(Tliq-G442)*f3_</f>
        <v>9.7291669881727546E-3</v>
      </c>
      <c r="J442" s="5">
        <f t="shared" si="64"/>
        <v>7.5537670617816507E-6</v>
      </c>
      <c r="K442" s="5">
        <f>MAX(I441,J441)*dt+K441</f>
        <v>0.11719044056378351</v>
      </c>
      <c r="L442" s="5">
        <f t="shared" si="59"/>
        <v>6.7416339834361263E-3</v>
      </c>
      <c r="M442" s="6">
        <f>IF(J442&gt;=I442, 4*PI()*K442^2, f2_*f3_/f1_/K442*L442)</f>
        <v>0.24231593903327062</v>
      </c>
      <c r="N442">
        <f t="shared" si="58"/>
        <v>4.0000000000000002E-4</v>
      </c>
      <c r="O442">
        <f t="shared" si="65"/>
        <v>1.4994719760238198</v>
      </c>
      <c r="P442">
        <f t="shared" si="60"/>
        <v>11.419106545207324</v>
      </c>
      <c r="Q442">
        <f t="shared" si="61"/>
        <v>0.30107827277967231</v>
      </c>
      <c r="R442">
        <f t="shared" si="62"/>
        <v>3.8414252236425563E-2</v>
      </c>
      <c r="S442">
        <f>fSi</f>
        <v>0.8</v>
      </c>
      <c r="T442">
        <f>vt(R442*ps+(1-R442)*pl,pl, 9.8, 0.001, 2*K442, 4*PI()*K442^2, M442,IF(4*PI()*K442^2/M442&gt;=1,K1oct,K1sph), IF(4*PI()*K442^2/M442&gt;=1,K2oct,K2sph))</f>
        <v>0.13997638159306144</v>
      </c>
      <c r="U442">
        <f>vt(S442*ps+(1-S442)*pl,pl, 9.8, 0.001, 2*K442, 4*PI()*K442^2, M442,IF(4*PI()*K442^2/M442&gt;=1,K1oct,K1sph), IF(4*PI()*K442^2/M442&gt;=1,K2oct,K2sph))</f>
        <v>0.67114545662475333</v>
      </c>
    </row>
    <row r="443" spans="6:21">
      <c r="F443">
        <f t="shared" si="66"/>
        <v>44.100000000000357</v>
      </c>
      <c r="G443">
        <f>T0+R_*F443</f>
        <v>859.62999999999977</v>
      </c>
      <c r="H443">
        <f t="shared" si="63"/>
        <v>11.826153846153883</v>
      </c>
      <c r="I443" s="4">
        <f>Cinetica(Tliq-G443)*f3_</f>
        <v>9.7880267290938062E-3</v>
      </c>
      <c r="J443" s="5">
        <f t="shared" si="64"/>
        <v>7.5637664126178428E-6</v>
      </c>
      <c r="K443" s="5">
        <f>MAX(I442,J442)*dt+K442</f>
        <v>0.11816335726260078</v>
      </c>
      <c r="L443" s="5">
        <f t="shared" si="59"/>
        <v>6.9109392335188636E-3</v>
      </c>
      <c r="M443" s="6">
        <f>IF(J443&gt;=I443, 4*PI()*K443^2, f2_*f3_/f1_/K443*L443)</f>
        <v>0.2463560610029093</v>
      </c>
      <c r="N443">
        <f t="shared" si="58"/>
        <v>4.0000000000000002E-4</v>
      </c>
      <c r="O443">
        <f t="shared" si="65"/>
        <v>1.500790444082968</v>
      </c>
      <c r="P443">
        <f t="shared" si="60"/>
        <v>11.4290665288037</v>
      </c>
      <c r="Q443">
        <f t="shared" si="61"/>
        <v>0.30107380248165044</v>
      </c>
      <c r="R443">
        <f t="shared" si="62"/>
        <v>3.8457466520794917E-2</v>
      </c>
      <c r="S443">
        <f>fSi</f>
        <v>0.8</v>
      </c>
      <c r="T443">
        <f>vt(R443*ps+(1-R443)*pl,pl, 9.8, 0.001, 2*K443, 4*PI()*K443^2, M443,IF(4*PI()*K443^2/M443&gt;=1,K1oct,K1sph), IF(4*PI()*K443^2/M443&gt;=1,K2oct,K2sph))</f>
        <v>0.14069753463574061</v>
      </c>
      <c r="U443">
        <f>vt(S443*ps+(1-S443)*pl,pl, 9.8, 0.001, 2*K443, 4*PI()*K443^2, M443,IF(4*PI()*K443^2/M443&gt;=1,K1oct,K1sph), IF(4*PI()*K443^2/M443&gt;=1,K2oct,K2sph))</f>
        <v>0.67418876483867241</v>
      </c>
    </row>
    <row r="444" spans="6:21">
      <c r="F444">
        <f t="shared" si="66"/>
        <v>44.200000000000358</v>
      </c>
      <c r="G444">
        <f>T0+R_*F444</f>
        <v>859.55999999999972</v>
      </c>
      <c r="H444">
        <f t="shared" si="63"/>
        <v>11.836923076923121</v>
      </c>
      <c r="I444" s="4">
        <f>Cinetica(Tliq-G444)*f3_</f>
        <v>9.8471101745750151E-3</v>
      </c>
      <c r="J444" s="5">
        <f t="shared" si="64"/>
        <v>7.5737475686383882E-6</v>
      </c>
      <c r="K444" s="5">
        <f>MAX(I443,J443)*dt+K443</f>
        <v>0.11914215993551017</v>
      </c>
      <c r="L444" s="5">
        <f t="shared" si="59"/>
        <v>7.0841054439611138E-3</v>
      </c>
      <c r="M444" s="6">
        <f>IF(J444&gt;=I444, 4*PI()*K444^2, f2_*f3_/f1_/K444*L444)</f>
        <v>0.25045433122241967</v>
      </c>
      <c r="N444">
        <f t="shared" si="58"/>
        <v>4.0000000000000002E-4</v>
      </c>
      <c r="O444">
        <f t="shared" si="65"/>
        <v>1.502108902615847</v>
      </c>
      <c r="P444">
        <f t="shared" si="60"/>
        <v>11.439026200521482</v>
      </c>
      <c r="Q444">
        <f t="shared" si="61"/>
        <v>0.30106936905636145</v>
      </c>
      <c r="R444">
        <f t="shared" si="62"/>
        <v>3.8500631911778896E-2</v>
      </c>
      <c r="S444">
        <f>fSi</f>
        <v>0.8</v>
      </c>
      <c r="T444">
        <f>vt(R444*ps+(1-R444)*pl,pl, 9.8, 0.001, 2*K444, 4*PI()*K444^2, M444,IF(4*PI()*K444^2/M444&gt;=1,K1oct,K1sph), IF(4*PI()*K444^2/M444&gt;=1,K2oct,K2sph))</f>
        <v>0.14142071163459033</v>
      </c>
      <c r="U444">
        <f>vt(S444*ps+(1-S444)*pl,pl, 9.8, 0.001, 2*K444, 4*PI()*K444^2, M444,IF(4*PI()*K444^2/M444&gt;=1,K1oct,K1sph), IF(4*PI()*K444^2/M444&gt;=1,K2oct,K2sph))</f>
        <v>0.67723896575122244</v>
      </c>
    </row>
    <row r="445" spans="6:21">
      <c r="F445">
        <f t="shared" si="66"/>
        <v>44.30000000000036</v>
      </c>
      <c r="G445">
        <f>T0+R_*F445</f>
        <v>859.48999999999978</v>
      </c>
      <c r="H445">
        <f t="shared" si="63"/>
        <v>11.847692307692341</v>
      </c>
      <c r="I445" s="4">
        <f>Cinetica(Tliq-G445)*f3_</f>
        <v>9.9064176739263807E-3</v>
      </c>
      <c r="J445" s="5">
        <f t="shared" si="64"/>
        <v>7.5837105794590354E-6</v>
      </c>
      <c r="K445" s="5">
        <f>MAX(I444,J444)*dt+K444</f>
        <v>0.12012687095296767</v>
      </c>
      <c r="L445" s="5">
        <f t="shared" si="59"/>
        <v>7.2612117817598505E-3</v>
      </c>
      <c r="M445" s="6">
        <f>IF(J445&gt;=I445, 4*PI()*K445^2, f2_*f3_/f1_/K445*L445)</f>
        <v>0.25461145442632777</v>
      </c>
      <c r="N445">
        <f t="shared" si="58"/>
        <v>4.0000000000000002E-4</v>
      </c>
      <c r="O445">
        <f t="shared" si="65"/>
        <v>1.5034273516833538</v>
      </c>
      <c r="P445">
        <f t="shared" si="60"/>
        <v>11.448985562972807</v>
      </c>
      <c r="Q445">
        <f t="shared" si="61"/>
        <v>0.30106497211826294</v>
      </c>
      <c r="R445">
        <f t="shared" si="62"/>
        <v>3.85437482909722E-2</v>
      </c>
      <c r="S445">
        <f>fSi</f>
        <v>0.8</v>
      </c>
      <c r="T445">
        <f>vt(R445*ps+(1-R445)*pl,pl, 9.8, 0.001, 2*K445, 4*PI()*K445^2, M445,IF(4*PI()*K445^2/M445&gt;=1,K1oct,K1sph), IF(4*PI()*K445^2/M445&gt;=1,K2oct,K2sph))</f>
        <v>0.1421459135655295</v>
      </c>
      <c r="U445">
        <f>vt(S445*ps+(1-S445)*pl,pl, 9.8, 0.001, 2*K445, 4*PI()*K445^2, M445,IF(4*PI()*K445^2/M445&gt;=1,K1oct,K1sph), IF(4*PI()*K445^2/M445&gt;=1,K2oct,K2sph))</f>
        <v>0.68029605998926945</v>
      </c>
    </row>
    <row r="446" spans="6:21">
      <c r="F446">
        <f t="shared" si="66"/>
        <v>44.400000000000361</v>
      </c>
      <c r="G446">
        <f>T0+R_*F446</f>
        <v>859.41999999999973</v>
      </c>
      <c r="H446">
        <f t="shared" si="63"/>
        <v>11.858461538461579</v>
      </c>
      <c r="I446" s="4">
        <f>Cinetica(Tliq-G446)*f3_</f>
        <v>9.9659495762250486E-3</v>
      </c>
      <c r="J446" s="5">
        <f t="shared" si="64"/>
        <v>7.593655494515364E-6</v>
      </c>
      <c r="K446" s="5">
        <f>MAX(I445,J445)*dt+K445</f>
        <v>0.12111751272036031</v>
      </c>
      <c r="L446" s="5">
        <f t="shared" si="59"/>
        <v>7.442338855778597E-3</v>
      </c>
      <c r="M446" s="6">
        <f>IF(J446&gt;=I446, 4*PI()*K446^2, f2_*f3_/f1_/K446*L446)</f>
        <v>0.25882814229406742</v>
      </c>
      <c r="N446">
        <f t="shared" si="58"/>
        <v>4.0000000000000002E-4</v>
      </c>
      <c r="O446">
        <f t="shared" si="65"/>
        <v>1.5047457913458193</v>
      </c>
      <c r="P446">
        <f t="shared" si="60"/>
        <v>11.458944618742073</v>
      </c>
      <c r="Q446">
        <f t="shared" si="61"/>
        <v>0.30106061128669104</v>
      </c>
      <c r="R446">
        <f t="shared" si="62"/>
        <v>3.8586815543086524E-2</v>
      </c>
      <c r="S446">
        <f>fSi</f>
        <v>0.8</v>
      </c>
      <c r="T446">
        <f>vt(R446*ps+(1-R446)*pl,pl, 9.8, 0.001, 2*K446, 4*PI()*K446^2, M446,IF(4*PI()*K446^2/M446&gt;=1,K1oct,K1sph), IF(4*PI()*K446^2/M446&gt;=1,K2oct,K2sph))</f>
        <v>0.14287314139863835</v>
      </c>
      <c r="U446">
        <f>vt(S446*ps+(1-S446)*pl,pl, 9.8, 0.001, 2*K446, 4*PI()*K446^2, M446,IF(4*PI()*K446^2/M446&gt;=1,K1oct,K1sph), IF(4*PI()*K446^2/M446&gt;=1,K2oct,K2sph))</f>
        <v>0.68336004817485729</v>
      </c>
    </row>
    <row r="447" spans="6:21">
      <c r="F447">
        <f t="shared" si="66"/>
        <v>44.500000000000362</v>
      </c>
      <c r="G447">
        <f>T0+R_*F447</f>
        <v>859.3499999999998</v>
      </c>
      <c r="H447">
        <f t="shared" si="63"/>
        <v>11.8692307692308</v>
      </c>
      <c r="I447" s="4">
        <f>Cinetica(Tliq-G447)*f3_</f>
        <v>1.0025706230315212E-2</v>
      </c>
      <c r="J447" s="5">
        <f t="shared" si="64"/>
        <v>7.6035823630634733E-6</v>
      </c>
      <c r="K447" s="5">
        <f>MAX(I446,J446)*dt+K446</f>
        <v>0.12211410767798281</v>
      </c>
      <c r="L447" s="5">
        <f t="shared" si="59"/>
        <v>7.6275687397170918E-3</v>
      </c>
      <c r="M447" s="6">
        <f>IF(J447&gt;=I447, 4*PI()*K447^2, f2_*f3_/f1_/K447*L447)</f>
        <v>0.26310511350275201</v>
      </c>
      <c r="N447">
        <f t="shared" si="58"/>
        <v>4.0000000000000002E-4</v>
      </c>
      <c r="O447">
        <f t="shared" si="65"/>
        <v>1.506064221663002</v>
      </c>
      <c r="P447">
        <f t="shared" si="60"/>
        <v>11.468903370386299</v>
      </c>
      <c r="Q447">
        <f t="shared" si="61"/>
        <v>0.301056286185788</v>
      </c>
      <c r="R447">
        <f t="shared" si="62"/>
        <v>3.8629833555889073E-2</v>
      </c>
      <c r="S447">
        <f>fSi</f>
        <v>0.8</v>
      </c>
      <c r="T447">
        <f>vt(R447*ps+(1-R447)*pl,pl, 9.8, 0.001, 2*K447, 4*PI()*K447^2, M447,IF(4*PI()*K447^2/M447&gt;=1,K1oct,K1sph), IF(4*PI()*K447^2/M447&gt;=1,K2oct,K2sph))</f>
        <v>0.14360239609826442</v>
      </c>
      <c r="U447">
        <f>vt(S447*ps+(1-S447)*pl,pl, 9.8, 0.001, 2*K447, 4*PI()*K447^2, M447,IF(4*PI()*K447^2/M447&gt;=1,K1oct,K1sph), IF(4*PI()*K447^2/M447&gt;=1,K2oct,K2sph))</f>
        <v>0.68643093092527296</v>
      </c>
    </row>
    <row r="448" spans="6:21">
      <c r="F448">
        <f t="shared" si="66"/>
        <v>44.600000000000364</v>
      </c>
      <c r="G448">
        <f>T0+R_*F448</f>
        <v>859.27999999999975</v>
      </c>
      <c r="H448">
        <f t="shared" si="63"/>
        <v>11.88000000000004</v>
      </c>
      <c r="I448" s="4">
        <f>Cinetica(Tliq-G448)*f3_</f>
        <v>1.0085687984809549E-2</v>
      </c>
      <c r="J448" s="5">
        <f t="shared" si="64"/>
        <v>7.6134912341809256E-6</v>
      </c>
      <c r="K448" s="5">
        <f>MAX(I447,J447)*dt+K447</f>
        <v>0.12311667830101433</v>
      </c>
      <c r="L448" s="5">
        <f t="shared" si="59"/>
        <v>7.8169849953946078E-3</v>
      </c>
      <c r="M448" s="6">
        <f>IF(J448&gt;=I448, 4*PI()*K448^2, f2_*f3_/f1_/K448*L448)</f>
        <v>0.26744309378022757</v>
      </c>
      <c r="N448">
        <f t="shared" si="58"/>
        <v>4.0000000000000002E-4</v>
      </c>
      <c r="O448">
        <f t="shared" si="65"/>
        <v>1.5073826426941077</v>
      </c>
      <c r="P448">
        <f t="shared" si="60"/>
        <v>11.478861820435466</v>
      </c>
      <c r="Q448">
        <f t="shared" si="61"/>
        <v>0.30105199644443115</v>
      </c>
      <c r="R448">
        <f t="shared" si="62"/>
        <v>3.8672802220167952E-2</v>
      </c>
      <c r="S448">
        <f>fSi</f>
        <v>0.8</v>
      </c>
      <c r="T448">
        <f>vt(R448*ps+(1-R448)*pl,pl, 9.8, 0.001, 2*K448, 4*PI()*K448^2, M448,IF(4*PI()*K448^2/M448&gt;=1,K1oct,K1sph), IF(4*PI()*K448^2/M448&gt;=1,K2oct,K2sph))</f>
        <v>0.14433367862299909</v>
      </c>
      <c r="U448">
        <f>vt(S448*ps+(1-S448)*pl,pl, 9.8, 0.001, 2*K448, 4*PI()*K448^2, M448,IF(4*PI()*K448^2/M448&gt;=1,K1oct,K1sph), IF(4*PI()*K448^2/M448&gt;=1,K2oct,K2sph))</f>
        <v>0.68950870885310622</v>
      </c>
    </row>
    <row r="449" spans="6:21">
      <c r="F449">
        <f t="shared" si="66"/>
        <v>44.700000000000365</v>
      </c>
      <c r="G449">
        <f>T0+R_*F449</f>
        <v>859.2099999999997</v>
      </c>
      <c r="H449">
        <f t="shared" si="63"/>
        <v>11.890769230769278</v>
      </c>
      <c r="I449" s="4">
        <f>Cinetica(Tliq-G449)*f3_</f>
        <v>1.014589518808922E-2</v>
      </c>
      <c r="J449" s="5">
        <f t="shared" si="64"/>
        <v>7.6233821567674345E-6</v>
      </c>
      <c r="K449" s="5">
        <f>MAX(I448,J448)*dt+K448</f>
        <v>0.12412524709949528</v>
      </c>
      <c r="L449" s="5">
        <f t="shared" si="59"/>
        <v>8.0106726963505848E-3</v>
      </c>
      <c r="M449" s="6">
        <f>IF(J449&gt;=I449, 4*PI()*K449^2, f2_*f3_/f1_/K449*L449)</f>
        <v>0.2718428159584097</v>
      </c>
      <c r="N449">
        <f t="shared" si="58"/>
        <v>4.0000000000000002E-4</v>
      </c>
      <c r="O449">
        <f t="shared" si="65"/>
        <v>1.5087010544977846</v>
      </c>
      <c r="P449">
        <f t="shared" si="60"/>
        <v>11.488819971392877</v>
      </c>
      <c r="Q449">
        <f t="shared" si="61"/>
        <v>0.30104774169616272</v>
      </c>
      <c r="R449">
        <f t="shared" si="62"/>
        <v>3.8715721429673049E-2</v>
      </c>
      <c r="S449">
        <f>fSi</f>
        <v>0.8</v>
      </c>
      <c r="T449">
        <f>vt(R449*ps+(1-R449)*pl,pl, 9.8, 0.001, 2*K449, 4*PI()*K449^2, M449,IF(4*PI()*K449^2/M449&gt;=1,K1oct,K1sph), IF(4*PI()*K449^2/M449&gt;=1,K2oct,K2sph))</f>
        <v>0.14506698992580044</v>
      </c>
      <c r="U449">
        <f>vt(S449*ps+(1-S449)*pl,pl, 9.8, 0.001, 2*K449, 4*PI()*K449^2, M449,IF(4*PI()*K449^2/M449&gt;=1,K1oct,K1sph), IF(4*PI()*K449^2/M449&gt;=1,K2oct,K2sph))</f>
        <v>0.69259338256631275</v>
      </c>
    </row>
    <row r="450" spans="6:21">
      <c r="F450">
        <f t="shared" si="66"/>
        <v>44.800000000000367</v>
      </c>
      <c r="G450">
        <f>T0+R_*F450</f>
        <v>859.13999999999976</v>
      </c>
      <c r="H450">
        <f t="shared" si="63"/>
        <v>11.901538461538498</v>
      </c>
      <c r="I450" s="4">
        <f>Cinetica(Tliq-G450)*f3_</f>
        <v>1.0206328188304819E-2</v>
      </c>
      <c r="J450" s="5">
        <f t="shared" si="64"/>
        <v>7.6332551795457302E-6</v>
      </c>
      <c r="K450" s="5">
        <f>MAX(I449,J449)*dt+K449</f>
        <v>0.12513983661830419</v>
      </c>
      <c r="L450" s="5">
        <f t="shared" si="59"/>
        <v>8.2087184517661334E-3</v>
      </c>
      <c r="M450" s="6">
        <f>IF(J450&gt;=I450, 4*PI()*K450^2, f2_*f3_/f1_/K450*L450)</f>
        <v>0.27630502002690444</v>
      </c>
      <c r="N450">
        <f t="shared" ref="N450:N513" si="67">del_dl</f>
        <v>4.0000000000000002E-4</v>
      </c>
      <c r="O450">
        <f t="shared" si="65"/>
        <v>1.5100194571321353</v>
      </c>
      <c r="P450">
        <f t="shared" si="60"/>
        <v>11.498777825735486</v>
      </c>
      <c r="Q450">
        <f t="shared" si="61"/>
        <v>0.30104352157912134</v>
      </c>
      <c r="R450">
        <f t="shared" si="62"/>
        <v>3.875859108107569E-2</v>
      </c>
      <c r="S450">
        <f>fSi</f>
        <v>0.8</v>
      </c>
      <c r="T450">
        <f>vt(R450*ps+(1-R450)*pl,pl, 9.8, 0.001, 2*K450, 4*PI()*K450^2, M450,IF(4*PI()*K450^2/M450&gt;=1,K1oct,K1sph), IF(4*PI()*K450^2/M450&gt;=1,K2oct,K2sph))</f>
        <v>0.14580233095398654</v>
      </c>
      <c r="U450">
        <f>vt(S450*ps+(1-S450)*pl,pl, 9.8, 0.001, 2*K450, 4*PI()*K450^2, M450,IF(4*PI()*K450^2/M450&gt;=1,K1oct,K1sph), IF(4*PI()*K450^2/M450&gt;=1,K2oct,K2sph))</f>
        <v>0.6956849526682729</v>
      </c>
    </row>
    <row r="451" spans="6:21">
      <c r="F451">
        <f t="shared" si="66"/>
        <v>44.900000000000368</v>
      </c>
      <c r="G451">
        <f>T0+R_*F451</f>
        <v>859.06999999999971</v>
      </c>
      <c r="H451">
        <f t="shared" si="63"/>
        <v>11.912307692307737</v>
      </c>
      <c r="I451" s="4">
        <f>Cinetica(Tliq-G451)*f3_</f>
        <v>1.0266987333377317E-2</v>
      </c>
      <c r="J451" s="5">
        <f t="shared" si="64"/>
        <v>7.6431103510624006E-6</v>
      </c>
      <c r="K451" s="5">
        <f>MAX(I450,J450)*dt+K450</f>
        <v>0.12616046943713466</v>
      </c>
      <c r="L451" s="5">
        <f t="shared" ref="L451:L514" si="68">K451^3*4/3*PI()</f>
        <v>8.4112104307100602E-3</v>
      </c>
      <c r="M451" s="6">
        <f>IF(J451&gt;=I451, 4*PI()*K451^2, f2_*f3_/f1_/K451*L451)</f>
        <v>0.28083045318691457</v>
      </c>
      <c r="N451">
        <f t="shared" si="67"/>
        <v>4.0000000000000002E-4</v>
      </c>
      <c r="O451">
        <f t="shared" si="65"/>
        <v>1.511337850654727</v>
      </c>
      <c r="P451">
        <f t="shared" ref="P451:P514" si="69">R451*O451+(1-R451)*H451</f>
        <v>11.508735385914239</v>
      </c>
      <c r="Q451">
        <f t="shared" ref="Q451:Q514" si="70">Q450+pl/ps*Dl/N450*((Tc-Tf)/ml-Co)/H450/(1-kpart)*M450*dt/L450-Q450*3/K450*we*dt</f>
        <v>0.30103933573597419</v>
      </c>
      <c r="R451">
        <f t="shared" ref="R451:R514" si="71">esidtGeral(R450,K450,MAX(I450,J450),pl,ps,kpart,H450,(H451-H450)/dt,M450,L450,Dl,N450,Co,dt)</f>
        <v>3.8801411073927213E-2</v>
      </c>
      <c r="S451">
        <f>fSi</f>
        <v>0.8</v>
      </c>
      <c r="T451">
        <f>vt(R451*ps+(1-R451)*pl,pl, 9.8, 0.001, 2*K451, 4*PI()*K451^2, M451,IF(4*PI()*K451^2/M451&gt;=1,K1oct,K1sph), IF(4*PI()*K451^2/M451&gt;=1,K2oct,K2sph))</f>
        <v>0.14653970264932195</v>
      </c>
      <c r="U451">
        <f>vt(S451*ps+(1-S451)*pl,pl, 9.8, 0.001, 2*K451, 4*PI()*K451^2, M451,IF(4*PI()*K451^2/M451&gt;=1,K1oct,K1sph), IF(4*PI()*K451^2/M451&gt;=1,K2oct,K2sph))</f>
        <v>0.69878341975785019</v>
      </c>
    </row>
    <row r="452" spans="6:21">
      <c r="F452">
        <f t="shared" si="66"/>
        <v>45.000000000000369</v>
      </c>
      <c r="G452">
        <f>T0+R_*F452</f>
        <v>858.99999999999977</v>
      </c>
      <c r="H452">
        <f t="shared" si="63"/>
        <v>11.923076923076959</v>
      </c>
      <c r="I452" s="4">
        <f>Cinetica(Tliq-G452)*f3_</f>
        <v>1.0327872970998056E-2</v>
      </c>
      <c r="J452" s="5">
        <f t="shared" si="64"/>
        <v>7.6529477196885751E-6</v>
      </c>
      <c r="K452" s="5">
        <f>MAX(I451,J451)*dt+K451</f>
        <v>0.1271871681704724</v>
      </c>
      <c r="L452" s="5">
        <f t="shared" si="68"/>
        <v>8.6182383867131028E-3</v>
      </c>
      <c r="M452" s="6">
        <f>IF(J452&gt;=I452, 4*PI()*K452^2, f2_*f3_/f1_/K452*L452)</f>
        <v>0.28541986990543172</v>
      </c>
      <c r="N452">
        <f t="shared" si="67"/>
        <v>4.0000000000000002E-4</v>
      </c>
      <c r="O452">
        <f t="shared" si="65"/>
        <v>1.5126562351225885</v>
      </c>
      <c r="P452">
        <f t="shared" si="69"/>
        <v>11.518692654354405</v>
      </c>
      <c r="Q452">
        <f t="shared" si="70"/>
        <v>0.30103518381385058</v>
      </c>
      <c r="R452">
        <f t="shared" si="71"/>
        <v>3.8844181310603174E-2</v>
      </c>
      <c r="S452">
        <f>fSi</f>
        <v>0.8</v>
      </c>
      <c r="T452">
        <f>vt(R452*ps+(1-R452)*pl,pl, 9.8, 0.001, 2*K452, 4*PI()*K452^2, M452,IF(4*PI()*K452^2/M452&gt;=1,K1oct,K1sph), IF(4*PI()*K452^2/M452&gt;=1,K2oct,K2sph))</f>
        <v>0.14727910594806015</v>
      </c>
      <c r="U452">
        <f>vt(S452*ps+(1-S452)*pl,pl, 9.8, 0.001, 2*K452, 4*PI()*K452^2, M452,IF(4*PI()*K452^2/M452&gt;=1,K1oct,K1sph), IF(4*PI()*K452^2/M452&gt;=1,K2oct,K2sph))</f>
        <v>0.70188878442945257</v>
      </c>
    </row>
    <row r="453" spans="6:21">
      <c r="F453">
        <f t="shared" si="66"/>
        <v>45.100000000000371</v>
      </c>
      <c r="G453">
        <f>T0+R_*F453</f>
        <v>858.92999999999972</v>
      </c>
      <c r="H453">
        <f t="shared" si="63"/>
        <v>11.933846153846197</v>
      </c>
      <c r="I453" s="4">
        <f>Cinetica(Tliq-G453)*f3_</f>
        <v>1.0388985448630162E-2</v>
      </c>
      <c r="J453" s="5">
        <f t="shared" si="64"/>
        <v>7.6627673336208401E-6</v>
      </c>
      <c r="K453" s="5">
        <f>MAX(I452,J452)*dt+K452</f>
        <v>0.1282199554675722</v>
      </c>
      <c r="L453" s="5">
        <f t="shared" si="68"/>
        <v>8.8298936826740268E-3</v>
      </c>
      <c r="M453" s="6">
        <f>IF(J453&gt;=I453, 4*PI()*K453^2, f2_*f3_/f1_/K453*L453)</f>
        <v>0.29007403196971421</v>
      </c>
      <c r="N453">
        <f t="shared" si="67"/>
        <v>4.0000000000000002E-4</v>
      </c>
      <c r="O453">
        <f t="shared" si="65"/>
        <v>1.5139746105922269</v>
      </c>
      <c r="P453">
        <f t="shared" si="69"/>
        <v>11.528649633455904</v>
      </c>
      <c r="Q453">
        <f t="shared" si="70"/>
        <v>0.30103106546427671</v>
      </c>
      <c r="R453">
        <f t="shared" si="71"/>
        <v>3.8886901696271563E-2</v>
      </c>
      <c r="S453">
        <f>fSi</f>
        <v>0.8</v>
      </c>
      <c r="T453">
        <f>vt(R453*ps+(1-R453)*pl,pl, 9.8, 0.001, 2*K453, 4*PI()*K453^2, M453,IF(4*PI()*K453^2/M453&gt;=1,K1oct,K1sph), IF(4*PI()*K453^2/M453&gt;=1,K2oct,K2sph))</f>
        <v>0.14802054178104887</v>
      </c>
      <c r="U453">
        <f>vt(S453*ps+(1-S453)*pl,pl, 9.8, 0.001, 2*K453, 4*PI()*K453^2, M453,IF(4*PI()*K453^2/M453&gt;=1,K1oct,K1sph), IF(4*PI()*K453^2/M453&gt;=1,K2oct,K2sph))</f>
        <v>0.70500104727308566</v>
      </c>
    </row>
    <row r="454" spans="6:21">
      <c r="F454">
        <f t="shared" si="66"/>
        <v>45.200000000000372</v>
      </c>
      <c r="G454">
        <f>T0+R_*F454</f>
        <v>858.85999999999979</v>
      </c>
      <c r="H454">
        <f t="shared" si="63"/>
        <v>11.944615384615417</v>
      </c>
      <c r="I454" s="4">
        <f>Cinetica(Tliq-G454)*f3_</f>
        <v>1.0450325113508423E-2</v>
      </c>
      <c r="J454" s="5">
        <f t="shared" si="64"/>
        <v>7.6725692408819064E-6</v>
      </c>
      <c r="K454" s="5">
        <f>MAX(I453,J453)*dt+K453</f>
        <v>0.12925885401243523</v>
      </c>
      <c r="L454" s="5">
        <f t="shared" si="68"/>
        <v>9.0462693161014358E-3</v>
      </c>
      <c r="M454" s="6">
        <f>IF(J454&gt;=I454, 4*PI()*K454^2, f2_*f3_/f1_/K454*L454)</f>
        <v>0.29479370854205522</v>
      </c>
      <c r="N454">
        <f t="shared" si="67"/>
        <v>4.0000000000000002E-4</v>
      </c>
      <c r="O454">
        <f t="shared" si="65"/>
        <v>1.5152929771196231</v>
      </c>
      <c r="P454">
        <f t="shared" si="69"/>
        <v>11.538606325593618</v>
      </c>
      <c r="Q454">
        <f t="shared" si="70"/>
        <v>0.30102698034311132</v>
      </c>
      <c r="R454">
        <f t="shared" si="71"/>
        <v>3.8929572138837437E-2</v>
      </c>
      <c r="S454">
        <f>fSi</f>
        <v>0.8</v>
      </c>
      <c r="T454">
        <f>vt(R454*ps+(1-R454)*pl,pl, 9.8, 0.001, 2*K454, 4*PI()*K454^2, M454,IF(4*PI()*K454^2/M454&gt;=1,K1oct,K1sph), IF(4*PI()*K454^2/M454&gt;=1,K2oct,K2sph))</f>
        <v>0.14876401107363732</v>
      </c>
      <c r="U454">
        <f>vt(S454*ps+(1-S454)*pl,pl, 9.8, 0.001, 2*K454, 4*PI()*K454^2, M454,IF(4*PI()*K454^2/M454&gt;=1,K1oct,K1sph), IF(4*PI()*K454^2/M454&gt;=1,K2oct,K2sph))</f>
        <v>0.70812020887441218</v>
      </c>
    </row>
    <row r="455" spans="6:21">
      <c r="F455">
        <f t="shared" si="66"/>
        <v>45.300000000000374</v>
      </c>
      <c r="G455">
        <f>T0+R_*F455</f>
        <v>858.78999999999974</v>
      </c>
      <c r="H455">
        <f t="shared" si="63"/>
        <v>11.955384615384656</v>
      </c>
      <c r="I455" s="4">
        <f>Cinetica(Tliq-G455)*f3_</f>
        <v>1.0511892312640719E-2</v>
      </c>
      <c r="J455" s="5">
        <f t="shared" si="64"/>
        <v>7.682353489321519E-6</v>
      </c>
      <c r="K455" s="5">
        <f>MAX(I454,J454)*dt+K454</f>
        <v>0.13030388652378608</v>
      </c>
      <c r="L455" s="5">
        <f t="shared" si="68"/>
        <v>9.2674599446949269E-3</v>
      </c>
      <c r="M455" s="6">
        <f>IF(J455&gt;=I455, 4*PI()*K455^2, f2_*f3_/f1_/K455*L455)</f>
        <v>0.2995796762148365</v>
      </c>
      <c r="N455">
        <f t="shared" si="67"/>
        <v>4.0000000000000002E-4</v>
      </c>
      <c r="O455">
        <f t="shared" si="65"/>
        <v>1.516611334760249</v>
      </c>
      <c r="P455">
        <f t="shared" si="69"/>
        <v>11.548562733117718</v>
      </c>
      <c r="Q455">
        <f t="shared" si="70"/>
        <v>0.30102292811048248</v>
      </c>
      <c r="R455">
        <f t="shared" si="71"/>
        <v>3.8972192548912508E-2</v>
      </c>
      <c r="S455">
        <f>fSi</f>
        <v>0.8</v>
      </c>
      <c r="T455">
        <f>vt(R455*ps+(1-R455)*pl,pl, 9.8, 0.001, 2*K455, 4*PI()*K455^2, M455,IF(4*PI()*K455^2/M455&gt;=1,K1oct,K1sph), IF(4*PI()*K455^2/M455&gt;=1,K2oct,K2sph))</f>
        <v>0.14950951474593024</v>
      </c>
      <c r="U455">
        <f>vt(S455*ps+(1-S455)*pl,pl, 9.8, 0.001, 2*K455, 4*PI()*K455^2, M455,IF(4*PI()*K455^2/M455&gt;=1,K1oct,K1sph), IF(4*PI()*K455^2/M455&gt;=1,K2oct,K2sph))</f>
        <v>0.71124626981480621</v>
      </c>
    </row>
    <row r="456" spans="6:21">
      <c r="F456">
        <f t="shared" si="66"/>
        <v>45.400000000000375</v>
      </c>
      <c r="G456">
        <f>T0+R_*F456</f>
        <v>858.71999999999969</v>
      </c>
      <c r="H456">
        <f t="shared" si="63"/>
        <v>11.966153846153894</v>
      </c>
      <c r="I456" s="4">
        <f>Cinetica(Tliq-G456)*f3_</f>
        <v>1.0573687392807975E-2</v>
      </c>
      <c r="J456" s="5">
        <f t="shared" si="64"/>
        <v>7.6921201266171143E-6</v>
      </c>
      <c r="K456" s="5">
        <f>MAX(I455,J455)*dt+K455</f>
        <v>0.13135507575505015</v>
      </c>
      <c r="L456" s="5">
        <f t="shared" si="68"/>
        <v>9.4935619122694988E-3</v>
      </c>
      <c r="M456" s="6">
        <f>IF(J456&gt;=I456, 4*PI()*K456^2, f2_*f3_/f1_/K456*L456)</f>
        <v>0.30443271906587355</v>
      </c>
      <c r="N456">
        <f t="shared" si="67"/>
        <v>4.0000000000000002E-4</v>
      </c>
      <c r="O456">
        <f t="shared" si="65"/>
        <v>1.5179296835690634</v>
      </c>
      <c r="P456">
        <f t="shared" si="69"/>
        <v>11.558518858353976</v>
      </c>
      <c r="Q456">
        <f t="shared" si="70"/>
        <v>0.30101890843072554</v>
      </c>
      <c r="R456">
        <f t="shared" si="71"/>
        <v>3.9014762839761949E-2</v>
      </c>
      <c r="S456">
        <f>fSi</f>
        <v>0.8</v>
      </c>
      <c r="T456">
        <f>vt(R456*ps+(1-R456)*pl,pl, 9.8, 0.001, 2*K456, 4*PI()*K456^2, M456,IF(4*PI()*K456^2/M456&gt;=1,K1oct,K1sph), IF(4*PI()*K456^2/M456&gt;=1,K2oct,K2sph))</f>
        <v>0.15025705371263626</v>
      </c>
      <c r="U456">
        <f>vt(S456*ps+(1-S456)*pl,pl, 9.8, 0.001, 2*K456, 4*PI()*K456^2, M456,IF(4*PI()*K456^2/M456&gt;=1,K1oct,K1sph), IF(4*PI()*K456^2/M456&gt;=1,K2oct,K2sph))</f>
        <v>0.71437923067140807</v>
      </c>
    </row>
    <row r="457" spans="6:21">
      <c r="F457">
        <f t="shared" si="66"/>
        <v>45.500000000000377</v>
      </c>
      <c r="G457">
        <f>T0+R_*F457</f>
        <v>858.64999999999975</v>
      </c>
      <c r="H457">
        <f t="shared" si="63"/>
        <v>11.976923076923116</v>
      </c>
      <c r="I457" s="4">
        <f>Cinetica(Tliq-G457)*f3_</f>
        <v>1.0635710700565097E-2</v>
      </c>
      <c r="J457" s="5">
        <f t="shared" si="64"/>
        <v>7.7018692002746572E-6</v>
      </c>
      <c r="K457" s="5">
        <f>MAX(I456,J456)*dt+K456</f>
        <v>0.13241244449433096</v>
      </c>
      <c r="L457" s="5">
        <f t="shared" si="68"/>
        <v>9.7246732750270511E-3</v>
      </c>
      <c r="M457" s="6">
        <f>IF(J457&gt;=I457, 4*PI()*K457^2, f2_*f3_/f1_/K457*L457)</f>
        <v>0.30935362871405098</v>
      </c>
      <c r="N457">
        <f t="shared" si="67"/>
        <v>4.0000000000000002E-4</v>
      </c>
      <c r="O457">
        <f t="shared" si="65"/>
        <v>1.519248023600523</v>
      </c>
      <c r="P457">
        <f t="shared" si="69"/>
        <v>11.56847470360406</v>
      </c>
      <c r="Q457">
        <f t="shared" si="70"/>
        <v>0.30101492097232196</v>
      </c>
      <c r="R457">
        <f t="shared" si="71"/>
        <v>3.9057282927268143E-2</v>
      </c>
      <c r="S457">
        <f>fSi</f>
        <v>0.8</v>
      </c>
      <c r="T457">
        <f>vt(R457*ps+(1-R457)*pl,pl, 9.8, 0.001, 2*K457, 4*PI()*K457^2, M457,IF(4*PI()*K457^2/M457&gt;=1,K1oct,K1sph), IF(4*PI()*K457^2/M457&gt;=1,K2oct,K2sph))</f>
        <v>0.15100662888324157</v>
      </c>
      <c r="U457">
        <f>vt(S457*ps+(1-S457)*pl,pl, 9.8, 0.001, 2*K457, 4*PI()*K457^2, M457,IF(4*PI()*K457^2/M457&gt;=1,K1oct,K1sph), IF(4*PI()*K457^2/M457&gt;=1,K2oct,K2sph))</f>
        <v>0.7175190920171779</v>
      </c>
    </row>
    <row r="458" spans="6:21">
      <c r="F458">
        <f t="shared" si="66"/>
        <v>45.600000000000378</v>
      </c>
      <c r="G458">
        <f>T0+R_*F458</f>
        <v>858.5799999999997</v>
      </c>
      <c r="H458">
        <f t="shared" si="63"/>
        <v>11.987692307692354</v>
      </c>
      <c r="I458" s="4">
        <f>Cinetica(Tliq-G458)*f3_</f>
        <v>1.0697962582241911E-2</v>
      </c>
      <c r="J458" s="5">
        <f t="shared" si="64"/>
        <v>7.7116007576294404E-6</v>
      </c>
      <c r="K458" s="5">
        <f>MAX(I457,J457)*dt+K457</f>
        <v>0.13347601556438746</v>
      </c>
      <c r="L458" s="5">
        <f t="shared" si="68"/>
        <v>9.9608938281787601E-3</v>
      </c>
      <c r="M458" s="6">
        <f>IF(J458&gt;=I458, 4*PI()*K458^2, f2_*f3_/f1_/K458*L458)</f>
        <v>0.31434320437524782</v>
      </c>
      <c r="N458">
        <f t="shared" si="67"/>
        <v>4.0000000000000002E-4</v>
      </c>
      <c r="O458">
        <f t="shared" si="65"/>
        <v>1.5205663549085913</v>
      </c>
      <c r="P458">
        <f t="shared" si="69"/>
        <v>11.578430271145853</v>
      </c>
      <c r="Q458">
        <f t="shared" si="70"/>
        <v>0.30101096540783939</v>
      </c>
      <c r="R458">
        <f t="shared" si="71"/>
        <v>3.9099752729894091E-2</v>
      </c>
      <c r="S458">
        <f>fSi</f>
        <v>0.8</v>
      </c>
      <c r="T458">
        <f>vt(R458*ps+(1-R458)*pl,pl, 9.8, 0.001, 2*K458, 4*PI()*K458^2, M458,IF(4*PI()*K458^2/M458&gt;=1,K1oct,K1sph), IF(4*PI()*K458^2/M458&gt;=1,K2oct,K2sph))</f>
        <v>0.15175824116205205</v>
      </c>
      <c r="U458">
        <f>vt(S458*ps+(1-S458)*pl,pl, 9.8, 0.001, 2*K458, 4*PI()*K458^2, M458,IF(4*PI()*K458^2/M458&gt;=1,K1oct,K1sph), IF(4*PI()*K458^2/M458&gt;=1,K2oct,K2sph))</f>
        <v>0.7206658544209491</v>
      </c>
    </row>
    <row r="459" spans="6:21">
      <c r="F459">
        <f t="shared" si="66"/>
        <v>45.700000000000379</v>
      </c>
      <c r="G459">
        <f>T0+R_*F459</f>
        <v>858.50999999999976</v>
      </c>
      <c r="H459">
        <f t="shared" si="63"/>
        <v>11.998461538461575</v>
      </c>
      <c r="I459" s="4">
        <f>Cinetica(Tliq-G459)*f3_</f>
        <v>1.0760443383943096E-2</v>
      </c>
      <c r="J459" s="5">
        <f t="shared" si="64"/>
        <v>7.721314845846759E-6</v>
      </c>
      <c r="K459" s="5">
        <f>MAX(I458,J458)*dt+K458</f>
        <v>0.13454581182261166</v>
      </c>
      <c r="L459" s="5">
        <f t="shared" si="68"/>
        <v>1.020232513292239E-2</v>
      </c>
      <c r="M459" s="6">
        <f>IF(J459&gt;=I459, 4*PI()*K459^2, f2_*f3_/f1_/K459*L459)</f>
        <v>0.31940225291855695</v>
      </c>
      <c r="N459">
        <f t="shared" si="67"/>
        <v>4.0000000000000002E-4</v>
      </c>
      <c r="O459">
        <f t="shared" si="65"/>
        <v>1.5218846775467352</v>
      </c>
      <c r="P459">
        <f t="shared" si="69"/>
        <v>11.588385563233729</v>
      </c>
      <c r="Q459">
        <f t="shared" si="70"/>
        <v>0.30100704141387241</v>
      </c>
      <c r="R459">
        <f t="shared" si="71"/>
        <v>3.9142172168633103E-2</v>
      </c>
      <c r="S459">
        <f>fSi</f>
        <v>0.8</v>
      </c>
      <c r="T459">
        <f>vt(R459*ps+(1-R459)*pl,pl, 9.8, 0.001, 2*K459, 4*PI()*K459^2, M459,IF(4*PI()*K459^2/M459&gt;=1,K1oct,K1sph), IF(4*PI()*K459^2/M459&gt;=1,K2oct,K2sph))</f>
        <v>0.15251189144816552</v>
      </c>
      <c r="U459">
        <f>vt(S459*ps+(1-S459)*pl,pl, 9.8, 0.001, 2*K459, 4*PI()*K459^2, M459,IF(4*PI()*K459^2/M459&gt;=1,K1oct,K1sph), IF(4*PI()*K459^2/M459&gt;=1,K2oct,K2sph))</f>
        <v>0.72381951844748049</v>
      </c>
    </row>
    <row r="460" spans="6:21">
      <c r="F460">
        <f t="shared" si="66"/>
        <v>45.800000000000381</v>
      </c>
      <c r="G460">
        <f>T0+R_*F460</f>
        <v>858.43999999999971</v>
      </c>
      <c r="H460">
        <f t="shared" si="63"/>
        <v>12.009230769230813</v>
      </c>
      <c r="I460" s="4">
        <f>Cinetica(Tliq-G460)*f3_</f>
        <v>1.0823153451549612E-2</v>
      </c>
      <c r="J460" s="5">
        <f t="shared" si="64"/>
        <v>7.7310115119227858E-6</v>
      </c>
      <c r="K460" s="5">
        <f>MAX(I459,J459)*dt+K459</f>
        <v>0.13562185616100597</v>
      </c>
      <c r="L460" s="5">
        <f t="shared" si="68"/>
        <v>1.0449070543778322E-2</v>
      </c>
      <c r="M460" s="6">
        <f>IF(J460&gt;=I460, 4*PI()*K460^2, f2_*f3_/f1_/K460*L460)</f>
        <v>0.32453158892279588</v>
      </c>
      <c r="N460">
        <f t="shared" si="67"/>
        <v>4.0000000000000002E-4</v>
      </c>
      <c r="O460">
        <f t="shared" si="65"/>
        <v>1.5232029915679421</v>
      </c>
      <c r="P460">
        <f t="shared" si="69"/>
        <v>11.598340582098869</v>
      </c>
      <c r="Q460">
        <f t="shared" si="70"/>
        <v>0.3010031486709846</v>
      </c>
      <c r="R460">
        <f t="shared" si="71"/>
        <v>3.9184541166981592E-2</v>
      </c>
      <c r="S460">
        <f>fSi</f>
        <v>0.8</v>
      </c>
      <c r="T460">
        <f>vt(R460*ps+(1-R460)*pl,pl, 9.8, 0.001, 2*K460, 4*PI()*K460^2, M460,IF(4*PI()*K460^2/M460&gt;=1,K1oct,K1sph), IF(4*PI()*K460^2/M460&gt;=1,K2oct,K2sph))</f>
        <v>0.15326758063561993</v>
      </c>
      <c r="U460">
        <f>vt(S460*ps+(1-S460)*pl,pl, 9.8, 0.001, 2*K460, 4*PI()*K460^2, M460,IF(4*PI()*K460^2/M460&gt;=1,K1oct,K1sph), IF(4*PI()*K460^2/M460&gt;=1,K2oct,K2sph))</f>
        <v>0.72698008465750663</v>
      </c>
    </row>
    <row r="461" spans="6:21">
      <c r="F461">
        <f t="shared" si="66"/>
        <v>45.900000000000382</v>
      </c>
      <c r="G461">
        <f>T0+R_*F461</f>
        <v>858.36999999999978</v>
      </c>
      <c r="H461">
        <f t="shared" si="63"/>
        <v>12.020000000000035</v>
      </c>
      <c r="I461" s="4">
        <f>Cinetica(Tliq-G461)*f3_</f>
        <v>1.0886093130718529E-2</v>
      </c>
      <c r="J461" s="5">
        <f t="shared" si="64"/>
        <v>7.7406908026852104E-6</v>
      </c>
      <c r="K461" s="5">
        <f>MAX(I460,J460)*dt+K460</f>
        <v>0.13670417150616093</v>
      </c>
      <c r="L461" s="5">
        <f t="shared" si="68"/>
        <v>1.0701235236288425E-2</v>
      </c>
      <c r="M461" s="6">
        <f>IF(J461&gt;=I461, 4*PI()*K461^2, f2_*f3_/f1_/K461*L461)</f>
        <v>0.3297320347333122</v>
      </c>
      <c r="N461">
        <f t="shared" si="67"/>
        <v>4.0000000000000002E-4</v>
      </c>
      <c r="O461">
        <f t="shared" si="65"/>
        <v>1.5245212970247142</v>
      </c>
      <c r="P461">
        <f t="shared" si="69"/>
        <v>11.60829532994954</v>
      </c>
      <c r="Q461">
        <f t="shared" si="70"/>
        <v>0.30099928686365124</v>
      </c>
      <c r="R461">
        <f t="shared" si="71"/>
        <v>3.9226859650887756E-2</v>
      </c>
      <c r="S461">
        <f>fSi</f>
        <v>0.8</v>
      </c>
      <c r="T461">
        <f>vt(R461*ps+(1-R461)*pl,pl, 9.8, 0.001, 2*K461, 4*PI()*K461^2, M461,IF(4*PI()*K461^2/M461&gt;=1,K1oct,K1sph), IF(4*PI()*K461^2/M461&gt;=1,K2oct,K2sph))</f>
        <v>0.15402530961331737</v>
      </c>
      <c r="U461">
        <f>vt(S461*ps+(1-S461)*pl,pl, 9.8, 0.001, 2*K461, 4*PI()*K461^2, M461,IF(4*PI()*K461^2/M461&gt;=1,K1oct,K1sph), IF(4*PI()*K461^2/M461&gt;=1,K2oct,K2sph))</f>
        <v>0.7301475536077896</v>
      </c>
    </row>
    <row r="462" spans="6:21">
      <c r="F462">
        <f t="shared" si="66"/>
        <v>46.000000000000384</v>
      </c>
      <c r="G462">
        <f>T0+R_*F462</f>
        <v>858.29999999999973</v>
      </c>
      <c r="H462">
        <f t="shared" si="63"/>
        <v>12.030769230769273</v>
      </c>
      <c r="I462" s="4">
        <f>Cinetica(Tliq-G462)*f3_</f>
        <v>1.094926276688446E-2</v>
      </c>
      <c r="J462" s="5">
        <f t="shared" si="64"/>
        <v>7.7503527647941117E-6</v>
      </c>
      <c r="K462" s="5">
        <f>MAX(I461,J461)*dt+K461</f>
        <v>0.1377927808192328</v>
      </c>
      <c r="L462" s="5">
        <f t="shared" si="68"/>
        <v>1.0958926235081682E-2</v>
      </c>
      <c r="M462" s="6">
        <f>IF(J462&gt;=I462, 4*PI()*K462^2, f2_*f3_/f1_/K462*L462)</f>
        <v>0.33500442051908363</v>
      </c>
      <c r="N462">
        <f t="shared" si="67"/>
        <v>4.0000000000000002E-4</v>
      </c>
      <c r="O462">
        <f t="shared" si="65"/>
        <v>1.5258395939690843</v>
      </c>
      <c r="P462">
        <f t="shared" si="69"/>
        <v>11.618249808971379</v>
      </c>
      <c r="Q462">
        <f t="shared" si="70"/>
        <v>0.30099545568020325</v>
      </c>
      <c r="R462">
        <f t="shared" si="71"/>
        <v>3.9269127548725614E-2</v>
      </c>
      <c r="S462">
        <f>fSi</f>
        <v>0.8</v>
      </c>
      <c r="T462">
        <f>vt(R462*ps+(1-R462)*pl,pl, 9.8, 0.001, 2*K462, 4*PI()*K462^2, M462,IF(4*PI()*K462^2/M462&gt;=1,K1oct,K1sph), IF(4*PI()*K462^2/M462&gt;=1,K2oct,K2sph))</f>
        <v>0.15478507926521409</v>
      </c>
      <c r="U462">
        <f>vt(S462*ps+(1-S462)*pl,pl, 9.8, 0.001, 2*K462, 4*PI()*K462^2, M462,IF(4*PI()*K462^2/M462&gt;=1,K1oct,K1sph), IF(4*PI()*K462^2/M462&gt;=1,K2oct,K2sph))</f>
        <v>0.73332192585116873</v>
      </c>
    </row>
    <row r="463" spans="6:21">
      <c r="F463">
        <f t="shared" si="66"/>
        <v>46.100000000000385</v>
      </c>
      <c r="G463">
        <f>T0+R_*F463</f>
        <v>858.22999999999979</v>
      </c>
      <c r="H463">
        <f t="shared" si="63"/>
        <v>12.041538461538494</v>
      </c>
      <c r="I463" s="4">
        <f>Cinetica(Tliq-G463)*f3_</f>
        <v>1.1012662705259363E-2</v>
      </c>
      <c r="J463" s="5">
        <f t="shared" si="64"/>
        <v>7.759997444742586E-6</v>
      </c>
      <c r="K463" s="5">
        <f>MAX(I462,J462)*dt+K462</f>
        <v>0.13888770709592124</v>
      </c>
      <c r="L463" s="5">
        <f t="shared" si="68"/>
        <v>1.1222252442310695E-2</v>
      </c>
      <c r="M463" s="6">
        <f>IF(J463&gt;=I463, 4*PI()*K463^2, f2_*f3_/f1_/K463*L463)</f>
        <v>0.34034958433011409</v>
      </c>
      <c r="N463">
        <f t="shared" si="67"/>
        <v>4.0000000000000002E-4</v>
      </c>
      <c r="O463">
        <f t="shared" si="65"/>
        <v>1.5271578824526115</v>
      </c>
      <c r="P463">
        <f t="shared" si="69"/>
        <v>11.628204021327672</v>
      </c>
      <c r="Q463">
        <f t="shared" si="70"/>
        <v>0.30099165481277196</v>
      </c>
      <c r="R463">
        <f t="shared" si="71"/>
        <v>3.9311344791245546E-2</v>
      </c>
      <c r="S463">
        <f>fSi</f>
        <v>0.8</v>
      </c>
      <c r="T463">
        <f>vt(R463*ps+(1-R463)*pl,pl, 9.8, 0.001, 2*K463, 4*PI()*K463^2, M463,IF(4*PI()*K463^2/M463&gt;=1,K1oct,K1sph), IF(4*PI()*K463^2/M463&gt;=1,K2oct,K2sph))</f>
        <v>0.1555468904702286</v>
      </c>
      <c r="U463">
        <f>vt(S463*ps+(1-S463)*pl,pl, 9.8, 0.001, 2*K463, 4*PI()*K463^2, M463,IF(4*PI()*K463^2/M463&gt;=1,K1oct,K1sph), IF(4*PI()*K463^2/M463&gt;=1,K2oct,K2sph))</f>
        <v>0.73650320193660779</v>
      </c>
    </row>
    <row r="464" spans="6:21">
      <c r="F464">
        <f t="shared" si="66"/>
        <v>46.200000000000387</v>
      </c>
      <c r="G464">
        <f>T0+R_*F464</f>
        <v>858.15999999999974</v>
      </c>
      <c r="H464">
        <f t="shared" si="63"/>
        <v>12.052307692307732</v>
      </c>
      <c r="I464" s="4">
        <f>Cinetica(Tliq-G464)*f3_</f>
        <v>1.1076293290833985E-2</v>
      </c>
      <c r="J464" s="5">
        <f t="shared" si="64"/>
        <v>7.7696248888576232E-6</v>
      </c>
      <c r="K464" s="5">
        <f>MAX(I463,J463)*dt+K463</f>
        <v>0.13998897336644717</v>
      </c>
      <c r="L464" s="5">
        <f t="shared" si="68"/>
        <v>1.1491324666463113E-2</v>
      </c>
      <c r="M464" s="6">
        <f>IF(J464&gt;=I464, 4*PI()*K464^2, f2_*f3_/f1_/K464*L464)</f>
        <v>0.34576837215512618</v>
      </c>
      <c r="N464">
        <f t="shared" si="67"/>
        <v>4.0000000000000002E-4</v>
      </c>
      <c r="O464">
        <f t="shared" si="65"/>
        <v>1.528476162526397</v>
      </c>
      <c r="P464">
        <f t="shared" si="69"/>
        <v>11.638157969159641</v>
      </c>
      <c r="Q464">
        <f t="shared" si="70"/>
        <v>0.30098788395723458</v>
      </c>
      <c r="R464">
        <f t="shared" si="71"/>
        <v>3.9353511311549509E-2</v>
      </c>
      <c r="S464">
        <f>fSi</f>
        <v>0.8</v>
      </c>
      <c r="T464">
        <f>vt(R464*ps+(1-R464)*pl,pl, 9.8, 0.001, 2*K464, 4*PI()*K464^2, M464,IF(4*PI()*K464^2/M464&gt;=1,K1oct,K1sph), IF(4*PI()*K464^2/M464&gt;=1,K2oct,K2sph))</f>
        <v>0.15631074410238432</v>
      </c>
      <c r="U464">
        <f>vt(S464*ps+(1-S464)*pl,pl, 9.8, 0.001, 2*K464, 4*PI()*K464^2, M464,IF(4*PI()*K464^2/M464&gt;=1,K1oct,K1sph), IF(4*PI()*K464^2/M464&gt;=1,K2oct,K2sph))</f>
        <v>0.73969138240924615</v>
      </c>
    </row>
    <row r="465" spans="6:21">
      <c r="F465">
        <f t="shared" si="66"/>
        <v>46.300000000000388</v>
      </c>
      <c r="G465">
        <f>T0+R_*F465</f>
        <v>858.08999999999969</v>
      </c>
      <c r="H465">
        <f t="shared" si="63"/>
        <v>12.06307692307697</v>
      </c>
      <c r="I465" s="4">
        <f>Cinetica(Tliq-G465)*f3_</f>
        <v>1.1140154868377746E-2</v>
      </c>
      <c r="J465" s="5">
        <f t="shared" si="64"/>
        <v>7.7792351433007281E-6</v>
      </c>
      <c r="K465" s="5">
        <f>MAX(I464,J464)*dt+K464</f>
        <v>0.14109660269553057</v>
      </c>
      <c r="L465" s="5">
        <f t="shared" si="68"/>
        <v>1.1766255651552123E-2</v>
      </c>
      <c r="M465" s="6">
        <f>IF(J465&gt;=I465, 4*PI()*K465^2, f2_*f3_/f1_/K465*L465)</f>
        <v>0.3512616379795509</v>
      </c>
      <c r="N465">
        <f t="shared" si="67"/>
        <v>4.0000000000000002E-4</v>
      </c>
      <c r="O465">
        <f t="shared" si="65"/>
        <v>1.5297944342410792</v>
      </c>
      <c r="P465">
        <f t="shared" si="69"/>
        <v>11.648111654586703</v>
      </c>
      <c r="Q465">
        <f t="shared" si="70"/>
        <v>0.30098414281316094</v>
      </c>
      <c r="R465">
        <f t="shared" si="71"/>
        <v>3.9395627045043534E-2</v>
      </c>
      <c r="S465">
        <f>fSi</f>
        <v>0.8</v>
      </c>
      <c r="T465">
        <f>vt(R465*ps+(1-R465)*pl,pl, 9.8, 0.001, 2*K465, 4*PI()*K465^2, M465,IF(4*PI()*K465^2/M465&gt;=1,K1oct,K1sph), IF(4*PI()*K465^2/M465&gt;=1,K2oct,K2sph))</f>
        <v>0.15707664103083804</v>
      </c>
      <c r="U465">
        <f>vt(S465*ps+(1-S465)*pl,pl, 9.8, 0.001, 2*K465, 4*PI()*K465^2, M465,IF(4*PI()*K465^2/M465&gt;=1,K1oct,K1sph), IF(4*PI()*K465^2/M465&gt;=1,K2oct,K2sph))</f>
        <v>0.74288646781044443</v>
      </c>
    </row>
    <row r="466" spans="6:21">
      <c r="F466">
        <f t="shared" si="66"/>
        <v>46.400000000000389</v>
      </c>
      <c r="G466">
        <f>T0+R_*F466</f>
        <v>858.01999999999975</v>
      </c>
      <c r="H466">
        <f t="shared" si="63"/>
        <v>12.073846153846192</v>
      </c>
      <c r="I466" s="4">
        <f>Cinetica(Tliq-G466)*f3_</f>
        <v>1.1204247782439678E-2</v>
      </c>
      <c r="J466" s="5">
        <f t="shared" si="64"/>
        <v>7.7888282540687173E-6</v>
      </c>
      <c r="K466" s="5">
        <f>MAX(I465,J465)*dt+K465</f>
        <v>0.14221061818236835</v>
      </c>
      <c r="L466" s="5">
        <f t="shared" si="68"/>
        <v>1.2047160106690167E-2</v>
      </c>
      <c r="M466" s="6">
        <f>IF(J466&gt;=I466, 4*PI()*K466^2, f2_*f3_/f1_/K466*L466)</f>
        <v>0.35683024384381612</v>
      </c>
      <c r="N466">
        <f t="shared" si="67"/>
        <v>4.0000000000000002E-4</v>
      </c>
      <c r="O466">
        <f t="shared" si="65"/>
        <v>1.5311126976468441</v>
      </c>
      <c r="P466">
        <f t="shared" si="69"/>
        <v>11.65806507970675</v>
      </c>
      <c r="Q466">
        <f t="shared" si="70"/>
        <v>0.30098043108376071</v>
      </c>
      <c r="R466">
        <f t="shared" si="71"/>
        <v>3.9437691929406951E-2</v>
      </c>
      <c r="S466">
        <f>fSi</f>
        <v>0.8</v>
      </c>
      <c r="T466">
        <f>vt(R466*ps+(1-R466)*pl,pl, 9.8, 0.001, 2*K466, 4*PI()*K466^2, M466,IF(4*PI()*K466^2/M466&gt;=1,K1oct,K1sph), IF(4*PI()*K466^2/M466&gt;=1,K2oct,K2sph))</f>
        <v>0.15784458211983765</v>
      </c>
      <c r="U466">
        <f>vt(S466*ps+(1-S466)*pl,pl, 9.8, 0.001, 2*K466, 4*PI()*K466^2, M466,IF(4*PI()*K466^2/M466&gt;=1,K1oct,K1sph), IF(4*PI()*K466^2/M466&gt;=1,K2oct,K2sph))</f>
        <v>0.7460884586778308</v>
      </c>
    </row>
    <row r="467" spans="6:21">
      <c r="F467">
        <f t="shared" si="66"/>
        <v>46.500000000000391</v>
      </c>
      <c r="G467">
        <f>T0+R_*F467</f>
        <v>857.9499999999997</v>
      </c>
      <c r="H467">
        <f t="shared" ref="H467:H530" si="72">(G467-Tf)/ml</f>
        <v>12.084615384615431</v>
      </c>
      <c r="I467" s="4">
        <f>Cinetica(Tliq-G467)*f3_</f>
        <v>1.1268572377349332E-2</v>
      </c>
      <c r="J467" s="5">
        <f t="shared" ref="J467:J530" si="73">Glob(H467,N467,Dl,Co,kpart)</f>
        <v>7.7984042669944876E-6</v>
      </c>
      <c r="K467" s="5">
        <f>MAX(I466,J466)*dt+K466</f>
        <v>0.14333104296061233</v>
      </c>
      <c r="L467" s="5">
        <f t="shared" si="68"/>
        <v>1.2334154736050059E-2</v>
      </c>
      <c r="M467" s="6">
        <f>IF(J467&gt;=I467, 4*PI()*K467^2, f2_*f3_/f1_/K467*L467)</f>
        <v>0.36247505990193363</v>
      </c>
      <c r="N467">
        <f t="shared" si="67"/>
        <v>4.0000000000000002E-4</v>
      </c>
      <c r="O467">
        <f t="shared" ref="O467:O530" si="74">O466+(kpart*H466-O466)/L466/R466*(L466*(R467-R466)+R466*MAX(I466,J466)*M466*dt)</f>
        <v>1.5324309527934341</v>
      </c>
      <c r="P467">
        <f t="shared" si="69"/>
        <v>11.668018246596409</v>
      </c>
      <c r="Q467">
        <f t="shared" si="70"/>
        <v>0.30097674847583183</v>
      </c>
      <c r="R467">
        <f t="shared" si="71"/>
        <v>3.9479705904561201E-2</v>
      </c>
      <c r="S467">
        <f>fSi</f>
        <v>0.8</v>
      </c>
      <c r="T467">
        <f>vt(R467*ps+(1-R467)*pl,pl, 9.8, 0.001, 2*K467, 4*PI()*K467^2, M467,IF(4*PI()*K467^2/M467&gt;=1,K1oct,K1sph), IF(4*PI()*K467^2/M467&gt;=1,K2oct,K2sph))</f>
        <v>0.15861456822890602</v>
      </c>
      <c r="U467">
        <f>vt(S467*ps+(1-S467)*pl,pl, 9.8, 0.001, 2*K467, 4*PI()*K467^2, M467,IF(4*PI()*K467^2/M467&gt;=1,K1oct,K1sph), IF(4*PI()*K467^2/M467&gt;=1,K2oct,K2sph))</f>
        <v>0.74929735554534882</v>
      </c>
    </row>
    <row r="468" spans="6:21">
      <c r="F468">
        <f t="shared" si="66"/>
        <v>46.600000000000392</v>
      </c>
      <c r="G468">
        <f>T0+R_*F468</f>
        <v>857.87999999999977</v>
      </c>
      <c r="H468">
        <f t="shared" si="72"/>
        <v>12.095384615384651</v>
      </c>
      <c r="I468" s="4">
        <f>Cinetica(Tliq-G468)*f3_</f>
        <v>1.1333128997216658E-2</v>
      </c>
      <c r="J468" s="5">
        <f t="shared" si="73"/>
        <v>7.8079632277476431E-6</v>
      </c>
      <c r="K468" s="5">
        <f>MAX(I467,J467)*dt+K467</f>
        <v>0.14445790019834726</v>
      </c>
      <c r="L468" s="5">
        <f t="shared" si="68"/>
        <v>1.2627358269217796E-2</v>
      </c>
      <c r="M468" s="6">
        <f>IF(J468&gt;=I468, 4*PI()*K468^2, f2_*f3_/f1_/K468*L468)</f>
        <v>0.36819696448038741</v>
      </c>
      <c r="N468">
        <f t="shared" si="67"/>
        <v>4.0000000000000002E-4</v>
      </c>
      <c r="O468">
        <f t="shared" si="74"/>
        <v>1.5337491997301431</v>
      </c>
      <c r="P468">
        <f t="shared" si="69"/>
        <v>11.677971157311299</v>
      </c>
      <c r="Q468">
        <f t="shared" si="70"/>
        <v>0.30097309469970956</v>
      </c>
      <c r="R468">
        <f t="shared" si="71"/>
        <v>3.9521668912624895E-2</v>
      </c>
      <c r="S468">
        <f>fSi</f>
        <v>0.8</v>
      </c>
      <c r="T468">
        <f>vt(R468*ps+(1-R468)*pl,pl, 9.8, 0.001, 2*K468, 4*PI()*K468^2, M468,IF(4*PI()*K468^2/M468&gt;=1,K1oct,K1sph), IF(4*PI()*K468^2/M468&gt;=1,K2oct,K2sph))</f>
        <v>0.15938660021275036</v>
      </c>
      <c r="U468">
        <f>vt(S468*ps+(1-S468)*pl,pl, 9.8, 0.001, 2*K468, 4*PI()*K468^2, M468,IF(4*PI()*K468^2/M468&gt;=1,K1oct,K1sph), IF(4*PI()*K468^2/M468&gt;=1,K2oct,K2sph))</f>
        <v>0.75251315894330106</v>
      </c>
    </row>
    <row r="469" spans="6:21">
      <c r="F469">
        <f t="shared" si="66"/>
        <v>46.700000000000394</v>
      </c>
      <c r="G469">
        <f>T0+R_*F469</f>
        <v>857.80999999999972</v>
      </c>
      <c r="H469">
        <f t="shared" si="72"/>
        <v>12.106153846153889</v>
      </c>
      <c r="I469" s="4">
        <f>Cinetica(Tliq-G469)*f3_</f>
        <v>1.1397917985933448E-2</v>
      </c>
      <c r="J469" s="5">
        <f t="shared" si="73"/>
        <v>7.8175051818353491E-6</v>
      </c>
      <c r="K469" s="5">
        <f>MAX(I468,J468)*dt+K468</f>
        <v>0.14559121309806891</v>
      </c>
      <c r="L469" s="5">
        <f t="shared" si="68"/>
        <v>1.2926891491941274E-2</v>
      </c>
      <c r="M469" s="6">
        <f>IF(J469&gt;=I469, 4*PI()*K469^2, f2_*f3_/f1_/K469*L469)</f>
        <v>0.37399684413732276</v>
      </c>
      <c r="N469">
        <f t="shared" si="67"/>
        <v>4.0000000000000002E-4</v>
      </c>
      <c r="O469">
        <f t="shared" si="74"/>
        <v>1.5350674385058338</v>
      </c>
      <c r="P469">
        <f t="shared" si="69"/>
        <v>11.687923813886302</v>
      </c>
      <c r="Q469">
        <f t="shared" si="70"/>
        <v>0.30096946946921638</v>
      </c>
      <c r="R469">
        <f t="shared" si="71"/>
        <v>3.956358089789179E-2</v>
      </c>
      <c r="S469">
        <f>fSi</f>
        <v>0.8</v>
      </c>
      <c r="T469">
        <f>vt(R469*ps+(1-R469)*pl,pl, 9.8, 0.001, 2*K469, 4*PI()*K469^2, M469,IF(4*PI()*K469^2/M469&gt;=1,K1oct,K1sph), IF(4*PI()*K469^2/M469&gt;=1,K2oct,K2sph))</f>
        <v>0.16016067892142033</v>
      </c>
      <c r="U469">
        <f>vt(S469*ps+(1-S469)*pl,pl, 9.8, 0.001, 2*K469, 4*PI()*K469^2, M469,IF(4*PI()*K469^2/M469&gt;=1,K1oct,K1sph), IF(4*PI()*K469^2/M469&gt;=1,K2oct,K2sph))</f>
        <v>0.75573586939839588</v>
      </c>
    </row>
    <row r="470" spans="6:21">
      <c r="F470">
        <f t="shared" si="66"/>
        <v>46.800000000000395</v>
      </c>
      <c r="G470">
        <f>T0+R_*F470</f>
        <v>857.73999999999978</v>
      </c>
      <c r="H470">
        <f t="shared" si="72"/>
        <v>12.116923076923111</v>
      </c>
      <c r="I470" s="4">
        <f>Cinetica(Tliq-G470)*f3_</f>
        <v>1.1462939687173096E-2</v>
      </c>
      <c r="J470" s="5">
        <f t="shared" si="73"/>
        <v>7.8270301746029267E-6</v>
      </c>
      <c r="K470" s="5">
        <f>MAX(I469,J469)*dt+K469</f>
        <v>0.14673100489666224</v>
      </c>
      <c r="L470" s="5">
        <f t="shared" si="68"/>
        <v>1.3232877277279224E-2</v>
      </c>
      <c r="M470" s="6">
        <f>IF(J470&gt;=I470, 4*PI()*K470^2, f2_*f3_/f1_/K470*L470)</f>
        <v>0.37987559372203594</v>
      </c>
      <c r="N470">
        <f t="shared" si="67"/>
        <v>4.0000000000000002E-4</v>
      </c>
      <c r="O470">
        <f t="shared" si="74"/>
        <v>1.5363856691689299</v>
      </c>
      <c r="P470">
        <f t="shared" si="69"/>
        <v>11.697876218335795</v>
      </c>
      <c r="Q470">
        <f t="shared" si="70"/>
        <v>0.30096587250161283</v>
      </c>
      <c r="R470">
        <f t="shared" si="71"/>
        <v>3.9605441806784693E-2</v>
      </c>
      <c r="S470">
        <f>fSi</f>
        <v>0.8</v>
      </c>
      <c r="T470">
        <f>vt(R470*ps+(1-R470)*pl,pl, 9.8, 0.001, 2*K470, 4*PI()*K470^2, M470,IF(4*PI()*K470^2/M470&gt;=1,K1oct,K1sph), IF(4*PI()*K470^2/M470&gt;=1,K2oct,K2sph))</f>
        <v>0.16093680520024731</v>
      </c>
      <c r="U470">
        <f>vt(S470*ps+(1-S470)*pl,pl, 9.8, 0.001, 2*K470, 4*PI()*K470^2, M470,IF(4*PI()*K470^2/M470&gt;=1,K1oct,K1sph), IF(4*PI()*K470^2/M470&gt;=1,K2oct,K2sph))</f>
        <v>0.758965487433789</v>
      </c>
    </row>
    <row r="471" spans="6:21">
      <c r="F471">
        <f t="shared" si="66"/>
        <v>46.900000000000396</v>
      </c>
      <c r="G471">
        <f>T0+R_*F471</f>
        <v>857.66999999999973</v>
      </c>
      <c r="H471">
        <f t="shared" si="72"/>
        <v>12.12769230769235</v>
      </c>
      <c r="I471" s="4">
        <f>Cinetica(Tliq-G471)*f3_</f>
        <v>1.1528194444392036E-2</v>
      </c>
      <c r="J471" s="5">
        <f t="shared" si="73"/>
        <v>7.8365382512346876E-6</v>
      </c>
      <c r="K471" s="5">
        <f>MAX(I470,J470)*dt+K470</f>
        <v>0.14787729886537956</v>
      </c>
      <c r="L471" s="5">
        <f t="shared" si="68"/>
        <v>1.3545440617154769E-2</v>
      </c>
      <c r="M471" s="6">
        <f>IF(J471&gt;=I471, 4*PI()*K471^2, f2_*f3_/f1_/K471*L471)</f>
        <v>0.38583411643476917</v>
      </c>
      <c r="N471">
        <f t="shared" si="67"/>
        <v>4.0000000000000002E-4</v>
      </c>
      <c r="O471">
        <f t="shared" si="74"/>
        <v>1.5377038917674333</v>
      </c>
      <c r="P471">
        <f t="shared" si="69"/>
        <v>11.707828372653923</v>
      </c>
      <c r="Q471">
        <f t="shared" si="70"/>
        <v>0.30096230351754893</v>
      </c>
      <c r="R471">
        <f t="shared" si="71"/>
        <v>3.9647251587834463E-2</v>
      </c>
      <c r="S471">
        <f>fSi</f>
        <v>0.8</v>
      </c>
      <c r="T471">
        <f>vt(R471*ps+(1-R471)*pl,pl, 9.8, 0.001, 2*K471, 4*PI()*K471^2, M471,IF(4*PI()*K471^2/M471&gt;=1,K1oct,K1sph), IF(4*PI()*K471^2/M471&gt;=1,K2oct,K2sph))</f>
        <v>0.1617149798899544</v>
      </c>
      <c r="U471">
        <f>vt(S471*ps+(1-S471)*pl,pl, 9.8, 0.001, 2*K471, 4*PI()*K471^2, M471,IF(4*PI()*K471^2/M471&gt;=1,K1oct,K1sph), IF(4*PI()*K471^2/M471&gt;=1,K2oct,K2sph))</f>
        <v>0.76220201356912864</v>
      </c>
    </row>
    <row r="472" spans="6:21">
      <c r="F472">
        <f t="shared" si="66"/>
        <v>47.000000000000398</v>
      </c>
      <c r="G472">
        <f>T0+R_*F472</f>
        <v>857.59999999999968</v>
      </c>
      <c r="H472">
        <f t="shared" si="72"/>
        <v>12.138461538461588</v>
      </c>
      <c r="I472" s="4">
        <f>Cinetica(Tliq-G472)*f3_</f>
        <v>1.1593682600829597E-2</v>
      </c>
      <c r="J472" s="5">
        <f t="shared" si="73"/>
        <v>7.8460294567545548E-6</v>
      </c>
      <c r="K472" s="5">
        <f>MAX(I471,J471)*dt+K471</f>
        <v>0.14903011830981877</v>
      </c>
      <c r="L472" s="5">
        <f t="shared" si="68"/>
        <v>1.3864708654317879E-2</v>
      </c>
      <c r="M472" s="6">
        <f>IF(J472&gt;=I472, 4*PI()*K472^2, f2_*f3_/f1_/K472*L472)</f>
        <v>0.3918733238868064</v>
      </c>
      <c r="N472">
        <f t="shared" si="67"/>
        <v>4.0000000000000002E-4</v>
      </c>
      <c r="O472">
        <f t="shared" si="74"/>
        <v>1.5390221063489187</v>
      </c>
      <c r="P472">
        <f t="shared" si="69"/>
        <v>11.717780278814827</v>
      </c>
      <c r="Q472">
        <f t="shared" si="70"/>
        <v>0.3009587622410167</v>
      </c>
      <c r="R472">
        <f t="shared" si="71"/>
        <v>3.9689010191637168E-2</v>
      </c>
      <c r="S472">
        <f>fSi</f>
        <v>0.8</v>
      </c>
      <c r="T472">
        <f>vt(R472*ps+(1-R472)*pl,pl, 9.8, 0.001, 2*K472, 4*PI()*K472^2, M472,IF(4*PI()*K472^2/M472&gt;=1,K1oct,K1sph), IF(4*PI()*K472^2/M472&gt;=1,K2oct,K2sph))</f>
        <v>0.16249520382664931</v>
      </c>
      <c r="U472">
        <f>vt(S472*ps+(1-S472)*pl,pl, 9.8, 0.001, 2*K472, 4*PI()*K472^2, M472,IF(4*PI()*K472^2/M472&gt;=1,K1oct,K1sph), IF(4*PI()*K472^2/M472&gt;=1,K2oct,K2sph))</f>
        <v>0.76544544832059735</v>
      </c>
    </row>
    <row r="473" spans="6:21">
      <c r="F473">
        <f t="shared" si="66"/>
        <v>47.100000000000399</v>
      </c>
      <c r="G473">
        <f>T0+R_*F473</f>
        <v>857.52999999999975</v>
      </c>
      <c r="H473">
        <f t="shared" si="72"/>
        <v>12.149230769230808</v>
      </c>
      <c r="I473" s="4">
        <f>Cinetica(Tliq-G473)*f3_</f>
        <v>1.1659404499508912E-2</v>
      </c>
      <c r="J473" s="5">
        <f t="shared" si="73"/>
        <v>7.855503836026809E-6</v>
      </c>
      <c r="K473" s="5">
        <f>MAX(I472,J472)*dt+K472</f>
        <v>0.15018948656990172</v>
      </c>
      <c r="L473" s="5">
        <f t="shared" si="68"/>
        <v>1.4190810714721294E-2</v>
      </c>
      <c r="M473" s="6">
        <f>IF(J473&gt;=I473, 4*PI()*K473^2, f2_*f3_/f1_/K473*L473)</f>
        <v>0.39799413616087642</v>
      </c>
      <c r="N473">
        <f t="shared" si="67"/>
        <v>4.0000000000000002E-4</v>
      </c>
      <c r="O473">
        <f t="shared" si="74"/>
        <v>1.5403403129605424</v>
      </c>
      <c r="P473">
        <f t="shared" si="69"/>
        <v>11.7277319387729</v>
      </c>
      <c r="Q473">
        <f t="shared" si="70"/>
        <v>0.3009552483993031</v>
      </c>
      <c r="R473">
        <f t="shared" si="71"/>
        <v>3.9730717570826232E-2</v>
      </c>
      <c r="S473">
        <f>fSi</f>
        <v>0.8</v>
      </c>
      <c r="T473">
        <f>vt(R473*ps+(1-R473)*pl,pl, 9.8, 0.001, 2*K473, 4*PI()*K473^2, M473,IF(4*PI()*K473^2/M473&gt;=1,K1oct,K1sph), IF(4*PI()*K473^2/M473&gt;=1,K2oct,K2sph))</f>
        <v>0.16327747784195579</v>
      </c>
      <c r="U473">
        <f>vt(S473*ps+(1-S473)*pl,pl, 9.8, 0.001, 2*K473, 4*PI()*K473^2, M473,IF(4*PI()*K473^2/M473&gt;=1,K1oct,K1sph), IF(4*PI()*K473^2/M473&gt;=1,K2oct,K2sph))</f>
        <v>0.76869579220095496</v>
      </c>
    </row>
    <row r="474" spans="6:21">
      <c r="F474">
        <f t="shared" si="66"/>
        <v>47.200000000000401</v>
      </c>
      <c r="G474">
        <f>T0+R_*F474</f>
        <v>857.4599999999997</v>
      </c>
      <c r="H474">
        <f t="shared" si="72"/>
        <v>12.160000000000046</v>
      </c>
      <c r="I474" s="4">
        <f>Cinetica(Tliq-G474)*f3_</f>
        <v>1.1725360483237832E-2</v>
      </c>
      <c r="J474" s="5">
        <f t="shared" si="73"/>
        <v>7.8649614337568462E-6</v>
      </c>
      <c r="K474" s="5">
        <f>MAX(I473,J473)*dt+K473</f>
        <v>0.15135542701985261</v>
      </c>
      <c r="L474" s="5">
        <f t="shared" si="68"/>
        <v>1.4523878340314258E-2</v>
      </c>
      <c r="M474" s="6">
        <f>IF(J474&gt;=I474, 4*PI()*K474^2, f2_*f3_/f1_/K474*L474)</f>
        <v>0.40419748187186033</v>
      </c>
      <c r="N474">
        <f t="shared" si="67"/>
        <v>4.0000000000000002E-4</v>
      </c>
      <c r="O474">
        <f t="shared" si="74"/>
        <v>1.5416585116490522</v>
      </c>
      <c r="P474">
        <f t="shared" si="69"/>
        <v>11.737683354463019</v>
      </c>
      <c r="Q474">
        <f t="shared" si="70"/>
        <v>0.30095176172294397</v>
      </c>
      <c r="R474">
        <f t="shared" si="71"/>
        <v>3.9772373680045638E-2</v>
      </c>
      <c r="S474">
        <f>fSi</f>
        <v>0.8</v>
      </c>
      <c r="T474">
        <f>vt(R474*ps+(1-R474)*pl,pl, 9.8, 0.001, 2*K474, 4*PI()*K474^2, M474,IF(4*PI()*K474^2/M474&gt;=1,K1oct,K1sph), IF(4*PI()*K474^2/M474&gt;=1,K2oct,K2sph))</f>
        <v>0.16406180276289739</v>
      </c>
      <c r="U474">
        <f>vt(S474*ps+(1-S474)*pl,pl, 9.8, 0.001, 2*K474, 4*PI()*K474^2, M474,IF(4*PI()*K474^2/M474&gt;=1,K1oct,K1sph), IF(4*PI()*K474^2/M474&gt;=1,K2oct,K2sph))</f>
        <v>0.77195304571957879</v>
      </c>
    </row>
    <row r="475" spans="6:21">
      <c r="F475">
        <f t="shared" si="66"/>
        <v>47.300000000000402</v>
      </c>
      <c r="G475">
        <f>T0+R_*F475</f>
        <v>857.38999999999976</v>
      </c>
      <c r="H475">
        <f t="shared" si="72"/>
        <v>12.170769230769269</v>
      </c>
      <c r="I475" s="4">
        <f>Cinetica(Tliq-G475)*f3_</f>
        <v>1.1791550894608756E-2</v>
      </c>
      <c r="J475" s="5">
        <f t="shared" si="73"/>
        <v>7.8744022944917708E-6</v>
      </c>
      <c r="K475" s="5">
        <f>MAX(I474,J474)*dt+K474</f>
        <v>0.1525279630681764</v>
      </c>
      <c r="L475" s="5">
        <f t="shared" si="68"/>
        <v>1.4864045322258587E-2</v>
      </c>
      <c r="M475" s="6">
        <f>IF(J475&gt;=I475, 4*PI()*K475^2, f2_*f3_/f1_/K475*L475)</f>
        <v>0.41048429822780508</v>
      </c>
      <c r="N475">
        <f t="shared" si="67"/>
        <v>4.0000000000000002E-4</v>
      </c>
      <c r="O475">
        <f t="shared" si="74"/>
        <v>1.5429767024607808</v>
      </c>
      <c r="P475">
        <f t="shared" si="69"/>
        <v>11.747634527800779</v>
      </c>
      <c r="Q475">
        <f t="shared" si="70"/>
        <v>0.30094830194567856</v>
      </c>
      <c r="R475">
        <f t="shared" si="71"/>
        <v>3.9813978475907917E-2</v>
      </c>
      <c r="S475">
        <f>fSi</f>
        <v>0.8</v>
      </c>
      <c r="T475">
        <f>vt(R475*ps+(1-R475)*pl,pl, 9.8, 0.001, 2*K475, 4*PI()*K475^2, M475,IF(4*PI()*K475^2/M475&gt;=1,K1oct,K1sph), IF(4*PI()*K475^2/M475&gt;=1,K2oct,K2sph))</f>
        <v>0.16484817941208463</v>
      </c>
      <c r="U475">
        <f>vt(S475*ps+(1-S475)*pl,pl, 9.8, 0.001, 2*K475, 4*PI()*K475^2, M475,IF(4*PI()*K475^2/M475&gt;=1,K1oct,K1sph), IF(4*PI()*K475^2/M475&gt;=1,K2oct,K2sph))</f>
        <v>0.7752172093825046</v>
      </c>
    </row>
    <row r="476" spans="6:21">
      <c r="F476">
        <f t="shared" ref="F476:F539" si="75">F475+dt</f>
        <v>47.400000000000404</v>
      </c>
      <c r="G476">
        <f>T0+R_*F476</f>
        <v>857.31999999999971</v>
      </c>
      <c r="H476">
        <f t="shared" si="72"/>
        <v>12.181538461538507</v>
      </c>
      <c r="I476" s="4">
        <f>Cinetica(Tliq-G476)*f3_</f>
        <v>1.1857976076000084E-2</v>
      </c>
      <c r="J476" s="5">
        <f t="shared" si="73"/>
        <v>7.8838264626212168E-6</v>
      </c>
      <c r="K476" s="5">
        <f>MAX(I475,J475)*dt+K475</f>
        <v>0.15370711815763727</v>
      </c>
      <c r="L476" s="5">
        <f t="shared" si="68"/>
        <v>1.5211447734571643E-2</v>
      </c>
      <c r="M476" s="6">
        <f>IF(J476&gt;=I476, 4*PI()*K476^2, f2_*f3_/f1_/K476*L476)</f>
        <v>0.41685553109124507</v>
      </c>
      <c r="N476">
        <f t="shared" si="67"/>
        <v>4.0000000000000002E-4</v>
      </c>
      <c r="O476">
        <f t="shared" si="74"/>
        <v>1.5442948854416625</v>
      </c>
      <c r="P476">
        <f t="shared" si="69"/>
        <v>11.757585460682735</v>
      </c>
      <c r="Q476">
        <f t="shared" si="70"/>
        <v>0.30094486880440496</v>
      </c>
      <c r="R476">
        <f t="shared" si="71"/>
        <v>3.9855531916975565E-2</v>
      </c>
      <c r="S476">
        <f>fSi</f>
        <v>0.8</v>
      </c>
      <c r="T476">
        <f>vt(R476*ps+(1-R476)*pl,pl, 9.8, 0.001, 2*K476, 4*PI()*K476^2, M476,IF(4*PI()*K476^2/M476&gt;=1,K1oct,K1sph), IF(4*PI()*K476^2/M476&gt;=1,K2oct,K2sph))</f>
        <v>0.16563660860771387</v>
      </c>
      <c r="U476">
        <f>vt(S476*ps+(1-S476)*pl,pl, 9.8, 0.001, 2*K476, 4*PI()*K476^2, M476,IF(4*PI()*K476^2/M476&gt;=1,K1oct,K1sph), IF(4*PI()*K476^2/M476&gt;=1,K2oct,K2sph))</f>
        <v>0.77848828369246903</v>
      </c>
    </row>
    <row r="477" spans="6:21">
      <c r="F477">
        <f t="shared" si="75"/>
        <v>47.500000000000405</v>
      </c>
      <c r="G477">
        <f>T0+R_*F477</f>
        <v>857.24999999999977</v>
      </c>
      <c r="H477">
        <f t="shared" si="72"/>
        <v>12.192307692307727</v>
      </c>
      <c r="I477" s="4">
        <f>Cinetica(Tliq-G477)*f3_</f>
        <v>1.1924636369575916E-2</v>
      </c>
      <c r="J477" s="5">
        <f t="shared" si="73"/>
        <v>7.8932339823779257E-6</v>
      </c>
      <c r="K477" s="5">
        <f>MAX(I476,J476)*dt+K476</f>
        <v>0.15489291576523728</v>
      </c>
      <c r="L477" s="5">
        <f t="shared" si="68"/>
        <v>1.5566223968200781E-2</v>
      </c>
      <c r="M477" s="6">
        <f>IF(J477&gt;=I477, 4*PI()*K477^2, f2_*f3_/f1_/K477*L477)</f>
        <v>0.42331213504083165</v>
      </c>
      <c r="N477">
        <f t="shared" si="67"/>
        <v>4.0000000000000002E-4</v>
      </c>
      <c r="O477">
        <f t="shared" si="74"/>
        <v>1.545613060637226</v>
      </c>
      <c r="P477">
        <f t="shared" si="69"/>
        <v>11.767536154986622</v>
      </c>
      <c r="Q477">
        <f t="shared" si="70"/>
        <v>0.30094146203913608</v>
      </c>
      <c r="R477">
        <f t="shared" si="71"/>
        <v>3.9897033963719152E-2</v>
      </c>
      <c r="S477">
        <f>fSi</f>
        <v>0.8</v>
      </c>
      <c r="T477">
        <f>vt(R477*ps+(1-R477)*pl,pl, 9.8, 0.001, 2*K477, 4*PI()*K477^2, M477,IF(4*PI()*K477^2/M477&gt;=1,K1oct,K1sph), IF(4*PI()*K477^2/M477&gt;=1,K2oct,K2sph))</f>
        <v>0.1664270911635152</v>
      </c>
      <c r="U477">
        <f>vt(S477*ps+(1-S477)*pl,pl, 9.8, 0.001, 2*K477, 4*PI()*K477^2, M477,IF(4*PI()*K477^2/M477&gt;=1,K1oct,K1sph), IF(4*PI()*K477^2/M477&gt;=1,K2oct,K2sph))</f>
        <v>0.78176626914894509</v>
      </c>
    </row>
    <row r="478" spans="6:21">
      <c r="F478">
        <f t="shared" si="75"/>
        <v>47.600000000000406</v>
      </c>
      <c r="G478">
        <f>T0+R_*F478</f>
        <v>857.17999999999972</v>
      </c>
      <c r="H478">
        <f t="shared" si="72"/>
        <v>12.203076923076965</v>
      </c>
      <c r="I478" s="4">
        <f>Cinetica(Tliq-G478)*f3_</f>
        <v>1.1991532117287514E-2</v>
      </c>
      <c r="J478" s="5">
        <f t="shared" si="73"/>
        <v>7.9026248978385596E-6</v>
      </c>
      <c r="K478" s="5">
        <f>MAX(I477,J477)*dt+K477</f>
        <v>0.15608537940219488</v>
      </c>
      <c r="L478" s="5">
        <f t="shared" si="68"/>
        <v>1.5928514765533863E-2</v>
      </c>
      <c r="M478" s="6">
        <f>IF(J478&gt;=I478, 4*PI()*K478^2, f2_*f3_/f1_/K478*L478)</f>
        <v>0.42985507343327212</v>
      </c>
      <c r="N478">
        <f t="shared" si="67"/>
        <v>4.0000000000000002E-4</v>
      </c>
      <c r="O478">
        <f t="shared" si="74"/>
        <v>1.5469312280926109</v>
      </c>
      <c r="P478">
        <f t="shared" si="69"/>
        <v>11.777486612571588</v>
      </c>
      <c r="Q478">
        <f t="shared" si="70"/>
        <v>0.30093808139295636</v>
      </c>
      <c r="R478">
        <f t="shared" si="71"/>
        <v>3.9938484578499647E-2</v>
      </c>
      <c r="S478">
        <f>fSi</f>
        <v>0.8</v>
      </c>
      <c r="T478">
        <f>vt(R478*ps+(1-R478)*pl,pl, 9.8, 0.001, 2*K478, 4*PI()*K478^2, M478,IF(4*PI()*K478^2/M478&gt;=1,K1oct,K1sph), IF(4*PI()*K478^2/M478&gt;=1,K2oct,K2sph))</f>
        <v>0.16721962788892536</v>
      </c>
      <c r="U478">
        <f>vt(S478*ps+(1-S478)*pl,pl, 9.8, 0.001, 2*K478, 4*PI()*K478^2, M478,IF(4*PI()*K478^2/M478&gt;=1,K1oct,K1sph), IF(4*PI()*K478^2/M478&gt;=1,K2oct,K2sph))</f>
        <v>0.78505116624818538</v>
      </c>
    </row>
    <row r="479" spans="6:21">
      <c r="F479">
        <f t="shared" si="75"/>
        <v>47.700000000000408</v>
      </c>
      <c r="G479">
        <f>T0+R_*F479</f>
        <v>857.10999999999967</v>
      </c>
      <c r="H479">
        <f t="shared" si="72"/>
        <v>12.213846153846204</v>
      </c>
      <c r="I479" s="4">
        <f>Cinetica(Tliq-G479)*f3_</f>
        <v>1.2058663660873109E-2</v>
      </c>
      <c r="J479" s="5">
        <f t="shared" si="73"/>
        <v>7.911999252924279E-6</v>
      </c>
      <c r="K479" s="5">
        <f>MAX(I478,J478)*dt+K478</f>
        <v>0.15728453261392364</v>
      </c>
      <c r="L479" s="5">
        <f t="shared" si="68"/>
        <v>1.6298463255350493E-2</v>
      </c>
      <c r="M479" s="6">
        <f>IF(J479&gt;=I479, 4*PI()*K479^2, f2_*f3_/f1_/K479*L479)</f>
        <v>0.43648531846557792</v>
      </c>
      <c r="N479">
        <f t="shared" si="67"/>
        <v>4.0000000000000002E-4</v>
      </c>
      <c r="O479">
        <f t="shared" si="74"/>
        <v>1.5482493878525612</v>
      </c>
      <c r="P479">
        <f t="shared" si="69"/>
        <v>11.787436835278408</v>
      </c>
      <c r="Q479">
        <f t="shared" si="70"/>
        <v>0.30093472661197923</v>
      </c>
      <c r="R479">
        <f t="shared" si="71"/>
        <v>3.9979883725528256E-2</v>
      </c>
      <c r="S479">
        <f>fSi</f>
        <v>0.8</v>
      </c>
      <c r="T479">
        <f>vt(R479*ps+(1-R479)*pl,pl, 9.8, 0.001, 2*K479, 4*PI()*K479^2, M479,IF(4*PI()*K479^2/M479&gt;=1,K1oct,K1sph), IF(4*PI()*K479^2/M479&gt;=1,K2oct,K2sph))</f>
        <v>0.16801421958904561</v>
      </c>
      <c r="U479">
        <f>vt(S479*ps+(1-S479)*pl,pl, 9.8, 0.001, 2*K479, 4*PI()*K479^2, M479,IF(4*PI()*K479^2/M479&gt;=1,K1oct,K1sph), IF(4*PI()*K479^2/M479&gt;=1,K2oct,K2sph))</f>
        <v>0.78834297548325727</v>
      </c>
    </row>
    <row r="480" spans="6:21">
      <c r="F480">
        <f t="shared" si="75"/>
        <v>47.800000000000409</v>
      </c>
      <c r="G480">
        <f>T0+R_*F480</f>
        <v>857.03999999999974</v>
      </c>
      <c r="H480">
        <f t="shared" si="72"/>
        <v>12.224615384615426</v>
      </c>
      <c r="I480" s="4">
        <f>Cinetica(Tliq-G480)*f3_</f>
        <v>1.2126031341858804E-2</v>
      </c>
      <c r="J480" s="5">
        <f t="shared" si="73"/>
        <v>7.9213570914014779E-6</v>
      </c>
      <c r="K480" s="5">
        <f>MAX(I479,J479)*dt+K479</f>
        <v>0.15849039898001094</v>
      </c>
      <c r="L480" s="5">
        <f t="shared" si="68"/>
        <v>1.6676214988218734E-2</v>
      </c>
      <c r="M480" s="6">
        <f>IF(J480&gt;=I480, 4*PI()*K480^2, f2_*f3_/f1_/K480*L480)</f>
        <v>0.44320385123762496</v>
      </c>
      <c r="N480">
        <f t="shared" si="67"/>
        <v>4.0000000000000002E-4</v>
      </c>
      <c r="O480">
        <f t="shared" si="74"/>
        <v>1.5495675399614344</v>
      </c>
      <c r="P480">
        <f t="shared" si="69"/>
        <v>11.797386824929715</v>
      </c>
      <c r="Q480">
        <f t="shared" si="70"/>
        <v>0.30093139744530528</v>
      </c>
      <c r="R480">
        <f t="shared" si="71"/>
        <v>4.0021231370842604E-2</v>
      </c>
      <c r="S480">
        <f>fSi</f>
        <v>0.8</v>
      </c>
      <c r="T480">
        <f>vt(R480*ps+(1-R480)*pl,pl, 9.8, 0.001, 2*K480, 4*PI()*K480^2, M480,IF(4*PI()*K480^2/M480&gt;=1,K1oct,K1sph), IF(4*PI()*K480^2/M480&gt;=1,K2oct,K2sph))</f>
        <v>0.16881086706469242</v>
      </c>
      <c r="U480">
        <f>vt(S480*ps+(1-S480)*pl,pl, 9.8, 0.001, 2*K480, 4*PI()*K480^2, M480,IF(4*PI()*K480^2/M480&gt;=1,K1oct,K1sph), IF(4*PI()*K480^2/M480&gt;=1,K2oct,K2sph))</f>
        <v>0.79164169734408318</v>
      </c>
    </row>
    <row r="481" spans="6:21">
      <c r="F481">
        <f t="shared" si="75"/>
        <v>47.900000000000411</v>
      </c>
      <c r="G481">
        <f>T0+R_*F481</f>
        <v>856.96999999999969</v>
      </c>
      <c r="H481">
        <f t="shared" si="72"/>
        <v>12.235384615384664</v>
      </c>
      <c r="I481" s="4">
        <f>Cinetica(Tliq-G481)*f3_</f>
        <v>1.2193635501559458E-2</v>
      </c>
      <c r="J481" s="5">
        <f t="shared" si="73"/>
        <v>7.9306984568825021E-6</v>
      </c>
      <c r="K481" s="5">
        <f>MAX(I480,J480)*dt+K480</f>
        <v>0.15970300211419683</v>
      </c>
      <c r="L481" s="5">
        <f t="shared" si="68"/>
        <v>1.7061917972341953E-2</v>
      </c>
      <c r="M481" s="6">
        <f>IF(J481&gt;=I481, 4*PI()*K481^2, f2_*f3_/f1_/K481*L481)</f>
        <v>0.450011661815025</v>
      </c>
      <c r="N481">
        <f t="shared" si="67"/>
        <v>4.0000000000000002E-4</v>
      </c>
      <c r="O481">
        <f t="shared" si="74"/>
        <v>1.5508856844632102</v>
      </c>
      <c r="P481">
        <f t="shared" si="69"/>
        <v>11.807336583330207</v>
      </c>
      <c r="Q481">
        <f t="shared" si="70"/>
        <v>0.30092809364498097</v>
      </c>
      <c r="R481">
        <f t="shared" si="71"/>
        <v>4.0062527482282409E-2</v>
      </c>
      <c r="S481">
        <f>fSi</f>
        <v>0.8</v>
      </c>
      <c r="T481">
        <f>vt(R481*ps+(1-R481)*pl,pl, 9.8, 0.001, 2*K481, 4*PI()*K481^2, M481,IF(4*PI()*K481^2/M481&gt;=1,K1oct,K1sph), IF(4*PI()*K481^2/M481&gt;=1,K2oct,K2sph))</f>
        <v>0.16960957111243599</v>
      </c>
      <c r="U481">
        <f>vt(S481*ps+(1-S481)*pl,pl, 9.8, 0.001, 2*K481, 4*PI()*K481^2, M481,IF(4*PI()*K481^2/M481&gt;=1,K1oct,K1sph), IF(4*PI()*K481^2/M481&gt;=1,K2oct,K2sph))</f>
        <v>0.79494733231747605</v>
      </c>
    </row>
    <row r="482" spans="6:21">
      <c r="F482">
        <f t="shared" si="75"/>
        <v>48.000000000000412</v>
      </c>
      <c r="G482">
        <f>T0+R_*F482</f>
        <v>856.89999999999975</v>
      </c>
      <c r="H482">
        <f t="shared" si="72"/>
        <v>12.246153846153884</v>
      </c>
      <c r="I482" s="4">
        <f>Cinetica(Tliq-G482)*f3_</f>
        <v>1.2261476481078509E-2</v>
      </c>
      <c r="J482" s="5">
        <f t="shared" si="73"/>
        <v>7.9400233928262319E-6</v>
      </c>
      <c r="K482" s="5">
        <f>MAX(I481,J481)*dt+K481</f>
        <v>0.16092236566435278</v>
      </c>
      <c r="L482" s="5">
        <f t="shared" si="68"/>
        <v>1.7455722709860629E-2</v>
      </c>
      <c r="M482" s="6">
        <f>IF(J482&gt;=I482, 4*PI()*K482^2, f2_*f3_/f1_/K482*L482)</f>
        <v>0.45690974929231032</v>
      </c>
      <c r="N482">
        <f t="shared" si="67"/>
        <v>4.0000000000000002E-4</v>
      </c>
      <c r="O482">
        <f t="shared" si="74"/>
        <v>1.5522038214014842</v>
      </c>
      <c r="P482">
        <f t="shared" si="69"/>
        <v>11.817286112266867</v>
      </c>
      <c r="Q482">
        <f t="shared" si="70"/>
        <v>0.30092481496595797</v>
      </c>
      <c r="R482">
        <f t="shared" si="71"/>
        <v>4.0103772029451507E-2</v>
      </c>
      <c r="S482">
        <f>fSi</f>
        <v>0.8</v>
      </c>
      <c r="T482">
        <f>vt(R482*ps+(1-R482)*pl,pl, 9.8, 0.001, 2*K482, 4*PI()*K482^2, M482,IF(4*PI()*K482^2/M482&gt;=1,K1oct,K1sph), IF(4*PI()*K482^2/M482&gt;=1,K2oct,K2sph))</f>
        <v>0.17041033252464813</v>
      </c>
      <c r="U482">
        <f>vt(S482*ps+(1-S482)*pl,pl, 9.8, 0.001, 2*K482, 4*PI()*K482^2, M482,IF(4*PI()*K482^2/M482&gt;=1,K1oct,K1sph), IF(4*PI()*K482^2/M482&gt;=1,K2oct,K2sph))</f>
        <v>0.79825988088717714</v>
      </c>
    </row>
    <row r="483" spans="6:21">
      <c r="F483">
        <f t="shared" si="75"/>
        <v>48.100000000000414</v>
      </c>
      <c r="G483">
        <f>T0+R_*F483</f>
        <v>856.8299999999997</v>
      </c>
      <c r="H483">
        <f t="shared" si="72"/>
        <v>12.256923076923123</v>
      </c>
      <c r="I483" s="4">
        <f>Cinetica(Tliq-G483)*f3_</f>
        <v>1.2329554621309394E-2</v>
      </c>
      <c r="J483" s="5">
        <f t="shared" si="73"/>
        <v>7.9493319425388734E-6</v>
      </c>
      <c r="K483" s="5">
        <f>MAX(I482,J482)*dt+K482</f>
        <v>0.16214851331246063</v>
      </c>
      <c r="L483" s="5">
        <f t="shared" si="68"/>
        <v>1.7857782233613916E-2</v>
      </c>
      <c r="M483" s="6">
        <f>IF(J483&gt;=I483, 4*PI()*K483^2, f2_*f3_/f1_/K483*L483)</f>
        <v>0.46389912185643079</v>
      </c>
      <c r="N483">
        <f t="shared" si="67"/>
        <v>4.0000000000000002E-4</v>
      </c>
      <c r="O483">
        <f t="shared" si="74"/>
        <v>1.5535219508194842</v>
      </c>
      <c r="P483">
        <f t="shared" si="69"/>
        <v>11.827235413509172</v>
      </c>
      <c r="Q483">
        <f t="shared" si="70"/>
        <v>0.3009215611660534</v>
      </c>
      <c r="R483">
        <f t="shared" si="71"/>
        <v>4.0144964983702333E-2</v>
      </c>
      <c r="S483">
        <f>fSi</f>
        <v>0.8</v>
      </c>
      <c r="T483">
        <f>vt(R483*ps+(1-R483)*pl,pl, 9.8, 0.001, 2*K483, 4*PI()*K483^2, M483,IF(4*PI()*K483^2/M483&gt;=1,K1oct,K1sph), IF(4*PI()*K483^2/M483&gt;=1,K2oct,K2sph))</f>
        <v>0.17121315208952614</v>
      </c>
      <c r="U483">
        <f>vt(S483*ps+(1-S483)*pl,pl, 9.8, 0.001, 2*K483, 4*PI()*K483^2, M483,IF(4*PI()*K483^2/M483&gt;=1,K1oct,K1sph), IF(4*PI()*K483^2/M483&gt;=1,K2oct,K2sph))</f>
        <v>0.80157934353389171</v>
      </c>
    </row>
    <row r="484" spans="6:21">
      <c r="F484">
        <f t="shared" si="75"/>
        <v>48.200000000000415</v>
      </c>
      <c r="G484">
        <f>T0+R_*F484</f>
        <v>856.75999999999976</v>
      </c>
      <c r="H484">
        <f t="shared" si="72"/>
        <v>12.267692307692345</v>
      </c>
      <c r="I484" s="4">
        <f>Cinetica(Tliq-G484)*f3_</f>
        <v>1.2397870262935241E-2</v>
      </c>
      <c r="J484" s="5">
        <f t="shared" si="73"/>
        <v>7.9586241491745038E-6</v>
      </c>
      <c r="K484" s="5">
        <f>MAX(I483,J483)*dt+K483</f>
        <v>0.16338146877459159</v>
      </c>
      <c r="L484" s="5">
        <f t="shared" si="68"/>
        <v>1.8268252144365862E-2</v>
      </c>
      <c r="M484" s="6">
        <f>IF(J484&gt;=I484, 4*PI()*K484^2, f2_*f3_/f1_/K484*L484)</f>
        <v>0.47098079685056793</v>
      </c>
      <c r="N484">
        <f t="shared" si="67"/>
        <v>4.0000000000000002E-4</v>
      </c>
      <c r="O484">
        <f t="shared" si="74"/>
        <v>1.5548400727600624</v>
      </c>
      <c r="P484">
        <f t="shared" si="69"/>
        <v>11.837184488809296</v>
      </c>
      <c r="Q484">
        <f t="shared" si="70"/>
        <v>0.30091833200591045</v>
      </c>
      <c r="R484">
        <f t="shared" si="71"/>
        <v>4.0186106318096576E-2</v>
      </c>
      <c r="S484">
        <f>fSi</f>
        <v>0.8</v>
      </c>
      <c r="T484">
        <f>vt(R484*ps+(1-R484)*pl,pl, 9.8, 0.001, 2*K484, 4*PI()*K484^2, M484,IF(4*PI()*K484^2/M484&gt;=1,K1oct,K1sph), IF(4*PI()*K484^2/M484&gt;=1,K2oct,K2sph))</f>
        <v>0.17201803059111428</v>
      </c>
      <c r="U484">
        <f>vt(S484*ps+(1-S484)*pl,pl, 9.8, 0.001, 2*K484, 4*PI()*K484^2, M484,IF(4*PI()*K484^2/M484&gt;=1,K1oct,K1sph), IF(4*PI()*K484^2/M484&gt;=1,K2oct,K2sph))</f>
        <v>0.80490572073532551</v>
      </c>
    </row>
    <row r="485" spans="6:21">
      <c r="F485">
        <f t="shared" si="75"/>
        <v>48.300000000000416</v>
      </c>
      <c r="G485">
        <f>T0+R_*F485</f>
        <v>856.68999999999971</v>
      </c>
      <c r="H485">
        <f t="shared" si="72"/>
        <v>12.278461538461583</v>
      </c>
      <c r="I485" s="4">
        <f>Cinetica(Tliq-G485)*f3_</f>
        <v>1.2466423746430311E-2</v>
      </c>
      <c r="J485" s="5">
        <f t="shared" si="73"/>
        <v>7.9679000557358593E-6</v>
      </c>
      <c r="K485" s="5">
        <f>MAX(I484,J484)*dt+K484</f>
        <v>0.1646212558008851</v>
      </c>
      <c r="L485" s="5">
        <f t="shared" si="68"/>
        <v>1.8687290648501088E-2</v>
      </c>
      <c r="M485" s="6">
        <f>IF(J485&gt;=I485, 4*PI()*K485^2, f2_*f3_/f1_/K485*L485)</f>
        <v>0.47815580083826154</v>
      </c>
      <c r="N485">
        <f t="shared" si="67"/>
        <v>4.0000000000000002E-4</v>
      </c>
      <c r="O485">
        <f t="shared" si="74"/>
        <v>1.5561581872657109</v>
      </c>
      <c r="P485">
        <f t="shared" si="69"/>
        <v>11.847133339902328</v>
      </c>
      <c r="Q485">
        <f t="shared" si="70"/>
        <v>0.30091512724895964</v>
      </c>
      <c r="R485">
        <f t="shared" si="71"/>
        <v>4.0227196007390477E-2</v>
      </c>
      <c r="S485">
        <f>fSi</f>
        <v>0.8</v>
      </c>
      <c r="T485">
        <f>vt(R485*ps+(1-R485)*pl,pl, 9.8, 0.001, 2*K485, 4*PI()*K485^2, M485,IF(4*PI()*K485^2/M485&gt;=1,K1oct,K1sph), IF(4*PI()*K485^2/M485&gt;=1,K2oct,K2sph))</f>
        <v>0.17282496880938494</v>
      </c>
      <c r="U485">
        <f>vt(S485*ps+(1-S485)*pl,pl, 9.8, 0.001, 2*K485, 4*PI()*K485^2, M485,IF(4*PI()*K485^2/M485&gt;=1,K1oct,K1sph), IF(4*PI()*K485^2/M485&gt;=1,K2oct,K2sph))</f>
        <v>0.80823901296621836</v>
      </c>
    </row>
    <row r="486" spans="6:21">
      <c r="F486">
        <f t="shared" si="75"/>
        <v>48.400000000000418</v>
      </c>
      <c r="G486">
        <f>T0+R_*F486</f>
        <v>856.61999999999966</v>
      </c>
      <c r="H486">
        <f t="shared" si="72"/>
        <v>12.289230769230821</v>
      </c>
      <c r="I486" s="4">
        <f>Cinetica(Tliq-G486)*f3_</f>
        <v>1.2535215412059774E-2</v>
      </c>
      <c r="J486" s="5">
        <f t="shared" si="73"/>
        <v>7.9771597050748975E-6</v>
      </c>
      <c r="K486" s="5">
        <f>MAX(I485,J485)*dt+K485</f>
        <v>0.16586789817552813</v>
      </c>
      <c r="L486" s="5">
        <f t="shared" si="68"/>
        <v>1.9115058596195021E-2</v>
      </c>
      <c r="M486" s="6">
        <f>IF(J486&gt;=I486, 4*PI()*K486^2, f2_*f3_/f1_/K486*L486)</f>
        <v>0.48542516966785537</v>
      </c>
      <c r="N486">
        <f t="shared" si="67"/>
        <v>4.0000000000000002E-4</v>
      </c>
      <c r="O486">
        <f t="shared" si="74"/>
        <v>1.5574762943785558</v>
      </c>
      <c r="P486">
        <f t="shared" si="69"/>
        <v>11.857081968506451</v>
      </c>
      <c r="Q486">
        <f t="shared" si="70"/>
        <v>0.30091194666138077</v>
      </c>
      <c r="R486">
        <f t="shared" si="71"/>
        <v>4.0268234027998499E-2</v>
      </c>
      <c r="S486">
        <f>fSi</f>
        <v>0.8</v>
      </c>
      <c r="T486">
        <f>vt(R486*ps+(1-R486)*pl,pl, 9.8, 0.001, 2*K486, 4*PI()*K486^2, M486,IF(4*PI()*K486^2/M486&gt;=1,K1oct,K1sph), IF(4*PI()*K486^2/M486&gt;=1,K2oct,K2sph))</f>
        <v>0.17363396752020893</v>
      </c>
      <c r="U486">
        <f>vt(S486*ps+(1-S486)*pl,pl, 9.8, 0.001, 2*K486, 4*PI()*K486^2, M486,IF(4*PI()*K486^2/M486&gt;=1,K1oct,K1sph), IF(4*PI()*K486^2/M486&gt;=1,K2oct,K2sph))</f>
        <v>0.8115792206983804</v>
      </c>
    </row>
    <row r="487" spans="6:21">
      <c r="F487">
        <f t="shared" si="75"/>
        <v>48.500000000000419</v>
      </c>
      <c r="G487">
        <f>T0+R_*F487</f>
        <v>856.54999999999973</v>
      </c>
      <c r="H487">
        <f t="shared" si="72"/>
        <v>12.300000000000042</v>
      </c>
      <c r="I487" s="4">
        <f>Cinetica(Tliq-G487)*f3_</f>
        <v>1.2604245599880605E-2</v>
      </c>
      <c r="J487" s="5">
        <f t="shared" si="73"/>
        <v>7.9864031398935037E-6</v>
      </c>
      <c r="K487" s="5">
        <f>MAX(I486,J486)*dt+K486</f>
        <v>0.16712141971673411</v>
      </c>
      <c r="L487" s="5">
        <f t="shared" si="68"/>
        <v>1.9551719520063491E-2</v>
      </c>
      <c r="M487" s="6">
        <f>IF(J487&gt;=I487, 4*PI()*K487^2, f2_*f3_/f1_/K487*L487)</f>
        <v>0.4927899485372586</v>
      </c>
      <c r="N487">
        <f t="shared" si="67"/>
        <v>4.0000000000000002E-4</v>
      </c>
      <c r="O487">
        <f t="shared" si="74"/>
        <v>1.5587943941403655</v>
      </c>
      <c r="P487">
        <f t="shared" si="69"/>
        <v>11.867030376323163</v>
      </c>
      <c r="Q487">
        <f t="shared" si="70"/>
        <v>0.30090879001206555</v>
      </c>
      <c r="R487">
        <f t="shared" si="71"/>
        <v>4.0309220357971652E-2</v>
      </c>
      <c r="S487">
        <f>fSi</f>
        <v>0.8</v>
      </c>
      <c r="T487">
        <f>vt(R487*ps+(1-R487)*pl,pl, 9.8, 0.001, 2*K487, 4*PI()*K487^2, M487,IF(4*PI()*K487^2/M487&gt;=1,K1oct,K1sph), IF(4*PI()*K487^2/M487&gt;=1,K2oct,K2sph))</f>
        <v>0.17444502749543447</v>
      </c>
      <c r="U487">
        <f>vt(S487*ps+(1-S487)*pl,pl, 9.8, 0.001, 2*K487, 4*PI()*K487^2, M487,IF(4*PI()*K487^2/M487&gt;=1,K1oct,K1sph), IF(4*PI()*K487^2/M487&gt;=1,K2oct,K2sph))</f>
        <v>0.81492634440072564</v>
      </c>
    </row>
    <row r="488" spans="6:21">
      <c r="F488">
        <f t="shared" si="75"/>
        <v>48.600000000000421</v>
      </c>
      <c r="G488">
        <f>T0+R_*F488</f>
        <v>856.47999999999968</v>
      </c>
      <c r="H488">
        <f t="shared" si="72"/>
        <v>12.31076923076928</v>
      </c>
      <c r="I488" s="4">
        <f>Cinetica(Tliq-G488)*f3_</f>
        <v>1.2673514649742455E-2</v>
      </c>
      <c r="J488" s="5">
        <f t="shared" si="73"/>
        <v>7.9956304027441838E-6</v>
      </c>
      <c r="K488" s="5">
        <f>MAX(I487,J487)*dt+K487</f>
        <v>0.16838184427672218</v>
      </c>
      <c r="L488" s="5">
        <f t="shared" si="68"/>
        <v>1.9997439674296832E-2</v>
      </c>
      <c r="M488" s="6">
        <f>IF(J488&gt;=I488, 4*PI()*K488^2, f2_*f3_/f1_/K488*L488)</f>
        <v>0.50025119205902524</v>
      </c>
      <c r="N488">
        <f t="shared" si="67"/>
        <v>4.0000000000000002E-4</v>
      </c>
      <c r="O488">
        <f t="shared" si="74"/>
        <v>1.5601124865925589</v>
      </c>
      <c r="P488">
        <f t="shared" si="69"/>
        <v>11.876978565037469</v>
      </c>
      <c r="Q488">
        <f t="shared" si="70"/>
        <v>0.30090565707258055</v>
      </c>
      <c r="R488">
        <f t="shared" si="71"/>
        <v>4.035015497697679E-2</v>
      </c>
      <c r="S488">
        <f>fSi</f>
        <v>0.8</v>
      </c>
      <c r="T488">
        <f>vt(R488*ps+(1-R488)*pl,pl, 9.8, 0.001, 2*K488, 4*PI()*K488^2, M488,IF(4*PI()*K488^2/M488&gt;=1,K1oct,K1sph), IF(4*PI()*K488^2/M488&gt;=1,K2oct,K2sph))</f>
        <v>0.17525814950292809</v>
      </c>
      <c r="U488">
        <f>vt(S488*ps+(1-S488)*pl,pl, 9.8, 0.001, 2*K488, 4*PI()*K488^2, M488,IF(4*PI()*K488^2/M488&gt;=1,K1oct,K1sph), IF(4*PI()*K488^2/M488&gt;=1,K2oct,K2sph))</f>
        <v>0.81828038453930518</v>
      </c>
    </row>
    <row r="489" spans="6:21">
      <c r="F489">
        <f t="shared" si="75"/>
        <v>48.700000000000422</v>
      </c>
      <c r="G489">
        <f>T0+R_*F489</f>
        <v>856.40999999999974</v>
      </c>
      <c r="H489">
        <f t="shared" si="72"/>
        <v>12.321538461538502</v>
      </c>
      <c r="I489" s="4">
        <f>Cinetica(Tliq-G489)*f3_</f>
        <v>1.2743022901287428E-2</v>
      </c>
      <c r="J489" s="5">
        <f t="shared" si="73"/>
        <v>8.0048415360306201E-6</v>
      </c>
      <c r="K489" s="5">
        <f>MAX(I488,J488)*dt+K488</f>
        <v>0.16964919574169643</v>
      </c>
      <c r="L489" s="5">
        <f t="shared" si="68"/>
        <v>2.045238807428354E-2</v>
      </c>
      <c r="M489" s="6">
        <f>IF(J489&gt;=I489, 4*PI()*K489^2, f2_*f3_/f1_/K489*L489)</f>
        <v>0.5078099643257542</v>
      </c>
      <c r="N489">
        <f t="shared" si="67"/>
        <v>4.0000000000000002E-4</v>
      </c>
      <c r="O489">
        <f t="shared" si="74"/>
        <v>1.5614305717761987</v>
      </c>
      <c r="P489">
        <f t="shared" si="69"/>
        <v>11.886926536318061</v>
      </c>
      <c r="Q489">
        <f t="shared" si="70"/>
        <v>0.30090254761713092</v>
      </c>
      <c r="R489">
        <f t="shared" si="71"/>
        <v>4.0391037866260783E-2</v>
      </c>
      <c r="S489">
        <f>fSi</f>
        <v>0.8</v>
      </c>
      <c r="T489">
        <f>vt(R489*ps+(1-R489)*pl,pl, 9.8, 0.001, 2*K489, 4*PI()*K489^2, M489,IF(4*PI()*K489^2/M489&gt;=1,K1oct,K1sph), IF(4*PI()*K489^2/M489&gt;=1,K2oct,K2sph))</f>
        <v>0.17607333430657779</v>
      </c>
      <c r="U489">
        <f>vt(S489*ps+(1-S489)*pl,pl, 9.8, 0.001, 2*K489, 4*PI()*K489^2, M489,IF(4*PI()*K489^2/M489&gt;=1,K1oct,K1sph), IF(4*PI()*K489^2/M489&gt;=1,K2oct,K2sph))</f>
        <v>0.8216413415773407</v>
      </c>
    </row>
    <row r="490" spans="6:21">
      <c r="F490">
        <f t="shared" si="75"/>
        <v>48.800000000000423</v>
      </c>
      <c r="G490">
        <f>T0+R_*F490</f>
        <v>856.33999999999969</v>
      </c>
      <c r="H490">
        <f t="shared" si="72"/>
        <v>12.33230769230774</v>
      </c>
      <c r="I490" s="4">
        <f>Cinetica(Tliq-G490)*f3_</f>
        <v>1.2812770693951522E-2</v>
      </c>
      <c r="J490" s="5">
        <f t="shared" si="73"/>
        <v>8.0140365820084371E-6</v>
      </c>
      <c r="K490" s="5">
        <f>MAX(I489,J489)*dt+K489</f>
        <v>0.17092349803182516</v>
      </c>
      <c r="L490" s="5">
        <f t="shared" si="68"/>
        <v>2.0916736536728545E-2</v>
      </c>
      <c r="M490" s="6">
        <f>IF(J490&gt;=I490, 4*PI()*K490^2, f2_*f3_/f1_/K490*L490)</f>
        <v>0.51546733897580754</v>
      </c>
      <c r="N490">
        <f t="shared" si="67"/>
        <v>4.0000000000000002E-4</v>
      </c>
      <c r="O490">
        <f t="shared" si="74"/>
        <v>1.5627486497320078</v>
      </c>
      <c r="P490">
        <f t="shared" si="69"/>
        <v>11.896874291817529</v>
      </c>
      <c r="Q490">
        <f t="shared" si="70"/>
        <v>0.30089946142252466</v>
      </c>
      <c r="R490">
        <f t="shared" si="71"/>
        <v>4.0431869008637697E-2</v>
      </c>
      <c r="S490">
        <f>fSi</f>
        <v>0.8</v>
      </c>
      <c r="T490">
        <f>vt(R490*ps+(1-R490)*pl,pl, 9.8, 0.001, 2*K490, 4*PI()*K490^2, M490,IF(4*PI()*K490^2/M490&gt;=1,K1oct,K1sph), IF(4*PI()*K490^2/M490&gt;=1,K2oct,K2sph))</f>
        <v>0.17689058266633112</v>
      </c>
      <c r="U490">
        <f>vt(S490*ps+(1-S490)*pl,pl, 9.8, 0.001, 2*K490, 4*PI()*K490^2, M490,IF(4*PI()*K490^2/M490&gt;=1,K1oct,K1sph), IF(4*PI()*K490^2/M490&gt;=1,K2oct,K2sph))</f>
        <v>0.825009215975258</v>
      </c>
    </row>
    <row r="491" spans="6:21">
      <c r="F491">
        <f t="shared" si="75"/>
        <v>48.900000000000425</v>
      </c>
      <c r="G491">
        <f>T0+R_*F491</f>
        <v>856.26999999999975</v>
      </c>
      <c r="H491">
        <f t="shared" si="72"/>
        <v>12.343076923076961</v>
      </c>
      <c r="I491" s="4">
        <f>Cinetica(Tliq-G491)*f3_</f>
        <v>1.2882758366964273E-2</v>
      </c>
      <c r="J491" s="5">
        <f t="shared" si="73"/>
        <v>8.0232155827857295E-6</v>
      </c>
      <c r="K491" s="5">
        <f>MAX(I490,J490)*dt+K490</f>
        <v>0.17220477510122031</v>
      </c>
      <c r="L491" s="5">
        <f t="shared" si="68"/>
        <v>2.1390659720271321E-2</v>
      </c>
      <c r="M491" s="6">
        <f>IF(J491&gt;=I491, 4*PI()*K491^2, f2_*f3_/f1_/K491*L491)</f>
        <v>0.52322439925935116</v>
      </c>
      <c r="N491">
        <f t="shared" si="67"/>
        <v>4.0000000000000002E-4</v>
      </c>
      <c r="O491">
        <f t="shared" si="74"/>
        <v>1.5640667205003602</v>
      </c>
      <c r="P491">
        <f t="shared" si="69"/>
        <v>11.906821833172531</v>
      </c>
      <c r="Q491">
        <f t="shared" si="70"/>
        <v>0.30089639826813747</v>
      </c>
      <c r="R491">
        <f t="shared" si="71"/>
        <v>4.0472648388452936E-2</v>
      </c>
      <c r="S491">
        <f>fSi</f>
        <v>0.8</v>
      </c>
      <c r="T491">
        <f>vt(R491*ps+(1-R491)*pl,pl, 9.8, 0.001, 2*K491, 4*PI()*K491^2, M491,IF(4*PI()*K491^2/M491&gt;=1,K1oct,K1sph), IF(4*PI()*K491^2/M491&gt;=1,K2oct,K2sph))</f>
        <v>0.17770989533824533</v>
      </c>
      <c r="U491">
        <f>vt(S491*ps+(1-S491)*pl,pl, 9.8, 0.001, 2*K491, 4*PI()*K491^2, M491,IF(4*PI()*K491^2/M491&gt;=1,K1oct,K1sph), IF(4*PI()*K491^2/M491&gt;=1,K2oct,K2sph))</f>
        <v>0.82838400819071678</v>
      </c>
    </row>
    <row r="492" spans="6:21">
      <c r="F492">
        <f t="shared" si="75"/>
        <v>49.000000000000426</v>
      </c>
      <c r="G492">
        <f>T0+R_*F492</f>
        <v>856.1999999999997</v>
      </c>
      <c r="H492">
        <f t="shared" si="72"/>
        <v>12.353846153846199</v>
      </c>
      <c r="I492" s="4">
        <f>Cinetica(Tliq-G492)*f3_</f>
        <v>1.295298625935019E-2</v>
      </c>
      <c r="J492" s="5">
        <f t="shared" si="73"/>
        <v>8.0323785803238234E-6</v>
      </c>
      <c r="K492" s="5">
        <f>MAX(I491,J491)*dt+K491</f>
        <v>0.17349305093791675</v>
      </c>
      <c r="L492" s="5">
        <f t="shared" si="68"/>
        <v>2.1874335166608971E-2</v>
      </c>
      <c r="M492" s="6">
        <f>IF(J492&gt;=I492, 4*PI()*K492^2, f2_*f3_/f1_/K492*L492)</f>
        <v>0.53108223810471711</v>
      </c>
      <c r="N492">
        <f t="shared" si="67"/>
        <v>4.0000000000000002E-4</v>
      </c>
      <c r="O492">
        <f t="shared" si="74"/>
        <v>1.5653847841212976</v>
      </c>
      <c r="P492">
        <f t="shared" si="69"/>
        <v>11.916769162003993</v>
      </c>
      <c r="Q492">
        <f t="shared" si="70"/>
        <v>0.3008933579358779</v>
      </c>
      <c r="R492">
        <f t="shared" si="71"/>
        <v>4.0513375991571142E-2</v>
      </c>
      <c r="S492">
        <f>fSi</f>
        <v>0.8</v>
      </c>
      <c r="T492">
        <f>vt(R492*ps+(1-R492)*pl,pl, 9.8, 0.001, 2*K492, 4*PI()*K492^2, M492,IF(4*PI()*K492^2/M492&gt;=1,K1oct,K1sph), IF(4*PI()*K492^2/M492&gt;=1,K2oct,K2sph))</f>
        <v>0.178531273074511</v>
      </c>
      <c r="U492">
        <f>vt(S492*ps+(1-S492)*pl,pl, 9.8, 0.001, 2*K492, 4*PI()*K492^2, M492,IF(4*PI()*K492^2/M492&gt;=1,K1oct,K1sph), IF(4*PI()*K492^2/M492&gt;=1,K2oct,K2sph))</f>
        <v>0.83176571867864468</v>
      </c>
    </row>
    <row r="493" spans="6:21">
      <c r="F493">
        <f t="shared" si="75"/>
        <v>49.100000000000428</v>
      </c>
      <c r="G493">
        <f>T0+R_*F493</f>
        <v>856.12999999999965</v>
      </c>
      <c r="H493">
        <f t="shared" si="72"/>
        <v>12.364615384615437</v>
      </c>
      <c r="I493" s="4">
        <f>Cinetica(Tliq-G493)*f3_</f>
        <v>1.3023454709928514E-2</v>
      </c>
      <c r="J493" s="5">
        <f t="shared" si="73"/>
        <v>8.0415256164378116E-6</v>
      </c>
      <c r="K493" s="5">
        <f>MAX(I492,J492)*dt+K492</f>
        <v>0.17478834956385178</v>
      </c>
      <c r="L493" s="5">
        <f t="shared" si="68"/>
        <v>2.2367943342129534E-2</v>
      </c>
      <c r="M493" s="6">
        <f>IF(J493&gt;=I493, 4*PI()*K493^2, f2_*f3_/f1_/K493*L493)</f>
        <v>0.53904195818508727</v>
      </c>
      <c r="N493">
        <f t="shared" si="67"/>
        <v>4.0000000000000002E-4</v>
      </c>
      <c r="O493">
        <f t="shared" si="74"/>
        <v>1.5667028406345216</v>
      </c>
      <c r="P493">
        <f t="shared" si="69"/>
        <v>11.926716279917285</v>
      </c>
      <c r="Q493">
        <f t="shared" si="70"/>
        <v>0.3008903402101536</v>
      </c>
      <c r="R493">
        <f t="shared" si="71"/>
        <v>4.0554051805341822E-2</v>
      </c>
      <c r="S493">
        <f>fSi</f>
        <v>0.8</v>
      </c>
      <c r="T493">
        <f>vt(R493*ps+(1-R493)*pl,pl, 9.8, 0.001, 2*K493, 4*PI()*K493^2, M493,IF(4*PI()*K493^2/M493&gt;=1,K1oct,K1sph), IF(4*PI()*K493^2/M493&gt;=1,K2oct,K2sph))</f>
        <v>0.17935471662346189</v>
      </c>
      <c r="U493">
        <f>vt(S493*ps+(1-S493)*pl,pl, 9.8, 0.001, 2*K493, 4*PI()*K493^2, M493,IF(4*PI()*K493^2/M493&gt;=1,K1oct,K1sph), IF(4*PI()*K493^2/M493&gt;=1,K2oct,K2sph))</f>
        <v>0.8351543478912683</v>
      </c>
    </row>
    <row r="494" spans="6:21">
      <c r="F494">
        <f t="shared" si="75"/>
        <v>49.200000000000429</v>
      </c>
      <c r="G494">
        <f>T0+R_*F494</f>
        <v>856.05999999999972</v>
      </c>
      <c r="H494">
        <f t="shared" si="72"/>
        <v>12.375384615384659</v>
      </c>
      <c r="I494" s="4">
        <f>Cinetica(Tliq-G494)*f3_</f>
        <v>1.3094164057314082E-2</v>
      </c>
      <c r="J494" s="5">
        <f t="shared" si="73"/>
        <v>8.0506567327972376E-6</v>
      </c>
      <c r="K494" s="5">
        <f>MAX(I493,J493)*dt+K493</f>
        <v>0.17609069503484462</v>
      </c>
      <c r="L494" s="5">
        <f t="shared" si="68"/>
        <v>2.2871667680060832E-2</v>
      </c>
      <c r="M494" s="6">
        <f>IF(J494&gt;=I494, 4*PI()*K494^2, f2_*f3_/f1_/K494*L494)</f>
        <v>0.54710467198550228</v>
      </c>
      <c r="N494">
        <f t="shared" si="67"/>
        <v>4.0000000000000002E-4</v>
      </c>
      <c r="O494">
        <f t="shared" si="74"/>
        <v>1.5680208900794028</v>
      </c>
      <c r="P494">
        <f t="shared" si="69"/>
        <v>11.936663188502401</v>
      </c>
      <c r="Q494">
        <f t="shared" si="70"/>
        <v>0.30088734487783725</v>
      </c>
      <c r="R494">
        <f t="shared" si="71"/>
        <v>4.0594675818581019E-2</v>
      </c>
      <c r="S494">
        <f>fSi</f>
        <v>0.8</v>
      </c>
      <c r="T494">
        <f>vt(R494*ps+(1-R494)*pl,pl, 9.8, 0.001, 2*K494, 4*PI()*K494^2, M494,IF(4*PI()*K494^2/M494&gt;=1,K1oct,K1sph), IF(4*PI()*K494^2/M494&gt;=1,K2oct,K2sph))</f>
        <v>0.18018022672965917</v>
      </c>
      <c r="U494">
        <f>vt(S494*ps+(1-S494)*pl,pl, 9.8, 0.001, 2*K494, 4*PI()*K494^2, M494,IF(4*PI()*K494^2/M494&gt;=1,K1oct,K1sph), IF(4*PI()*K494^2/M494&gt;=1,K2oct,K2sph))</f>
        <v>0.83854989627814236</v>
      </c>
    </row>
    <row r="495" spans="6:21">
      <c r="F495">
        <f t="shared" si="75"/>
        <v>49.300000000000431</v>
      </c>
      <c r="G495">
        <f>T0+R_*F495</f>
        <v>855.98999999999967</v>
      </c>
      <c r="H495">
        <f t="shared" si="72"/>
        <v>12.386153846153897</v>
      </c>
      <c r="I495" s="4">
        <f>Cinetica(Tliq-G495)*f3_</f>
        <v>1.3165114639918211E-2</v>
      </c>
      <c r="J495" s="5">
        <f t="shared" si="73"/>
        <v>8.0597719709267651E-6</v>
      </c>
      <c r="K495" s="5">
        <f>MAX(I494,J494)*dt+K494</f>
        <v>0.17740011144057602</v>
      </c>
      <c r="L495" s="5">
        <f t="shared" si="68"/>
        <v>2.3385694623140173E-2</v>
      </c>
      <c r="M495" s="6">
        <f>IF(J495&gt;=I495, 4*PI()*K495^2, f2_*f3_/f1_/K495*L495)</f>
        <v>0.55527150187019503</v>
      </c>
      <c r="N495">
        <f t="shared" si="67"/>
        <v>4.0000000000000002E-4</v>
      </c>
      <c r="O495">
        <f t="shared" si="74"/>
        <v>1.569338932494988</v>
      </c>
      <c r="P495">
        <f t="shared" si="69"/>
        <v>11.946609889334141</v>
      </c>
      <c r="Q495">
        <f t="shared" si="70"/>
        <v>0.30088437172823396</v>
      </c>
      <c r="R495">
        <f t="shared" si="71"/>
        <v>4.0635248021552411E-2</v>
      </c>
      <c r="S495">
        <f>fSi</f>
        <v>0.8</v>
      </c>
      <c r="T495">
        <f>vt(R495*ps+(1-R495)*pl,pl, 9.8, 0.001, 2*K495, 4*PI()*K495^2, M495,IF(4*PI()*K495^2/M495&gt;=1,K1oct,K1sph), IF(4*PI()*K495^2/M495&gt;=1,K2oct,K2sph))</f>
        <v>0.18100780413384854</v>
      </c>
      <c r="U495">
        <f>vt(S495*ps+(1-S495)*pl,pl, 9.8, 0.001, 2*K495, 4*PI()*K495^2, M495,IF(4*PI()*K495^2/M495&gt;=1,K1oct,K1sph), IF(4*PI()*K495^2/M495&gt;=1,K2oct,K2sph))</f>
        <v>0.84195236428618214</v>
      </c>
    </row>
    <row r="496" spans="6:21">
      <c r="F496">
        <f t="shared" si="75"/>
        <v>49.400000000000432</v>
      </c>
      <c r="G496">
        <f>T0+R_*F496</f>
        <v>855.91999999999973</v>
      </c>
      <c r="H496">
        <f t="shared" si="72"/>
        <v>12.396923076923118</v>
      </c>
      <c r="I496" s="4">
        <f>Cinetica(Tliq-G496)*f3_</f>
        <v>1.3236306795948427E-2</v>
      </c>
      <c r="J496" s="5">
        <f t="shared" si="73"/>
        <v>8.0688713722067081E-6</v>
      </c>
      <c r="K496" s="5">
        <f>MAX(I495,J495)*dt+K495</f>
        <v>0.17871662290456783</v>
      </c>
      <c r="L496" s="5">
        <f t="shared" si="68"/>
        <v>2.3910213666810242E-2</v>
      </c>
      <c r="M496" s="6">
        <f>IF(J496&gt;=I496, 4*PI()*K496^2, f2_*f3_/f1_/K496*L496)</f>
        <v>0.56354358015024875</v>
      </c>
      <c r="N496">
        <f t="shared" si="67"/>
        <v>4.0000000000000002E-4</v>
      </c>
      <c r="O496">
        <f t="shared" si="74"/>
        <v>1.5706569679199938</v>
      </c>
      <c r="P496">
        <f t="shared" si="69"/>
        <v>11.956556383972286</v>
      </c>
      <c r="Q496">
        <f t="shared" si="70"/>
        <v>0.30088142055304834</v>
      </c>
      <c r="R496">
        <f t="shared" si="71"/>
        <v>4.0675768405934835E-2</v>
      </c>
      <c r="S496">
        <f>fSi</f>
        <v>0.8</v>
      </c>
      <c r="T496">
        <f>vt(R496*ps+(1-R496)*pl,pl, 9.8, 0.001, 2*K496, 4*PI()*K496^2, M496,IF(4*PI()*K496^2/M496&gt;=1,K1oct,K1sph), IF(4*PI()*K496^2/M496&gt;=1,K2oct,K2sph))</f>
        <v>0.18183744957308051</v>
      </c>
      <c r="U496">
        <f>vt(S496*ps+(1-S496)*pl,pl, 9.8, 0.001, 2*K496, 4*PI()*K496^2, M496,IF(4*PI()*K496^2/M496&gt;=1,K1oct,K1sph), IF(4*PI()*K496^2/M496&gt;=1,K2oct,K2sph))</f>
        <v>0.84536175235969191</v>
      </c>
    </row>
    <row r="497" spans="6:21">
      <c r="F497">
        <f t="shared" si="75"/>
        <v>49.500000000000433</v>
      </c>
      <c r="G497">
        <f>T0+R_*F497</f>
        <v>855.84999999999968</v>
      </c>
      <c r="H497">
        <f t="shared" si="72"/>
        <v>12.407692307692356</v>
      </c>
      <c r="I497" s="4">
        <f>Cinetica(Tliq-G497)*f3_</f>
        <v>1.3307740863409905E-2</v>
      </c>
      <c r="J497" s="5">
        <f t="shared" si="73"/>
        <v>8.0779549778737814E-6</v>
      </c>
      <c r="K497" s="5">
        <f>MAX(I496,J496)*dt+K496</f>
        <v>0.18004025358416267</v>
      </c>
      <c r="L497" s="5">
        <f t="shared" si="68"/>
        <v>2.4445417402946625E-2</v>
      </c>
      <c r="M497" s="6">
        <f>IF(J497&gt;=I497, 4*PI()*K497^2, f2_*f3_/f1_/K497*L497)</f>
        <v>0.57192204915158185</v>
      </c>
      <c r="N497">
        <f t="shared" si="67"/>
        <v>4.0000000000000002E-4</v>
      </c>
      <c r="O497">
        <f t="shared" si="74"/>
        <v>1.5719749963928216</v>
      </c>
      <c r="P497">
        <f t="shared" si="69"/>
        <v>11.96650267396177</v>
      </c>
      <c r="Q497">
        <f t="shared" si="70"/>
        <v>0.30087849114635268</v>
      </c>
      <c r="R497">
        <f t="shared" si="71"/>
        <v>4.07162369648119E-2</v>
      </c>
      <c r="S497">
        <f>fSi</f>
        <v>0.8</v>
      </c>
      <c r="T497">
        <f>vt(R497*ps+(1-R497)*pl,pl, 9.8, 0.001, 2*K497, 4*PI()*K497^2, M497,IF(4*PI()*K497^2/M497&gt;=1,K1oct,K1sph), IF(4*PI()*K497^2/M497&gt;=1,K2oct,K2sph))</f>
        <v>0.18266916378065168</v>
      </c>
      <c r="U497">
        <f>vt(S497*ps+(1-S497)*pl,pl, 9.8, 0.001, 2*K497, 4*PI()*K497^2, M497,IF(4*PI()*K497^2/M497&gt;=1,K1oct,K1sph), IF(4*PI()*K497^2/M497&gt;=1,K2oct,K2sph))</f>
        <v>0.8487780609403951</v>
      </c>
    </row>
    <row r="498" spans="6:21">
      <c r="F498">
        <f t="shared" si="75"/>
        <v>49.600000000000435</v>
      </c>
      <c r="G498">
        <f>T0+R_*F498</f>
        <v>855.77999999999975</v>
      </c>
      <c r="H498">
        <f t="shared" si="72"/>
        <v>12.418461538461578</v>
      </c>
      <c r="I498" s="4">
        <f>Cinetica(Tliq-G498)*f3_</f>
        <v>1.3379417180105083E-2</v>
      </c>
      <c r="J498" s="5">
        <f t="shared" si="73"/>
        <v>8.0870228290215972E-6</v>
      </c>
      <c r="K498" s="5">
        <f>MAX(I497,J497)*dt+K497</f>
        <v>0.18137102767050367</v>
      </c>
      <c r="L498" s="5">
        <f t="shared" si="68"/>
        <v>2.4991501564122422E-2</v>
      </c>
      <c r="M498" s="6">
        <f>IF(J498&gt;=I498, 4*PI()*K498^2, f2_*f3_/f1_/K498*L498)</f>
        <v>0.58040806128326017</v>
      </c>
      <c r="N498">
        <f t="shared" si="67"/>
        <v>4.0000000000000002E-4</v>
      </c>
      <c r="O498">
        <f t="shared" si="74"/>
        <v>1.5732930179515494</v>
      </c>
      <c r="P498">
        <f t="shared" si="69"/>
        <v>11.976448760832852</v>
      </c>
      <c r="Q498">
        <f t="shared" si="70"/>
        <v>0.30087558330455522</v>
      </c>
      <c r="R498">
        <f t="shared" si="71"/>
        <v>4.0756653692637999E-2</v>
      </c>
      <c r="S498">
        <f>fSi</f>
        <v>0.8</v>
      </c>
      <c r="T498">
        <f>vt(R498*ps+(1-R498)*pl,pl, 9.8, 0.001, 2*K498, 4*PI()*K498^2, M498,IF(4*PI()*K498^2/M498&gt;=1,K1oct,K1sph), IF(4*PI()*K498^2/M498&gt;=1,K2oct,K2sph))</f>
        <v>0.18350294748619808</v>
      </c>
      <c r="U498">
        <f>vt(S498*ps+(1-S498)*pl,pl, 9.8, 0.001, 2*K498, 4*PI()*K498^2, M498,IF(4*PI()*K498^2/M498&gt;=1,K1oct,K1sph), IF(4*PI()*K498^2/M498&gt;=1,K2oct,K2sph))</f>
        <v>0.85220129046746329</v>
      </c>
    </row>
    <row r="499" spans="6:21">
      <c r="F499">
        <f t="shared" si="75"/>
        <v>49.700000000000436</v>
      </c>
      <c r="G499">
        <f>T0+R_*F499</f>
        <v>855.7099999999997</v>
      </c>
      <c r="H499">
        <f t="shared" si="72"/>
        <v>12.429230769230816</v>
      </c>
      <c r="I499" s="4">
        <f>Cinetica(Tliq-G499)*f3_</f>
        <v>1.34513360836351E-2</v>
      </c>
      <c r="J499" s="5">
        <f t="shared" si="73"/>
        <v>8.096074966601403E-6</v>
      </c>
      <c r="K499" s="5">
        <f>MAX(I498,J498)*dt+K498</f>
        <v>0.18270896938851419</v>
      </c>
      <c r="L499" s="5">
        <f t="shared" si="68"/>
        <v>2.5548665068415494E-2</v>
      </c>
      <c r="M499" s="6">
        <f>IF(J499&gt;=I499, 4*PI()*K499^2, f2_*f3_/f1_/K499*L499)</f>
        <v>0.58900277910613841</v>
      </c>
      <c r="N499">
        <f t="shared" si="67"/>
        <v>4.0000000000000002E-4</v>
      </c>
      <c r="O499">
        <f t="shared" si="74"/>
        <v>1.5746110326339469</v>
      </c>
      <c r="P499">
        <f t="shared" si="69"/>
        <v>11.986394646101285</v>
      </c>
      <c r="Q499">
        <f t="shared" si="70"/>
        <v>0.30087269682636919</v>
      </c>
      <c r="R499">
        <f t="shared" si="71"/>
        <v>4.0797018585228571E-2</v>
      </c>
      <c r="S499">
        <f>fSi</f>
        <v>0.8</v>
      </c>
      <c r="T499">
        <f>vt(R499*ps+(1-R499)*pl,pl, 9.8, 0.001, 2*K499, 4*PI()*K499^2, M499,IF(4*PI()*K499^2/M499&gt;=1,K1oct,K1sph), IF(4*PI()*K499^2/M499&gt;=1,K2oct,K2sph))</f>
        <v>0.18433880141571071</v>
      </c>
      <c r="U499">
        <f>vt(S499*ps+(1-S499)*pl,pl, 9.8, 0.001, 2*K499, 4*PI()*K499^2, M499,IF(4*PI()*K499^2/M499&gt;=1,K1oct,K1sph), IF(4*PI()*K499^2/M499&gt;=1,K2oct,K2sph))</f>
        <v>0.85563144137754532</v>
      </c>
    </row>
    <row r="500" spans="6:21">
      <c r="F500">
        <f t="shared" si="75"/>
        <v>49.800000000000438</v>
      </c>
      <c r="G500">
        <f>T0+R_*F500</f>
        <v>855.63999999999965</v>
      </c>
      <c r="H500">
        <f t="shared" si="72"/>
        <v>12.440000000000055</v>
      </c>
      <c r="I500" s="4">
        <f>Cinetica(Tliq-G500)*f3_</f>
        <v>1.3523497911399519E-2</v>
      </c>
      <c r="J500" s="5">
        <f t="shared" si="73"/>
        <v>8.1051114314225976E-6</v>
      </c>
      <c r="K500" s="5">
        <f>MAX(I499,J499)*dt+K499</f>
        <v>0.18405410299687769</v>
      </c>
      <c r="L500" s="5">
        <f t="shared" si="68"/>
        <v>2.6117110064763728E-2</v>
      </c>
      <c r="M500" s="6">
        <f>IF(J500&gt;=I500, 4*PI()*K500^2, f2_*f3_/f1_/K500*L500)</f>
        <v>0.59770737540182795</v>
      </c>
      <c r="N500">
        <f t="shared" si="67"/>
        <v>4.0000000000000002E-4</v>
      </c>
      <c r="O500">
        <f t="shared" si="74"/>
        <v>1.5759290404774688</v>
      </c>
      <c r="P500">
        <f t="shared" si="69"/>
        <v>11.996340331268483</v>
      </c>
      <c r="Q500">
        <f t="shared" si="70"/>
        <v>0.30086983151278207</v>
      </c>
      <c r="R500">
        <f t="shared" si="71"/>
        <v>4.0837331639728941E-2</v>
      </c>
      <c r="S500">
        <f>fSi</f>
        <v>0.8</v>
      </c>
      <c r="T500">
        <f>vt(R500*ps+(1-R500)*pl,pl, 9.8, 0.001, 2*K500, 4*PI()*K500^2, M500,IF(4*PI()*K500^2/M500&gt;=1,K1oct,K1sph), IF(4*PI()*K500^2/M500&gt;=1,K2oct,K2sph))</f>
        <v>0.18517672629152407</v>
      </c>
      <c r="U500">
        <f>vt(S500*ps+(1-S500)*pl,pl, 9.8, 0.001, 2*K500, 4*PI()*K500^2, M500,IF(4*PI()*K500^2/M500&gt;=1,K1oct,K1sph), IF(4*PI()*K500^2/M500&gt;=1,K2oct,K2sph))</f>
        <v>0.85906851410479435</v>
      </c>
    </row>
    <row r="501" spans="6:21">
      <c r="F501">
        <f t="shared" si="75"/>
        <v>49.900000000000439</v>
      </c>
      <c r="G501">
        <f>T0+R_*F501</f>
        <v>855.56999999999971</v>
      </c>
      <c r="H501">
        <f t="shared" si="72"/>
        <v>12.450769230769275</v>
      </c>
      <c r="I501" s="4">
        <f>Cinetica(Tliq-G501)*f3_</f>
        <v>1.3595903000597178E-2</v>
      </c>
      <c r="J501" s="5">
        <f t="shared" si="73"/>
        <v>8.114132264153391E-6</v>
      </c>
      <c r="K501" s="5">
        <f>MAX(I500,J500)*dt+K500</f>
        <v>0.18540645278801765</v>
      </c>
      <c r="L501" s="5">
        <f t="shared" si="68"/>
        <v>2.6697041978874288E-2</v>
      </c>
      <c r="M501" s="6">
        <f>IF(J501&gt;=I501, 4*PI()*K501^2, f2_*f3_/f1_/K501*L501)</f>
        <v>0.60652303324199952</v>
      </c>
      <c r="N501">
        <f t="shared" si="67"/>
        <v>4.0000000000000002E-4</v>
      </c>
      <c r="O501">
        <f t="shared" si="74"/>
        <v>1.5772470415192621</v>
      </c>
      <c r="P501">
        <f t="shared" si="69"/>
        <v>12.006285817821682</v>
      </c>
      <c r="Q501">
        <f t="shared" si="70"/>
        <v>0.30086698716702553</v>
      </c>
      <c r="R501">
        <f t="shared" si="71"/>
        <v>4.0877592854597508E-2</v>
      </c>
      <c r="S501">
        <f>fSi</f>
        <v>0.8</v>
      </c>
      <c r="T501">
        <f>vt(R501*ps+(1-R501)*pl,pl, 9.8, 0.001, 2*K501, 4*PI()*K501^2, M501,IF(4*PI()*K501^2/M501&gt;=1,K1oct,K1sph), IF(4*PI()*K501^2/M501&gt;=1,K2oct,K2sph))</f>
        <v>0.18601672283239368</v>
      </c>
      <c r="U501">
        <f>vt(S501*ps+(1-S501)*pl,pl, 9.8, 0.001, 2*K501, 4*PI()*K501^2, M501,IF(4*PI()*K501^2/M501&gt;=1,K1oct,K1sph), IF(4*PI()*K501^2/M501&gt;=1,K2oct,K2sph))</f>
        <v>0.86251250908089694</v>
      </c>
    </row>
    <row r="502" spans="6:21">
      <c r="F502">
        <f t="shared" si="75"/>
        <v>50.000000000000441</v>
      </c>
      <c r="G502">
        <f>T0+R_*F502</f>
        <v>855.49999999999966</v>
      </c>
      <c r="H502">
        <f t="shared" si="72"/>
        <v>12.461538461538513</v>
      </c>
      <c r="I502" s="4">
        <f>Cinetica(Tliq-G502)*f3_</f>
        <v>1.3668551688227074E-2</v>
      </c>
      <c r="J502" s="5">
        <f t="shared" si="73"/>
        <v>8.1231375053214568E-6</v>
      </c>
      <c r="K502" s="5">
        <f>MAX(I501,J501)*dt+K501</f>
        <v>0.18676604308807737</v>
      </c>
      <c r="L502" s="5">
        <f t="shared" si="68"/>
        <v>2.7288669559691933E-2</v>
      </c>
      <c r="M502" s="6">
        <f>IF(J502&gt;=I502, 4*PI()*K502^2, f2_*f3_/f1_/K502*L502)</f>
        <v>0.61545094605801176</v>
      </c>
      <c r="N502">
        <f t="shared" si="67"/>
        <v>4.0000000000000002E-4</v>
      </c>
      <c r="O502">
        <f t="shared" si="74"/>
        <v>1.5785650357961742</v>
      </c>
      <c r="P502">
        <f t="shared" si="69"/>
        <v>12.016231107234105</v>
      </c>
      <c r="Q502">
        <f t="shared" si="70"/>
        <v>0.30086416359454571</v>
      </c>
      <c r="R502">
        <f t="shared" si="71"/>
        <v>4.0917802229589878E-2</v>
      </c>
      <c r="S502">
        <f>fSi</f>
        <v>0.8</v>
      </c>
      <c r="T502">
        <f>vt(R502*ps+(1-R502)*pl,pl, 9.8, 0.001, 2*K502, 4*PI()*K502^2, M502,IF(4*PI()*K502^2/M502&gt;=1,K1oct,K1sph), IF(4*PI()*K502^2/M502&gt;=1,K2oct,K2sph))</f>
        <v>0.18685879175352138</v>
      </c>
      <c r="U502">
        <f>vt(S502*ps+(1-S502)*pl,pl, 9.8, 0.001, 2*K502, 4*PI()*K502^2, M502,IF(4*PI()*K502^2/M502&gt;=1,K1oct,K1sph), IF(4*PI()*K502^2/M502&gt;=1,K2oct,K2sph))</f>
        <v>0.86596342673509941</v>
      </c>
    </row>
    <row r="503" spans="6:21">
      <c r="F503">
        <f t="shared" si="75"/>
        <v>50.100000000000442</v>
      </c>
      <c r="G503">
        <f>T0+R_*F503</f>
        <v>855.42999999999972</v>
      </c>
      <c r="H503">
        <f t="shared" si="72"/>
        <v>12.472307692307735</v>
      </c>
      <c r="I503" s="4">
        <f>Cinetica(Tliq-G503)*f3_</f>
        <v>1.3741444311088032E-2</v>
      </c>
      <c r="J503" s="5">
        <f t="shared" si="73"/>
        <v>8.1321271953144289E-6</v>
      </c>
      <c r="K503" s="5">
        <f>MAX(I502,J502)*dt+K502</f>
        <v>0.18813289825690008</v>
      </c>
      <c r="L503" s="5">
        <f t="shared" si="68"/>
        <v>2.7892204926432629E-2</v>
      </c>
      <c r="M503" s="6">
        <f>IF(J503&gt;=I503, 4*PI()*K503^2, f2_*f3_/f1_/K503*L503)</f>
        <v>0.62449231771087443</v>
      </c>
      <c r="N503">
        <f t="shared" si="67"/>
        <v>4.0000000000000002E-4</v>
      </c>
      <c r="O503">
        <f t="shared" si="74"/>
        <v>1.5798830233447454</v>
      </c>
      <c r="P503">
        <f t="shared" si="69"/>
        <v>12.026176200965129</v>
      </c>
      <c r="Q503">
        <f t="shared" si="70"/>
        <v>0.30086136060297403</v>
      </c>
      <c r="R503">
        <f t="shared" si="71"/>
        <v>4.0957959765727948E-2</v>
      </c>
      <c r="S503">
        <f>fSi</f>
        <v>0.8</v>
      </c>
      <c r="T503">
        <f>vt(R503*ps+(1-R503)*pl,pl, 9.8, 0.001, 2*K503, 4*PI()*K503^2, M503,IF(4*PI()*K503^2/M503&gt;=1,K1oct,K1sph), IF(4*PI()*K503^2/M503&gt;=1,K2oct,K2sph))</f>
        <v>0.1877029337665663</v>
      </c>
      <c r="U503">
        <f>vt(S503*ps+(1-S503)*pl,pl, 9.8, 0.001, 2*K503, 4*PI()*K503^2, M503,IF(4*PI()*K503^2/M503&gt;=1,K1oct,K1sph), IF(4*PI()*K503^2/M503&gt;=1,K2oct,K2sph))</f>
        <v>0.86942126749423743</v>
      </c>
    </row>
    <row r="504" spans="6:21">
      <c r="F504">
        <f t="shared" si="75"/>
        <v>50.200000000000443</v>
      </c>
      <c r="G504">
        <f>T0+R_*F504</f>
        <v>855.35999999999967</v>
      </c>
      <c r="H504">
        <f t="shared" si="72"/>
        <v>12.483076923076974</v>
      </c>
      <c r="I504" s="4">
        <f>Cinetica(Tliq-G504)*f3_</f>
        <v>1.3814581205780194E-2</v>
      </c>
      <c r="J504" s="5">
        <f t="shared" si="73"/>
        <v>8.1411013743806346E-6</v>
      </c>
      <c r="K504" s="5">
        <f>MAX(I503,J503)*dt+K503</f>
        <v>0.18950704268800889</v>
      </c>
      <c r="L504" s="5">
        <f t="shared" si="68"/>
        <v>2.8507863616187915E-2</v>
      </c>
      <c r="M504" s="6">
        <f>IF(J504&gt;=I504, 4*PI()*K504^2, f2_*f3_/f1_/K504*L504)</f>
        <v>0.63364836256154522</v>
      </c>
      <c r="N504">
        <f t="shared" si="67"/>
        <v>4.0000000000000002E-4</v>
      </c>
      <c r="O504">
        <f t="shared" si="74"/>
        <v>1.5812010042012239</v>
      </c>
      <c r="P504">
        <f t="shared" si="69"/>
        <v>12.036121100460418</v>
      </c>
      <c r="Q504">
        <f t="shared" si="70"/>
        <v>0.30085857800209825</v>
      </c>
      <c r="R504">
        <f t="shared" si="71"/>
        <v>4.0998065465291667E-2</v>
      </c>
      <c r="S504">
        <f>fSi</f>
        <v>0.8</v>
      </c>
      <c r="T504">
        <f>vt(R504*ps+(1-R504)*pl,pl, 9.8, 0.001, 2*K504, 4*PI()*K504^2, M504,IF(4*PI()*K504^2/M504&gt;=1,K1oct,K1sph), IF(4*PI()*K504^2/M504&gt;=1,K2oct,K2sph))</f>
        <v>0.18854914957966798</v>
      </c>
      <c r="U504">
        <f>vt(S504*ps+(1-S504)*pl,pl, 9.8, 0.001, 2*K504, 4*PI()*K504^2, M504,IF(4*PI()*K504^2/M504&gt;=1,K1oct,K1sph), IF(4*PI()*K504^2/M504&gt;=1,K2oct,K2sph))</f>
        <v>0.87288603178275914</v>
      </c>
    </row>
    <row r="505" spans="6:21">
      <c r="F505">
        <f t="shared" si="75"/>
        <v>50.300000000000445</v>
      </c>
      <c r="G505">
        <f>T0+R_*F505</f>
        <v>855.28999999999974</v>
      </c>
      <c r="H505">
        <f t="shared" si="72"/>
        <v>12.493846153846194</v>
      </c>
      <c r="I505" s="4">
        <f>Cinetica(Tliq-G505)*f3_</f>
        <v>1.3887962708704552E-2</v>
      </c>
      <c r="J505" s="5">
        <f t="shared" si="73"/>
        <v>8.1500600826295707E-6</v>
      </c>
      <c r="K505" s="5">
        <f>MAX(I504,J504)*dt+K504</f>
        <v>0.19088850080858691</v>
      </c>
      <c r="L505" s="5">
        <f t="shared" si="68"/>
        <v>2.9135864632105778E-2</v>
      </c>
      <c r="M505" s="6">
        <f>IF(J505&gt;=I505, 4*PI()*K505^2, f2_*f3_/f1_/K505*L505)</f>
        <v>0.6429203055415581</v>
      </c>
      <c r="N505">
        <f t="shared" si="67"/>
        <v>4.0000000000000002E-4</v>
      </c>
      <c r="O505">
        <f t="shared" si="74"/>
        <v>1.5825189784015572</v>
      </c>
      <c r="P505">
        <f t="shared" si="69"/>
        <v>12.046065807152116</v>
      </c>
      <c r="Q505">
        <f t="shared" si="70"/>
        <v>0.30085581560383434</v>
      </c>
      <c r="R505">
        <f t="shared" si="71"/>
        <v>4.1038119331787921E-2</v>
      </c>
      <c r="S505">
        <f>fSi</f>
        <v>0.8</v>
      </c>
      <c r="T505">
        <f>vt(R505*ps+(1-R505)*pl,pl, 9.8, 0.001, 2*K505, 4*PI()*K505^2, M505,IF(4*PI()*K505^2/M505&gt;=1,K1oct,K1sph), IF(4*PI()*K505^2/M505&gt;=1,K2oct,K2sph))</f>
        <v>0.18939743989750732</v>
      </c>
      <c r="U505">
        <f>vt(S505*ps+(1-S505)*pl,pl, 9.8, 0.001, 2*K505, 4*PI()*K505^2, M505,IF(4*PI()*K505^2/M505&gt;=1,K1oct,K1sph), IF(4*PI()*K505^2/M505&gt;=1,K2oct,K2sph))</f>
        <v>0.87635772002275258</v>
      </c>
    </row>
    <row r="506" spans="6:21">
      <c r="F506">
        <f t="shared" si="75"/>
        <v>50.400000000000446</v>
      </c>
      <c r="G506">
        <f>T0+R_*F506</f>
        <v>855.21999999999969</v>
      </c>
      <c r="H506">
        <f t="shared" si="72"/>
        <v>12.504615384615432</v>
      </c>
      <c r="I506" s="4">
        <f>Cinetica(Tliq-G506)*f3_</f>
        <v>1.3961589156064415E-2</v>
      </c>
      <c r="J506" s="5">
        <f t="shared" si="73"/>
        <v>8.1590033600326206E-6</v>
      </c>
      <c r="K506" s="5">
        <f>MAX(I505,J505)*dt+K505</f>
        <v>0.19227729707945737</v>
      </c>
      <c r="L506" s="5">
        <f t="shared" si="68"/>
        <v>2.9776430492153987E-2</v>
      </c>
      <c r="M506" s="6">
        <f>IF(J506&gt;=I506, 4*PI()*K506^2, f2_*f3_/f1_/K506*L506)</f>
        <v>0.65230938222398771</v>
      </c>
      <c r="N506">
        <f t="shared" si="67"/>
        <v>4.0000000000000002E-4</v>
      </c>
      <c r="O506">
        <f t="shared" si="74"/>
        <v>1.5838369459814077</v>
      </c>
      <c r="P506">
        <f t="shared" si="69"/>
        <v>12.056010322458969</v>
      </c>
      <c r="Q506">
        <f t="shared" si="70"/>
        <v>0.30085307322219829</v>
      </c>
      <c r="R506">
        <f t="shared" si="71"/>
        <v>4.1078121369942856E-2</v>
      </c>
      <c r="S506">
        <f>fSi</f>
        <v>0.8</v>
      </c>
      <c r="T506">
        <f>vt(R506*ps+(1-R506)*pl,pl, 9.8, 0.001, 2*K506, 4*PI()*K506^2, M506,IF(4*PI()*K506^2/M506&gt;=1,K1oct,K1sph), IF(4*PI()*K506^2/M506&gt;=1,K2oct,K2sph))</f>
        <v>0.19024780542128827</v>
      </c>
      <c r="U506">
        <f>vt(S506*ps+(1-S506)*pl,pl, 9.8, 0.001, 2*K506, 4*PI()*K506^2, M506,IF(4*PI()*K506^2/M506&gt;=1,K1oct,K1sph), IF(4*PI()*K506^2/M506&gt;=1,K2oct,K2sph))</f>
        <v>0.8798363326339752</v>
      </c>
    </row>
    <row r="507" spans="6:21">
      <c r="F507">
        <f t="shared" si="75"/>
        <v>50.500000000000448</v>
      </c>
      <c r="G507">
        <f>T0+R_*F507</f>
        <v>855.14999999999964</v>
      </c>
      <c r="H507">
        <f t="shared" si="72"/>
        <v>12.515384615384672</v>
      </c>
      <c r="I507" s="4">
        <f>Cinetica(Tliq-G507)*f3_</f>
        <v>1.4035460883865083E-2</v>
      </c>
      <c r="J507" s="5">
        <f t="shared" si="73"/>
        <v>8.1679312464235464E-6</v>
      </c>
      <c r="K507" s="5">
        <f>MAX(I506,J506)*dt+K506</f>
        <v>0.1936734559950638</v>
      </c>
      <c r="L507" s="5">
        <f t="shared" si="68"/>
        <v>3.0429787278471766E-2</v>
      </c>
      <c r="M507" s="6">
        <f>IF(J507&gt;=I507, 4*PI()*K507^2, f2_*f3_/f1_/K507*L507)</f>
        <v>0.66181683889474996</v>
      </c>
      <c r="N507">
        <f t="shared" si="67"/>
        <v>4.0000000000000002E-4</v>
      </c>
      <c r="O507">
        <f t="shared" si="74"/>
        <v>1.5851549069761441</v>
      </c>
      <c r="P507">
        <f t="shared" si="69"/>
        <v>12.065954647786489</v>
      </c>
      <c r="Q507">
        <f t="shared" si="70"/>
        <v>0.30085035067327881</v>
      </c>
      <c r="R507">
        <f t="shared" si="71"/>
        <v>4.1118071585672301E-2</v>
      </c>
      <c r="S507">
        <f>fSi</f>
        <v>0.8</v>
      </c>
      <c r="T507">
        <f>vt(R507*ps+(1-R507)*pl,pl, 9.8, 0.001, 2*K507, 4*PI()*K507^2, M507,IF(4*PI()*K507^2/M507&gt;=1,K1oct,K1sph), IF(4*PI()*K507^2/M507&gt;=1,K2oct,K2sph))</f>
        <v>0.19110024684881047</v>
      </c>
      <c r="U507">
        <f>vt(S507*ps+(1-S507)*pl,pl, 9.8, 0.001, 2*K507, 4*PI()*K507^2, M507,IF(4*PI()*K507^2/M507&gt;=1,K1oct,K1sph), IF(4*PI()*K507^2/M507&gt;=1,K2oct,K2sph))</f>
        <v>0.88332187003387319</v>
      </c>
    </row>
    <row r="508" spans="6:21">
      <c r="F508">
        <f t="shared" si="75"/>
        <v>50.600000000000449</v>
      </c>
      <c r="G508">
        <f>T0+R_*F508</f>
        <v>855.0799999999997</v>
      </c>
      <c r="H508">
        <f t="shared" si="72"/>
        <v>12.526153846153893</v>
      </c>
      <c r="I508" s="4">
        <f>Cinetica(Tliq-G508)*f3_</f>
        <v>1.4109578227914707E-2</v>
      </c>
      <c r="J508" s="5">
        <f t="shared" si="73"/>
        <v>8.1768437814991181E-6</v>
      </c>
      <c r="K508" s="5">
        <f>MAX(I507,J507)*dt+K507</f>
        <v>0.1950770020834503</v>
      </c>
      <c r="L508" s="5">
        <f t="shared" si="68"/>
        <v>3.1096164687315533E-2</v>
      </c>
      <c r="M508" s="6">
        <f>IF(J508&gt;=I508, 4*PI()*K508^2, f2_*f3_/f1_/K508*L508)</f>
        <v>0.67144393262423685</v>
      </c>
      <c r="N508">
        <f t="shared" si="67"/>
        <v>4.0000000000000002E-4</v>
      </c>
      <c r="O508">
        <f t="shared" si="74"/>
        <v>1.5864728614208499</v>
      </c>
      <c r="P508">
        <f t="shared" si="69"/>
        <v>12.075898784527102</v>
      </c>
      <c r="Q508">
        <f t="shared" si="70"/>
        <v>0.30084764777521011</v>
      </c>
      <c r="R508">
        <f t="shared" si="71"/>
        <v>4.1157969986067001E-2</v>
      </c>
      <c r="S508">
        <f>fSi</f>
        <v>0.8</v>
      </c>
      <c r="T508">
        <f>vt(R508*ps+(1-R508)*pl,pl, 9.8, 0.001, 2*K508, 4*PI()*K508^2, M508,IF(4*PI()*K508^2/M508&gt;=1,K1oct,K1sph), IF(4*PI()*K508^2/M508&gt;=1,K2oct,K2sph))</f>
        <v>0.19195476487442165</v>
      </c>
      <c r="U508">
        <f>vt(S508*ps+(1-S508)*pl,pl, 9.8, 0.001, 2*K508, 4*PI()*K508^2, M508,IF(4*PI()*K508^2/M508&gt;=1,K1oct,K1sph), IF(4*PI()*K508^2/M508&gt;=1,K2oct,K2sph))</f>
        <v>0.88681433263761211</v>
      </c>
    </row>
    <row r="509" spans="6:21">
      <c r="F509">
        <f t="shared" si="75"/>
        <v>50.70000000000045</v>
      </c>
      <c r="G509">
        <f>T0+R_*F509</f>
        <v>855.00999999999965</v>
      </c>
      <c r="H509">
        <f t="shared" si="72"/>
        <v>12.536923076923131</v>
      </c>
      <c r="I509" s="4">
        <f>Cinetica(Tliq-G509)*f3_</f>
        <v>1.4183941523825148E-2</v>
      </c>
      <c r="J509" s="5">
        <f t="shared" si="73"/>
        <v>8.1857410048197588E-6</v>
      </c>
      <c r="K509" s="5">
        <f>MAX(I508,J508)*dt+K508</f>
        <v>0.19648795990624177</v>
      </c>
      <c r="L509" s="5">
        <f t="shared" si="68"/>
        <v>3.177579607960497E-2</v>
      </c>
      <c r="M509" s="6">
        <f>IF(J509&gt;=I509, 4*PI()*K509^2, f2_*f3_/f1_/K509*L509)</f>
        <v>0.68119193133929168</v>
      </c>
      <c r="N509">
        <f t="shared" si="67"/>
        <v>4.0000000000000002E-4</v>
      </c>
      <c r="O509">
        <f t="shared" si="74"/>
        <v>1.5877908093503303</v>
      </c>
      <c r="P509">
        <f t="shared" si="69"/>
        <v>12.085842734060302</v>
      </c>
      <c r="Q509">
        <f t="shared" si="70"/>
        <v>0.30084496434814523</v>
      </c>
      <c r="R509">
        <f t="shared" si="71"/>
        <v>4.1197816579379536E-2</v>
      </c>
      <c r="S509">
        <f>fSi</f>
        <v>0.8</v>
      </c>
      <c r="T509">
        <f>vt(R509*ps+(1-R509)*pl,pl, 9.8, 0.001, 2*K509, 4*PI()*K509^2, M509,IF(4*PI()*K509^2/M509&gt;=1,K1oct,K1sph), IF(4*PI()*K509^2/M509&gt;=1,K2oct,K2sph))</f>
        <v>0.19281136018918182</v>
      </c>
      <c r="U509">
        <f>vt(S509*ps+(1-S509)*pl,pl, 9.8, 0.001, 2*K509, 4*PI()*K509^2, M509,IF(4*PI()*K509^2/M509&gt;=1,K1oct,K1sph), IF(4*PI()*K509^2/M509&gt;=1,K2oct,K2sph))</f>
        <v>0.89031372085809979</v>
      </c>
    </row>
    <row r="510" spans="6:21">
      <c r="F510">
        <f t="shared" si="75"/>
        <v>50.800000000000452</v>
      </c>
      <c r="G510">
        <f>T0+R_*F510</f>
        <v>854.93999999999971</v>
      </c>
      <c r="H510">
        <f t="shared" si="72"/>
        <v>12.547692307692351</v>
      </c>
      <c r="I510" s="4">
        <f>Cinetica(Tliq-G510)*f3_</f>
        <v>1.4258551107011627E-2</v>
      </c>
      <c r="J510" s="5">
        <f t="shared" si="73"/>
        <v>8.1946229558100174E-6</v>
      </c>
      <c r="K510" s="5">
        <f>MAX(I509,J509)*dt+K509</f>
        <v>0.19790635405862428</v>
      </c>
      <c r="L510" s="5">
        <f t="shared" si="68"/>
        <v>3.2468918532075161E-2</v>
      </c>
      <c r="M510" s="6">
        <f>IF(J510&gt;=I510, 4*PI()*K510^2, f2_*f3_/f1_/K510*L510)</f>
        <v>0.69106211389552086</v>
      </c>
      <c r="N510">
        <f t="shared" si="67"/>
        <v>4.0000000000000002E-4</v>
      </c>
      <c r="O510">
        <f t="shared" si="74"/>
        <v>1.5891087507991051</v>
      </c>
      <c r="P510">
        <f t="shared" si="69"/>
        <v>12.09578649775278</v>
      </c>
      <c r="Q510">
        <f t="shared" si="70"/>
        <v>0.30084230021422975</v>
      </c>
      <c r="R510">
        <f t="shared" si="71"/>
        <v>4.1237611374994723E-2</v>
      </c>
      <c r="S510">
        <f>fSi</f>
        <v>0.8</v>
      </c>
      <c r="T510">
        <f>vt(R510*ps+(1-R510)*pl,pl, 9.8, 0.001, 2*K510, 4*PI()*K510^2, M510,IF(4*PI()*K510^2/M510&gt;=1,K1oct,K1sph), IF(4*PI()*K510^2/M510&gt;=1,K2oct,K2sph))</f>
        <v>0.19367003348072073</v>
      </c>
      <c r="U510">
        <f>vt(S510*ps+(1-S510)*pl,pl, 9.8, 0.001, 2*K510, 4*PI()*K510^2, M510,IF(4*PI()*K510^2/M510&gt;=1,K1oct,K1sph), IF(4*PI()*K510^2/M510&gt;=1,K2oct,K2sph))</f>
        <v>0.89382003510600971</v>
      </c>
    </row>
    <row r="511" spans="6:21">
      <c r="F511">
        <f t="shared" si="75"/>
        <v>50.900000000000453</v>
      </c>
      <c r="G511">
        <f>T0+R_*F511</f>
        <v>854.86999999999966</v>
      </c>
      <c r="H511">
        <f t="shared" si="72"/>
        <v>12.558461538461589</v>
      </c>
      <c r="I511" s="4">
        <f>Cinetica(Tliq-G511)*f3_</f>
        <v>1.4333407312694195E-2</v>
      </c>
      <c r="J511" s="5">
        <f t="shared" si="73"/>
        <v>8.2034896737592664E-6</v>
      </c>
      <c r="K511" s="5">
        <f>MAX(I510,J510)*dt+K510</f>
        <v>0.19933220916932545</v>
      </c>
      <c r="L511" s="5">
        <f t="shared" si="68"/>
        <v>3.3175772889041076E-2</v>
      </c>
      <c r="M511" s="6">
        <f>IF(J511&gt;=I511, 4*PI()*K511^2, f2_*f3_/f1_/K511*L511)</f>
        <v>0.70105577014994569</v>
      </c>
      <c r="N511">
        <f t="shared" si="67"/>
        <v>4.0000000000000002E-4</v>
      </c>
      <c r="O511">
        <f t="shared" si="74"/>
        <v>1.5904266858014231</v>
      </c>
      <c r="P511">
        <f t="shared" si="69"/>
        <v>12.105730076958588</v>
      </c>
      <c r="Q511">
        <f t="shared" si="70"/>
        <v>0.30083965519757599</v>
      </c>
      <c r="R511">
        <f t="shared" si="71"/>
        <v>4.1277354383424031E-2</v>
      </c>
      <c r="S511">
        <f>fSi</f>
        <v>0.8</v>
      </c>
      <c r="T511">
        <f>vt(R511*ps+(1-R511)*pl,pl, 9.8, 0.001, 2*K511, 4*PI()*K511^2, M511,IF(4*PI()*K511^2/M511&gt;=1,K1oct,K1sph), IF(4*PI()*K511^2/M511&gt;=1,K2oct,K2sph))</f>
        <v>0.19453078543341359</v>
      </c>
      <c r="U511">
        <f>vt(S511*ps+(1-S511)*pl,pl, 9.8, 0.001, 2*K511, 4*PI()*K511^2, M511,IF(4*PI()*K511^2/M511&gt;=1,K1oct,K1sph), IF(4*PI()*K511^2/M511&gt;=1,K2oct,K2sph))</f>
        <v>0.89733327578980704</v>
      </c>
    </row>
    <row r="512" spans="6:21">
      <c r="F512">
        <f t="shared" si="75"/>
        <v>51.000000000000455</v>
      </c>
      <c r="G512">
        <f>T0+R_*F512</f>
        <v>854.79999999999973</v>
      </c>
      <c r="H512">
        <f t="shared" si="72"/>
        <v>12.569230769230812</v>
      </c>
      <c r="I512" s="4">
        <f>Cinetica(Tliq-G512)*f3_</f>
        <v>1.4408510475897255E-2</v>
      </c>
      <c r="J512" s="5">
        <f t="shared" si="73"/>
        <v>8.2123411978221763E-6</v>
      </c>
      <c r="K512" s="5">
        <f>MAX(I511,J511)*dt+K511</f>
        <v>0.20076554990059486</v>
      </c>
      <c r="L512" s="5">
        <f t="shared" si="68"/>
        <v>3.3896603814780345E-2</v>
      </c>
      <c r="M512" s="6">
        <f>IF(J512&gt;=I512, 4*PI()*K512^2, f2_*f3_/f1_/K512*L512)</f>
        <v>0.71117420103399309</v>
      </c>
      <c r="N512">
        <f t="shared" si="67"/>
        <v>4.0000000000000002E-4</v>
      </c>
      <c r="O512">
        <f t="shared" si="74"/>
        <v>1.5917446143912535</v>
      </c>
      <c r="P512">
        <f t="shared" si="69"/>
        <v>12.115673473019269</v>
      </c>
      <c r="Q512">
        <f t="shared" si="70"/>
        <v>0.30083702912423732</v>
      </c>
      <c r="R512">
        <f t="shared" si="71"/>
        <v>4.1317045616275756E-2</v>
      </c>
      <c r="S512">
        <f>fSi</f>
        <v>0.8</v>
      </c>
      <c r="T512">
        <f>vt(R512*ps+(1-R512)*pl,pl, 9.8, 0.001, 2*K512, 4*PI()*K512^2, M512,IF(4*PI()*K512^2/M512&gt;=1,K1oct,K1sph), IF(4*PI()*K512^2/M512&gt;=1,K2oct,K2sph))</f>
        <v>0.19539361672830269</v>
      </c>
      <c r="U512">
        <f>vt(S512*ps+(1-S512)*pl,pl, 9.8, 0.001, 2*K512, 4*PI()*K512^2, M512,IF(4*PI()*K512^2/M512&gt;=1,K1oct,K1sph), IF(4*PI()*K512^2/M512&gt;=1,K2oct,K2sph))</f>
        <v>0.90085344331577122</v>
      </c>
    </row>
    <row r="513" spans="6:21">
      <c r="F513">
        <f t="shared" si="75"/>
        <v>51.100000000000456</v>
      </c>
      <c r="G513">
        <f>T0+R_*F513</f>
        <v>854.72999999999968</v>
      </c>
      <c r="H513">
        <f t="shared" si="72"/>
        <v>12.58000000000005</v>
      </c>
      <c r="I513" s="4">
        <f>Cinetica(Tliq-G513)*f3_</f>
        <v>1.4483860931451032E-2</v>
      </c>
      <c r="J513" s="5">
        <f t="shared" si="73"/>
        <v>8.2211775670193918E-6</v>
      </c>
      <c r="K513" s="5">
        <f>MAX(I512,J512)*dt+K512</f>
        <v>0.20220640094818459</v>
      </c>
      <c r="L513" s="5">
        <f t="shared" si="68"/>
        <v>3.4631659846540673E-2</v>
      </c>
      <c r="M513" s="6">
        <f>IF(J513&gt;=I513, 4*PI()*K513^2, f2_*f3_/f1_/K513*L513)</f>
        <v>0.72141871862682982</v>
      </c>
      <c r="N513">
        <f t="shared" si="67"/>
        <v>4.0000000000000002E-4</v>
      </c>
      <c r="O513">
        <f t="shared" si="74"/>
        <v>1.5930625366023001</v>
      </c>
      <c r="P513">
        <f t="shared" si="69"/>
        <v>12.125616687263996</v>
      </c>
      <c r="Q513">
        <f t="shared" si="70"/>
        <v>0.30083442182218306</v>
      </c>
      <c r="R513">
        <f t="shared" si="71"/>
        <v>4.1356685086249172E-2</v>
      </c>
      <c r="S513">
        <f>fSi</f>
        <v>0.8</v>
      </c>
      <c r="T513">
        <f>vt(R513*ps+(1-R513)*pl,pl, 9.8, 0.001, 2*K513, 4*PI()*K513^2, M513,IF(4*PI()*K513^2/M513&gt;=1,K1oct,K1sph), IF(4*PI()*K513^2/M513&gt;=1,K2oct,K2sph))</f>
        <v>0.19625852804317859</v>
      </c>
      <c r="U513">
        <f>vt(S513*ps+(1-S513)*pl,pl, 9.8, 0.001, 2*K513, 4*PI()*K513^2, M513,IF(4*PI()*K513^2/M513&gt;=1,K1oct,K1sph), IF(4*PI()*K513^2/M513&gt;=1,K2oct,K2sph))</f>
        <v>0.90438053808802121</v>
      </c>
    </row>
    <row r="514" spans="6:21">
      <c r="F514">
        <f t="shared" si="75"/>
        <v>51.200000000000458</v>
      </c>
      <c r="G514">
        <f>T0+R_*F514</f>
        <v>854.65999999999963</v>
      </c>
      <c r="H514">
        <f t="shared" si="72"/>
        <v>12.590769230769288</v>
      </c>
      <c r="I514" s="4">
        <f>Cinetica(Tliq-G514)*f3_</f>
        <v>1.4559459013991192E-2</v>
      </c>
      <c r="J514" s="5">
        <f t="shared" si="73"/>
        <v>8.2299988202380208E-6</v>
      </c>
      <c r="K514" s="5">
        <f>MAX(I513,J513)*dt+K513</f>
        <v>0.20365478704132969</v>
      </c>
      <c r="L514" s="5">
        <f t="shared" si="68"/>
        <v>3.5381193448177972E-2</v>
      </c>
      <c r="M514" s="6">
        <f>IF(J514&gt;=I514, 4*PI()*K514^2, f2_*f3_/f1_/K514*L514)</f>
        <v>0.73179064622903822</v>
      </c>
      <c r="N514">
        <f t="shared" ref="N514:N577" si="76">del_dl</f>
        <v>4.0000000000000002E-4</v>
      </c>
      <c r="O514">
        <f t="shared" si="74"/>
        <v>1.5943804524679945</v>
      </c>
      <c r="P514">
        <f t="shared" si="69"/>
        <v>12.135559721009711</v>
      </c>
      <c r="Q514">
        <f t="shared" si="70"/>
        <v>0.30083183312127393</v>
      </c>
      <c r="R514">
        <f t="shared" si="71"/>
        <v>4.1396272807107518E-2</v>
      </c>
      <c r="S514">
        <f>fSi</f>
        <v>0.8</v>
      </c>
      <c r="T514">
        <f>vt(R514*ps+(1-R514)*pl,pl, 9.8, 0.001, 2*K514, 4*PI()*K514^2, M514,IF(4*PI()*K514^2/M514&gt;=1,K1oct,K1sph), IF(4*PI()*K514^2/M514&gt;=1,K2oct,K2sph))</f>
        <v>0.19712552005256606</v>
      </c>
      <c r="U514">
        <f>vt(S514*ps+(1-S514)*pl,pl, 9.8, 0.001, 2*K514, 4*PI()*K514^2, M514,IF(4*PI()*K514^2/M514&gt;=1,K1oct,K1sph), IF(4*PI()*K514^2/M514&gt;=1,K2oct,K2sph))</f>
        <v>0.90791456050853592</v>
      </c>
    </row>
    <row r="515" spans="6:21">
      <c r="F515">
        <f t="shared" si="75"/>
        <v>51.300000000000459</v>
      </c>
      <c r="G515">
        <f>T0+R_*F515</f>
        <v>854.58999999999969</v>
      </c>
      <c r="H515">
        <f t="shared" si="72"/>
        <v>12.601538461538508</v>
      </c>
      <c r="I515" s="4">
        <f>Cinetica(Tliq-G515)*f3_</f>
        <v>1.4635305057959709E-2</v>
      </c>
      <c r="J515" s="5">
        <f t="shared" si="73"/>
        <v>8.238804996232235E-6</v>
      </c>
      <c r="K515" s="5">
        <f>MAX(I514,J514)*dt+K514</f>
        <v>0.2051107329427288</v>
      </c>
      <c r="L515" s="5">
        <f t="shared" ref="L515:L578" si="77">K515^3*4/3*PI()</f>
        <v>3.6145461064431408E-2</v>
      </c>
      <c r="M515" s="6">
        <f>IF(J515&gt;=I515, 4*PI()*K515^2, f2_*f3_/f1_/K515*L515)</f>
        <v>0.74229131843663232</v>
      </c>
      <c r="N515">
        <f t="shared" si="76"/>
        <v>4.0000000000000002E-4</v>
      </c>
      <c r="O515">
        <f t="shared" si="74"/>
        <v>1.5956983620215024</v>
      </c>
      <c r="P515">
        <f t="shared" ref="P515:P578" si="78">R515*O515+(1-R515)*H515</f>
        <v>12.145502575561272</v>
      </c>
      <c r="Q515">
        <f t="shared" ref="Q515:Q578" si="79">Q514+pl/ps*Dl/N514*((Tc-Tf)/ml-Co)/H514/(1-kpart)*M514*dt/L514-Q514*3/K514*we*dt</f>
        <v>0.30082926285323736</v>
      </c>
      <c r="R515">
        <f t="shared" ref="R515:R578" si="80">esidtGeral(R514,K514,MAX(I514,J514),pl,ps,kpart,H514,(H515-H514)/dt,M514,L514,Dl,N514,Co,dt)</f>
        <v>4.1435808793665062E-2</v>
      </c>
      <c r="S515">
        <f>fSi</f>
        <v>0.8</v>
      </c>
      <c r="T515">
        <f>vt(R515*ps+(1-R515)*pl,pl, 9.8, 0.001, 2*K515, 4*PI()*K515^2, M515,IF(4*PI()*K515^2/M515&gt;=1,K1oct,K1sph), IF(4*PI()*K515^2/M515&gt;=1,K2oct,K2sph))</f>
        <v>0.19799459342777698</v>
      </c>
      <c r="U515">
        <f>vt(S515*ps+(1-S515)*pl,pl, 9.8, 0.001, 2*K515, 4*PI()*K515^2, M515,IF(4*PI()*K515^2/M515&gt;=1,K1oct,K1sph), IF(4*PI()*K515^2/M515&gt;=1,K2oct,K2sph))</f>
        <v>0.91145551097717981</v>
      </c>
    </row>
    <row r="516" spans="6:21">
      <c r="F516">
        <f t="shared" si="75"/>
        <v>51.40000000000046</v>
      </c>
      <c r="G516">
        <f>T0+R_*F516</f>
        <v>854.51999999999964</v>
      </c>
      <c r="H516">
        <f t="shared" si="72"/>
        <v>12.612307692307748</v>
      </c>
      <c r="I516" s="4">
        <f>Cinetica(Tliq-G516)*f3_</f>
        <v>1.4711399397605717E-2</v>
      </c>
      <c r="J516" s="5">
        <f t="shared" si="73"/>
        <v>8.2475961336238888E-6</v>
      </c>
      <c r="K516" s="5">
        <f>MAX(I515,J515)*dt+K515</f>
        <v>0.20657426344852478</v>
      </c>
      <c r="L516" s="5">
        <f t="shared" si="77"/>
        <v>3.6924723175841952E-2</v>
      </c>
      <c r="M516" s="6">
        <f>IF(J516&gt;=I516, 4*PI()*K516^2, f2_*f3_/f1_/K516*L516)</f>
        <v>0.75292208121542137</v>
      </c>
      <c r="N516">
        <f t="shared" si="76"/>
        <v>4.0000000000000002E-4</v>
      </c>
      <c r="O516">
        <f t="shared" si="74"/>
        <v>1.5970162652957316</v>
      </c>
      <c r="P516">
        <f t="shared" si="78"/>
        <v>12.155445252211566</v>
      </c>
      <c r="Q516">
        <f t="shared" si="79"/>
        <v>0.30082671085164359</v>
      </c>
      <c r="R516">
        <f t="shared" si="80"/>
        <v>4.147529306177522E-2</v>
      </c>
      <c r="S516">
        <f>fSi</f>
        <v>0.8</v>
      </c>
      <c r="T516">
        <f>vt(R516*ps+(1-R516)*pl,pl, 9.8, 0.001, 2*K516, 4*PI()*K516^2, M516,IF(4*PI()*K516^2/M516&gt;=1,K1oct,K1sph), IF(4*PI()*K516^2/M516&gt;=1,K2oct,K2sph))</f>
        <v>0.1988657488369627</v>
      </c>
      <c r="U516">
        <f>vt(S516*ps+(1-S516)*pl,pl, 9.8, 0.001, 2*K516, 4*PI()*K516^2, M516,IF(4*PI()*K516^2/M516&gt;=1,K1oct,K1sph), IF(4*PI()*K516^2/M516&gt;=1,K2oct,K2sph))</f>
        <v>0.91500338989172425</v>
      </c>
    </row>
    <row r="517" spans="6:21">
      <c r="F517">
        <f t="shared" si="75"/>
        <v>51.500000000000462</v>
      </c>
      <c r="G517">
        <f>T0+R_*F517</f>
        <v>854.4499999999997</v>
      </c>
      <c r="H517">
        <f t="shared" si="72"/>
        <v>12.623076923076969</v>
      </c>
      <c r="I517" s="4">
        <f>Cinetica(Tliq-G517)*f3_</f>
        <v>1.4787742366985124E-2</v>
      </c>
      <c r="J517" s="5">
        <f t="shared" si="73"/>
        <v>8.2563722709029759E-6</v>
      </c>
      <c r="K517" s="5">
        <f>MAX(I516,J516)*dt+K516</f>
        <v>0.20804540338828537</v>
      </c>
      <c r="L517" s="5">
        <f t="shared" si="77"/>
        <v>3.7719244354320475E-2</v>
      </c>
      <c r="M517" s="6">
        <f>IF(J517&gt;=I517, 4*PI()*K517^2, f2_*f3_/f1_/K517*L517)</f>
        <v>0.7636842919757173</v>
      </c>
      <c r="N517">
        <f t="shared" si="76"/>
        <v>4.0000000000000002E-4</v>
      </c>
      <c r="O517">
        <f t="shared" si="74"/>
        <v>1.5983341623233231</v>
      </c>
      <c r="P517">
        <f t="shared" si="78"/>
        <v>12.165387752241664</v>
      </c>
      <c r="Q517">
        <f t="shared" si="79"/>
        <v>0.30082417695188207</v>
      </c>
      <c r="R517">
        <f t="shared" si="80"/>
        <v>4.1514725628302822E-2</v>
      </c>
      <c r="S517">
        <f>fSi</f>
        <v>0.8</v>
      </c>
      <c r="T517">
        <f>vt(R517*ps+(1-R517)*pl,pl, 9.8, 0.001, 2*K517, 4*PI()*K517^2, M517,IF(4*PI()*K517^2/M517&gt;=1,K1oct,K1sph), IF(4*PI()*K517^2/M517&gt;=1,K2oct,K2sph))</f>
        <v>0.19973898694504191</v>
      </c>
      <c r="U517">
        <f>vt(S517*ps+(1-S517)*pl,pl, 9.8, 0.001, 2*K517, 4*PI()*K517^2, M517,IF(4*PI()*K517^2/M517&gt;=1,K1oct,K1sph), IF(4*PI()*K517^2/M517&gt;=1,K2oct,K2sph))</f>
        <v>0.91855819764786939</v>
      </c>
    </row>
    <row r="518" spans="6:21">
      <c r="F518">
        <f t="shared" si="75"/>
        <v>51.600000000000463</v>
      </c>
      <c r="G518">
        <f>T0+R_*F518</f>
        <v>854.37999999999965</v>
      </c>
      <c r="H518">
        <f t="shared" si="72"/>
        <v>12.633846153846207</v>
      </c>
      <c r="I518" s="4">
        <f>Cinetica(Tliq-G518)*f3_</f>
        <v>1.4864334299962098E-2</v>
      </c>
      <c r="J518" s="5">
        <f t="shared" si="73"/>
        <v>8.2651334464283135E-6</v>
      </c>
      <c r="K518" s="5">
        <f>MAX(I517,J517)*dt+K517</f>
        <v>0.20952417762498388</v>
      </c>
      <c r="L518" s="5">
        <f t="shared" si="77"/>
        <v>3.8529293319372035E-2</v>
      </c>
      <c r="M518" s="6">
        <f>IF(J518&gt;=I518, 4*PI()*K518^2, f2_*f3_/f1_/K518*L518)</f>
        <v>0.77457931964738624</v>
      </c>
      <c r="N518">
        <f t="shared" si="76"/>
        <v>4.0000000000000002E-4</v>
      </c>
      <c r="O518">
        <f t="shared" si="74"/>
        <v>1.5996520531366678</v>
      </c>
      <c r="P518">
        <f t="shared" si="78"/>
        <v>12.17533007692094</v>
      </c>
      <c r="Q518">
        <f t="shared" si="79"/>
        <v>0.30082166099113805</v>
      </c>
      <c r="R518">
        <f t="shared" si="80"/>
        <v>4.1554106511120972E-2</v>
      </c>
      <c r="S518">
        <f>fSi</f>
        <v>0.8</v>
      </c>
      <c r="T518">
        <f>vt(R518*ps+(1-R518)*pl,pl, 9.8, 0.001, 2*K518, 4*PI()*K518^2, M518,IF(4*PI()*K518^2/M518&gt;=1,K1oct,K1sph), IF(4*PI()*K518^2/M518&gt;=1,K2oct,K2sph))</f>
        <v>0.2006143084138754</v>
      </c>
      <c r="U518">
        <f>vt(S518*ps+(1-S518)*pl,pl, 9.8, 0.001, 2*K518, 4*PI()*K518^2, M518,IF(4*PI()*K518^2/M518&gt;=1,K1oct,K1sph), IF(4*PI()*K518^2/M518&gt;=1,K2oct,K2sph))</f>
        <v>0.92211993463926722</v>
      </c>
    </row>
    <row r="519" spans="6:21">
      <c r="F519">
        <f t="shared" si="75"/>
        <v>51.700000000000465</v>
      </c>
      <c r="G519">
        <f>T0+R_*F519</f>
        <v>854.30999999999972</v>
      </c>
      <c r="H519">
        <f t="shared" si="72"/>
        <v>12.644615384615427</v>
      </c>
      <c r="I519" s="4">
        <f>Cinetica(Tliq-G519)*f3_</f>
        <v>1.4941175530208527E-2</v>
      </c>
      <c r="J519" s="5">
        <f t="shared" si="73"/>
        <v>8.2738796984279824E-6</v>
      </c>
      <c r="K519" s="5">
        <f>MAX(I518,J518)*dt+K518</f>
        <v>0.21101061105498009</v>
      </c>
      <c r="L519" s="5">
        <f t="shared" si="77"/>
        <v>3.9355142994982696E-2</v>
      </c>
      <c r="M519" s="6">
        <f>IF(J519&gt;=I519, 4*PI()*K519^2, f2_*f3_/f1_/K519*L519)</f>
        <v>0.78560854475524899</v>
      </c>
      <c r="N519">
        <f t="shared" si="76"/>
        <v>4.0000000000000002E-4</v>
      </c>
      <c r="O519">
        <f t="shared" si="74"/>
        <v>1.6009699377678948</v>
      </c>
      <c r="P519">
        <f t="shared" si="78"/>
        <v>12.185272227507202</v>
      </c>
      <c r="Q519">
        <f t="shared" si="79"/>
        <v>0.30081916280836957</v>
      </c>
      <c r="R519">
        <f t="shared" si="80"/>
        <v>4.1593435729082306E-2</v>
      </c>
      <c r="S519">
        <f>fSi</f>
        <v>0.8</v>
      </c>
      <c r="T519">
        <f>vt(R519*ps+(1-R519)*pl,pl, 9.8, 0.001, 2*K519, 4*PI()*K519^2, M519,IF(4*PI()*K519^2/M519&gt;=1,K1oct,K1sph), IF(4*PI()*K519^2/M519&gt;=1,K2oct,K2sph))</f>
        <v>0.20149171390212256</v>
      </c>
      <c r="U519">
        <f>vt(S519*ps+(1-S519)*pl,pl, 9.8, 0.001, 2*K519, 4*PI()*K519^2, M519,IF(4*PI()*K519^2/M519&gt;=1,K1oct,K1sph), IF(4*PI()*K519^2/M519&gt;=1,K2oct,K2sph))</f>
        <v>0.92568860125754215</v>
      </c>
    </row>
    <row r="520" spans="6:21">
      <c r="F520">
        <f t="shared" si="75"/>
        <v>51.800000000000466</v>
      </c>
      <c r="G520">
        <f>T0+R_*F520</f>
        <v>854.23999999999967</v>
      </c>
      <c r="H520">
        <f t="shared" si="72"/>
        <v>12.655384615384666</v>
      </c>
      <c r="I520" s="4">
        <f>Cinetica(Tliq-G520)*f3_</f>
        <v>1.5018266391205518E-2</v>
      </c>
      <c r="J520" s="5">
        <f t="shared" si="73"/>
        <v>8.2826110649999982E-6</v>
      </c>
      <c r="K520" s="5">
        <f>MAX(I519,J519)*dt+K519</f>
        <v>0.21250472860800093</v>
      </c>
      <c r="L520" s="5">
        <f t="shared" si="77"/>
        <v>4.019707056717544E-2</v>
      </c>
      <c r="M520" s="6">
        <f>IF(J520&gt;=I520, 4*PI()*K520^2, f2_*f3_/f1_/K520*L520)</f>
        <v>0.79677335949482886</v>
      </c>
      <c r="N520">
        <f t="shared" si="76"/>
        <v>4.0000000000000002E-4</v>
      </c>
      <c r="O520">
        <f t="shared" si="74"/>
        <v>1.6022878162488874</v>
      </c>
      <c r="P520">
        <f t="shared" si="78"/>
        <v>12.19521420524682</v>
      </c>
      <c r="Q520">
        <f t="shared" si="79"/>
        <v>0.30081668224428482</v>
      </c>
      <c r="R520">
        <f t="shared" si="80"/>
        <v>4.1632713302015525E-2</v>
      </c>
      <c r="S520">
        <f>fSi</f>
        <v>0.8</v>
      </c>
      <c r="T520">
        <f>vt(R520*ps+(1-R520)*pl,pl, 9.8, 0.001, 2*K520, 4*PI()*K520^2, M520,IF(4*PI()*K520^2/M520&gt;=1,K1oct,K1sph), IF(4*PI()*K520^2/M520&gt;=1,K2oct,K2sph))</f>
        <v>0.20237120406537359</v>
      </c>
      <c r="U520">
        <f>vt(S520*ps+(1-S520)*pl,pl, 9.8, 0.001, 2*K520, 4*PI()*K520^2, M520,IF(4*PI()*K520^2/M520&gt;=1,K1oct,K1sph), IF(4*PI()*K520^2/M520&gt;=1,K2oct,K2sph))</f>
        <v>0.92926419789231318</v>
      </c>
    </row>
    <row r="521" spans="6:21">
      <c r="F521">
        <f t="shared" si="75"/>
        <v>51.900000000000468</v>
      </c>
      <c r="G521">
        <f>T0+R_*F521</f>
        <v>854.16999999999962</v>
      </c>
      <c r="H521">
        <f t="shared" si="72"/>
        <v>12.666153846153906</v>
      </c>
      <c r="I521" s="4">
        <f>Cinetica(Tliq-G521)*f3_</f>
        <v>1.5095607216242975E-2</v>
      </c>
      <c r="J521" s="5">
        <f t="shared" si="73"/>
        <v>8.2913275841127653E-6</v>
      </c>
      <c r="K521" s="5">
        <f>MAX(I520,J520)*dt+K520</f>
        <v>0.21400655524712148</v>
      </c>
      <c r="L521" s="5">
        <f t="shared" si="77"/>
        <v>4.105535754224178E-2</v>
      </c>
      <c r="M521" s="6">
        <f>IF(J521&gt;=I521, 4*PI()*K521^2, f2_*f3_/f1_/K521*L521)</f>
        <v>0.80807516780844679</v>
      </c>
      <c r="N521">
        <f t="shared" si="76"/>
        <v>4.0000000000000002E-4</v>
      </c>
      <c r="O521">
        <f t="shared" si="74"/>
        <v>1.6036056886112753</v>
      </c>
      <c r="P521">
        <f t="shared" si="78"/>
        <v>12.205156011374854</v>
      </c>
      <c r="Q521">
        <f t="shared" si="79"/>
        <v>0.30081421914131984</v>
      </c>
      <c r="R521">
        <f t="shared" si="80"/>
        <v>4.1671939250699369E-2</v>
      </c>
      <c r="S521">
        <f>fSi</f>
        <v>0.8</v>
      </c>
      <c r="T521">
        <f>vt(R521*ps+(1-R521)*pl,pl, 9.8, 0.001, 2*K521, 4*PI()*K521^2, M521,IF(4*PI()*K521^2/M521&gt;=1,K1oct,K1sph), IF(4*PI()*K521^2/M521&gt;=1,K2oct,K2sph))</f>
        <v>0.20325277955614199</v>
      </c>
      <c r="U521">
        <f>vt(S521*ps+(1-S521)*pl,pl, 9.8, 0.001, 2*K521, 4*PI()*K521^2, M521,IF(4*PI()*K521^2/M521&gt;=1,K1oct,K1sph), IF(4*PI()*K521^2/M521&gt;=1,K2oct,K2sph))</f>
        <v>0.93284672493121445</v>
      </c>
    </row>
    <row r="522" spans="6:21">
      <c r="F522">
        <f t="shared" si="75"/>
        <v>52.000000000000469</v>
      </c>
      <c r="G522">
        <f>T0+R_*F522</f>
        <v>854.09999999999968</v>
      </c>
      <c r="H522">
        <f t="shared" si="72"/>
        <v>12.676923076923126</v>
      </c>
      <c r="I522" s="4">
        <f>Cinetica(Tliq-G522)*f3_</f>
        <v>1.5173198338420461E-2</v>
      </c>
      <c r="J522" s="5">
        <f t="shared" si="73"/>
        <v>8.3000292936056629E-6</v>
      </c>
      <c r="K522" s="5">
        <f>MAX(I521,J521)*dt+K521</f>
        <v>0.21551611596874579</v>
      </c>
      <c r="L522" s="5">
        <f t="shared" si="77"/>
        <v>4.1930289805655538E-2</v>
      </c>
      <c r="M522" s="6">
        <f>IF(J522&gt;=I522, 4*PI()*K522^2, f2_*f3_/f1_/K522*L522)</f>
        <v>0.81951538546166736</v>
      </c>
      <c r="N522">
        <f t="shared" si="76"/>
        <v>4.0000000000000002E-4</v>
      </c>
      <c r="O522">
        <f t="shared" si="74"/>
        <v>1.60492355488644</v>
      </c>
      <c r="P522">
        <f t="shared" si="78"/>
        <v>12.21509764711517</v>
      </c>
      <c r="Q522">
        <f t="shared" si="79"/>
        <v>0.30081177334361658</v>
      </c>
      <c r="R522">
        <f t="shared" si="80"/>
        <v>4.1711113596851354E-2</v>
      </c>
      <c r="S522">
        <f>fSi</f>
        <v>0.8</v>
      </c>
      <c r="T522">
        <f>vt(R522*ps+(1-R522)*pl,pl, 9.8, 0.001, 2*K522, 4*PI()*K522^2, M522,IF(4*PI()*K522^2/M522&gt;=1,K1oct,K1sph), IF(4*PI()*K522^2/M522&gt;=1,K2oct,K2sph))</f>
        <v>0.20413644102388484</v>
      </c>
      <c r="U522">
        <f>vt(S522*ps+(1-S522)*pl,pl, 9.8, 0.001, 2*K522, 4*PI()*K522^2, M522,IF(4*PI()*K522^2/M522&gt;=1,K1oct,K1sph), IF(4*PI()*K522^2/M522&gt;=1,K2oct,K2sph))</f>
        <v>0.93643618275991691</v>
      </c>
    </row>
    <row r="523" spans="6:21">
      <c r="F523">
        <f t="shared" si="75"/>
        <v>52.10000000000047</v>
      </c>
      <c r="G523">
        <f>T0+R_*F523</f>
        <v>854.02999999999963</v>
      </c>
      <c r="H523">
        <f t="shared" si="72"/>
        <v>12.687692307692364</v>
      </c>
      <c r="I523" s="4">
        <f>Cinetica(Tliq-G523)*f3_</f>
        <v>1.5251040090648043E-2</v>
      </c>
      <c r="J523" s="5">
        <f t="shared" si="73"/>
        <v>8.3087162311896514E-6</v>
      </c>
      <c r="K523" s="5">
        <f>MAX(I522,J522)*dt+K522</f>
        <v>0.21703343580258783</v>
      </c>
      <c r="L523" s="5">
        <f t="shared" si="77"/>
        <v>4.2822157681675667E-2</v>
      </c>
      <c r="M523" s="6">
        <f>IF(J523&gt;=I523, 4*PI()*K523^2, f2_*f3_/f1_/K523*L523)</f>
        <v>0.83109544012009495</v>
      </c>
      <c r="N523">
        <f t="shared" si="76"/>
        <v>4.0000000000000002E-4</v>
      </c>
      <c r="O523">
        <f t="shared" si="74"/>
        <v>1.6062414151055242</v>
      </c>
      <c r="P523">
        <f t="shared" si="78"/>
        <v>12.225039113680578</v>
      </c>
      <c r="Q523">
        <f t="shared" si="79"/>
        <v>0.30080934469700116</v>
      </c>
      <c r="R523">
        <f t="shared" si="80"/>
        <v>4.1750236363118073E-2</v>
      </c>
      <c r="S523">
        <f>fSi</f>
        <v>0.8</v>
      </c>
      <c r="T523">
        <f>vt(R523*ps+(1-R523)*pl,pl, 9.8, 0.001, 2*K523, 4*PI()*K523^2, M523,IF(4*PI()*K523^2/M523&gt;=1,K1oct,K1sph), IF(4*PI()*K523^2/M523&gt;=1,K2oct,K2sph))</f>
        <v>0.20502218911504938</v>
      </c>
      <c r="U523">
        <f>vt(S523*ps+(1-S523)*pl,pl, 9.8, 0.001, 2*K523, 4*PI()*K523^2, M523,IF(4*PI()*K523^2/M523&gt;=1,K1oct,K1sph), IF(4*PI()*K523^2/M523&gt;=1,K2oct,K2sph))</f>
        <v>0.9400325717621465</v>
      </c>
    </row>
    <row r="524" spans="6:21">
      <c r="F524">
        <f t="shared" si="75"/>
        <v>52.200000000000472</v>
      </c>
      <c r="G524">
        <f>T0+R_*F524</f>
        <v>853.9599999999997</v>
      </c>
      <c r="H524">
        <f t="shared" si="72"/>
        <v>12.698461538461585</v>
      </c>
      <c r="I524" s="4">
        <f>Cinetica(Tliq-G524)*f3_</f>
        <v>1.5329132805645873E-2</v>
      </c>
      <c r="J524" s="5">
        <f t="shared" si="73"/>
        <v>8.317388434447703E-6</v>
      </c>
      <c r="K524" s="5">
        <f>MAX(I523,J523)*dt+K523</f>
        <v>0.21855853981165263</v>
      </c>
      <c r="L524" s="5">
        <f t="shared" si="77"/>
        <v>4.3731255993644677E-2</v>
      </c>
      <c r="M524" s="6">
        <f>IF(J524&gt;=I524, 4*PI()*K524^2, f2_*f3_/f1_/K524*L524)</f>
        <v>0.84281677142652101</v>
      </c>
      <c r="N524">
        <f t="shared" si="76"/>
        <v>4.0000000000000002E-4</v>
      </c>
      <c r="O524">
        <f t="shared" si="74"/>
        <v>1.6075592692994218</v>
      </c>
      <c r="P524">
        <f t="shared" si="78"/>
        <v>12.234980412272938</v>
      </c>
      <c r="Q524">
        <f t="shared" si="79"/>
        <v>0.3008069330489625</v>
      </c>
      <c r="R524">
        <f t="shared" si="80"/>
        <v>4.1789307573049141E-2</v>
      </c>
      <c r="S524">
        <f>fSi</f>
        <v>0.8</v>
      </c>
      <c r="T524">
        <f>vt(R524*ps+(1-R524)*pl,pl, 9.8, 0.001, 2*K524, 4*PI()*K524^2, M524,IF(4*PI()*K524^2/M524&gt;=1,K1oct,K1sph), IF(4*PI()*K524^2/M524&gt;=1,K2oct,K2sph))</f>
        <v>0.20591002447306353</v>
      </c>
      <c r="U524">
        <f>vt(S524*ps+(1-S524)*pl,pl, 9.8, 0.001, 2*K524, 4*PI()*K524^2, M524,IF(4*PI()*K524^2/M524&gt;=1,K1oct,K1sph), IF(4*PI()*K524^2/M524&gt;=1,K2oct,K2sph))</f>
        <v>0.94363589231970857</v>
      </c>
    </row>
    <row r="525" spans="6:21">
      <c r="F525">
        <f t="shared" si="75"/>
        <v>52.300000000000473</v>
      </c>
      <c r="G525">
        <f>T0+R_*F525</f>
        <v>853.88999999999965</v>
      </c>
      <c r="H525">
        <f t="shared" si="72"/>
        <v>12.709230769230825</v>
      </c>
      <c r="I525" s="4">
        <f>Cinetica(Tliq-G525)*f3_</f>
        <v>1.5407476815945668E-2</v>
      </c>
      <c r="J525" s="5">
        <f t="shared" si="73"/>
        <v>8.3260459408354606E-6</v>
      </c>
      <c r="K525" s="5">
        <f>MAX(I524,J524)*dt+K524</f>
        <v>0.22009145309221723</v>
      </c>
      <c r="L525" s="5">
        <f t="shared" si="77"/>
        <v>4.4657884124989562E-2</v>
      </c>
      <c r="M525" s="6">
        <f>IF(J525&gt;=I525, 4*PI()*K525^2, f2_*f3_/f1_/K525*L525)</f>
        <v>0.85468083107842385</v>
      </c>
      <c r="N525">
        <f t="shared" si="76"/>
        <v>4.0000000000000002E-4</v>
      </c>
      <c r="O525">
        <f t="shared" si="74"/>
        <v>1.6088771174987937</v>
      </c>
      <c r="P525">
        <f t="shared" si="78"/>
        <v>12.24492154408329</v>
      </c>
      <c r="Q525">
        <f t="shared" si="79"/>
        <v>0.3008045382486314</v>
      </c>
      <c r="R525">
        <f t="shared" si="80"/>
        <v>4.1828327251094984E-2</v>
      </c>
      <c r="S525">
        <f>fSi</f>
        <v>0.8</v>
      </c>
      <c r="T525">
        <f>vt(R525*ps+(1-R525)*pl,pl, 9.8, 0.001, 2*K525, 4*PI()*K525^2, M525,IF(4*PI()*K525^2/M525&gt;=1,K1oct,K1sph), IF(4*PI()*K525^2/M525&gt;=1,K2oct,K2sph))</f>
        <v>0.20679994773833865</v>
      </c>
      <c r="U525">
        <f>vt(S525*ps+(1-S525)*pl,pl, 9.8, 0.001, 2*K525, 4*PI()*K525^2, M525,IF(4*PI()*K525^2/M525&gt;=1,K1oct,K1sph), IF(4*PI()*K525^2/M525&gt;=1,K2oct,K2sph))</f>
        <v>0.94724614481250324</v>
      </c>
    </row>
    <row r="526" spans="6:21">
      <c r="F526">
        <f t="shared" si="75"/>
        <v>52.400000000000475</v>
      </c>
      <c r="G526">
        <f>T0+R_*F526</f>
        <v>853.81999999999971</v>
      </c>
      <c r="H526">
        <f t="shared" si="72"/>
        <v>12.720000000000045</v>
      </c>
      <c r="I526" s="4">
        <f>Cinetica(Tliq-G526)*f3_</f>
        <v>1.5486072453890163E-2</v>
      </c>
      <c r="J526" s="5">
        <f t="shared" si="73"/>
        <v>8.334688787681666E-6</v>
      </c>
      <c r="K526" s="5">
        <f>MAX(I525,J525)*dt+K525</f>
        <v>0.22163220077381179</v>
      </c>
      <c r="L526" s="5">
        <f t="shared" si="77"/>
        <v>4.5602346080931923E-2</v>
      </c>
      <c r="M526" s="6">
        <f>IF(J526&gt;=I526, 4*PI()*K526^2, f2_*f3_/f1_/K526*L526)</f>
        <v>0.86668908290582247</v>
      </c>
      <c r="N526">
        <f t="shared" si="76"/>
        <v>4.0000000000000002E-4</v>
      </c>
      <c r="O526">
        <f t="shared" si="74"/>
        <v>1.6101949597340568</v>
      </c>
      <c r="P526">
        <f t="shared" si="78"/>
        <v>12.254862510291964</v>
      </c>
      <c r="Q526">
        <f t="shared" si="79"/>
        <v>0.30080216014675965</v>
      </c>
      <c r="R526">
        <f t="shared" si="80"/>
        <v>4.1867295422579713E-2</v>
      </c>
      <c r="S526">
        <f>fSi</f>
        <v>0.8</v>
      </c>
      <c r="T526">
        <f>vt(R526*ps+(1-R526)*pl,pl, 9.8, 0.001, 2*K526, 4*PI()*K526^2, M526,IF(4*PI()*K526^2/M526&gt;=1,K1oct,K1sph), IF(4*PI()*K526^2/M526&gt;=1,K2oct,K2sph))</f>
        <v>0.2076919595484133</v>
      </c>
      <c r="U526">
        <f>vt(S526*ps+(1-S526)*pl,pl, 9.8, 0.001, 2*K526, 4*PI()*K526^2, M526,IF(4*PI()*K526^2/M526&gt;=1,K1oct,K1sph), IF(4*PI()*K526^2/M526&gt;=1,K2oct,K2sph))</f>
        <v>0.95086332961854791</v>
      </c>
    </row>
    <row r="527" spans="6:21">
      <c r="F527">
        <f t="shared" si="75"/>
        <v>52.500000000000476</v>
      </c>
      <c r="G527">
        <f>T0+R_*F527</f>
        <v>853.74999999999966</v>
      </c>
      <c r="H527">
        <f t="shared" si="72"/>
        <v>12.730769230769283</v>
      </c>
      <c r="I527" s="4">
        <f>Cinetica(Tliq-G527)*f3_</f>
        <v>1.5564920051634581E-2</v>
      </c>
      <c r="J527" s="5">
        <f t="shared" si="73"/>
        <v>8.343317012188811E-6</v>
      </c>
      <c r="K527" s="5">
        <f>MAX(I526,J526)*dt+K526</f>
        <v>0.22318080801920082</v>
      </c>
      <c r="L527" s="5">
        <f t="shared" si="77"/>
        <v>4.6564950550914322E-2</v>
      </c>
      <c r="M527" s="6">
        <f>IF(J527&gt;=I527, 4*PI()*K527^2, f2_*f3_/f1_/K527*L527)</f>
        <v>0.87884300294948325</v>
      </c>
      <c r="N527">
        <f t="shared" si="76"/>
        <v>4.0000000000000002E-4</v>
      </c>
      <c r="O527">
        <f t="shared" si="74"/>
        <v>1.6115127960353997</v>
      </c>
      <c r="P527">
        <f t="shared" si="78"/>
        <v>12.264803312068704</v>
      </c>
      <c r="Q527">
        <f t="shared" si="79"/>
        <v>0.30079979859569972</v>
      </c>
      <c r="R527">
        <f t="shared" si="80"/>
        <v>4.1906212113699874E-2</v>
      </c>
      <c r="S527">
        <f>fSi</f>
        <v>0.8</v>
      </c>
      <c r="T527">
        <f>vt(R527*ps+(1-R527)*pl,pl, 9.8, 0.001, 2*K527, 4*PI()*K527^2, M527,IF(4*PI()*K527^2/M527&gt;=1,K1oct,K1sph), IF(4*PI()*K527^2/M527&gt;=1,K2oct,K2sph))</f>
        <v>0.20858606053781398</v>
      </c>
      <c r="U527">
        <f>vt(S527*ps+(1-S527)*pl,pl, 9.8, 0.001, 2*K527, 4*PI()*K527^2, M527,IF(4*PI()*K527^2/M527&gt;=1,K1oct,K1sph), IF(4*PI()*K527^2/M527&gt;=1,K2oct,K2sph))</f>
        <v>0.95448744711399569</v>
      </c>
    </row>
    <row r="528" spans="6:21">
      <c r="F528">
        <f t="shared" si="75"/>
        <v>52.600000000000477</v>
      </c>
      <c r="G528">
        <f>T0+R_*F528</f>
        <v>853.67999999999961</v>
      </c>
      <c r="H528">
        <f t="shared" si="72"/>
        <v>12.741538461538521</v>
      </c>
      <c r="I528" s="4">
        <f>Cinetica(Tliq-G528)*f3_</f>
        <v>1.5644019941146219E-2</v>
      </c>
      <c r="J528" s="5">
        <f t="shared" si="73"/>
        <v>8.3519306514335673E-6</v>
      </c>
      <c r="K528" s="5">
        <f>MAX(I527,J527)*dt+K527</f>
        <v>0.22473730002436426</v>
      </c>
      <c r="L528" s="5">
        <f t="shared" si="77"/>
        <v>4.7546010971749646E-2</v>
      </c>
      <c r="M528" s="6">
        <f>IF(J528&gt;=I528, 4*PI()*K528^2, f2_*f3_/f1_/K528*L528)</f>
        <v>0.89114407953948349</v>
      </c>
      <c r="N528">
        <f t="shared" si="76"/>
        <v>4.0000000000000002E-4</v>
      </c>
      <c r="O528">
        <f t="shared" si="74"/>
        <v>1.6128306264327739</v>
      </c>
      <c r="P528">
        <f t="shared" si="78"/>
        <v>12.274743950572775</v>
      </c>
      <c r="Q528">
        <f t="shared" si="79"/>
        <v>0.30079745344938447</v>
      </c>
      <c r="R528">
        <f t="shared" si="80"/>
        <v>4.1945077351499271E-2</v>
      </c>
      <c r="S528">
        <f>fSi</f>
        <v>0.8</v>
      </c>
      <c r="T528">
        <f>vt(R528*ps+(1-R528)*pl,pl, 9.8, 0.001, 2*K528, 4*PI()*K528^2, M528,IF(4*PI()*K528^2/M528&gt;=1,K1oct,K1sph), IF(4*PI()*K528^2/M528&gt;=1,K2oct,K2sph))</f>
        <v>0.20948225133811166</v>
      </c>
      <c r="U528">
        <f>vt(S528*ps+(1-S528)*pl,pl, 9.8, 0.001, 2*K528, 4*PI()*K528^2, M528,IF(4*PI()*K528^2/M528&gt;=1,K1oct,K1sph), IF(4*PI()*K528^2/M528&gt;=1,K2oct,K2sph))</f>
        <v>0.95811849767315549</v>
      </c>
    </row>
    <row r="529" spans="6:21">
      <c r="F529">
        <f t="shared" si="75"/>
        <v>52.700000000000479</v>
      </c>
      <c r="G529">
        <f>T0+R_*F529</f>
        <v>853.60999999999967</v>
      </c>
      <c r="H529">
        <f t="shared" si="72"/>
        <v>12.752307692307742</v>
      </c>
      <c r="I529" s="4">
        <f>Cinetica(Tliq-G529)*f3_</f>
        <v>1.5723372454205263E-2</v>
      </c>
      <c r="J529" s="5">
        <f t="shared" si="73"/>
        <v>8.3605297423673645E-6</v>
      </c>
      <c r="K529" s="5">
        <f>MAX(I528,J528)*dt+K528</f>
        <v>0.22630170201847888</v>
      </c>
      <c r="L529" s="5">
        <f t="shared" si="77"/>
        <v>4.854584559150063E-2</v>
      </c>
      <c r="M529" s="6">
        <f>IF(J529&gt;=I529, 4*PI()*K529^2, f2_*f3_/f1_/K529*L529)</f>
        <v>0.90359381337412914</v>
      </c>
      <c r="N529">
        <f t="shared" si="76"/>
        <v>4.0000000000000002E-4</v>
      </c>
      <c r="O529">
        <f t="shared" si="74"/>
        <v>1.614148450955901</v>
      </c>
      <c r="P529">
        <f t="shared" si="78"/>
        <v>12.284684426953087</v>
      </c>
      <c r="Q529">
        <f t="shared" si="79"/>
        <v>0.30079512456330748</v>
      </c>
      <c r="R529">
        <f t="shared" si="80"/>
        <v>4.1983891163859886E-2</v>
      </c>
      <c r="S529">
        <f>fSi</f>
        <v>0.8</v>
      </c>
      <c r="T529">
        <f>vt(R529*ps+(1-R529)*pl,pl, 9.8, 0.001, 2*K529, 4*PI()*K529^2, M529,IF(4*PI()*K529^2/M529&gt;=1,K1oct,K1sph), IF(4*PI()*K529^2/M529&gt;=1,K2oct,K2sph))</f>
        <v>0.21038053257810715</v>
      </c>
      <c r="U529">
        <f>vt(S529*ps+(1-S529)*pl,pl, 9.8, 0.001, 2*K529, 4*PI()*K529^2, M529,IF(4*PI()*K529^2/M529&gt;=1,K1oct,K1sph), IF(4*PI()*K529^2/M529&gt;=1,K2oct,K2sph))</f>
        <v>0.96175648166850969</v>
      </c>
    </row>
    <row r="530" spans="6:21">
      <c r="F530">
        <f t="shared" si="75"/>
        <v>52.80000000000048</v>
      </c>
      <c r="G530">
        <f>T0+R_*F530</f>
        <v>853.53999999999962</v>
      </c>
      <c r="H530">
        <f t="shared" si="72"/>
        <v>12.763076923076982</v>
      </c>
      <c r="I530" s="4">
        <f>Cinetica(Tliq-G530)*f3_</f>
        <v>1.5802977922405651E-2</v>
      </c>
      <c r="J530" s="5">
        <f t="shared" si="73"/>
        <v>8.3691143218169588E-6</v>
      </c>
      <c r="K530" s="5">
        <f>MAX(I529,J529)*dt+K529</f>
        <v>0.2278740392638994</v>
      </c>
      <c r="L530" s="5">
        <f t="shared" si="77"/>
        <v>4.9564777534096403E-2</v>
      </c>
      <c r="M530" s="6">
        <f>IF(J530&gt;=I530, 4*PI()*K530^2, f2_*f3_/f1_/K530*L530)</f>
        <v>0.91619371759923107</v>
      </c>
      <c r="N530">
        <f t="shared" si="76"/>
        <v>4.0000000000000002E-4</v>
      </c>
      <c r="O530">
        <f t="shared" si="74"/>
        <v>1.6154662696342792</v>
      </c>
      <c r="P530">
        <f t="shared" si="78"/>
        <v>12.294624742348295</v>
      </c>
      <c r="Q530">
        <f t="shared" si="79"/>
        <v>0.3007928117945034</v>
      </c>
      <c r="R530">
        <f t="shared" si="80"/>
        <v>4.2022653579492877E-2</v>
      </c>
      <c r="S530">
        <f>fSi</f>
        <v>0.8</v>
      </c>
      <c r="T530">
        <f>vt(R530*ps+(1-R530)*pl,pl, 9.8, 0.001, 2*K530, 4*PI()*K530^2, M530,IF(4*PI()*K530^2/M530&gt;=1,K1oct,K1sph), IF(4*PI()*K530^2/M530&gt;=1,K2oct,K2sph))</f>
        <v>0.2112809048836313</v>
      </c>
      <c r="U530">
        <f>vt(S530*ps+(1-S530)*pl,pl, 9.8, 0.001, 2*K530, 4*PI()*K530^2, M530,IF(4*PI()*K530^2/M530&gt;=1,K1oct,K1sph), IF(4*PI()*K530^2/M530&gt;=1,K2oct,K2sph))</f>
        <v>0.96540139947073367</v>
      </c>
    </row>
    <row r="531" spans="6:21">
      <c r="F531">
        <f t="shared" si="75"/>
        <v>52.900000000000482</v>
      </c>
      <c r="G531">
        <f>T0+R_*F531</f>
        <v>853.46999999999969</v>
      </c>
      <c r="H531">
        <f t="shared" ref="H531:H594" si="81">(G531-Tf)/ml</f>
        <v>12.773846153846202</v>
      </c>
      <c r="I531" s="4">
        <f>Cinetica(Tliq-G531)*f3_</f>
        <v>1.5882836677154618E-2</v>
      </c>
      <c r="J531" s="5">
        <f t="shared" ref="J531:J594" si="82">Glob(H531,N531,Dl,Co,kpart)</f>
        <v>8.3776844264848572E-6</v>
      </c>
      <c r="K531" s="5">
        <f>MAX(I530,J530)*dt+K530</f>
        <v>0.22945433705613996</v>
      </c>
      <c r="L531" s="5">
        <f t="shared" si="77"/>
        <v>5.0603134864693353E-2</v>
      </c>
      <c r="M531" s="6">
        <f>IF(J531&gt;=I531, 4*PI()*K531^2, f2_*f3_/f1_/K531*L531)</f>
        <v>0.9289453178877396</v>
      </c>
      <c r="N531">
        <f t="shared" si="76"/>
        <v>4.0000000000000002E-4</v>
      </c>
      <c r="O531">
        <f t="shared" ref="O531:O594" si="83">O530+(kpart*H530-O530)/L530/R530*(L530*(R531-R530)+R530*MAX(I530,J530)*M530*dt)</f>
        <v>1.6167840824971746</v>
      </c>
      <c r="P531">
        <f t="shared" si="78"/>
        <v>12.304564897886921</v>
      </c>
      <c r="Q531">
        <f t="shared" si="79"/>
        <v>0.30079051500152859</v>
      </c>
      <c r="R531">
        <f t="shared" si="80"/>
        <v>4.2061364627914051E-2</v>
      </c>
      <c r="S531">
        <f>fSi</f>
        <v>0.8</v>
      </c>
      <c r="T531">
        <f>vt(R531*ps+(1-R531)*pl,pl, 9.8, 0.001, 2*K531, 4*PI()*K531^2, M531,IF(4*PI()*K531^2/M531&gt;=1,K1oct,K1sph), IF(4*PI()*K531^2/M531&gt;=1,K2oct,K2sph))</f>
        <v>0.21218336887765676</v>
      </c>
      <c r="U531">
        <f>vt(S531*ps+(1-S531)*pl,pl, 9.8, 0.001, 2*K531, 4*PI()*K531^2, M531,IF(4*PI()*K531^2/M531&gt;=1,K1oct,K1sph), IF(4*PI()*K531^2/M531&gt;=1,K2oct,K2sph))</f>
        <v>0.96905325144871357</v>
      </c>
    </row>
    <row r="532" spans="6:21">
      <c r="F532">
        <f t="shared" si="75"/>
        <v>53.000000000000483</v>
      </c>
      <c r="G532">
        <f>T0+R_*F532</f>
        <v>853.39999999999964</v>
      </c>
      <c r="H532">
        <f t="shared" si="81"/>
        <v>12.78461538461544</v>
      </c>
      <c r="I532" s="4">
        <f>Cinetica(Tliq-G532)*f3_</f>
        <v>1.5962949049674179E-2</v>
      </c>
      <c r="J532" s="5">
        <f t="shared" si="82"/>
        <v>8.3862400929499589E-6</v>
      </c>
      <c r="K532" s="5">
        <f>MAX(I531,J531)*dt+K531</f>
        <v>0.23104262072385542</v>
      </c>
      <c r="L532" s="5">
        <f t="shared" si="77"/>
        <v>5.1661250655787319E-2</v>
      </c>
      <c r="M532" s="6">
        <f>IF(J532&gt;=I532, 4*PI()*K532^2, f2_*f3_/f1_/K532*L532)</f>
        <v>0.94185015251973658</v>
      </c>
      <c r="N532">
        <f t="shared" si="76"/>
        <v>4.0000000000000002E-4</v>
      </c>
      <c r="O532">
        <f t="shared" si="83"/>
        <v>1.618101889573637</v>
      </c>
      <c r="P532">
        <f t="shared" si="78"/>
        <v>12.314504894687454</v>
      </c>
      <c r="Q532">
        <f t="shared" si="79"/>
        <v>0.30078823404444222</v>
      </c>
      <c r="R532">
        <f t="shared" si="80"/>
        <v>4.2100024339443577E-2</v>
      </c>
      <c r="S532">
        <f>fSi</f>
        <v>0.8</v>
      </c>
      <c r="T532">
        <f>vt(R532*ps+(1-R532)*pl,pl, 9.8, 0.001, 2*K532, 4*PI()*K532^2, M532,IF(4*PI()*K532^2/M532&gt;=1,K1oct,K1sph), IF(4*PI()*K532^2/M532&gt;=1,K2oct,K2sph))</f>
        <v>0.21308792518038239</v>
      </c>
      <c r="U532">
        <f>vt(S532*ps+(1-S532)*pl,pl, 9.8, 0.001, 2*K532, 4*PI()*K532^2, M532,IF(4*PI()*K532^2/M532&gt;=1,K1oct,K1sph), IF(4*PI()*K532^2/M532&gt;=1,K2oct,K2sph))</f>
        <v>0.97271203796956462</v>
      </c>
    </row>
    <row r="533" spans="6:21">
      <c r="F533">
        <f t="shared" si="75"/>
        <v>53.100000000000485</v>
      </c>
      <c r="G533">
        <f>T0+R_*F533</f>
        <v>853.3299999999997</v>
      </c>
      <c r="H533">
        <f t="shared" si="81"/>
        <v>12.795384615384661</v>
      </c>
      <c r="I533" s="4">
        <f>Cinetica(Tliq-G533)*f3_</f>
        <v>1.6043315371000552E-2</v>
      </c>
      <c r="J533" s="5">
        <f t="shared" si="82"/>
        <v>8.3947813576679605E-6</v>
      </c>
      <c r="K533" s="5">
        <f>MAX(I532,J532)*dt+K532</f>
        <v>0.23263891562882283</v>
      </c>
      <c r="L533" s="5">
        <f t="shared" si="77"/>
        <v>5.2739463054084335E-2</v>
      </c>
      <c r="M533" s="6">
        <f>IF(J533&gt;=I533, 4*PI()*K533^2, f2_*f3_/f1_/K533*L533)</f>
        <v>0.95490977246278785</v>
      </c>
      <c r="N533">
        <f t="shared" si="76"/>
        <v>4.0000000000000002E-4</v>
      </c>
      <c r="O533">
        <f t="shared" si="83"/>
        <v>1.6194196908924883</v>
      </c>
      <c r="P533">
        <f t="shared" si="78"/>
        <v>12.324444733858467</v>
      </c>
      <c r="Q533">
        <f t="shared" si="79"/>
        <v>0.30078596878478753</v>
      </c>
      <c r="R533">
        <f t="shared" si="80"/>
        <v>4.213863274518035E-2</v>
      </c>
      <c r="S533">
        <f>fSi</f>
        <v>0.8</v>
      </c>
      <c r="T533">
        <f>vt(R533*ps+(1-R533)*pl,pl, 9.8, 0.001, 2*K533, 4*PI()*K533^2, M533,IF(4*PI()*K533^2/M533&gt;=1,K1oct,K1sph), IF(4*PI()*K533^2/M533&gt;=1,K2oct,K2sph))</f>
        <v>0.21399457440914366</v>
      </c>
      <c r="U533">
        <f>vt(S533*ps+(1-S533)*pl,pl, 9.8, 0.001, 2*K533, 4*PI()*K533^2, M533,IF(4*PI()*K533^2/M533&gt;=1,K1oct,K1sph), IF(4*PI()*K533^2/M533&gt;=1,K2oct,K2sph))</f>
        <v>0.97637775939865079</v>
      </c>
    </row>
    <row r="534" spans="6:21">
      <c r="F534">
        <f t="shared" si="75"/>
        <v>53.200000000000486</v>
      </c>
      <c r="G534">
        <f>T0+R_*F534</f>
        <v>853.25999999999965</v>
      </c>
      <c r="H534">
        <f t="shared" si="81"/>
        <v>12.806153846153901</v>
      </c>
      <c r="I534" s="4">
        <f>Cinetica(Tliq-G534)*f3_</f>
        <v>1.6123935971985637E-2</v>
      </c>
      <c r="J534" s="5">
        <f t="shared" si="82"/>
        <v>8.4033082569719897E-6</v>
      </c>
      <c r="K534" s="5">
        <f>MAX(I533,J533)*dt+K533</f>
        <v>0.23424324716592287</v>
      </c>
      <c r="L534" s="5">
        <f t="shared" si="77"/>
        <v>5.3838115348137296E-2</v>
      </c>
      <c r="M534" s="6">
        <f>IF(J534&gt;=I534, 4*PI()*K534^2, f2_*f3_/f1_/K534*L534)</f>
        <v>0.96812574145265784</v>
      </c>
      <c r="N534">
        <f t="shared" si="76"/>
        <v>4.0000000000000002E-4</v>
      </c>
      <c r="O534">
        <f t="shared" si="83"/>
        <v>1.6207374864823378</v>
      </c>
      <c r="P534">
        <f t="shared" si="78"/>
        <v>12.334384416498715</v>
      </c>
      <c r="Q534">
        <f t="shared" si="79"/>
        <v>0.30078371908557333</v>
      </c>
      <c r="R534">
        <f t="shared" si="80"/>
        <v>4.2177189877001427E-2</v>
      </c>
      <c r="S534">
        <f>fSi</f>
        <v>0.8</v>
      </c>
      <c r="T534">
        <f>vt(R534*ps+(1-R534)*pl,pl, 9.8, 0.001, 2*K534, 4*PI()*K534^2, M534,IF(4*PI()*K534^2/M534&gt;=1,K1oct,K1sph), IF(4*PI()*K534^2/M534&gt;=1,K2oct,K2sph))</f>
        <v>0.21490331717850975</v>
      </c>
      <c r="U534">
        <f>vt(S534*ps+(1-S534)*pl,pl, 9.8, 0.001, 2*K534, 4*PI()*K534^2, M534,IF(4*PI()*K534^2/M534&gt;=1,K1oct,K1sph), IF(4*PI()*K534^2/M534&gt;=1,K2oct,K2sph))</f>
        <v>0.98005041609959864</v>
      </c>
    </row>
    <row r="535" spans="6:21">
      <c r="F535">
        <f t="shared" si="75"/>
        <v>53.300000000000487</v>
      </c>
      <c r="G535">
        <f>T0+R_*F535</f>
        <v>853.18999999999971</v>
      </c>
      <c r="H535">
        <f t="shared" si="81"/>
        <v>12.816923076923121</v>
      </c>
      <c r="I535" s="4">
        <f>Cinetica(Tliq-G535)*f3_</f>
        <v>1.6204811183296412E-2</v>
      </c>
      <c r="J535" s="5">
        <f t="shared" si="82"/>
        <v>8.4118208270729947E-6</v>
      </c>
      <c r="K535" s="5">
        <f>MAX(I534,J534)*dt+K534</f>
        <v>0.23585564076312143</v>
      </c>
      <c r="L535" s="5">
        <f t="shared" si="77"/>
        <v>5.4957556036755693E-2</v>
      </c>
      <c r="M535" s="6">
        <f>IF(J535&gt;=I535, 4*PI()*K535^2, f2_*f3_/f1_/K535*L535)</f>
        <v>0.98149963607438373</v>
      </c>
      <c r="N535">
        <f t="shared" si="76"/>
        <v>4.0000000000000002E-4</v>
      </c>
      <c r="O535">
        <f t="shared" si="83"/>
        <v>1.6220552763715721</v>
      </c>
      <c r="P535">
        <f t="shared" si="78"/>
        <v>12.344323943697244</v>
      </c>
      <c r="Q535">
        <f t="shared" si="79"/>
        <v>0.30078148481125577</v>
      </c>
      <c r="R535">
        <f t="shared" si="80"/>
        <v>4.2215695767536823E-2</v>
      </c>
      <c r="S535">
        <f>fSi</f>
        <v>0.8</v>
      </c>
      <c r="T535">
        <f>vt(R535*ps+(1-R535)*pl,pl, 9.8, 0.001, 2*K535, 4*PI()*K535^2, M535,IF(4*PI()*K535^2/M535&gt;=1,K1oct,K1sph), IF(4*PI()*K535^2/M535&gt;=1,K2oct,K2sph))</f>
        <v>0.21581415410027902</v>
      </c>
      <c r="U535">
        <f>vt(S535*ps+(1-S535)*pl,pl, 9.8, 0.001, 2*K535, 4*PI()*K535^2, M535,IF(4*PI()*K535^2/M535&gt;=1,K1oct,K1sph), IF(4*PI()*K535^2/M535&gt;=1,K2oct,K2sph))</f>
        <v>0.98373000843431913</v>
      </c>
    </row>
    <row r="536" spans="6:21">
      <c r="F536">
        <f t="shared" si="75"/>
        <v>53.400000000000489</v>
      </c>
      <c r="G536">
        <f>T0+R_*F536</f>
        <v>853.11999999999966</v>
      </c>
      <c r="H536">
        <f t="shared" si="81"/>
        <v>12.827692307692359</v>
      </c>
      <c r="I536" s="4">
        <f>Cinetica(Tliq-G536)*f3_</f>
        <v>1.628594133541645E-2</v>
      </c>
      <c r="J536" s="5">
        <f t="shared" si="82"/>
        <v>8.4203191040603879E-6</v>
      </c>
      <c r="K536" s="5">
        <f>MAX(I535,J535)*dt+K535</f>
        <v>0.23747612188145106</v>
      </c>
      <c r="L536" s="5">
        <f t="shared" si="77"/>
        <v>5.609813889819594E-2</v>
      </c>
      <c r="M536" s="6">
        <f>IF(J536&gt;=I536, 4*PI()*K536^2, f2_*f3_/f1_/K536*L536)</f>
        <v>0.99503304584371421</v>
      </c>
      <c r="N536">
        <f t="shared" si="76"/>
        <v>4.0000000000000002E-4</v>
      </c>
      <c r="O536">
        <f t="shared" si="83"/>
        <v>1.6233730605883689</v>
      </c>
      <c r="P536">
        <f t="shared" si="78"/>
        <v>12.354263316533494</v>
      </c>
      <c r="Q536">
        <f t="shared" si="79"/>
        <v>0.30077926582772041</v>
      </c>
      <c r="R536">
        <f t="shared" si="80"/>
        <v>4.2254150450169885E-2</v>
      </c>
      <c r="S536">
        <f>fSi</f>
        <v>0.8</v>
      </c>
      <c r="T536">
        <f>vt(R536*ps+(1-R536)*pl,pl, 9.8, 0.001, 2*K536, 4*PI()*K536^2, M536,IF(4*PI()*K536^2/M536&gt;=1,K1oct,K1sph), IF(4*PI()*K536^2/M536&gt;=1,K2oct,K2sph))</f>
        <v>0.21672708578348801</v>
      </c>
      <c r="U536">
        <f>vt(S536*ps+(1-S536)*pl,pl, 9.8, 0.001, 2*K536, 4*PI()*K536^2, M536,IF(4*PI()*K536^2/M536&gt;=1,K1oct,K1sph), IF(4*PI()*K536^2/M536&gt;=1,K2oct,K2sph))</f>
        <v>0.98741653676302177</v>
      </c>
    </row>
    <row r="537" spans="6:21">
      <c r="F537">
        <f t="shared" si="75"/>
        <v>53.50000000000049</v>
      </c>
      <c r="G537">
        <f>T0+R_*F537</f>
        <v>853.04999999999961</v>
      </c>
      <c r="H537">
        <f t="shared" si="81"/>
        <v>12.838461538461598</v>
      </c>
      <c r="I537" s="4">
        <f>Cinetica(Tliq-G537)*f3_</f>
        <v>1.6367326758645419E-2</v>
      </c>
      <c r="J537" s="5">
        <f t="shared" si="82"/>
        <v>8.4288031239024442E-6</v>
      </c>
      <c r="K537" s="5">
        <f>MAX(I536,J536)*dt+K536</f>
        <v>0.2391047160149927</v>
      </c>
      <c r="L537" s="5">
        <f t="shared" si="77"/>
        <v>5.7260223060139719E-2</v>
      </c>
      <c r="M537" s="6">
        <f>IF(J537&gt;=I537, 4*PI()*K537^2, f2_*f3_/f1_/K537*L537)</f>
        <v>1.0087275732889112</v>
      </c>
      <c r="N537">
        <f t="shared" si="76"/>
        <v>4.0000000000000002E-4</v>
      </c>
      <c r="O537">
        <f t="shared" si="83"/>
        <v>1.6246908391606896</v>
      </c>
      <c r="P537">
        <f t="shared" si="78"/>
        <v>12.364202536077405</v>
      </c>
      <c r="Q537">
        <f t="shared" si="79"/>
        <v>0.30077706200226462</v>
      </c>
      <c r="R537">
        <f t="shared" si="80"/>
        <v>4.229255395901392E-2</v>
      </c>
      <c r="S537">
        <f>fSi</f>
        <v>0.8</v>
      </c>
      <c r="T537">
        <f>vt(R537*ps+(1-R537)*pl,pl, 9.8, 0.001, 2*K537, 4*PI()*K537^2, M537,IF(4*PI()*K537^2/M537&gt;=1,K1oct,K1sph), IF(4*PI()*K537^2/M537&gt;=1,K2oct,K2sph))</f>
        <v>0.21764211283441956</v>
      </c>
      <c r="U537">
        <f>vt(S537*ps+(1-S537)*pl,pl, 9.8, 0.001, 2*K537, 4*PI()*K537^2, M537,IF(4*PI()*K537^2/M537&gt;=1,K1oct,K1sph), IF(4*PI()*K537^2/M537&gt;=1,K2oct,K2sph))</f>
        <v>0.99111000144423256</v>
      </c>
    </row>
    <row r="538" spans="6:21">
      <c r="F538">
        <f t="shared" si="75"/>
        <v>53.600000000000492</v>
      </c>
      <c r="G538">
        <f>T0+R_*F538</f>
        <v>852.97999999999968</v>
      </c>
      <c r="H538">
        <f t="shared" si="81"/>
        <v>12.849230769230818</v>
      </c>
      <c r="I538" s="4">
        <f>Cinetica(Tliq-G538)*f3_</f>
        <v>1.6448967783099927E-2</v>
      </c>
      <c r="J538" s="5">
        <f t="shared" si="82"/>
        <v>8.4372729224468602E-6</v>
      </c>
      <c r="K538" s="5">
        <f>MAX(I537,J537)*dt+K537</f>
        <v>0.24074144869085723</v>
      </c>
      <c r="L538" s="5">
        <f t="shared" si="77"/>
        <v>5.8444173070467668E-2</v>
      </c>
      <c r="M538" s="6">
        <f>IF(J538&gt;=I538, 4*PI()*K538^2, f2_*f3_/f1_/K538*L538)</f>
        <v>1.0225848340329149</v>
      </c>
      <c r="N538">
        <f t="shared" si="76"/>
        <v>4.0000000000000002E-4</v>
      </c>
      <c r="O538">
        <f t="shared" si="83"/>
        <v>1.6260086121162844</v>
      </c>
      <c r="P538">
        <f t="shared" si="78"/>
        <v>12.374141603389514</v>
      </c>
      <c r="Q538">
        <f t="shared" si="79"/>
        <v>0.30077487320358004</v>
      </c>
      <c r="R538">
        <f t="shared" si="80"/>
        <v>4.233090632890478E-2</v>
      </c>
      <c r="S538">
        <f>fSi</f>
        <v>0.8</v>
      </c>
      <c r="T538">
        <f>vt(R538*ps+(1-R538)*pl,pl, 9.8, 0.001, 2*K538, 4*PI()*K538^2, M538,IF(4*PI()*K538^2/M538&gt;=1,K1oct,K1sph), IF(4*PI()*K538^2/M538&gt;=1,K2oct,K2sph))</f>
        <v>0.21855923585668394</v>
      </c>
      <c r="U538">
        <f>vt(S538*ps+(1-S538)*pl,pl, 9.8, 0.001, 2*K538, 4*PI()*K538^2, M538,IF(4*PI()*K538^2/M538&gt;=1,K1oct,K1sph), IF(4*PI()*K538^2/M538&gt;=1,K2oct,K2sph))</f>
        <v>0.99481040283481137</v>
      </c>
    </row>
    <row r="539" spans="6:21">
      <c r="F539">
        <f t="shared" si="75"/>
        <v>53.700000000000493</v>
      </c>
      <c r="G539">
        <f>T0+R_*F539</f>
        <v>852.90999999999963</v>
      </c>
      <c r="H539">
        <f t="shared" si="81"/>
        <v>12.860000000000058</v>
      </c>
      <c r="I539" s="4">
        <f>Cinetica(Tliq-G539)*f3_</f>
        <v>1.6530864738714346E-2</v>
      </c>
      <c r="J539" s="5">
        <f t="shared" si="82"/>
        <v>8.4457285354212923E-6</v>
      </c>
      <c r="K539" s="5">
        <f>MAX(I538,J538)*dt+K538</f>
        <v>0.24238634546916721</v>
      </c>
      <c r="L539" s="5">
        <f t="shared" si="77"/>
        <v>5.9650358968836199E-2</v>
      </c>
      <c r="M539" s="6">
        <f>IF(J539&gt;=I539, 4*PI()*K539^2, f2_*f3_/f1_/K539*L539)</f>
        <v>1.0366064568758784</v>
      </c>
      <c r="N539">
        <f t="shared" si="76"/>
        <v>4.0000000000000002E-4</v>
      </c>
      <c r="O539">
        <f t="shared" si="83"/>
        <v>1.6273263794827009</v>
      </c>
      <c r="P539">
        <f t="shared" si="78"/>
        <v>12.384080519521058</v>
      </c>
      <c r="Q539">
        <f t="shared" si="79"/>
        <v>0.30077269930173545</v>
      </c>
      <c r="R539">
        <f t="shared" si="80"/>
        <v>4.2369207595393477E-2</v>
      </c>
      <c r="S539">
        <f>fSi</f>
        <v>0.8</v>
      </c>
      <c r="T539">
        <f>vt(R539*ps+(1-R539)*pl,pl, 9.8, 0.001, 2*K539, 4*PI()*K539^2, M539,IF(4*PI()*K539^2/M539&gt;=1,K1oct,K1sph), IF(4*PI()*K539^2/M539&gt;=1,K2oct,K2sph))</f>
        <v>0.21947845545119657</v>
      </c>
      <c r="U539">
        <f>vt(S539*ps+(1-S539)*pl,pl, 9.8, 0.001, 2*K539, 4*PI()*K539^2, M539,IF(4*PI()*K539^2/M539&gt;=1,K1oct,K1sph), IF(4*PI()*K539^2/M539&gt;=1,K2oct,K2sph))</f>
        <v>0.99851774128996795</v>
      </c>
    </row>
    <row r="540" spans="6:21">
      <c r="F540">
        <f t="shared" ref="F540:F603" si="84">F539+dt</f>
        <v>53.800000000000495</v>
      </c>
      <c r="G540">
        <f>T0+R_*F540</f>
        <v>852.83999999999969</v>
      </c>
      <c r="H540">
        <f t="shared" si="81"/>
        <v>12.870769230769278</v>
      </c>
      <c r="I540" s="4">
        <f>Cinetica(Tliq-G540)*f3_</f>
        <v>1.6613017955240349E-2</v>
      </c>
      <c r="J540" s="5">
        <f t="shared" si="82"/>
        <v>8.4541699984337623E-6</v>
      </c>
      <c r="K540" s="5">
        <f>MAX(I539,J539)*dt+K539</f>
        <v>0.24403943194303865</v>
      </c>
      <c r="L540" s="5">
        <f t="shared" si="77"/>
        <v>6.0879156359064872E-2</v>
      </c>
      <c r="M540" s="6">
        <f>IF(J540&gt;=I540, 4*PI()*K540^2, f2_*f3_/f1_/K540*L540)</f>
        <v>1.0507940838780636</v>
      </c>
      <c r="N540">
        <f t="shared" si="76"/>
        <v>4.0000000000000002E-4</v>
      </c>
      <c r="O540">
        <f t="shared" si="83"/>
        <v>1.6286441412872728</v>
      </c>
      <c r="P540">
        <f t="shared" si="78"/>
        <v>12.394019285514069</v>
      </c>
      <c r="Q540">
        <f t="shared" si="79"/>
        <v>0.30077054016815979</v>
      </c>
      <c r="R540">
        <f t="shared" si="80"/>
        <v>4.2407457794723394E-2</v>
      </c>
      <c r="S540">
        <f>fSi</f>
        <v>0.8</v>
      </c>
      <c r="T540">
        <f>vt(R540*ps+(1-R540)*pl,pl, 9.8, 0.001, 2*K540, 4*PI()*K540^2, M540,IF(4*PI()*K540^2/M540&gt;=1,K1oct,K1sph), IF(4*PI()*K540^2/M540&gt;=1,K2oct,K2sph))</f>
        <v>0.22039977221615459</v>
      </c>
      <c r="U540">
        <f>vt(S540*ps+(1-S540)*pl,pl, 9.8, 0.001, 2*K540, 4*PI()*K540^2, M540,IF(4*PI()*K540^2/M540&gt;=1,K1oct,K1sph), IF(4*PI()*K540^2/M540&gt;=1,K2oct,K2sph))</f>
        <v>1.0022320171632781</v>
      </c>
    </row>
    <row r="541" spans="6:21">
      <c r="F541">
        <f t="shared" si="84"/>
        <v>53.900000000000496</v>
      </c>
      <c r="G541">
        <f>T0+R_*F541</f>
        <v>852.76999999999964</v>
      </c>
      <c r="H541">
        <f t="shared" si="81"/>
        <v>12.881538461538517</v>
      </c>
      <c r="I541" s="4">
        <f>Cinetica(Tliq-G541)*f3_</f>
        <v>1.6695427762248378E-2</v>
      </c>
      <c r="J541" s="5">
        <f t="shared" si="82"/>
        <v>8.4625973469732768E-6</v>
      </c>
      <c r="K541" s="5">
        <f>MAX(I540,J540)*dt+K540</f>
        <v>0.24570073373856269</v>
      </c>
      <c r="L541" s="5">
        <f t="shared" si="77"/>
        <v>6.2130946482341923E-2</v>
      </c>
      <c r="M541" s="6">
        <f>IF(J541&gt;=I541, 4*PI()*K541^2, f2_*f3_/f1_/K541*L541)</f>
        <v>1.065149370443107</v>
      </c>
      <c r="N541">
        <f t="shared" si="76"/>
        <v>4.0000000000000002E-4</v>
      </c>
      <c r="O541">
        <f t="shared" si="83"/>
        <v>1.6299618975571366</v>
      </c>
      <c r="P541">
        <f t="shared" si="78"/>
        <v>12.403957902401476</v>
      </c>
      <c r="Q541">
        <f t="shared" si="79"/>
        <v>0.30076839567562541</v>
      </c>
      <c r="R541">
        <f t="shared" si="80"/>
        <v>4.2445656963831506E-2</v>
      </c>
      <c r="S541">
        <f>fSi</f>
        <v>0.8</v>
      </c>
      <c r="T541">
        <f>vt(R541*ps+(1-R541)*pl,pl, 9.8, 0.001, 2*K541, 4*PI()*K541^2, M541,IF(4*PI()*K541^2/M541&gt;=1,K1oct,K1sph), IF(4*PI()*K541^2/M541&gt;=1,K2oct,K2sph))</f>
        <v>0.22132318674714568</v>
      </c>
      <c r="U541">
        <f>vt(S541*ps+(1-S541)*pl,pl, 9.8, 0.001, 2*K541, 4*PI()*K541^2, M541,IF(4*PI()*K541^2/M541&gt;=1,K1oct,K1sph), IF(4*PI()*K541^2/M541&gt;=1,K2oct,K2sph))</f>
        <v>1.0059532308067001</v>
      </c>
    </row>
    <row r="542" spans="6:21">
      <c r="F542">
        <f t="shared" si="84"/>
        <v>54.000000000000497</v>
      </c>
      <c r="G542">
        <f>T0+R_*F542</f>
        <v>852.6999999999997</v>
      </c>
      <c r="H542">
        <f t="shared" si="81"/>
        <v>12.892307692307737</v>
      </c>
      <c r="I542" s="4">
        <f>Cinetica(Tliq-G542)*f3_</f>
        <v>1.6778094489127024E-2</v>
      </c>
      <c r="J542" s="5">
        <f t="shared" si="82"/>
        <v>8.4710106164102056E-6</v>
      </c>
      <c r="K542" s="5">
        <f>MAX(I541,J541)*dt+K541</f>
        <v>0.24737027651478752</v>
      </c>
      <c r="L542" s="5">
        <f t="shared" si="77"/>
        <v>6.3406116291256087E-2</v>
      </c>
      <c r="M542" s="6">
        <f>IF(J542&gt;=I542, 4*PI()*K542^2, f2_*f3_/f1_/K542*L542)</f>
        <v>1.0796739854016566</v>
      </c>
      <c r="N542">
        <f t="shared" si="76"/>
        <v>4.0000000000000002E-4</v>
      </c>
      <c r="O542">
        <f t="shared" si="83"/>
        <v>1.6312796483192205</v>
      </c>
      <c r="P542">
        <f t="shared" si="78"/>
        <v>12.413896371207201</v>
      </c>
      <c r="Q542">
        <f t="shared" si="79"/>
        <v>0.30076626569823173</v>
      </c>
      <c r="R542">
        <f t="shared" si="80"/>
        <v>4.2483805140324439E-2</v>
      </c>
      <c r="S542">
        <f>fSi</f>
        <v>0.8</v>
      </c>
      <c r="T542">
        <f>vt(R542*ps+(1-R542)*pl,pl, 9.8, 0.001, 2*K542, 4*PI()*K542^2, M542,IF(4*PI()*K542^2/M542&gt;=1,K1oct,K1sph), IF(4*PI()*K542^2/M542&gt;=1,K2oct,K2sph))</f>
        <v>0.22224869963710939</v>
      </c>
      <c r="U542">
        <f>vt(S542*ps+(1-S542)*pl,pl, 9.8, 0.001, 2*K542, 4*PI()*K542^2, M542,IF(4*PI()*K542^2/M542&gt;=1,K1oct,K1sph), IF(4*PI()*K542^2/M542&gt;=1,K2oct,K2sph))</f>
        <v>1.0096813825705901</v>
      </c>
    </row>
    <row r="543" spans="6:21">
      <c r="F543">
        <f t="shared" si="84"/>
        <v>54.100000000000499</v>
      </c>
      <c r="G543">
        <f>T0+R_*F543</f>
        <v>852.62999999999965</v>
      </c>
      <c r="H543">
        <f t="shared" si="81"/>
        <v>12.903076923076977</v>
      </c>
      <c r="I543" s="4">
        <f>Cinetica(Tliq-G543)*f3_</f>
        <v>1.6861018465084539E-2</v>
      </c>
      <c r="J543" s="5">
        <f t="shared" si="82"/>
        <v>8.4794098419968927E-6</v>
      </c>
      <c r="K543" s="5">
        <f>MAX(I542,J542)*dt+K542</f>
        <v>0.24904808596370023</v>
      </c>
      <c r="L543" s="5">
        <f t="shared" si="77"/>
        <v>6.4705058524661851E-2</v>
      </c>
      <c r="M543" s="6">
        <f>IF(J543&gt;=I543, 4*PI()*K543^2, f2_*f3_/f1_/K543*L543)</f>
        <v>1.094369611095372</v>
      </c>
      <c r="N543">
        <f t="shared" si="76"/>
        <v>4.0000000000000002E-4</v>
      </c>
      <c r="O543">
        <f t="shared" si="83"/>
        <v>1.6325973936002585</v>
      </c>
      <c r="P543">
        <f t="shared" si="78"/>
        <v>12.423834692946244</v>
      </c>
      <c r="Q543">
        <f t="shared" si="79"/>
        <v>0.30076415011138885</v>
      </c>
      <c r="R543">
        <f t="shared" si="80"/>
        <v>4.252190236247938E-2</v>
      </c>
      <c r="S543">
        <f>fSi</f>
        <v>0.8</v>
      </c>
      <c r="T543">
        <f>vt(R543*ps+(1-R543)*pl,pl, 9.8, 0.001, 2*K543, 4*PI()*K543^2, M543,IF(4*PI()*K543^2/M543&gt;=1,K1oct,K1sph), IF(4*PI()*K543^2/M543&gt;=1,K2oct,K2sph))</f>
        <v>0.22317631147635511</v>
      </c>
      <c r="U543">
        <f>vt(S543*ps+(1-S543)*pl,pl, 9.8, 0.001, 2*K543, 4*PI()*K543^2, M543,IF(4*PI()*K543^2/M543&gt;=1,K1oct,K1sph), IF(4*PI()*K543^2/M543&gt;=1,K2oct,K2sph))</f>
        <v>1.0134164728037196</v>
      </c>
    </row>
    <row r="544" spans="6:21">
      <c r="F544">
        <f t="shared" si="84"/>
        <v>54.2000000000005</v>
      </c>
      <c r="G544">
        <f>T0+R_*F544</f>
        <v>852.5599999999996</v>
      </c>
      <c r="H544">
        <f t="shared" si="81"/>
        <v>12.913846153846215</v>
      </c>
      <c r="I544" s="4">
        <f>Cinetica(Tliq-G544)*f3_</f>
        <v>1.6944200019148294E-2</v>
      </c>
      <c r="J544" s="5">
        <f t="shared" si="82"/>
        <v>8.4877950588680393E-6</v>
      </c>
      <c r="K544" s="5">
        <f>MAX(I543,J543)*dt+K543</f>
        <v>0.25073418781020868</v>
      </c>
      <c r="L544" s="5">
        <f t="shared" si="77"/>
        <v>6.6028171783386505E-2</v>
      </c>
      <c r="M544" s="6">
        <f>IF(J544&gt;=I544, 4*PI()*K544^2, f2_*f3_/f1_/K544*L544)</f>
        <v>1.1092379434613004</v>
      </c>
      <c r="N544">
        <f t="shared" si="76"/>
        <v>4.0000000000000002E-4</v>
      </c>
      <c r="O544">
        <f t="shared" si="83"/>
        <v>1.633915133426781</v>
      </c>
      <c r="P544">
        <f t="shared" si="78"/>
        <v>12.4337728686248</v>
      </c>
      <c r="Q544">
        <f t="shared" si="79"/>
        <v>0.30076204879180163</v>
      </c>
      <c r="R544">
        <f t="shared" si="80"/>
        <v>4.255994866922197E-2</v>
      </c>
      <c r="S544">
        <f>fSi</f>
        <v>0.8</v>
      </c>
      <c r="T544">
        <f>vt(R544*ps+(1-R544)*pl,pl, 9.8, 0.001, 2*K544, 4*PI()*K544^2, M544,IF(4*PI()*K544^2/M544&gt;=1,K1oct,K1sph), IF(4*PI()*K544^2/M544&gt;=1,K2oct,K2sph))</f>
        <v>0.22410602285261152</v>
      </c>
      <c r="U544">
        <f>vt(S544*ps+(1-S544)*pl,pl, 9.8, 0.001, 2*K544, 4*PI()*K544^2, M544,IF(4*PI()*K544^2/M544&gt;=1,K1oct,K1sph), IF(4*PI()*K544^2/M544&gt;=1,K2oct,K2sph))</f>
        <v>1.0171585018532878</v>
      </c>
    </row>
    <row r="545" spans="6:21">
      <c r="F545">
        <f t="shared" si="84"/>
        <v>54.300000000000502</v>
      </c>
      <c r="G545">
        <f>T0+R_*F545</f>
        <v>852.48999999999967</v>
      </c>
      <c r="H545">
        <f t="shared" si="81"/>
        <v>12.924615384615436</v>
      </c>
      <c r="I545" s="4">
        <f>Cinetica(Tliq-G545)*f3_</f>
        <v>1.7027639480165651E-2</v>
      </c>
      <c r="J545" s="5">
        <f t="shared" si="82"/>
        <v>8.4961663020412581E-6</v>
      </c>
      <c r="K545" s="5">
        <f>MAX(I544,J544)*dt+K544</f>
        <v>0.25242860781212351</v>
      </c>
      <c r="L545" s="5">
        <f t="shared" si="77"/>
        <v>6.7375860606786742E-2</v>
      </c>
      <c r="M545" s="6">
        <f>IF(J545&gt;=I545, 4*PI()*K545^2, f2_*f3_/f1_/K545*L545)</f>
        <v>1.1242806921166228</v>
      </c>
      <c r="N545">
        <f t="shared" si="76"/>
        <v>4.0000000000000002E-4</v>
      </c>
      <c r="O545">
        <f t="shared" si="83"/>
        <v>1.6352328678251227</v>
      </c>
      <c r="P545">
        <f t="shared" si="78"/>
        <v>12.443710899240322</v>
      </c>
      <c r="Q545">
        <f t="shared" si="79"/>
        <v>0.30075996161745389</v>
      </c>
      <c r="R545">
        <f t="shared" si="80"/>
        <v>4.2597944100120744E-2</v>
      </c>
      <c r="S545">
        <f>fSi</f>
        <v>0.8</v>
      </c>
      <c r="T545">
        <f>vt(R545*ps+(1-R545)*pl,pl, 9.8, 0.001, 2*K545, 4*PI()*K545^2, M545,IF(4*PI()*K545^2/M545&gt;=1,K1oct,K1sph), IF(4*PI()*K545^2/M545&gt;=1,K2oct,K2sph))</f>
        <v>0.22503783435099842</v>
      </c>
      <c r="U545">
        <f>vt(S545*ps+(1-S545)*pl,pl, 9.8, 0.001, 2*K545, 4*PI()*K545^2, M545,IF(4*PI()*K545^2/M545&gt;=1,K1oct,K1sph), IF(4*PI()*K545^2/M545&gt;=1,K2oct,K2sph))</f>
        <v>1.0209074700649403</v>
      </c>
    </row>
    <row r="546" spans="6:21">
      <c r="F546">
        <f t="shared" si="84"/>
        <v>54.400000000000503</v>
      </c>
      <c r="G546">
        <f>T0+R_*F546</f>
        <v>852.41999999999962</v>
      </c>
      <c r="H546">
        <f t="shared" si="81"/>
        <v>12.935384615384674</v>
      </c>
      <c r="I546" s="4">
        <f>Cinetica(Tliq-G546)*f3_</f>
        <v>1.711133717680477E-2</v>
      </c>
      <c r="J546" s="5">
        <f t="shared" si="82"/>
        <v>8.5045236064175779E-6</v>
      </c>
      <c r="K546" s="5">
        <f>MAX(I545,J545)*dt+K545</f>
        <v>0.25413137176014006</v>
      </c>
      <c r="L546" s="5">
        <f t="shared" si="77"/>
        <v>6.8748535550162415E-2</v>
      </c>
      <c r="M546" s="6">
        <f>IF(J546&gt;=I546, 4*PI()*K546^2, f2_*f3_/f1_/K546*L546)</f>
        <v>1.1394995804437675</v>
      </c>
      <c r="N546">
        <f t="shared" si="76"/>
        <v>4.0000000000000002E-4</v>
      </c>
      <c r="O546">
        <f t="shared" si="83"/>
        <v>1.636550596821428</v>
      </c>
      <c r="P546">
        <f t="shared" si="78"/>
        <v>12.453648785781636</v>
      </c>
      <c r="Q546">
        <f t="shared" si="79"/>
        <v>0.30075788846759283</v>
      </c>
      <c r="R546">
        <f t="shared" si="80"/>
        <v>4.2635888695380139E-2</v>
      </c>
      <c r="S546">
        <f>fSi</f>
        <v>0.8</v>
      </c>
      <c r="T546">
        <f>vt(R546*ps+(1-R546)*pl,pl, 9.8, 0.001, 2*K546, 4*PI()*K546^2, M546,IF(4*PI()*K546^2/M546&gt;=1,K1oct,K1sph), IF(4*PI()*K546^2/M546&gt;=1,K2oct,K2sph))</f>
        <v>0.22597174655412008</v>
      </c>
      <c r="U546">
        <f>vt(S546*ps+(1-S546)*pl,pl, 9.8, 0.001, 2*K546, 4*PI()*K546^2, M546,IF(4*PI()*K546^2/M546&gt;=1,K1oct,K1sph), IF(4*PI()*K546^2/M546&gt;=1,K2oct,K2sph))</f>
        <v>1.024663377782782</v>
      </c>
    </row>
    <row r="547" spans="6:21">
      <c r="F547">
        <f t="shared" si="84"/>
        <v>54.500000000000504</v>
      </c>
      <c r="G547">
        <f>T0+R_*F547</f>
        <v>852.34999999999968</v>
      </c>
      <c r="H547">
        <f t="shared" si="81"/>
        <v>12.946153846153894</v>
      </c>
      <c r="I547" s="4">
        <f>Cinetica(Tliq-G547)*f3_</f>
        <v>1.7195293437554087E-2</v>
      </c>
      <c r="J547" s="5">
        <f t="shared" si="82"/>
        <v>8.5128670067818514E-6</v>
      </c>
      <c r="K547" s="5">
        <f>MAX(I546,J546)*dt+K546</f>
        <v>0.25584250547782056</v>
      </c>
      <c r="L547" s="5">
        <f t="shared" si="77"/>
        <v>7.014661326303627E-2</v>
      </c>
      <c r="M547" s="6">
        <f>IF(J547&gt;=I547, 4*PI()*K547^2, f2_*f3_/f1_/K547*L547)</f>
        <v>1.1548963456759058</v>
      </c>
      <c r="N547">
        <f t="shared" si="76"/>
        <v>4.0000000000000002E-4</v>
      </c>
      <c r="O547">
        <f t="shared" si="83"/>
        <v>1.6378683204416429</v>
      </c>
      <c r="P547">
        <f t="shared" si="78"/>
        <v>12.463586529229024</v>
      </c>
      <c r="Q547">
        <f t="shared" si="79"/>
        <v>0.30075582922271366</v>
      </c>
      <c r="R547">
        <f t="shared" si="80"/>
        <v>4.2673782495819643E-2</v>
      </c>
      <c r="S547">
        <f>fSi</f>
        <v>0.8</v>
      </c>
      <c r="T547">
        <f>vt(R547*ps+(1-R547)*pl,pl, 9.8, 0.001, 2*K547, 4*PI()*K547^2, M547,IF(4*PI()*K547^2/M547&gt;=1,K1oct,K1sph), IF(4*PI()*K547^2/M547&gt;=1,K2oct,K2sph))</f>
        <v>0.22690776004199131</v>
      </c>
      <c r="U547">
        <f>vt(S547*ps+(1-S547)*pl,pl, 9.8, 0.001, 2*K547, 4*PI()*K547^2, M547,IF(4*PI()*K547^2/M547&gt;=1,K1oct,K1sph), IF(4*PI()*K547^2/M547&gt;=1,K2oct,K2sph))</f>
        <v>1.028426225349393</v>
      </c>
    </row>
    <row r="548" spans="6:21">
      <c r="F548">
        <f t="shared" si="84"/>
        <v>54.600000000000506</v>
      </c>
      <c r="G548">
        <f>T0+R_*F548</f>
        <v>852.27999999999963</v>
      </c>
      <c r="H548">
        <f t="shared" si="81"/>
        <v>12.956923076923134</v>
      </c>
      <c r="I548" s="4">
        <f>Cinetica(Tliq-G548)*f3_</f>
        <v>1.727950859072383E-2</v>
      </c>
      <c r="J548" s="5">
        <f t="shared" si="82"/>
        <v>8.521196537803334E-6</v>
      </c>
      <c r="K548" s="5">
        <f>MAX(I547,J547)*dt+K547</f>
        <v>0.25756203482157597</v>
      </c>
      <c r="L548" s="5">
        <f t="shared" si="77"/>
        <v>7.1570516568306611E-2</v>
      </c>
      <c r="M548" s="6">
        <f>IF(J548&gt;=I548, 4*PI()*K548^2, f2_*f3_/f1_/K548*L548)</f>
        <v>1.1704727389828116</v>
      </c>
      <c r="N548">
        <f t="shared" si="76"/>
        <v>4.0000000000000002E-4</v>
      </c>
      <c r="O548">
        <f t="shared" si="83"/>
        <v>1.6391860387115285</v>
      </c>
      <c r="P548">
        <f t="shared" si="78"/>
        <v>12.47352413055431</v>
      </c>
      <c r="Q548">
        <f t="shared" si="79"/>
        <v>0.30075378376454448</v>
      </c>
      <c r="R548">
        <f t="shared" si="80"/>
        <v>4.2711625542875283E-2</v>
      </c>
      <c r="S548">
        <f>fSi</f>
        <v>0.8</v>
      </c>
      <c r="T548">
        <f>vt(R548*ps+(1-R548)*pl,pl, 9.8, 0.001, 2*K548, 4*PI()*K548^2, M548,IF(4*PI()*K548^2/M548&gt;=1,K1oct,K1sph), IF(4*PI()*K548^2/M548&gt;=1,K2oct,K2sph))</f>
        <v>0.22784587539209825</v>
      </c>
      <c r="U548">
        <f>vt(S548*ps+(1-S548)*pl,pl, 9.8, 0.001, 2*K548, 4*PI()*K548^2, M548,IF(4*PI()*K548^2/M548&gt;=1,K1oct,K1sph), IF(4*PI()*K548^2/M548&gt;=1,K2oct,K2sph))</f>
        <v>1.0321960131058416</v>
      </c>
    </row>
    <row r="549" spans="6:21">
      <c r="F549">
        <f t="shared" si="84"/>
        <v>54.700000000000507</v>
      </c>
      <c r="G549">
        <f>T0+R_*F549</f>
        <v>852.2099999999997</v>
      </c>
      <c r="H549">
        <f t="shared" si="81"/>
        <v>12.967692307692355</v>
      </c>
      <c r="I549" s="4">
        <f>Cinetica(Tliq-G549)*f3_</f>
        <v>1.7363982964445336E-2</v>
      </c>
      <c r="J549" s="5">
        <f t="shared" si="82"/>
        <v>8.5295122340360603E-6</v>
      </c>
      <c r="K549" s="5">
        <f>MAX(I548,J548)*dt+K548</f>
        <v>0.25928998568064837</v>
      </c>
      <c r="L549" s="5">
        <f t="shared" si="77"/>
        <v>7.3020674542282227E-2</v>
      </c>
      <c r="M549" s="6">
        <f>IF(J549&gt;=I549, 4*PI()*K549^2, f2_*f3_/f1_/K549*L549)</f>
        <v>1.1862305255571042</v>
      </c>
      <c r="N549">
        <f t="shared" si="76"/>
        <v>4.0000000000000002E-4</v>
      </c>
      <c r="O549">
        <f t="shared" si="83"/>
        <v>1.6405037516566507</v>
      </c>
      <c r="P549">
        <f t="shared" si="78"/>
        <v>12.48346159072095</v>
      </c>
      <c r="Q549">
        <f t="shared" si="79"/>
        <v>0.30075175197603143</v>
      </c>
      <c r="R549">
        <f t="shared" si="80"/>
        <v>4.274941787857689E-2</v>
      </c>
      <c r="S549">
        <f>fSi</f>
        <v>0.8</v>
      </c>
      <c r="T549">
        <f>vt(R549*ps+(1-R549)*pl,pl, 9.8, 0.001, 2*K549, 4*PI()*K549^2, M549,IF(4*PI()*K549^2/M549&gt;=1,K1oct,K1sph), IF(4*PI()*K549^2/M549&gt;=1,K2oct,K2sph))</f>
        <v>0.22878609317947546</v>
      </c>
      <c r="U549">
        <f>vt(S549*ps+(1-S549)*pl,pl, 9.8, 0.001, 2*K549, 4*PI()*K549^2, M549,IF(4*PI()*K549^2/M549&gt;=1,K1oct,K1sph), IF(4*PI()*K549^2/M549&gt;=1,K2oct,K2sph))</f>
        <v>1.0359727413917033</v>
      </c>
    </row>
    <row r="550" spans="6:21">
      <c r="F550">
        <f t="shared" si="84"/>
        <v>54.800000000000509</v>
      </c>
      <c r="G550">
        <f>T0+R_*F550</f>
        <v>852.13999999999965</v>
      </c>
      <c r="H550">
        <f t="shared" si="81"/>
        <v>12.978461538461593</v>
      </c>
      <c r="I550" s="4">
        <f>Cinetica(Tliq-G550)*f3_</f>
        <v>1.7448716886672589E-2</v>
      </c>
      <c r="J550" s="5">
        <f t="shared" si="82"/>
        <v>8.5378141299194345E-6</v>
      </c>
      <c r="K550" s="5">
        <f>MAX(I549,J549)*dt+K549</f>
        <v>0.26102638397709288</v>
      </c>
      <c r="L550" s="5">
        <f t="shared" si="77"/>
        <v>7.4497522595606672E-2</v>
      </c>
      <c r="M550" s="6">
        <f>IF(J550&gt;=I550, 4*PI()*K550^2, f2_*f3_/f1_/K550*L550)</f>
        <v>1.2021714847008624</v>
      </c>
      <c r="N550">
        <f t="shared" si="76"/>
        <v>4.0000000000000002E-4</v>
      </c>
      <c r="O550">
        <f t="shared" si="83"/>
        <v>1.6418214593023948</v>
      </c>
      <c r="P550">
        <f t="shared" si="78"/>
        <v>12.493398910684126</v>
      </c>
      <c r="Q550">
        <f t="shared" si="79"/>
        <v>0.3007497337413238</v>
      </c>
      <c r="R550">
        <f t="shared" si="80"/>
        <v>4.2787159545550589E-2</v>
      </c>
      <c r="S550">
        <f>fSi</f>
        <v>0.8</v>
      </c>
      <c r="T550">
        <f>vt(R550*ps+(1-R550)*pl,pl, 9.8, 0.001, 2*K550, 4*PI()*K550^2, M550,IF(4*PI()*K550^2/M550&gt;=1,K1oct,K1sph), IF(4*PI()*K550^2/M550&gt;=1,K2oct,K2sph))</f>
        <v>0.22972841397659838</v>
      </c>
      <c r="U550">
        <f>vt(S550*ps+(1-S550)*pl,pl, 9.8, 0.001, 2*K550, 4*PI()*K550^2, M550,IF(4*PI()*K550^2/M550&gt;=1,K1oct,K1sph), IF(4*PI()*K550^2/M550&gt;=1,K2oct,K2sph))</f>
        <v>1.0397564105450685</v>
      </c>
    </row>
    <row r="551" spans="6:21">
      <c r="F551">
        <f t="shared" si="84"/>
        <v>54.90000000000051</v>
      </c>
      <c r="G551">
        <f>T0+R_*F551</f>
        <v>852.0699999999996</v>
      </c>
      <c r="H551">
        <f t="shared" si="81"/>
        <v>12.989230769230831</v>
      </c>
      <c r="I551" s="4">
        <f>Cinetica(Tliq-G551)*f3_</f>
        <v>1.7533710685181655E-2</v>
      </c>
      <c r="J551" s="5">
        <f t="shared" si="82"/>
        <v>8.5461022597786029E-6</v>
      </c>
      <c r="K551" s="5">
        <f>MAX(I550,J550)*dt+K550</f>
        <v>0.26277125566576015</v>
      </c>
      <c r="L551" s="5">
        <f t="shared" si="77"/>
        <v>7.6001502555081341E-2</v>
      </c>
      <c r="M551" s="6">
        <f>IF(J551&gt;=I551, 4*PI()*K551^2, f2_*f3_/f1_/K551*L551)</f>
        <v>1.2182974099126205</v>
      </c>
      <c r="N551">
        <f t="shared" si="76"/>
        <v>4.0000000000000002E-4</v>
      </c>
      <c r="O551">
        <f t="shared" si="83"/>
        <v>1.6431391616739557</v>
      </c>
      <c r="P551">
        <f t="shared" si="78"/>
        <v>12.503336091390818</v>
      </c>
      <c r="Q551">
        <f t="shared" si="79"/>
        <v>0.30074772894575968</v>
      </c>
      <c r="R551">
        <f t="shared" si="80"/>
        <v>4.2824850586997816E-2</v>
      </c>
      <c r="S551">
        <f>fSi</f>
        <v>0.8</v>
      </c>
      <c r="T551">
        <f>vt(R551*ps+(1-R551)*pl,pl, 9.8, 0.001, 2*K551, 4*PI()*K551^2, M551,IF(4*PI()*K551^2/M551&gt;=1,K1oct,K1sph), IF(4*PI()*K551^2/M551&gt;=1,K2oct,K2sph))</f>
        <v>0.23067283835348981</v>
      </c>
      <c r="U551">
        <f>vt(S551*ps+(1-S551)*pl,pl, 9.8, 0.001, 2*K551, 4*PI()*K551^2, M551,IF(4*PI()*K551^2/M551&gt;=1,K1oct,K1sph), IF(4*PI()*K551^2/M551&gt;=1,K2oct,K2sph))</f>
        <v>1.0435470209025635</v>
      </c>
    </row>
    <row r="552" spans="6:21">
      <c r="F552">
        <f t="shared" si="84"/>
        <v>55.000000000000512</v>
      </c>
      <c r="G552">
        <f>T0+R_*F552</f>
        <v>851.99999999999966</v>
      </c>
      <c r="H552">
        <f t="shared" si="81"/>
        <v>13.000000000000053</v>
      </c>
      <c r="I552" s="4">
        <f>Cinetica(Tliq-G552)*f3_</f>
        <v>1.7618964687571511E-2</v>
      </c>
      <c r="J552" s="5">
        <f t="shared" si="82"/>
        <v>8.5543766578249738E-6</v>
      </c>
      <c r="K552" s="5">
        <f>MAX(I551,J551)*dt+K551</f>
        <v>0.26452462673427829</v>
      </c>
      <c r="L552" s="5">
        <f t="shared" si="77"/>
        <v>7.7533062746394085E-2</v>
      </c>
      <c r="M552" s="6">
        <f>IF(J552&gt;=I552, 4*PI()*K552^2, f2_*f3_/f1_/K552*L552)</f>
        <v>1.2346101089747321</v>
      </c>
      <c r="N552">
        <f t="shared" si="76"/>
        <v>4.0000000000000002E-4</v>
      </c>
      <c r="O552">
        <f t="shared" si="83"/>
        <v>1.6444568587963453</v>
      </c>
      <c r="P552">
        <f t="shared" si="78"/>
        <v>12.513273133779906</v>
      </c>
      <c r="Q552">
        <f t="shared" si="79"/>
        <v>0.30074573747585159</v>
      </c>
      <c r="R552">
        <f t="shared" si="80"/>
        <v>4.2862491046690189E-2</v>
      </c>
      <c r="S552">
        <f>fSi</f>
        <v>0.8</v>
      </c>
      <c r="T552">
        <f>vt(R552*ps+(1-R552)*pl,pl, 9.8, 0.001, 2*K552, 4*PI()*K552^2, M552,IF(4*PI()*K552^2/M552&gt;=1,K1oct,K1sph), IF(4*PI()*K552^2/M552&gt;=1,K2oct,K2sph))</f>
        <v>0.23161936687774853</v>
      </c>
      <c r="U552">
        <f>vt(S552*ps+(1-S552)*pl,pl, 9.8, 0.001, 2*K552, 4*PI()*K552^2, M552,IF(4*PI()*K552^2/M552&gt;=1,K1oct,K1sph), IF(4*PI()*K552^2/M552&gt;=1,K2oct,K2sph))</f>
        <v>1.0473445727993584</v>
      </c>
    </row>
    <row r="553" spans="6:21">
      <c r="F553">
        <f t="shared" si="84"/>
        <v>55.100000000000513</v>
      </c>
      <c r="G553">
        <f>T0+R_*F553</f>
        <v>851.92999999999961</v>
      </c>
      <c r="H553">
        <f t="shared" si="81"/>
        <v>13.010769230769291</v>
      </c>
      <c r="I553" s="4">
        <f>Cinetica(Tliq-G553)*f3_</f>
        <v>1.7704479221264897E-2</v>
      </c>
      <c r="J553" s="5">
        <f t="shared" si="82"/>
        <v>8.5626373581567258E-6</v>
      </c>
      <c r="K553" s="5">
        <f>MAX(I552,J552)*dt+K552</f>
        <v>0.26628652320303542</v>
      </c>
      <c r="L553" s="5">
        <f t="shared" si="77"/>
        <v>7.9092658077763625E-2</v>
      </c>
      <c r="M553" s="6">
        <f>IF(J553&gt;=I553, 4*PI()*K553^2, f2_*f3_/f1_/K553*L553)</f>
        <v>1.2511114040411275</v>
      </c>
      <c r="N553">
        <f t="shared" si="76"/>
        <v>4.0000000000000002E-4</v>
      </c>
      <c r="O553">
        <f t="shared" si="83"/>
        <v>1.6457745506943975</v>
      </c>
      <c r="P553">
        <f t="shared" si="78"/>
        <v>12.52321003878224</v>
      </c>
      <c r="Q553">
        <f t="shared" si="79"/>
        <v>0.30074375921927238</v>
      </c>
      <c r="R553">
        <f t="shared" si="80"/>
        <v>4.2900080968963528E-2</v>
      </c>
      <c r="S553">
        <f>fSi</f>
        <v>0.8</v>
      </c>
      <c r="T553">
        <f>vt(R553*ps+(1-R553)*pl,pl, 9.8, 0.001, 2*K553, 4*PI()*K553^2, M553,IF(4*PI()*K553^2/M553&gt;=1,K1oct,K1sph), IF(4*PI()*K553^2/M553&gt;=1,K2oct,K2sph))</f>
        <v>0.23256800011448606</v>
      </c>
      <c r="U553">
        <f>vt(S553*ps+(1-S553)*pl,pl, 9.8, 0.001, 2*K553, 4*PI()*K553^2, M553,IF(4*PI()*K553^2/M553&gt;=1,K1oct,K1sph), IF(4*PI()*K553^2/M553&gt;=1,K2oct,K2sph))</f>
        <v>1.0511490665691863</v>
      </c>
    </row>
    <row r="554" spans="6:21">
      <c r="F554">
        <f t="shared" si="84"/>
        <v>55.200000000000514</v>
      </c>
      <c r="G554">
        <f>T0+R_*F554</f>
        <v>851.85999999999967</v>
      </c>
      <c r="H554">
        <f t="shared" si="81"/>
        <v>13.021538461538512</v>
      </c>
      <c r="I554" s="4">
        <f>Cinetica(Tliq-G554)*f3_</f>
        <v>1.7790254613507719E-2</v>
      </c>
      <c r="J554" s="5">
        <f t="shared" si="82"/>
        <v>8.5708843947591807E-6</v>
      </c>
      <c r="K554" s="5">
        <f>MAX(I553,J553)*dt+K553</f>
        <v>0.26805697112516191</v>
      </c>
      <c r="L554" s="5">
        <f t="shared" si="77"/>
        <v>8.0680750124506609E-2</v>
      </c>
      <c r="M554" s="6">
        <f>IF(J554&gt;=I554, 4*PI()*K554^2, f2_*f3_/f1_/K554*L554)</f>
        <v>1.2678031317254379</v>
      </c>
      <c r="N554">
        <f t="shared" si="76"/>
        <v>4.0000000000000002E-4</v>
      </c>
      <c r="O554">
        <f t="shared" si="83"/>
        <v>1.6470922373927608</v>
      </c>
      <c r="P554">
        <f t="shared" si="78"/>
        <v>12.533146807320728</v>
      </c>
      <c r="Q554">
        <f t="shared" si="79"/>
        <v>0.30074179406484119</v>
      </c>
      <c r="R554">
        <f t="shared" si="80"/>
        <v>4.2937620398698799E-2</v>
      </c>
      <c r="S554">
        <f>fSi</f>
        <v>0.8</v>
      </c>
      <c r="T554">
        <f>vt(R554*ps+(1-R554)*pl,pl, 9.8, 0.001, 2*K554, 4*PI()*K554^2, M554,IF(4*PI()*K554^2/M554&gt;=1,K1oct,K1sph), IF(4*PI()*K554^2/M554&gt;=1,K2oct,K2sph))</f>
        <v>0.23351873862640091</v>
      </c>
      <c r="U554">
        <f>vt(S554*ps+(1-S554)*pl,pl, 9.8, 0.001, 2*K554, 4*PI()*K554^2, M554,IF(4*PI()*K554^2/M554&gt;=1,K1oct,K1sph), IF(4*PI()*K554^2/M554&gt;=1,K2oct,K2sph))</f>
        <v>1.0549605025443531</v>
      </c>
    </row>
    <row r="555" spans="6:21">
      <c r="F555">
        <f t="shared" si="84"/>
        <v>55.300000000000516</v>
      </c>
      <c r="G555">
        <f>T0+R_*F555</f>
        <v>851.78999999999962</v>
      </c>
      <c r="H555">
        <f t="shared" si="81"/>
        <v>13.03230769230775</v>
      </c>
      <c r="I555" s="4">
        <f>Cinetica(Tliq-G555)*f3_</f>
        <v>1.7876291191370606E-2</v>
      </c>
      <c r="J555" s="5">
        <f t="shared" si="82"/>
        <v>8.5791178015053825E-6</v>
      </c>
      <c r="K555" s="5">
        <f>MAX(I554,J554)*dt+K554</f>
        <v>0.26983599658651269</v>
      </c>
      <c r="L555" s="5">
        <f t="shared" si="77"/>
        <v>8.229780721453657E-2</v>
      </c>
      <c r="M555" s="6">
        <f>IF(J555&gt;=I555, 4*PI()*K555^2, f2_*f3_/f1_/K555*L555)</f>
        <v>1.2846871431895068</v>
      </c>
      <c r="N555">
        <f t="shared" si="76"/>
        <v>4.0000000000000002E-4</v>
      </c>
      <c r="O555">
        <f t="shared" si="83"/>
        <v>1.6484099189159112</v>
      </c>
      <c r="P555">
        <f t="shared" si="78"/>
        <v>12.543083440310427</v>
      </c>
      <c r="Q555">
        <f t="shared" si="79"/>
        <v>0.30073984190250991</v>
      </c>
      <c r="R555">
        <f t="shared" si="80"/>
        <v>4.2975109381323831E-2</v>
      </c>
      <c r="S555">
        <f>fSi</f>
        <v>0.8</v>
      </c>
      <c r="T555">
        <f>vt(R555*ps+(1-R555)*pl,pl, 9.8, 0.001, 2*K555, 4*PI()*K555^2, M555,IF(4*PI()*K555^2/M555&gt;=1,K1oct,K1sph), IF(4*PI()*K555^2/M555&gt;=1,K2oct,K2sph))</f>
        <v>0.2344715829738056</v>
      </c>
      <c r="U555">
        <f>vt(S555*ps+(1-S555)*pl,pl, 9.8, 0.001, 2*K555, 4*PI()*K555^2, M555,IF(4*PI()*K555^2/M555&gt;=1,K1oct,K1sph), IF(4*PI()*K555^2/M555&gt;=1,K2oct,K2sph))</f>
        <v>1.0587788810557515</v>
      </c>
    </row>
    <row r="556" spans="6:21">
      <c r="F556">
        <f t="shared" si="84"/>
        <v>55.400000000000517</v>
      </c>
      <c r="G556">
        <f>T0+R_*F556</f>
        <v>851.71999999999969</v>
      </c>
      <c r="H556">
        <f t="shared" si="81"/>
        <v>13.043076923076971</v>
      </c>
      <c r="I556" s="4">
        <f>Cinetica(Tliq-G556)*f3_</f>
        <v>1.7962589281748192E-2</v>
      </c>
      <c r="J556" s="5">
        <f t="shared" si="82"/>
        <v>8.5873376121564482E-6</v>
      </c>
      <c r="K556" s="5">
        <f>MAX(I555,J555)*dt+K555</f>
        <v>0.27162362570564974</v>
      </c>
      <c r="L556" s="5">
        <f t="shared" si="77"/>
        <v>8.3944304514803378E-2</v>
      </c>
      <c r="M556" s="6">
        <f>IF(J556&gt;=I556, 4*PI()*K556^2, f2_*f3_/f1_/K556*L556)</f>
        <v>1.3017653042322817</v>
      </c>
      <c r="N556">
        <f t="shared" si="76"/>
        <v>4.0000000000000002E-4</v>
      </c>
      <c r="O556">
        <f t="shared" si="83"/>
        <v>1.6497275952881418</v>
      </c>
      <c r="P556">
        <f t="shared" si="78"/>
        <v>12.553019938658606</v>
      </c>
      <c r="Q556">
        <f t="shared" si="79"/>
        <v>0.30073790262334948</v>
      </c>
      <c r="R556">
        <f t="shared" si="80"/>
        <v>4.301254796279233E-2</v>
      </c>
      <c r="S556">
        <f>fSi</f>
        <v>0.8</v>
      </c>
      <c r="T556">
        <f>vt(R556*ps+(1-R556)*pl,pl, 9.8, 0.001, 2*K556, 4*PI()*K556^2, M556,IF(4*PI()*K556^2/M556&gt;=1,K1oct,K1sph), IF(4*PI()*K556^2/M556&gt;=1,K2oct,K2sph))</f>
        <v>0.23542653371457672</v>
      </c>
      <c r="U556">
        <f>vt(S556*ps+(1-S556)*pl,pl, 9.8, 0.001, 2*K556, 4*PI()*K556^2, M556,IF(4*PI()*K556^2/M556&gt;=1,K1oct,K1sph), IF(4*PI()*K556^2/M556&gt;=1,K2oct,K2sph))</f>
        <v>1.0626042024328775</v>
      </c>
    </row>
    <row r="557" spans="6:21">
      <c r="F557">
        <f t="shared" si="84"/>
        <v>55.500000000000519</v>
      </c>
      <c r="G557">
        <f>T0+R_*F557</f>
        <v>851.64999999999964</v>
      </c>
      <c r="H557">
        <f t="shared" si="81"/>
        <v>13.05384615384621</v>
      </c>
      <c r="I557" s="4">
        <f>Cinetica(Tliq-G557)*f3_</f>
        <v>1.8049149211360627E-2</v>
      </c>
      <c r="J557" s="5">
        <f t="shared" si="82"/>
        <v>8.5955438603621426E-6</v>
      </c>
      <c r="K557" s="5">
        <f>MAX(I556,J556)*dt+K556</f>
        <v>0.27341988463382455</v>
      </c>
      <c r="L557" s="5">
        <f t="shared" si="77"/>
        <v>8.5620724118681685E-2</v>
      </c>
      <c r="M557" s="6">
        <f>IF(J557&gt;=I557, 4*PI()*K557^2, f2_*f3_/f1_/K557*L557)</f>
        <v>1.3190394953790892</v>
      </c>
      <c r="N557">
        <f t="shared" si="76"/>
        <v>4.0000000000000002E-4</v>
      </c>
      <c r="O557">
        <f t="shared" si="83"/>
        <v>1.6510452665335773</v>
      </c>
      <c r="P557">
        <f t="shared" si="78"/>
        <v>12.562956303264841</v>
      </c>
      <c r="Q557">
        <f t="shared" si="79"/>
        <v>0.30073597611953667</v>
      </c>
      <c r="R557">
        <f t="shared" si="80"/>
        <v>4.3049936189586559E-2</v>
      </c>
      <c r="S557">
        <f>fSi</f>
        <v>0.8</v>
      </c>
      <c r="T557">
        <f>vt(R557*ps+(1-R557)*pl,pl, 9.8, 0.001, 2*K557, 4*PI()*K557^2, M557,IF(4*PI()*K557^2/M557&gt;=1,K1oct,K1sph), IF(4*PI()*K557^2/M557&gt;=1,K2oct,K2sph))</f>
        <v>0.23638359140430623</v>
      </c>
      <c r="U557">
        <f>vt(S557*ps+(1-S557)*pl,pl, 9.8, 0.001, 2*K557, 4*PI()*K557^2, M557,IF(4*PI()*K557^2/M557&gt;=1,K1oct,K1sph), IF(4*PI()*K557^2/M557&gt;=1,K2oct,K2sph))</f>
        <v>1.0664364670038387</v>
      </c>
    </row>
    <row r="558" spans="6:21">
      <c r="F558">
        <f t="shared" si="84"/>
        <v>55.60000000000052</v>
      </c>
      <c r="G558">
        <f>T0+R_*F558</f>
        <v>851.57999999999959</v>
      </c>
      <c r="H558">
        <f t="shared" si="81"/>
        <v>13.064615384615449</v>
      </c>
      <c r="I558" s="4">
        <f>Cinetica(Tliq-G558)*f3_</f>
        <v>1.8135971306753037E-2</v>
      </c>
      <c r="J558" s="5">
        <f t="shared" si="82"/>
        <v>8.6037365796612296E-6</v>
      </c>
      <c r="K558" s="5">
        <f>MAX(I557,J557)*dt+K557</f>
        <v>0.2752247995549606</v>
      </c>
      <c r="L558" s="5">
        <f t="shared" si="77"/>
        <v>8.7327555134316837E-2</v>
      </c>
      <c r="M558" s="6">
        <f>IF(J558&gt;=I558, 4*PI()*K558^2, f2_*f3_/f1_/K558*L558)</f>
        <v>1.3365116119712934</v>
      </c>
      <c r="N558">
        <f t="shared" si="76"/>
        <v>4.0000000000000002E-4</v>
      </c>
      <c r="O558">
        <f t="shared" si="83"/>
        <v>1.6523629326761635</v>
      </c>
      <c r="P558">
        <f t="shared" si="78"/>
        <v>12.572892535021087</v>
      </c>
      <c r="Q558">
        <f t="shared" si="79"/>
        <v>0.30073406228434085</v>
      </c>
      <c r="R558">
        <f t="shared" si="80"/>
        <v>4.3087274108697365E-2</v>
      </c>
      <c r="S558">
        <f>fSi</f>
        <v>0.8</v>
      </c>
      <c r="T558">
        <f>vt(R558*ps+(1-R558)*pl,pl, 9.8, 0.001, 2*K558, 4*PI()*K558^2, M558,IF(4*PI()*K558^2/M558&gt;=1,K1oct,K1sph), IF(4*PI()*K558^2/M558&gt;=1,K2oct,K2sph))</f>
        <v>0.23734275659609247</v>
      </c>
      <c r="U558">
        <f>vt(S558*ps+(1-S558)*pl,pl, 9.8, 0.001, 2*K558, 4*PI()*K558^2, M558,IF(4*PI()*K558^2/M558&gt;=1,K1oct,K1sph), IF(4*PI()*K558^2/M558&gt;=1,K2oct,K2sph))</f>
        <v>1.0702756750953715</v>
      </c>
    </row>
    <row r="559" spans="6:21">
      <c r="F559">
        <f t="shared" si="84"/>
        <v>55.700000000000522</v>
      </c>
      <c r="G559">
        <f>T0+R_*F559</f>
        <v>851.50999999999965</v>
      </c>
      <c r="H559">
        <f t="shared" si="81"/>
        <v>13.075384615384669</v>
      </c>
      <c r="I559" s="4">
        <f>Cinetica(Tliq-G559)*f3_</f>
        <v>1.8223055894296299E-2</v>
      </c>
      <c r="J559" s="5">
        <f t="shared" si="82"/>
        <v>8.6119158034819917E-6</v>
      </c>
      <c r="K559" s="5">
        <f>MAX(I558,J558)*dt+K558</f>
        <v>0.2770383966856359</v>
      </c>
      <c r="L559" s="5">
        <f t="shared" si="77"/>
        <v>8.9065293773937418E-2</v>
      </c>
      <c r="M559" s="6">
        <f>IF(J559&gt;=I559, 4*PI()*K559^2, f2_*f3_/f1_/K559*L559)</f>
        <v>1.354183564256338</v>
      </c>
      <c r="N559">
        <f t="shared" si="76"/>
        <v>4.0000000000000002E-4</v>
      </c>
      <c r="O559">
        <f t="shared" si="83"/>
        <v>1.6536805937396752</v>
      </c>
      <c r="P559">
        <f t="shared" si="78"/>
        <v>12.58282863481176</v>
      </c>
      <c r="Q559">
        <f t="shared" si="79"/>
        <v>0.30073216101211092</v>
      </c>
      <c r="R559">
        <f t="shared" si="80"/>
        <v>4.3124561767620577E-2</v>
      </c>
      <c r="S559">
        <f>fSi</f>
        <v>0.8</v>
      </c>
      <c r="T559">
        <f>vt(R559*ps+(1-R559)*pl,pl, 9.8, 0.001, 2*K559, 4*PI()*K559^2, M559,IF(4*PI()*K559^2/M559&gt;=1,K1oct,K1sph), IF(4*PI()*K559^2/M559&gt;=1,K2oct,K2sph))</f>
        <v>0.23830402984080107</v>
      </c>
      <c r="U559">
        <f>vt(S559*ps+(1-S559)*pl,pl, 9.8, 0.001, 2*K559, 4*PI()*K559^2, M559,IF(4*PI()*K559^2/M559&gt;=1,K1oct,K1sph), IF(4*PI()*K559^2/M559&gt;=1,K2oct,K2sph))</f>
        <v>1.0741218270328505</v>
      </c>
    </row>
    <row r="560" spans="6:21">
      <c r="F560">
        <f t="shared" si="84"/>
        <v>55.800000000000523</v>
      </c>
      <c r="G560">
        <f>T0+R_*F560</f>
        <v>851.4399999999996</v>
      </c>
      <c r="H560">
        <f t="shared" si="81"/>
        <v>13.086153846153907</v>
      </c>
      <c r="I560" s="4">
        <f>Cinetica(Tliq-G560)*f3_</f>
        <v>1.8310403300187919E-2</v>
      </c>
      <c r="J560" s="5">
        <f t="shared" si="82"/>
        <v>8.6200815651427037E-6</v>
      </c>
      <c r="K560" s="5">
        <f>MAX(I559,J559)*dt+K559</f>
        <v>0.27886070227506554</v>
      </c>
      <c r="L560" s="5">
        <f t="shared" si="77"/>
        <v>9.0834443444142959E-2</v>
      </c>
      <c r="M560" s="6">
        <f>IF(J560&gt;=I560, 4*PI()*K560^2, f2_*f3_/f1_/K560*L560)</f>
        <v>1.3720572774781756</v>
      </c>
      <c r="N560">
        <f t="shared" si="76"/>
        <v>4.0000000000000002E-4</v>
      </c>
      <c r="O560">
        <f t="shared" si="83"/>
        <v>1.6549982497477218</v>
      </c>
      <c r="P560">
        <f t="shared" si="78"/>
        <v>12.592764603513809</v>
      </c>
      <c r="Q560">
        <f t="shared" si="79"/>
        <v>0.30073027219826265</v>
      </c>
      <c r="R560">
        <f t="shared" si="80"/>
        <v>4.316179921435187E-2</v>
      </c>
      <c r="S560">
        <f>fSi</f>
        <v>0.8</v>
      </c>
      <c r="T560">
        <f>vt(R560*ps+(1-R560)*pl,pl, 9.8, 0.001, 2*K560, 4*PI()*K560^2, M560,IF(4*PI()*K560^2/M560&gt;=1,K1oct,K1sph), IF(4*PI()*K560^2/M560&gt;=1,K2oct,K2sph))</f>
        <v>0.2392674116869648</v>
      </c>
      <c r="U560">
        <f>vt(S560*ps+(1-S560)*pl,pl, 9.8, 0.001, 2*K560, 4*PI()*K560^2, M560,IF(4*PI()*K560^2/M560&gt;=1,K1oct,K1sph), IF(4*PI()*K560^2/M560&gt;=1,K2oct,K2sph))</f>
        <v>1.0779749231403037</v>
      </c>
    </row>
    <row r="561" spans="6:21">
      <c r="F561">
        <f t="shared" si="84"/>
        <v>55.900000000000524</v>
      </c>
      <c r="G561">
        <f>T0+R_*F561</f>
        <v>851.36999999999966</v>
      </c>
      <c r="H561">
        <f t="shared" si="81"/>
        <v>13.09692307692313</v>
      </c>
      <c r="I561" s="4">
        <f>Cinetica(Tliq-G561)*f3_</f>
        <v>1.8398013850451395E-2</v>
      </c>
      <c r="J561" s="5">
        <f t="shared" si="82"/>
        <v>8.6282338978520053E-6</v>
      </c>
      <c r="K561" s="5">
        <f>MAX(I560,J560)*dt+K560</f>
        <v>0.28069174260508434</v>
      </c>
      <c r="L561" s="5">
        <f t="shared" si="77"/>
        <v>9.2635514837175789E-2</v>
      </c>
      <c r="M561" s="6">
        <f>IF(J561&gt;=I561, 4*PI()*K561^2, f2_*f3_/f1_/K561*L561)</f>
        <v>1.3901346919680804</v>
      </c>
      <c r="N561">
        <f t="shared" si="76"/>
        <v>4.0000000000000002E-4</v>
      </c>
      <c r="O561">
        <f t="shared" si="83"/>
        <v>1.656315900723738</v>
      </c>
      <c r="P561">
        <f t="shared" si="78"/>
        <v>12.602700441996799</v>
      </c>
      <c r="Q561">
        <f t="shared" si="79"/>
        <v>0.30072839573926591</v>
      </c>
      <c r="R561">
        <f t="shared" si="80"/>
        <v>4.3198986497368169E-2</v>
      </c>
      <c r="S561">
        <f>fSi</f>
        <v>0.8</v>
      </c>
      <c r="T561">
        <f>vt(R561*ps+(1-R561)*pl,pl, 9.8, 0.001, 2*K561, 4*PI()*K561^2, M561,IF(4*PI()*K561^2/M561&gt;=1,K1oct,K1sph), IF(4*PI()*K561^2/M561&gt;=1,K2oct,K2sph))</f>
        <v>0.24023290268071304</v>
      </c>
      <c r="U561">
        <f>vt(S561*ps+(1-S561)*pl,pl, 9.8, 0.001, 2*K561, 4*PI()*K561^2, M561,IF(4*PI()*K561^2/M561&gt;=1,K1oct,K1sph), IF(4*PI()*K561^2/M561&gt;=1,K2oct,K2sph))</f>
        <v>1.0818349637404241</v>
      </c>
    </row>
    <row r="562" spans="6:21">
      <c r="F562">
        <f t="shared" si="84"/>
        <v>56.000000000000526</v>
      </c>
      <c r="G562">
        <f>T0+R_*F562</f>
        <v>851.29999999999961</v>
      </c>
      <c r="H562">
        <f t="shared" si="81"/>
        <v>13.107692307692368</v>
      </c>
      <c r="I562" s="4">
        <f>Cinetica(Tliq-G562)*f3_</f>
        <v>1.848588787093779E-2</v>
      </c>
      <c r="J562" s="5">
        <f t="shared" si="82"/>
        <v>8.6363728347094506E-6</v>
      </c>
      <c r="K562" s="5">
        <f>MAX(I561,J561)*dt+K561</f>
        <v>0.28253154399012947</v>
      </c>
      <c r="L562" s="5">
        <f t="shared" si="77"/>
        <v>9.4469026023186145E-2</v>
      </c>
      <c r="M562" s="6">
        <f>IF(J562&gt;=I562, 4*PI()*K562^2, f2_*f3_/f1_/K562*L562)</f>
        <v>1.4084177632358552</v>
      </c>
      <c r="N562">
        <f t="shared" si="76"/>
        <v>4.0000000000000002E-4</v>
      </c>
      <c r="O562">
        <f t="shared" si="83"/>
        <v>1.6576335466909973</v>
      </c>
      <c r="P562">
        <f t="shared" si="78"/>
        <v>12.612636151122981</v>
      </c>
      <c r="Q562">
        <f t="shared" si="79"/>
        <v>0.30072653153263224</v>
      </c>
      <c r="R562">
        <f t="shared" si="80"/>
        <v>4.3236123665630136E-2</v>
      </c>
      <c r="S562">
        <f>fSi</f>
        <v>0.8</v>
      </c>
      <c r="T562">
        <f>vt(R562*ps+(1-R562)*pl,pl, 9.8, 0.001, 2*K562, 4*PI()*K562^2, M562,IF(4*PI()*K562^2/M562&gt;=1,K1oct,K1sph), IF(4*PI()*K562^2/M562&gt;=1,K2oct,K2sph))</f>
        <v>0.24120050336598589</v>
      </c>
      <c r="U562">
        <f>vt(S562*ps+(1-S562)*pl,pl, 9.8, 0.001, 2*K562, 4*PI()*K562^2, M562,IF(4*PI()*K562^2/M562&gt;=1,K1oct,K1sph), IF(4*PI()*K562^2/M562&gt;=1,K2oct,K2sph))</f>
        <v>1.0857019491545814</v>
      </c>
    </row>
    <row r="563" spans="6:21">
      <c r="F563">
        <f t="shared" si="84"/>
        <v>56.100000000000527</v>
      </c>
      <c r="G563">
        <f>T0+R_*F563</f>
        <v>851.22999999999968</v>
      </c>
      <c r="H563">
        <f t="shared" si="81"/>
        <v>13.118461538461588</v>
      </c>
      <c r="I563" s="4">
        <f>Cinetica(Tliq-G563)*f3_</f>
        <v>1.8574025687324962E-2</v>
      </c>
      <c r="J563" s="5">
        <f t="shared" si="82"/>
        <v>8.6444984087058513E-6</v>
      </c>
      <c r="K563" s="5">
        <f>MAX(I562,J562)*dt+K562</f>
        <v>0.28438013277722324</v>
      </c>
      <c r="L563" s="5">
        <f t="shared" si="77"/>
        <v>9.6335502543499166E-2</v>
      </c>
      <c r="M563" s="6">
        <f>IF(J563&gt;=I563, 4*PI()*K563^2, f2_*f3_/f1_/K563*L563)</f>
        <v>1.4269084620614181</v>
      </c>
      <c r="N563">
        <f t="shared" si="76"/>
        <v>4.0000000000000002E-4</v>
      </c>
      <c r="O563">
        <f t="shared" si="83"/>
        <v>1.658951187672602</v>
      </c>
      <c r="P563">
        <f t="shared" si="78"/>
        <v>12.622571731747367</v>
      </c>
      <c r="Q563">
        <f t="shared" si="79"/>
        <v>0.30072467947690251</v>
      </c>
      <c r="R563">
        <f t="shared" si="80"/>
        <v>4.3273210768562921E-2</v>
      </c>
      <c r="S563">
        <f>fSi</f>
        <v>0.8</v>
      </c>
      <c r="T563">
        <f>vt(R563*ps+(1-R563)*pl,pl, 9.8, 0.001, 2*K563, 4*PI()*K563^2, M563,IF(4*PI()*K563^2/M563&gt;=1,K1oct,K1sph), IF(4*PI()*K563^2/M563&gt;=1,K2oct,K2sph))</f>
        <v>0.24217021428436725</v>
      </c>
      <c r="U563">
        <f>vt(S563*ps+(1-S563)*pl,pl, 9.8, 0.001, 2*K563, 4*PI()*K563^2, M563,IF(4*PI()*K563^2/M563&gt;=1,K1oct,K1sph), IF(4*PI()*K563^2/M563&gt;=1,K2oct,K2sph))</f>
        <v>1.0895758797028352</v>
      </c>
    </row>
    <row r="564" spans="6:21">
      <c r="F564">
        <f t="shared" si="84"/>
        <v>56.200000000000529</v>
      </c>
      <c r="G564">
        <f>T0+R_*F564</f>
        <v>851.15999999999963</v>
      </c>
      <c r="H564">
        <f t="shared" si="81"/>
        <v>13.129230769230826</v>
      </c>
      <c r="I564" s="4">
        <f>Cinetica(Tliq-G564)*f3_</f>
        <v>1.8662427625119122E-2</v>
      </c>
      <c r="J564" s="5">
        <f t="shared" si="82"/>
        <v>8.6526106527238329E-6</v>
      </c>
      <c r="K564" s="5">
        <f>MAX(I563,J563)*dt+K563</f>
        <v>0.28623753534595575</v>
      </c>
      <c r="L564" s="5">
        <f t="shared" si="77"/>
        <v>9.823547750489324E-2</v>
      </c>
      <c r="M564" s="6">
        <f>IF(J564&gt;=I564, 4*PI()*K564^2, f2_*f3_/f1_/K564*L564)</f>
        <v>1.4456087745867852</v>
      </c>
      <c r="N564">
        <f t="shared" si="76"/>
        <v>4.0000000000000002E-4</v>
      </c>
      <c r="O564">
        <f t="shared" si="83"/>
        <v>1.6602688236914971</v>
      </c>
      <c r="P564">
        <f t="shared" si="78"/>
        <v>12.632507184717811</v>
      </c>
      <c r="Q564">
        <f t="shared" si="79"/>
        <v>0.30072283947163497</v>
      </c>
      <c r="R564">
        <f t="shared" si="80"/>
        <v>4.3310247856058887E-2</v>
      </c>
      <c r="S564">
        <f>fSi</f>
        <v>0.8</v>
      </c>
      <c r="T564">
        <f>vt(R564*ps+(1-R564)*pl,pl, 9.8, 0.001, 2*K564, 4*PI()*K564^2, M564,IF(4*PI()*K564^2/M564&gt;=1,K1oct,K1sph), IF(4*PI()*K564^2/M564&gt;=1,K2oct,K2sph))</f>
        <v>0.24314203597522008</v>
      </c>
      <c r="U564">
        <f>vt(S564*ps+(1-S564)*pl,pl, 9.8, 0.001, 2*K564, 4*PI()*K564^2, M564,IF(4*PI()*K564^2/M564&gt;=1,K1oct,K1sph), IF(4*PI()*K564^2/M564&gt;=1,K2oct,K2sph))</f>
        <v>1.0934567557039456</v>
      </c>
    </row>
    <row r="565" spans="6:21">
      <c r="F565">
        <f t="shared" si="84"/>
        <v>56.30000000000053</v>
      </c>
      <c r="G565">
        <f>T0+R_*F565</f>
        <v>851.08999999999969</v>
      </c>
      <c r="H565">
        <f t="shared" si="81"/>
        <v>13.140000000000047</v>
      </c>
      <c r="I565" s="4">
        <f>Cinetica(Tliq-G565)*f3_</f>
        <v>1.8751094009654069E-2</v>
      </c>
      <c r="J565" s="5">
        <f t="shared" si="82"/>
        <v>8.6607095995381646E-6</v>
      </c>
      <c r="K565" s="5">
        <f>MAX(I564,J564)*dt+K564</f>
        <v>0.28810377810846766</v>
      </c>
      <c r="L565" s="5">
        <f t="shared" si="77"/>
        <v>0.10016949167489868</v>
      </c>
      <c r="M565" s="6">
        <f>IF(J565&gt;=I565, 4*PI()*K565^2, f2_*f3_/f1_/K565*L565)</f>
        <v>1.4645207024084406</v>
      </c>
      <c r="N565">
        <f t="shared" si="76"/>
        <v>4.0000000000000002E-4</v>
      </c>
      <c r="O565">
        <f t="shared" si="83"/>
        <v>1.6615864547704589</v>
      </c>
      <c r="P565">
        <f t="shared" si="78"/>
        <v>12.642442510875066</v>
      </c>
      <c r="Q565">
        <f t="shared" si="79"/>
        <v>0.30072101141739305</v>
      </c>
      <c r="R565">
        <f t="shared" si="80"/>
        <v>4.3347234978457869E-2</v>
      </c>
      <c r="S565">
        <f>fSi</f>
        <v>0.8</v>
      </c>
      <c r="T565">
        <f>vt(R565*ps+(1-R565)*pl,pl, 9.8, 0.001, 2*K565, 4*PI()*K565^2, M565,IF(4*PI()*K565^2/M565&gt;=1,K1oct,K1sph), IF(4*PI()*K565^2/M565&gt;=1,K2oct,K2sph))</f>
        <v>0.24411596897564453</v>
      </c>
      <c r="U565">
        <f>vt(S565*ps+(1-S565)*pl,pl, 9.8, 0.001, 2*K565, 4*PI()*K565^2, M565,IF(4*PI()*K565^2/M565&gt;=1,K1oct,K1sph), IF(4*PI()*K565^2/M565&gt;=1,K2oct,K2sph))</f>
        <v>1.0973445774753876</v>
      </c>
    </row>
    <row r="566" spans="6:21">
      <c r="F566">
        <f t="shared" si="84"/>
        <v>56.400000000000531</v>
      </c>
      <c r="G566">
        <f>T0+R_*F566</f>
        <v>851.01999999999964</v>
      </c>
      <c r="H566">
        <f t="shared" si="81"/>
        <v>13.150769230769287</v>
      </c>
      <c r="I566" s="4">
        <f>Cinetica(Tliq-G566)*f3_</f>
        <v>1.8840025166092733E-2</v>
      </c>
      <c r="J566" s="5">
        <f t="shared" si="82"/>
        <v>8.668795281816317E-6</v>
      </c>
      <c r="K566" s="5">
        <f>MAX(I565,J565)*dt+K565</f>
        <v>0.28997888750943307</v>
      </c>
      <c r="L566" s="5">
        <f t="shared" si="77"/>
        <v>0.10213809357812594</v>
      </c>
      <c r="M566" s="6">
        <f>IF(J566&gt;=I566, 4*PI()*K566^2, f2_*f3_/f1_/K566*L566)</f>
        <v>1.4836462626700997</v>
      </c>
      <c r="N566">
        <f t="shared" si="76"/>
        <v>4.0000000000000002E-4</v>
      </c>
      <c r="O566">
        <f t="shared" si="83"/>
        <v>1.662904080932109</v>
      </c>
      <c r="P566">
        <f t="shared" si="78"/>
        <v>12.652377711052873</v>
      </c>
      <c r="Q566">
        <f t="shared" si="79"/>
        <v>0.3007191952157337</v>
      </c>
      <c r="R566">
        <f t="shared" si="80"/>
        <v>4.338417218655085E-2</v>
      </c>
      <c r="S566">
        <f>fSi</f>
        <v>0.8</v>
      </c>
      <c r="T566">
        <f>vt(R566*ps+(1-R566)*pl,pl, 9.8, 0.001, 2*K566, 4*PI()*K566^2, M566,IF(4*PI()*K566^2/M566&gt;=1,K1oct,K1sph), IF(4*PI()*K566^2/M566&gt;=1,K2oct,K2sph))</f>
        <v>0.24509201382048459</v>
      </c>
      <c r="U566">
        <f>vt(S566*ps+(1-S566)*pl,pl, 9.8, 0.001, 2*K566, 4*PI()*K566^2, M566,IF(4*PI()*K566^2/M566&gt;=1,K1oct,K1sph), IF(4*PI()*K566^2/M566&gt;=1,K2oct,K2sph))</f>
        <v>1.1012393453333595</v>
      </c>
    </row>
    <row r="567" spans="6:21">
      <c r="F567">
        <f t="shared" si="84"/>
        <v>56.500000000000533</v>
      </c>
      <c r="G567">
        <f>T0+R_*F567</f>
        <v>850.94999999999959</v>
      </c>
      <c r="H567">
        <f t="shared" si="81"/>
        <v>13.161538461538525</v>
      </c>
      <c r="I567" s="4">
        <f>Cinetica(Tliq-G567)*f3_</f>
        <v>1.8929221419426569E-2</v>
      </c>
      <c r="J567" s="5">
        <f t="shared" si="82"/>
        <v>8.6768677321187923E-6</v>
      </c>
      <c r="K567" s="5">
        <f>MAX(I566,J566)*dt+K566</f>
        <v>0.29186289002604232</v>
      </c>
      <c r="L567" s="5">
        <f t="shared" si="77"/>
        <v>0.10414183959363267</v>
      </c>
      <c r="M567" s="6">
        <f>IF(J567&gt;=I567, 4*PI()*K567^2, f2_*f3_/f1_/K567*L567)</f>
        <v>1.5029874881558614</v>
      </c>
      <c r="N567">
        <f t="shared" si="76"/>
        <v>4.0000000000000002E-4</v>
      </c>
      <c r="O567">
        <f t="shared" si="83"/>
        <v>1.664221702198905</v>
      </c>
      <c r="P567">
        <f t="shared" si="78"/>
        <v>12.662312786078024</v>
      </c>
      <c r="Q567">
        <f t="shared" si="79"/>
        <v>0.30071739076919562</v>
      </c>
      <c r="R567">
        <f t="shared" si="80"/>
        <v>4.3421059531561182E-2</v>
      </c>
      <c r="S567">
        <f>fSi</f>
        <v>0.8</v>
      </c>
      <c r="T567">
        <f>vt(R567*ps+(1-R567)*pl,pl, 9.8, 0.001, 2*K567, 4*PI()*K567^2, M567,IF(4*PI()*K567^2/M567&gt;=1,K1oct,K1sph), IF(4*PI()*K567^2/M567&gt;=1,K2oct,K2sph))</f>
        <v>0.24607017104239859</v>
      </c>
      <c r="U567">
        <f>vt(S567*ps+(1-S567)*pl,pl, 9.8, 0.001, 2*K567, 4*PI()*K567^2, M567,IF(4*PI()*K567^2/M567&gt;=1,K1oct,K1sph), IF(4*PI()*K567^2/M567&gt;=1,K2oct,K2sph))</f>
        <v>1.1051410595927984</v>
      </c>
    </row>
    <row r="568" spans="6:21">
      <c r="F568">
        <f t="shared" si="84"/>
        <v>56.600000000000534</v>
      </c>
      <c r="G568">
        <f>T0+R_*F568</f>
        <v>850.87999999999965</v>
      </c>
      <c r="H568">
        <f t="shared" si="81"/>
        <v>13.172307692307745</v>
      </c>
      <c r="I568" s="4">
        <f>Cinetica(Tliq-G568)*f3_</f>
        <v>1.9018683094476355E-2</v>
      </c>
      <c r="J568" s="5">
        <f t="shared" si="82"/>
        <v>8.6849269828996188E-6</v>
      </c>
      <c r="K568" s="5">
        <f>MAX(I567,J567)*dt+K567</f>
        <v>0.29375581216798496</v>
      </c>
      <c r="L568" s="5">
        <f t="shared" si="77"/>
        <v>0.1061812940533392</v>
      </c>
      <c r="M568" s="6">
        <f>IF(J568&gt;=I568, 4*PI()*K568^2, f2_*f3_/f1_/K568*L568)</f>
        <v>1.5225464273837601</v>
      </c>
      <c r="N568">
        <f t="shared" si="76"/>
        <v>4.0000000000000002E-4</v>
      </c>
      <c r="O568">
        <f t="shared" si="83"/>
        <v>1.6655393185931473</v>
      </c>
      <c r="P568">
        <f t="shared" si="78"/>
        <v>12.672247736770425</v>
      </c>
      <c r="Q568">
        <f t="shared" si="79"/>
        <v>0.30071559798128794</v>
      </c>
      <c r="R568">
        <f t="shared" si="80"/>
        <v>4.3457897065141984E-2</v>
      </c>
      <c r="S568">
        <f>fSi</f>
        <v>0.8</v>
      </c>
      <c r="T568">
        <f>vt(R568*ps+(1-R568)*pl,pl, 9.8, 0.001, 2*K568, 4*PI()*K568^2, M568,IF(4*PI()*K568^2/M568&gt;=1,K1oct,K1sph), IF(4*PI()*K568^2/M568&gt;=1,K2oct,K2sph))</f>
        <v>0.24705044117179911</v>
      </c>
      <c r="U568">
        <f>vt(S568*ps+(1-S568)*pl,pl, 9.8, 0.001, 2*K568, 4*PI()*K568^2, M568,IF(4*PI()*K568^2/M568&gt;=1,K1oct,K1sph), IF(4*PI()*K568^2/M568&gt;=1,K2oct,K2sph))</f>
        <v>1.1090497205673868</v>
      </c>
    </row>
    <row r="569" spans="6:21">
      <c r="F569">
        <f t="shared" si="84"/>
        <v>56.700000000000536</v>
      </c>
      <c r="G569">
        <f>T0+R_*F569</f>
        <v>850.8099999999996</v>
      </c>
      <c r="H569">
        <f t="shared" si="81"/>
        <v>13.183076923076984</v>
      </c>
      <c r="I569" s="4">
        <f>Cinetica(Tliq-G569)*f3_</f>
        <v>1.910841051589306E-2</v>
      </c>
      <c r="J569" s="5">
        <f t="shared" si="82"/>
        <v>8.6929730665068187E-6</v>
      </c>
      <c r="K569" s="5">
        <f>MAX(I568,J568)*dt+K568</f>
        <v>0.29565768047743263</v>
      </c>
      <c r="L569" s="5">
        <f t="shared" si="77"/>
        <v>0.10825702934150125</v>
      </c>
      <c r="M569" s="6">
        <f>IF(J569&gt;=I569, 4*PI()*K569^2, f2_*f3_/f1_/K569*L569)</f>
        <v>1.5423251446997039</v>
      </c>
      <c r="N569">
        <f t="shared" si="76"/>
        <v>4.0000000000000002E-4</v>
      </c>
      <c r="O569">
        <f t="shared" si="83"/>
        <v>1.666856930136984</v>
      </c>
      <c r="P569">
        <f t="shared" si="78"/>
        <v>12.682182563943181</v>
      </c>
      <c r="Q569">
        <f t="shared" si="79"/>
        <v>0.30071381675647874</v>
      </c>
      <c r="R569">
        <f t="shared" si="80"/>
        <v>4.3494684839372091E-2</v>
      </c>
      <c r="S569">
        <f>fSi</f>
        <v>0.8</v>
      </c>
      <c r="T569">
        <f>vt(R569*ps+(1-R569)*pl,pl, 9.8, 0.001, 2*K569, 4*PI()*K569^2, M569,IF(4*PI()*K569^2/M569&gt;=1,K1oct,K1sph), IF(4*PI()*K569^2/M569&gt;=1,K2oct,K2sph))</f>
        <v>0.24803282473697183</v>
      </c>
      <c r="U569">
        <f>vt(S569*ps+(1-S569)*pl,pl, 9.8, 0.001, 2*K569, 4*PI()*K569^2, M569,IF(4*PI()*K569^2/M569&gt;=1,K1oct,K1sph), IF(4*PI()*K569^2/M569&gt;=1,K2oct,K2sph))</f>
        <v>1.1129653285695689</v>
      </c>
    </row>
    <row r="570" spans="6:21">
      <c r="F570">
        <f t="shared" si="84"/>
        <v>56.800000000000537</v>
      </c>
      <c r="G570">
        <f>T0+R_*F570</f>
        <v>850.73999999999967</v>
      </c>
      <c r="H570">
        <f t="shared" si="81"/>
        <v>13.193846153846206</v>
      </c>
      <c r="I570" s="4">
        <f>Cinetica(Tliq-G570)*f3_</f>
        <v>1.9198404008157151E-2</v>
      </c>
      <c r="J570" s="5">
        <f t="shared" si="82"/>
        <v>8.7010060151827454E-6</v>
      </c>
      <c r="K570" s="5">
        <f>MAX(I569,J569)*dt+K569</f>
        <v>0.29756852152902191</v>
      </c>
      <c r="L570" s="5">
        <f t="shared" si="77"/>
        <v>0.11036962599524988</v>
      </c>
      <c r="M570" s="6">
        <f>IF(J570&gt;=I570, 4*PI()*K570^2, f2_*f3_/f1_/K570*L570)</f>
        <v>1.5623257203718122</v>
      </c>
      <c r="N570">
        <f t="shared" si="76"/>
        <v>4.0000000000000002E-4</v>
      </c>
      <c r="O570">
        <f t="shared" si="83"/>
        <v>1.6681745368524026</v>
      </c>
      <c r="P570">
        <f t="shared" si="78"/>
        <v>12.692117268402656</v>
      </c>
      <c r="Q570">
        <f t="shared" si="79"/>
        <v>0.30071204700018384</v>
      </c>
      <c r="R570">
        <f t="shared" si="80"/>
        <v>4.3531422906738532E-2</v>
      </c>
      <c r="S570">
        <f>fSi</f>
        <v>0.8</v>
      </c>
      <c r="T570">
        <f>vt(R570*ps+(1-R570)*pl,pl, 9.8, 0.001, 2*K570, 4*PI()*K570^2, M570,IF(4*PI()*K570^2/M570&gt;=1,K1oct,K1sph), IF(4*PI()*K570^2/M570&gt;=1,K2oct,K2sph))</f>
        <v>0.24901732226394996</v>
      </c>
      <c r="U570">
        <f>vt(S570*ps+(1-S570)*pl,pl, 9.8, 0.001, 2*K570, 4*PI()*K570^2, M570,IF(4*PI()*K570^2/M570&gt;=1,K1oct,K1sph), IF(4*PI()*K570^2/M570&gt;=1,K2oct,K2sph))</f>
        <v>1.116887883910558</v>
      </c>
    </row>
    <row r="571" spans="6:21">
      <c r="F571">
        <f t="shared" si="84"/>
        <v>56.900000000000539</v>
      </c>
      <c r="G571">
        <f>T0+R_*F571</f>
        <v>850.66999999999962</v>
      </c>
      <c r="H571">
        <f t="shared" si="81"/>
        <v>13.204615384615444</v>
      </c>
      <c r="I571" s="4">
        <f>Cinetica(Tliq-G571)*f3_</f>
        <v>1.9288663895580198E-2</v>
      </c>
      <c r="J571" s="5">
        <f t="shared" si="82"/>
        <v>8.7090258610646181E-6</v>
      </c>
      <c r="K571" s="5">
        <f>MAX(I570,J570)*dt+K570</f>
        <v>0.29948836192983763</v>
      </c>
      <c r="L571" s="5">
        <f t="shared" si="77"/>
        <v>0.11251967280620859</v>
      </c>
      <c r="M571" s="6">
        <f>IF(J571&gt;=I571, 4*PI()*K571^2, f2_*f3_/f1_/K571*L571)</f>
        <v>1.5825502506851532</v>
      </c>
      <c r="N571">
        <f t="shared" si="76"/>
        <v>4.0000000000000002E-4</v>
      </c>
      <c r="O571">
        <f t="shared" si="83"/>
        <v>1.6694921387612429</v>
      </c>
      <c r="P571">
        <f t="shared" si="78"/>
        <v>12.702051850948534</v>
      </c>
      <c r="Q571">
        <f t="shared" si="79"/>
        <v>0.30071028861875593</v>
      </c>
      <c r="R571">
        <f t="shared" si="80"/>
        <v>4.3568111320139984E-2</v>
      </c>
      <c r="S571">
        <f>fSi</f>
        <v>0.8</v>
      </c>
      <c r="T571">
        <f>vt(R571*ps+(1-R571)*pl,pl, 9.8, 0.001, 2*K571, 4*PI()*K571^2, M571,IF(4*PI()*K571^2/M571&gt;=1,K1oct,K1sph), IF(4*PI()*K571^2/M571&gt;=1,K2oct,K2sph))</f>
        <v>0.25000393427661488</v>
      </c>
      <c r="U571">
        <f>vt(S571*ps+(1-S571)*pl,pl, 9.8, 0.001, 2*K571, 4*PI()*K571^2, M571,IF(4*PI()*K571^2/M571&gt;=1,K1oct,K1sph), IF(4*PI()*K571^2/M571&gt;=1,K2oct,K2sph))</f>
        <v>1.1208173869003495</v>
      </c>
    </row>
    <row r="572" spans="6:21">
      <c r="F572">
        <f t="shared" si="84"/>
        <v>57.00000000000054</v>
      </c>
      <c r="G572">
        <f>T0+R_*F572</f>
        <v>850.59999999999968</v>
      </c>
      <c r="H572">
        <f t="shared" si="81"/>
        <v>13.215384615384664</v>
      </c>
      <c r="I572" s="4">
        <f>Cinetica(Tliq-G572)*f3_</f>
        <v>1.9379190502304043E-2</v>
      </c>
      <c r="J572" s="5">
        <f t="shared" si="82"/>
        <v>8.717032636184853E-6</v>
      </c>
      <c r="K572" s="5">
        <f>MAX(I571,J571)*dt+K571</f>
        <v>0.30141722831939566</v>
      </c>
      <c r="L572" s="5">
        <f t="shared" si="77"/>
        <v>0.11470776692319588</v>
      </c>
      <c r="M572" s="6">
        <f>IF(J572&gt;=I572, 4*PI()*K572^2, f2_*f3_/f1_/K572*L572)</f>
        <v>1.6030008480368709</v>
      </c>
      <c r="N572">
        <f t="shared" si="76"/>
        <v>4.0000000000000002E-4</v>
      </c>
      <c r="O572">
        <f t="shared" si="83"/>
        <v>1.670809735885187</v>
      </c>
      <c r="P572">
        <f t="shared" si="78"/>
        <v>12.711986312373897</v>
      </c>
      <c r="Q572">
        <f t="shared" si="79"/>
        <v>0.30070854151947357</v>
      </c>
      <c r="R572">
        <f t="shared" si="80"/>
        <v>4.3604750132868617E-2</v>
      </c>
      <c r="S572">
        <f>fSi</f>
        <v>0.8</v>
      </c>
      <c r="T572">
        <f>vt(R572*ps+(1-R572)*pl,pl, 9.8, 0.001, 2*K572, 4*PI()*K572^2, M572,IF(4*PI()*K572^2/M572&gt;=1,K1oct,K1sph), IF(4*PI()*K572^2/M572&gt;=1,K2oct,K2sph))</f>
        <v>0.25099266129674952</v>
      </c>
      <c r="U572">
        <f>vt(S572*ps+(1-S572)*pl,pl, 9.8, 0.001, 2*K572, 4*PI()*K572^2, M572,IF(4*PI()*K572^2/M572&gt;=1,K1oct,K1sph), IF(4*PI()*K572^2/M572&gt;=1,K2oct,K2sph))</f>
        <v>1.1247538378477318</v>
      </c>
    </row>
    <row r="573" spans="6:21">
      <c r="F573">
        <f t="shared" si="84"/>
        <v>57.100000000000541</v>
      </c>
      <c r="G573">
        <f>T0+R_*F573</f>
        <v>850.52999999999963</v>
      </c>
      <c r="H573">
        <f t="shared" si="81"/>
        <v>13.226153846153903</v>
      </c>
      <c r="I573" s="4">
        <f>Cinetica(Tliq-G573)*f3_</f>
        <v>1.9469984152302409E-2</v>
      </c>
      <c r="J573" s="5">
        <f t="shared" si="82"/>
        <v>8.7250263724715931E-6</v>
      </c>
      <c r="K573" s="5">
        <f>MAX(I572,J572)*dt+K572</f>
        <v>0.30335514736962604</v>
      </c>
      <c r="L573" s="5">
        <f t="shared" si="77"/>
        <v>0.11693451395602429</v>
      </c>
      <c r="M573" s="6">
        <f>IF(J573&gt;=I573, 4*PI()*K573^2, f2_*f3_/f1_/K573*L573)</f>
        <v>1.6236796410317131</v>
      </c>
      <c r="N573">
        <f t="shared" si="76"/>
        <v>4.0000000000000002E-4</v>
      </c>
      <c r="O573">
        <f t="shared" si="83"/>
        <v>1.672127328245772</v>
      </c>
      <c r="P573">
        <f t="shared" si="78"/>
        <v>12.721920653465292</v>
      </c>
      <c r="Q573">
        <f t="shared" si="79"/>
        <v>0.30070680561053048</v>
      </c>
      <c r="R573">
        <f t="shared" si="80"/>
        <v>4.3641339398613727E-2</v>
      </c>
      <c r="S573">
        <f>fSi</f>
        <v>0.8</v>
      </c>
      <c r="T573">
        <f>vt(R573*ps+(1-R573)*pl,pl, 9.8, 0.001, 2*K573, 4*PI()*K573^2, M573,IF(4*PI()*K573^2/M573&gt;=1,K1oct,K1sph), IF(4*PI()*K573^2/M573&gt;=1,K2oct,K2sph))</f>
        <v>0.25198350384397533</v>
      </c>
      <c r="U573">
        <f>vt(S573*ps+(1-S573)*pl,pl, 9.8, 0.001, 2*K573, 4*PI()*K573^2, M573,IF(4*PI()*K573^2/M573&gt;=1,K1oct,K1sph), IF(4*PI()*K573^2/M573&gt;=1,K2oct,K2sph))</f>
        <v>1.1286972370602955</v>
      </c>
    </row>
    <row r="574" spans="6:21">
      <c r="F574">
        <f t="shared" si="84"/>
        <v>57.200000000000543</v>
      </c>
      <c r="G574">
        <f>T0+R_*F574</f>
        <v>850.45999999999958</v>
      </c>
      <c r="H574">
        <f t="shared" si="81"/>
        <v>13.236923076923141</v>
      </c>
      <c r="I574" s="4">
        <f>Cinetica(Tliq-G574)*f3_</f>
        <v>1.9561045169380193E-2</v>
      </c>
      <c r="J574" s="5">
        <f t="shared" si="82"/>
        <v>8.7330071017490332E-6</v>
      </c>
      <c r="K574" s="5">
        <f>MAX(I573,J573)*dt+K573</f>
        <v>0.30530214578485626</v>
      </c>
      <c r="L574" s="5">
        <f t="shared" si="77"/>
        <v>0.11920052808040536</v>
      </c>
      <c r="M574" s="6">
        <f>IF(J574&gt;=I574, 4*PI()*K574^2, f2_*f3_/f1_/K574*L574)</f>
        <v>1.644588774577965</v>
      </c>
      <c r="N574">
        <f t="shared" si="76"/>
        <v>4.0000000000000002E-4</v>
      </c>
      <c r="O574">
        <f t="shared" si="83"/>
        <v>1.6734449158643814</v>
      </c>
      <c r="P574">
        <f t="shared" si="78"/>
        <v>12.73185487500278</v>
      </c>
      <c r="Q574">
        <f t="shared" si="79"/>
        <v>0.30070508080102487</v>
      </c>
      <c r="R574">
        <f t="shared" si="80"/>
        <v>4.3677879171444486E-2</v>
      </c>
      <c r="S574">
        <f>fSi</f>
        <v>0.8</v>
      </c>
      <c r="T574">
        <f>vt(R574*ps+(1-R574)*pl,pl, 9.8, 0.001, 2*K574, 4*PI()*K574^2, M574,IF(4*PI()*K574^2/M574&gt;=1,K1oct,K1sph), IF(4*PI()*K574^2/M574&gt;=1,K2oct,K2sph))</f>
        <v>0.25297646243577138</v>
      </c>
      <c r="U574">
        <f>vt(S574*ps+(1-S574)*pl,pl, 9.8, 0.001, 2*K574, 4*PI()*K574^2, M574,IF(4*PI()*K574^2/M574&gt;=1,K1oct,K1sph), IF(4*PI()*K574^2/M574&gt;=1,K2oct,K2sph))</f>
        <v>1.1326475848444457</v>
      </c>
    </row>
    <row r="575" spans="6:21">
      <c r="F575">
        <f t="shared" si="84"/>
        <v>57.300000000000544</v>
      </c>
      <c r="G575">
        <f>T0+R_*F575</f>
        <v>850.38999999999965</v>
      </c>
      <c r="H575">
        <f t="shared" si="81"/>
        <v>13.247692307692363</v>
      </c>
      <c r="I575" s="4">
        <f>Cinetica(Tliq-G575)*f3_</f>
        <v>1.965237387717432E-2</v>
      </c>
      <c r="J575" s="5">
        <f t="shared" si="82"/>
        <v>8.74097485573789E-6</v>
      </c>
      <c r="K575" s="5">
        <f>MAX(I574,J574)*dt+K574</f>
        <v>0.30725825030179427</v>
      </c>
      <c r="L575" s="5">
        <f t="shared" si="77"/>
        <v>0.12150643214396961</v>
      </c>
      <c r="M575" s="6">
        <f>IF(J575&gt;=I575, 4*PI()*K575^2, f2_*f3_/f1_/K575*L575)</f>
        <v>1.6657304099837715</v>
      </c>
      <c r="N575">
        <f t="shared" si="76"/>
        <v>4.0000000000000002E-4</v>
      </c>
      <c r="O575">
        <f t="shared" si="83"/>
        <v>1.6747624987622509</v>
      </c>
      <c r="P575">
        <f t="shared" si="78"/>
        <v>12.74178897776002</v>
      </c>
      <c r="Q575">
        <f t="shared" si="79"/>
        <v>0.30070336700094907</v>
      </c>
      <c r="R575">
        <f t="shared" si="80"/>
        <v>4.3714369505807364E-2</v>
      </c>
      <c r="S575">
        <f>fSi</f>
        <v>0.8</v>
      </c>
      <c r="T575">
        <f>vt(R575*ps+(1-R575)*pl,pl, 9.8, 0.001, 2*K575, 4*PI()*K575^2, M575,IF(4*PI()*K575^2/M575&gt;=1,K1oct,K1sph), IF(4*PI()*K575^2/M575&gt;=1,K2oct,K2sph))</f>
        <v>0.25397153758754187</v>
      </c>
      <c r="U575">
        <f>vt(S575*ps+(1-S575)*pl,pl, 9.8, 0.001, 2*K575, 4*PI()*K575^2, M575,IF(4*PI()*K575^2/M575&gt;=1,K1oct,K1sph), IF(4*PI()*K575^2/M575&gt;=1,K2oct,K2sph))</f>
        <v>1.1366048815054119</v>
      </c>
    </row>
    <row r="576" spans="6:21">
      <c r="F576">
        <f t="shared" si="84"/>
        <v>57.400000000000546</v>
      </c>
      <c r="G576">
        <f>T0+R_*F576</f>
        <v>850.3199999999996</v>
      </c>
      <c r="H576">
        <f t="shared" si="81"/>
        <v>13.258461538461601</v>
      </c>
      <c r="I576" s="4">
        <f>Cinetica(Tliq-G576)*f3_</f>
        <v>1.9743970599154548E-2</v>
      </c>
      <c r="J576" s="5">
        <f t="shared" si="82"/>
        <v>8.7489296660558551E-6</v>
      </c>
      <c r="K576" s="5">
        <f>MAX(I575,J575)*dt+K575</f>
        <v>0.30922348768951169</v>
      </c>
      <c r="L576" s="5">
        <f t="shared" si="77"/>
        <v>0.1238528577734124</v>
      </c>
      <c r="M576" s="6">
        <f>IF(J576&gt;=I576, 4*PI()*K576^2, f2_*f3_/f1_/K576*L576)</f>
        <v>1.6871067250538694</v>
      </c>
      <c r="N576">
        <f t="shared" si="76"/>
        <v>4.0000000000000002E-4</v>
      </c>
      <c r="O576">
        <f t="shared" si="83"/>
        <v>1.676080076960474</v>
      </c>
      <c r="P576">
        <f t="shared" si="78"/>
        <v>12.751722962504324</v>
      </c>
      <c r="Q576">
        <f t="shared" si="79"/>
        <v>0.30070166412117916</v>
      </c>
      <c r="R576">
        <f t="shared" si="80"/>
        <v>4.3750810456522765E-2</v>
      </c>
      <c r="S576">
        <f>fSi</f>
        <v>0.8</v>
      </c>
      <c r="T576">
        <f>vt(R576*ps+(1-R576)*pl,pl, 9.8, 0.001, 2*K576, 4*PI()*K576^2, M576,IF(4*PI()*K576^2/M576&gt;=1,K1oct,K1sph), IF(4*PI()*K576^2/M576&gt;=1,K2oct,K2sph))</f>
        <v>0.25496872981255164</v>
      </c>
      <c r="U576">
        <f>vt(S576*ps+(1-S576)*pl,pl, 9.8, 0.001, 2*K576, 4*PI()*K576^2, M576,IF(4*PI()*K576^2/M576&gt;=1,K1oct,K1sph), IF(4*PI()*K576^2/M576&gt;=1,K2oct,K2sph))</f>
        <v>1.1405691273472589</v>
      </c>
    </row>
    <row r="577" spans="6:21">
      <c r="F577">
        <f t="shared" si="84"/>
        <v>57.500000000000547</v>
      </c>
      <c r="G577">
        <f>T0+R_*F577</f>
        <v>850.24999999999966</v>
      </c>
      <c r="H577">
        <f t="shared" si="81"/>
        <v>13.269230769230822</v>
      </c>
      <c r="I577" s="4">
        <f>Cinetica(Tliq-G577)*f3_</f>
        <v>1.9835835658622836E-2</v>
      </c>
      <c r="J577" s="5">
        <f t="shared" si="82"/>
        <v>8.7568715642179294E-6</v>
      </c>
      <c r="K577" s="5">
        <f>MAX(I576,J576)*dt+K576</f>
        <v>0.31119788474942717</v>
      </c>
      <c r="L577" s="5">
        <f t="shared" si="77"/>
        <v>0.12624044548277505</v>
      </c>
      <c r="M577" s="6">
        <f>IF(J577&gt;=I577, 4*PI()*K577^2, f2_*f3_/f1_/K577*L577)</f>
        <v>1.7087199141867175</v>
      </c>
      <c r="N577">
        <f t="shared" si="76"/>
        <v>4.0000000000000002E-4</v>
      </c>
      <c r="O577">
        <f t="shared" si="83"/>
        <v>1.6773976504799932</v>
      </c>
      <c r="P577">
        <f t="shared" si="78"/>
        <v>12.761656829996715</v>
      </c>
      <c r="Q577">
        <f t="shared" si="79"/>
        <v>0.30069997207346477</v>
      </c>
      <c r="R577">
        <f t="shared" si="80"/>
        <v>4.3787202078768857E-2</v>
      </c>
      <c r="S577">
        <f>fSi</f>
        <v>0.8</v>
      </c>
      <c r="T577">
        <f>vt(R577*ps+(1-R577)*pl,pl, 9.8, 0.001, 2*K577, 4*PI()*K577^2, M577,IF(4*PI()*K577^2/M577&gt;=1,K1oct,K1sph), IF(4*PI()*K577^2/M577&gt;=1,K2oct,K2sph))</f>
        <v>0.25596803962202652</v>
      </c>
      <c r="U577">
        <f>vt(S577*ps+(1-S577)*pl,pl, 9.8, 0.001, 2*K577, 4*PI()*K577^2, M577,IF(4*PI()*K577^2/M577&gt;=1,K1oct,K1sph), IF(4*PI()*K577^2/M577&gt;=1,K2oct,K2sph))</f>
        <v>1.1445403226728943</v>
      </c>
    </row>
    <row r="578" spans="6:21">
      <c r="F578">
        <f t="shared" si="84"/>
        <v>57.600000000000549</v>
      </c>
      <c r="G578">
        <f>T0+R_*F578</f>
        <v>850.17999999999961</v>
      </c>
      <c r="H578">
        <f t="shared" si="81"/>
        <v>13.28000000000006</v>
      </c>
      <c r="I578" s="4">
        <f>Cinetica(Tliq-G578)*f3_</f>
        <v>1.9927969378714858E-2</v>
      </c>
      <c r="J578" s="5">
        <f t="shared" si="82"/>
        <v>8.7648005816369364E-6</v>
      </c>
      <c r="K578" s="5">
        <f>MAX(I577,J577)*dt+K577</f>
        <v>0.31318146831528942</v>
      </c>
      <c r="L578" s="5">
        <f t="shared" si="77"/>
        <v>0.12866984478287155</v>
      </c>
      <c r="M578" s="6">
        <f>IF(J578&gt;=I578, 4*PI()*K578^2, f2_*f3_/f1_/K578*L578)</f>
        <v>1.7305721884720313</v>
      </c>
      <c r="N578">
        <f t="shared" ref="N578:N641" si="85">del_dl</f>
        <v>4.0000000000000002E-4</v>
      </c>
      <c r="O578">
        <f t="shared" si="83"/>
        <v>1.6787152193416128</v>
      </c>
      <c r="P578">
        <f t="shared" si="78"/>
        <v>12.771590580992001</v>
      </c>
      <c r="Q578">
        <f t="shared" si="79"/>
        <v>0.30069829077041921</v>
      </c>
      <c r="R578">
        <f t="shared" si="80"/>
        <v>4.3823544428085698E-2</v>
      </c>
      <c r="S578">
        <f>fSi</f>
        <v>0.8</v>
      </c>
      <c r="T578">
        <f>vt(R578*ps+(1-R578)*pl,pl, 9.8, 0.001, 2*K578, 4*PI()*K578^2, M578,IF(4*PI()*K578^2/M578&gt;=1,K1oct,K1sph), IF(4*PI()*K578^2/M578&gt;=1,K2oct,K2sph))</f>
        <v>0.25696946752512145</v>
      </c>
      <c r="U578">
        <f>vt(S578*ps+(1-S578)*pl,pl, 9.8, 0.001, 2*K578, 4*PI()*K578^2, M578,IF(4*PI()*K578^2/M578&gt;=1,K1oct,K1sph), IF(4*PI()*K578^2/M578&gt;=1,K2oct,K2sph))</f>
        <v>1.1485184677840832</v>
      </c>
    </row>
    <row r="579" spans="6:21">
      <c r="F579">
        <f t="shared" si="84"/>
        <v>57.70000000000055</v>
      </c>
      <c r="G579">
        <f>T0+R_*F579</f>
        <v>850.10999999999967</v>
      </c>
      <c r="H579">
        <f t="shared" si="81"/>
        <v>13.290769230769282</v>
      </c>
      <c r="I579" s="4">
        <f>Cinetica(Tliq-G579)*f3_</f>
        <v>2.0020372082399231E-2</v>
      </c>
      <c r="J579" s="5">
        <f t="shared" si="82"/>
        <v>8.7727167496238368E-6</v>
      </c>
      <c r="K579" s="5">
        <f>MAX(I578,J578)*dt+K578</f>
        <v>0.31517426525316089</v>
      </c>
      <c r="L579" s="5">
        <f t="shared" ref="L579:L642" si="86">K579^3*4/3*PI()</f>
        <v>0.13114171429187091</v>
      </c>
      <c r="M579" s="6">
        <f>IF(J579&gt;=I579, 4*PI()*K579^2, f2_*f3_/f1_/K579*L579)</f>
        <v>1.752665775788721</v>
      </c>
      <c r="N579">
        <f t="shared" si="85"/>
        <v>4.0000000000000002E-4</v>
      </c>
      <c r="O579">
        <f t="shared" si="83"/>
        <v>1.680032783565989</v>
      </c>
      <c r="P579">
        <f t="shared" ref="P579:P642" si="87">R579*O579+(1-R579)*H579</f>
        <v>12.781524216238825</v>
      </c>
      <c r="Q579">
        <f t="shared" ref="Q579:Q642" si="88">Q578+pl/ps*Dl/N578*((Tc-Tf)/ml-Co)/H578/(1-kpart)*M578*dt/L578-Q578*3/K578*we*dt</f>
        <v>0.30069662012550924</v>
      </c>
      <c r="R579">
        <f t="shared" ref="R579:R642" si="89">esidtGeral(R578,K578,MAX(I578,J578),pl,ps,kpart,H578,(H579-H578)/dt,M578,L578,Dl,N578,Co,dt)</f>
        <v>4.3859837560357232E-2</v>
      </c>
      <c r="S579">
        <f>fSi</f>
        <v>0.8</v>
      </c>
      <c r="T579">
        <f>vt(R579*ps+(1-R579)*pl,pl, 9.8, 0.001, 2*K579, 4*PI()*K579^2, M579,IF(4*PI()*K579^2/M579&gt;=1,K1oct,K1sph), IF(4*PI()*K579^2/M579&gt;=1,K2oct,K2sph))</f>
        <v>0.25797301402893652</v>
      </c>
      <c r="U579">
        <f>vt(S579*ps+(1-S579)*pl,pl, 9.8, 0.001, 2*K579, 4*PI()*K579^2, M579,IF(4*PI()*K579^2/M579&gt;=1,K1oct,K1sph), IF(4*PI()*K579^2/M579&gt;=1,K2oct,K2sph))</f>
        <v>1.1525035629814551</v>
      </c>
    </row>
    <row r="580" spans="6:21">
      <c r="F580">
        <f t="shared" si="84"/>
        <v>57.800000000000551</v>
      </c>
      <c r="G580">
        <f>T0+R_*F580</f>
        <v>850.03999999999962</v>
      </c>
      <c r="H580">
        <f t="shared" si="81"/>
        <v>13.30153846153852</v>
      </c>
      <c r="I580" s="4">
        <f>Cinetica(Tliq-G580)*f3_</f>
        <v>2.0113044092479052E-2</v>
      </c>
      <c r="J580" s="5">
        <f t="shared" si="82"/>
        <v>8.7806200993882388E-6</v>
      </c>
      <c r="K580" s="5">
        <f>MAX(I579,J579)*dt+K579</f>
        <v>0.31717630246140083</v>
      </c>
      <c r="L580" s="5">
        <f t="shared" si="86"/>
        <v>0.13365672184704508</v>
      </c>
      <c r="M580" s="6">
        <f>IF(J580&gt;=I580, 4*PI()*K580^2, f2_*f3_/f1_/K580*L580)</f>
        <v>1.7750029209032347</v>
      </c>
      <c r="N580">
        <f t="shared" si="85"/>
        <v>4.0000000000000002E-4</v>
      </c>
      <c r="O580">
        <f t="shared" si="83"/>
        <v>1.6813503431736421</v>
      </c>
      <c r="P580">
        <f t="shared" si="87"/>
        <v>12.791457736479741</v>
      </c>
      <c r="Q580">
        <f t="shared" si="88"/>
        <v>0.30069496005304552</v>
      </c>
      <c r="R580">
        <f t="shared" si="89"/>
        <v>4.3896081531815588E-2</v>
      </c>
      <c r="S580">
        <f>fSi</f>
        <v>0.8</v>
      </c>
      <c r="T580">
        <f>vt(R580*ps+(1-R580)*pl,pl, 9.8, 0.001, 2*K580, 4*PI()*K580^2, M580,IF(4*PI()*K580^2/M580&gt;=1,K1oct,K1sph), IF(4*PI()*K580^2/M580&gt;=1,K2oct,K2sph))</f>
        <v>0.25897867963850013</v>
      </c>
      <c r="U580">
        <f>vt(S580*ps+(1-S580)*pl,pl, 9.8, 0.001, 2*K580, 4*PI()*K580^2, M580,IF(4*PI()*K580^2/M580&gt;=1,K1oct,K1sph), IF(4*PI()*K580^2/M580&gt;=1,K2oct,K2sph))</f>
        <v>1.1564956085645146</v>
      </c>
    </row>
    <row r="581" spans="6:21">
      <c r="F581">
        <f t="shared" si="84"/>
        <v>57.900000000000553</v>
      </c>
      <c r="G581">
        <f>T0+R_*F581</f>
        <v>849.96999999999957</v>
      </c>
      <c r="H581">
        <f t="shared" si="81"/>
        <v>13.312307692307758</v>
      </c>
      <c r="I581" s="4">
        <f>Cinetica(Tliq-G581)*f3_</f>
        <v>2.0205985731591217E-2</v>
      </c>
      <c r="J581" s="5">
        <f t="shared" si="82"/>
        <v>8.7885106620387269E-6</v>
      </c>
      <c r="K581" s="5">
        <f>MAX(I580,J580)*dt+K580</f>
        <v>0.31918760687064873</v>
      </c>
      <c r="L581" s="5">
        <f t="shared" si="86"/>
        <v>0.13621554461769311</v>
      </c>
      <c r="M581" s="6">
        <f>IF(J581&gt;=I581, 4*PI()*K581^2, f2_*f3_/f1_/K581*L581)</f>
        <v>1.7975858855683076</v>
      </c>
      <c r="N581">
        <f t="shared" si="85"/>
        <v>4.0000000000000002E-4</v>
      </c>
      <c r="O581">
        <f t="shared" si="83"/>
        <v>1.6826678981849483</v>
      </c>
      <c r="P581">
        <f t="shared" si="87"/>
        <v>12.801391142451251</v>
      </c>
      <c r="Q581">
        <f t="shared" si="88"/>
        <v>0.30069331046817288</v>
      </c>
      <c r="R581">
        <f t="shared" si="89"/>
        <v>4.3932276399025284E-2</v>
      </c>
      <c r="S581">
        <f>fSi</f>
        <v>0.8</v>
      </c>
      <c r="T581">
        <f>vt(R581*ps+(1-R581)*pl,pl, 9.8, 0.001, 2*K581, 4*PI()*K581^2, M581,IF(4*PI()*K581^2/M581&gt;=1,K1oct,K1sph), IF(4*PI()*K581^2/M581&gt;=1,K2oct,K2sph))</f>
        <v>0.25998646485683558</v>
      </c>
      <c r="U581">
        <f>vt(S581*ps+(1-S581)*pl,pl, 9.8, 0.001, 2*K581, 4*PI()*K581^2, M581,IF(4*PI()*K581^2/M581&gt;=1,K1oct,K1sph), IF(4*PI()*K581^2/M581&gt;=1,K2oct,K2sph))</f>
        <v>1.1604946048316505</v>
      </c>
    </row>
    <row r="582" spans="6:21">
      <c r="F582">
        <f t="shared" si="84"/>
        <v>58.000000000000554</v>
      </c>
      <c r="G582">
        <f>T0+R_*F582</f>
        <v>849.89999999999964</v>
      </c>
      <c r="H582">
        <f t="shared" si="81"/>
        <v>13.323076923076979</v>
      </c>
      <c r="I582" s="4">
        <f>Cinetica(Tliq-G582)*f3_</f>
        <v>2.0299197322207276E-2</v>
      </c>
      <c r="J582" s="5">
        <f t="shared" si="82"/>
        <v>8.7963884685833002E-6</v>
      </c>
      <c r="K582" s="5">
        <f>MAX(I581,J581)*dt+K581</f>
        <v>0.32120820544380785</v>
      </c>
      <c r="L582" s="5">
        <f t="shared" si="86"/>
        <v>0.13881886921925168</v>
      </c>
      <c r="M582" s="6">
        <f>IF(J582&gt;=I582, 4*PI()*K582^2, f2_*f3_/f1_/K582*L582)</f>
        <v>1.8204169486221173</v>
      </c>
      <c r="N582">
        <f t="shared" si="85"/>
        <v>4.0000000000000002E-4</v>
      </c>
      <c r="O582">
        <f t="shared" si="83"/>
        <v>1.6839854486201451</v>
      </c>
      <c r="P582">
        <f t="shared" si="87"/>
        <v>12.811324434883888</v>
      </c>
      <c r="Q582">
        <f t="shared" si="88"/>
        <v>0.30069167128686086</v>
      </c>
      <c r="R582">
        <f t="shared" si="89"/>
        <v>4.3968422218880539E-2</v>
      </c>
      <c r="S582">
        <f>fSi</f>
        <v>0.8</v>
      </c>
      <c r="T582">
        <f>vt(R582*ps+(1-R582)*pl,pl, 9.8, 0.001, 2*K582, 4*PI()*K582^2, M582,IF(4*PI()*K582^2/M582&gt;=1,K1oct,K1sph), IF(4*PI()*K582^2/M582&gt;=1,K2oct,K2sph))</f>
        <v>0.26099637018495964</v>
      </c>
      <c r="U582">
        <f>vt(S582*ps+(1-S582)*pl,pl, 9.8, 0.001, 2*K582, 4*PI()*K582^2, M582,IF(4*PI()*K582^2/M582&gt;=1,K1oct,K1sph), IF(4*PI()*K582^2/M582&gt;=1,K2oct,K2sph))</f>
        <v>1.1645005520801466</v>
      </c>
    </row>
    <row r="583" spans="6:21">
      <c r="F583">
        <f t="shared" si="84"/>
        <v>58.100000000000556</v>
      </c>
      <c r="G583">
        <f>T0+R_*F583</f>
        <v>849.82999999999959</v>
      </c>
      <c r="H583">
        <f t="shared" si="81"/>
        <v>13.333846153846217</v>
      </c>
      <c r="I583" s="4">
        <f>Cinetica(Tliq-G583)*f3_</f>
        <v>2.0392679186634195E-2</v>
      </c>
      <c r="J583" s="5">
        <f t="shared" si="82"/>
        <v>8.8042535499298233E-6</v>
      </c>
      <c r="K583" s="5">
        <f>MAX(I582,J582)*dt+K582</f>
        <v>0.32323812517602857</v>
      </c>
      <c r="L583" s="5">
        <f t="shared" si="86"/>
        <v>0.1414673918286023</v>
      </c>
      <c r="M583" s="6">
        <f>IF(J583&gt;=I583, 4*PI()*K583^2, f2_*f3_/f1_/K583*L583)</f>
        <v>1.843498406087849</v>
      </c>
      <c r="N583">
        <f t="shared" si="85"/>
        <v>4.0000000000000002E-4</v>
      </c>
      <c r="O583">
        <f t="shared" si="83"/>
        <v>1.6853029944993367</v>
      </c>
      <c r="P583">
        <f t="shared" si="87"/>
        <v>12.82125761450226</v>
      </c>
      <c r="Q583">
        <f t="shared" si="88"/>
        <v>0.30069004242589414</v>
      </c>
      <c r="R583">
        <f t="shared" si="89"/>
        <v>4.4004519048603301E-2</v>
      </c>
      <c r="S583">
        <f>fSi</f>
        <v>0.8</v>
      </c>
      <c r="T583">
        <f>vt(R583*ps+(1-R583)*pl,pl, 9.8, 0.001, 2*K583, 4*PI()*K583^2, M583,IF(4*PI()*K583^2/M583&gt;=1,K1oct,K1sph), IF(4*PI()*K583^2/M583&gt;=1,K2oct,K2sph))</f>
        <v>0.26200839612189825</v>
      </c>
      <c r="U583">
        <f>vt(S583*ps+(1-S583)*pl,pl, 9.8, 0.001, 2*K583, 4*PI()*K583^2, M583,IF(4*PI()*K583^2/M583&gt;=1,K1oct,K1sph), IF(4*PI()*K583^2/M583&gt;=1,K2oct,K2sph))</f>
        <v>1.1685134506061905</v>
      </c>
    </row>
    <row r="584" spans="6:21">
      <c r="F584">
        <f t="shared" si="84"/>
        <v>58.200000000000557</v>
      </c>
      <c r="G584">
        <f>T0+R_*F584</f>
        <v>849.75999999999965</v>
      </c>
      <c r="H584">
        <f t="shared" si="81"/>
        <v>13.344615384615439</v>
      </c>
      <c r="I584" s="4">
        <f>Cinetica(Tliq-G584)*f3_</f>
        <v>2.0486431647013716E-2</v>
      </c>
      <c r="J584" s="5">
        <f t="shared" si="82"/>
        <v>8.8121059368863347E-6</v>
      </c>
      <c r="K584" s="5">
        <f>MAX(I583,J583)*dt+K583</f>
        <v>0.325277393094692</v>
      </c>
      <c r="L584" s="5">
        <f t="shared" si="86"/>
        <v>0.1441618183005858</v>
      </c>
      <c r="M584" s="6">
        <f>IF(J584&gt;=I584, 4*PI()*K584^2, f2_*f3_/f1_/K584*L584)</f>
        <v>1.8668325712736662</v>
      </c>
      <c r="N584">
        <f t="shared" si="85"/>
        <v>4.0000000000000002E-4</v>
      </c>
      <c r="O584">
        <f t="shared" si="83"/>
        <v>1.6866205358424855</v>
      </c>
      <c r="P584">
        <f t="shared" si="87"/>
        <v>12.831190682025111</v>
      </c>
      <c r="Q584">
        <f t="shared" si="88"/>
        <v>0.30068842380286342</v>
      </c>
      <c r="R584">
        <f t="shared" si="89"/>
        <v>4.4040566945727055E-2</v>
      </c>
      <c r="S584">
        <f>fSi</f>
        <v>0.8</v>
      </c>
      <c r="T584">
        <f>vt(R584*ps+(1-R584)*pl,pl, 9.8, 0.001, 2*K584, 4*PI()*K584^2, M584,IF(4*PI()*K584^2/M584&gt;=1,K1oct,K1sph), IF(4*PI()*K584^2/M584&gt;=1,K2oct,K2sph))</f>
        <v>0.26302254316461626</v>
      </c>
      <c r="U584">
        <f>vt(S584*ps+(1-S584)*pl,pl, 9.8, 0.001, 2*K584, 4*PI()*K584^2, M584,IF(4*PI()*K584^2/M584&gt;=1,K1oct,K1sph), IF(4*PI()*K584^2/M584&gt;=1,K2oct,K2sph))</f>
        <v>1.1725333007048837</v>
      </c>
    </row>
    <row r="585" spans="6:21">
      <c r="F585">
        <f t="shared" si="84"/>
        <v>58.300000000000558</v>
      </c>
      <c r="G585">
        <f>T0+R_*F585</f>
        <v>849.6899999999996</v>
      </c>
      <c r="H585">
        <f t="shared" si="81"/>
        <v>13.355384615384677</v>
      </c>
      <c r="I585" s="4">
        <f>Cinetica(Tliq-G585)*f3_</f>
        <v>2.0580455025323911E-2</v>
      </c>
      <c r="J585" s="5">
        <f t="shared" si="82"/>
        <v>8.8199456601615547E-6</v>
      </c>
      <c r="K585" s="5">
        <f>MAX(I584,J584)*dt+K584</f>
        <v>0.32732603625939338</v>
      </c>
      <c r="L585" s="5">
        <f t="shared" si="86"/>
        <v>0.14690286428573471</v>
      </c>
      <c r="M585" s="6">
        <f>IF(J585&gt;=I585, 4*PI()*K585^2, f2_*f3_/f1_/K585*L585)</f>
        <v>1.8904217748730956</v>
      </c>
      <c r="N585">
        <f t="shared" si="85"/>
        <v>4.0000000000000002E-4</v>
      </c>
      <c r="O585">
        <f t="shared" si="83"/>
        <v>1.6879380726694242</v>
      </c>
      <c r="P585">
        <f t="shared" si="87"/>
        <v>12.841123638165392</v>
      </c>
      <c r="Q585">
        <f t="shared" si="88"/>
        <v>0.30068681533615615</v>
      </c>
      <c r="R585">
        <f t="shared" si="89"/>
        <v>4.4076565968101535E-2</v>
      </c>
      <c r="S585">
        <f>fSi</f>
        <v>0.8</v>
      </c>
      <c r="T585">
        <f>vt(R585*ps+(1-R585)*pl,pl, 9.8, 0.001, 2*K585, 4*PI()*K585^2, M585,IF(4*PI()*K585^2/M585&gt;=1,K1oct,K1sph), IF(4*PI()*K585^2/M585&gt;=1,K2oct,K2sph))</f>
        <v>0.26403881180818489</v>
      </c>
      <c r="U585">
        <f>vt(S585*ps+(1-S585)*pl,pl, 9.8, 0.001, 2*K585, 4*PI()*K585^2, M585,IF(4*PI()*K585^2/M585&gt;=1,K1oct,K1sph), IF(4*PI()*K585^2/M585&gt;=1,K2oct,K2sph))</f>
        <v>1.1765601026702492</v>
      </c>
    </row>
    <row r="586" spans="6:21">
      <c r="F586">
        <f t="shared" si="84"/>
        <v>58.40000000000056</v>
      </c>
      <c r="G586">
        <f>T0+R_*F586</f>
        <v>849.61999999999966</v>
      </c>
      <c r="H586">
        <f t="shared" si="81"/>
        <v>13.366153846153898</v>
      </c>
      <c r="I586" s="4">
        <f>Cinetica(Tliq-G586)*f3_</f>
        <v>2.0674749643378308E-2</v>
      </c>
      <c r="J586" s="5">
        <f t="shared" si="82"/>
        <v>8.8277727503651856E-6</v>
      </c>
      <c r="K586" s="5">
        <f>MAX(I585,J585)*dt+K585</f>
        <v>0.3293840817619258</v>
      </c>
      <c r="L586" s="5">
        <f t="shared" si="86"/>
        <v>0.14969125534923397</v>
      </c>
      <c r="M586" s="6">
        <f>IF(J586&gt;=I586, 4*PI()*K586^2, f2_*f3_/f1_/K586*L586)</f>
        <v>1.9142683650658185</v>
      </c>
      <c r="N586">
        <f t="shared" si="85"/>
        <v>4.0000000000000002E-4</v>
      </c>
      <c r="O586">
        <f t="shared" si="83"/>
        <v>1.6892556049998462</v>
      </c>
      <c r="P586">
        <f t="shared" si="87"/>
        <v>12.851056483630286</v>
      </c>
      <c r="Q586">
        <f t="shared" si="88"/>
        <v>0.3006852169449476</v>
      </c>
      <c r="R586">
        <f t="shared" si="89"/>
        <v>4.4112516173875981E-2</v>
      </c>
      <c r="S586">
        <f>fSi</f>
        <v>0.8</v>
      </c>
      <c r="T586">
        <f>vt(R586*ps+(1-R586)*pl,pl, 9.8, 0.001, 2*K586, 4*PI()*K586^2, M586,IF(4*PI()*K586^2/M586&gt;=1,K1oct,K1sph), IF(4*PI()*K586^2/M586&gt;=1,K2oct,K2sph))</f>
        <v>0.26505720254566001</v>
      </c>
      <c r="U586">
        <f>vt(S586*ps+(1-S586)*pl,pl, 9.8, 0.001, 2*K586, 4*PI()*K586^2, M586,IF(4*PI()*K586^2/M586&gt;=1,K1oct,K1sph), IF(4*PI()*K586^2/M586&gt;=1,K2oct,K2sph))</f>
        <v>1.1805938567952434</v>
      </c>
    </row>
    <row r="587" spans="6:21">
      <c r="F587">
        <f t="shared" si="84"/>
        <v>58.500000000000561</v>
      </c>
      <c r="G587">
        <f>T0+R_*F587</f>
        <v>849.54999999999961</v>
      </c>
      <c r="H587">
        <f t="shared" si="81"/>
        <v>13.376923076923136</v>
      </c>
      <c r="I587" s="4">
        <f>Cinetica(Tliq-G587)*f3_</f>
        <v>2.0769315822827518E-2</v>
      </c>
      <c r="J587" s="5">
        <f t="shared" si="82"/>
        <v>8.8355872380084096E-6</v>
      </c>
      <c r="K587" s="5">
        <f>MAX(I586,J586)*dt+K586</f>
        <v>0.33145155672626364</v>
      </c>
      <c r="L587" s="5">
        <f t="shared" si="86"/>
        <v>0.15252772709112072</v>
      </c>
      <c r="M587" s="6">
        <f>IF(J587&gt;=I587, 4*PI()*K587^2, f2_*f3_/f1_/K587*L587)</f>
        <v>1.9383747076188764</v>
      </c>
      <c r="N587">
        <f t="shared" si="85"/>
        <v>4.0000000000000002E-4</v>
      </c>
      <c r="O587">
        <f t="shared" si="83"/>
        <v>1.690573132853318</v>
      </c>
      <c r="P587">
        <f t="shared" si="87"/>
        <v>12.860989219121302</v>
      </c>
      <c r="Q587">
        <f t="shared" si="88"/>
        <v>0.30068362854919184</v>
      </c>
      <c r="R587">
        <f t="shared" si="89"/>
        <v>4.4148417621504003E-2</v>
      </c>
      <c r="S587">
        <f>fSi</f>
        <v>0.8</v>
      </c>
      <c r="T587">
        <f>vt(R587*ps+(1-R587)*pl,pl, 9.8, 0.001, 2*K587, 4*PI()*K587^2, M587,IF(4*PI()*K587^2/M587&gt;=1,K1oct,K1sph), IF(4*PI()*K587^2/M587&gt;=1,K2oct,K2sph))</f>
        <v>0.26607771586818085</v>
      </c>
      <c r="U587">
        <f>vt(S587*ps+(1-S587)*pl,pl, 9.8, 0.001, 2*K587, 4*PI()*K587^2, M587,IF(4*PI()*K587^2/M587&gt;=1,K1oct,K1sph), IF(4*PI()*K587^2/M587&gt;=1,K2oct,K2sph))</f>
        <v>1.1846345633717628</v>
      </c>
    </row>
    <row r="588" spans="6:21">
      <c r="F588">
        <f t="shared" si="84"/>
        <v>58.600000000000563</v>
      </c>
      <c r="G588">
        <f>T0+R_*F588</f>
        <v>849.47999999999956</v>
      </c>
      <c r="H588">
        <f t="shared" si="81"/>
        <v>13.387692307692374</v>
      </c>
      <c r="I588" s="4">
        <f>Cinetica(Tliq-G588)*f3_</f>
        <v>2.0864153885158488E-2</v>
      </c>
      <c r="J588" s="5">
        <f t="shared" si="82"/>
        <v>8.843389153504197E-6</v>
      </c>
      <c r="K588" s="5">
        <f>MAX(I587,J587)*dt+K587</f>
        <v>0.33352848830854637</v>
      </c>
      <c r="L588" s="5">
        <f t="shared" si="86"/>
        <v>0.15541302526773423</v>
      </c>
      <c r="M588" s="6">
        <f>IF(J588&gt;=I588, 4*PI()*K588^2, f2_*f3_/f1_/K588*L588)</f>
        <v>1.9627431859882896</v>
      </c>
      <c r="N588">
        <f t="shared" si="85"/>
        <v>4.0000000000000002E-4</v>
      </c>
      <c r="O588">
        <f t="shared" si="83"/>
        <v>1.6918906562492706</v>
      </c>
      <c r="P588">
        <f t="shared" si="87"/>
        <v>12.870921845334305</v>
      </c>
      <c r="Q588">
        <f t="shared" si="88"/>
        <v>0.30068205006961296</v>
      </c>
      <c r="R588">
        <f t="shared" si="89"/>
        <v>4.4184270369727746E-2</v>
      </c>
      <c r="S588">
        <f>fSi</f>
        <v>0.8</v>
      </c>
      <c r="T588">
        <f>vt(R588*ps+(1-R588)*pl,pl, 9.8, 0.001, 2*K588, 4*PI()*K588^2, M588,IF(4*PI()*K588^2/M588&gt;=1,K1oct,K1sph), IF(4*PI()*K588^2/M588&gt;=1,K2oct,K2sph))</f>
        <v>0.26710035226491552</v>
      </c>
      <c r="U588">
        <f>vt(S588*ps+(1-S588)*pl,pl, 9.8, 0.001, 2*K588, 4*PI()*K588^2, M588,IF(4*PI()*K588^2/M588&gt;=1,K1oct,K1sph), IF(4*PI()*K588^2/M588&gt;=1,K2oct,K2sph))</f>
        <v>1.188682222690655</v>
      </c>
    </row>
    <row r="589" spans="6:21">
      <c r="F589">
        <f t="shared" si="84"/>
        <v>58.700000000000564</v>
      </c>
      <c r="G589">
        <f>T0+R_*F589</f>
        <v>849.40999999999963</v>
      </c>
      <c r="H589">
        <f t="shared" si="81"/>
        <v>13.398461538461596</v>
      </c>
      <c r="I589" s="4">
        <f>Cinetica(Tliq-G589)*f3_</f>
        <v>2.0959264151695332E-2</v>
      </c>
      <c r="J589" s="5">
        <f t="shared" si="82"/>
        <v>8.8511785271677352E-6</v>
      </c>
      <c r="K589" s="5">
        <f>MAX(I588,J588)*dt+K588</f>
        <v>0.33561490369706221</v>
      </c>
      <c r="L589" s="5">
        <f t="shared" si="86"/>
        <v>0.15834790591442635</v>
      </c>
      <c r="M589" s="6">
        <f>IF(J589&gt;=I589, 4*PI()*K589^2, f2_*f3_/f1_/K589*L589)</f>
        <v>1.9873762014210887</v>
      </c>
      <c r="N589">
        <f t="shared" si="85"/>
        <v>4.0000000000000002E-4</v>
      </c>
      <c r="O589">
        <f t="shared" si="83"/>
        <v>1.6932081752070043</v>
      </c>
      <c r="P589">
        <f t="shared" si="87"/>
        <v>12.880854362959576</v>
      </c>
      <c r="Q589">
        <f t="shared" si="88"/>
        <v>0.30068048142769643</v>
      </c>
      <c r="R589">
        <f t="shared" si="89"/>
        <v>4.422007447757649E-2</v>
      </c>
      <c r="S589">
        <f>fSi</f>
        <v>0.8</v>
      </c>
      <c r="T589">
        <f>vt(R589*ps+(1-R589)*pl,pl, 9.8, 0.001, 2*K589, 4*PI()*K589^2, M589,IF(4*PI()*K589^2/M589&gt;=1,K1oct,K1sph), IF(4*PI()*K589^2/M589&gt;=1,K2oct,K2sph))</f>
        <v>0.26812511222310753</v>
      </c>
      <c r="U589">
        <f>vt(S589*ps+(1-S589)*pl,pl, 9.8, 0.001, 2*K589, 4*PI()*K589^2, M589,IF(4*PI()*K589^2/M589&gt;=1,K1oct,K1sph), IF(4*PI()*K589^2/M589&gt;=1,K2oct,K2sph))</f>
        <v>1.1927368350417245</v>
      </c>
    </row>
    <row r="590" spans="6:21">
      <c r="F590">
        <f t="shared" si="84"/>
        <v>58.800000000000566</v>
      </c>
      <c r="G590">
        <f>T0+R_*F590</f>
        <v>849.33999999999958</v>
      </c>
      <c r="H590">
        <f t="shared" si="81"/>
        <v>13.409230769230835</v>
      </c>
      <c r="I590" s="4">
        <f>Cinetica(Tliq-G590)*f3_</f>
        <v>2.1054646943600139E-2</v>
      </c>
      <c r="J590" s="5">
        <f t="shared" si="82"/>
        <v>8.8589553892168651E-6</v>
      </c>
      <c r="K590" s="5">
        <f>MAX(I589,J589)*dt+K589</f>
        <v>0.33771083011223174</v>
      </c>
      <c r="L590" s="5">
        <f t="shared" si="86"/>
        <v>0.16133313546954359</v>
      </c>
      <c r="M590" s="6">
        <f>IF(J590&gt;=I590, 4*PI()*K590^2, f2_*f3_/f1_/K590*L590)</f>
        <v>2.0122761730577601</v>
      </c>
      <c r="N590">
        <f t="shared" si="85"/>
        <v>4.0000000000000002E-4</v>
      </c>
      <c r="O590">
        <f t="shared" si="83"/>
        <v>1.6945256897456946</v>
      </c>
      <c r="P590">
        <f t="shared" si="87"/>
        <v>12.890786772681874</v>
      </c>
      <c r="Q590">
        <f t="shared" si="88"/>
        <v>0.3006789225456804</v>
      </c>
      <c r="R590">
        <f t="shared" si="89"/>
        <v>4.4255830004364546E-2</v>
      </c>
      <c r="S590">
        <f>fSi</f>
        <v>0.8</v>
      </c>
      <c r="T590">
        <f>vt(R590*ps+(1-R590)*pl,pl, 9.8, 0.001, 2*K590, 4*PI()*K590^2, M590,IF(4*PI()*K590^2/M590&gt;=1,K1oct,K1sph), IF(4*PI()*K590^2/M590&gt;=1,K2oct,K2sph))</f>
        <v>0.26915199622808939</v>
      </c>
      <c r="U590">
        <f>vt(S590*ps+(1-S590)*pl,pl, 9.8, 0.001, 2*K590, 4*PI()*K590^2, M590,IF(4*PI()*K590^2/M590&gt;=1,K1oct,K1sph), IF(4*PI()*K590^2/M590&gt;=1,K2oct,K2sph))</f>
        <v>1.1967984007137458</v>
      </c>
    </row>
    <row r="591" spans="6:21">
      <c r="F591">
        <f t="shared" si="84"/>
        <v>58.900000000000567</v>
      </c>
      <c r="G591">
        <f>T0+R_*F591</f>
        <v>849.26999999999964</v>
      </c>
      <c r="H591">
        <f t="shared" si="81"/>
        <v>13.420000000000055</v>
      </c>
      <c r="I591" s="4">
        <f>Cinetica(Tliq-G591)*f3_</f>
        <v>2.1150302581872265E-2</v>
      </c>
      <c r="J591" s="5">
        <f t="shared" si="82"/>
        <v>8.8667197697723816E-6</v>
      </c>
      <c r="K591" s="5">
        <f>MAX(I590,J590)*dt+K590</f>
        <v>0.33981629480659176</v>
      </c>
      <c r="L591" s="5">
        <f t="shared" si="86"/>
        <v>0.16436949089969211</v>
      </c>
      <c r="M591" s="6">
        <f>IF(J591&gt;=I591, 4*PI()*K591^2, f2_*f3_/f1_/K591*L591)</f>
        <v>2.0374455380351093</v>
      </c>
      <c r="N591">
        <f t="shared" si="85"/>
        <v>4.0000000000000002E-4</v>
      </c>
      <c r="O591">
        <f t="shared" si="83"/>
        <v>1.6958431998843835</v>
      </c>
      <c r="P591">
        <f t="shared" si="87"/>
        <v>12.900719075180481</v>
      </c>
      <c r="Q591">
        <f t="shared" si="88"/>
        <v>0.30067737334654737</v>
      </c>
      <c r="R591">
        <f t="shared" si="89"/>
        <v>4.4291537009676425E-2</v>
      </c>
      <c r="S591">
        <f>fSi</f>
        <v>0.8</v>
      </c>
      <c r="T591">
        <f>vt(R591*ps+(1-R591)*pl,pl, 9.8, 0.001, 2*K591, 4*PI()*K591^2, M591,IF(4*PI()*K591^2/M591&gt;=1,K1oct,K1sph), IF(4*PI()*K591^2/M591&gt;=1,K2oct,K2sph))</f>
        <v>0.2701810047632941</v>
      </c>
      <c r="U591">
        <f>vt(S591*ps+(1-S591)*pl,pl, 9.8, 0.001, 2*K591, 4*PI()*K591^2, M591,IF(4*PI()*K591^2/M591&gt;=1,K1oct,K1sph), IF(4*PI()*K591^2/M591&gt;=1,K2oct,K2sph))</f>
        <v>1.2008669199944677</v>
      </c>
    </row>
    <row r="592" spans="6:21">
      <c r="F592">
        <f t="shared" si="84"/>
        <v>59.000000000000568</v>
      </c>
      <c r="G592">
        <f>T0+R_*F592</f>
        <v>849.19999999999959</v>
      </c>
      <c r="H592">
        <f t="shared" si="81"/>
        <v>13.430769230769293</v>
      </c>
      <c r="I592" s="4">
        <f>Cinetica(Tliq-G592)*f3_</f>
        <v>2.124623138734992E-2</v>
      </c>
      <c r="J592" s="5">
        <f t="shared" si="82"/>
        <v>8.8744716988585195E-6</v>
      </c>
      <c r="K592" s="5">
        <f>MAX(I591,J591)*dt+K591</f>
        <v>0.34193132506477897</v>
      </c>
      <c r="L592" s="5">
        <f t="shared" si="86"/>
        <v>0.16745775982629621</v>
      </c>
      <c r="M592" s="6">
        <f>IF(J592&gt;=I592, 4*PI()*K592^2, f2_*f3_/f1_/K592*L592)</f>
        <v>2.0628867515895384</v>
      </c>
      <c r="N592">
        <f t="shared" si="85"/>
        <v>4.0000000000000002E-4</v>
      </c>
      <c r="O592">
        <f t="shared" si="83"/>
        <v>1.697160705641992</v>
      </c>
      <c r="P592">
        <f t="shared" si="87"/>
        <v>12.910651271129261</v>
      </c>
      <c r="Q592">
        <f t="shared" si="88"/>
        <v>0.30067583375401569</v>
      </c>
      <c r="R592">
        <f t="shared" si="89"/>
        <v>4.4327195553372063E-2</v>
      </c>
      <c r="S592">
        <f>fSi</f>
        <v>0.8</v>
      </c>
      <c r="T592">
        <f>vt(R592*ps+(1-R592)*pl,pl, 9.8, 0.001, 2*K592, 4*PI()*K592^2, M592,IF(4*PI()*K592^2/M592&gt;=1,K1oct,K1sph), IF(4*PI()*K592^2/M592&gt;=1,K2oct,K2sph))</f>
        <v>0.27121213831028562</v>
      </c>
      <c r="U592">
        <f>vt(S592*ps+(1-S592)*pl,pl, 9.8, 0.001, 2*K592, 4*PI()*K592^2, M592,IF(4*PI()*K592^2/M592&gt;=1,K1oct,K1sph), IF(4*PI()*K592^2/M592&gt;=1,K2oct,K2sph))</f>
        <v>1.2049423931706253</v>
      </c>
    </row>
    <row r="593" spans="6:21">
      <c r="F593">
        <f t="shared" si="84"/>
        <v>59.10000000000057</v>
      </c>
      <c r="G593">
        <f>T0+R_*F593</f>
        <v>849.12999999999965</v>
      </c>
      <c r="H593">
        <f t="shared" si="81"/>
        <v>13.441538461538515</v>
      </c>
      <c r="I593" s="4">
        <f>Cinetica(Tliq-G593)*f3_</f>
        <v>2.1342433680709264E-2</v>
      </c>
      <c r="J593" s="5">
        <f t="shared" si="82"/>
        <v>8.8822112064032466E-6</v>
      </c>
      <c r="K593" s="5">
        <f>MAX(I592,J592)*dt+K592</f>
        <v>0.34405594820351398</v>
      </c>
      <c r="L593" s="5">
        <f t="shared" si="86"/>
        <v>0.17059874065346206</v>
      </c>
      <c r="M593" s="6">
        <f>IF(J593&gt;=I593, 4*PI()*K593^2, f2_*f3_/f1_/K593*L593)</f>
        <v>2.0886022871607444</v>
      </c>
      <c r="N593">
        <f t="shared" si="85"/>
        <v>4.0000000000000002E-4</v>
      </c>
      <c r="O593">
        <f t="shared" si="83"/>
        <v>1.6984782070373095</v>
      </c>
      <c r="P593">
        <f t="shared" si="87"/>
        <v>12.920583361196705</v>
      </c>
      <c r="Q593">
        <f t="shared" si="88"/>
        <v>0.30067430369253145</v>
      </c>
      <c r="R593">
        <f t="shared" si="89"/>
        <v>4.4362805695570141E-2</v>
      </c>
      <c r="S593">
        <f>fSi</f>
        <v>0.8</v>
      </c>
      <c r="T593">
        <f>vt(R593*ps+(1-R593)*pl,pl, 9.8, 0.001, 2*K593, 4*PI()*K593^2, M593,IF(4*PI()*K593^2/M593&gt;=1,K1oct,K1sph), IF(4*PI()*K593^2/M593&gt;=1,K2oct,K2sph))</f>
        <v>0.27224539734866515</v>
      </c>
      <c r="U593">
        <f>vt(S593*ps+(1-S593)*pl,pl, 9.8, 0.001, 2*K593, 4*PI()*K593^2, M593,IF(4*PI()*K593^2/M593&gt;=1,K1oct,K1sph), IF(4*PI()*K593^2/M593&gt;=1,K2oct,K2sph))</f>
        <v>1.2090248205279475</v>
      </c>
    </row>
    <row r="594" spans="6:21">
      <c r="F594">
        <f t="shared" si="84"/>
        <v>59.200000000000571</v>
      </c>
      <c r="G594">
        <f>T0+R_*F594</f>
        <v>849.0599999999996</v>
      </c>
      <c r="H594">
        <f t="shared" si="81"/>
        <v>13.452307692307754</v>
      </c>
      <c r="I594" s="4">
        <f>Cinetica(Tliq-G594)*f3_</f>
        <v>2.1438909782466029E-2</v>
      </c>
      <c r="J594" s="5">
        <f t="shared" si="82"/>
        <v>8.8899383222387414E-6</v>
      </c>
      <c r="K594" s="5">
        <f>MAX(I593,J593)*dt+K593</f>
        <v>0.34619019157158493</v>
      </c>
      <c r="L594" s="5">
        <f t="shared" si="86"/>
        <v>0.17379324269715687</v>
      </c>
      <c r="M594" s="6">
        <f>IF(J594&gt;=I594, 4*PI()*K594^2, f2_*f3_/f1_/K594*L594)</f>
        <v>2.114594636495831</v>
      </c>
      <c r="N594">
        <f t="shared" si="85"/>
        <v>4.0000000000000002E-4</v>
      </c>
      <c r="O594">
        <f t="shared" si="83"/>
        <v>1.6997957040890064</v>
      </c>
      <c r="P594">
        <f t="shared" si="87"/>
        <v>12.930515346045992</v>
      </c>
      <c r="Q594">
        <f t="shared" si="88"/>
        <v>0.30067278308726025</v>
      </c>
      <c r="R594">
        <f t="shared" si="89"/>
        <v>4.4398367496653462E-2</v>
      </c>
      <c r="S594">
        <f>fSi</f>
        <v>0.8</v>
      </c>
      <c r="T594">
        <f>vt(R594*ps+(1-R594)*pl,pl, 9.8, 0.001, 2*K594, 4*PI()*K594^2, M594,IF(4*PI()*K594^2/M594&gt;=1,K1oct,K1sph), IF(4*PI()*K594^2/M594&gt;=1,K2oct,K2sph))</f>
        <v>0.27328078235627457</v>
      </c>
      <c r="U594">
        <f>vt(S594*ps+(1-S594)*pl,pl, 9.8, 0.001, 2*K594, 4*PI()*K594^2, M594,IF(4*PI()*K594^2/M594&gt;=1,K1oct,K1sph), IF(4*PI()*K594^2/M594&gt;=1,K2oct,K2sph))</f>
        <v>1.2131142023511625</v>
      </c>
    </row>
    <row r="595" spans="6:21">
      <c r="F595">
        <f t="shared" si="84"/>
        <v>59.300000000000573</v>
      </c>
      <c r="G595">
        <f>T0+R_*F595</f>
        <v>848.98999999999955</v>
      </c>
      <c r="H595">
        <f t="shared" ref="H595:H658" si="90">(G595-Tf)/ml</f>
        <v>13.463076923076992</v>
      </c>
      <c r="I595" s="4">
        <f>Cinetica(Tliq-G595)*f3_</f>
        <v>2.1535660012974755E-2</v>
      </c>
      <c r="J595" s="5">
        <f t="shared" ref="J595:J658" si="91">Glob(H595,N595,Dl,Co,kpart)</f>
        <v>8.8976530761016965E-6</v>
      </c>
      <c r="K595" s="5">
        <f>MAX(I594,J594)*dt+K594</f>
        <v>0.3483340825498315</v>
      </c>
      <c r="L595" s="5">
        <f t="shared" si="86"/>
        <v>0.17704208631571652</v>
      </c>
      <c r="M595" s="6">
        <f>IF(J595&gt;=I595, 4*PI()*K595^2, f2_*f3_/f1_/K595*L595)</f>
        <v>2.1408663097538487</v>
      </c>
      <c r="N595">
        <f t="shared" si="85"/>
        <v>4.0000000000000002E-4</v>
      </c>
      <c r="O595">
        <f t="shared" ref="O595:O658" si="92">O594+(kpart*H594-O594)/L594/R594*(L594*(R595-R594)+R594*MAX(I594,J594)*M594*dt)</f>
        <v>1.7011131968156255</v>
      </c>
      <c r="P595">
        <f t="shared" si="87"/>
        <v>12.940447226335031</v>
      </c>
      <c r="Q595">
        <f t="shared" si="88"/>
        <v>0.30067127186407916</v>
      </c>
      <c r="R595">
        <f t="shared" si="89"/>
        <v>4.4433881017254422E-2</v>
      </c>
      <c r="S595">
        <f>fSi</f>
        <v>0.8</v>
      </c>
      <c r="T595">
        <f>vt(R595*ps+(1-R595)*pl,pl, 9.8, 0.001, 2*K595, 4*PI()*K595^2, M595,IF(4*PI()*K595^2/M595&gt;=1,K1oct,K1sph), IF(4*PI()*K595^2/M595&gt;=1,K2oct,K2sph))</f>
        <v>0.2743182938090154</v>
      </c>
      <c r="U595">
        <f>vt(S595*ps+(1-S595)*pl,pl, 9.8, 0.001, 2*K595, 4*PI()*K595^2, M595,IF(4*PI()*K595^2/M595&gt;=1,K1oct,K1sph), IF(4*PI()*K595^2/M595&gt;=1,K2oct,K2sph))</f>
        <v>1.217210538924012</v>
      </c>
    </row>
    <row r="596" spans="6:21">
      <c r="F596">
        <f t="shared" si="84"/>
        <v>59.400000000000574</v>
      </c>
      <c r="G596">
        <f>T0+R_*F596</f>
        <v>848.91999999999962</v>
      </c>
      <c r="H596">
        <f t="shared" si="90"/>
        <v>13.473846153846212</v>
      </c>
      <c r="I596" s="4">
        <f>Cinetica(Tliq-G596)*f3_</f>
        <v>2.1632684692429613E-2</v>
      </c>
      <c r="J596" s="5">
        <f t="shared" si="91"/>
        <v>8.9053554976337316E-6</v>
      </c>
      <c r="K596" s="5">
        <f>MAX(I595,J595)*dt+K595</f>
        <v>0.35048764855112896</v>
      </c>
      <c r="L596" s="5">
        <f t="shared" si="86"/>
        <v>0.18034610304169105</v>
      </c>
      <c r="M596" s="6">
        <f>IF(J596&gt;=I596, 4*PI()*K596^2, f2_*f3_/f1_/K596*L596)</f>
        <v>2.1674198356107444</v>
      </c>
      <c r="N596">
        <f t="shared" si="85"/>
        <v>4.0000000000000002E-4</v>
      </c>
      <c r="O596">
        <f t="shared" si="92"/>
        <v>1.7024306852355868</v>
      </c>
      <c r="P596">
        <f t="shared" si="87"/>
        <v>12.950379002716518</v>
      </c>
      <c r="Q596">
        <f t="shared" si="88"/>
        <v>0.30066976994956879</v>
      </c>
      <c r="R596">
        <f t="shared" si="89"/>
        <v>4.4469346318253451E-2</v>
      </c>
      <c r="S596">
        <f>fSi</f>
        <v>0.8</v>
      </c>
      <c r="T596">
        <f>vt(R596*ps+(1-R596)*pl,pl, 9.8, 0.001, 2*K596, 4*PI()*K596^2, M596,IF(4*PI()*K596^2/M596&gt;=1,K1oct,K1sph), IF(4*PI()*K596^2/M596&gt;=1,K2oct,K2sph))</f>
        <v>0.27535793218094656</v>
      </c>
      <c r="U596">
        <f>vt(S596*ps+(1-S596)*pl,pl, 9.8, 0.001, 2*K596, 4*PI()*K596^2, M596,IF(4*PI()*K596^2/M596&gt;=1,K1oct,K1sph), IF(4*PI()*K596^2/M596&gt;=1,K2oct,K2sph))</f>
        <v>1.2213138305292528</v>
      </c>
    </row>
    <row r="597" spans="6:21">
      <c r="F597">
        <f t="shared" si="84"/>
        <v>59.500000000000576</v>
      </c>
      <c r="G597">
        <f>T0+R_*F597</f>
        <v>848.84999999999957</v>
      </c>
      <c r="H597">
        <f t="shared" si="90"/>
        <v>13.48461538461545</v>
      </c>
      <c r="I597" s="4">
        <f>Cinetica(Tliq-G597)*f3_</f>
        <v>2.1729984140865233E-2</v>
      </c>
      <c r="J597" s="5">
        <f t="shared" si="91"/>
        <v>8.9130456163818157E-6</v>
      </c>
      <c r="K597" s="5">
        <f>MAX(I596,J596)*dt+K596</f>
        <v>0.35265091702037193</v>
      </c>
      <c r="L597" s="5">
        <f t="shared" si="86"/>
        <v>0.18370613571504105</v>
      </c>
      <c r="M597" s="6">
        <f>IF(J597&gt;=I597, 4*PI()*K597^2, f2_*f3_/f1_/K597*L597)</f>
        <v>2.1942577613647432</v>
      </c>
      <c r="N597">
        <f t="shared" si="85"/>
        <v>4.0000000000000002E-4</v>
      </c>
      <c r="O597">
        <f t="shared" si="92"/>
        <v>1.7037481693671941</v>
      </c>
      <c r="P597">
        <f t="shared" si="87"/>
        <v>12.96031067583799</v>
      </c>
      <c r="Q597">
        <f t="shared" si="88"/>
        <v>0.30066827727100542</v>
      </c>
      <c r="R597">
        <f t="shared" si="89"/>
        <v>4.4504763460778106E-2</v>
      </c>
      <c r="S597">
        <f>fSi</f>
        <v>0.8</v>
      </c>
      <c r="T597">
        <f>vt(R597*ps+(1-R597)*pl,pl, 9.8, 0.001, 2*K597, 4*PI()*K597^2, M597,IF(4*PI()*K597^2/M597&gt;=1,K1oct,K1sph), IF(4*PI()*K597^2/M597&gt;=1,K2oct,K2sph))</f>
        <v>0.2763996979443476</v>
      </c>
      <c r="U597">
        <f>vt(S597*ps+(1-S597)*pl,pl, 9.8, 0.001, 2*K597, 4*PI()*K597^2, M597,IF(4*PI()*K597^2/M597&gt;=1,K1oct,K1sph), IF(4*PI()*K597^2/M597&gt;=1,K2oct,K2sph))</f>
        <v>1.2254240774486709</v>
      </c>
    </row>
    <row r="598" spans="6:21">
      <c r="F598">
        <f t="shared" si="84"/>
        <v>59.600000000000577</v>
      </c>
      <c r="G598">
        <f>T0+R_*F598</f>
        <v>848.77999999999963</v>
      </c>
      <c r="H598">
        <f t="shared" si="90"/>
        <v>13.495384615384673</v>
      </c>
      <c r="I598" s="4">
        <f>Cinetica(Tliq-G598)*f3_</f>
        <v>2.1827558678155938E-2</v>
      </c>
      <c r="J598" s="5">
        <f t="shared" si="91"/>
        <v>8.9207234617985533E-6</v>
      </c>
      <c r="K598" s="5">
        <f>MAX(I597,J597)*dt+K597</f>
        <v>0.35482391543445846</v>
      </c>
      <c r="L598" s="5">
        <f t="shared" si="86"/>
        <v>0.1871230386176955</v>
      </c>
      <c r="M598" s="6">
        <f>IF(J598&gt;=I598, 4*PI()*K598^2, f2_*f3_/f1_/K598*L598)</f>
        <v>2.221382653042145</v>
      </c>
      <c r="N598">
        <f t="shared" si="85"/>
        <v>4.0000000000000002E-4</v>
      </c>
      <c r="O598">
        <f t="shared" si="92"/>
        <v>1.7050656492286242</v>
      </c>
      <c r="P598">
        <f t="shared" si="87"/>
        <v>12.97024224634186</v>
      </c>
      <c r="Q598">
        <f t="shared" si="88"/>
        <v>0.30066679375635341</v>
      </c>
      <c r="R598">
        <f t="shared" si="89"/>
        <v>4.4540132506188143E-2</v>
      </c>
      <c r="S598">
        <f>fSi</f>
        <v>0.8</v>
      </c>
      <c r="T598">
        <f>vt(R598*ps+(1-R598)*pl,pl, 9.8, 0.001, 2*K598, 4*PI()*K598^2, M598,IF(4*PI()*K598^2/M598&gt;=1,K1oct,K1sph), IF(4*PI()*K598^2/M598&gt;=1,K2oct,K2sph))</f>
        <v>0.27744359156958748</v>
      </c>
      <c r="U598">
        <f>vt(S598*ps+(1-S598)*pl,pl, 9.8, 0.001, 2*K598, 4*PI()*K598^2, M598,IF(4*PI()*K598^2/M598&gt;=1,K1oct,K1sph), IF(4*PI()*K598^2/M598&gt;=1,K2oct,K2sph))</f>
        <v>1.229541279963084</v>
      </c>
    </row>
    <row r="599" spans="6:21">
      <c r="F599">
        <f t="shared" si="84"/>
        <v>59.700000000000578</v>
      </c>
      <c r="G599">
        <f>T0+R_*F599</f>
        <v>848.70999999999958</v>
      </c>
      <c r="H599">
        <f t="shared" si="90"/>
        <v>13.506153846153911</v>
      </c>
      <c r="I599" s="4">
        <f>Cinetica(Tliq-G599)*f3_</f>
        <v>2.1925408624017352E-2</v>
      </c>
      <c r="J599" s="5">
        <f t="shared" si="91"/>
        <v>8.9283890632426586E-6</v>
      </c>
      <c r="K599" s="5">
        <f>MAX(I598,J598)*dt+K598</f>
        <v>0.35700667130227404</v>
      </c>
      <c r="L599" s="5">
        <f t="shared" si="86"/>
        <v>0.19059767760948323</v>
      </c>
      <c r="M599" s="6">
        <f>IF(J599&gt;=I599, 4*PI()*K599^2, f2_*f3_/f1_/K599*L599)</f>
        <v>2.2487970955035474</v>
      </c>
      <c r="N599">
        <f t="shared" si="85"/>
        <v>4.0000000000000002E-4</v>
      </c>
      <c r="O599">
        <f t="shared" si="92"/>
        <v>1.7063831248379409</v>
      </c>
      <c r="P599">
        <f t="shared" si="87"/>
        <v>12.980173714865476</v>
      </c>
      <c r="Q599">
        <f t="shared" si="88"/>
        <v>0.30066531933425733</v>
      </c>
      <c r="R599">
        <f t="shared" si="89"/>
        <v>4.4575453516081186E-2</v>
      </c>
      <c r="S599">
        <f>fSi</f>
        <v>0.8</v>
      </c>
      <c r="T599">
        <f>vt(R599*ps+(1-R599)*pl,pl, 9.8, 0.001, 2*K599, 4*PI()*K599^2, M599,IF(4*PI()*K599^2/M599&gt;=1,K1oct,K1sph), IF(4*PI()*K599^2/M599&gt;=1,K2oct,K2sph))</f>
        <v>0.27848961352536517</v>
      </c>
      <c r="U599">
        <f>vt(S599*ps+(1-S599)*pl,pl, 9.8, 0.001, 2*K599, 4*PI()*K599^2, M599,IF(4*PI()*K599^2/M599&gt;=1,K1oct,K1sph), IF(4*PI()*K599^2/M599&gt;=1,K2oct,K2sph))</f>
        <v>1.2336654383523538</v>
      </c>
    </row>
    <row r="600" spans="6:21">
      <c r="F600">
        <f t="shared" si="84"/>
        <v>59.80000000000058</v>
      </c>
      <c r="G600">
        <f>T0+R_*F600</f>
        <v>848.63999999999965</v>
      </c>
      <c r="H600">
        <f t="shared" si="90"/>
        <v>13.516923076923131</v>
      </c>
      <c r="I600" s="4">
        <f>Cinetica(Tliq-G600)*f3_</f>
        <v>2.2023534298005489E-2</v>
      </c>
      <c r="J600" s="5">
        <f t="shared" si="91"/>
        <v>8.9360424499792368E-6</v>
      </c>
      <c r="K600" s="5">
        <f>MAX(I599,J599)*dt+K599</f>
        <v>0.35919921216467576</v>
      </c>
      <c r="L600" s="5">
        <f t="shared" si="86"/>
        <v>0.19413093026544992</v>
      </c>
      <c r="M600" s="6">
        <f>IF(J600&gt;=I600, 4*PI()*K600^2, f2_*f3_/f1_/K600*L600)</f>
        <v>2.2765036925504987</v>
      </c>
      <c r="N600">
        <f t="shared" si="85"/>
        <v>4.0000000000000002E-4</v>
      </c>
      <c r="O600">
        <f t="shared" si="92"/>
        <v>1.7077005962130838</v>
      </c>
      <c r="P600">
        <f t="shared" si="87"/>
        <v>12.99010508204117</v>
      </c>
      <c r="Q600">
        <f t="shared" si="88"/>
        <v>0.30066385393403461</v>
      </c>
      <c r="R600">
        <f t="shared" si="89"/>
        <v>4.4610726552277227E-2</v>
      </c>
      <c r="S600">
        <f>fSi</f>
        <v>0.8</v>
      </c>
      <c r="T600">
        <f>vt(R600*ps+(1-R600)*pl,pl, 9.8, 0.001, 2*K600, 4*PI()*K600^2, M600,IF(4*PI()*K600^2/M600&gt;=1,K1oct,K1sph), IF(4*PI()*K600^2/M600&gt;=1,K2oct,K2sph))</f>
        <v>0.27953776427837979</v>
      </c>
      <c r="U600">
        <f>vt(S600*ps+(1-S600)*pl,pl, 9.8, 0.001, 2*K600, 4*PI()*K600^2, M600,IF(4*PI()*K600^2/M600&gt;=1,K1oct,K1sph), IF(4*PI()*K600^2/M600&gt;=1,K2oct,K2sph))</f>
        <v>1.2377965528953916</v>
      </c>
    </row>
    <row r="601" spans="6:21">
      <c r="F601">
        <f t="shared" si="84"/>
        <v>59.900000000000581</v>
      </c>
      <c r="G601">
        <f>T0+R_*F601</f>
        <v>848.5699999999996</v>
      </c>
      <c r="H601">
        <f t="shared" si="90"/>
        <v>13.527692307692369</v>
      </c>
      <c r="I601" s="4">
        <f>Cinetica(Tliq-G601)*f3_</f>
        <v>2.2121936019518344E-2</v>
      </c>
      <c r="J601" s="5">
        <f t="shared" si="91"/>
        <v>8.9436836511802534E-6</v>
      </c>
      <c r="K601" s="5">
        <f>MAX(I600,J600)*dt+K600</f>
        <v>0.36140156559447634</v>
      </c>
      <c r="L601" s="5">
        <f t="shared" si="86"/>
        <v>0.19772368601457108</v>
      </c>
      <c r="M601" s="6">
        <f>IF(J601&gt;=I601, 4*PI()*K601^2, f2_*f3_/f1_/K601*L601)</f>
        <v>2.3045050670325642</v>
      </c>
      <c r="N601">
        <f t="shared" si="85"/>
        <v>4.0000000000000002E-4</v>
      </c>
      <c r="O601">
        <f t="shared" si="92"/>
        <v>1.7090180633718817</v>
      </c>
      <c r="P601">
        <f t="shared" si="87"/>
        <v>13.000036348496307</v>
      </c>
      <c r="Q601">
        <f t="shared" si="88"/>
        <v>0.30066239748566798</v>
      </c>
      <c r="R601">
        <f t="shared" si="89"/>
        <v>4.4645951676824412E-2</v>
      </c>
      <c r="S601">
        <f>fSi</f>
        <v>0.8</v>
      </c>
      <c r="T601">
        <f>vt(R601*ps+(1-R601)*pl,pl, 9.8, 0.001, 2*K601, 4*PI()*K601^2, M601,IF(4*PI()*K601^2/M601&gt;=1,K1oct,K1sph), IF(4*PI()*K601^2/M601&gt;=1,K2oct,K2sph))</f>
        <v>0.28058804429371542</v>
      </c>
      <c r="U601">
        <f>vt(S601*ps+(1-S601)*pl,pl, 9.8, 0.001, 2*K601, 4*PI()*K601^2, M601,IF(4*PI()*K601^2/M601&gt;=1,K1oct,K1sph), IF(4*PI()*K601^2/M601&gt;=1,K2oct,K2sph))</f>
        <v>1.2419346238701665</v>
      </c>
    </row>
    <row r="602" spans="6:21">
      <c r="F602">
        <f t="shared" si="84"/>
        <v>60.000000000000583</v>
      </c>
      <c r="G602">
        <f>T0+R_*F602</f>
        <v>848.49999999999955</v>
      </c>
      <c r="H602">
        <f t="shared" si="90"/>
        <v>13.538461538461608</v>
      </c>
      <c r="I602" s="4">
        <f>Cinetica(Tliq-G602)*f3_</f>
        <v>2.2220614107795137E-2</v>
      </c>
      <c r="J602" s="5">
        <f t="shared" si="91"/>
        <v>8.9513126959248136E-6</v>
      </c>
      <c r="K602" s="5">
        <f>MAX(I601,J601)*dt+K601</f>
        <v>0.36361375919642819</v>
      </c>
      <c r="L602" s="5">
        <f t="shared" si="86"/>
        <v>0.20137684627987459</v>
      </c>
      <c r="M602" s="6">
        <f>IF(J602&gt;=I602, 4*PI()*K602^2, f2_*f3_/f1_/K602*L602)</f>
        <v>2.3328038609548289</v>
      </c>
      <c r="N602">
        <f t="shared" si="85"/>
        <v>4.0000000000000002E-4</v>
      </c>
      <c r="O602">
        <f t="shared" si="92"/>
        <v>1.7103355263320421</v>
      </c>
      <c r="P602">
        <f t="shared" si="87"/>
        <v>13.009967514853326</v>
      </c>
      <c r="Q602">
        <f t="shared" si="88"/>
        <v>0.30066094991979825</v>
      </c>
      <c r="R602">
        <f t="shared" si="89"/>
        <v>4.4681128951984388E-2</v>
      </c>
      <c r="S602">
        <f>fSi</f>
        <v>0.8</v>
      </c>
      <c r="T602">
        <f>vt(R602*ps+(1-R602)*pl,pl, 9.8, 0.001, 2*K602, 4*PI()*K602^2, M602,IF(4*PI()*K602^2/M602&gt;=1,K1oct,K1sph), IF(4*PI()*K602^2/M602&gt;=1,K2oct,K2sph))</f>
        <v>0.28164045403456262</v>
      </c>
      <c r="U602">
        <f>vt(S602*ps+(1-S602)*pl,pl, 9.8, 0.001, 2*K602, 4*PI()*K602^2, M602,IF(4*PI()*K602^2/M602&gt;=1,K1oct,K1sph), IF(4*PI()*K602^2/M602&gt;=1,K2oct,K2sph))</f>
        <v>1.2460796515537127</v>
      </c>
    </row>
    <row r="603" spans="6:21">
      <c r="F603">
        <f t="shared" si="84"/>
        <v>60.100000000000584</v>
      </c>
      <c r="G603">
        <f>T0+R_*F603</f>
        <v>848.42999999999961</v>
      </c>
      <c r="H603">
        <f t="shared" si="90"/>
        <v>13.54923076923083</v>
      </c>
      <c r="I603" s="4">
        <f>Cinetica(Tliq-G603)*f3_</f>
        <v>2.2319568881917124E-2</v>
      </c>
      <c r="J603" s="5">
        <f t="shared" si="91"/>
        <v>8.9589296131995741E-6</v>
      </c>
      <c r="K603" s="5">
        <f>MAX(I602,J602)*dt+K602</f>
        <v>0.36583582060720771</v>
      </c>
      <c r="L603" s="5">
        <f t="shared" si="86"/>
        <v>0.20509132461998403</v>
      </c>
      <c r="M603" s="6">
        <f>IF(J603&gt;=I603, 4*PI()*K603^2, f2_*f3_/f1_/K603*L603)</f>
        <v>2.3614027355858282</v>
      </c>
      <c r="N603">
        <f t="shared" si="85"/>
        <v>4.0000000000000002E-4</v>
      </c>
      <c r="O603">
        <f t="shared" si="92"/>
        <v>1.7116529851111579</v>
      </c>
      <c r="P603">
        <f t="shared" si="87"/>
        <v>13.019898581729789</v>
      </c>
      <c r="Q603">
        <f t="shared" si="88"/>
        <v>0.30065951116771689</v>
      </c>
      <c r="R603">
        <f t="shared" si="89"/>
        <v>4.4716258440231915E-2</v>
      </c>
      <c r="S603">
        <f>fSi</f>
        <v>0.8</v>
      </c>
      <c r="T603">
        <f>vt(R603*ps+(1-R603)*pl,pl, 9.8, 0.001, 2*K603, 4*PI()*K603^2, M603,IF(4*PI()*K603^2/M603&gt;=1,K1oct,K1sph), IF(4*PI()*K603^2/M603&gt;=1,K2oct,K2sph))</f>
        <v>0.28269499396242487</v>
      </c>
      <c r="U603">
        <f>vt(S603*ps+(1-S603)*pl,pl, 9.8, 0.001, 2*K603, 4*PI()*K603^2, M603,IF(4*PI()*K603^2/M603&gt;=1,K1oct,K1sph), IF(4*PI()*K603^2/M603&gt;=1,K2oct,K2sph))</f>
        <v>1.2502316362221377</v>
      </c>
    </row>
    <row r="604" spans="6:21">
      <c r="F604">
        <f t="shared" ref="F604:F667" si="93">F603+dt</f>
        <v>60.200000000000585</v>
      </c>
      <c r="G604">
        <f>T0+R_*F604</f>
        <v>848.35999999999956</v>
      </c>
      <c r="H604">
        <f t="shared" si="90"/>
        <v>13.560000000000068</v>
      </c>
      <c r="I604" s="4">
        <f>Cinetica(Tliq-G604)*f3_</f>
        <v>2.2418800660808421E-2</v>
      </c>
      <c r="J604" s="5">
        <f t="shared" si="91"/>
        <v>8.9665344318991413E-6</v>
      </c>
      <c r="K604" s="5">
        <f>MAX(I603,J603)*dt+K603</f>
        <v>0.36806777749539943</v>
      </c>
      <c r="L604" s="5">
        <f t="shared" si="86"/>
        <v>0.20886804687209409</v>
      </c>
      <c r="M604" s="6">
        <f>IF(J604&gt;=I604, 4*PI()*K604^2, f2_*f3_/f1_/K604*L604)</f>
        <v>2.3903043715658994</v>
      </c>
      <c r="N604">
        <f t="shared" si="85"/>
        <v>4.0000000000000002E-4</v>
      </c>
      <c r="O604">
        <f t="shared" si="92"/>
        <v>1.712970439726712</v>
      </c>
      <c r="P604">
        <f t="shared" si="87"/>
        <v>13.029829549738425</v>
      </c>
      <c r="Q604">
        <f t="shared" si="88"/>
        <v>0.30065808116135895</v>
      </c>
      <c r="R604">
        <f t="shared" si="89"/>
        <v>4.4751340204253726E-2</v>
      </c>
      <c r="S604">
        <f>fSi</f>
        <v>0.8</v>
      </c>
      <c r="T604">
        <f>vt(R604*ps+(1-R604)*pl,pl, 9.8, 0.001, 2*K604, 4*PI()*K604^2, M604,IF(4*PI()*K604^2/M604&gt;=1,K1oct,K1sph), IF(4*PI()*K604^2/M604&gt;=1,K2oct,K2sph))</f>
        <v>0.28375166453698214</v>
      </c>
      <c r="U604">
        <f>vt(S604*ps+(1-S604)*pl,pl, 9.8, 0.001, 2*K604, 4*PI()*K604^2, M604,IF(4*PI()*K604^2/M604&gt;=1,K1oct,K1sph), IF(4*PI()*K604^2/M604&gt;=1,K2oct,K2sph))</f>
        <v>1.2543905781506297</v>
      </c>
    </row>
    <row r="605" spans="6:21">
      <c r="F605">
        <f t="shared" si="93"/>
        <v>60.300000000000587</v>
      </c>
      <c r="G605">
        <f>T0+R_*F605</f>
        <v>848.28999999999962</v>
      </c>
      <c r="H605">
        <f t="shared" si="90"/>
        <v>13.570769230769288</v>
      </c>
      <c r="I605" s="4">
        <f>Cinetica(Tliq-G605)*f3_</f>
        <v>2.2518309763235204E-2</v>
      </c>
      <c r="J605" s="5">
        <f t="shared" si="91"/>
        <v>8.9741271808263604E-6</v>
      </c>
      <c r="K605" s="5">
        <f>MAX(I604,J604)*dt+K604</f>
        <v>0.37030965756148027</v>
      </c>
      <c r="L605" s="5">
        <f t="shared" si="86"/>
        <v>0.2127079512963917</v>
      </c>
      <c r="M605" s="6">
        <f>IF(J605&gt;=I605, 4*PI()*K605^2, f2_*f3_/f1_/K605*L605)</f>
        <v>2.4195114690159687</v>
      </c>
      <c r="N605">
        <f t="shared" si="85"/>
        <v>4.0000000000000002E-4</v>
      </c>
      <c r="O605">
        <f t="shared" si="92"/>
        <v>1.7142878901960683</v>
      </c>
      <c r="P605">
        <f t="shared" si="87"/>
        <v>13.039760419487187</v>
      </c>
      <c r="Q605">
        <f t="shared" si="88"/>
        <v>0.30065665983329598</v>
      </c>
      <c r="R605">
        <f t="shared" si="89"/>
        <v>4.4786374306934842E-2</v>
      </c>
      <c r="S605">
        <f>fSi</f>
        <v>0.8</v>
      </c>
      <c r="T605">
        <f>vt(R605*ps+(1-R605)*pl,pl, 9.8, 0.001, 2*K605, 4*PI()*K605^2, M605,IF(4*PI()*K605^2/M605&gt;=1,K1oct,K1sph), IF(4*PI()*K605^2/M605&gt;=1,K2oct,K2sph))</f>
        <v>0.28481046621615264</v>
      </c>
      <c r="U605">
        <f>vt(S605*ps+(1-S605)*pl,pl, 9.8, 0.001, 2*K605, 4*PI()*K605^2, M605,IF(4*PI()*K605^2/M605&gt;=1,K1oct,K1sph), IF(4*PI()*K605^2/M605&gt;=1,K2oct,K2sph))</f>
        <v>1.2585564776134641</v>
      </c>
    </row>
    <row r="606" spans="6:21">
      <c r="F606">
        <f t="shared" si="93"/>
        <v>60.400000000000588</v>
      </c>
      <c r="G606">
        <f>T0+R_*F606</f>
        <v>848.21999999999957</v>
      </c>
      <c r="H606">
        <f t="shared" si="90"/>
        <v>13.581538461538527</v>
      </c>
      <c r="I606" s="4">
        <f>Cinetica(Tliq-G606)*f3_</f>
        <v>2.2618096507807346E-2</v>
      </c>
      <c r="J606" s="5">
        <f t="shared" si="91"/>
        <v>8.9817078886927634E-6</v>
      </c>
      <c r="K606" s="5">
        <f>MAX(I605,J605)*dt+K605</f>
        <v>0.3725614885378038</v>
      </c>
      <c r="L606" s="5">
        <f t="shared" si="86"/>
        <v>0.21661198872193352</v>
      </c>
      <c r="M606" s="6">
        <f>IF(J606&gt;=I606, 4*PI()*K606^2, f2_*f3_/f1_/K606*L606)</f>
        <v>2.4490267476467698</v>
      </c>
      <c r="N606">
        <f t="shared" si="85"/>
        <v>4.0000000000000002E-4</v>
      </c>
      <c r="O606">
        <f t="shared" si="92"/>
        <v>1.7156053365364847</v>
      </c>
      <c r="P606">
        <f t="shared" si="87"/>
        <v>13.049691191579287</v>
      </c>
      <c r="Q606">
        <f t="shared" si="88"/>
        <v>0.30065524711672909</v>
      </c>
      <c r="R606">
        <f t="shared" si="89"/>
        <v>4.4821360811364654E-2</v>
      </c>
      <c r="S606">
        <f>fSi</f>
        <v>0.8</v>
      </c>
      <c r="T606">
        <f>vt(R606*ps+(1-R606)*pl,pl, 9.8, 0.001, 2*K606, 4*PI()*K606^2, M606,IF(4*PI()*K606^2/M606&gt;=1,K1oct,K1sph), IF(4*PI()*K606^2/M606&gt;=1,K2oct,K2sph))</f>
        <v>0.28587139945619072</v>
      </c>
      <c r="U606">
        <f>vt(S606*ps+(1-S606)*pl,pl, 9.8, 0.001, 2*K606, 4*PI()*K606^2, M606,IF(4*PI()*K606^2/M606&gt;=1,K1oct,K1sph), IF(4*PI()*K606^2/M606&gt;=1,K2oct,K2sph))</f>
        <v>1.2627293348840121</v>
      </c>
    </row>
    <row r="607" spans="6:21">
      <c r="F607">
        <f t="shared" si="93"/>
        <v>60.50000000000059</v>
      </c>
      <c r="G607">
        <f>T0+R_*F607</f>
        <v>848.14999999999964</v>
      </c>
      <c r="H607">
        <f t="shared" si="90"/>
        <v>13.592307692307749</v>
      </c>
      <c r="I607" s="4">
        <f>Cinetica(Tliq-G607)*f3_</f>
        <v>2.2718161212977463E-2</v>
      </c>
      <c r="J607" s="5">
        <f t="shared" si="91"/>
        <v>8.9892765841188449E-6</v>
      </c>
      <c r="K607" s="5">
        <f>MAX(I606,J606)*dt+K606</f>
        <v>0.37482329818858451</v>
      </c>
      <c r="L607" s="5">
        <f t="shared" si="86"/>
        <v>0.22058112269399299</v>
      </c>
      <c r="M607" s="6">
        <f>IF(J607&gt;=I607, 4*PI()*K607^2, f2_*f3_/f1_/K607*L607)</f>
        <v>2.4788529468684852</v>
      </c>
      <c r="N607">
        <f t="shared" si="85"/>
        <v>4.0000000000000002E-4</v>
      </c>
      <c r="O607">
        <f t="shared" si="92"/>
        <v>1.7169227787651016</v>
      </c>
      <c r="P607">
        <f t="shared" si="87"/>
        <v>13.059621866613236</v>
      </c>
      <c r="Q607">
        <f t="shared" si="88"/>
        <v>0.30065384294548197</v>
      </c>
      <c r="R607">
        <f t="shared" si="89"/>
        <v>4.4856299780821382E-2</v>
      </c>
      <c r="S607">
        <f>fSi</f>
        <v>0.8</v>
      </c>
      <c r="T607">
        <f>vt(R607*ps+(1-R607)*pl,pl, 9.8, 0.001, 2*K607, 4*PI()*K607^2, M607,IF(4*PI()*K607^2/M607&gt;=1,K1oct,K1sph), IF(4*PI()*K607^2/M607&gt;=1,K2oct,K2sph))</f>
        <v>0.2869344647115859</v>
      </c>
      <c r="U607">
        <f>vt(S607*ps+(1-S607)*pl,pl, 9.8, 0.001, 2*K607, 4*PI()*K607^2, M607,IF(4*PI()*K607^2/M607&gt;=1,K1oct,K1sph), IF(4*PI()*K607^2/M607&gt;=1,K2oct,K2sph))</f>
        <v>1.2669091502347469</v>
      </c>
    </row>
    <row r="608" spans="6:21">
      <c r="F608">
        <f t="shared" si="93"/>
        <v>60.600000000000591</v>
      </c>
      <c r="G608">
        <f>T0+R_*F608</f>
        <v>848.07999999999959</v>
      </c>
      <c r="H608">
        <f t="shared" si="90"/>
        <v>13.603076923076987</v>
      </c>
      <c r="I608" s="4">
        <f>Cinetica(Tliq-G608)*f3_</f>
        <v>2.2818504197042518E-2</v>
      </c>
      <c r="J608" s="5">
        <f t="shared" si="91"/>
        <v>8.9968332956345159E-6</v>
      </c>
      <c r="K608" s="5">
        <f>MAX(I607,J607)*dt+K607</f>
        <v>0.37709511430988224</v>
      </c>
      <c r="L608" s="5">
        <f t="shared" si="86"/>
        <v>0.22461632962288944</v>
      </c>
      <c r="M608" s="6">
        <f>IF(J608&gt;=I608, 4*PI()*K608^2, f2_*f3_/f1_/K608*L608)</f>
        <v>2.5089928259008345</v>
      </c>
      <c r="N608">
        <f t="shared" si="85"/>
        <v>4.0000000000000002E-4</v>
      </c>
      <c r="O608">
        <f t="shared" si="92"/>
        <v>1.718240216898955</v>
      </c>
      <c r="P608">
        <f t="shared" si="87"/>
        <v>13.069552445182904</v>
      </c>
      <c r="Q608">
        <f t="shared" si="88"/>
        <v>0.30065244725399415</v>
      </c>
      <c r="R608">
        <f t="shared" si="89"/>
        <v>4.4891191278778275E-2</v>
      </c>
      <c r="S608">
        <f>fSi</f>
        <v>0.8</v>
      </c>
      <c r="T608">
        <f>vt(R608*ps+(1-R608)*pl,pl, 9.8, 0.001, 2*K608, 4*PI()*K608^2, M608,IF(4*PI()*K608^2/M608&gt;=1,K1oct,K1sph), IF(4*PI()*K608^2/M608&gt;=1,K2oct,K2sph))</f>
        <v>0.28799966243508696</v>
      </c>
      <c r="U608">
        <f>vt(S608*ps+(1-S608)*pl,pl, 9.8, 0.001, 2*K608, 4*PI()*K608^2, M608,IF(4*PI()*K608^2/M608&gt;=1,K1oct,K1sph), IF(4*PI()*K608^2/M608&gt;=1,K2oct,K2sph))</f>
        <v>1.2710959239372508</v>
      </c>
    </row>
    <row r="609" spans="6:21">
      <c r="F609">
        <f t="shared" si="93"/>
        <v>60.700000000000593</v>
      </c>
      <c r="G609">
        <f>T0+R_*F609</f>
        <v>848.00999999999954</v>
      </c>
      <c r="H609">
        <f t="shared" si="90"/>
        <v>13.613846153846225</v>
      </c>
      <c r="I609" s="4">
        <f>Cinetica(Tliq-G609)*f3_</f>
        <v>2.2919125778143042E-2</v>
      </c>
      <c r="J609" s="5">
        <f t="shared" si="91"/>
        <v>9.0043780516793736E-6</v>
      </c>
      <c r="K609" s="5">
        <f>MAX(I608,J608)*dt+K608</f>
        <v>0.37937696472958649</v>
      </c>
      <c r="L609" s="5">
        <f t="shared" si="86"/>
        <v>0.22871859893431057</v>
      </c>
      <c r="M609" s="6">
        <f>IF(J609&gt;=I609, 4*PI()*K609^2, f2_*f3_/f1_/K609*L609)</f>
        <v>2.5394491638835817</v>
      </c>
      <c r="N609">
        <f t="shared" si="85"/>
        <v>4.0000000000000002E-4</v>
      </c>
      <c r="O609">
        <f t="shared" si="92"/>
        <v>1.7195576509549675</v>
      </c>
      <c r="P609">
        <f t="shared" si="87"/>
        <v>13.07948292787755</v>
      </c>
      <c r="Q609">
        <f t="shared" si="88"/>
        <v>0.30065105997731417</v>
      </c>
      <c r="R609">
        <f t="shared" si="89"/>
        <v>4.4926035368890171E-2</v>
      </c>
      <c r="S609">
        <f>fSi</f>
        <v>0.8</v>
      </c>
      <c r="T609">
        <f>vt(R609*ps+(1-R609)*pl,pl, 9.8, 0.001, 2*K609, 4*PI()*K609^2, M609,IF(4*PI()*K609^2/M609&gt;=1,K1oct,K1sph), IF(4*PI()*K609^2/M609&gt;=1,K2oct,K2sph))</f>
        <v>0.28906699307776323</v>
      </c>
      <c r="U609">
        <f>vt(S609*ps+(1-S609)*pl,pl, 9.8, 0.001, 2*K609, 4*PI()*K609^2, M609,IF(4*PI()*K609^2/M609&gt;=1,K1oct,K1sph), IF(4*PI()*K609^2/M609&gt;=1,K2oct,K2sph))</f>
        <v>1.2752896562622231</v>
      </c>
    </row>
    <row r="610" spans="6:21">
      <c r="F610">
        <f t="shared" si="93"/>
        <v>60.800000000000594</v>
      </c>
      <c r="G610">
        <f>T0+R_*F610</f>
        <v>847.9399999999996</v>
      </c>
      <c r="H610">
        <f t="shared" si="90"/>
        <v>13.624615384615446</v>
      </c>
      <c r="I610" s="4">
        <f>Cinetica(Tliq-G610)*f3_</f>
        <v>2.3020026274263951E-2</v>
      </c>
      <c r="J610" s="5">
        <f t="shared" si="91"/>
        <v>9.0119108806031007E-6</v>
      </c>
      <c r="K610" s="5">
        <f>MAX(I609,J609)*dt+K609</f>
        <v>0.38166887730740079</v>
      </c>
      <c r="L610" s="5">
        <f t="shared" si="86"/>
        <v>0.23288893322114224</v>
      </c>
      <c r="M610" s="6">
        <f>IF(J610&gt;=I610, 4*PI()*K610^2, f2_*f3_/f1_/K610*L610)</f>
        <v>2.5702247599874863</v>
      </c>
      <c r="N610">
        <f t="shared" si="85"/>
        <v>4.0000000000000002E-4</v>
      </c>
      <c r="O610">
        <f t="shared" si="92"/>
        <v>1.7208750809499529</v>
      </c>
      <c r="P610">
        <f t="shared" si="87"/>
        <v>13.089413315281869</v>
      </c>
      <c r="Q610">
        <f t="shared" si="88"/>
        <v>0.30064968105109302</v>
      </c>
      <c r="R610">
        <f t="shared" si="89"/>
        <v>4.4960832114992827E-2</v>
      </c>
      <c r="S610">
        <f>fSi</f>
        <v>0.8</v>
      </c>
      <c r="T610">
        <f>vt(R610*ps+(1-R610)*pl,pl, 9.8, 0.001, 2*K610, 4*PI()*K610^2, M610,IF(4*PI()*K610^2/M610&gt;=1,K1oct,K1sph), IF(4*PI()*K610^2/M610&gt;=1,K2oct,K2sph))</f>
        <v>0.29013645708897468</v>
      </c>
      <c r="U610">
        <f>vt(S610*ps+(1-S610)*pl,pl, 9.8, 0.001, 2*K610, 4*PI()*K610^2, M610,IF(4*PI()*K610^2/M610&gt;=1,K1oct,K1sph), IF(4*PI()*K610^2/M610&gt;=1,K2oct,K2sph))</f>
        <v>1.2794903474794868</v>
      </c>
    </row>
    <row r="611" spans="6:21">
      <c r="F611">
        <f t="shared" si="93"/>
        <v>60.900000000000595</v>
      </c>
      <c r="G611">
        <f>T0+R_*F611</f>
        <v>847.86999999999955</v>
      </c>
      <c r="H611">
        <f t="shared" si="90"/>
        <v>13.635384615384684</v>
      </c>
      <c r="I611" s="4">
        <f>Cinetica(Tliq-G611)*f3_</f>
        <v>2.3121206003235344E-2</v>
      </c>
      <c r="J611" s="5">
        <f t="shared" si="91"/>
        <v>9.0194318106658522E-6</v>
      </c>
      <c r="K611" s="5">
        <f>MAX(I610,J610)*dt+K610</f>
        <v>0.3839708799348272</v>
      </c>
      <c r="L611" s="5">
        <f t="shared" si="86"/>
        <v>0.2371283483968171</v>
      </c>
      <c r="M611" s="6">
        <f>IF(J611&gt;=I611, 4*PI()*K611^2, f2_*f3_/f1_/K611*L611)</f>
        <v>2.6013224335256853</v>
      </c>
      <c r="N611">
        <f t="shared" si="85"/>
        <v>4.0000000000000002E-4</v>
      </c>
      <c r="O611">
        <f t="shared" si="92"/>
        <v>1.7221925069006225</v>
      </c>
      <c r="P611">
        <f t="shared" si="87"/>
        <v>13.099343607976037</v>
      </c>
      <c r="Q611">
        <f t="shared" si="88"/>
        <v>0.30064831041157764</v>
      </c>
      <c r="R611">
        <f t="shared" si="89"/>
        <v>4.4995581581102909E-2</v>
      </c>
      <c r="S611">
        <f>fSi</f>
        <v>0.8</v>
      </c>
      <c r="T611">
        <f>vt(R611*ps+(1-R611)*pl,pl, 9.8, 0.001, 2*K611, 4*PI()*K611^2, M611,IF(4*PI()*K611^2/M611&gt;=1,K1oct,K1sph), IF(4*PI()*K611^2/M611&gt;=1,K2oct,K2sph))</f>
        <v>0.29120805491639545</v>
      </c>
      <c r="U611">
        <f>vt(S611*ps+(1-S611)*pl,pl, 9.8, 0.001, 2*K611, 4*PI()*K611^2, M611,IF(4*PI()*K611^2/M611&gt;=1,K1oct,K1sph), IF(4*PI()*K611^2/M611&gt;=1,K2oct,K2sph))</f>
        <v>1.2836979978579952</v>
      </c>
    </row>
    <row r="612" spans="6:21">
      <c r="F612">
        <f t="shared" si="93"/>
        <v>61.000000000000597</v>
      </c>
      <c r="G612">
        <f>T0+R_*F612</f>
        <v>847.79999999999961</v>
      </c>
      <c r="H612">
        <f t="shared" si="90"/>
        <v>13.646153846153906</v>
      </c>
      <c r="I612" s="4">
        <f>Cinetica(Tliq-G612)*f3_</f>
        <v>2.322266528273171E-2</v>
      </c>
      <c r="J612" s="5">
        <f t="shared" si="91"/>
        <v>9.0269408700385274E-6</v>
      </c>
      <c r="K612" s="5">
        <f>MAX(I611,J611)*dt+K611</f>
        <v>0.38628300053515074</v>
      </c>
      <c r="L612" s="5">
        <f t="shared" si="86"/>
        <v>0.24143787385019516</v>
      </c>
      <c r="M612" s="6">
        <f>IF(J612&gt;=I612, 4*PI()*K612^2, f2_*f3_/f1_/K612*L612)</f>
        <v>2.6327450240655121</v>
      </c>
      <c r="N612">
        <f t="shared" si="85"/>
        <v>4.0000000000000002E-4</v>
      </c>
      <c r="O612">
        <f t="shared" si="92"/>
        <v>1.7235099288235749</v>
      </c>
      <c r="P612">
        <f t="shared" si="87"/>
        <v>13.109273806535757</v>
      </c>
      <c r="Q612">
        <f t="shared" si="88"/>
        <v>0.30064694799560432</v>
      </c>
      <c r="R612">
        <f t="shared" si="89"/>
        <v>4.5030283831404089E-2</v>
      </c>
      <c r="S612">
        <f>fSi</f>
        <v>0.8</v>
      </c>
      <c r="T612">
        <f>vt(R612*ps+(1-R612)*pl,pl, 9.8, 0.001, 2*K612, 4*PI()*K612^2, M612,IF(4*PI()*K612^2/M612&gt;=1,K1oct,K1sph), IF(4*PI()*K612^2/M612&gt;=1,K2oct,K2sph))</f>
        <v>0.29228178700600183</v>
      </c>
      <c r="U612">
        <f>vt(S612*ps+(1-S612)*pl,pl, 9.8, 0.001, 2*K612, 4*PI()*K612^2, M612,IF(4*PI()*K612^2/M612&gt;=1,K1oct,K1sph), IF(4*PI()*K612^2/M612&gt;=1,K2oct,K2sph))</f>
        <v>1.2879126076658383</v>
      </c>
    </row>
    <row r="613" spans="6:21">
      <c r="F613">
        <f t="shared" si="93"/>
        <v>61.100000000000598</v>
      </c>
      <c r="G613">
        <f>T0+R_*F613</f>
        <v>847.72999999999956</v>
      </c>
      <c r="H613">
        <f t="shared" si="90"/>
        <v>13.656923076923144</v>
      </c>
      <c r="I613" s="4">
        <f>Cinetica(Tliq-G613)*f3_</f>
        <v>2.3324404430273546E-2</v>
      </c>
      <c r="J613" s="5">
        <f t="shared" si="91"/>
        <v>9.0344380868032148E-6</v>
      </c>
      <c r="K613" s="5">
        <f>MAX(I612,J612)*dt+K612</f>
        <v>0.38860526706342391</v>
      </c>
      <c r="L613" s="5">
        <f t="shared" si="86"/>
        <v>0.24581855260198959</v>
      </c>
      <c r="M613" s="6">
        <f>IF(J613&gt;=I613, 4*PI()*K613^2, f2_*f3_/f1_/K613*L613)</f>
        <v>2.6644953915407594</v>
      </c>
      <c r="N613">
        <f t="shared" si="85"/>
        <v>4.0000000000000002E-4</v>
      </c>
      <c r="O613">
        <f t="shared" si="92"/>
        <v>1.7248273467353086</v>
      </c>
      <c r="P613">
        <f t="shared" si="87"/>
        <v>13.11920391153229</v>
      </c>
      <c r="Q613">
        <f t="shared" si="88"/>
        <v>0.30064559374059235</v>
      </c>
      <c r="R613">
        <f t="shared" si="89"/>
        <v>4.5064938930253498E-2</v>
      </c>
      <c r="S613">
        <f>fSi</f>
        <v>0.8</v>
      </c>
      <c r="T613">
        <f>vt(R613*ps+(1-R613)*pl,pl, 9.8, 0.001, 2*K613, 4*PI()*K613^2, M613,IF(4*PI()*K613^2/M613&gt;=1,K1oct,K1sph), IF(4*PI()*K613^2/M613&gt;=1,K2oct,K2sph))</f>
        <v>0.29335765380215068</v>
      </c>
      <c r="U613">
        <f>vt(S613*ps+(1-S613)*pl,pl, 9.8, 0.001, 2*K613, 4*PI()*K613^2, M613,IF(4*PI()*K613^2/M613&gt;=1,K1oct,K1sph), IF(4*PI()*K613^2/M613&gt;=1,K2oct,K2sph))</f>
        <v>1.2921341771702506</v>
      </c>
    </row>
    <row r="614" spans="6:21">
      <c r="F614">
        <f t="shared" si="93"/>
        <v>61.2000000000006</v>
      </c>
      <c r="G614">
        <f>T0+R_*F614</f>
        <v>847.65999999999963</v>
      </c>
      <c r="H614">
        <f t="shared" si="90"/>
        <v>13.667692307692365</v>
      </c>
      <c r="I614" s="4">
        <f>Cinetica(Tliq-G614)*f3_</f>
        <v>2.3426423763226387E-2</v>
      </c>
      <c r="J614" s="5">
        <f t="shared" si="91"/>
        <v>9.0419234889534468E-6</v>
      </c>
      <c r="K614" s="5">
        <f>MAX(I613,J613)*dt+K613</f>
        <v>0.39093770750645124</v>
      </c>
      <c r="L614" s="5">
        <f t="shared" si="86"/>
        <v>0.25027144146274932</v>
      </c>
      <c r="M614" s="6">
        <f>IF(J614&gt;=I614, 4*PI()*K614^2, f2_*f3_/f1_/K614*L614)</f>
        <v>2.6965764163643682</v>
      </c>
      <c r="N614">
        <f t="shared" si="85"/>
        <v>4.0000000000000002E-4</v>
      </c>
      <c r="O614">
        <f t="shared" si="92"/>
        <v>1.726144760652212</v>
      </c>
      <c r="P614">
        <f t="shared" si="87"/>
        <v>13.129133923532505</v>
      </c>
      <c r="Q614">
        <f t="shared" si="88"/>
        <v>0.30064424758453773</v>
      </c>
      <c r="R614">
        <f t="shared" si="89"/>
        <v>4.5099546942167251E-2</v>
      </c>
      <c r="S614">
        <f>fSi</f>
        <v>0.8</v>
      </c>
      <c r="T614">
        <f>vt(R614*ps+(1-R614)*pl,pl, 9.8, 0.001, 2*K614, 4*PI()*K614^2, M614,IF(4*PI()*K614^2/M614&gt;=1,K1oct,K1sph), IF(4*PI()*K614^2/M614&gt;=1,K2oct,K2sph))</f>
        <v>0.29443565574749236</v>
      </c>
      <c r="U614">
        <f>vt(S614*ps+(1-S614)*pl,pl, 9.8, 0.001, 2*K614, 4*PI()*K614^2, M614,IF(4*PI()*K614^2/M614&gt;=1,K1oct,K1sph), IF(4*PI()*K614^2/M614&gt;=1,K2oct,K2sph))</f>
        <v>1.2963627066376167</v>
      </c>
    </row>
    <row r="615" spans="6:21">
      <c r="F615">
        <f t="shared" si="93"/>
        <v>61.300000000000601</v>
      </c>
      <c r="G615">
        <f>T0+R_*F615</f>
        <v>847.58999999999958</v>
      </c>
      <c r="H615">
        <f t="shared" si="90"/>
        <v>13.678461538461603</v>
      </c>
      <c r="I615" s="4">
        <f>Cinetica(Tliq-G615)*f3_</f>
        <v>2.3528723598802433E-2</v>
      </c>
      <c r="J615" s="5">
        <f t="shared" si="91"/>
        <v>9.0493971043946477E-6</v>
      </c>
      <c r="K615" s="5">
        <f>MAX(I614,J614)*dt+K614</f>
        <v>0.39328034988277388</v>
      </c>
      <c r="L615" s="5">
        <f t="shared" si="86"/>
        <v>0.25479761119241262</v>
      </c>
      <c r="M615" s="6">
        <f>IF(J615&gt;=I615, 4*PI()*K615^2, f2_*f3_/f1_/K615*L615)</f>
        <v>2.7289909995415695</v>
      </c>
      <c r="N615">
        <f t="shared" si="85"/>
        <v>4.0000000000000002E-4</v>
      </c>
      <c r="O615">
        <f t="shared" si="92"/>
        <v>1.7274621705905755</v>
      </c>
      <c r="P615">
        <f t="shared" si="87"/>
        <v>13.139063843098915</v>
      </c>
      <c r="Q615">
        <f t="shared" si="88"/>
        <v>0.30064290946600697</v>
      </c>
      <c r="R615">
        <f t="shared" si="89"/>
        <v>4.5134107931826983E-2</v>
      </c>
      <c r="S615">
        <f>fSi</f>
        <v>0.8</v>
      </c>
      <c r="T615">
        <f>vt(R615*ps+(1-R615)*pl,pl, 9.8, 0.001, 2*K615, 4*PI()*K615^2, M615,IF(4*PI()*K615^2/M615&gt;=1,K1oct,K1sph), IF(4*PI()*K615^2/M615&gt;=1,K2oct,K2sph))</f>
        <v>0.29551579328306826</v>
      </c>
      <c r="U615">
        <f>vt(S615*ps+(1-S615)*pl,pl, 9.8, 0.001, 2*K615, 4*PI()*K615^2, M615,IF(4*PI()*K615^2/M615&gt;=1,K1oct,K1sph), IF(4*PI()*K615^2/M615&gt;=1,K2oct,K2sph))</f>
        <v>1.3005981963334794</v>
      </c>
    </row>
    <row r="616" spans="6:21">
      <c r="F616">
        <f t="shared" si="93"/>
        <v>61.400000000000603</v>
      </c>
      <c r="G616">
        <f>T0+R_*F616</f>
        <v>847.51999999999953</v>
      </c>
      <c r="H616">
        <f t="shared" si="90"/>
        <v>13.689230769230843</v>
      </c>
      <c r="I616" s="4">
        <f>Cinetica(Tliq-G616)*f3_</f>
        <v>2.363130425405973E-2</v>
      </c>
      <c r="J616" s="5">
        <f t="shared" si="91"/>
        <v>9.0568589609443924E-6</v>
      </c>
      <c r="K616" s="5">
        <f>MAX(I615,J615)*dt+K615</f>
        <v>0.39563322224265413</v>
      </c>
      <c r="L616" s="5">
        <f t="shared" si="86"/>
        <v>0.25939814666144412</v>
      </c>
      <c r="M616" s="6">
        <f>IF(J616&gt;=I616, 4*PI()*K616^2, f2_*f3_/f1_/K616*L616)</f>
        <v>2.7617420627834548</v>
      </c>
      <c r="N616">
        <f t="shared" si="85"/>
        <v>4.0000000000000002E-4</v>
      </c>
      <c r="O616">
        <f t="shared" si="92"/>
        <v>1.7287795765665819</v>
      </c>
      <c r="P616">
        <f t="shared" si="87"/>
        <v>13.148993670789723</v>
      </c>
      <c r="Q616">
        <f t="shared" si="88"/>
        <v>0.30064157932413077</v>
      </c>
      <c r="R616">
        <f t="shared" si="89"/>
        <v>4.5168621964066319E-2</v>
      </c>
      <c r="S616">
        <f>fSi</f>
        <v>0.8</v>
      </c>
      <c r="T616">
        <f>vt(R616*ps+(1-R616)*pl,pl, 9.8, 0.001, 2*K616, 4*PI()*K616^2, M616,IF(4*PI()*K616^2/M616&gt;=1,K1oct,K1sph), IF(4*PI()*K616^2/M616&gt;=1,K2oct,K2sph))</f>
        <v>0.29659806684824058</v>
      </c>
      <c r="U616">
        <f>vt(S616*ps+(1-S616)*pl,pl, 9.8, 0.001, 2*K616, 4*PI()*K616^2, M616,IF(4*PI()*K616^2/M616&gt;=1,K1oct,K1sph), IF(4*PI()*K616^2/M616&gt;=1,K2oct,K2sph))</f>
        <v>1.3048406465225451</v>
      </c>
    </row>
    <row r="617" spans="6:21">
      <c r="F617">
        <f t="shared" si="93"/>
        <v>61.500000000000604</v>
      </c>
      <c r="G617">
        <f>T0+R_*F617</f>
        <v>847.44999999999959</v>
      </c>
      <c r="H617">
        <f t="shared" si="90"/>
        <v>13.700000000000063</v>
      </c>
      <c r="I617" s="4">
        <f>Cinetica(Tliq-G617)*f3_</f>
        <v>2.3734166045902977E-2</v>
      </c>
      <c r="J617" s="5">
        <f t="shared" si="91"/>
        <v>9.0643090863327898E-6</v>
      </c>
      <c r="K617" s="5">
        <f>MAX(I616,J616)*dt+K616</f>
        <v>0.3979963526680601</v>
      </c>
      <c r="L617" s="5">
        <f t="shared" si="86"/>
        <v>0.26407414701356846</v>
      </c>
      <c r="M617" s="6">
        <f>IF(J617&gt;=I617, 4*PI()*K617^2, f2_*f3_/f1_/K617*L617)</f>
        <v>2.7948325486209975</v>
      </c>
      <c r="N617">
        <f t="shared" si="85"/>
        <v>4.0000000000000002E-4</v>
      </c>
      <c r="O617">
        <f t="shared" si="92"/>
        <v>1.7300969785963118</v>
      </c>
      <c r="P617">
        <f t="shared" si="87"/>
        <v>13.158923407158859</v>
      </c>
      <c r="Q617">
        <f t="shared" si="88"/>
        <v>0.3006402570985981</v>
      </c>
      <c r="R617">
        <f t="shared" si="89"/>
        <v>4.5203089103870608E-2</v>
      </c>
      <c r="S617">
        <f>fSi</f>
        <v>0.8</v>
      </c>
      <c r="T617">
        <f>vt(R617*ps+(1-R617)*pl,pl, 9.8, 0.001, 2*K617, 4*PI()*K617^2, M617,IF(4*PI()*K617^2/M617&gt;=1,K1oct,K1sph), IF(4*PI()*K617^2/M617&gt;=1,K2oct,K2sph))</f>
        <v>0.29768247688075239</v>
      </c>
      <c r="U617">
        <f>vt(S617*ps+(1-S617)*pl,pl, 9.8, 0.001, 2*K617, 4*PI()*K617^2, M617,IF(4*PI()*K617^2/M617&gt;=1,K1oct,K1sph), IF(4*PI()*K617^2/M617&gt;=1,K2oct,K2sph))</f>
        <v>1.3090900574686886</v>
      </c>
    </row>
    <row r="618" spans="6:21">
      <c r="F618">
        <f t="shared" si="93"/>
        <v>61.600000000000605</v>
      </c>
      <c r="G618">
        <f>T0+R_*F618</f>
        <v>847.37999999999954</v>
      </c>
      <c r="H618">
        <f t="shared" si="90"/>
        <v>13.710769230769301</v>
      </c>
      <c r="I618" s="4">
        <f>Cinetica(Tliq-G618)*f3_</f>
        <v>2.3837309291084345E-2</v>
      </c>
      <c r="J618" s="5">
        <f t="shared" si="91"/>
        <v>9.0717475082028583E-6</v>
      </c>
      <c r="K618" s="5">
        <f>MAX(I617,J617)*dt+K617</f>
        <v>0.40036976927265039</v>
      </c>
      <c r="L618" s="5">
        <f t="shared" si="86"/>
        <v>0.26882672583011386</v>
      </c>
      <c r="M618" s="6">
        <f>IF(J618&gt;=I618, 4*PI()*K618^2, f2_*f3_/f1_/K618*L618)</f>
        <v>2.8282654205195112</v>
      </c>
      <c r="N618">
        <f t="shared" si="85"/>
        <v>4.0000000000000002E-4</v>
      </c>
      <c r="O618">
        <f t="shared" si="92"/>
        <v>1.7314143766957493</v>
      </c>
      <c r="P618">
        <f t="shared" si="87"/>
        <v>13.168853052756017</v>
      </c>
      <c r="Q618">
        <f t="shared" si="88"/>
        <v>0.30063894272965014</v>
      </c>
      <c r="R618">
        <f t="shared" si="89"/>
        <v>4.5237509416377976E-2</v>
      </c>
      <c r="S618">
        <f>fSi</f>
        <v>0.8</v>
      </c>
      <c r="T618">
        <f>vt(R618*ps+(1-R618)*pl,pl, 9.8, 0.001, 2*K618, 4*PI()*K618^2, M618,IF(4*PI()*K618^2/M618&gt;=1,K1oct,K1sph), IF(4*PI()*K618^2/M618&gt;=1,K2oct,K2sph))</f>
        <v>0.29876902381678822</v>
      </c>
      <c r="U618">
        <f>vt(S618*ps+(1-S618)*pl,pl, 9.8, 0.001, 2*K618, 4*PI()*K618^2, M618,IF(4*PI()*K618^2/M618&gt;=1,K1oct,K1sph), IF(4*PI()*K618^2/M618&gt;=1,K2oct,K2sph))</f>
        <v>1.3133464294349635</v>
      </c>
    </row>
    <row r="619" spans="6:21">
      <c r="F619">
        <f t="shared" si="93"/>
        <v>61.700000000000607</v>
      </c>
      <c r="G619">
        <f>T0+R_*F619</f>
        <v>847.3099999999996</v>
      </c>
      <c r="H619">
        <f t="shared" si="90"/>
        <v>13.721538461538522</v>
      </c>
      <c r="I619" s="4">
        <f>Cinetica(Tliq-G619)*f3_</f>
        <v>2.3940734306202645E-2</v>
      </c>
      <c r="J619" s="5">
        <f t="shared" si="91"/>
        <v>9.0791742541107922E-6</v>
      </c>
      <c r="K619" s="5">
        <f>MAX(I618,J618)*dt+K618</f>
        <v>0.40275350020175882</v>
      </c>
      <c r="L619" s="5">
        <f t="shared" si="86"/>
        <v>0.27365701129597869</v>
      </c>
      <c r="M619" s="6">
        <f>IF(J619&gt;=I619, 4*PI()*K619^2, f2_*f3_/f1_/K619*L619)</f>
        <v>2.8620436629935515</v>
      </c>
      <c r="N619">
        <f t="shared" si="85"/>
        <v>4.0000000000000002E-4</v>
      </c>
      <c r="O619">
        <f t="shared" si="92"/>
        <v>1.7327317708807719</v>
      </c>
      <c r="P619">
        <f t="shared" si="87"/>
        <v>13.178782608126694</v>
      </c>
      <c r="Q619">
        <f t="shared" si="88"/>
        <v>0.30063763615807432</v>
      </c>
      <c r="R619">
        <f t="shared" si="89"/>
        <v>4.5271882966865178E-2</v>
      </c>
      <c r="S619">
        <f>fSi</f>
        <v>0.8</v>
      </c>
      <c r="T619">
        <f>vt(R619*ps+(1-R619)*pl,pl, 9.8, 0.001, 2*K619, 4*PI()*K619^2, M619,IF(4*PI()*K619^2/M619&gt;=1,K1oct,K1sph), IF(4*PI()*K619^2/M619&gt;=1,K2oct,K2sph))</f>
        <v>0.29985770809078921</v>
      </c>
      <c r="U619">
        <f>vt(S619*ps+(1-S619)*pl,pl, 9.8, 0.001, 2*K619, 4*PI()*K619^2, M619,IF(4*PI()*K619^2/M619&gt;=1,K1oct,K1sph), IF(4*PI()*K619^2/M619&gt;=1,K2oct,K2sph))</f>
        <v>1.3176097626836056</v>
      </c>
    </row>
    <row r="620" spans="6:21">
      <c r="F620">
        <f t="shared" si="93"/>
        <v>61.800000000000608</v>
      </c>
      <c r="G620">
        <f>T0+R_*F620</f>
        <v>847.23999999999955</v>
      </c>
      <c r="H620">
        <f t="shared" si="90"/>
        <v>13.73230769230776</v>
      </c>
      <c r="I620" s="4">
        <f>Cinetica(Tliq-G620)*f3_</f>
        <v>2.404444140770497E-2</v>
      </c>
      <c r="J620" s="5">
        <f t="shared" si="91"/>
        <v>9.0865893515263899E-6</v>
      </c>
      <c r="K620" s="5">
        <f>MAX(I619,J619)*dt+K619</f>
        <v>0.40514757363237908</v>
      </c>
      <c r="L620" s="5">
        <f t="shared" si="86"/>
        <v>0.27856614636723503</v>
      </c>
      <c r="M620" s="6">
        <f>IF(J620&gt;=I620, 4*PI()*K620^2, f2_*f3_/f1_/K620*L620)</f>
        <v>2.8961702817222688</v>
      </c>
      <c r="N620">
        <f t="shared" si="85"/>
        <v>4.0000000000000002E-4</v>
      </c>
      <c r="O620">
        <f t="shared" si="92"/>
        <v>1.734049161167164</v>
      </c>
      <c r="P620">
        <f t="shared" si="87"/>
        <v>13.188712073812239</v>
      </c>
      <c r="Q620">
        <f t="shared" si="88"/>
        <v>0.30063633732519851</v>
      </c>
      <c r="R620">
        <f t="shared" si="89"/>
        <v>4.5306209820755089E-2</v>
      </c>
      <c r="S620">
        <f>fSi</f>
        <v>0.8</v>
      </c>
      <c r="T620">
        <f>vt(R620*ps+(1-R620)*pl,pl, 9.8, 0.001, 2*K620, 4*PI()*K620^2, M620,IF(4*PI()*K620^2/M620&gt;=1,K1oct,K1sph), IF(4*PI()*K620^2/M620&gt;=1,K2oct,K2sph))</f>
        <v>0.30094853013573941</v>
      </c>
      <c r="U620">
        <f>vt(S620*ps+(1-S620)*pl,pl, 9.8, 0.001, 2*K620, 4*PI()*K620^2, M620,IF(4*PI()*K620^2/M620&gt;=1,K1oct,K1sph), IF(4*PI()*K620^2/M620&gt;=1,K2oct,K2sph))</f>
        <v>1.3218800574760394</v>
      </c>
    </row>
    <row r="621" spans="6:21">
      <c r="F621">
        <f t="shared" si="93"/>
        <v>61.90000000000061</v>
      </c>
      <c r="G621">
        <f>T0+R_*F621</f>
        <v>847.16999999999962</v>
      </c>
      <c r="H621">
        <f t="shared" si="90"/>
        <v>13.743076923076982</v>
      </c>
      <c r="I621" s="4">
        <f>Cinetica(Tliq-G621)*f3_</f>
        <v>2.4148430911885666E-2</v>
      </c>
      <c r="J621" s="5">
        <f t="shared" si="91"/>
        <v>9.0939928278332966E-6</v>
      </c>
      <c r="K621" s="5">
        <f>MAX(I620,J620)*dt+K620</f>
        <v>0.40755201777314959</v>
      </c>
      <c r="L621" s="5">
        <f t="shared" si="86"/>
        <v>0.28355528894038146</v>
      </c>
      <c r="M621" s="6">
        <f>IF(J621&gt;=I621, 4*PI()*K621^2, f2_*f3_/f1_/K621*L621)</f>
        <v>2.9306483036651936</v>
      </c>
      <c r="N621">
        <f t="shared" si="85"/>
        <v>4.0000000000000002E-4</v>
      </c>
      <c r="O621">
        <f t="shared" si="92"/>
        <v>1.7353665475706048</v>
      </c>
      <c r="P621">
        <f t="shared" si="87"/>
        <v>13.198641450349879</v>
      </c>
      <c r="Q621">
        <f t="shared" si="88"/>
        <v>0.30063504617288517</v>
      </c>
      <c r="R621">
        <f t="shared" si="89"/>
        <v>4.5340490043601946E-2</v>
      </c>
      <c r="S621">
        <f>fSi</f>
        <v>0.8</v>
      </c>
      <c r="T621">
        <f>vt(R621*ps+(1-R621)*pl,pl, 9.8, 0.001, 2*K621, 4*PI()*K621^2, M621,IF(4*PI()*K621^2/M621&gt;=1,K1oct,K1sph), IF(4*PI()*K621^2/M621&gt;=1,K2oct,K2sph))</f>
        <v>0.30204149038290373</v>
      </c>
      <c r="U621">
        <f>vt(S621*ps+(1-S621)*pl,pl, 9.8, 0.001, 2*K621, 4*PI()*K621^2, M621,IF(4*PI()*K621^2/M621&gt;=1,K1oct,K1sph), IF(4*PI()*K621^2/M621&gt;=1,K2oct,K2sph))</f>
        <v>1.3261573140728855</v>
      </c>
    </row>
    <row r="622" spans="6:21">
      <c r="F622">
        <f t="shared" si="93"/>
        <v>62.000000000000611</v>
      </c>
      <c r="G622">
        <f>T0+R_*F622</f>
        <v>847.09999999999957</v>
      </c>
      <c r="H622">
        <f t="shared" si="90"/>
        <v>13.75384615384622</v>
      </c>
      <c r="I622" s="4">
        <f>Cinetica(Tliq-G622)*f3_</f>
        <v>2.4252703134888018E-2</v>
      </c>
      <c r="J622" s="5">
        <f t="shared" si="91"/>
        <v>9.1013847103294446E-6</v>
      </c>
      <c r="K622" s="5">
        <f>MAX(I621,J621)*dt+K621</f>
        <v>0.40996686086433815</v>
      </c>
      <c r="L622" s="5">
        <f t="shared" si="86"/>
        <v>0.2886256120232602</v>
      </c>
      <c r="M622" s="6">
        <f>IF(J622&gt;=I622, 4*PI()*K622^2, f2_*f3_/f1_/K622*L622)</f>
        <v>2.9654807771784841</v>
      </c>
      <c r="N622">
        <f t="shared" si="85"/>
        <v>4.0000000000000002E-4</v>
      </c>
      <c r="O622">
        <f t="shared" si="92"/>
        <v>1.7366839301066817</v>
      </c>
      <c r="P622">
        <f t="shared" si="87"/>
        <v>13.208570738272764</v>
      </c>
      <c r="Q622">
        <f t="shared" si="88"/>
        <v>0.30063376264352565</v>
      </c>
      <c r="R622">
        <f t="shared" si="89"/>
        <v>4.5374723701098255E-2</v>
      </c>
      <c r="S622">
        <f>fSi</f>
        <v>0.8</v>
      </c>
      <c r="T622">
        <f>vt(R622*ps+(1-R622)*pl,pl, 9.8, 0.001, 2*K622, 4*PI()*K622^2, M622,IF(4*PI()*K622^2/M622&gt;=1,K1oct,K1sph), IF(4*PI()*K622^2/M622&gt;=1,K2oct,K2sph))</f>
        <v>0.30313658926209724</v>
      </c>
      <c r="U622">
        <f>vt(S622*ps+(1-S622)*pl,pl, 9.8, 0.001, 2*K622, 4*PI()*K622^2, M622,IF(4*PI()*K622^2/M622&gt;=1,K1oct,K1sph), IF(4*PI()*K622^2/M622&gt;=1,K2oct,K2sph))</f>
        <v>1.3304415327339649</v>
      </c>
    </row>
    <row r="623" spans="6:21">
      <c r="F623">
        <f t="shared" si="93"/>
        <v>62.100000000000612</v>
      </c>
      <c r="G623">
        <f>T0+R_*F623</f>
        <v>847.02999999999952</v>
      </c>
      <c r="H623">
        <f t="shared" si="90"/>
        <v>13.764615384615459</v>
      </c>
      <c r="I623" s="4">
        <f>Cinetica(Tliq-G623)*f3_</f>
        <v>2.4357258392703352E-2</v>
      </c>
      <c r="J623" s="5">
        <f t="shared" si="91"/>
        <v>9.108765026227297E-6</v>
      </c>
      <c r="K623" s="5">
        <f>MAX(I622,J622)*dt+K622</f>
        <v>0.41239213117782697</v>
      </c>
      <c r="L623" s="5">
        <f t="shared" si="86"/>
        <v>0.29377830390765142</v>
      </c>
      <c r="M623" s="6">
        <f>IF(J623&gt;=I623, 4*PI()*K623^2, f2_*f3_/f1_/K623*L623)</f>
        <v>3.0006707721316106</v>
      </c>
      <c r="N623">
        <f t="shared" si="85"/>
        <v>4.0000000000000002E-4</v>
      </c>
      <c r="O623">
        <f t="shared" si="92"/>
        <v>1.7380013087908806</v>
      </c>
      <c r="P623">
        <f t="shared" si="87"/>
        <v>13.218499938109998</v>
      </c>
      <c r="Q623">
        <f t="shared" si="88"/>
        <v>0.30063248668003462</v>
      </c>
      <c r="R623">
        <f t="shared" si="89"/>
        <v>4.5408910859062207E-2</v>
      </c>
      <c r="S623">
        <f>fSi</f>
        <v>0.8</v>
      </c>
      <c r="T623">
        <f>vt(R623*ps+(1-R623)*pl,pl, 9.8, 0.001, 2*K623, 4*PI()*K623^2, M623,IF(4*PI()*K623^2/M623&gt;=1,K1oct,K1sph), IF(4*PI()*K623^2/M623&gt;=1,K2oct,K2sph))</f>
        <v>0.30423382720143965</v>
      </c>
      <c r="U623">
        <f>vt(S623*ps+(1-S623)*pl,pl, 9.8, 0.001, 2*K623, 4*PI()*K623^2, M623,IF(4*PI()*K623^2/M623&gt;=1,K1oct,K1sph), IF(4*PI()*K623^2/M623&gt;=1,K2oct,K2sph))</f>
        <v>1.3347327137183074</v>
      </c>
    </row>
    <row r="624" spans="6:21">
      <c r="F624">
        <f t="shared" si="93"/>
        <v>62.200000000000614</v>
      </c>
      <c r="G624">
        <f>T0+R_*F624</f>
        <v>846.95999999999958</v>
      </c>
      <c r="H624">
        <f t="shared" si="90"/>
        <v>13.775384615384679</v>
      </c>
      <c r="I624" s="4">
        <f>Cinetica(Tliq-G624)*f3_</f>
        <v>2.4462097001171888E-2</v>
      </c>
      <c r="J624" s="5">
        <f t="shared" si="91"/>
        <v>9.1161338026542223E-6</v>
      </c>
      <c r="K624" s="5">
        <f>MAX(I623,J623)*dt+K623</f>
        <v>0.41482785701709729</v>
      </c>
      <c r="L624" s="5">
        <f t="shared" si="86"/>
        <v>0.29901456834355727</v>
      </c>
      <c r="M624" s="6">
        <f>IF(J624&gt;=I624, 4*PI()*K624^2, f2_*f3_/f1_/K624*L624)</f>
        <v>3.0362213800244882</v>
      </c>
      <c r="N624">
        <f t="shared" si="85"/>
        <v>4.0000000000000002E-4</v>
      </c>
      <c r="O624">
        <f t="shared" si="92"/>
        <v>1.7393186836385912</v>
      </c>
      <c r="P624">
        <f t="shared" si="87"/>
        <v>13.228429050386683</v>
      </c>
      <c r="Q624">
        <f t="shared" si="88"/>
        <v>0.30063121822584438</v>
      </c>
      <c r="R624">
        <f t="shared" si="89"/>
        <v>4.5443051583437789E-2</v>
      </c>
      <c r="S624">
        <f>fSi</f>
        <v>0.8</v>
      </c>
      <c r="T624">
        <f>vt(R624*ps+(1-R624)*pl,pl, 9.8, 0.001, 2*K624, 4*PI()*K624^2, M624,IF(4*PI()*K624^2/M624&gt;=1,K1oct,K1sph), IF(4*PI()*K624^2/M624&gt;=1,K2oct,K2sph))</f>
        <v>0.30533320462754804</v>
      </c>
      <c r="U624">
        <f>vt(S624*ps+(1-S624)*pl,pl, 9.8, 0.001, 2*K624, 4*PI()*K624^2, M624,IF(4*PI()*K624^2/M624&gt;=1,K1oct,K1sph), IF(4*PI()*K624^2/M624&gt;=1,K2oct,K2sph))</f>
        <v>1.3390308572841541</v>
      </c>
    </row>
    <row r="625" spans="6:21">
      <c r="F625">
        <f t="shared" si="93"/>
        <v>62.300000000000615</v>
      </c>
      <c r="G625">
        <f>T0+R_*F625</f>
        <v>846.88999999999953</v>
      </c>
      <c r="H625">
        <f t="shared" si="90"/>
        <v>13.786153846153919</v>
      </c>
      <c r="I625" s="4">
        <f>Cinetica(Tliq-G625)*f3_</f>
        <v>2.4567219275983539E-2</v>
      </c>
      <c r="J625" s="5">
        <f t="shared" si="91"/>
        <v>9.123491066652862E-6</v>
      </c>
      <c r="K625" s="5">
        <f>MAX(I624,J624)*dt+K624</f>
        <v>0.41727406671721445</v>
      </c>
      <c r="L625" s="5">
        <f t="shared" si="86"/>
        <v>0.30433562471519277</v>
      </c>
      <c r="M625" s="6">
        <f>IF(J625&gt;=I625, 4*PI()*K625^2, f2_*f3_/f1_/K625*L625)</f>
        <v>3.0721357141050643</v>
      </c>
      <c r="N625">
        <f t="shared" si="85"/>
        <v>4.0000000000000002E-4</v>
      </c>
      <c r="O625">
        <f t="shared" si="92"/>
        <v>1.7406360546651125</v>
      </c>
      <c r="P625">
        <f t="shared" si="87"/>
        <v>13.238358075623955</v>
      </c>
      <c r="Q625">
        <f t="shared" si="88"/>
        <v>0.30062995722489938</v>
      </c>
      <c r="R625">
        <f t="shared" si="89"/>
        <v>4.5477145940295581E-2</v>
      </c>
      <c r="S625">
        <f>fSi</f>
        <v>0.8</v>
      </c>
      <c r="T625">
        <f>vt(R625*ps+(1-R625)*pl,pl, 9.8, 0.001, 2*K625, 4*PI()*K625^2, M625,IF(4*PI()*K625^2/M625&gt;=1,K1oct,K1sph), IF(4*PI()*K625^2/M625&gt;=1,K2oct,K2sph))</f>
        <v>0.30643472196546312</v>
      </c>
      <c r="U625">
        <f>vt(S625*ps+(1-S625)*pl,pl, 9.8, 0.001, 2*K625, 4*PI()*K625^2, M625,IF(4*PI()*K625^2/M625&gt;=1,K1oct,K1sph), IF(4*PI()*K625^2/M625&gt;=1,K2oct,K2sph))</f>
        <v>1.3433359636889683</v>
      </c>
    </row>
    <row r="626" spans="6:21">
      <c r="F626">
        <f t="shared" si="93"/>
        <v>62.400000000000617</v>
      </c>
      <c r="G626">
        <f>T0+R_*F626</f>
        <v>846.8199999999996</v>
      </c>
      <c r="H626">
        <f t="shared" si="90"/>
        <v>13.796923076923139</v>
      </c>
      <c r="I626" s="4">
        <f>Cinetica(Tliq-G626)*f3_</f>
        <v>2.4672625532677035E-2</v>
      </c>
      <c r="J626" s="5">
        <f t="shared" si="91"/>
        <v>9.1308368451813765E-6</v>
      </c>
      <c r="K626" s="5">
        <f>MAX(I625,J625)*dt+K625</f>
        <v>0.41973078864481284</v>
      </c>
      <c r="L626" s="5">
        <f t="shared" si="86"/>
        <v>0.30974270821869393</v>
      </c>
      <c r="M626" s="6">
        <f>IF(J626&gt;=I626, 4*PI()*K626^2, f2_*f3_/f1_/K626*L626)</f>
        <v>3.1084169094873597</v>
      </c>
      <c r="N626">
        <f t="shared" si="85"/>
        <v>4.0000000000000002E-4</v>
      </c>
      <c r="O626">
        <f t="shared" si="92"/>
        <v>1.7419534218856421</v>
      </c>
      <c r="P626">
        <f t="shared" si="87"/>
        <v>13.248287014339017</v>
      </c>
      <c r="Q626">
        <f t="shared" si="88"/>
        <v>0.30062870362165084</v>
      </c>
      <c r="R626">
        <f t="shared" si="89"/>
        <v>4.5511193995819078E-2</v>
      </c>
      <c r="S626">
        <f>fSi</f>
        <v>0.8</v>
      </c>
      <c r="T626">
        <f>vt(R626*ps+(1-R626)*pl,pl, 9.8, 0.001, 2*K626, 4*PI()*K626^2, M626,IF(4*PI()*K626^2/M626&gt;=1,K1oct,K1sph), IF(4*PI()*K626^2/M626&gt;=1,K2oct,K2sph))</f>
        <v>0.30753837963868863</v>
      </c>
      <c r="U626">
        <f>vt(S626*ps+(1-S626)*pl,pl, 9.8, 0.001, 2*K626, 4*PI()*K626^2, M626,IF(4*PI()*K626^2/M626&gt;=1,K1oct,K1sph), IF(4*PI()*K626^2/M626&gt;=1,K2oct,K2sph))</f>
        <v>1.3476480331894363</v>
      </c>
    </row>
    <row r="627" spans="6:21">
      <c r="F627">
        <f t="shared" si="93"/>
        <v>62.500000000000618</v>
      </c>
      <c r="G627">
        <f>T0+R_*F627</f>
        <v>846.74999999999955</v>
      </c>
      <c r="H627">
        <f t="shared" si="90"/>
        <v>13.807692307692378</v>
      </c>
      <c r="I627" s="4">
        <f>Cinetica(Tliq-G627)*f3_</f>
        <v>2.4778316086641609E-2</v>
      </c>
      <c r="J627" s="5">
        <f t="shared" si="91"/>
        <v>9.1381711651138695E-6</v>
      </c>
      <c r="K627" s="5">
        <f>MAX(I626,J626)*dt+K626</f>
        <v>0.42219805119808052</v>
      </c>
      <c r="L627" s="5">
        <f t="shared" si="86"/>
        <v>0.31523707004155843</v>
      </c>
      <c r="M627" s="6">
        <f>IF(J627&gt;=I627, 4*PI()*K627^2, f2_*f3_/f1_/K627*L627)</f>
        <v>3.1450681232699433</v>
      </c>
      <c r="N627">
        <f t="shared" si="85"/>
        <v>4.0000000000000002E-4</v>
      </c>
      <c r="O627">
        <f t="shared" si="92"/>
        <v>1.7432707853152904</v>
      </c>
      <c r="P627">
        <f t="shared" si="87"/>
        <v>13.258215867045172</v>
      </c>
      <c r="Q627">
        <f t="shared" si="88"/>
        <v>0.30062745736105129</v>
      </c>
      <c r="R627">
        <f t="shared" si="89"/>
        <v>4.5545195816313118E-2</v>
      </c>
      <c r="S627">
        <f>fSi</f>
        <v>0.8</v>
      </c>
      <c r="T627">
        <f>vt(R627*ps+(1-R627)*pl,pl, 9.8, 0.001, 2*K627, 4*PI()*K627^2, M627,IF(4*PI()*K627^2/M627&gt;=1,K1oct,K1sph), IF(4*PI()*K627^2/M627&gt;=1,K2oct,K2sph))</f>
        <v>0.30864417806919309</v>
      </c>
      <c r="U627">
        <f>vt(S627*ps+(1-S627)*pl,pl, 9.8, 0.001, 2*K627, 4*PI()*K627^2, M627,IF(4*PI()*K627^2/M627&gt;=1,K1oct,K1sph), IF(4*PI()*K627^2/M627&gt;=1,K2oct,K2sph))</f>
        <v>1.351967066041476</v>
      </c>
    </row>
    <row r="628" spans="6:21">
      <c r="F628">
        <f t="shared" si="93"/>
        <v>62.60000000000062</v>
      </c>
      <c r="G628">
        <f>T0+R_*F628</f>
        <v>846.67999999999961</v>
      </c>
      <c r="H628">
        <f t="shared" si="90"/>
        <v>13.818461538461598</v>
      </c>
      <c r="I628" s="4">
        <f>Cinetica(Tliq-G628)*f3_</f>
        <v>2.4884291253115927E-2</v>
      </c>
      <c r="J628" s="5">
        <f t="shared" si="91"/>
        <v>9.1454940532406212E-6</v>
      </c>
      <c r="K628" s="5">
        <f>MAX(I627,J627)*dt+K627</f>
        <v>0.42467588280674468</v>
      </c>
      <c r="L628" s="5">
        <f t="shared" si="86"/>
        <v>0.32081997754383457</v>
      </c>
      <c r="M628" s="6">
        <f>IF(J628&gt;=I628, 4*PI()*K628^2, f2_*f3_/f1_/K628*L628)</f>
        <v>3.1820925346548838</v>
      </c>
      <c r="N628">
        <f t="shared" si="85"/>
        <v>4.0000000000000002E-4</v>
      </c>
      <c r="O628">
        <f t="shared" si="92"/>
        <v>1.7445881449690686</v>
      </c>
      <c r="P628">
        <f t="shared" si="87"/>
        <v>13.268144634251867</v>
      </c>
      <c r="Q628">
        <f t="shared" si="88"/>
        <v>0.30062621838854936</v>
      </c>
      <c r="R628">
        <f t="shared" si="89"/>
        <v>4.5579151468188882E-2</v>
      </c>
      <c r="S628">
        <f>fSi</f>
        <v>0.8</v>
      </c>
      <c r="T628">
        <f>vt(R628*ps+(1-R628)*pl,pl, 9.8, 0.001, 2*K628, 4*PI()*K628^2, M628,IF(4*PI()*K628^2/M628&gt;=1,K1oct,K1sph), IF(4*PI()*K628^2/M628&gt;=1,K2oct,K2sph))</f>
        <v>0.30975211767737237</v>
      </c>
      <c r="U628">
        <f>vt(S628*ps+(1-S628)*pl,pl, 9.8, 0.001, 2*K628, 4*PI()*K628^2, M628,IF(4*PI()*K628^2/M628&gt;=1,K1oct,K1sph), IF(4*PI()*K628^2/M628&gt;=1,K2oct,K2sph))</f>
        <v>1.3562930625002421</v>
      </c>
    </row>
    <row r="629" spans="6:21">
      <c r="F629">
        <f t="shared" si="93"/>
        <v>62.700000000000621</v>
      </c>
      <c r="G629">
        <f>T0+R_*F629</f>
        <v>846.60999999999956</v>
      </c>
      <c r="H629">
        <f t="shared" si="90"/>
        <v>13.829230769230836</v>
      </c>
      <c r="I629" s="4">
        <f>Cinetica(Tliq-G629)*f3_</f>
        <v>2.4990551347189773E-2</v>
      </c>
      <c r="J629" s="5">
        <f t="shared" si="91"/>
        <v>9.1528055362685107E-6</v>
      </c>
      <c r="K629" s="5">
        <f>MAX(I628,J628)*dt+K628</f>
        <v>0.42716431193205628</v>
      </c>
      <c r="L629" s="5">
        <f t="shared" si="86"/>
        <v>0.32649271444106975</v>
      </c>
      <c r="M629" s="6">
        <f>IF(J629&gt;=I629, 4*PI()*K629^2, f2_*f3_/f1_/K629*L629)</f>
        <v>3.219493345067137</v>
      </c>
      <c r="N629">
        <f t="shared" si="85"/>
        <v>4.0000000000000002E-4</v>
      </c>
      <c r="O629">
        <f t="shared" si="92"/>
        <v>1.7459055008619013</v>
      </c>
      <c r="P629">
        <f t="shared" si="87"/>
        <v>13.278073316464726</v>
      </c>
      <c r="Q629">
        <f t="shared" si="88"/>
        <v>0.30062498665008441</v>
      </c>
      <c r="R629">
        <f t="shared" si="89"/>
        <v>4.5613061017971746E-2</v>
      </c>
      <c r="S629">
        <f>fSi</f>
        <v>0.8</v>
      </c>
      <c r="T629">
        <f>vt(R629*ps+(1-R629)*pl,pl, 9.8, 0.001, 2*K629, 4*PI()*K629^2, M629,IF(4*PI()*K629^2/M629&gt;=1,K1oct,K1sph), IF(4*PI()*K629^2/M629&gt;=1,K2oct,K2sph))</f>
        <v>0.31086219888220584</v>
      </c>
      <c r="U629">
        <f>vt(S629*ps+(1-S629)*pl,pl, 9.8, 0.001, 2*K629, 4*PI()*K629^2, M629,IF(4*PI()*K629^2/M629&gt;=1,K1oct,K1sph), IF(4*PI()*K629^2/M629&gt;=1,K2oct,K2sph))</f>
        <v>1.3606260228201315</v>
      </c>
    </row>
    <row r="630" spans="6:21">
      <c r="F630">
        <f t="shared" si="93"/>
        <v>62.800000000000622</v>
      </c>
      <c r="G630">
        <f>T0+R_*F630</f>
        <v>846.53999999999951</v>
      </c>
      <c r="H630">
        <f t="shared" si="90"/>
        <v>13.840000000000076</v>
      </c>
      <c r="I630" s="4">
        <f>Cinetica(Tliq-G630)*f3_</f>
        <v>2.5097096683803159E-2</v>
      </c>
      <c r="J630" s="5">
        <f t="shared" si="91"/>
        <v>9.1601056408212593E-6</v>
      </c>
      <c r="K630" s="5">
        <f>MAX(I629,J629)*dt+K629</f>
        <v>0.42966336706677527</v>
      </c>
      <c r="L630" s="5">
        <f t="shared" si="86"/>
        <v>0.33225658098903488</v>
      </c>
      <c r="M630" s="6">
        <f>IF(J630&gt;=I630, 4*PI()*K630^2, f2_*f3_/f1_/K630*L630)</f>
        <v>3.257273778274393</v>
      </c>
      <c r="N630">
        <f t="shared" si="85"/>
        <v>4.0000000000000002E-4</v>
      </c>
      <c r="O630">
        <f t="shared" si="92"/>
        <v>1.7472228530086173</v>
      </c>
      <c r="P630">
        <f t="shared" si="87"/>
        <v>13.288001914185573</v>
      </c>
      <c r="Q630">
        <f t="shared" si="88"/>
        <v>0.30062376209208141</v>
      </c>
      <c r="R630">
        <f t="shared" si="89"/>
        <v>4.5646924532288434E-2</v>
      </c>
      <c r="S630">
        <f>fSi</f>
        <v>0.8</v>
      </c>
      <c r="T630">
        <f>vt(R630*ps+(1-R630)*pl,pl, 9.8, 0.001, 2*K630, 4*PI()*K630^2, M630,IF(4*PI()*K630^2/M630&gt;=1,K1oct,K1sph), IF(4*PI()*K630^2/M630&gt;=1,K2oct,K2sph))</f>
        <v>0.31197442210100396</v>
      </c>
      <c r="U630">
        <f>vt(S630*ps+(1-S630)*pl,pl, 9.8, 0.001, 2*K630, 4*PI()*K630^2, M630,IF(4*PI()*K630^2/M630&gt;=1,K1oct,K1sph), IF(4*PI()*K630^2/M630&gt;=1,K2oct,K2sph))</f>
        <v>1.3649659472547897</v>
      </c>
    </row>
    <row r="631" spans="6:21">
      <c r="F631">
        <f t="shared" si="93"/>
        <v>62.900000000000624</v>
      </c>
      <c r="G631">
        <f>T0+R_*F631</f>
        <v>846.46999999999957</v>
      </c>
      <c r="H631">
        <f t="shared" si="90"/>
        <v>13.850769230769297</v>
      </c>
      <c r="I631" s="4">
        <f>Cinetica(Tliq-G631)*f3_</f>
        <v>2.5203927577747129E-2</v>
      </c>
      <c r="J631" s="5">
        <f t="shared" si="91"/>
        <v>9.1673943934397786E-6</v>
      </c>
      <c r="K631" s="5">
        <f>MAX(I630,J630)*dt+K630</f>
        <v>0.43217307673515559</v>
      </c>
      <c r="L631" s="5">
        <f t="shared" si="86"/>
        <v>0.33811289417023865</v>
      </c>
      <c r="M631" s="6">
        <f>IF(J631&gt;=I631, 4*PI()*K631^2, f2_*f3_/f1_/K631*L631)</f>
        <v>3.2954370805073836</v>
      </c>
      <c r="N631">
        <f t="shared" si="85"/>
        <v>4.0000000000000002E-4</v>
      </c>
      <c r="O631">
        <f t="shared" si="92"/>
        <v>1.7485402014239544</v>
      </c>
      <c r="P631">
        <f t="shared" si="87"/>
        <v>13.297930427912492</v>
      </c>
      <c r="Q631">
        <f t="shared" si="88"/>
        <v>0.30062254466144589</v>
      </c>
      <c r="R631">
        <f t="shared" si="89"/>
        <v>4.5680742077867403E-2</v>
      </c>
      <c r="S631">
        <f>fSi</f>
        <v>0.8</v>
      </c>
      <c r="T631">
        <f>vt(R631*ps+(1-R631)*pl,pl, 9.8, 0.001, 2*K631, 4*PI()*K631^2, M631,IF(4*PI()*K631^2/M631&gt;=1,K1oct,K1sph), IF(4*PI()*K631^2/M631&gt;=1,K2oct,K2sph))</f>
        <v>0.31308878774970095</v>
      </c>
      <c r="U631">
        <f>vt(S631*ps+(1-S631)*pl,pl, 9.8, 0.001, 2*K631, 4*PI()*K631^2, M631,IF(4*PI()*K631^2/M631&gt;=1,K1oct,K1sph), IF(4*PI()*K631^2/M631&gt;=1,K2oct,K2sph))</f>
        <v>1.3693128360571143</v>
      </c>
    </row>
    <row r="632" spans="6:21">
      <c r="F632">
        <f t="shared" si="93"/>
        <v>63.000000000000625</v>
      </c>
      <c r="G632">
        <f>T0+R_*F632</f>
        <v>846.39999999999952</v>
      </c>
      <c r="H632">
        <f t="shared" si="90"/>
        <v>13.861538461538535</v>
      </c>
      <c r="I632" s="4">
        <f>Cinetica(Tliq-G632)*f3_</f>
        <v>2.5311044343664605E-2</v>
      </c>
      <c r="J632" s="5">
        <f t="shared" si="91"/>
        <v>9.1746718205825438E-6</v>
      </c>
      <c r="K632" s="5">
        <f>MAX(I631,J631)*dt+K631</f>
        <v>0.43469346949293031</v>
      </c>
      <c r="L632" s="5">
        <f t="shared" si="86"/>
        <v>0.34406298788224543</v>
      </c>
      <c r="M632" s="6">
        <f>IF(J632&gt;=I632, 4*PI()*K632^2, f2_*f3_/f1_/K632*L632)</f>
        <v>3.3339865205806367</v>
      </c>
      <c r="N632">
        <f t="shared" si="85"/>
        <v>4.0000000000000002E-4</v>
      </c>
      <c r="O632">
        <f t="shared" si="92"/>
        <v>1.7498575461225647</v>
      </c>
      <c r="P632">
        <f t="shared" si="87"/>
        <v>13.307858858139831</v>
      </c>
      <c r="Q632">
        <f t="shared" si="88"/>
        <v>0.30062133430555871</v>
      </c>
      <c r="R632">
        <f t="shared" si="89"/>
        <v>4.5714513721540541E-2</v>
      </c>
      <c r="S632">
        <f>fSi</f>
        <v>0.8</v>
      </c>
      <c r="T632">
        <f>vt(R632*ps+(1-R632)*pl,pl, 9.8, 0.001, 2*K632, 4*PI()*K632^2, M632,IF(4*PI()*K632^2/M632&gt;=1,K1oct,K1sph), IF(4*PI()*K632^2/M632&gt;=1,K2oct,K2sph))</f>
        <v>0.31420529624271903</v>
      </c>
      <c r="U632">
        <f>vt(S632*ps+(1-S632)*pl,pl, 9.8, 0.001, 2*K632, 4*PI()*K632^2, M632,IF(4*PI()*K632^2/M632&gt;=1,K1oct,K1sph), IF(4*PI()*K632^2/M632&gt;=1,K2oct,K2sph))</f>
        <v>1.3736666894792628</v>
      </c>
    </row>
    <row r="633" spans="6:21">
      <c r="F633">
        <f t="shared" si="93"/>
        <v>63.100000000000627</v>
      </c>
      <c r="G633">
        <f>T0+R_*F633</f>
        <v>846.32999999999959</v>
      </c>
      <c r="H633">
        <f t="shared" si="90"/>
        <v>13.872307692307755</v>
      </c>
      <c r="I633" s="4">
        <f>Cinetica(Tliq-G633)*f3_</f>
        <v>2.5418447296049453E-2</v>
      </c>
      <c r="J633" s="5">
        <f t="shared" si="91"/>
        <v>9.1819379486258169E-6</v>
      </c>
      <c r="K633" s="5">
        <f>MAX(I632,J632)*dt+K632</f>
        <v>0.43722457392729674</v>
      </c>
      <c r="L633" s="5">
        <f t="shared" si="86"/>
        <v>0.35010821312781243</v>
      </c>
      <c r="M633" s="6">
        <f>IF(J633&gt;=I633, 4*PI()*K633^2, f2_*f3_/f1_/K633*L633)</f>
        <v>3.3729253900136964</v>
      </c>
      <c r="N633">
        <f t="shared" si="85"/>
        <v>4.0000000000000002E-4</v>
      </c>
      <c r="O633">
        <f t="shared" si="92"/>
        <v>1.7511748871190054</v>
      </c>
      <c r="P633">
        <f t="shared" si="87"/>
        <v>13.317787205358252</v>
      </c>
      <c r="Q633">
        <f t="shared" si="88"/>
        <v>0.30062013097227125</v>
      </c>
      <c r="R633">
        <f t="shared" si="89"/>
        <v>4.5748239530229835E-2</v>
      </c>
      <c r="S633">
        <f>fSi</f>
        <v>0.8</v>
      </c>
      <c r="T633">
        <f>vt(R633*ps+(1-R633)*pl,pl, 9.8, 0.001, 2*K633, 4*PI()*K633^2, M633,IF(4*PI()*K633^2/M633&gt;=1,K1oct,K1sph), IF(4*PI()*K633^2/M633&gt;=1,K2oct,K2sph))</f>
        <v>0.31532394799288888</v>
      </c>
      <c r="U633">
        <f>vt(S633*ps+(1-S633)*pl,pl, 9.8, 0.001, 2*K633, 4*PI()*K633^2, M633,IF(4*PI()*K633^2/M633&gt;=1,K1oct,K1sph), IF(4*PI()*K633^2/M633&gt;=1,K2oct,K2sph))</f>
        <v>1.378027507772658</v>
      </c>
    </row>
    <row r="634" spans="6:21">
      <c r="F634">
        <f t="shared" si="93"/>
        <v>63.200000000000628</v>
      </c>
      <c r="G634">
        <f>T0+R_*F634</f>
        <v>846.25999999999954</v>
      </c>
      <c r="H634">
        <f t="shared" si="90"/>
        <v>13.883076923076995</v>
      </c>
      <c r="I634" s="4">
        <f>Cinetica(Tliq-G634)*f3_</f>
        <v>2.5526136749248203E-2</v>
      </c>
      <c r="J634" s="5">
        <f t="shared" si="91"/>
        <v>9.1891928038640739E-6</v>
      </c>
      <c r="K634" s="5">
        <f>MAX(I633,J633)*dt+K633</f>
        <v>0.43976641865690169</v>
      </c>
      <c r="L634" s="5">
        <f t="shared" si="86"/>
        <v>0.35624993820686029</v>
      </c>
      <c r="M634" s="6">
        <f>IF(J634&gt;=I634, 4*PI()*K634^2, f2_*f3_/f1_/K634*L634)</f>
        <v>3.4122570031528019</v>
      </c>
      <c r="N634">
        <f t="shared" si="85"/>
        <v>4.0000000000000002E-4</v>
      </c>
      <c r="O634">
        <f t="shared" si="92"/>
        <v>1.752492224427751</v>
      </c>
      <c r="P634">
        <f t="shared" si="87"/>
        <v>13.327715470054772</v>
      </c>
      <c r="Q634">
        <f t="shared" si="88"/>
        <v>0.3006189346099003</v>
      </c>
      <c r="R634">
        <f t="shared" si="89"/>
        <v>4.578191957095553E-2</v>
      </c>
      <c r="S634">
        <f>fSi</f>
        <v>0.8</v>
      </c>
      <c r="T634">
        <f>vt(R634*ps+(1-R634)*pl,pl, 9.8, 0.001, 2*K634, 4*PI()*K634^2, M634,IF(4*PI()*K634^2/M634&gt;=1,K1oct,K1sph), IF(4*PI()*K634^2/M634&gt;=1,K2oct,K2sph))</f>
        <v>0.31644474341170536</v>
      </c>
      <c r="U634">
        <f>vt(S634*ps+(1-S634)*pl,pl, 9.8, 0.001, 2*K634, 4*PI()*K634^2, M634,IF(4*PI()*K634^2/M634&gt;=1,K1oct,K1sph), IF(4*PI()*K634^2/M634&gt;=1,K2oct,K2sph))</f>
        <v>1.3823952911879904</v>
      </c>
    </row>
    <row r="635" spans="6:21">
      <c r="F635">
        <f t="shared" si="93"/>
        <v>63.30000000000063</v>
      </c>
      <c r="G635">
        <f>T0+R_*F635</f>
        <v>846.1899999999996</v>
      </c>
      <c r="H635">
        <f t="shared" si="90"/>
        <v>13.893846153846216</v>
      </c>
      <c r="I635" s="4">
        <f>Cinetica(Tliq-G635)*f3_</f>
        <v>2.5634113017458941E-2</v>
      </c>
      <c r="J635" s="5">
        <f t="shared" si="91"/>
        <v>9.1964364125102079E-6</v>
      </c>
      <c r="K635" s="5">
        <f>MAX(I634,J634)*dt+K634</f>
        <v>0.44231903233182651</v>
      </c>
      <c r="L635" s="5">
        <f t="shared" si="86"/>
        <v>0.36248954891029078</v>
      </c>
      <c r="M635" s="6">
        <f>IF(J635&gt;=I635, 4*PI()*K635^2, f2_*f3_/f1_/K635*L635)</f>
        <v>3.4519846972930148</v>
      </c>
      <c r="N635">
        <f t="shared" si="85"/>
        <v>4.0000000000000002E-4</v>
      </c>
      <c r="O635">
        <f t="shared" si="92"/>
        <v>1.7538095580631816</v>
      </c>
      <c r="P635">
        <f t="shared" si="87"/>
        <v>13.337643652712773</v>
      </c>
      <c r="Q635">
        <f t="shared" si="88"/>
        <v>0.30061774516722339</v>
      </c>
      <c r="R635">
        <f t="shared" si="89"/>
        <v>4.5815553910821517E-2</v>
      </c>
      <c r="S635">
        <f>fSi</f>
        <v>0.8</v>
      </c>
      <c r="T635">
        <f>vt(R635*ps+(1-R635)*pl,pl, 9.8, 0.001, 2*K635, 4*PI()*K635^2, M635,IF(4*PI()*K635^2/M635&gt;=1,K1oct,K1sph), IF(4*PI()*K635^2/M635&gt;=1,K2oct,K2sph))</f>
        <v>0.31756768290909071</v>
      </c>
      <c r="U635">
        <f>vt(S635*ps+(1-S635)*pl,pl, 9.8, 0.001, 2*K635, 4*PI()*K635^2, M635,IF(4*PI()*K635^2/M635&gt;=1,K1oct,K1sph), IF(4*PI()*K635^2/M635&gt;=1,K2oct,K2sph))</f>
        <v>1.3867700399752265</v>
      </c>
    </row>
    <row r="636" spans="6:21">
      <c r="F636">
        <f t="shared" si="93"/>
        <v>63.400000000000631</v>
      </c>
      <c r="G636">
        <f>T0+R_*F636</f>
        <v>846.11999999999955</v>
      </c>
      <c r="H636">
        <f t="shared" si="90"/>
        <v>13.904615384615454</v>
      </c>
      <c r="I636" s="4">
        <f>Cinetica(Tliq-G636)*f3_</f>
        <v>2.5742376414732999E-2</v>
      </c>
      <c r="J636" s="5">
        <f t="shared" si="91"/>
        <v>9.2036688006959578E-6</v>
      </c>
      <c r="K636" s="5">
        <f>MAX(I635,J635)*dt+K635</f>
        <v>0.44488244363357243</v>
      </c>
      <c r="L636" s="5">
        <f t="shared" si="86"/>
        <v>0.36882844871566905</v>
      </c>
      <c r="M636" s="6">
        <f>IF(J636&gt;=I636, 4*PI()*K636^2, f2_*f3_/f1_/K636*L636)</f>
        <v>3.4921118328008229</v>
      </c>
      <c r="N636">
        <f t="shared" si="85"/>
        <v>4.0000000000000002E-4</v>
      </c>
      <c r="O636">
        <f t="shared" si="92"/>
        <v>1.7551268880395969</v>
      </c>
      <c r="P636">
        <f t="shared" si="87"/>
        <v>13.347571753812053</v>
      </c>
      <c r="Q636">
        <f t="shared" si="88"/>
        <v>0.3006165625934738</v>
      </c>
      <c r="R636">
        <f t="shared" si="89"/>
        <v>4.5849142617024101E-2</v>
      </c>
      <c r="S636">
        <f>fSi</f>
        <v>0.8</v>
      </c>
      <c r="T636">
        <f>vt(R636*ps+(1-R636)*pl,pl, 9.8, 0.001, 2*K636, 4*PI()*K636^2, M636,IF(4*PI()*K636^2/M636&gt;=1,K1oct,K1sph), IF(4*PI()*K636^2/M636&gt;=1,K2oct,K2sph))</f>
        <v>0.31869276689357112</v>
      </c>
      <c r="U636">
        <f>vt(S636*ps+(1-S636)*pl,pl, 9.8, 0.001, 2*K636, 4*PI()*K636^2, M636,IF(4*PI()*K636^2/M636&gt;=1,K1oct,K1sph), IF(4*PI()*K636^2/M636&gt;=1,K2oct,K2sph))</f>
        <v>1.391151754383614</v>
      </c>
    </row>
    <row r="637" spans="6:21">
      <c r="F637">
        <f t="shared" si="93"/>
        <v>63.500000000000632</v>
      </c>
      <c r="G637">
        <f>T0+R_*F637</f>
        <v>846.0499999999995</v>
      </c>
      <c r="H637">
        <f t="shared" si="90"/>
        <v>13.915384615384692</v>
      </c>
      <c r="I637" s="4">
        <f>Cinetica(Tliq-G637)*f3_</f>
        <v>2.5850927254974048E-2</v>
      </c>
      <c r="J637" s="5">
        <f t="shared" si="91"/>
        <v>9.2108899944721354E-6</v>
      </c>
      <c r="K637" s="5">
        <f>MAX(I636,J636)*dt+K636</f>
        <v>0.44745668127504573</v>
      </c>
      <c r="L637" s="5">
        <f t="shared" si="86"/>
        <v>0.37526805898478244</v>
      </c>
      <c r="M637" s="6">
        <f>IF(J637&gt;=I637, 4*PI()*K637^2, f2_*f3_/f1_/K637*L637)</f>
        <v>3.5326417932371932</v>
      </c>
      <c r="N637">
        <f t="shared" si="85"/>
        <v>4.0000000000000002E-4</v>
      </c>
      <c r="O637">
        <f t="shared" si="92"/>
        <v>1.7564442143712051</v>
      </c>
      <c r="P637">
        <f t="shared" si="87"/>
        <v>13.357499773828858</v>
      </c>
      <c r="Q637">
        <f t="shared" si="88"/>
        <v>0.30061538683833577</v>
      </c>
      <c r="R637">
        <f t="shared" si="89"/>
        <v>4.5882685756838841E-2</v>
      </c>
      <c r="S637">
        <f>fSi</f>
        <v>0.8</v>
      </c>
      <c r="T637">
        <f>vt(R637*ps+(1-R637)*pl,pl, 9.8, 0.001, 2*K637, 4*PI()*K637^2, M637,IF(4*PI()*K637^2/M637&gt;=1,K1oct,K1sph), IF(4*PI()*K637^2/M637&gt;=1,K2oct,K2sph))</f>
        <v>0.31981999577213732</v>
      </c>
      <c r="U637">
        <f>vt(S637*ps+(1-S637)*pl,pl, 9.8, 0.001, 2*K637, 4*PI()*K637^2, M637,IF(4*PI()*K637^2/M637&gt;=1,K1oct,K1sph), IF(4*PI()*K637^2/M637&gt;=1,K2oct,K2sph))</f>
        <v>1.3955404346616842</v>
      </c>
    </row>
    <row r="638" spans="6:21">
      <c r="F638">
        <f t="shared" si="93"/>
        <v>63.600000000000634</v>
      </c>
      <c r="G638">
        <f>T0+R_*F638</f>
        <v>845.97999999999956</v>
      </c>
      <c r="H638">
        <f t="shared" si="90"/>
        <v>13.926153846153912</v>
      </c>
      <c r="I638" s="4">
        <f>Cinetica(Tliq-G638)*f3_</f>
        <v>2.5959765851938914E-2</v>
      </c>
      <c r="J638" s="5">
        <f t="shared" si="91"/>
        <v>9.218100019808964E-6</v>
      </c>
      <c r="K638" s="5">
        <f>MAX(I637,J637)*dt+K637</f>
        <v>0.45004177400054313</v>
      </c>
      <c r="L638" s="5">
        <f t="shared" si="86"/>
        <v>0.38180981916309337</v>
      </c>
      <c r="M638" s="6">
        <f>IF(J638&gt;=I638, 4*PI()*K638^2, f2_*f3_/f1_/K638*L638)</f>
        <v>3.5735779854810934</v>
      </c>
      <c r="N638">
        <f t="shared" si="85"/>
        <v>4.0000000000000002E-4</v>
      </c>
      <c r="O638">
        <f t="shared" si="92"/>
        <v>1.7577615370721289</v>
      </c>
      <c r="P638">
        <f t="shared" si="87"/>
        <v>13.3674277132359</v>
      </c>
      <c r="Q638">
        <f t="shared" si="88"/>
        <v>0.30061421785194004</v>
      </c>
      <c r="R638">
        <f t="shared" si="89"/>
        <v>4.5916183397621914E-2</v>
      </c>
      <c r="S638">
        <f>fSi</f>
        <v>0.8</v>
      </c>
      <c r="T638">
        <f>vt(R638*ps+(1-R638)*pl,pl, 9.8, 0.001, 2*K638, 4*PI()*K638^2, M638,IF(4*PI()*K638^2/M638&gt;=1,K1oct,K1sph), IF(4*PI()*K638^2/M638&gt;=1,K2oct,K2sph))</f>
        <v>0.32094936995040119</v>
      </c>
      <c r="U638">
        <f>vt(S638*ps+(1-S638)*pl,pl, 9.8, 0.001, 2*K638, 4*PI()*K638^2, M638,IF(4*PI()*K638^2/M638&gt;=1,K1oct,K1sph), IF(4*PI()*K638^2/M638&gt;=1,K2oct,K2sph))</f>
        <v>1.399936081057261</v>
      </c>
    </row>
    <row r="639" spans="6:21">
      <c r="F639">
        <f t="shared" si="93"/>
        <v>63.700000000000635</v>
      </c>
      <c r="G639">
        <f>T0+R_*F639</f>
        <v>845.90999999999951</v>
      </c>
      <c r="H639">
        <f t="shared" si="90"/>
        <v>13.936923076923152</v>
      </c>
      <c r="I639" s="4">
        <f>Cinetica(Tliq-G639)*f3_</f>
        <v>2.6068892519238402E-2</v>
      </c>
      <c r="J639" s="5">
        <f t="shared" si="91"/>
        <v>9.2252989025964391E-6</v>
      </c>
      <c r="K639" s="5">
        <f>MAX(I638,J638)*dt+K638</f>
        <v>0.45263775058573702</v>
      </c>
      <c r="L639" s="5">
        <f t="shared" si="86"/>
        <v>0.38845518698109954</v>
      </c>
      <c r="M639" s="6">
        <f>IF(J639&gt;=I639, 4*PI()*K639^2, f2_*f3_/f1_/K639*L639)</f>
        <v>3.6149238398534753</v>
      </c>
      <c r="N639">
        <f t="shared" si="85"/>
        <v>4.0000000000000002E-4</v>
      </c>
      <c r="O639">
        <f t="shared" si="92"/>
        <v>1.7590788561564106</v>
      </c>
      <c r="P639">
        <f t="shared" si="87"/>
        <v>13.377355572502406</v>
      </c>
      <c r="Q639">
        <f t="shared" si="88"/>
        <v>0.3006130555848589</v>
      </c>
      <c r="R639">
        <f t="shared" si="89"/>
        <v>4.5949635606811388E-2</v>
      </c>
      <c r="S639">
        <f>fSi</f>
        <v>0.8</v>
      </c>
      <c r="T639">
        <f>vt(R639*ps+(1-R639)*pl,pl, 9.8, 0.001, 2*K639, 4*PI()*K639^2, M639,IF(4*PI()*K639^2/M639&gt;=1,K1oct,K1sph), IF(4*PI()*K639^2/M639&gt;=1,K2oct,K2sph))</f>
        <v>0.32208088983251654</v>
      </c>
      <c r="U639">
        <f>vt(S639*ps+(1-S639)*pl,pl, 9.8, 0.001, 2*K639, 4*PI()*K639^2, M639,IF(4*PI()*K639^2/M639&gt;=1,K1oct,K1sph), IF(4*PI()*K639^2/M639&gt;=1,K2oct,K2sph))</f>
        <v>1.4043386938174625</v>
      </c>
    </row>
    <row r="640" spans="6:21">
      <c r="F640">
        <f t="shared" si="93"/>
        <v>63.800000000000637</v>
      </c>
      <c r="G640">
        <f>T0+R_*F640</f>
        <v>845.83999999999958</v>
      </c>
      <c r="H640">
        <f t="shared" si="90"/>
        <v>13.947692307692373</v>
      </c>
      <c r="I640" s="4">
        <f>Cinetica(Tliq-G640)*f3_</f>
        <v>2.6178307570336349E-2</v>
      </c>
      <c r="J640" s="5">
        <f t="shared" si="91"/>
        <v>9.2324866686445426E-6</v>
      </c>
      <c r="K640" s="5">
        <f>MAX(I639,J639)*dt+K639</f>
        <v>0.45524463983766084</v>
      </c>
      <c r="L640" s="5">
        <f t="shared" si="86"/>
        <v>0.3952056386576181</v>
      </c>
      <c r="M640" s="6">
        <f>IF(J640&gt;=I640, 4*PI()*K640^2, f2_*f3_/f1_/K640*L640)</f>
        <v>3.6566828102417248</v>
      </c>
      <c r="N640">
        <f t="shared" si="85"/>
        <v>4.0000000000000002E-4</v>
      </c>
      <c r="O640">
        <f t="shared" si="92"/>
        <v>1.7603961716380014</v>
      </c>
      <c r="P640">
        <f t="shared" si="87"/>
        <v>13.387283352094133</v>
      </c>
      <c r="Q640">
        <f t="shared" si="88"/>
        <v>0.30061189998810178</v>
      </c>
      <c r="R640">
        <f t="shared" si="89"/>
        <v>4.5983042451914258E-2</v>
      </c>
      <c r="S640">
        <f>fSi</f>
        <v>0.8</v>
      </c>
      <c r="T640">
        <f>vt(R640*ps+(1-R640)*pl,pl, 9.8, 0.001, 2*K640, 4*PI()*K640^2, M640,IF(4*PI()*K640^2/M640&gt;=1,K1oct,K1sph), IF(4*PI()*K640^2/M640&gt;=1,K2oct,K2sph))</f>
        <v>0.32321455582121544</v>
      </c>
      <c r="U640">
        <f>vt(S640*ps+(1-S640)*pl,pl, 9.8, 0.001, 2*K640, 4*PI()*K640^2, M640,IF(4*PI()*K640^2/M640&gt;=1,K1oct,K1sph), IF(4*PI()*K640^2/M640&gt;=1,K2oct,K2sph))</f>
        <v>1.4087482731887082</v>
      </c>
    </row>
    <row r="641" spans="6:21">
      <c r="F641">
        <f t="shared" si="93"/>
        <v>63.900000000000638</v>
      </c>
      <c r="G641">
        <f>T0+R_*F641</f>
        <v>845.76999999999953</v>
      </c>
      <c r="H641">
        <f t="shared" si="90"/>
        <v>13.958461538461611</v>
      </c>
      <c r="I641" s="4">
        <f>Cinetica(Tliq-G641)*f3_</f>
        <v>2.6288011318551349E-2</v>
      </c>
      <c r="J641" s="5">
        <f t="shared" si="91"/>
        <v>9.2396633436836567E-6</v>
      </c>
      <c r="K641" s="5">
        <f>MAX(I640,J640)*dt+K640</f>
        <v>0.45786247059469448</v>
      </c>
      <c r="L641" s="5">
        <f t="shared" si="86"/>
        <v>0.40206266910500815</v>
      </c>
      <c r="M641" s="6">
        <f>IF(J641&gt;=I641, 4*PI()*K641^2, f2_*f3_/f1_/K641*L641)</f>
        <v>3.6988583742245722</v>
      </c>
      <c r="N641">
        <f t="shared" si="85"/>
        <v>4.0000000000000002E-4</v>
      </c>
      <c r="O641">
        <f t="shared" si="92"/>
        <v>1.7617134835307757</v>
      </c>
      <c r="P641">
        <f t="shared" si="87"/>
        <v>13.397211052473414</v>
      </c>
      <c r="Q641">
        <f t="shared" si="88"/>
        <v>0.30061075101311074</v>
      </c>
      <c r="R641">
        <f t="shared" si="89"/>
        <v>4.6016404000515383E-2</v>
      </c>
      <c r="S641">
        <f>fSi</f>
        <v>0.8</v>
      </c>
      <c r="T641">
        <f>vt(R641*ps+(1-R641)*pl,pl, 9.8, 0.001, 2*K641, 4*PI()*K641^2, M641,IF(4*PI()*K641^2/M641&gt;=1,K1oct,K1sph), IF(4*PI()*K641^2/M641&gt;=1,K2oct,K2sph))</f>
        <v>0.32435036831776737</v>
      </c>
      <c r="U641">
        <f>vt(S641*ps+(1-S641)*pl,pl, 9.8, 0.001, 2*K641, 4*PI()*K641^2, M641,IF(4*PI()*K641^2/M641&gt;=1,K1oct,K1sph), IF(4*PI()*K641^2/M641&gt;=1,K2oct,K2sph))</f>
        <v>1.4131648194167237</v>
      </c>
    </row>
    <row r="642" spans="6:21">
      <c r="F642">
        <f t="shared" si="93"/>
        <v>64.000000000000639</v>
      </c>
      <c r="G642">
        <f>T0+R_*F642</f>
        <v>845.69999999999959</v>
      </c>
      <c r="H642">
        <f t="shared" si="90"/>
        <v>13.969230769230832</v>
      </c>
      <c r="I642" s="4">
        <f>Cinetica(Tliq-G642)*f3_</f>
        <v>2.6398004077055628E-2</v>
      </c>
      <c r="J642" s="5">
        <f t="shared" si="91"/>
        <v>9.2468289533647684E-6</v>
      </c>
      <c r="K642" s="5">
        <f>MAX(I641,J641)*dt+K641</f>
        <v>0.46049127172654963</v>
      </c>
      <c r="L642" s="5">
        <f t="shared" si="86"/>
        <v>0.40902779213634743</v>
      </c>
      <c r="M642" s="6">
        <f>IF(J642&gt;=I642, 4*PI()*K642^2, f2_*f3_/f1_/K642*L642)</f>
        <v>3.7414540331974777</v>
      </c>
      <c r="N642">
        <f t="shared" ref="N642:N705" si="94">del_dl</f>
        <v>4.0000000000000002E-4</v>
      </c>
      <c r="O642">
        <f t="shared" si="92"/>
        <v>1.7630307918485184</v>
      </c>
      <c r="P642">
        <f t="shared" si="87"/>
        <v>13.407138674099173</v>
      </c>
      <c r="Q642">
        <f t="shared" si="88"/>
        <v>0.30060960861175584</v>
      </c>
      <c r="R642">
        <f t="shared" si="89"/>
        <v>4.6049720320263207E-2</v>
      </c>
      <c r="S642">
        <f>fSi</f>
        <v>0.8</v>
      </c>
      <c r="T642">
        <f>vt(R642*ps+(1-R642)*pl,pl, 9.8, 0.001, 2*K642, 4*PI()*K642^2, M642,IF(4*PI()*K642^2/M642&gt;=1,K1oct,K1sph), IF(4*PI()*K642^2/M642&gt;=1,K2oct,K2sph))</f>
        <v>0.32548832772207686</v>
      </c>
      <c r="U642">
        <f>vt(S642*ps+(1-S642)*pl,pl, 9.8, 0.001, 2*K642, 4*PI()*K642^2, M642,IF(4*PI()*K642^2/M642&gt;=1,K1oct,K1sph), IF(4*PI()*K642^2/M642&gt;=1,K2oct,K2sph))</f>
        <v>1.4175883327465444</v>
      </c>
    </row>
    <row r="643" spans="6:21">
      <c r="F643">
        <f t="shared" si="93"/>
        <v>64.100000000000634</v>
      </c>
      <c r="G643">
        <f>T0+R_*F643</f>
        <v>845.62999999999954</v>
      </c>
      <c r="H643">
        <f t="shared" si="90"/>
        <v>13.980000000000071</v>
      </c>
      <c r="I643" s="4">
        <f>Cinetica(Tliq-G643)*f3_</f>
        <v>2.6508286158876748E-2</v>
      </c>
      <c r="J643" s="5">
        <f t="shared" si="91"/>
        <v>9.2539835232598768E-6</v>
      </c>
      <c r="K643" s="5">
        <f>MAX(I642,J642)*dt+K642</f>
        <v>0.4631310721342552</v>
      </c>
      <c r="L643" s="5">
        <f t="shared" ref="L643:L706" si="95">K643^3*4/3*PI()</f>
        <v>0.41610254067457864</v>
      </c>
      <c r="M643" s="6">
        <f>IF(J643&gt;=I643, 4*PI()*K643^2, f2_*f3_/f1_/K643*L643)</f>
        <v>3.7844733124984722</v>
      </c>
      <c r="N643">
        <f t="shared" si="94"/>
        <v>4.0000000000000002E-4</v>
      </c>
      <c r="O643">
        <f t="shared" si="92"/>
        <v>1.7643480966049385</v>
      </c>
      <c r="P643">
        <f t="shared" ref="P643:P706" si="96">R643*O643+(1-R643)*H643</f>
        <v>13.417066217426973</v>
      </c>
      <c r="Q643">
        <f t="shared" ref="Q643:Q706" si="97">Q642+pl/ps*Dl/N642*((Tc-Tf)/ml-Co)/H642/(1-kpart)*M642*dt/L642-Q642*3/K642*we*dt</f>
        <v>0.30060847273633085</v>
      </c>
      <c r="R643">
        <f t="shared" ref="R643:R706" si="98">esidtGeral(R642,K642,MAX(I642,J642),pl,ps,kpart,H642,(H643-H642)/dt,M642,L642,Dl,N642,Co,dt)</f>
        <v>4.6082991478878219E-2</v>
      </c>
      <c r="S643">
        <f>fSi</f>
        <v>0.8</v>
      </c>
      <c r="T643">
        <f>vt(R643*ps+(1-R643)*pl,pl, 9.8, 0.001, 2*K643, 4*PI()*K643^2, M643,IF(4*PI()*K643^2/M643&gt;=1,K1oct,K1sph), IF(4*PI()*K643^2/M643&gt;=1,K2oct,K2sph))</f>
        <v>0.32662843443264089</v>
      </c>
      <c r="U643">
        <f>vt(S643*ps+(1-S643)*pl,pl, 9.8, 0.001, 2*K643, 4*PI()*K643^2, M643,IF(4*PI()*K643^2/M643&gt;=1,K1oct,K1sph), IF(4*PI()*K643^2/M643&gt;=1,K2oct,K2sph))</f>
        <v>1.4220188134225225</v>
      </c>
    </row>
    <row r="644" spans="6:21">
      <c r="F644">
        <f t="shared" si="93"/>
        <v>64.200000000000628</v>
      </c>
      <c r="G644">
        <f>T0+R_*F644</f>
        <v>845.5599999999996</v>
      </c>
      <c r="H644">
        <f t="shared" si="90"/>
        <v>13.990769230769292</v>
      </c>
      <c r="I644" s="4">
        <f>Cinetica(Tliq-G644)*f3_</f>
        <v>2.6618857876896478E-2</v>
      </c>
      <c r="J644" s="5">
        <f t="shared" si="91"/>
        <v>9.2611270788621918E-6</v>
      </c>
      <c r="K644" s="5">
        <f>MAX(I643,J643)*dt+K643</f>
        <v>0.46578190075014286</v>
      </c>
      <c r="L644" s="5">
        <f t="shared" si="95"/>
        <v>0.4232884669636417</v>
      </c>
      <c r="M644" s="6">
        <f>IF(J644&gt;=I644, 4*PI()*K644^2, f2_*f3_/f1_/K644*L644)</f>
        <v>3.8279197615344827</v>
      </c>
      <c r="N644">
        <f t="shared" si="94"/>
        <v>4.0000000000000002E-4</v>
      </c>
      <c r="O644">
        <f t="shared" si="92"/>
        <v>1.7656653978136565</v>
      </c>
      <c r="P644">
        <f t="shared" si="96"/>
        <v>13.426993682909025</v>
      </c>
      <c r="Q644">
        <f t="shared" si="97"/>
        <v>0.30060734333954875</v>
      </c>
      <c r="R644">
        <f t="shared" si="98"/>
        <v>4.6116217544138791E-2</v>
      </c>
      <c r="S644">
        <f>fSi</f>
        <v>0.8</v>
      </c>
      <c r="T644">
        <f>vt(R644*ps+(1-R644)*pl,pl, 9.8, 0.001, 2*K644, 4*PI()*K644^2, M644,IF(4*PI()*K644^2/M644&gt;=1,K1oct,K1sph), IF(4*PI()*K644^2/M644&gt;=1,K2oct,K2sph))</f>
        <v>0.32777068884646543</v>
      </c>
      <c r="U644">
        <f>vt(S644*ps+(1-S644)*pl,pl, 9.8, 0.001, 2*K644, 4*PI()*K644^2, M644,IF(4*PI()*K644^2/M644&gt;=1,K1oct,K1sph), IF(4*PI()*K644^2/M644&gt;=1,K2oct,K2sph))</f>
        <v>1.426456261688329</v>
      </c>
    </row>
    <row r="645" spans="6:21">
      <c r="F645">
        <f t="shared" si="93"/>
        <v>64.300000000000622</v>
      </c>
      <c r="G645">
        <f>T0+R_*F645</f>
        <v>845.48999999999955</v>
      </c>
      <c r="H645">
        <f t="shared" si="90"/>
        <v>14.00153846153853</v>
      </c>
      <c r="I645" s="4">
        <f>Cinetica(Tliq-G645)*f3_</f>
        <v>2.6729719543852514E-2</v>
      </c>
      <c r="J645" s="5">
        <f t="shared" si="91"/>
        <v>9.2682596455865473E-6</v>
      </c>
      <c r="K645" s="5">
        <f>MAX(I644,J644)*dt+K644</f>
        <v>0.46844378653783253</v>
      </c>
      <c r="L645" s="5">
        <f t="shared" si="95"/>
        <v>0.43058714278160598</v>
      </c>
      <c r="M645" s="6">
        <f>IF(J645&gt;=I645, 4*PI()*K645^2, f2_*f3_/f1_/K645*L645)</f>
        <v>3.871796953908115</v>
      </c>
      <c r="N645">
        <f t="shared" si="94"/>
        <v>4.0000000000000002E-4</v>
      </c>
      <c r="O645">
        <f t="shared" si="92"/>
        <v>1.7669826954882188</v>
      </c>
      <c r="P645">
        <f t="shared" si="96"/>
        <v>13.436921070994241</v>
      </c>
      <c r="Q645">
        <f t="shared" si="97"/>
        <v>0.30060622037453749</v>
      </c>
      <c r="R645">
        <f t="shared" si="98"/>
        <v>4.6149398583890222E-2</v>
      </c>
      <c r="S645">
        <f>fSi</f>
        <v>0.8</v>
      </c>
      <c r="T645">
        <f>vt(R645*ps+(1-R645)*pl,pl, 9.8, 0.001, 2*K645, 4*PI()*K645^2, M645,IF(4*PI()*K645^2/M645&gt;=1,K1oct,K1sph), IF(4*PI()*K645^2/M645&gt;=1,K2oct,K2sph))</f>
        <v>0.32891509135928504</v>
      </c>
      <c r="U645">
        <f>vt(S645*ps+(1-S645)*pl,pl, 9.8, 0.001, 2*K645, 4*PI()*K645^2, M645,IF(4*PI()*K645^2/M645&gt;=1,K1oct,K1sph), IF(4*PI()*K645^2/M645&gt;=1,K2oct,K2sph))</f>
        <v>1.4309006777869606</v>
      </c>
    </row>
    <row r="646" spans="6:21">
      <c r="F646">
        <f t="shared" si="93"/>
        <v>64.400000000000617</v>
      </c>
      <c r="G646">
        <f>T0+R_*F646</f>
        <v>845.41999999999962</v>
      </c>
      <c r="H646">
        <f t="shared" si="90"/>
        <v>14.012307692307751</v>
      </c>
      <c r="I646" s="4">
        <f>Cinetica(Tliq-G646)*f3_</f>
        <v>2.6840871472337342E-2</v>
      </c>
      <c r="J646" s="5">
        <f t="shared" si="91"/>
        <v>9.2753812487695929E-6</v>
      </c>
      <c r="K646" s="5">
        <f>MAX(I645,J645)*dt+K645</f>
        <v>0.47111675849221779</v>
      </c>
      <c r="L646" s="5">
        <f t="shared" si="95"/>
        <v>0.43800015965582045</v>
      </c>
      <c r="M646" s="6">
        <f>IF(J646&gt;=I646, 4*PI()*K646^2, f2_*f3_/f1_/K646*L646)</f>
        <v>3.9161084875449097</v>
      </c>
      <c r="N646">
        <f t="shared" si="94"/>
        <v>4.0000000000000002E-4</v>
      </c>
      <c r="O646">
        <f t="shared" si="92"/>
        <v>1.7682999896420848</v>
      </c>
      <c r="P646">
        <f t="shared" si="96"/>
        <v>13.446848382128247</v>
      </c>
      <c r="Q646">
        <f t="shared" si="97"/>
        <v>0.30060510379483574</v>
      </c>
      <c r="R646">
        <f t="shared" si="98"/>
        <v>4.6182534666030665E-2</v>
      </c>
      <c r="S646">
        <f>fSi</f>
        <v>0.8</v>
      </c>
      <c r="T646">
        <f>vt(R646*ps+(1-R646)*pl,pl, 9.8, 0.001, 2*K646, 4*PI()*K646^2, M646,IF(4*PI()*K646^2/M646&gt;=1,K1oct,K1sph), IF(4*PI()*K646^2/M646&gt;=1,K2oct,K2sph))</f>
        <v>0.33006164236537755</v>
      </c>
      <c r="U646">
        <f>vt(S646*ps+(1-S646)*pl,pl, 9.8, 0.001, 2*K646, 4*PI()*K646^2, M646,IF(4*PI()*K646^2/M646&gt;=1,K1oct,K1sph), IF(4*PI()*K646^2/M646&gt;=1,K2oct,K2sph))</f>
        <v>1.4353520619607449</v>
      </c>
    </row>
    <row r="647" spans="6:21">
      <c r="F647">
        <f t="shared" si="93"/>
        <v>64.500000000000611</v>
      </c>
      <c r="G647">
        <f>T0+R_*F647</f>
        <v>845.34999999999957</v>
      </c>
      <c r="H647">
        <f t="shared" si="90"/>
        <v>14.023076923076989</v>
      </c>
      <c r="I647" s="4">
        <f>Cinetica(Tliq-G647)*f3_</f>
        <v>2.6952313974799958E-2</v>
      </c>
      <c r="J647" s="5">
        <f t="shared" si="91"/>
        <v>9.2824919136701965E-6</v>
      </c>
      <c r="K647" s="5">
        <f>MAX(I646,J646)*dt+K646</f>
        <v>0.47380084563945152</v>
      </c>
      <c r="L647" s="5">
        <f t="shared" si="95"/>
        <v>0.44552912908009551</v>
      </c>
      <c r="M647" s="6">
        <f>IF(J647&gt;=I647, 4*PI()*K647^2, f2_*f3_/f1_/K647*L647)</f>
        <v>3.9608579848210734</v>
      </c>
      <c r="N647">
        <f t="shared" si="94"/>
        <v>4.0000000000000002E-4</v>
      </c>
      <c r="O647">
        <f t="shared" si="92"/>
        <v>1.7696172802886405</v>
      </c>
      <c r="P647">
        <f t="shared" si="96"/>
        <v>13.456775616753415</v>
      </c>
      <c r="Q647">
        <f t="shared" si="97"/>
        <v>0.3006039935543886</v>
      </c>
      <c r="R647">
        <f t="shared" si="98"/>
        <v>4.6215625858519564E-2</v>
      </c>
      <c r="S647">
        <f>fSi</f>
        <v>0.8</v>
      </c>
      <c r="T647">
        <f>vt(R647*ps+(1-R647)*pl,pl, 9.8, 0.001, 2*K647, 4*PI()*K647^2, M647,IF(4*PI()*K647^2/M647&gt;=1,K1oct,K1sph), IF(4*PI()*K647^2/M647&gt;=1,K2oct,K2sph))</f>
        <v>0.33121034225762114</v>
      </c>
      <c r="U647">
        <f>vt(S647*ps+(1-S647)*pl,pl, 9.8, 0.001, 2*K647, 4*PI()*K647^2, M647,IF(4*PI()*K647^2/M647&gt;=1,K1oct,K1sph), IF(4*PI()*K647^2/M647&gt;=1,K2oct,K2sph))</f>
        <v>1.4398104144513426</v>
      </c>
    </row>
    <row r="648" spans="6:21">
      <c r="F648">
        <f t="shared" si="93"/>
        <v>64.600000000000605</v>
      </c>
      <c r="G648">
        <f>T0+R_*F648</f>
        <v>845.27999999999963</v>
      </c>
      <c r="H648">
        <f t="shared" si="90"/>
        <v>14.033846153846211</v>
      </c>
      <c r="I648" s="4">
        <f>Cinetica(Tliq-G648)*f3_</f>
        <v>2.7064047363544709E-2</v>
      </c>
      <c r="J648" s="5">
        <f t="shared" si="91"/>
        <v>9.2895916654696481E-6</v>
      </c>
      <c r="K648" s="5">
        <f>MAX(I647,J647)*dt+K647</f>
        <v>0.47649607703693153</v>
      </c>
      <c r="L648" s="5">
        <f t="shared" si="95"/>
        <v>0.45317568273393494</v>
      </c>
      <c r="M648" s="6">
        <f>IF(J648&gt;=I648, 4*PI()*K648^2, f2_*f3_/f1_/K648*L648)</f>
        <v>4.0060490926916792</v>
      </c>
      <c r="N648">
        <f t="shared" si="94"/>
        <v>4.0000000000000002E-4</v>
      </c>
      <c r="O648">
        <f t="shared" si="92"/>
        <v>1.7709345674411869</v>
      </c>
      <c r="P648">
        <f t="shared" si="96"/>
        <v>13.466702775308891</v>
      </c>
      <c r="Q648">
        <f t="shared" si="97"/>
        <v>0.30060288960754344</v>
      </c>
      <c r="R648">
        <f t="shared" si="98"/>
        <v>4.6248672229364331E-2</v>
      </c>
      <c r="S648">
        <f>fSi</f>
        <v>0.8</v>
      </c>
      <c r="T648">
        <f>vt(R648*ps+(1-R648)*pl,pl, 9.8, 0.001, 2*K648, 4*PI()*K648^2, M648,IF(4*PI()*K648^2/M648&gt;=1,K1oct,K1sph), IF(4*PI()*K648^2/M648&gt;=1,K2oct,K2sph))</f>
        <v>0.33236119142763398</v>
      </c>
      <c r="U648">
        <f>vt(S648*ps+(1-S648)*pl,pl, 9.8, 0.001, 2*K648, 4*PI()*K648^2, M648,IF(4*PI()*K648^2/M648&gt;=1,K1oct,K1sph), IF(4*PI()*K648^2/M648&gt;=1,K2oct,K2sph))</f>
        <v>1.4442757354997544</v>
      </c>
    </row>
    <row r="649" spans="6:21">
      <c r="F649">
        <f t="shared" si="93"/>
        <v>64.7000000000006</v>
      </c>
      <c r="G649">
        <f>T0+R_*F649</f>
        <v>845.20999999999958</v>
      </c>
      <c r="H649">
        <f t="shared" si="90"/>
        <v>14.044615384615449</v>
      </c>
      <c r="I649" s="4">
        <f>Cinetica(Tliq-G649)*f3_</f>
        <v>2.717607195073304E-2</v>
      </c>
      <c r="J649" s="5">
        <f t="shared" si="91"/>
        <v>9.2966805292720478E-6</v>
      </c>
      <c r="K649" s="5">
        <f>MAX(I648,J648)*dt+K648</f>
        <v>0.479202481773286</v>
      </c>
      <c r="L649" s="5">
        <f t="shared" si="95"/>
        <v>0.46094147270383157</v>
      </c>
      <c r="M649" s="6">
        <f>IF(J649&gt;=I649, 4*PI()*K649^2, f2_*f3_/f1_/K649*L649)</f>
        <v>4.05168548281934</v>
      </c>
      <c r="N649">
        <f t="shared" si="94"/>
        <v>4.0000000000000002E-4</v>
      </c>
      <c r="O649">
        <f t="shared" si="92"/>
        <v>1.7722518511129521</v>
      </c>
      <c r="P649">
        <f t="shared" si="96"/>
        <v>13.476629858230634</v>
      </c>
      <c r="Q649">
        <f t="shared" si="97"/>
        <v>0.30060179190904573</v>
      </c>
      <c r="R649">
        <f t="shared" si="98"/>
        <v>4.6281673846628187E-2</v>
      </c>
      <c r="S649">
        <f>fSi</f>
        <v>0.8</v>
      </c>
      <c r="T649">
        <f>vt(R649*ps+(1-R649)*pl,pl, 9.8, 0.001, 2*K649, 4*PI()*K649^2, M649,IF(4*PI()*K649^2/M649&gt;=1,K1oct,K1sph), IF(4*PI()*K649^2/M649&gt;=1,K2oct,K2sph))</f>
        <v>0.33351419026558682</v>
      </c>
      <c r="U649">
        <f>vt(S649*ps+(1-S649)*pl,pl, 9.8, 0.001, 2*K649, 4*PI()*K649^2, M649,IF(4*PI()*K649^2/M649&gt;=1,K1oct,K1sph), IF(4*PI()*K649^2/M649&gt;=1,K2oct,K2sph))</f>
        <v>1.4487480253463247</v>
      </c>
    </row>
    <row r="650" spans="6:21">
      <c r="F650">
        <f t="shared" si="93"/>
        <v>64.800000000000594</v>
      </c>
      <c r="G650">
        <f>T0+R_*F650</f>
        <v>845.13999999999965</v>
      </c>
      <c r="H650">
        <f t="shared" si="90"/>
        <v>14.05538461538467</v>
      </c>
      <c r="I650" s="4">
        <f>Cinetica(Tliq-G650)*f3_</f>
        <v>2.7288388048382316E-2</v>
      </c>
      <c r="J650" s="5">
        <f t="shared" si="91"/>
        <v>9.3037585301045102E-6</v>
      </c>
      <c r="K650" s="5">
        <f>MAX(I649,J649)*dt+K649</f>
        <v>0.48192008896835931</v>
      </c>
      <c r="L650" s="5">
        <f t="shared" si="95"/>
        <v>0.46882817170664548</v>
      </c>
      <c r="M650" s="6">
        <f>IF(J650&gt;=I650, 4*PI()*K650^2, f2_*f3_/f1_/K650*L650)</f>
        <v>4.0977708517033706</v>
      </c>
      <c r="N650">
        <f t="shared" si="94"/>
        <v>4.0000000000000002E-4</v>
      </c>
      <c r="O650">
        <f t="shared" si="92"/>
        <v>1.7735691313170805</v>
      </c>
      <c r="P650">
        <f t="shared" si="96"/>
        <v>13.486556865951428</v>
      </c>
      <c r="Q650">
        <f t="shared" si="97"/>
        <v>0.30060070041403514</v>
      </c>
      <c r="R650">
        <f t="shared" si="98"/>
        <v>4.631463077841759E-2</v>
      </c>
      <c r="S650">
        <f>fSi</f>
        <v>0.8</v>
      </c>
      <c r="T650">
        <f>vt(R650*ps+(1-R650)*pl,pl, 9.8, 0.001, 2*K650, 4*PI()*K650^2, M650,IF(4*PI()*K650^2/M650&gt;=1,K1oct,K1sph), IF(4*PI()*K650^2/M650&gt;=1,K2oct,K2sph))</f>
        <v>0.33466933916028024</v>
      </c>
      <c r="U650">
        <f>vt(S650*ps+(1-S650)*pl,pl, 9.8, 0.001, 2*K650, 4*PI()*K650^2, M650,IF(4*PI()*K650^2/M650&gt;=1,K1oct,K1sph), IF(4*PI()*K650^2/M650&gt;=1,K2oct,K2sph))</f>
        <v>1.4532272842307463</v>
      </c>
    </row>
    <row r="651" spans="6:21">
      <c r="F651">
        <f t="shared" si="93"/>
        <v>64.900000000000588</v>
      </c>
      <c r="G651">
        <f>T0+R_*F651</f>
        <v>845.0699999999996</v>
      </c>
      <c r="H651">
        <f t="shared" si="90"/>
        <v>14.066153846153908</v>
      </c>
      <c r="I651" s="4">
        <f>Cinetica(Tliq-G651)*f3_</f>
        <v>2.7400995968367564E-2</v>
      </c>
      <c r="J651" s="5">
        <f t="shared" si="91"/>
        <v>9.310825692917553E-6</v>
      </c>
      <c r="K651" s="5">
        <f>MAX(I650,J650)*dt+K650</f>
        <v>0.48464892777319751</v>
      </c>
      <c r="L651" s="5">
        <f t="shared" si="95"/>
        <v>0.47683747331507831</v>
      </c>
      <c r="M651" s="6">
        <f>IF(J651&gt;=I651, 4*PI()*K651^2, f2_*f3_/f1_/K651*L651)</f>
        <v>4.1443089208093946</v>
      </c>
      <c r="N651">
        <f t="shared" si="94"/>
        <v>4.0000000000000002E-4</v>
      </c>
      <c r="O651">
        <f t="shared" si="92"/>
        <v>1.7748864080666455</v>
      </c>
      <c r="P651">
        <f t="shared" si="96"/>
        <v>13.496483798900922</v>
      </c>
      <c r="Q651">
        <f t="shared" si="97"/>
        <v>0.30059961507804128</v>
      </c>
      <c r="R651">
        <f t="shared" si="98"/>
        <v>4.6347543092890117E-2</v>
      </c>
      <c r="S651">
        <f>fSi</f>
        <v>0.8</v>
      </c>
      <c r="T651">
        <f>vt(R651*ps+(1-R651)*pl,pl, 9.8, 0.001, 2*K651, 4*PI()*K651^2, M651,IF(4*PI()*K651^2/M651&gt;=1,K1oct,K1sph), IF(4*PI()*K651^2/M651&gt;=1,K2oct,K2sph))</f>
        <v>0.33582663849920213</v>
      </c>
      <c r="U651">
        <f>vt(S651*ps+(1-S651)*pl,pl, 9.8, 0.001, 2*K651, 4*PI()*K651^2, M651,IF(4*PI()*K651^2/M651&gt;=1,K1oct,K1sph), IF(4*PI()*K651^2/M651&gt;=1,K2oct,K2sph))</f>
        <v>1.4577135123920633</v>
      </c>
    </row>
    <row r="652" spans="6:21">
      <c r="F652">
        <f t="shared" si="93"/>
        <v>65.000000000000583</v>
      </c>
      <c r="G652">
        <f>T0+R_*F652</f>
        <v>844.99999999999955</v>
      </c>
      <c r="H652">
        <f t="shared" si="90"/>
        <v>14.076923076923148</v>
      </c>
      <c r="I652" s="4">
        <f>Cinetica(Tliq-G652)*f3_</f>
        <v>2.7513896022420499E-2</v>
      </c>
      <c r="J652" s="5">
        <f t="shared" si="91"/>
        <v>9.31788204258531E-6</v>
      </c>
      <c r="K652" s="5">
        <f>MAX(I651,J651)*dt+K651</f>
        <v>0.48738902737003426</v>
      </c>
      <c r="L652" s="5">
        <f t="shared" si="95"/>
        <v>0.48497109218526269</v>
      </c>
      <c r="M652" s="6">
        <f>IF(J652&gt;=I652, 4*PI()*K652^2, f2_*f3_/f1_/K652*L652)</f>
        <v>4.1913034366994619</v>
      </c>
      <c r="N652">
        <f t="shared" si="94"/>
        <v>4.0000000000000002E-4</v>
      </c>
      <c r="O652">
        <f t="shared" si="92"/>
        <v>1.7762036813746394</v>
      </c>
      <c r="P652">
        <f t="shared" si="96"/>
        <v>13.506410657505652</v>
      </c>
      <c r="Q652">
        <f t="shared" si="97"/>
        <v>0.30059853585697988</v>
      </c>
      <c r="R652">
        <f t="shared" si="98"/>
        <v>4.6380410858242807E-2</v>
      </c>
      <c r="S652">
        <f>fSi</f>
        <v>0.8</v>
      </c>
      <c r="T652">
        <f>vt(R652*ps+(1-R652)*pl,pl, 9.8, 0.001, 2*K652, 4*PI()*K652^2, M652,IF(4*PI()*K652^2/M652&gt;=1,K1oct,K1sph), IF(4*PI()*K652^2/M652&gt;=1,K2oct,K2sph))</f>
        <v>0.33698608866850333</v>
      </c>
      <c r="U652">
        <f>vt(S652*ps+(1-S652)*pl,pl, 9.8, 0.001, 2*K652, 4*PI()*K652^2, M652,IF(4*PI()*K652^2/M652&gt;=1,K1oct,K1sph), IF(4*PI()*K652^2/M652&gt;=1,K2oct,K2sph))</f>
        <v>1.4622067100686804</v>
      </c>
    </row>
    <row r="653" spans="6:21">
      <c r="F653">
        <f t="shared" si="93"/>
        <v>65.100000000000577</v>
      </c>
      <c r="G653">
        <f>T0+R_*F653</f>
        <v>844.92999999999961</v>
      </c>
      <c r="H653">
        <f t="shared" si="90"/>
        <v>14.087692307692368</v>
      </c>
      <c r="I653" s="4">
        <f>Cinetica(Tliq-G653)*f3_</f>
        <v>2.7627088522130319E-2</v>
      </c>
      <c r="J653" s="5">
        <f t="shared" si="91"/>
        <v>9.3249276039058498E-6</v>
      </c>
      <c r="K653" s="5">
        <f>MAX(I652,J652)*dt+K652</f>
        <v>0.49014041697227628</v>
      </c>
      <c r="L653" s="5">
        <f t="shared" si="95"/>
        <v>0.49323076428648177</v>
      </c>
      <c r="M653" s="6">
        <f>IF(J653&gt;=I653, 4*PI()*K653^2, f2_*f3_/f1_/K653*L653)</f>
        <v>4.2387581711626297</v>
      </c>
      <c r="N653">
        <f t="shared" si="94"/>
        <v>4.0000000000000002E-4</v>
      </c>
      <c r="O653">
        <f t="shared" si="92"/>
        <v>1.7775209512539778</v>
      </c>
      <c r="P653">
        <f t="shared" si="96"/>
        <v>13.516337442189069</v>
      </c>
      <c r="Q653">
        <f t="shared" si="97"/>
        <v>0.30059746270714882</v>
      </c>
      <c r="R653">
        <f t="shared" si="98"/>
        <v>4.6413234142713353E-2</v>
      </c>
      <c r="S653">
        <f>fSi</f>
        <v>0.8</v>
      </c>
      <c r="T653">
        <f>vt(R653*ps+(1-R653)*pl,pl, 9.8, 0.001, 2*K653, 4*PI()*K653^2, M653,IF(4*PI()*K653^2/M653&gt;=1,K1oct,K1sph), IF(4*PI()*K653^2/M653&gt;=1,K2oct,K2sph))</f>
        <v>0.33814769005299211</v>
      </c>
      <c r="U653">
        <f>vt(S653*ps+(1-S653)*pl,pl, 9.8, 0.001, 2*K653, 4*PI()*K653^2, M653,IF(4*PI()*K653^2/M653&gt;=1,K1oct,K1sph), IF(4*PI()*K653^2/M653&gt;=1,K2oct,K2sph))</f>
        <v>1.46670687749836</v>
      </c>
    </row>
    <row r="654" spans="6:21">
      <c r="F654">
        <f t="shared" si="93"/>
        <v>65.200000000000571</v>
      </c>
      <c r="G654">
        <f>T0+R_*F654</f>
        <v>844.85999999999956</v>
      </c>
      <c r="H654">
        <f t="shared" si="90"/>
        <v>14.098461538461606</v>
      </c>
      <c r="I654" s="4">
        <f>Cinetica(Tliq-G654)*f3_</f>
        <v>2.774057377894457E-2</v>
      </c>
      <c r="J654" s="5">
        <f t="shared" si="91"/>
        <v>9.3319624016015129E-6</v>
      </c>
      <c r="K654" s="5">
        <f>MAX(I653,J653)*dt+K653</f>
        <v>0.49290312582448931</v>
      </c>
      <c r="L654" s="5">
        <f t="shared" si="95"/>
        <v>0.50161824713303571</v>
      </c>
      <c r="M654" s="6">
        <f>IF(J654&gt;=I654, 4*PI()*K654^2, f2_*f3_/f1_/K654*L654)</f>
        <v>4.2866769213460083</v>
      </c>
      <c r="N654">
        <f t="shared" si="94"/>
        <v>4.0000000000000002E-4</v>
      </c>
      <c r="O654">
        <f t="shared" si="92"/>
        <v>1.7788382177175066</v>
      </c>
      <c r="P654">
        <f t="shared" si="96"/>
        <v>13.526264153371571</v>
      </c>
      <c r="Q654">
        <f t="shared" si="97"/>
        <v>0.30059639558522416</v>
      </c>
      <c r="R654">
        <f t="shared" si="98"/>
        <v>4.6446013014582566E-2</v>
      </c>
      <c r="S654">
        <f>fSi</f>
        <v>0.8</v>
      </c>
      <c r="T654">
        <f>vt(R654*ps+(1-R654)*pl,pl, 9.8, 0.001, 2*K654, 4*PI()*K654^2, M654,IF(4*PI()*K654^2/M654&gt;=1,K1oct,K1sph), IF(4*PI()*K654^2/M654&gt;=1,K2oct,K2sph))</f>
        <v>0.33931144303613026</v>
      </c>
      <c r="U654">
        <f>vt(S654*ps+(1-S654)*pl,pl, 9.8, 0.001, 2*K654, 4*PI()*K654^2, M654,IF(4*PI()*K654^2/M654&gt;=1,K1oct,K1sph), IF(4*PI()*K654^2/M654&gt;=1,K2oct,K2sph))</f>
        <v>1.4712140149182329</v>
      </c>
    </row>
    <row r="655" spans="6:21">
      <c r="F655">
        <f t="shared" si="93"/>
        <v>65.300000000000566</v>
      </c>
      <c r="G655">
        <f>T0+R_*F655</f>
        <v>844.78999999999962</v>
      </c>
      <c r="H655">
        <f t="shared" si="90"/>
        <v>14.109230769230827</v>
      </c>
      <c r="I655" s="4">
        <f>Cinetica(Tliq-G655)*f3_</f>
        <v>2.7854352104168124E-2</v>
      </c>
      <c r="J655" s="5">
        <f t="shared" si="91"/>
        <v>9.3389864603191081E-6</v>
      </c>
      <c r="K655" s="5">
        <f>MAX(I654,J654)*dt+K654</f>
        <v>0.49567718320238374</v>
      </c>
      <c r="L655" s="5">
        <f t="shared" si="95"/>
        <v>0.51013532001827255</v>
      </c>
      <c r="M655" s="6">
        <f>IF(J655&gt;=I655, 4*PI()*K655^2, f2_*f3_/f1_/K655*L655)</f>
        <v>4.3350635098863197</v>
      </c>
      <c r="N655">
        <f t="shared" si="94"/>
        <v>4.0000000000000002E-4</v>
      </c>
      <c r="O655">
        <f t="shared" si="92"/>
        <v>1.7801554807779898</v>
      </c>
      <c r="P655">
        <f t="shared" si="96"/>
        <v>13.536190791470519</v>
      </c>
      <c r="Q655">
        <f t="shared" si="97"/>
        <v>0.30059533444825642</v>
      </c>
      <c r="R655">
        <f t="shared" si="98"/>
        <v>4.647874754216208E-2</v>
      </c>
      <c r="S655">
        <f>fSi</f>
        <v>0.8</v>
      </c>
      <c r="T655">
        <f>vt(R655*ps+(1-R655)*pl,pl, 9.8, 0.001, 2*K655, 4*PI()*K655^2, M655,IF(4*PI()*K655^2/M655&gt;=1,K1oct,K1sph), IF(4*PI()*K655^2/M655&gt;=1,K2oct,K2sph))</f>
        <v>0.34047734800011015</v>
      </c>
      <c r="U655">
        <f>vt(S655*ps+(1-S655)*pl,pl, 9.8, 0.001, 2*K655, 4*PI()*K655^2, M655,IF(4*PI()*K655^2/M655&gt;=1,K1oct,K1sph), IF(4*PI()*K655^2/M655&gt;=1,K2oct,K2sph))</f>
        <v>1.4757281225647991</v>
      </c>
    </row>
    <row r="656" spans="6:21">
      <c r="F656">
        <f t="shared" si="93"/>
        <v>65.40000000000056</v>
      </c>
      <c r="G656">
        <f>T0+R_*F656</f>
        <v>844.71999999999957</v>
      </c>
      <c r="H656">
        <f t="shared" si="90"/>
        <v>14.120000000000065</v>
      </c>
      <c r="I656" s="4">
        <f>Cinetica(Tliq-G656)*f3_</f>
        <v>2.7968423808964939E-2</v>
      </c>
      <c r="J656" s="5">
        <f t="shared" si="91"/>
        <v>9.345999804630304E-6</v>
      </c>
      <c r="K656" s="5">
        <f>MAX(I655,J655)*dt+K655</f>
        <v>0.49846261841280054</v>
      </c>
      <c r="L656" s="5">
        <f t="shared" si="95"/>
        <v>0.51878378425079974</v>
      </c>
      <c r="M656" s="6">
        <f>IF(J656&gt;=I656, 4*PI()*K656^2, f2_*f3_/f1_/K656*L656)</f>
        <v>4.3839217850419017</v>
      </c>
      <c r="N656">
        <f t="shared" si="94"/>
        <v>4.0000000000000002E-4</v>
      </c>
      <c r="O656">
        <f t="shared" si="92"/>
        <v>1.7814727404481239</v>
      </c>
      <c r="P656">
        <f t="shared" si="96"/>
        <v>13.546117356900274</v>
      </c>
      <c r="Q656">
        <f t="shared" si="97"/>
        <v>0.30059427925366677</v>
      </c>
      <c r="R656">
        <f t="shared" si="98"/>
        <v>4.6511437793803005E-2</v>
      </c>
      <c r="S656">
        <f>fSi</f>
        <v>0.8</v>
      </c>
      <c r="T656">
        <f>vt(R656*ps+(1-R656)*pl,pl, 9.8, 0.001, 2*K656, 4*PI()*K656^2, M656,IF(4*PI()*K656^2/M656&gt;=1,K1oct,K1sph), IF(4*PI()*K656^2/M656&gt;=1,K2oct,K2sph))</f>
        <v>0.34164540532574661</v>
      </c>
      <c r="U656">
        <f>vt(S656*ps+(1-S656)*pl,pl, 9.8, 0.001, 2*K656, 4*PI()*K656^2, M656,IF(4*PI()*K656^2/M656&gt;=1,K1oct,K1sph), IF(4*PI()*K656^2/M656&gt;=1,K2oct,K2sph))</f>
        <v>1.480249200673935</v>
      </c>
    </row>
    <row r="657" spans="6:21">
      <c r="F657">
        <f t="shared" si="93"/>
        <v>65.500000000000554</v>
      </c>
      <c r="G657">
        <f>T0+R_*F657</f>
        <v>844.64999999999964</v>
      </c>
      <c r="H657">
        <f t="shared" si="90"/>
        <v>14.130769230769287</v>
      </c>
      <c r="I657" s="4">
        <f>Cinetica(Tliq-G657)*f3_</f>
        <v>2.8082789204356855E-2</v>
      </c>
      <c r="J657" s="5">
        <f t="shared" si="91"/>
        <v>9.3530024590318152E-6</v>
      </c>
      <c r="K657" s="5">
        <f>MAX(I656,J656)*dt+K656</f>
        <v>0.50125946079369699</v>
      </c>
      <c r="L657" s="5">
        <f t="shared" si="95"/>
        <v>0.52756546339289334</v>
      </c>
      <c r="M657" s="6">
        <f>IF(J657&gt;=I657, 4*PI()*K657^2, f2_*f3_/f1_/K657*L657)</f>
        <v>4.4332556208252214</v>
      </c>
      <c r="N657">
        <f t="shared" si="94"/>
        <v>4.0000000000000002E-4</v>
      </c>
      <c r="O657">
        <f t="shared" si="92"/>
        <v>1.7827899967405252</v>
      </c>
      <c r="P657">
        <f t="shared" si="96"/>
        <v>13.556043850072214</v>
      </c>
      <c r="Q657">
        <f t="shared" si="97"/>
        <v>0.30059322995924309</v>
      </c>
      <c r="R657">
        <f t="shared" si="98"/>
        <v>4.654408383788302E-2</v>
      </c>
      <c r="S657">
        <f>fSi</f>
        <v>0.8</v>
      </c>
      <c r="T657">
        <f>vt(R657*ps+(1-R657)*pl,pl, 9.8, 0.001, 2*K657, 4*PI()*K657^2, M657,IF(4*PI()*K657^2/M657&gt;=1,K1oct,K1sph), IF(4*PI()*K657^2/M657&gt;=1,K2oct,K2sph))</f>
        <v>0.34281561539259525</v>
      </c>
      <c r="U657">
        <f>vt(S657*ps+(1-S657)*pl,pl, 9.8, 0.001, 2*K657, 4*PI()*K657^2, M657,IF(4*PI()*K657^2/M657&gt;=1,K1oct,K1sph), IF(4*PI()*K657^2/M657&gt;=1,K2oct,K2sph))</f>
        <v>1.4847772494808926</v>
      </c>
    </row>
    <row r="658" spans="6:21">
      <c r="F658">
        <f t="shared" si="93"/>
        <v>65.600000000000549</v>
      </c>
      <c r="G658">
        <f>T0+R_*F658</f>
        <v>844.57999999999959</v>
      </c>
      <c r="H658">
        <f t="shared" si="90"/>
        <v>14.141538461538525</v>
      </c>
      <c r="I658" s="4">
        <f>Cinetica(Tliq-G658)*f3_</f>
        <v>2.8197448601225354E-2</v>
      </c>
      <c r="J658" s="5">
        <f t="shared" si="91"/>
        <v>9.3599944479457801E-6</v>
      </c>
      <c r="K658" s="5">
        <f>MAX(I657,J657)*dt+K657</f>
        <v>0.50406773971413266</v>
      </c>
      <c r="L658" s="5">
        <f t="shared" si="95"/>
        <v>0.53648220350112197</v>
      </c>
      <c r="M658" s="6">
        <f>IF(J658&gt;=I658, 4*PI()*K658^2, f2_*f3_/f1_/K658*L658)</f>
        <v>4.4830689171358546</v>
      </c>
      <c r="N658">
        <f t="shared" si="94"/>
        <v>4.0000000000000002E-4</v>
      </c>
      <c r="O658">
        <f t="shared" si="92"/>
        <v>1.7841072496677433</v>
      </c>
      <c r="P658">
        <f t="shared" si="96"/>
        <v>13.565970271394775</v>
      </c>
      <c r="Q658">
        <f t="shared" si="97"/>
        <v>0.30059218652313657</v>
      </c>
      <c r="R658">
        <f t="shared" si="98"/>
        <v>4.6576685742814393E-2</v>
      </c>
      <c r="S658">
        <f>fSi</f>
        <v>0.8</v>
      </c>
      <c r="T658">
        <f>vt(R658*ps+(1-R658)*pl,pl, 9.8, 0.001, 2*K658, 4*PI()*K658^2, M658,IF(4*PI()*K658^2/M658&gt;=1,K1oct,K1sph), IF(4*PI()*K658^2/M658&gt;=1,K2oct,K2sph))</f>
        <v>0.34398797857890578</v>
      </c>
      <c r="U658">
        <f>vt(S658*ps+(1-S658)*pl,pl, 9.8, 0.001, 2*K658, 4*PI()*K658^2, M658,IF(4*PI()*K658^2/M658&gt;=1,K1oct,K1sph), IF(4*PI()*K658^2/M658&gt;=1,K2oct,K2sph))</f>
        <v>1.48931226922031</v>
      </c>
    </row>
    <row r="659" spans="6:21">
      <c r="F659">
        <f t="shared" si="93"/>
        <v>65.700000000000543</v>
      </c>
      <c r="G659">
        <f>T0+R_*F659</f>
        <v>844.50999999999965</v>
      </c>
      <c r="H659">
        <f t="shared" ref="H659:H722" si="99">(G659-Tf)/ml</f>
        <v>14.152307692307746</v>
      </c>
      <c r="I659" s="4">
        <f>Cinetica(Tliq-G659)*f3_</f>
        <v>2.8312402310310365E-2</v>
      </c>
      <c r="J659" s="5">
        <f t="shared" ref="J659:J722" si="100">Glob(H659,N659,Dl,Co,kpart)</f>
        <v>9.3669757957199592E-6</v>
      </c>
      <c r="K659" s="5">
        <f>MAX(I658,J658)*dt+K658</f>
        <v>0.50688748457425514</v>
      </c>
      <c r="L659" s="5">
        <f t="shared" si="95"/>
        <v>0.54553587336920317</v>
      </c>
      <c r="M659" s="6">
        <f>IF(J659&gt;=I659, 4*PI()*K659^2, f2_*f3_/f1_/K659*L659)</f>
        <v>4.5333655998939584</v>
      </c>
      <c r="N659">
        <f t="shared" si="94"/>
        <v>4.0000000000000002E-4</v>
      </c>
      <c r="O659">
        <f t="shared" ref="O659:O722" si="101">O658+(kpart*H658-O658)/L658/R658*(L658*(R659-R658)+R658*MAX(I658,J658)*M658*dt)</f>
        <v>1.785424499242249</v>
      </c>
      <c r="P659">
        <f t="shared" si="96"/>
        <v>13.575896621273454</v>
      </c>
      <c r="Q659">
        <f t="shared" si="97"/>
        <v>0.3005911489038578</v>
      </c>
      <c r="R659">
        <f t="shared" si="98"/>
        <v>4.6609243577031841E-2</v>
      </c>
      <c r="S659">
        <f>fSi</f>
        <v>0.8</v>
      </c>
      <c r="T659">
        <f>vt(R659*ps+(1-R659)*pl,pl, 9.8, 0.001, 2*K659, 4*PI()*K659^2, M659,IF(4*PI()*K659^2/M659&gt;=1,K1oct,K1sph), IF(4*PI()*K659^2/M659&gt;=1,K2oct,K2sph))</f>
        <v>0.3451624952615952</v>
      </c>
      <c r="U659">
        <f>vt(S659*ps+(1-S659)*pl,pl, 9.8, 0.001, 2*K659, 4*PI()*K659^2, M659,IF(4*PI()*K659^2/M659&gt;=1,K1oct,K1sph), IF(4*PI()*K659^2/M659&gt;=1,K2oct,K2sph))</f>
        <v>1.493854260126211</v>
      </c>
    </row>
    <row r="660" spans="6:21">
      <c r="F660">
        <f t="shared" si="93"/>
        <v>65.800000000000537</v>
      </c>
      <c r="G660">
        <f>T0+R_*F660</f>
        <v>844.4399999999996</v>
      </c>
      <c r="H660">
        <f t="shared" si="99"/>
        <v>14.163076923076984</v>
      </c>
      <c r="I660" s="4">
        <f>Cinetica(Tliq-G660)*f3_</f>
        <v>2.8427650642212005E-2</v>
      </c>
      <c r="J660" s="5">
        <f t="shared" si="100"/>
        <v>9.3739465266280992E-6</v>
      </c>
      <c r="K660" s="5">
        <f>MAX(I659,J659)*dt+K659</f>
        <v>0.50971872480528613</v>
      </c>
      <c r="L660" s="5">
        <f t="shared" si="95"/>
        <v>0.55472836477310816</v>
      </c>
      <c r="M660" s="6">
        <f>IF(J660&gt;=I660, 4*PI()*K660^2, f2_*f3_/f1_/K660*L660)</f>
        <v>4.5841496211742205</v>
      </c>
      <c r="N660">
        <f t="shared" si="94"/>
        <v>4.0000000000000002E-4</v>
      </c>
      <c r="O660">
        <f t="shared" si="101"/>
        <v>1.7867417454764478</v>
      </c>
      <c r="P660">
        <f t="shared" si="96"/>
        <v>13.585822900110859</v>
      </c>
      <c r="Q660">
        <f t="shared" si="97"/>
        <v>0.30059011706027317</v>
      </c>
      <c r="R660">
        <f t="shared" si="98"/>
        <v>4.6641757409000589E-2</v>
      </c>
      <c r="S660">
        <f>fSi</f>
        <v>0.8</v>
      </c>
      <c r="T660">
        <f>vt(R660*ps+(1-R660)*pl,pl, 9.8, 0.001, 2*K660, 4*PI()*K660^2, M660,IF(4*PI()*K660^2/M660&gt;=1,K1oct,K1sph), IF(4*PI()*K660^2/M660&gt;=1,K2oct,K2sph))</f>
        <v>0.34633916581638879</v>
      </c>
      <c r="U660">
        <f>vt(S660*ps+(1-S660)*pl,pl, 9.8, 0.001, 2*K660, 4*PI()*K660^2, M660,IF(4*PI()*K660^2/M660&gt;=1,K1oct,K1sph), IF(4*PI()*K660^2/M660&gt;=1,K2oct,K2sph))</f>
        <v>1.4984032224320094</v>
      </c>
    </row>
    <row r="661" spans="6:21">
      <c r="F661">
        <f t="shared" si="93"/>
        <v>65.900000000000531</v>
      </c>
      <c r="G661">
        <f>T0+R_*F661</f>
        <v>844.36999999999966</v>
      </c>
      <c r="H661">
        <f t="shared" si="99"/>
        <v>14.173846153846206</v>
      </c>
      <c r="I661" s="4">
        <f>Cinetica(Tliq-G661)*f3_</f>
        <v>2.854319390738938E-2</v>
      </c>
      <c r="J661" s="5">
        <f t="shared" si="100"/>
        <v>9.3809066648701382E-6</v>
      </c>
      <c r="K661" s="5">
        <f>MAX(I660,J660)*dt+K660</f>
        <v>0.51256148986950734</v>
      </c>
      <c r="L661" s="5">
        <f t="shared" si="95"/>
        <v>0.56406159271843515</v>
      </c>
      <c r="M661" s="6">
        <f>IF(J661&gt;=I661, 4*PI()*K661^2, f2_*f3_/f1_/K661*L661)</f>
        <v>4.6354249593403107</v>
      </c>
      <c r="N661">
        <f t="shared" si="94"/>
        <v>4.0000000000000002E-4</v>
      </c>
      <c r="O661">
        <f t="shared" si="101"/>
        <v>1.7880589883826672</v>
      </c>
      <c r="P661">
        <f t="shared" si="96"/>
        <v>13.595749108306714</v>
      </c>
      <c r="Q661">
        <f t="shared" si="97"/>
        <v>0.30058909095160141</v>
      </c>
      <c r="R661">
        <f t="shared" si="98"/>
        <v>4.6674227307203761E-2</v>
      </c>
      <c r="S661">
        <f>fSi</f>
        <v>0.8</v>
      </c>
      <c r="T661">
        <f>vt(R661*ps+(1-R661)*pl,pl, 9.8, 0.001, 2*K661, 4*PI()*K661^2, M661,IF(4*PI()*K661^2/M661&gt;=1,K1oct,K1sph), IF(4*PI()*K661^2/M661&gt;=1,K2oct,K2sph))</f>
        <v>0.34751799061762406</v>
      </c>
      <c r="U661">
        <f>vt(S661*ps+(1-S661)*pl,pl, 9.8, 0.001, 2*K661, 4*PI()*K661^2, M661,IF(4*PI()*K661^2/M661&gt;=1,K1oct,K1sph), IF(4*PI()*K661^2/M661&gt;=1,K2oct,K2sph))</f>
        <v>1.5029591563705171</v>
      </c>
    </row>
    <row r="662" spans="6:21">
      <c r="F662">
        <f t="shared" si="93"/>
        <v>66.000000000000526</v>
      </c>
      <c r="G662">
        <f>T0+R_*F662</f>
        <v>844.29999999999961</v>
      </c>
      <c r="H662">
        <f t="shared" si="99"/>
        <v>14.184615384615444</v>
      </c>
      <c r="I662" s="4">
        <f>Cinetica(Tliq-G662)*f3_</f>
        <v>2.8659032416162349E-2</v>
      </c>
      <c r="J662" s="5">
        <f t="shared" si="100"/>
        <v>9.3878562345725559E-6</v>
      </c>
      <c r="K662" s="5">
        <f>MAX(I661,J661)*dt+K661</f>
        <v>0.51541580926024633</v>
      </c>
      <c r="L662" s="5">
        <f t="shared" si="95"/>
        <v>0.57353749569006418</v>
      </c>
      <c r="M662" s="6">
        <f>IF(J662&gt;=I662, 4*PI()*K662^2, f2_*f3_/f1_/K662*L662)</f>
        <v>4.6871956191797954</v>
      </c>
      <c r="N662">
        <f t="shared" si="94"/>
        <v>4.0000000000000002E-4</v>
      </c>
      <c r="O662">
        <f t="shared" si="101"/>
        <v>1.78937622797317</v>
      </c>
      <c r="P662">
        <f t="shared" si="96"/>
        <v>13.605675246257896</v>
      </c>
      <c r="Q662">
        <f t="shared" si="97"/>
        <v>0.30058807053740993</v>
      </c>
      <c r="R662">
        <f t="shared" si="98"/>
        <v>4.6706653340150499E-2</v>
      </c>
      <c r="S662">
        <f>fSi</f>
        <v>0.8</v>
      </c>
      <c r="T662">
        <f>vt(R662*ps+(1-R662)*pl,pl, 9.8, 0.001, 2*K662, 4*PI()*K662^2, M662,IF(4*PI()*K662^2/M662&gt;=1,K1oct,K1sph), IF(4*PI()*K662^2/M662&gt;=1,K2oct,K2sph))</f>
        <v>0.34869897003843431</v>
      </c>
      <c r="U662">
        <f>vt(S662*ps+(1-S662)*pl,pl, 9.8, 0.001, 2*K662, 4*PI()*K662^2, M662,IF(4*PI()*K662^2/M662&gt;=1,K1oct,K1sph), IF(4*PI()*K662^2/M662&gt;=1,K2oct,K2sph))</f>
        <v>1.5075220621739434</v>
      </c>
    </row>
    <row r="663" spans="6:21">
      <c r="F663">
        <f t="shared" si="93"/>
        <v>66.10000000000052</v>
      </c>
      <c r="G663">
        <f>T0+R_*F663</f>
        <v>844.22999999999968</v>
      </c>
      <c r="H663">
        <f t="shared" si="99"/>
        <v>14.195384615384665</v>
      </c>
      <c r="I663" s="4">
        <f>Cinetica(Tliq-G663)*f3_</f>
        <v>2.8775166478710298E-2</v>
      </c>
      <c r="J663" s="5">
        <f t="shared" si="100"/>
        <v>9.3947952597885827E-6</v>
      </c>
      <c r="K663" s="5">
        <f>MAX(I662,J662)*dt+K662</f>
        <v>0.51828171250186261</v>
      </c>
      <c r="L663" s="5">
        <f t="shared" si="95"/>
        <v>0.58315803590411597</v>
      </c>
      <c r="M663" s="6">
        <f>IF(J663&gt;=I663, 4*PI()*K663^2, f2_*f3_/f1_/K663*L663)</f>
        <v>4.7394656320395603</v>
      </c>
      <c r="N663">
        <f t="shared" si="94"/>
        <v>4.0000000000000002E-4</v>
      </c>
      <c r="O663">
        <f t="shared" si="101"/>
        <v>1.7906934642601426</v>
      </c>
      <c r="P663">
        <f t="shared" si="96"/>
        <v>13.61560131435845</v>
      </c>
      <c r="Q663">
        <f t="shared" si="97"/>
        <v>0.30058705577761147</v>
      </c>
      <c r="R663">
        <f t="shared" si="98"/>
        <v>4.6739035576363955E-2</v>
      </c>
      <c r="S663">
        <f>fSi</f>
        <v>0.8</v>
      </c>
      <c r="T663">
        <f>vt(R663*ps+(1-R663)*pl,pl, 9.8, 0.001, 2*K663, 4*PI()*K663^2, M663,IF(4*PI()*K663^2/M663&gt;=1,K1oct,K1sph), IF(4*PI()*K663^2/M663&gt;=1,K2oct,K2sph))</f>
        <v>0.3498821044506577</v>
      </c>
      <c r="U663">
        <f>vt(S663*ps+(1-S663)*pl,pl, 9.8, 0.001, 2*K663, 4*PI()*K663^2, M663,IF(4*PI()*K663^2/M663&gt;=1,K1oct,K1sph), IF(4*PI()*K663^2/M663&gt;=1,K2oct,K2sph))</f>
        <v>1.5120919400739006</v>
      </c>
    </row>
    <row r="664" spans="6:21">
      <c r="F664">
        <f t="shared" si="93"/>
        <v>66.200000000000514</v>
      </c>
      <c r="G664">
        <f>T0+R_*F664</f>
        <v>844.15999999999963</v>
      </c>
      <c r="H664">
        <f t="shared" si="99"/>
        <v>14.206153846153903</v>
      </c>
      <c r="I664" s="4">
        <f>Cinetica(Tliq-G664)*f3_</f>
        <v>2.8891596405073921E-2</v>
      </c>
      <c r="J664" s="5">
        <f t="shared" si="100"/>
        <v>9.4017237644985529E-6</v>
      </c>
      <c r="K664" s="5">
        <f>MAX(I663,J663)*dt+K663</f>
        <v>0.52115922914973367</v>
      </c>
      <c r="L664" s="5">
        <f t="shared" si="95"/>
        <v>0.59292519956222933</v>
      </c>
      <c r="M664" s="6">
        <f>IF(J664&gt;=I664, 4*PI()*K664^2, f2_*f3_/f1_/K664*L664)</f>
        <v>4.7922390559617165</v>
      </c>
      <c r="N664">
        <f t="shared" si="94"/>
        <v>4.0000000000000002E-4</v>
      </c>
      <c r="O664">
        <f t="shared" si="101"/>
        <v>1.7920106972557084</v>
      </c>
      <c r="P664">
        <f t="shared" si="96"/>
        <v>13.625527312999626</v>
      </c>
      <c r="Q664">
        <f t="shared" si="97"/>
        <v>0.30058604663246041</v>
      </c>
      <c r="R664">
        <f t="shared" si="98"/>
        <v>4.6771374084389472E-2</v>
      </c>
      <c r="S664">
        <f>fSi</f>
        <v>0.8</v>
      </c>
      <c r="T664">
        <f>vt(R664*ps+(1-R664)*pl,pl, 9.8, 0.001, 2*K664, 4*PI()*K664^2, M664,IF(4*PI()*K664^2/M664&gt;=1,K1oct,K1sph), IF(4*PI()*K664^2/M664&gt;=1,K2oct,K2sph))</f>
        <v>0.35106739422489341</v>
      </c>
      <c r="U664">
        <f>vt(S664*ps+(1-S664)*pl,pl, 9.8, 0.001, 2*K664, 4*PI()*K664^2, M664,IF(4*PI()*K664^2/M664&gt;=1,K1oct,K1sph), IF(4*PI()*K664^2/M664&gt;=1,K2oct,K2sph))</f>
        <v>1.5166687903014082</v>
      </c>
    </row>
    <row r="665" spans="6:21">
      <c r="F665">
        <f t="shared" si="93"/>
        <v>66.300000000000509</v>
      </c>
      <c r="G665">
        <f>T0+R_*F665</f>
        <v>844.08999999999969</v>
      </c>
      <c r="H665">
        <f t="shared" si="99"/>
        <v>14.216923076923125</v>
      </c>
      <c r="I665" s="4">
        <f>Cinetica(Tliq-G665)*f3_</f>
        <v>2.9008322505153963E-2</v>
      </c>
      <c r="J665" s="5">
        <f t="shared" si="100"/>
        <v>9.4086417726101004E-6</v>
      </c>
      <c r="K665" s="5">
        <f>MAX(I664,J664)*dt+K664</f>
        <v>0.52404838879024107</v>
      </c>
      <c r="L665" s="5">
        <f t="shared" si="95"/>
        <v>0.60284099710817574</v>
      </c>
      <c r="M665" s="6">
        <f>IF(J665&gt;=I665, 4*PI()*K665^2, f2_*f3_/f1_/K665*L665)</f>
        <v>4.8455199758199861</v>
      </c>
      <c r="N665">
        <f t="shared" si="94"/>
        <v>4.0000000000000002E-4</v>
      </c>
      <c r="O665">
        <f t="shared" si="101"/>
        <v>1.7933279269719149</v>
      </c>
      <c r="P665">
        <f t="shared" si="96"/>
        <v>13.635453242569891</v>
      </c>
      <c r="Q665">
        <f t="shared" si="97"/>
        <v>0.30058504306254957</v>
      </c>
      <c r="R665">
        <f t="shared" si="98"/>
        <v>4.6803668932782101E-2</v>
      </c>
      <c r="S665">
        <f>fSi</f>
        <v>0.8</v>
      </c>
      <c r="T665">
        <f>vt(R665*ps+(1-R665)*pl,pl, 9.8, 0.001, 2*K665, 4*PI()*K665^2, M665,IF(4*PI()*K665^2/M665&gt;=1,K1oct,K1sph), IF(4*PI()*K665^2/M665&gt;=1,K2oct,K2sph))</f>
        <v>0.35225483973049559</v>
      </c>
      <c r="U665">
        <f>vt(S665*ps+(1-S665)*pl,pl, 9.8, 0.001, 2*K665, 4*PI()*K665^2, M665,IF(4*PI()*K665^2/M665&gt;=1,K1oct,K1sph), IF(4*PI()*K665^2/M665&gt;=1,K2oct,K2sph))</f>
        <v>1.5212526130868984</v>
      </c>
    </row>
    <row r="666" spans="6:21">
      <c r="F666">
        <f t="shared" si="93"/>
        <v>66.400000000000503</v>
      </c>
      <c r="G666">
        <f>T0+R_*F666</f>
        <v>844.01999999999964</v>
      </c>
      <c r="H666">
        <f t="shared" si="99"/>
        <v>14.227692307692363</v>
      </c>
      <c r="I666" s="4">
        <f>Cinetica(Tliq-G666)*f3_</f>
        <v>2.9125345088713034E-2</v>
      </c>
      <c r="J666" s="5">
        <f t="shared" si="100"/>
        <v>9.4155493079585119E-6</v>
      </c>
      <c r="K666" s="5">
        <f>MAX(I665,J665)*dt+K665</f>
        <v>0.52694922104075648</v>
      </c>
      <c r="L666" s="5">
        <f t="shared" si="95"/>
        <v>0.61290746348683023</v>
      </c>
      <c r="M666" s="6">
        <f>IF(J666&gt;=I666, 4*PI()*K666^2, f2_*f3_/f1_/K666*L666)</f>
        <v>4.899312503456601</v>
      </c>
      <c r="N666">
        <f t="shared" si="94"/>
        <v>4.0000000000000002E-4</v>
      </c>
      <c r="O666">
        <f t="shared" si="101"/>
        <v>1.794645153420747</v>
      </c>
      <c r="P666">
        <f t="shared" si="96"/>
        <v>13.645379103454964</v>
      </c>
      <c r="Q666">
        <f t="shared" si="97"/>
        <v>0.30058404502880665</v>
      </c>
      <c r="R666">
        <f t="shared" si="98"/>
        <v>4.6835920190114809E-2</v>
      </c>
      <c r="S666">
        <f>fSi</f>
        <v>0.8</v>
      </c>
      <c r="T666">
        <f>vt(R666*ps+(1-R666)*pl,pl, 9.8, 0.001, 2*K666, 4*PI()*K666^2, M666,IF(4*PI()*K666^2/M666&gt;=1,K1oct,K1sph), IF(4*PI()*K666^2/M666&gt;=1,K2oct,K2sph))</f>
        <v>0.35344444133550068</v>
      </c>
      <c r="U666">
        <f>vt(S666*ps+(1-S666)*pl,pl, 9.8, 0.001, 2*K666, 4*PI()*K666^2, M666,IF(4*PI()*K666^2/M666&gt;=1,K1oct,K1sph), IF(4*PI()*K666^2/M666&gt;=1,K2oct,K2sph))</f>
        <v>1.5258434086602166</v>
      </c>
    </row>
    <row r="667" spans="6:21">
      <c r="F667">
        <f t="shared" si="93"/>
        <v>66.500000000000497</v>
      </c>
      <c r="G667">
        <f>T0+R_*F667</f>
        <v>843.9499999999997</v>
      </c>
      <c r="H667">
        <f t="shared" si="99"/>
        <v>14.238461538461584</v>
      </c>
      <c r="I667" s="4">
        <f>Cinetica(Tliq-G667)*f3_</f>
        <v>2.9242664465374338E-2</v>
      </c>
      <c r="J667" s="5">
        <f t="shared" si="100"/>
        <v>9.4224463943069276E-6</v>
      </c>
      <c r="K667" s="5">
        <f>MAX(I666,J666)*dt+K666</f>
        <v>0.52986175554962778</v>
      </c>
      <c r="L667" s="5">
        <f t="shared" si="95"/>
        <v>0.62312665840551462</v>
      </c>
      <c r="M667" s="6">
        <f>IF(J667&gt;=I667, 4*PI()*K667^2, f2_*f3_/f1_/K667*L667)</f>
        <v>4.953620777819677</v>
      </c>
      <c r="N667">
        <f t="shared" si="94"/>
        <v>4.0000000000000002E-4</v>
      </c>
      <c r="O667">
        <f t="shared" si="101"/>
        <v>1.795962376614116</v>
      </c>
      <c r="P667">
        <f t="shared" si="96"/>
        <v>13.655304896037826</v>
      </c>
      <c r="Q667">
        <f t="shared" si="97"/>
        <v>0.30058305249249107</v>
      </c>
      <c r="R667">
        <f t="shared" si="98"/>
        <v>4.6868127924966634E-2</v>
      </c>
      <c r="S667">
        <f>fSi</f>
        <v>0.8</v>
      </c>
      <c r="T667">
        <f>vt(R667*ps+(1-R667)*pl,pl, 9.8, 0.001, 2*K667, 4*PI()*K667^2, M667,IF(4*PI()*K667^2/M667&gt;=1,K1oct,K1sph), IF(4*PI()*K667^2/M667&gt;=1,K2oct,K2sph))</f>
        <v>0.3546361994068355</v>
      </c>
      <c r="U667">
        <f>vt(S667*ps+(1-S667)*pl,pl, 9.8, 0.001, 2*K667, 4*PI()*K667^2, M667,IF(4*PI()*K667^2/M667&gt;=1,K1oct,K1sph), IF(4*PI()*K667^2/M667&gt;=1,K2oct,K2sph))</f>
        <v>1.5304411772506283</v>
      </c>
    </row>
    <row r="668" spans="6:21">
      <c r="F668">
        <f t="shared" ref="F668:F731" si="102">F667+dt</f>
        <v>66.600000000000492</v>
      </c>
      <c r="G668">
        <f>T0+R_*F668</f>
        <v>843.87999999999965</v>
      </c>
      <c r="H668">
        <f t="shared" si="99"/>
        <v>14.249230769230822</v>
      </c>
      <c r="I668" s="4">
        <f>Cinetica(Tliq-G668)*f3_</f>
        <v>2.9360280944623476E-2</v>
      </c>
      <c r="J668" s="5">
        <f t="shared" si="100"/>
        <v>9.4293330553466845E-6</v>
      </c>
      <c r="K668" s="5">
        <f>MAX(I667,J667)*dt+K667</f>
        <v>0.5327860219961652</v>
      </c>
      <c r="L668" s="5">
        <f t="shared" si="95"/>
        <v>0.63350066659773163</v>
      </c>
      <c r="M668" s="6">
        <f>IF(J668&gt;=I668, 4*PI()*K668^2, f2_*f3_/f1_/K668*L668)</f>
        <v>5.0084489651010768</v>
      </c>
      <c r="N668">
        <f t="shared" si="94"/>
        <v>4.0000000000000002E-4</v>
      </c>
      <c r="O668">
        <f t="shared" si="101"/>
        <v>1.797279596563871</v>
      </c>
      <c r="P668">
        <f t="shared" si="96"/>
        <v>13.665230620698757</v>
      </c>
      <c r="Q668">
        <f t="shared" si="97"/>
        <v>0.3005820654151905</v>
      </c>
      <c r="R668">
        <f t="shared" si="98"/>
        <v>4.6900292205930914E-2</v>
      </c>
      <c r="S668">
        <f>fSi</f>
        <v>0.8</v>
      </c>
      <c r="T668">
        <f>vt(R668*ps+(1-R668)*pl,pl, 9.8, 0.001, 2*K668, 4*PI()*K668^2, M668,IF(4*PI()*K668^2/M668&gt;=1,K1oct,K1sph), IF(4*PI()*K668^2/M668&gt;=1,K2oct,K2sph))</f>
        <v>0.35583011431009465</v>
      </c>
      <c r="U668">
        <f>vt(S668*ps+(1-S668)*pl,pl, 9.8, 0.001, 2*K668, 4*PI()*K668^2, M668,IF(4*PI()*K668^2/M668&gt;=1,K1oct,K1sph), IF(4*PI()*K668^2/M668&gt;=1,K2oct,K2sph))</f>
        <v>1.53504591908682</v>
      </c>
    </row>
    <row r="669" spans="6:21">
      <c r="F669">
        <f t="shared" si="102"/>
        <v>66.700000000000486</v>
      </c>
      <c r="G669">
        <f>T0+R_*F669</f>
        <v>843.80999999999972</v>
      </c>
      <c r="H669">
        <f t="shared" si="99"/>
        <v>14.260000000000044</v>
      </c>
      <c r="I669" s="4">
        <f>Cinetica(Tliq-G669)*f3_</f>
        <v>2.9478194835807173E-2</v>
      </c>
      <c r="J669" s="5">
        <f t="shared" si="100"/>
        <v>9.4362093146975182E-6</v>
      </c>
      <c r="K669" s="5">
        <f>MAX(I668,J668)*dt+K668</f>
        <v>0.53572205009062757</v>
      </c>
      <c r="L669" s="5">
        <f t="shared" si="95"/>
        <v>0.6440315980893111</v>
      </c>
      <c r="M669" s="6">
        <f>IF(J669&gt;=I669, 4*PI()*K669^2, f2_*f3_/f1_/K669*L669)</f>
        <v>5.0638012588747889</v>
      </c>
      <c r="N669">
        <f t="shared" si="94"/>
        <v>4.0000000000000002E-4</v>
      </c>
      <c r="O669">
        <f t="shared" si="101"/>
        <v>1.7985968132817884</v>
      </c>
      <c r="P669">
        <f t="shared" si="96"/>
        <v>13.675156277815351</v>
      </c>
      <c r="Q669">
        <f t="shared" si="97"/>
        <v>0.3005810837588177</v>
      </c>
      <c r="R669">
        <f t="shared" si="98"/>
        <v>4.6932413101602989E-2</v>
      </c>
      <c r="S669">
        <f>fSi</f>
        <v>0.8</v>
      </c>
      <c r="T669">
        <f>vt(R669*ps+(1-R669)*pl,pl, 9.8, 0.001, 2*K669, 4*PI()*K669^2, M669,IF(4*PI()*K669^2/M669&gt;=1,K1oct,K1sph), IF(4*PI()*K669^2/M669&gt;=1,K2oct,K2sph))</f>
        <v>0.35702618640966044</v>
      </c>
      <c r="U669">
        <f>vt(S669*ps+(1-S669)*pl,pl, 9.8, 0.001, 2*K669, 4*PI()*K669^2, M669,IF(4*PI()*K669^2/M669&gt;=1,K1oct,K1sph), IF(4*PI()*K669^2/M669&gt;=1,K2oct,K2sph))</f>
        <v>1.5396576343969057</v>
      </c>
    </row>
    <row r="670" spans="6:21">
      <c r="F670">
        <f t="shared" si="102"/>
        <v>66.80000000000048</v>
      </c>
      <c r="G670">
        <f>T0+R_*F670</f>
        <v>843.73999999999967</v>
      </c>
      <c r="H670">
        <f t="shared" si="99"/>
        <v>14.270769230769282</v>
      </c>
      <c r="I670" s="4">
        <f>Cinetica(Tliq-G670)*f3_</f>
        <v>2.9596406448135094E-2</v>
      </c>
      <c r="J670" s="5">
        <f t="shared" si="100"/>
        <v>9.4430751959079001E-6</v>
      </c>
      <c r="K670" s="5">
        <f>MAX(I669,J669)*dt+K669</f>
        <v>0.53866986957420826</v>
      </c>
      <c r="L670" s="5">
        <f t="shared" si="95"/>
        <v>0.65472158846698114</v>
      </c>
      <c r="M670" s="6">
        <f>IF(J670&gt;=I670, 4*PI()*K670^2, f2_*f3_/f1_/K670*L670)</f>
        <v>5.1196818802357784</v>
      </c>
      <c r="N670">
        <f t="shared" si="94"/>
        <v>4.0000000000000002E-4</v>
      </c>
      <c r="O670">
        <f t="shared" si="101"/>
        <v>1.7999140267795839</v>
      </c>
      <c r="P670">
        <f t="shared" si="96"/>
        <v>13.685081867762539</v>
      </c>
      <c r="Q670">
        <f t="shared" si="97"/>
        <v>0.30058010748560726</v>
      </c>
      <c r="R670">
        <f t="shared" si="98"/>
        <v>4.6964490680588472E-2</v>
      </c>
      <c r="S670">
        <f>fSi</f>
        <v>0.8</v>
      </c>
      <c r="T670">
        <f>vt(R670*ps+(1-R670)*pl,pl, 9.8, 0.001, 2*K670, 4*PI()*K670^2, M670,IF(4*PI()*K670^2/M670&gt;=1,K1oct,K1sph), IF(4*PI()*K670^2/M670&gt;=1,K2oct,K2sph))</f>
        <v>0.3582244160687183</v>
      </c>
      <c r="U670">
        <f>vt(S670*ps+(1-S670)*pl,pl, 9.8, 0.001, 2*K670, 4*PI()*K670^2, M670,IF(4*PI()*K670^2/M670&gt;=1,K1oct,K1sph), IF(4*PI()*K670^2/M670&gt;=1,K2oct,K2sph))</f>
        <v>1.5442763234084289</v>
      </c>
    </row>
    <row r="671" spans="6:21">
      <c r="F671">
        <f t="shared" si="102"/>
        <v>66.900000000000475</v>
      </c>
      <c r="G671">
        <f>T0+R_*F671</f>
        <v>843.66999999999962</v>
      </c>
      <c r="H671">
        <f t="shared" si="99"/>
        <v>14.281538461538521</v>
      </c>
      <c r="I671" s="4">
        <f>Cinetica(Tliq-G671)*f3_</f>
        <v>2.9714916090678743E-2</v>
      </c>
      <c r="J671" s="5">
        <f t="shared" si="100"/>
        <v>9.4499307224552474E-6</v>
      </c>
      <c r="K671" s="5">
        <f>MAX(I670,J670)*dt+K670</f>
        <v>0.54162951021902173</v>
      </c>
      <c r="L671" s="5">
        <f t="shared" si="95"/>
        <v>0.66557279914938916</v>
      </c>
      <c r="M671" s="6">
        <f>IF(J671&gt;=I671, 4*PI()*K671^2, f2_*f3_/f1_/K671*L671)</f>
        <v>5.1760950779393511</v>
      </c>
      <c r="N671">
        <f t="shared" si="94"/>
        <v>4.0000000000000002E-4</v>
      </c>
      <c r="O671">
        <f t="shared" si="101"/>
        <v>1.8012312370689025</v>
      </c>
      <c r="P671">
        <f t="shared" si="96"/>
        <v>13.695007390912618</v>
      </c>
      <c r="Q671">
        <f t="shared" si="97"/>
        <v>0.30057913655811241</v>
      </c>
      <c r="R671">
        <f t="shared" si="98"/>
        <v>4.6996525011492853E-2</v>
      </c>
      <c r="S671">
        <f>fSi</f>
        <v>0.8</v>
      </c>
      <c r="T671">
        <f>vt(R671*ps+(1-R671)*pl,pl, 9.8, 0.001, 2*K671, 4*PI()*K671^2, M671,IF(4*PI()*K671^2/M671&gt;=1,K1oct,K1sph), IF(4*PI()*K671^2/M671&gt;=1,K2oct,K2sph))</f>
        <v>0.35942480364922602</v>
      </c>
      <c r="U671">
        <f>vt(S671*ps+(1-S671)*pl,pl, 9.8, 0.001, 2*K671, 4*PI()*K671^2, M671,IF(4*PI()*K671^2/M671&gt;=1,K1oct,K1sph), IF(4*PI()*K671^2/M671&gt;=1,K2oct,K2sph))</f>
        <v>1.5489019863483673</v>
      </c>
    </row>
    <row r="672" spans="6:21">
      <c r="F672">
        <f t="shared" si="102"/>
        <v>67.000000000000469</v>
      </c>
      <c r="G672">
        <f>T0+R_*F672</f>
        <v>843.59999999999968</v>
      </c>
      <c r="H672">
        <f t="shared" si="99"/>
        <v>14.292307692307741</v>
      </c>
      <c r="I672" s="4">
        <f>Cinetica(Tliq-G672)*f3_</f>
        <v>2.9833724072372333E-2</v>
      </c>
      <c r="J672" s="5">
        <f t="shared" si="100"/>
        <v>9.4567759177462161E-6</v>
      </c>
      <c r="K672" s="5">
        <f>MAX(I671,J671)*dt+K671</f>
        <v>0.54460100182808957</v>
      </c>
      <c r="L672" s="5">
        <f t="shared" si="95"/>
        <v>0.67658741766058583</v>
      </c>
      <c r="M672" s="6">
        <f>IF(J672&gt;=I672, 4*PI()*K672^2, f2_*f3_/f1_/K672*L672)</f>
        <v>5.233045128541006</v>
      </c>
      <c r="N672">
        <f t="shared" si="94"/>
        <v>4.0000000000000002E-4</v>
      </c>
      <c r="O672">
        <f t="shared" si="101"/>
        <v>1.802548444161324</v>
      </c>
      <c r="P672">
        <f t="shared" si="96"/>
        <v>13.704932847635268</v>
      </c>
      <c r="Q672">
        <f t="shared" si="97"/>
        <v>0.30057817093920181</v>
      </c>
      <c r="R672">
        <f t="shared" si="98"/>
        <v>4.7028516162923209E-2</v>
      </c>
      <c r="S672">
        <f>fSi</f>
        <v>0.8</v>
      </c>
      <c r="T672">
        <f>vt(R672*ps+(1-R672)*pl,pl, 9.8, 0.001, 2*K672, 4*PI()*K672^2, M672,IF(4*PI()*K672^2/M672&gt;=1,K1oct,K1sph), IF(4*PI()*K672^2/M672&gt;=1,K2oct,K2sph))</f>
        <v>0.36062734951192665</v>
      </c>
      <c r="U672">
        <f>vt(S672*ps+(1-S672)*pl,pl, 9.8, 0.001, 2*K672, 4*PI()*K672^2, M672,IF(4*PI()*K672^2/M672&gt;=1,K1oct,K1sph), IF(4*PI()*K672^2/M672&gt;=1,K2oct,K2sph))</f>
        <v>1.553534623443134</v>
      </c>
    </row>
    <row r="673" spans="6:21">
      <c r="F673">
        <f t="shared" si="102"/>
        <v>67.100000000000463</v>
      </c>
      <c r="G673">
        <f>T0+R_*F673</f>
        <v>843.52999999999963</v>
      </c>
      <c r="H673">
        <f t="shared" si="99"/>
        <v>14.303076923076979</v>
      </c>
      <c r="I673" s="4">
        <f>Cinetica(Tliq-G673)*f3_</f>
        <v>2.9952830702013603E-2</v>
      </c>
      <c r="J673" s="5">
        <f t="shared" si="100"/>
        <v>9.4636108051169994E-6</v>
      </c>
      <c r="K673" s="5">
        <f>MAX(I672,J672)*dt+K672</f>
        <v>0.5475843742353268</v>
      </c>
      <c r="L673" s="5">
        <f t="shared" si="95"/>
        <v>0.68776765790599326</v>
      </c>
      <c r="M673" s="6">
        <f>IF(J673&gt;=I673, 4*PI()*K673^2, f2_*f3_/f1_/K673*L673)</f>
        <v>5.2905363365367881</v>
      </c>
      <c r="N673">
        <f t="shared" si="94"/>
        <v>4.0000000000000002E-4</v>
      </c>
      <c r="O673">
        <f t="shared" si="101"/>
        <v>1.8038656480683675</v>
      </c>
      <c r="P673">
        <f t="shared" si="96"/>
        <v>13.714858238297571</v>
      </c>
      <c r="Q673">
        <f t="shared" si="97"/>
        <v>0.3005772105920565</v>
      </c>
      <c r="R673">
        <f t="shared" si="98"/>
        <v>4.7060464203490492E-2</v>
      </c>
      <c r="S673">
        <f>fSi</f>
        <v>0.8</v>
      </c>
      <c r="T673">
        <f>vt(R673*ps+(1-R673)*pl,pl, 9.8, 0.001, 2*K673, 4*PI()*K673^2, M673,IF(4*PI()*K673^2/M673&gt;=1,K1oct,K1sph), IF(4*PI()*K673^2/M673&gt;=1,K2oct,K2sph))</f>
        <v>0.36183205401640645</v>
      </c>
      <c r="U673">
        <f>vt(S673*ps+(1-S673)*pl,pl, 9.8, 0.001, 2*K673, 4*PI()*K673^2, M673,IF(4*PI()*K673^2/M673&gt;=1,K1oct,K1sph), IF(4*PI()*K673^2/M673&gt;=1,K2oct,K2sph))</f>
        <v>1.5581742349185865</v>
      </c>
    </row>
    <row r="674" spans="6:21">
      <c r="F674">
        <f t="shared" si="102"/>
        <v>67.200000000000458</v>
      </c>
      <c r="G674">
        <f>T0+R_*F674</f>
        <v>843.4599999999997</v>
      </c>
      <c r="H674">
        <f t="shared" si="99"/>
        <v>14.313846153846201</v>
      </c>
      <c r="I674" s="4">
        <f>Cinetica(Tliq-G674)*f3_</f>
        <v>3.0072236288262749E-2</v>
      </c>
      <c r="J674" s="5">
        <f t="shared" si="100"/>
        <v>9.4704354078335154E-6</v>
      </c>
      <c r="K674" s="5">
        <f>MAX(I673,J673)*dt+K673</f>
        <v>0.55057965730552816</v>
      </c>
      <c r="L674" s="5">
        <f t="shared" si="95"/>
        <v>0.69911576045087698</v>
      </c>
      <c r="M674" s="6">
        <f>IF(J674&gt;=I674, 4*PI()*K674^2, f2_*f3_/f1_/K674*L674)</f>
        <v>5.3485730345041382</v>
      </c>
      <c r="N674">
        <f t="shared" si="94"/>
        <v>4.0000000000000002E-4</v>
      </c>
      <c r="O674">
        <f t="shared" si="101"/>
        <v>1.8051828488014816</v>
      </c>
      <c r="P674">
        <f t="shared" si="96"/>
        <v>13.724783563264046</v>
      </c>
      <c r="Q674">
        <f t="shared" si="97"/>
        <v>0.30057625548016681</v>
      </c>
      <c r="R674">
        <f t="shared" si="98"/>
        <v>4.7092369201798594E-2</v>
      </c>
      <c r="S674">
        <f>fSi</f>
        <v>0.8</v>
      </c>
      <c r="T674">
        <f>vt(R674*ps+(1-R674)*pl,pl, 9.8, 0.001, 2*K674, 4*PI()*K674^2, M674,IF(4*PI()*K674^2/M674&gt;=1,K1oct,K1sph), IF(4*PI()*K674^2/M674&gt;=1,K2oct,K2sph))</f>
        <v>0.36303891752099798</v>
      </c>
      <c r="U674">
        <f>vt(S674*ps+(1-S674)*pl,pl, 9.8, 0.001, 2*K674, 4*PI()*K674^2, M674,IF(4*PI()*K674^2/M674&gt;=1,K1oct,K1sph), IF(4*PI()*K674^2/M674&gt;=1,K2oct,K2sph))</f>
        <v>1.5628208210000243</v>
      </c>
    </row>
    <row r="675" spans="6:21">
      <c r="F675">
        <f t="shared" si="102"/>
        <v>67.300000000000452</v>
      </c>
      <c r="G675">
        <f>T0+R_*F675</f>
        <v>843.38999999999965</v>
      </c>
      <c r="H675">
        <f t="shared" si="99"/>
        <v>14.32461538461544</v>
      </c>
      <c r="I675" s="4">
        <f>Cinetica(Tliq-G675)*f3_</f>
        <v>3.0191941139644223E-2</v>
      </c>
      <c r="J675" s="5">
        <f t="shared" si="100"/>
        <v>9.4772497490917646E-6</v>
      </c>
      <c r="K675" s="5">
        <f>MAX(I674,J674)*dt+K674</f>
        <v>0.55358688093435449</v>
      </c>
      <c r="L675" s="5">
        <f t="shared" si="95"/>
        <v>0.71063399280133976</v>
      </c>
      <c r="M675" s="6">
        <f>IF(J675&gt;=I675, 4*PI()*K675^2, f2_*f3_/f1_/K675*L675)</f>
        <v>5.4071595832432582</v>
      </c>
      <c r="N675">
        <f t="shared" si="94"/>
        <v>4.0000000000000002E-4</v>
      </c>
      <c r="O675">
        <f t="shared" si="101"/>
        <v>1.8065000463720566</v>
      </c>
      <c r="P675">
        <f t="shared" si="96"/>
        <v>13.734708822896655</v>
      </c>
      <c r="Q675">
        <f t="shared" si="97"/>
        <v>0.30057530556732931</v>
      </c>
      <c r="R675">
        <f t="shared" si="98"/>
        <v>4.7124231226452741E-2</v>
      </c>
      <c r="S675">
        <f>fSi</f>
        <v>0.8</v>
      </c>
      <c r="T675">
        <f>vt(R675*ps+(1-R675)*pl,pl, 9.8, 0.001, 2*K675, 4*PI()*K675^2, M675,IF(4*PI()*K675^2/M675&gt;=1,K1oct,K1sph), IF(4*PI()*K675^2/M675&gt;=1,K2oct,K2sph))</f>
        <v>0.36424794038283631</v>
      </c>
      <c r="U675">
        <f>vt(S675*ps+(1-S675)*pl,pl, 9.8, 0.001, 2*K675, 4*PI()*K675^2, M675,IF(4*PI()*K675^2/M675&gt;=1,K1oct,K1sph), IF(4*PI()*K675^2/M675&gt;=1,K2oct,K2sph))</f>
        <v>1.5674743819121946</v>
      </c>
    </row>
    <row r="676" spans="6:21">
      <c r="F676">
        <f t="shared" si="102"/>
        <v>67.400000000000446</v>
      </c>
      <c r="G676">
        <f>T0+R_*F676</f>
        <v>843.31999999999971</v>
      </c>
      <c r="H676">
        <f t="shared" si="99"/>
        <v>14.33538461538466</v>
      </c>
      <c r="I676" s="4">
        <f>Cinetica(Tliq-G676)*f3_</f>
        <v>3.0311945564545445E-2</v>
      </c>
      <c r="J676" s="5">
        <f t="shared" si="100"/>
        <v>9.484053852017998E-6</v>
      </c>
      <c r="K676" s="5">
        <f>MAX(I675,J675)*dt+K675</f>
        <v>0.55660607504831894</v>
      </c>
      <c r="L676" s="5">
        <f t="shared" si="95"/>
        <v>0.72232464968785359</v>
      </c>
      <c r="M676" s="6">
        <f>IF(J676&gt;=I676, 4*PI()*K676^2, f2_*f3_/f1_/K676*L676)</f>
        <v>5.4663003719189476</v>
      </c>
      <c r="N676">
        <f t="shared" si="94"/>
        <v>4.0000000000000002E-4</v>
      </c>
      <c r="O676">
        <f t="shared" si="101"/>
        <v>1.8078172407914135</v>
      </c>
      <c r="P676">
        <f t="shared" si="96"/>
        <v>13.744634017554832</v>
      </c>
      <c r="Q676">
        <f t="shared" si="97"/>
        <v>0.30057436081764377</v>
      </c>
      <c r="R676">
        <f t="shared" si="98"/>
        <v>4.7156050346047931E-2</v>
      </c>
      <c r="S676">
        <f>fSi</f>
        <v>0.8</v>
      </c>
      <c r="T676">
        <f>vt(R676*ps+(1-R676)*pl,pl, 9.8, 0.001, 2*K676, 4*PI()*K676^2, M676,IF(4*PI()*K676^2/M676&gt;=1,K1oct,K1sph), IF(4*PI()*K676^2/M676&gt;=1,K2oct,K2sph))</f>
        <v>0.36545912295796068</v>
      </c>
      <c r="U676">
        <f>vt(S676*ps+(1-S676)*pl,pl, 9.8, 0.001, 2*K676, 4*PI()*K676^2, M676,IF(4*PI()*K676^2/M676&gt;=1,K1oct,K1sph), IF(4*PI()*K676^2/M676&gt;=1,K2oct,K2sph))</f>
        <v>1.5721349178792974</v>
      </c>
    </row>
    <row r="677" spans="6:21">
      <c r="F677">
        <f t="shared" si="102"/>
        <v>67.500000000000441</v>
      </c>
      <c r="G677">
        <f>T0+R_*F677</f>
        <v>843.24999999999966</v>
      </c>
      <c r="H677">
        <f t="shared" si="99"/>
        <v>14.346153846153898</v>
      </c>
      <c r="I677" s="4">
        <f>Cinetica(Tliq-G677)*f3_</f>
        <v>3.0432249871218606E-2</v>
      </c>
      <c r="J677" s="5">
        <f t="shared" si="100"/>
        <v>9.4908477396690725E-6</v>
      </c>
      <c r="K677" s="5">
        <f>MAX(I676,J676)*dt+K676</f>
        <v>0.55963726960477345</v>
      </c>
      <c r="L677" s="5">
        <f t="shared" si="95"/>
        <v>0.73419005335135501</v>
      </c>
      <c r="M677" s="6">
        <f>IF(J677&gt;=I677, 4*PI()*K677^2, f2_*f3_/f1_/K677*L677)</f>
        <v>5.5259998182029726</v>
      </c>
      <c r="N677">
        <f t="shared" si="94"/>
        <v>4.0000000000000002E-4</v>
      </c>
      <c r="O677">
        <f t="shared" si="101"/>
        <v>1.809134432070816</v>
      </c>
      <c r="P677">
        <f t="shared" si="96"/>
        <v>13.754559147595517</v>
      </c>
      <c r="Q677">
        <f t="shared" si="97"/>
        <v>0.30057342119551017</v>
      </c>
      <c r="R677">
        <f t="shared" si="98"/>
        <v>4.7187826629177358E-2</v>
      </c>
      <c r="S677">
        <f>fSi</f>
        <v>0.8</v>
      </c>
      <c r="T677">
        <f>vt(R677*ps+(1-R677)*pl,pl, 9.8, 0.001, 2*K677, 4*PI()*K677^2, M677,IF(4*PI()*K677^2/M677&gt;=1,K1oct,K1sph), IF(4*PI()*K677^2/M677&gt;=1,K2oct,K2sph))</f>
        <v>0.36667246560117284</v>
      </c>
      <c r="U677">
        <f>vt(S677*ps+(1-S677)*pl,pl, 9.8, 0.001, 2*K677, 4*PI()*K677^2, M677,IF(4*PI()*K677^2/M677&gt;=1,K1oct,K1sph), IF(4*PI()*K677^2/M677&gt;=1,K2oct,K2sph))</f>
        <v>1.5768024291249871</v>
      </c>
    </row>
    <row r="678" spans="6:21">
      <c r="F678">
        <f t="shared" si="102"/>
        <v>67.600000000000435</v>
      </c>
      <c r="G678">
        <f>T0+R_*F678</f>
        <v>843.17999999999972</v>
      </c>
      <c r="H678">
        <f t="shared" si="99"/>
        <v>14.35692307692312</v>
      </c>
      <c r="I678" s="4">
        <f>Cinetica(Tliq-G678)*f3_</f>
        <v>3.0552854367779398E-2</v>
      </c>
      <c r="J678" s="5">
        <f t="shared" si="100"/>
        <v>9.4976314350326168E-6</v>
      </c>
      <c r="K678" s="5">
        <f>MAX(I677,J677)*dt+K677</f>
        <v>0.56268049459189529</v>
      </c>
      <c r="L678" s="5">
        <f t="shared" si="95"/>
        <v>0.746232553831919</v>
      </c>
      <c r="M678" s="6">
        <f>IF(J678&gt;=I678, 4*PI()*K678^2, f2_*f3_/f1_/K678*L678)</f>
        <v>5.5862623684169295</v>
      </c>
      <c r="N678">
        <f t="shared" si="94"/>
        <v>4.0000000000000002E-4</v>
      </c>
      <c r="O678">
        <f t="shared" si="101"/>
        <v>1.8104516202214596</v>
      </c>
      <c r="P678">
        <f t="shared" si="96"/>
        <v>13.764484213373141</v>
      </c>
      <c r="Q678">
        <f t="shared" si="97"/>
        <v>0.30057248666562575</v>
      </c>
      <c r="R678">
        <f t="shared" si="98"/>
        <v>4.7219560144420379E-2</v>
      </c>
      <c r="S678">
        <f>fSi</f>
        <v>0.8</v>
      </c>
      <c r="T678">
        <f>vt(R678*ps+(1-R678)*pl,pl, 9.8, 0.001, 2*K678, 4*PI()*K678^2, M678,IF(4*PI()*K678^2/M678&gt;=1,K1oct,K1sph), IF(4*PI()*K678^2/M678&gt;=1,K2oct,K2sph))</f>
        <v>0.36788796866604923</v>
      </c>
      <c r="U678">
        <f>vt(S678*ps+(1-S678)*pl,pl, 9.8, 0.001, 2*K678, 4*PI()*K678^2, M678,IF(4*PI()*K678^2/M678&gt;=1,K1oct,K1sph), IF(4*PI()*K678^2/M678&gt;=1,K2oct,K2sph))</f>
        <v>1.5814769158723769</v>
      </c>
    </row>
    <row r="679" spans="6:21">
      <c r="F679">
        <f t="shared" si="102"/>
        <v>67.700000000000429</v>
      </c>
      <c r="G679">
        <f>T0+R_*F679</f>
        <v>843.10999999999967</v>
      </c>
      <c r="H679">
        <f t="shared" si="99"/>
        <v>14.367692307692359</v>
      </c>
      <c r="I679" s="4">
        <f>Cinetica(Tliq-G679)*f3_</f>
        <v>3.067375936220881E-2</v>
      </c>
      <c r="J679" s="5">
        <f t="shared" si="100"/>
        <v>9.5044049610273876E-6</v>
      </c>
      <c r="K679" s="5">
        <f>MAX(I678,J678)*dt+K678</f>
        <v>0.5657357800286732</v>
      </c>
      <c r="L679" s="5">
        <f t="shared" si="95"/>
        <v>0.75845452926002888</v>
      </c>
      <c r="M679" s="6">
        <f>IF(J679&gt;=I679, 4*PI()*K679^2, f2_*f3_/f1_/K679*L679)</f>
        <v>5.6470924976756001</v>
      </c>
      <c r="N679">
        <f t="shared" si="94"/>
        <v>4.0000000000000002E-4</v>
      </c>
      <c r="O679">
        <f t="shared" si="101"/>
        <v>1.8117688052544829</v>
      </c>
      <c r="P679">
        <f t="shared" si="96"/>
        <v>13.774409215239698</v>
      </c>
      <c r="Q679">
        <f t="shared" si="97"/>
        <v>0.30057155719298217</v>
      </c>
      <c r="R679">
        <f t="shared" si="98"/>
        <v>4.7251250960350967E-2</v>
      </c>
      <c r="S679">
        <f>fSi</f>
        <v>0.8</v>
      </c>
      <c r="T679">
        <f>vt(R679*ps+(1-R679)*pl,pl, 9.8, 0.001, 2*K679, 4*PI()*K679^2, M679,IF(4*PI()*K679^2/M679&gt;=1,K1oct,K1sph), IF(4*PI()*K679^2/M679&gt;=1,K2oct,K2sph))</f>
        <v>0.36910563250515266</v>
      </c>
      <c r="U679">
        <f>vt(S679*ps+(1-S679)*pl,pl, 9.8, 0.001, 2*K679, 4*PI()*K679^2, M679,IF(4*PI()*K679^2/M679&gt;=1,K1oct,K1sph), IF(4*PI()*K679^2/M679&gt;=1,K2oct,K2sph))</f>
        <v>1.5861583783440403</v>
      </c>
    </row>
    <row r="680" spans="6:21">
      <c r="F680">
        <f t="shared" si="102"/>
        <v>67.800000000000423</v>
      </c>
      <c r="G680">
        <f>T0+R_*F680</f>
        <v>843.03999999999974</v>
      </c>
      <c r="H680">
        <f t="shared" si="99"/>
        <v>14.378461538461579</v>
      </c>
      <c r="I680" s="4">
        <f>Cinetica(Tliq-G680)*f3_</f>
        <v>3.0794965162351834E-2</v>
      </c>
      <c r="J680" s="5">
        <f t="shared" si="100"/>
        <v>9.5111683405034302E-6</v>
      </c>
      <c r="K680" s="5">
        <f>MAX(I679,J679)*dt+K679</f>
        <v>0.56880315596489406</v>
      </c>
      <c r="L680" s="5">
        <f t="shared" si="95"/>
        <v>0.77085838615046798</v>
      </c>
      <c r="M680" s="6">
        <f>IF(J680&gt;=I680, 4*PI()*K680^2, f2_*f3_/f1_/K680*L680)</f>
        <v>5.7084947100308305</v>
      </c>
      <c r="N680">
        <f t="shared" si="94"/>
        <v>4.0000000000000002E-4</v>
      </c>
      <c r="O680">
        <f t="shared" si="101"/>
        <v>1.8130859871809575</v>
      </c>
      <c r="P680">
        <f t="shared" si="96"/>
        <v>13.784334153544716</v>
      </c>
      <c r="Q680">
        <f t="shared" si="97"/>
        <v>0.30057063274286255</v>
      </c>
      <c r="R680">
        <f t="shared" si="98"/>
        <v>4.728289914552631E-2</v>
      </c>
      <c r="S680">
        <f>fSi</f>
        <v>0.8</v>
      </c>
      <c r="T680">
        <f>vt(R680*ps+(1-R680)*pl,pl, 9.8, 0.001, 2*K680, 4*PI()*K680^2, M680,IF(4*PI()*K680^2/M680&gt;=1,K1oct,K1sph), IF(4*PI()*K680^2/M680&gt;=1,K2oct,K2sph))</f>
        <v>0.3703254574697124</v>
      </c>
      <c r="U680">
        <f>vt(S680*ps+(1-S680)*pl,pl, 9.8, 0.001, 2*K680, 4*PI()*K680^2, M680,IF(4*PI()*K680^2/M680&gt;=1,K1oct,K1sph), IF(4*PI()*K680^2/M680&gt;=1,K2oct,K2sph))</f>
        <v>1.5908468167620184</v>
      </c>
    </row>
    <row r="681" spans="6:21">
      <c r="F681">
        <f t="shared" si="102"/>
        <v>67.900000000000418</v>
      </c>
      <c r="G681">
        <f>T0+R_*F681</f>
        <v>842.96999999999969</v>
      </c>
      <c r="H681">
        <f t="shared" si="99"/>
        <v>14.389230769230817</v>
      </c>
      <c r="I681" s="4">
        <f>Cinetica(Tliq-G681)*f3_</f>
        <v>3.0916472075919278E-2</v>
      </c>
      <c r="J681" s="5">
        <f t="shared" si="100"/>
        <v>9.5179215962424293E-6</v>
      </c>
      <c r="K681" s="5">
        <f>MAX(I680,J680)*dt+K680</f>
        <v>0.57188265248112924</v>
      </c>
      <c r="L681" s="5">
        <f t="shared" si="95"/>
        <v>0.78344655969884702</v>
      </c>
      <c r="M681" s="6">
        <f>IF(J681&gt;=I681, 4*PI()*K681^2, f2_*f3_/f1_/K681*L681)</f>
        <v>5.7704735386159092</v>
      </c>
      <c r="N681">
        <f t="shared" si="94"/>
        <v>4.0000000000000002E-4</v>
      </c>
      <c r="O681">
        <f t="shared" si="101"/>
        <v>1.8144031660118995</v>
      </c>
      <c r="P681">
        <f t="shared" si="96"/>
        <v>13.79425902863531</v>
      </c>
      <c r="Q681">
        <f t="shared" si="97"/>
        <v>0.30056971328083865</v>
      </c>
      <c r="R681">
        <f t="shared" si="98"/>
        <v>4.7314504768495254E-2</v>
      </c>
      <c r="S681">
        <f>fSi</f>
        <v>0.8</v>
      </c>
      <c r="T681">
        <f>vt(R681*ps+(1-R681)*pl,pl, 9.8, 0.001, 2*K681, 4*PI()*K681^2, M681,IF(4*PI()*K681^2/M681&gt;=1,K1oct,K1sph), IF(4*PI()*K681^2/M681&gt;=1,K2oct,K2sph))</f>
        <v>0.37154744390990224</v>
      </c>
      <c r="U681">
        <f>vt(S681*ps+(1-S681)*pl,pl, 9.8, 0.001, 2*K681, 4*PI()*K681^2, M681,IF(4*PI()*K681^2/M681&gt;=1,K1oct,K1sph), IF(4*PI()*K681^2/M681&gt;=1,K2oct,K2sph))</f>
        <v>1.5955422313478198</v>
      </c>
    </row>
    <row r="682" spans="6:21">
      <c r="F682">
        <f t="shared" si="102"/>
        <v>68.000000000000412</v>
      </c>
      <c r="G682">
        <f>T0+R_*F682</f>
        <v>842.89999999999975</v>
      </c>
      <c r="H682">
        <f t="shared" si="99"/>
        <v>14.400000000000038</v>
      </c>
      <c r="I682" s="4">
        <f>Cinetica(Tliq-G682)*f3_</f>
        <v>3.1038280410486462E-2</v>
      </c>
      <c r="J682" s="5">
        <f t="shared" si="100"/>
        <v>9.5246647509578781E-6</v>
      </c>
      <c r="K682" s="5">
        <f>MAX(I681,J681)*dt+K681</f>
        <v>0.57497429968872116</v>
      </c>
      <c r="L682" s="5">
        <f t="shared" si="95"/>
        <v>0.79622151408078934</v>
      </c>
      <c r="M682" s="6">
        <f>IF(J682&gt;=I682, 4*PI()*K682^2, f2_*f3_/f1_/K682*L682)</f>
        <v>5.8330335457904452</v>
      </c>
      <c r="N682">
        <f t="shared" si="94"/>
        <v>4.0000000000000002E-4</v>
      </c>
      <c r="O682">
        <f t="shared" si="101"/>
        <v>1.8157203417582581</v>
      </c>
      <c r="P682">
        <f t="shared" si="96"/>
        <v>13.804183840856192</v>
      </c>
      <c r="Q682">
        <f t="shared" si="97"/>
        <v>0.3005687987727681</v>
      </c>
      <c r="R682">
        <f t="shared" si="98"/>
        <v>4.7346067897786302E-2</v>
      </c>
      <c r="S682">
        <f>fSi</f>
        <v>0.8</v>
      </c>
      <c r="T682">
        <f>vt(R682*ps+(1-R682)*pl,pl, 9.8, 0.001, 2*K682, 4*PI()*K682^2, M682,IF(4*PI()*K682^2/M682&gt;=1,K1oct,K1sph), IF(4*PI()*K682^2/M682&gt;=1,K2oct,K2sph))</f>
        <v>0.37277159217478695</v>
      </c>
      <c r="U682">
        <f>vt(S682*ps+(1-S682)*pl,pl, 9.8, 0.001, 2*K682, 4*PI()*K682^2, M682,IF(4*PI()*K682^2/M682&gt;=1,K1oct,K1sph), IF(4*PI()*K682^2/M682&gt;=1,K2oct,K2sph))</f>
        <v>1.6002446223224238</v>
      </c>
    </row>
    <row r="683" spans="6:21">
      <c r="F683">
        <f t="shared" si="102"/>
        <v>68.100000000000406</v>
      </c>
      <c r="G683">
        <f>T0+R_*F683</f>
        <v>842.8299999999997</v>
      </c>
      <c r="H683">
        <f t="shared" si="99"/>
        <v>14.410769230769278</v>
      </c>
      <c r="I683" s="4">
        <f>Cinetica(Tliq-G683)*f3_</f>
        <v>3.1160390473495045E-2</v>
      </c>
      <c r="J683" s="5">
        <f t="shared" si="100"/>
        <v>9.5313978272954127E-6</v>
      </c>
      <c r="K683" s="5">
        <f>MAX(I682,J682)*dt+K682</f>
        <v>0.57807812772976985</v>
      </c>
      <c r="L683" s="5">
        <f t="shared" si="95"/>
        <v>0.80918574275379451</v>
      </c>
      <c r="M683" s="6">
        <f>IF(J683&gt;=I683, 4*PI()*K683^2, f2_*f3_/f1_/K683*L683)</f>
        <v>5.8961793232857689</v>
      </c>
      <c r="N683">
        <f t="shared" si="94"/>
        <v>4.0000000000000002E-4</v>
      </c>
      <c r="O683">
        <f t="shared" si="101"/>
        <v>1.817037514430929</v>
      </c>
      <c r="P683">
        <f t="shared" si="96"/>
        <v>13.814108590549688</v>
      </c>
      <c r="Q683">
        <f t="shared" si="97"/>
        <v>0.30056788918479149</v>
      </c>
      <c r="R683">
        <f t="shared" si="98"/>
        <v>4.7377588601916786E-2</v>
      </c>
      <c r="S683">
        <f>fSi</f>
        <v>0.8</v>
      </c>
      <c r="T683">
        <f>vt(R683*ps+(1-R683)*pl,pl, 9.8, 0.001, 2*K683, 4*PI()*K683^2, M683,IF(4*PI()*K683^2/M683&gt;=1,K1oct,K1sph), IF(4*PI()*K683^2/M683&gt;=1,K2oct,K2sph))</f>
        <v>0.37399790261217669</v>
      </c>
      <c r="U683">
        <f>vt(S683*ps+(1-S683)*pl,pl, 9.8, 0.001, 2*K683, 4*PI()*K683^2, M683,IF(4*PI()*K683^2/M683&gt;=1,K1oct,K1sph), IF(4*PI()*K683^2/M683&gt;=1,K2oct,K2sph))</f>
        <v>1.6049539899062855</v>
      </c>
    </row>
    <row r="684" spans="6:21">
      <c r="F684">
        <f t="shared" si="102"/>
        <v>68.200000000000401</v>
      </c>
      <c r="G684">
        <f>T0+R_*F684</f>
        <v>842.75999999999976</v>
      </c>
      <c r="H684">
        <f t="shared" si="99"/>
        <v>14.421538461538498</v>
      </c>
      <c r="I684" s="4">
        <f>Cinetica(Tliq-G684)*f3_</f>
        <v>3.1282802572251689E-2</v>
      </c>
      <c r="J684" s="5">
        <f t="shared" si="100"/>
        <v>9.5381208478329859E-6</v>
      </c>
      <c r="K684" s="5">
        <f>MAX(I683,J683)*dt+K683</f>
        <v>0.58119416677711933</v>
      </c>
      <c r="L684" s="5">
        <f t="shared" si="95"/>
        <v>0.82234176876179854</v>
      </c>
      <c r="M684" s="6">
        <f>IF(J684&gt;=I684, 4*PI()*K684^2, f2_*f3_/f1_/K684*L684)</f>
        <v>5.9599154923508371</v>
      </c>
      <c r="N684">
        <f t="shared" si="94"/>
        <v>4.0000000000000002E-4</v>
      </c>
      <c r="O684">
        <f t="shared" si="101"/>
        <v>1.8183546840407405</v>
      </c>
      <c r="P684">
        <f t="shared" si="96"/>
        <v>13.824033278055763</v>
      </c>
      <c r="Q684">
        <f t="shared" si="97"/>
        <v>0.30056698448332969</v>
      </c>
      <c r="R684">
        <f t="shared" si="98"/>
        <v>4.7409066949380241E-2</v>
      </c>
      <c r="S684">
        <f>fSi</f>
        <v>0.8</v>
      </c>
      <c r="T684">
        <f>vt(R684*ps+(1-R684)*pl,pl, 9.8, 0.001, 2*K684, 4*PI()*K684^2, M684,IF(4*PI()*K684^2/M684&gt;=1,K1oct,K1sph), IF(4*PI()*K684^2/M684&gt;=1,K2oct,K2sph))</f>
        <v>0.37522637556879612</v>
      </c>
      <c r="U684">
        <f>vt(S684*ps+(1-S684)*pl,pl, 9.8, 0.001, 2*K684, 4*PI()*K684^2, M684,IF(4*PI()*K684^2/M684&gt;=1,K1oct,K1sph), IF(4*PI()*K684^2/M684&gt;=1,K2oct,K2sph))</f>
        <v>1.609670334319339</v>
      </c>
    </row>
    <row r="685" spans="6:21">
      <c r="F685">
        <f t="shared" si="102"/>
        <v>68.300000000000395</v>
      </c>
      <c r="G685">
        <f>T0+R_*F685</f>
        <v>842.68999999999971</v>
      </c>
      <c r="H685">
        <f t="shared" si="99"/>
        <v>14.432307692307736</v>
      </c>
      <c r="I685" s="4">
        <f>Cinetica(Tliq-G685)*f3_</f>
        <v>3.1405517013929914E-2</v>
      </c>
      <c r="J685" s="5">
        <f t="shared" si="100"/>
        <v>9.5448338350812064E-6</v>
      </c>
      <c r="K685" s="5">
        <f>MAX(I684,J684)*dt+K684</f>
        <v>0.58432244703434444</v>
      </c>
      <c r="L685" s="5">
        <f t="shared" si="95"/>
        <v>0.83569214504245248</v>
      </c>
      <c r="M685" s="6">
        <f>IF(J685&gt;=I685, 4*PI()*K685^2, f2_*f3_/f1_/K685*L685)</f>
        <v>6.0242467038986423</v>
      </c>
      <c r="N685">
        <f t="shared" si="94"/>
        <v>4.0000000000000002E-4</v>
      </c>
      <c r="O685">
        <f t="shared" si="101"/>
        <v>1.8196718505984693</v>
      </c>
      <c r="P685">
        <f t="shared" si="96"/>
        <v>13.833957903712042</v>
      </c>
      <c r="Q685">
        <f t="shared" si="97"/>
        <v>0.30056608463508122</v>
      </c>
      <c r="R685">
        <f t="shared" si="98"/>
        <v>4.7440503008656265E-2</v>
      </c>
      <c r="S685">
        <f>fSi</f>
        <v>0.8</v>
      </c>
      <c r="T685">
        <f>vt(R685*ps+(1-R685)*pl,pl, 9.8, 0.001, 2*K685, 4*PI()*K685^2, M685,IF(4*PI()*K685^2/M685&gt;=1,K1oct,K1sph), IF(4*PI()*K685^2/M685&gt;=1,K2oct,K2sph))</f>
        <v>0.37645701139029641</v>
      </c>
      <c r="U685">
        <f>vt(S685*ps+(1-S685)*pl,pl, 9.8, 0.001, 2*K685, 4*PI()*K685^2, M685,IF(4*PI()*K685^2/M685&gt;=1,K1oct,K1sph), IF(4*PI()*K685^2/M685&gt;=1,K2oct,K2sph))</f>
        <v>1.6143936557809995</v>
      </c>
    </row>
    <row r="686" spans="6:21">
      <c r="F686">
        <f t="shared" si="102"/>
        <v>68.400000000000389</v>
      </c>
      <c r="G686">
        <f>T0+R_*F686</f>
        <v>842.61999999999978</v>
      </c>
      <c r="H686">
        <f t="shared" si="99"/>
        <v>14.443076923076957</v>
      </c>
      <c r="I686" s="4">
        <f>Cinetica(Tliq-G686)*f3_</f>
        <v>3.1528534105568745E-2</v>
      </c>
      <c r="J686" s="5">
        <f t="shared" si="100"/>
        <v>9.551536811483498E-6</v>
      </c>
      <c r="K686" s="5">
        <f>MAX(I685,J685)*dt+K685</f>
        <v>0.58746299873573748</v>
      </c>
      <c r="L686" s="5">
        <f t="shared" si="95"/>
        <v>0.84923945473713902</v>
      </c>
      <c r="M686" s="6">
        <f>IF(J686&gt;=I686, 4*PI()*K686^2, f2_*f3_/f1_/K686*L686)</f>
        <v>6.0891776386531475</v>
      </c>
      <c r="N686">
        <f t="shared" si="94"/>
        <v>4.0000000000000002E-4</v>
      </c>
      <c r="O686">
        <f t="shared" si="101"/>
        <v>1.8209890141148257</v>
      </c>
      <c r="P686">
        <f t="shared" si="96"/>
        <v>13.843882467853819</v>
      </c>
      <c r="Q686">
        <f t="shared" si="97"/>
        <v>0.30056518960701939</v>
      </c>
      <c r="R686">
        <f t="shared" si="98"/>
        <v>4.7471896848197956E-2</v>
      </c>
      <c r="S686">
        <f>fSi</f>
        <v>0.8</v>
      </c>
      <c r="T686">
        <f>vt(R686*ps+(1-R686)*pl,pl, 9.8, 0.001, 2*K686, 4*PI()*K686^2, M686,IF(4*PI()*K686^2/M686&gt;=1,K1oct,K1sph), IF(4*PI()*K686^2/M686&gt;=1,K2oct,K2sph))</f>
        <v>0.37768981042110888</v>
      </c>
      <c r="U686">
        <f>vt(S686*ps+(1-S686)*pl,pl, 9.8, 0.001, 2*K686, 4*PI()*K686^2, M686,IF(4*PI()*K686^2/M686&gt;=1,K1oct,K1sph), IF(4*PI()*K686^2/M686&gt;=1,K2oct,K2sph))</f>
        <v>1.6191239545101663</v>
      </c>
    </row>
    <row r="687" spans="6:21">
      <c r="F687">
        <f t="shared" si="102"/>
        <v>68.500000000000384</v>
      </c>
      <c r="G687">
        <f>T0+R_*F687</f>
        <v>842.54999999999973</v>
      </c>
      <c r="H687">
        <f t="shared" si="99"/>
        <v>14.453846153846197</v>
      </c>
      <c r="I687" s="4">
        <f>Cinetica(Tliq-G687)*f3_</f>
        <v>3.1651854154074593E-2</v>
      </c>
      <c r="J687" s="5">
        <f t="shared" si="100"/>
        <v>9.5582297994164433E-6</v>
      </c>
      <c r="K687" s="5">
        <f>MAX(I686,J686)*dt+K686</f>
        <v>0.59061585214629431</v>
      </c>
      <c r="L687" s="5">
        <f t="shared" si="95"/>
        <v>0.86298631150374483</v>
      </c>
      <c r="M687" s="6">
        <f>IF(J687&gt;=I687, 4*PI()*K687^2, f2_*f3_/f1_/K687*L687)</f>
        <v>6.1547130072967171</v>
      </c>
      <c r="N687">
        <f t="shared" si="94"/>
        <v>4.0000000000000002E-4</v>
      </c>
      <c r="O687">
        <f t="shared" si="101"/>
        <v>1.8223061746004685</v>
      </c>
      <c r="P687">
        <f t="shared" si="96"/>
        <v>13.853806970814093</v>
      </c>
      <c r="Q687">
        <f t="shared" si="97"/>
        <v>0.30056429936638968</v>
      </c>
      <c r="R687">
        <f t="shared" si="98"/>
        <v>4.7503248536441278E-2</v>
      </c>
      <c r="S687">
        <f>fSi</f>
        <v>0.8</v>
      </c>
      <c r="T687">
        <f>vt(R687*ps+(1-R687)*pl,pl, 9.8, 0.001, 2*K687, 4*PI()*K687^2, M687,IF(4*PI()*K687^2/M687&gt;=1,K1oct,K1sph), IF(4*PI()*K687^2/M687&gt;=1,K2oct,K2sph))</f>
        <v>0.37892477300461463</v>
      </c>
      <c r="U687">
        <f>vt(S687*ps+(1-S687)*pl,pl, 9.8, 0.001, 2*K687, 4*PI()*K687^2, M687,IF(4*PI()*K687^2/M687&gt;=1,K1oct,K1sph), IF(4*PI()*K687^2/M687&gt;=1,K2oct,K2sph))</f>
        <v>1.6238612307252274</v>
      </c>
    </row>
    <row r="688" spans="6:21">
      <c r="F688">
        <f t="shared" si="102"/>
        <v>68.600000000000378</v>
      </c>
      <c r="G688">
        <f>T0+R_*F688</f>
        <v>842.47999999999979</v>
      </c>
      <c r="H688">
        <f t="shared" si="99"/>
        <v>14.464615384615417</v>
      </c>
      <c r="I688" s="4">
        <f>Cinetica(Tliq-G688)*f3_</f>
        <v>3.1775477466219844E-2</v>
      </c>
      <c r="J688" s="5">
        <f t="shared" si="100"/>
        <v>9.5649128211899348E-6</v>
      </c>
      <c r="K688" s="5">
        <f>MAX(I687,J687)*dt+K687</f>
        <v>0.59378103756170175</v>
      </c>
      <c r="L688" s="5">
        <f t="shared" si="95"/>
        <v>0.87693535983221649</v>
      </c>
      <c r="M688" s="6">
        <f>IF(J688&gt;=I688, 4*PI()*K688^2, f2_*f3_/f1_/K688*L688)</f>
        <v>6.2208575506180788</v>
      </c>
      <c r="N688">
        <f t="shared" si="94"/>
        <v>4.0000000000000002E-4</v>
      </c>
      <c r="O688">
        <f t="shared" si="101"/>
        <v>1.8236233320659914</v>
      </c>
      <c r="P688">
        <f t="shared" si="96"/>
        <v>13.863731412923569</v>
      </c>
      <c r="Q688">
        <f t="shared" si="97"/>
        <v>0.30056341388070723</v>
      </c>
      <c r="R688">
        <f t="shared" si="98"/>
        <v>4.7534558141792554E-2</v>
      </c>
      <c r="S688">
        <f>fSi</f>
        <v>0.8</v>
      </c>
      <c r="T688">
        <f>vt(R688*ps+(1-R688)*pl,pl, 9.8, 0.001, 2*K688, 4*PI()*K688^2, M688,IF(4*PI()*K688^2/M688&gt;=1,K1oct,K1sph), IF(4*PI()*K688^2/M688&gt;=1,K2oct,K2sph))</f>
        <v>0.38016189948304263</v>
      </c>
      <c r="U688">
        <f>vt(S688*ps+(1-S688)*pl,pl, 9.8, 0.001, 2*K688, 4*PI()*K688^2, M688,IF(4*PI()*K688^2/M688&gt;=1,K1oct,K1sph), IF(4*PI()*K688^2/M688&gt;=1,K2oct,K2sph))</f>
        <v>1.6286054846440614</v>
      </c>
    </row>
    <row r="689" spans="6:21">
      <c r="F689">
        <f t="shared" si="102"/>
        <v>68.700000000000372</v>
      </c>
      <c r="G689">
        <f>T0+R_*F689</f>
        <v>842.40999999999974</v>
      </c>
      <c r="H689">
        <f t="shared" si="99"/>
        <v>14.475384615384655</v>
      </c>
      <c r="I689" s="4">
        <f>Cinetica(Tliq-G689)*f3_</f>
        <v>3.1899404348644772E-2</v>
      </c>
      <c r="J689" s="5">
        <f t="shared" si="100"/>
        <v>9.5715858990475251E-6</v>
      </c>
      <c r="K689" s="5">
        <f>MAX(I688,J688)*dt+K688</f>
        <v>0.59695858530832369</v>
      </c>
      <c r="L689" s="5">
        <f t="shared" si="95"/>
        <v>0.89108927536291038</v>
      </c>
      <c r="M689" s="6">
        <f>IF(J689&gt;=I689, 4*PI()*K689^2, f2_*f3_/f1_/K689*L689)</f>
        <v>6.2876160396607848</v>
      </c>
      <c r="N689">
        <f t="shared" si="94"/>
        <v>4.0000000000000002E-4</v>
      </c>
      <c r="O689">
        <f t="shared" si="101"/>
        <v>1.8249404865219374</v>
      </c>
      <c r="P689">
        <f t="shared" si="96"/>
        <v>13.873655794510693</v>
      </c>
      <c r="Q689">
        <f t="shared" si="97"/>
        <v>0.3005625331177541</v>
      </c>
      <c r="R689">
        <f t="shared" si="98"/>
        <v>4.7565825732638387E-2</v>
      </c>
      <c r="S689">
        <f>fSi</f>
        <v>0.8</v>
      </c>
      <c r="T689">
        <f>vt(R689*ps+(1-R689)*pl,pl, 9.8, 0.001, 2*K689, 4*PI()*K689^2, M689,IF(4*PI()*K689^2/M689&gt;=1,K1oct,K1sph), IF(4*PI()*K689^2/M689&gt;=1,K2oct,K2sph))</f>
        <v>0.38140119019752677</v>
      </c>
      <c r="U689">
        <f>vt(S689*ps+(1-S689)*pl,pl, 9.8, 0.001, 2*K689, 4*PI()*K689^2, M689,IF(4*PI()*K689^2/M689&gt;=1,K1oct,K1sph), IF(4*PI()*K689^2/M689&gt;=1,K2oct,K2sph))</f>
        <v>1.6333567164840408</v>
      </c>
    </row>
    <row r="690" spans="6:21">
      <c r="F690">
        <f t="shared" si="102"/>
        <v>68.800000000000367</v>
      </c>
      <c r="G690">
        <f>T0+R_*F690</f>
        <v>842.33999999999969</v>
      </c>
      <c r="H690">
        <f t="shared" si="99"/>
        <v>14.486153846153893</v>
      </c>
      <c r="I690" s="4">
        <f>Cinetica(Tliq-G690)*f3_</f>
        <v>3.2023635107856344E-2</v>
      </c>
      <c r="J690" s="5">
        <f t="shared" si="100"/>
        <v>9.5782490551665832E-6</v>
      </c>
      <c r="K690" s="5">
        <f>MAX(I689,J689)*dt+K689</f>
        <v>0.60014852574318811</v>
      </c>
      <c r="L690" s="5">
        <f t="shared" si="95"/>
        <v>0.90545076520776802</v>
      </c>
      <c r="M690" s="6">
        <f>IF(J690&gt;=I690, 4*PI()*K690^2, f2_*f3_/f1_/K690*L690)</f>
        <v>6.3549932758722116</v>
      </c>
      <c r="N690">
        <f t="shared" si="94"/>
        <v>4.0000000000000002E-4</v>
      </c>
      <c r="O690">
        <f t="shared" si="101"/>
        <v>1.8262576379787874</v>
      </c>
      <c r="P690">
        <f t="shared" si="96"/>
        <v>13.883580115901662</v>
      </c>
      <c r="Q690">
        <f t="shared" si="97"/>
        <v>0.30056165704557675</v>
      </c>
      <c r="R690">
        <f t="shared" si="98"/>
        <v>4.7597051377334505E-2</v>
      </c>
      <c r="S690">
        <f>fSi</f>
        <v>0.8</v>
      </c>
      <c r="T690">
        <f>vt(R690*ps+(1-R690)*pl,pl, 9.8, 0.001, 2*K690, 4*PI()*K690^2, M690,IF(4*PI()*K690^2/M690&gt;=1,K1oct,K1sph), IF(4*PI()*K690^2/M690&gt;=1,K2oct,K2sph))</f>
        <v>0.38264264548809396</v>
      </c>
      <c r="U690">
        <f>vt(S690*ps+(1-S690)*pl,pl, 9.8, 0.001, 2*K690, 4*PI()*K690^2, M690,IF(4*PI()*K690^2/M690&gt;=1,K1oct,K1sph), IF(4*PI()*K690^2/M690&gt;=1,K2oct,K2sph))</f>
        <v>1.6381149264620354</v>
      </c>
    </row>
    <row r="691" spans="6:21">
      <c r="F691">
        <f t="shared" si="102"/>
        <v>68.900000000000361</v>
      </c>
      <c r="G691">
        <f>T0+R_*F691</f>
        <v>842.26999999999975</v>
      </c>
      <c r="H691">
        <f t="shared" si="99"/>
        <v>14.496923076923114</v>
      </c>
      <c r="I691" s="4">
        <f>Cinetica(Tliq-G691)*f3_</f>
        <v>3.2148170050229102E-2</v>
      </c>
      <c r="J691" s="5">
        <f t="shared" si="100"/>
        <v>9.5849023116585824E-6</v>
      </c>
      <c r="K691" s="5">
        <f>MAX(I690,J690)*dt+K690</f>
        <v>0.60335088925397373</v>
      </c>
      <c r="L691" s="5">
        <f t="shared" si="95"/>
        <v>0.92002256827432694</v>
      </c>
      <c r="M691" s="6">
        <f>IF(J691&gt;=I691, 4*PI()*K691^2, f2_*f3_/f1_/K691*L691)</f>
        <v>6.4229940912530425</v>
      </c>
      <c r="N691">
        <f t="shared" si="94"/>
        <v>4.0000000000000002E-4</v>
      </c>
      <c r="O691">
        <f t="shared" si="101"/>
        <v>1.8275747864469654</v>
      </c>
      <c r="P691">
        <f t="shared" si="96"/>
        <v>13.89350437742044</v>
      </c>
      <c r="Q691">
        <f t="shared" si="97"/>
        <v>0.30056078563248345</v>
      </c>
      <c r="R691">
        <f t="shared" si="98"/>
        <v>4.7628235144208532E-2</v>
      </c>
      <c r="S691">
        <f>fSi</f>
        <v>0.8</v>
      </c>
      <c r="T691">
        <f>vt(R691*ps+(1-R691)*pl,pl, 9.8, 0.001, 2*K691, 4*PI()*K691^2, M691,IF(4*PI()*K691^2/M691&gt;=1,K1oct,K1sph), IF(4*PI()*K691^2/M691&gt;=1,K2oct,K2sph))</f>
        <v>0.38388626569367479</v>
      </c>
      <c r="U691">
        <f>vt(S691*ps+(1-S691)*pl,pl, 9.8, 0.001, 2*K691, 4*PI()*K691^2, M691,IF(4*PI()*K691^2/M691&gt;=1,K1oct,K1sph), IF(4*PI()*K691^2/M691&gt;=1,K2oct,K2sph))</f>
        <v>1.6428801147944159</v>
      </c>
    </row>
    <row r="692" spans="6:21">
      <c r="F692">
        <f t="shared" si="102"/>
        <v>69.000000000000355</v>
      </c>
      <c r="G692">
        <f>T0+R_*F692</f>
        <v>842.1999999999997</v>
      </c>
      <c r="H692">
        <f t="shared" si="99"/>
        <v>14.507692307692354</v>
      </c>
      <c r="I692" s="4">
        <f>Cinetica(Tliq-G692)*f3_</f>
        <v>3.2273009482005996E-2</v>
      </c>
      <c r="J692" s="5">
        <f t="shared" si="100"/>
        <v>9.591545690569378E-6</v>
      </c>
      <c r="K692" s="5">
        <f>MAX(I691,J691)*dt+K691</f>
        <v>0.60656570625899664</v>
      </c>
      <c r="L692" s="5">
        <f t="shared" si="95"/>
        <v>0.93480745559259737</v>
      </c>
      <c r="M692" s="6">
        <f>IF(J692&gt;=I692, 4*PI()*K692^2, f2_*f3_/f1_/K692*L692)</f>
        <v>6.4916233485073018</v>
      </c>
      <c r="N692">
        <f t="shared" si="94"/>
        <v>4.0000000000000002E-4</v>
      </c>
      <c r="O692">
        <f t="shared" si="101"/>
        <v>1.8288919319368437</v>
      </c>
      <c r="P692">
        <f t="shared" si="96"/>
        <v>13.903428579388788</v>
      </c>
      <c r="Q692">
        <f t="shared" si="97"/>
        <v>0.30055991884704181</v>
      </c>
      <c r="R692">
        <f t="shared" si="98"/>
        <v>4.7659377101562643E-2</v>
      </c>
      <c r="S692">
        <f>fSi</f>
        <v>0.8</v>
      </c>
      <c r="T692">
        <f>vt(R692*ps+(1-R692)*pl,pl, 9.8, 0.001, 2*K692, 4*PI()*K692^2, M692,IF(4*PI()*K692^2/M692&gt;=1,K1oct,K1sph), IF(4*PI()*K692^2/M692&gt;=1,K2oct,K2sph))</f>
        <v>0.38513205115213872</v>
      </c>
      <c r="U692">
        <f>vt(S692*ps+(1-S692)*pl,pl, 9.8, 0.001, 2*K692, 4*PI()*K692^2, M692,IF(4*PI()*K692^2/M692&gt;=1,K1oct,K1sph), IF(4*PI()*K692^2/M692&gt;=1,K2oct,K2sph))</f>
        <v>1.6476522816970542</v>
      </c>
    </row>
    <row r="693" spans="6:21">
      <c r="F693">
        <f t="shared" si="102"/>
        <v>69.10000000000035</v>
      </c>
      <c r="G693">
        <f>T0+R_*F693</f>
        <v>842.12999999999977</v>
      </c>
      <c r="H693">
        <f t="shared" si="99"/>
        <v>14.518461538461574</v>
      </c>
      <c r="I693" s="4">
        <f>Cinetica(Tliq-G693)*f3_</f>
        <v>3.2398153709297224E-2</v>
      </c>
      <c r="J693" s="5">
        <f t="shared" si="100"/>
        <v>9.5981792138793597E-6</v>
      </c>
      <c r="K693" s="5">
        <f>MAX(I692,J692)*dt+K692</f>
        <v>0.6097930072071972</v>
      </c>
      <c r="L693" s="5">
        <f t="shared" si="95"/>
        <v>0.94980823064482001</v>
      </c>
      <c r="M693" s="6">
        <f>IF(J693&gt;=I693, 4*PI()*K693^2, f2_*f3_/f1_/K693*L693)</f>
        <v>6.5608859411928844</v>
      </c>
      <c r="N693">
        <f t="shared" si="94"/>
        <v>4.0000000000000002E-4</v>
      </c>
      <c r="O693">
        <f t="shared" si="101"/>
        <v>1.8302090744587323</v>
      </c>
      <c r="P693">
        <f t="shared" si="96"/>
        <v>13.913352722126271</v>
      </c>
      <c r="Q693">
        <f t="shared" si="97"/>
        <v>0.30055905665807631</v>
      </c>
      <c r="R693">
        <f t="shared" si="98"/>
        <v>4.7690477317662558E-2</v>
      </c>
      <c r="S693">
        <f>fSi</f>
        <v>0.8</v>
      </c>
      <c r="T693">
        <f>vt(R693*ps+(1-R693)*pl,pl, 9.8, 0.001, 2*K693, 4*PI()*K693^2, M693,IF(4*PI()*K693^2/M693&gt;=1,K1oct,K1sph), IF(4*PI()*K693^2/M693&gt;=1,K2oct,K2sph))</f>
        <v>0.38638000220018881</v>
      </c>
      <c r="U693">
        <f>vt(S693*ps+(1-S693)*pl,pl, 9.8, 0.001, 2*K693, 4*PI()*K693^2, M693,IF(4*PI()*K693^2/M693&gt;=1,K1oct,K1sph), IF(4*PI()*K693^2/M693&gt;=1,K2oct,K2sph))</f>
        <v>1.6524314273853307</v>
      </c>
    </row>
    <row r="694" spans="6:21">
      <c r="F694">
        <f t="shared" si="102"/>
        <v>69.200000000000344</v>
      </c>
      <c r="G694">
        <f>T0+R_*F694</f>
        <v>842.05999999999972</v>
      </c>
      <c r="H694">
        <f t="shared" si="99"/>
        <v>14.529230769230812</v>
      </c>
      <c r="I694" s="4">
        <f>Cinetica(Tliq-G694)*f3_</f>
        <v>3.2523603038082077E-2</v>
      </c>
      <c r="J694" s="5">
        <f t="shared" si="100"/>
        <v>9.6048029035038008E-6</v>
      </c>
      <c r="K694" s="5">
        <f>MAX(I693,J693)*dt+K693</f>
        <v>0.61303282257812697</v>
      </c>
      <c r="L694" s="5">
        <f t="shared" si="95"/>
        <v>0.96502772969813067</v>
      </c>
      <c r="M694" s="6">
        <f>IF(J694&gt;=I694, 4*PI()*K694^2, f2_*f3_/f1_/K694*L694)</f>
        <v>6.6307867938726304</v>
      </c>
      <c r="N694">
        <f t="shared" si="94"/>
        <v>4.0000000000000002E-4</v>
      </c>
      <c r="O694">
        <f t="shared" si="101"/>
        <v>1.8315262140228918</v>
      </c>
      <c r="P694">
        <f t="shared" si="96"/>
        <v>13.92327680595028</v>
      </c>
      <c r="Q694">
        <f t="shared" si="97"/>
        <v>0.30055819903466574</v>
      </c>
      <c r="R694">
        <f t="shared" si="98"/>
        <v>4.7721535860747503E-2</v>
      </c>
      <c r="S694">
        <f>fSi</f>
        <v>0.8</v>
      </c>
      <c r="T694">
        <f>vt(R694*ps+(1-R694)*pl,pl, 9.8, 0.001, 2*K694, 4*PI()*K694^2, M694,IF(4*PI()*K694^2/M694&gt;=1,K1oct,K1sph), IF(4*PI()*K694^2/M694&gt;=1,K2oct,K2sph))</f>
        <v>0.38763011917355727</v>
      </c>
      <c r="U694">
        <f>vt(S694*ps+(1-S694)*pl,pl, 9.8, 0.001, 2*K694, 4*PI()*K694^2, M694,IF(4*PI()*K694^2/M694&gt;=1,K1oct,K1sph), IF(4*PI()*K694^2/M694&gt;=1,K2oct,K2sph))</f>
        <v>1.6572175520741328</v>
      </c>
    </row>
    <row r="695" spans="6:21">
      <c r="F695">
        <f t="shared" si="102"/>
        <v>69.300000000000338</v>
      </c>
      <c r="G695">
        <f>T0+R_*F695</f>
        <v>841.98999999999978</v>
      </c>
      <c r="H695">
        <f t="shared" si="99"/>
        <v>14.540000000000033</v>
      </c>
      <c r="I695" s="4">
        <f>Cinetica(Tliq-G695)*f3_</f>
        <v>3.2649357774207598E-2</v>
      </c>
      <c r="J695" s="5">
        <f t="shared" si="100"/>
        <v>9.6114167812930037E-6</v>
      </c>
      <c r="K695" s="5">
        <f>MAX(I694,J694)*dt+K694</f>
        <v>0.61628518288193512</v>
      </c>
      <c r="L695" s="5">
        <f t="shared" si="95"/>
        <v>0.98046882214014541</v>
      </c>
      <c r="M695" s="6">
        <f>IF(J695&gt;=I695, 4*PI()*K695^2, f2_*f3_/f1_/K695*L695)</f>
        <v>6.7013308622658894</v>
      </c>
      <c r="N695">
        <f t="shared" si="94"/>
        <v>4.0000000000000002E-4</v>
      </c>
      <c r="O695">
        <f t="shared" si="101"/>
        <v>1.8328433506395219</v>
      </c>
      <c r="P695">
        <f t="shared" si="96"/>
        <v>13.933200831176054</v>
      </c>
      <c r="Q695">
        <f t="shared" si="97"/>
        <v>0.30055734594614086</v>
      </c>
      <c r="R695">
        <f t="shared" si="98"/>
        <v>4.7752552799017918E-2</v>
      </c>
      <c r="S695">
        <f>fSi</f>
        <v>0.8</v>
      </c>
      <c r="T695">
        <f>vt(R695*ps+(1-R695)*pl,pl, 9.8, 0.001, 2*K695, 4*PI()*K695^2, M695,IF(4*PI()*K695^2/M695&gt;=1,K1oct,K1sph), IF(4*PI()*K695^2/M695&gt;=1,K2oct,K2sph))</f>
        <v>0.38888240240676181</v>
      </c>
      <c r="U695">
        <f>vt(S695*ps+(1-S695)*pl,pl, 9.8, 0.001, 2*K695, 4*PI()*K695^2, M695,IF(4*PI()*K695^2/M695&gt;=1,K1oct,K1sph), IF(4*PI()*K695^2/M695&gt;=1,K2oct,K2sph))</f>
        <v>1.6620106559778616</v>
      </c>
    </row>
    <row r="696" spans="6:21">
      <c r="F696">
        <f t="shared" si="102"/>
        <v>69.400000000000333</v>
      </c>
      <c r="G696">
        <f>T0+R_*F696</f>
        <v>841.91999999999973</v>
      </c>
      <c r="H696">
        <f t="shared" si="99"/>
        <v>14.550769230769273</v>
      </c>
      <c r="I696" s="4">
        <f>Cinetica(Tliq-G696)*f3_</f>
        <v>3.2775418223390439E-2</v>
      </c>
      <c r="J696" s="5">
        <f t="shared" si="100"/>
        <v>9.6180208690326271E-6</v>
      </c>
      <c r="K696" s="5">
        <f>MAX(I695,J695)*dt+K695</f>
        <v>0.61955011865935583</v>
      </c>
      <c r="L696" s="5">
        <f t="shared" si="95"/>
        <v>0.99613441081749909</v>
      </c>
      <c r="M696" s="6">
        <f>IF(J696&gt;=I696, 4*PI()*K696^2, f2_*f3_/f1_/K696*L696)</f>
        <v>6.7725231334006368</v>
      </c>
      <c r="N696">
        <f t="shared" si="94"/>
        <v>4.0000000000000002E-4</v>
      </c>
      <c r="O696">
        <f t="shared" si="101"/>
        <v>1.8341604843187733</v>
      </c>
      <c r="P696">
        <f t="shared" si="96"/>
        <v>13.943124798116688</v>
      </c>
      <c r="Q696">
        <f t="shared" si="97"/>
        <v>0.30055649736208195</v>
      </c>
      <c r="R696">
        <f t="shared" si="98"/>
        <v>4.7783528200644909E-2</v>
      </c>
      <c r="S696">
        <f>fSi</f>
        <v>0.8</v>
      </c>
      <c r="T696">
        <f>vt(R696*ps+(1-R696)*pl,pl, 9.8, 0.001, 2*K696, 4*PI()*K696^2, M696,IF(4*PI()*K696^2/M696&gt;=1,K1oct,K1sph), IF(4*PI()*K696^2/M696&gt;=1,K2oct,K2sph))</f>
        <v>0.39013685223339423</v>
      </c>
      <c r="U696">
        <f>vt(S696*ps+(1-S696)*pl,pl, 9.8, 0.001, 2*K696, 4*PI()*K696^2, M696,IF(4*PI()*K696^2/M696&gt;=1,K1oct,K1sph), IF(4*PI()*K696^2/M696&gt;=1,K2oct,K2sph))</f>
        <v>1.6668107393104328</v>
      </c>
    </row>
    <row r="697" spans="6:21">
      <c r="F697">
        <f t="shared" si="102"/>
        <v>69.500000000000327</v>
      </c>
      <c r="G697">
        <f>T0+R_*F697</f>
        <v>841.8499999999998</v>
      </c>
      <c r="H697">
        <f t="shared" si="99"/>
        <v>14.561538461538493</v>
      </c>
      <c r="I697" s="4">
        <f>Cinetica(Tliq-G697)*f3_</f>
        <v>3.2901784691215449E-2</v>
      </c>
      <c r="J697" s="5">
        <f t="shared" si="100"/>
        <v>9.6246151884438315E-6</v>
      </c>
      <c r="K697" s="5">
        <f>MAX(I696,J696)*dt+K696</f>
        <v>0.62282766048169491</v>
      </c>
      <c r="L697" s="5">
        <f t="shared" si="95"/>
        <v>1.0120274323773477</v>
      </c>
      <c r="M697" s="6">
        <f>IF(J697&gt;=I697, 4*PI()*K697^2, f2_*f3_/f1_/K697*L697)</f>
        <v>6.8443686257660943</v>
      </c>
      <c r="N697">
        <f t="shared" si="94"/>
        <v>4.0000000000000002E-4</v>
      </c>
      <c r="O697">
        <f t="shared" si="101"/>
        <v>1.8354776150707361</v>
      </c>
      <c r="P697">
        <f t="shared" si="96"/>
        <v>13.953048707083161</v>
      </c>
      <c r="Q697">
        <f t="shared" si="97"/>
        <v>0.30055565325231642</v>
      </c>
      <c r="R697">
        <f t="shared" si="98"/>
        <v>4.7814462133758034E-2</v>
      </c>
      <c r="S697">
        <f>fSi</f>
        <v>0.8</v>
      </c>
      <c r="T697">
        <f>vt(R697*ps+(1-R697)*pl,pl, 9.8, 0.001, 2*K697, 4*PI()*K697^2, M697,IF(4*PI()*K697^2/M697&gt;=1,K1oct,K1sph), IF(4*PI()*K697^2/M697&gt;=1,K2oct,K2sph))</f>
        <v>0.39139346898592287</v>
      </c>
      <c r="U697">
        <f>vt(S697*ps+(1-S697)*pl,pl, 9.8, 0.001, 2*K697, 4*PI()*K697^2, M697,IF(4*PI()*K697^2/M697&gt;=1,K1oct,K1sph), IF(4*PI()*K697^2/M697&gt;=1,K2oct,K2sph))</f>
        <v>1.6716178022852779</v>
      </c>
    </row>
    <row r="698" spans="6:21">
      <c r="F698">
        <f t="shared" si="102"/>
        <v>69.600000000000321</v>
      </c>
      <c r="G698">
        <f>T0+R_*F698</f>
        <v>841.77999999999975</v>
      </c>
      <c r="H698">
        <f t="shared" si="99"/>
        <v>14.572307692307731</v>
      </c>
      <c r="I698" s="4">
        <f>Cinetica(Tliq-G698)*f3_</f>
        <v>3.3028457483137583E-2</v>
      </c>
      <c r="J698" s="5">
        <f t="shared" si="100"/>
        <v>9.6311997611836212E-6</v>
      </c>
      <c r="K698" s="5">
        <f>MAX(I697,J697)*dt+K697</f>
        <v>0.62611783895081641</v>
      </c>
      <c r="L698" s="5">
        <f t="shared" si="95"/>
        <v>1.0281508576118628</v>
      </c>
      <c r="M698" s="6">
        <f>IF(J698&gt;=I698, 4*PI()*K698^2, f2_*f3_/f1_/K698*L698)</f>
        <v>6.9168723894658815</v>
      </c>
      <c r="N698">
        <f t="shared" si="94"/>
        <v>4.0000000000000002E-4</v>
      </c>
      <c r="O698">
        <f t="shared" si="101"/>
        <v>1.836794742905453</v>
      </c>
      <c r="P698">
        <f t="shared" si="96"/>
        <v>13.962972558384346</v>
      </c>
      <c r="Q698">
        <f t="shared" si="97"/>
        <v>0.30055481358691644</v>
      </c>
      <c r="R698">
        <f t="shared" si="98"/>
        <v>4.7845354666455286E-2</v>
      </c>
      <c r="S698">
        <f>fSi</f>
        <v>0.8</v>
      </c>
      <c r="T698">
        <f>vt(R698*ps+(1-R698)*pl,pl, 9.8, 0.001, 2*K698, 4*PI()*K698^2, M698,IF(4*PI()*K698^2/M698&gt;=1,K1oct,K1sph), IF(4*PI()*K698^2/M698&gt;=1,K2oct,K2sph))</f>
        <v>0.39265225299567774</v>
      </c>
      <c r="U698">
        <f>vt(S698*ps+(1-S698)*pl,pl, 9.8, 0.001, 2*K698, 4*PI()*K698^2, M698,IF(4*PI()*K698^2/M698&gt;=1,K1oct,K1sph), IF(4*PI()*K698^2/M698&gt;=1,K2oct,K2sph))</f>
        <v>1.6764318451153515</v>
      </c>
    </row>
    <row r="699" spans="6:21">
      <c r="F699">
        <f t="shared" si="102"/>
        <v>69.700000000000315</v>
      </c>
      <c r="G699">
        <f>T0+R_*F699</f>
        <v>841.70999999999981</v>
      </c>
      <c r="H699">
        <f t="shared" si="99"/>
        <v>14.583076923076952</v>
      </c>
      <c r="I699" s="4">
        <f>Cinetica(Tliq-G699)*f3_</f>
        <v>3.3155436904480494E-2</v>
      </c>
      <c r="J699" s="5">
        <f t="shared" si="100"/>
        <v>9.6377746088449769E-6</v>
      </c>
      <c r="K699" s="5">
        <f>MAX(I698,J698)*dt+K698</f>
        <v>0.62942068469913015</v>
      </c>
      <c r="L699" s="5">
        <f t="shared" si="95"/>
        <v>1.0445076918057394</v>
      </c>
      <c r="M699" s="6">
        <f>IF(J699&gt;=I699, 4*PI()*K699^2, f2_*f3_/f1_/K699*L699)</f>
        <v>6.9900395063716942</v>
      </c>
      <c r="N699">
        <f t="shared" si="94"/>
        <v>4.0000000000000002E-4</v>
      </c>
      <c r="O699">
        <f t="shared" si="101"/>
        <v>1.8381118678329067</v>
      </c>
      <c r="P699">
        <f t="shared" si="96"/>
        <v>13.97289635232703</v>
      </c>
      <c r="Q699">
        <f t="shared" si="97"/>
        <v>0.30055397833619668</v>
      </c>
      <c r="R699">
        <f t="shared" si="98"/>
        <v>4.7876205866790929E-2</v>
      </c>
      <c r="S699">
        <f>fSi</f>
        <v>0.8</v>
      </c>
      <c r="T699">
        <f>vt(R699*ps+(1-R699)*pl,pl, 9.8, 0.001, 2*K699, 4*PI()*K699^2, M699,IF(4*PI()*K699^2/M699&gt;=1,K1oct,K1sph), IF(4*PI()*K699^2/M699&gt;=1,K2oct,K2sph))</f>
        <v>0.39391320459304868</v>
      </c>
      <c r="U699">
        <f>vt(S699*ps+(1-S699)*pl,pl, 9.8, 0.001, 2*K699, 4*PI()*K699^2, M699,IF(4*PI()*K699^2/M699&gt;=1,K1oct,K1sph), IF(4*PI()*K699^2/M699&gt;=1,K2oct,K2sph))</f>
        <v>1.6812528680131311</v>
      </c>
    </row>
    <row r="700" spans="6:21">
      <c r="F700">
        <f t="shared" si="102"/>
        <v>69.80000000000031</v>
      </c>
      <c r="G700">
        <f>T0+R_*F700</f>
        <v>841.63999999999976</v>
      </c>
      <c r="H700">
        <f t="shared" si="99"/>
        <v>14.59384615384619</v>
      </c>
      <c r="I700" s="4">
        <f>Cinetica(Tliq-G700)*f3_</f>
        <v>3.3282723260438421E-2</v>
      </c>
      <c r="J700" s="5">
        <f t="shared" si="100"/>
        <v>9.6443397529571925E-6</v>
      </c>
      <c r="K700" s="5">
        <f>MAX(I699,J699)*dt+K699</f>
        <v>0.63273622838957821</v>
      </c>
      <c r="L700" s="5">
        <f t="shared" si="95"/>
        <v>1.0611009750867366</v>
      </c>
      <c r="M700" s="6">
        <f>IF(J700&gt;=I700, 4*PI()*K700^2, f2_*f3_/f1_/K700*L700)</f>
        <v>7.0638750902775103</v>
      </c>
      <c r="N700">
        <f t="shared" si="94"/>
        <v>4.0000000000000002E-4</v>
      </c>
      <c r="O700">
        <f t="shared" si="101"/>
        <v>1.8394289898630329</v>
      </c>
      <c r="P700">
        <f t="shared" si="96"/>
        <v>13.982820089215938</v>
      </c>
      <c r="Q700">
        <f t="shared" si="97"/>
        <v>0.30055314747071193</v>
      </c>
      <c r="R700">
        <f t="shared" si="98"/>
        <v>4.7907015802784857E-2</v>
      </c>
      <c r="S700">
        <f>fSi</f>
        <v>0.8</v>
      </c>
      <c r="T700">
        <f>vt(R700*ps+(1-R700)*pl,pl, 9.8, 0.001, 2*K700, 4*PI()*K700^2, M700,IF(4*PI()*K700^2/M700&gt;=1,K1oct,K1sph), IF(4*PI()*K700^2/M700&gt;=1,K2oct,K2sph))</f>
        <v>0.39517632410730819</v>
      </c>
      <c r="U700">
        <f>vt(S700*ps+(1-S700)*pl,pl, 9.8, 0.001, 2*K700, 4*PI()*K700^2, M700,IF(4*PI()*K700^2/M700&gt;=1,K1oct,K1sph), IF(4*PI()*K700^2/M700&gt;=1,K2oct,K2sph))</f>
        <v>1.6860808711906197</v>
      </c>
    </row>
    <row r="701" spans="6:21">
      <c r="F701">
        <f t="shared" si="102"/>
        <v>69.900000000000304</v>
      </c>
      <c r="G701">
        <f>T0+R_*F701</f>
        <v>841.56999999999982</v>
      </c>
      <c r="H701">
        <f t="shared" si="99"/>
        <v>14.604615384615412</v>
      </c>
      <c r="I701" s="4">
        <f>Cinetica(Tliq-G701)*f3_</f>
        <v>3.3410316856074762E-2</v>
      </c>
      <c r="J701" s="5">
        <f t="shared" si="100"/>
        <v>9.6508952149860124E-6</v>
      </c>
      <c r="K701" s="5">
        <f>MAX(I700,J700)*dt+K700</f>
        <v>0.63606450071562204</v>
      </c>
      <c r="L701" s="5">
        <f t="shared" si="95"/>
        <v>1.0779337827792741</v>
      </c>
      <c r="M701" s="6">
        <f>IF(J701&gt;=I701, 4*PI()*K701^2, f2_*f3_/f1_/K701*L701)</f>
        <v>7.1383842870543139</v>
      </c>
      <c r="N701">
        <f t="shared" si="94"/>
        <v>4.0000000000000002E-4</v>
      </c>
      <c r="O701">
        <f t="shared" si="101"/>
        <v>1.8407461090057089</v>
      </c>
      <c r="P701">
        <f t="shared" si="96"/>
        <v>13.992743769353734</v>
      </c>
      <c r="Q701">
        <f t="shared" si="97"/>
        <v>0.30055232096125484</v>
      </c>
      <c r="R701">
        <f t="shared" si="98"/>
        <v>4.7937784542411127E-2</v>
      </c>
      <c r="S701">
        <f>fSi</f>
        <v>0.8</v>
      </c>
      <c r="T701">
        <f>vt(R701*ps+(1-R701)*pl,pl, 9.8, 0.001, 2*K701, 4*PI()*K701^2, M701,IF(4*PI()*K701^2/M701&gt;=1,K1oct,K1sph), IF(4*PI()*K701^2/M701&gt;=1,K2oct,K2sph))</f>
        <v>0.39644161186673893</v>
      </c>
      <c r="U701">
        <f>vt(S701*ps+(1-S701)*pl,pl, 9.8, 0.001, 2*K701, 4*PI()*K701^2, M701,IF(4*PI()*K701^2/M701&gt;=1,K1oct,K1sph), IF(4*PI()*K701^2/M701&gt;=1,K2oct,K2sph))</f>
        <v>1.6909158548593493</v>
      </c>
    </row>
    <row r="702" spans="6:21">
      <c r="F702">
        <f t="shared" si="102"/>
        <v>70.000000000000298</v>
      </c>
      <c r="G702">
        <f>T0+R_*F702</f>
        <v>841.49999999999977</v>
      </c>
      <c r="H702">
        <f t="shared" si="99"/>
        <v>14.615384615384651</v>
      </c>
      <c r="I702" s="4">
        <f>Cinetica(Tliq-G702)*f3_</f>
        <v>3.3538217996323998E-2</v>
      </c>
      <c r="J702" s="5">
        <f t="shared" si="100"/>
        <v>9.6574410163339586E-6</v>
      </c>
      <c r="K702" s="5">
        <f>MAX(I701,J701)*dt+K701</f>
        <v>0.63940553240122955</v>
      </c>
      <c r="L702" s="5">
        <f t="shared" si="95"/>
        <v>1.0950092257611106</v>
      </c>
      <c r="M702" s="6">
        <f>IF(J702&gt;=I702, 4*PI()*K702^2, f2_*f3_/f1_/K702*L702)</f>
        <v>7.2135722748053652</v>
      </c>
      <c r="N702">
        <f t="shared" si="94"/>
        <v>4.0000000000000002E-4</v>
      </c>
      <c r="O702">
        <f t="shared" si="101"/>
        <v>1.8420632252707647</v>
      </c>
      <c r="P702">
        <f t="shared" si="96"/>
        <v>14.002667393041049</v>
      </c>
      <c r="Q702">
        <f t="shared" si="97"/>
        <v>0.30055149877885373</v>
      </c>
      <c r="R702">
        <f t="shared" si="98"/>
        <v>4.7968512153606702E-2</v>
      </c>
      <c r="S702">
        <f>fSi</f>
        <v>0.8</v>
      </c>
      <c r="T702">
        <f>vt(R702*ps+(1-R702)*pl,pl, 9.8, 0.001, 2*K702, 4*PI()*K702^2, M702,IF(4*PI()*K702^2/M702&gt;=1,K1oct,K1sph), IF(4*PI()*K702^2/M702&gt;=1,K2oct,K2sph))</f>
        <v>0.39770906819852625</v>
      </c>
      <c r="U702">
        <f>vt(S702*ps+(1-S702)*pl,pl, 9.8, 0.001, 2*K702, 4*PI()*K702^2, M702,IF(4*PI()*K702^2/M702&gt;=1,K1oct,K1sph), IF(4*PI()*K702^2/M702&gt;=1,K2oct,K2sph))</f>
        <v>1.6957578192303842</v>
      </c>
    </row>
    <row r="703" spans="6:21">
      <c r="F703">
        <f t="shared" si="102"/>
        <v>70.100000000000293</v>
      </c>
      <c r="G703">
        <f>T0+R_*F703</f>
        <v>841.42999999999984</v>
      </c>
      <c r="H703">
        <f t="shared" si="99"/>
        <v>14.626153846153871</v>
      </c>
      <c r="I703" s="4">
        <f>Cinetica(Tliq-G703)*f3_</f>
        <v>3.3666426985990247E-2</v>
      </c>
      <c r="J703" s="5">
        <f t="shared" si="100"/>
        <v>9.6639771783404744E-6</v>
      </c>
      <c r="K703" s="5">
        <f>MAX(I702,J702)*dt+K702</f>
        <v>0.64275935420086194</v>
      </c>
      <c r="L703" s="5">
        <f t="shared" si="95"/>
        <v>1.112330450823118</v>
      </c>
      <c r="M703" s="6">
        <f>IF(J703&gt;=I703, 4*PI()*K703^2, f2_*f3_/f1_/K703*L703)</f>
        <v>7.2894442640219737</v>
      </c>
      <c r="N703">
        <f t="shared" si="94"/>
        <v>4.0000000000000002E-4</v>
      </c>
      <c r="O703">
        <f t="shared" si="101"/>
        <v>1.8433803386679728</v>
      </c>
      <c r="P703">
        <f t="shared" si="96"/>
        <v>14.012590960576496</v>
      </c>
      <c r="Q703">
        <f t="shared" si="97"/>
        <v>0.30055068089477022</v>
      </c>
      <c r="R703">
        <f t="shared" si="98"/>
        <v>4.799919870426067E-2</v>
      </c>
      <c r="S703">
        <f>fSi</f>
        <v>0.8</v>
      </c>
      <c r="T703">
        <f>vt(R703*ps+(1-R703)*pl,pl, 9.8, 0.001, 2*K703, 4*PI()*K703^2, M703,IF(4*PI()*K703^2/M703&gt;=1,K1oct,K1sph), IF(4*PI()*K703^2/M703&gt;=1,K2oct,K2sph))</f>
        <v>0.39897869342881387</v>
      </c>
      <c r="U703">
        <f>vt(S703*ps+(1-S703)*pl,pl, 9.8, 0.001, 2*K703, 4*PI()*K703^2, M703,IF(4*PI()*K703^2/M703&gt;=1,K1oct,K1sph), IF(4*PI()*K703^2/M703&gt;=1,K2oct,K2sph))</f>
        <v>1.7006067645143226</v>
      </c>
    </row>
    <row r="704" spans="6:21">
      <c r="F704">
        <f t="shared" si="102"/>
        <v>70.200000000000287</v>
      </c>
      <c r="G704">
        <f>T0+R_*F704</f>
        <v>841.35999999999979</v>
      </c>
      <c r="H704">
        <f t="shared" si="99"/>
        <v>14.636923076923109</v>
      </c>
      <c r="I704" s="4">
        <f>Cinetica(Tliq-G704)*f3_</f>
        <v>3.3794944129749191E-2</v>
      </c>
      <c r="J704" s="5">
        <f t="shared" si="100"/>
        <v>9.6705037222822447E-6</v>
      </c>
      <c r="K704" s="5">
        <f>MAX(I703,J703)*dt+K703</f>
        <v>0.64612599689946093</v>
      </c>
      <c r="L704" s="5">
        <f t="shared" si="95"/>
        <v>1.1299006410321855</v>
      </c>
      <c r="M704" s="6">
        <f>IF(J704&gt;=I704, 4*PI()*K704^2, f2_*f3_/f1_/K704*L704)</f>
        <v>7.3660054977398408</v>
      </c>
      <c r="N704">
        <f t="shared" si="94"/>
        <v>4.0000000000000002E-4</v>
      </c>
      <c r="O704">
        <f t="shared" si="101"/>
        <v>1.8446974492070602</v>
      </c>
      <c r="P704">
        <f t="shared" si="96"/>
        <v>14.022514472256688</v>
      </c>
      <c r="Q704">
        <f t="shared" si="97"/>
        <v>0.3005498672804971</v>
      </c>
      <c r="R704">
        <f t="shared" si="98"/>
        <v>4.8029844262223016E-2</v>
      </c>
      <c r="S704">
        <f>fSi</f>
        <v>0.8</v>
      </c>
      <c r="T704">
        <f>vt(R704*ps+(1-R704)*pl,pl, 9.8, 0.001, 2*K704, 4*PI()*K704^2, M704,IF(4*PI()*K704^2/M704&gt;=1,K1oct,K1sph), IF(4*PI()*K704^2/M704&gt;=1,K2oct,K2sph))</f>
        <v>0.40025048788280987</v>
      </c>
      <c r="U704">
        <f>vt(S704*ps+(1-S704)*pl,pl, 9.8, 0.001, 2*K704, 4*PI()*K704^2, M704,IF(4*PI()*K704^2/M704&gt;=1,K1oct,K1sph), IF(4*PI()*K704^2/M704&gt;=1,K2oct,K2sph))</f>
        <v>1.7054626909213007</v>
      </c>
    </row>
    <row r="705" spans="6:21">
      <c r="F705">
        <f t="shared" si="102"/>
        <v>70.300000000000281</v>
      </c>
      <c r="G705">
        <f>T0+R_*F705</f>
        <v>841.28999999999985</v>
      </c>
      <c r="H705">
        <f t="shared" si="99"/>
        <v>14.647692307692331</v>
      </c>
      <c r="I705" s="4">
        <f>Cinetica(Tliq-G705)*f3_</f>
        <v>3.3923769732146614E-2</v>
      </c>
      <c r="J705" s="5">
        <f t="shared" si="100"/>
        <v>9.6770206693733401E-6</v>
      </c>
      <c r="K705" s="5">
        <f>MAX(I704,J704)*dt+K704</f>
        <v>0.64950549131243585</v>
      </c>
      <c r="L705" s="5">
        <f t="shared" si="95"/>
        <v>1.1477230160972645</v>
      </c>
      <c r="M705" s="6">
        <f>IF(J705&gt;=I705, 4*PI()*K705^2, f2_*f3_/f1_/K705*L705)</f>
        <v>7.4432612516958985</v>
      </c>
      <c r="N705">
        <f t="shared" si="94"/>
        <v>4.0000000000000002E-4</v>
      </c>
      <c r="O705">
        <f t="shared" si="101"/>
        <v>1.8460145568976964</v>
      </c>
      <c r="P705">
        <f t="shared" si="96"/>
        <v>14.032437928376252</v>
      </c>
      <c r="Q705">
        <f t="shared" si="97"/>
        <v>0.30054905790775621</v>
      </c>
      <c r="R705">
        <f t="shared" si="98"/>
        <v>4.8060448895293366E-2</v>
      </c>
      <c r="S705">
        <f>fSi</f>
        <v>0.8</v>
      </c>
      <c r="T705">
        <f>vt(R705*ps+(1-R705)*pl,pl, 9.8, 0.001, 2*K705, 4*PI()*K705^2, M705,IF(4*PI()*K705^2/M705&gt;=1,K1oct,K1sph), IF(4*PI()*K705^2/M705&gt;=1,K2oct,K2sph))</f>
        <v>0.40152445188455838</v>
      </c>
      <c r="U705">
        <f>vt(S705*ps+(1-S705)*pl,pl, 9.8, 0.001, 2*K705, 4*PI()*K705^2, M705,IF(4*PI()*K705^2/M705&gt;=1,K1oct,K1sph), IF(4*PI()*K705^2/M705&gt;=1,K2oct,K2sph))</f>
        <v>1.7103255986609933</v>
      </c>
    </row>
    <row r="706" spans="6:21">
      <c r="F706">
        <f t="shared" si="102"/>
        <v>70.400000000000276</v>
      </c>
      <c r="G706">
        <f>T0+R_*F706</f>
        <v>841.2199999999998</v>
      </c>
      <c r="H706">
        <f t="shared" si="99"/>
        <v>14.65846153846157</v>
      </c>
      <c r="I706" s="4">
        <f>Cinetica(Tliq-G706)*f3_</f>
        <v>3.4052904097600339E-2</v>
      </c>
      <c r="J706" s="5">
        <f t="shared" si="100"/>
        <v>9.6835280407655304E-6</v>
      </c>
      <c r="K706" s="5">
        <f>MAX(I705,J705)*dt+K705</f>
        <v>0.65289786828565055</v>
      </c>
      <c r="L706" s="5">
        <f t="shared" si="95"/>
        <v>1.1658008327385843</v>
      </c>
      <c r="M706" s="6">
        <f>IF(J706&gt;=I706, 4*PI()*K706^2, f2_*f3_/f1_/K706*L706)</f>
        <v>7.5212168344856867</v>
      </c>
      <c r="N706">
        <f t="shared" ref="N706:N769" si="103">del_dl</f>
        <v>4.0000000000000002E-4</v>
      </c>
      <c r="O706">
        <f t="shared" si="101"/>
        <v>1.8473316617495059</v>
      </c>
      <c r="P706">
        <f t="shared" si="96"/>
        <v>14.042361329227839</v>
      </c>
      <c r="Q706">
        <f t="shared" si="97"/>
        <v>0.30054825274849623</v>
      </c>
      <c r="R706">
        <f t="shared" si="98"/>
        <v>4.8091012671229776E-2</v>
      </c>
      <c r="S706">
        <f>fSi</f>
        <v>0.8</v>
      </c>
      <c r="T706">
        <f>vt(R706*ps+(1-R706)*pl,pl, 9.8, 0.001, 2*K706, 4*PI()*K706^2, M706,IF(4*PI()*K706^2/M706&gt;=1,K1oct,K1sph), IF(4*PI()*K706^2/M706&gt;=1,K2oct,K2sph))</f>
        <v>0.40280058575723532</v>
      </c>
      <c r="U706">
        <f>vt(S706*ps+(1-S706)*pl,pl, 9.8, 0.001, 2*K706, 4*PI()*K706^2, M706,IF(4*PI()*K706^2/M706&gt;=1,K1oct,K1sph), IF(4*PI()*K706^2/M706&gt;=1,K2oct,K2sph))</f>
        <v>1.7151954879426181</v>
      </c>
    </row>
    <row r="707" spans="6:21">
      <c r="F707">
        <f t="shared" si="102"/>
        <v>70.50000000000027</v>
      </c>
      <c r="G707">
        <f>T0+R_*F707</f>
        <v>841.14999999999986</v>
      </c>
      <c r="H707">
        <f t="shared" si="99"/>
        <v>14.66923076923079</v>
      </c>
      <c r="I707" s="4">
        <f>Cinetica(Tliq-G707)*f3_</f>
        <v>3.4182347530398761E-2</v>
      </c>
      <c r="J707" s="5">
        <f t="shared" si="100"/>
        <v>9.6900258575484264E-6</v>
      </c>
      <c r="K707" s="5">
        <f>MAX(I706,J706)*dt+K706</f>
        <v>0.65630315869541056</v>
      </c>
      <c r="L707" s="5">
        <f t="shared" ref="L707:L770" si="104">K707^3*4/3*PI()</f>
        <v>1.1841373850600603</v>
      </c>
      <c r="M707" s="6">
        <f>IF(J707&gt;=I707, 4*PI()*K707^2, f2_*f3_/f1_/K707*L707)</f>
        <v>7.5998775877212879</v>
      </c>
      <c r="N707">
        <f t="shared" si="103"/>
        <v>4.0000000000000002E-4</v>
      </c>
      <c r="O707">
        <f t="shared" si="101"/>
        <v>1.8486487637720568</v>
      </c>
      <c r="P707">
        <f t="shared" ref="P707:P770" si="105">R707*O707+(1-R707)*H707</f>
        <v>14.052284675102152</v>
      </c>
      <c r="Q707">
        <f t="shared" ref="Q707:Q770" si="106">Q706+pl/ps*Dl/N706*((Tc-Tf)/ml-Co)/H706/(1-kpart)*M706*dt/L706-Q706*3/K706*we*dt</f>
        <v>0.3005474517748904</v>
      </c>
      <c r="R707">
        <f t="shared" ref="R707:R770" si="107">esidtGeral(R706,K706,MAX(I706,J706),pl,ps,kpart,H706,(H707-H706)/dt,M706,L706,Dl,N706,Co,dt)</f>
        <v>4.8121535657738058E-2</v>
      </c>
      <c r="S707">
        <f>fSi</f>
        <v>0.8</v>
      </c>
      <c r="T707">
        <f>vt(R707*ps+(1-R707)*pl,pl, 9.8, 0.001, 2*K707, 4*PI()*K707^2, M707,IF(4*PI()*K707^2/M707&gt;=1,K1oct,K1sph), IF(4*PI()*K707^2/M707&gt;=1,K2oct,K2sph))</f>
        <v>0.40407888982282242</v>
      </c>
      <c r="U707">
        <f>vt(S707*ps+(1-S707)*pl,pl, 9.8, 0.001, 2*K707, 4*PI()*K707^2, M707,IF(4*PI()*K707^2/M707&gt;=1,K1oct,K1sph), IF(4*PI()*K707^2/M707&gt;=1,K2oct,K2sph))</f>
        <v>1.7200723589749389</v>
      </c>
    </row>
    <row r="708" spans="6:21">
      <c r="F708">
        <f t="shared" si="102"/>
        <v>70.600000000000264</v>
      </c>
      <c r="G708">
        <f>T0+R_*F708</f>
        <v>841.07999999999981</v>
      </c>
      <c r="H708">
        <f t="shared" si="99"/>
        <v>14.680000000000028</v>
      </c>
      <c r="I708" s="4">
        <f>Cinetica(Tliq-G708)*f3_</f>
        <v>3.4312100334702798E-2</v>
      </c>
      <c r="J708" s="5">
        <f t="shared" si="100"/>
        <v>9.6965141407498057E-6</v>
      </c>
      <c r="K708" s="5">
        <f>MAX(I707,J707)*dt+K707</f>
        <v>0.65972139344845049</v>
      </c>
      <c r="L708" s="5">
        <f t="shared" si="104"/>
        <v>1.2027360049249172</v>
      </c>
      <c r="M708" s="6">
        <f>IF(J708&gt;=I708, 4*PI()*K708^2, f2_*f3_/f1_/K708*L708)</f>
        <v>7.6792488861897716</v>
      </c>
      <c r="N708">
        <f t="shared" si="103"/>
        <v>4.0000000000000002E-4</v>
      </c>
      <c r="O708">
        <f t="shared" si="101"/>
        <v>1.8499658629748732</v>
      </c>
      <c r="P708">
        <f t="shared" si="105"/>
        <v>14.062207966287955</v>
      </c>
      <c r="Q708">
        <f t="shared" si="106"/>
        <v>0.30054665495933469</v>
      </c>
      <c r="R708">
        <f t="shared" si="107"/>
        <v>4.8152017922480563E-2</v>
      </c>
      <c r="S708">
        <f>fSi</f>
        <v>0.8</v>
      </c>
      <c r="T708">
        <f>vt(R708*ps+(1-R708)*pl,pl, 9.8, 0.001, 2*K708, 4*PI()*K708^2, M708,IF(4*PI()*K708^2/M708&gt;=1,K1oct,K1sph), IF(4*PI()*K708^2/M708&gt;=1,K2oct,K2sph))</f>
        <v>0.40535936440250087</v>
      </c>
      <c r="U708">
        <f>vt(S708*ps+(1-S708)*pl,pl, 9.8, 0.001, 2*K708, 4*PI()*K708^2, M708,IF(4*PI()*K708^2/M708&gt;=1,K1oct,K1sph), IF(4*PI()*K708^2/M708&gt;=1,K2oct,K2sph))</f>
        <v>1.7249562119662654</v>
      </c>
    </row>
    <row r="709" spans="6:21">
      <c r="F709">
        <f t="shared" si="102"/>
        <v>70.700000000000259</v>
      </c>
      <c r="G709">
        <f>T0+R_*F709</f>
        <v>841.00999999999976</v>
      </c>
      <c r="H709">
        <f t="shared" si="99"/>
        <v>14.690769230769266</v>
      </c>
      <c r="I709" s="4">
        <f>Cinetica(Tliq-G709)*f3_</f>
        <v>3.4442162814544611E-2</v>
      </c>
      <c r="J709" s="5">
        <f t="shared" si="100"/>
        <v>9.7029929113357447E-6</v>
      </c>
      <c r="K709" s="5">
        <f>MAX(I708,J708)*dt+K708</f>
        <v>0.66315260348192073</v>
      </c>
      <c r="L709" s="5">
        <f t="shared" si="104"/>
        <v>1.2216000623345489</v>
      </c>
      <c r="M709" s="6">
        <f>IF(J709&gt;=I709, 4*PI()*K709^2, f2_*f3_/f1_/K709*L709)</f>
        <v>7.7593361380121886</v>
      </c>
      <c r="N709">
        <f t="shared" si="103"/>
        <v>4.0000000000000002E-4</v>
      </c>
      <c r="O709">
        <f t="shared" si="101"/>
        <v>1.8512829593674245</v>
      </c>
      <c r="P709">
        <f t="shared" si="105"/>
        <v>14.072131203072088</v>
      </c>
      <c r="Q709">
        <f t="shared" si="106"/>
        <v>0.30054586227444557</v>
      </c>
      <c r="R709">
        <f t="shared" si="107"/>
        <v>4.8182459533066206E-2</v>
      </c>
      <c r="S709">
        <f>fSi</f>
        <v>0.8</v>
      </c>
      <c r="T709">
        <f>vt(R709*ps+(1-R709)*pl,pl, 9.8, 0.001, 2*K709, 4*PI()*K709^2, M709,IF(4*PI()*K709^2/M709&gt;=1,K1oct,K1sph), IF(4*PI()*K709^2/M709&gt;=1,K2oct,K2sph))</f>
        <v>0.40664200981625243</v>
      </c>
      <c r="U709">
        <f>vt(S709*ps+(1-S709)*pl,pl, 9.8, 0.001, 2*K709, 4*PI()*K709^2, M709,IF(4*PI()*K709^2/M709&gt;=1,K1oct,K1sph), IF(4*PI()*K709^2/M709&gt;=1,K2oct,K2sph))</f>
        <v>1.7298470471244596</v>
      </c>
    </row>
    <row r="710" spans="6:21">
      <c r="F710">
        <f t="shared" si="102"/>
        <v>70.800000000000253</v>
      </c>
      <c r="G710">
        <f>T0+R_*F710</f>
        <v>840.93999999999983</v>
      </c>
      <c r="H710">
        <f t="shared" si="99"/>
        <v>14.701538461538489</v>
      </c>
      <c r="I710" s="4">
        <f>Cinetica(Tliq-G710)*f3_</f>
        <v>3.4572535273828503E-2</v>
      </c>
      <c r="J710" s="5">
        <f t="shared" si="100"/>
        <v>9.7094621902108962E-6</v>
      </c>
      <c r="K710" s="5">
        <f>MAX(I709,J709)*dt+K709</f>
        <v>0.66659681976337515</v>
      </c>
      <c r="L710" s="5">
        <f t="shared" si="104"/>
        <v>1.240732965810641</v>
      </c>
      <c r="M710" s="6">
        <f>IF(J710&gt;=I710, 4*PI()*K710^2, f2_*f3_/f1_/K710*L710)</f>
        <v>7.8401447848030941</v>
      </c>
      <c r="N710">
        <f t="shared" si="103"/>
        <v>4.0000000000000002E-4</v>
      </c>
      <c r="O710">
        <f t="shared" si="101"/>
        <v>1.8526000529591309</v>
      </c>
      <c r="P710">
        <f t="shared" si="105"/>
        <v>14.082054385739482</v>
      </c>
      <c r="Q710">
        <f t="shared" si="106"/>
        <v>0.30054507369305783</v>
      </c>
      <c r="R710">
        <f t="shared" si="107"/>
        <v>4.821286055705349E-2</v>
      </c>
      <c r="S710">
        <f>fSi</f>
        <v>0.8</v>
      </c>
      <c r="T710">
        <f>vt(R710*ps+(1-R710)*pl,pl, 9.8, 0.001, 2*K710, 4*PI()*K710^2, M710,IF(4*PI()*K710^2/M710&gt;=1,K1oct,K1sph), IF(4*PI()*K710^2/M710&gt;=1,K2oct,K2sph))</f>
        <v>0.40792682638318073</v>
      </c>
      <c r="U710">
        <f>vt(S710*ps+(1-S710)*pl,pl, 9.8, 0.001, 2*K710, 4*PI()*K710^2, M710,IF(4*PI()*K710^2/M710&gt;=1,K1oct,K1sph), IF(4*PI()*K710^2/M710&gt;=1,K2oct,K2sph))</f>
        <v>1.734744864656933</v>
      </c>
    </row>
    <row r="711" spans="6:21">
      <c r="F711">
        <f t="shared" si="102"/>
        <v>70.900000000000247</v>
      </c>
      <c r="G711">
        <f>T0+R_*F711</f>
        <v>840.86999999999978</v>
      </c>
      <c r="H711">
        <f t="shared" si="99"/>
        <v>14.712307692307727</v>
      </c>
      <c r="I711" s="4">
        <f>Cinetica(Tliq-G711)*f3_</f>
        <v>3.4703218016331784E-2</v>
      </c>
      <c r="J711" s="5">
        <f t="shared" si="100"/>
        <v>9.7159219982187301E-6</v>
      </c>
      <c r="K711" s="5">
        <f>MAX(I710,J710)*dt+K710</f>
        <v>0.67005407329075795</v>
      </c>
      <c r="L711" s="5">
        <f t="shared" si="104"/>
        <v>1.2601381627805777</v>
      </c>
      <c r="M711" s="6">
        <f>IF(J711&gt;=I711, 4*PI()*K711^2, f2_*f3_/f1_/K711*L711)</f>
        <v>7.9216803018306159</v>
      </c>
      <c r="N711">
        <f t="shared" si="103"/>
        <v>4.0000000000000002E-4</v>
      </c>
      <c r="O711">
        <f t="shared" si="101"/>
        <v>1.8539171437593676</v>
      </c>
      <c r="P711">
        <f t="shared" si="105"/>
        <v>14.091977514573184</v>
      </c>
      <c r="Q711">
        <f t="shared" si="106"/>
        <v>0.30054428918822262</v>
      </c>
      <c r="R711">
        <f t="shared" si="107"/>
        <v>4.8243221061952821E-2</v>
      </c>
      <c r="S711">
        <f>fSi</f>
        <v>0.8</v>
      </c>
      <c r="T711">
        <f>vt(R711*ps+(1-R711)*pl,pl, 9.8, 0.001, 2*K711, 4*PI()*K711^2, M711,IF(4*PI()*K711^2/M711&gt;=1,K1oct,K1sph), IF(4*PI()*K711^2/M711&gt;=1,K2oct,K2sph))</f>
        <v>0.40921381442135268</v>
      </c>
      <c r="U711">
        <f>vt(S711*ps+(1-S711)*pl,pl, 9.8, 0.001, 2*K711, 4*PI()*K711^2, M711,IF(4*PI()*K711^2/M711&gt;=1,K1oct,K1sph), IF(4*PI()*K711^2/M711&gt;=1,K2oct,K2sph))</f>
        <v>1.7396496647706561</v>
      </c>
    </row>
    <row r="712" spans="6:21">
      <c r="F712">
        <f t="shared" si="102"/>
        <v>71.000000000000242</v>
      </c>
      <c r="G712">
        <f>T0+R_*F712</f>
        <v>840.79999999999984</v>
      </c>
      <c r="H712">
        <f t="shared" si="99"/>
        <v>14.723076923076947</v>
      </c>
      <c r="I712" s="4">
        <f>Cinetica(Tliq-G712)*f3_</f>
        <v>3.4834211345703463E-2</v>
      </c>
      <c r="J712" s="5">
        <f t="shared" si="100"/>
        <v>9.7223723561416929E-6</v>
      </c>
      <c r="K712" s="5">
        <f>MAX(I711,J711)*dt+K711</f>
        <v>0.67352439509239115</v>
      </c>
      <c r="L712" s="5">
        <f t="shared" si="104"/>
        <v>1.2798191399661574</v>
      </c>
      <c r="M712" s="6">
        <f>IF(J712&gt;=I712, 4*PI()*K712^2, f2_*f3_/f1_/K712*L712)</f>
        <v>8.0039481981770599</v>
      </c>
      <c r="N712">
        <f t="shared" si="103"/>
        <v>4.0000000000000002E-4</v>
      </c>
      <c r="O712">
        <f t="shared" si="101"/>
        <v>1.8552342317774555</v>
      </c>
      <c r="P712">
        <f t="shared" si="105"/>
        <v>14.101900589854354</v>
      </c>
      <c r="Q712">
        <f t="shared" si="106"/>
        <v>0.30054350873320557</v>
      </c>
      <c r="R712">
        <f t="shared" si="107"/>
        <v>4.8273541115217249E-2</v>
      </c>
      <c r="S712">
        <f>fSi</f>
        <v>0.8</v>
      </c>
      <c r="T712">
        <f>vt(R712*ps+(1-R712)*pl,pl, 9.8, 0.001, 2*K712, 4*PI()*K712^2, M712,IF(4*PI()*K712^2/M712&gt;=1,K1oct,K1sph), IF(4*PI()*K712^2/M712&gt;=1,K2oct,K2sph))</f>
        <v>0.41050297424780596</v>
      </c>
      <c r="U712">
        <f>vt(S712*ps+(1-S712)*pl,pl, 9.8, 0.001, 2*K712, 4*PI()*K712^2, M712,IF(4*PI()*K712^2/M712&gt;=1,K1oct,K1sph), IF(4*PI()*K712^2/M712&gt;=1,K2oct,K2sph))</f>
        <v>1.7445614476721545</v>
      </c>
    </row>
    <row r="713" spans="6:21">
      <c r="F713">
        <f t="shared" si="102"/>
        <v>71.100000000000236</v>
      </c>
      <c r="G713">
        <f>T0+R_*F713</f>
        <v>840.72999999999979</v>
      </c>
      <c r="H713">
        <f t="shared" si="99"/>
        <v>14.733846153846185</v>
      </c>
      <c r="I713" s="4">
        <f>Cinetica(Tliq-G713)*f3_</f>
        <v>3.4965515565466274E-2</v>
      </c>
      <c r="J713" s="5">
        <f t="shared" si="100"/>
        <v>9.7288132847015121E-6</v>
      </c>
      <c r="K713" s="5">
        <f>MAX(I712,J712)*dt+K712</f>
        <v>0.67700781622696149</v>
      </c>
      <c r="L713" s="5">
        <f t="shared" si="104"/>
        <v>1.2997794237756382</v>
      </c>
      <c r="M713" s="6">
        <f>IF(J713&gt;=I713, 4*PI()*K713^2, f2_*f3_/f1_/K713*L713)</f>
        <v>8.0869540169000445</v>
      </c>
      <c r="N713">
        <f t="shared" si="103"/>
        <v>4.0000000000000002E-4</v>
      </c>
      <c r="O713">
        <f t="shared" si="101"/>
        <v>1.8565513170226728</v>
      </c>
      <c r="P713">
        <f t="shared" si="105"/>
        <v>14.111823611862297</v>
      </c>
      <c r="Q713">
        <f t="shared" si="106"/>
        <v>0.30054273230148459</v>
      </c>
      <c r="R713">
        <f t="shared" si="107"/>
        <v>4.8303820784251314E-2</v>
      </c>
      <c r="S713">
        <f>fSi</f>
        <v>0.8</v>
      </c>
      <c r="T713">
        <f>vt(R713*ps+(1-R713)*pl,pl, 9.8, 0.001, 2*K713, 4*PI()*K713^2, M713,IF(4*PI()*K713^2/M713&gt;=1,K1oct,K1sph), IF(4*PI()*K713^2/M713&gt;=1,K2oct,K2sph))</f>
        <v>0.41179430617868112</v>
      </c>
      <c r="U713">
        <f>vt(S713*ps+(1-S713)*pl,pl, 9.8, 0.001, 2*K713, 4*PI()*K713^2, M713,IF(4*PI()*K713^2/M713&gt;=1,K1oct,K1sph), IF(4*PI()*K713^2/M713&gt;=1,K2oct,K2sph))</f>
        <v>1.7494802135675158</v>
      </c>
    </row>
    <row r="714" spans="6:21">
      <c r="F714">
        <f t="shared" si="102"/>
        <v>71.20000000000023</v>
      </c>
      <c r="G714">
        <f>T0+R_*F714</f>
        <v>840.65999999999985</v>
      </c>
      <c r="H714">
        <f t="shared" si="99"/>
        <v>14.744615384615408</v>
      </c>
      <c r="I714" s="4">
        <f>Cinetica(Tliq-G714)*f3_</f>
        <v>3.5097130979015123E-2</v>
      </c>
      <c r="J714" s="5">
        <f t="shared" si="100"/>
        <v>9.7352448045593355E-6</v>
      </c>
      <c r="K714" s="5">
        <f>MAX(I713,J713)*dt+K713</f>
        <v>0.68050436778350809</v>
      </c>
      <c r="L714" s="5">
        <f t="shared" si="104"/>
        <v>1.3200225806991435</v>
      </c>
      <c r="M714" s="6">
        <f>IF(J714&gt;=I714, 4*PI()*K714^2, f2_*f3_/f1_/K714*L714)</f>
        <v>8.1707033351942009</v>
      </c>
      <c r="N714">
        <f t="shared" si="103"/>
        <v>4.0000000000000002E-4</v>
      </c>
      <c r="O714">
        <f t="shared" si="101"/>
        <v>1.857868399504244</v>
      </c>
      <c r="P714">
        <f t="shared" si="105"/>
        <v>14.121746580874472</v>
      </c>
      <c r="Q714">
        <f t="shared" si="106"/>
        <v>0.30054195986674798</v>
      </c>
      <c r="R714">
        <f t="shared" si="107"/>
        <v>4.8334060136400028E-2</v>
      </c>
      <c r="S714">
        <f>fSi</f>
        <v>0.8</v>
      </c>
      <c r="T714">
        <f>vt(R714*ps+(1-R714)*pl,pl, 9.8, 0.001, 2*K714, 4*PI()*K714^2, M714,IF(4*PI()*K714^2/M714&gt;=1,K1oct,K1sph), IF(4*PI()*K714^2/M714&gt;=1,K2oct,K2sph))</f>
        <v>0.41308781052903426</v>
      </c>
      <c r="U714">
        <f>vt(S714*ps+(1-S714)*pl,pl, 9.8, 0.001, 2*K714, 4*PI()*K714^2, M714,IF(4*PI()*K714^2/M714&gt;=1,K1oct,K1sph), IF(4*PI()*K714^2/M714&gt;=1,K2oct,K2sph))</f>
        <v>1.75440596266239</v>
      </c>
    </row>
    <row r="715" spans="6:21">
      <c r="F715">
        <f t="shared" si="102"/>
        <v>71.300000000000225</v>
      </c>
      <c r="G715">
        <f>T0+R_*F715</f>
        <v>840.5899999999998</v>
      </c>
      <c r="H715">
        <f t="shared" si="99"/>
        <v>14.755384615384646</v>
      </c>
      <c r="I715" s="4">
        <f>Cinetica(Tliq-G715)*f3_</f>
        <v>3.5229057889619067E-2</v>
      </c>
      <c r="J715" s="5">
        <f t="shared" si="100"/>
        <v>9.7416669363160328E-6</v>
      </c>
      <c r="K715" s="5">
        <f>MAX(I714,J714)*dt+K714</f>
        <v>0.68401408088140958</v>
      </c>
      <c r="L715" s="5">
        <f t="shared" si="104"/>
        <v>1.3405522177074443</v>
      </c>
      <c r="M715" s="6">
        <f>IF(J715&gt;=I715, 4*PI()*K715^2, f2_*f3_/f1_/K715*L715)</f>
        <v>8.2552017645533926</v>
      </c>
      <c r="N715">
        <f t="shared" si="103"/>
        <v>4.0000000000000002E-4</v>
      </c>
      <c r="O715">
        <f t="shared" si="101"/>
        <v>1.8591854792313514</v>
      </c>
      <c r="P715">
        <f t="shared" si="105"/>
        <v>14.131669497166506</v>
      </c>
      <c r="Q715">
        <f t="shared" si="106"/>
        <v>0.30054119140289243</v>
      </c>
      <c r="R715">
        <f t="shared" si="107"/>
        <v>4.8364259238957714E-2</v>
      </c>
      <c r="S715">
        <f>fSi</f>
        <v>0.8</v>
      </c>
      <c r="T715">
        <f>vt(R715*ps+(1-R715)*pl,pl, 9.8, 0.001, 2*K715, 4*PI()*K715^2, M715,IF(4*PI()*K715^2/M715&gt;=1,K1oct,K1sph), IF(4*PI()*K715^2/M715&gt;=1,K2oct,K2sph))</f>
        <v>0.4143834876130908</v>
      </c>
      <c r="U715">
        <f>vt(S715*ps+(1-S715)*pl,pl, 9.8, 0.001, 2*K715, 4*PI()*K715^2, M715,IF(4*PI()*K715^2/M715&gt;=1,K1oct,K1sph), IF(4*PI()*K715^2/M715&gt;=1,K2oct,K2sph))</f>
        <v>1.7593386951619903</v>
      </c>
    </row>
    <row r="716" spans="6:21">
      <c r="F716">
        <f t="shared" si="102"/>
        <v>71.400000000000219</v>
      </c>
      <c r="G716">
        <f>T0+R_*F716</f>
        <v>840.51999999999987</v>
      </c>
      <c r="H716">
        <f t="shared" si="99"/>
        <v>14.766153846153866</v>
      </c>
      <c r="I716" s="4">
        <f>Cinetica(Tliq-G716)*f3_</f>
        <v>3.5361296600419832E-2</v>
      </c>
      <c r="J716" s="5">
        <f t="shared" si="100"/>
        <v>9.7480797005123308E-6</v>
      </c>
      <c r="K716" s="5">
        <f>MAX(I715,J715)*dt+K715</f>
        <v>0.68753698667037144</v>
      </c>
      <c r="L716" s="5">
        <f t="shared" si="104"/>
        <v>1.3613719826541473</v>
      </c>
      <c r="M716" s="6">
        <f>IF(J716&gt;=I716, 4*PI()*K716^2, f2_*f3_/f1_/K716*L716)</f>
        <v>8.3404549509334931</v>
      </c>
      <c r="N716">
        <f t="shared" si="103"/>
        <v>4.0000000000000002E-4</v>
      </c>
      <c r="O716">
        <f t="shared" si="101"/>
        <v>1.8605025562131239</v>
      </c>
      <c r="P716">
        <f t="shared" si="105"/>
        <v>14.141592361012203</v>
      </c>
      <c r="Q716">
        <f t="shared" si="106"/>
        <v>0.30054042688402116</v>
      </c>
      <c r="R716">
        <f t="shared" si="107"/>
        <v>4.839441815915755E-2</v>
      </c>
      <c r="S716">
        <f>fSi</f>
        <v>0.8</v>
      </c>
      <c r="T716">
        <f>vt(R716*ps+(1-R716)*pl,pl, 9.8, 0.001, 2*K716, 4*PI()*K716^2, M716,IF(4*PI()*K716^2/M716&gt;=1,K1oct,K1sph), IF(4*PI()*K716^2/M716&gt;=1,K2oct,K2sph))</f>
        <v>0.41568133774388699</v>
      </c>
      <c r="U716">
        <f>vt(S716*ps+(1-S716)*pl,pl, 9.8, 0.001, 2*K716, 4*PI()*K716^2, M716,IF(4*PI()*K716^2/M716&gt;=1,K1oct,K1sph), IF(4*PI()*K716^2/M716&gt;=1,K2oct,K2sph))</f>
        <v>1.764278411271101</v>
      </c>
    </row>
    <row r="717" spans="6:21">
      <c r="F717">
        <f t="shared" si="102"/>
        <v>71.500000000000213</v>
      </c>
      <c r="G717">
        <f>T0+R_*F717</f>
        <v>840.44999999999982</v>
      </c>
      <c r="H717">
        <f t="shared" si="99"/>
        <v>14.776923076923104</v>
      </c>
      <c r="I717" s="4">
        <f>Cinetica(Tliq-G717)*f3_</f>
        <v>3.5493847414433718E-2</v>
      </c>
      <c r="J717" s="5">
        <f t="shared" si="100"/>
        <v>9.7544831176291236E-6</v>
      </c>
      <c r="K717" s="5">
        <f>MAX(I716,J716)*dt+K716</f>
        <v>0.69107311633041346</v>
      </c>
      <c r="L717" s="5">
        <f t="shared" si="104"/>
        <v>1.3824855646813086</v>
      </c>
      <c r="M717" s="6">
        <f>IF(J717&gt;=I717, 4*PI()*K717^2, f2_*f3_/f1_/K717*L717)</f>
        <v>8.42646857491569</v>
      </c>
      <c r="N717">
        <f t="shared" si="103"/>
        <v>4.0000000000000002E-4</v>
      </c>
      <c r="O717">
        <f t="shared" si="101"/>
        <v>1.8618196304586496</v>
      </c>
      <c r="P717">
        <f t="shared" si="105"/>
        <v>14.15151517268357</v>
      </c>
      <c r="Q717">
        <f t="shared" si="106"/>
        <v>0.3005396662844419</v>
      </c>
      <c r="R717">
        <f t="shared" si="107"/>
        <v>4.842453696418042E-2</v>
      </c>
      <c r="S717">
        <f>fSi</f>
        <v>0.8</v>
      </c>
      <c r="T717">
        <f>vt(R717*ps+(1-R717)*pl,pl, 9.8, 0.001, 2*K717, 4*PI()*K717^2, M717,IF(4*PI()*K717^2/M717&gt;=1,K1oct,K1sph), IF(4*PI()*K717^2/M717&gt;=1,K2oct,K2sph))</f>
        <v>0.4169813612336456</v>
      </c>
      <c r="U717">
        <f>vt(S717*ps+(1-S717)*pl,pl, 9.8, 0.001, 2*K717, 4*PI()*K717^2, M717,IF(4*PI()*K717^2/M717&gt;=1,K1oct,K1sph), IF(4*PI()*K717^2/M717&gt;=1,K2oct,K2sph))</f>
        <v>1.7692251111940736</v>
      </c>
    </row>
    <row r="718" spans="6:21">
      <c r="F718">
        <f t="shared" si="102"/>
        <v>71.600000000000207</v>
      </c>
      <c r="G718">
        <f>T0+R_*F718</f>
        <v>840.37999999999988</v>
      </c>
      <c r="H718">
        <f t="shared" si="99"/>
        <v>14.787692307692327</v>
      </c>
      <c r="I718" s="4">
        <f>Cinetica(Tliq-G718)*f3_</f>
        <v>3.5626710634550161E-2</v>
      </c>
      <c r="J718" s="5">
        <f t="shared" si="100"/>
        <v>9.760877208087603E-6</v>
      </c>
      <c r="K718" s="5">
        <f>MAX(I717,J717)*dt+K717</f>
        <v>0.69462250107185686</v>
      </c>
      <c r="L718" s="5">
        <f t="shared" si="104"/>
        <v>1.4038966946285039</v>
      </c>
      <c r="M718" s="6">
        <f>IF(J718&gt;=I718, 4*PI()*K718^2, f2_*f3_/f1_/K718*L718)</f>
        <v>8.5132483518703612</v>
      </c>
      <c r="N718">
        <f t="shared" si="103"/>
        <v>4.0000000000000002E-4</v>
      </c>
      <c r="O718">
        <f t="shared" si="101"/>
        <v>1.863136701976964</v>
      </c>
      <c r="P718">
        <f t="shared" si="105"/>
        <v>14.161437932450831</v>
      </c>
      <c r="Q718">
        <f t="shared" si="106"/>
        <v>0.30053890957866508</v>
      </c>
      <c r="R718">
        <f t="shared" si="107"/>
        <v>4.8454615721144005E-2</v>
      </c>
      <c r="S718">
        <f>fSi</f>
        <v>0.8</v>
      </c>
      <c r="T718">
        <f>vt(R718*ps+(1-R718)*pl,pl, 9.8, 0.001, 2*K718, 4*PI()*K718^2, M718,IF(4*PI()*K718^2/M718&gt;=1,K1oct,K1sph), IF(4*PI()*K718^2/M718&gt;=1,K2oct,K2sph))</f>
        <v>0.41828355839366255</v>
      </c>
      <c r="U718">
        <f>vt(S718*ps+(1-S718)*pl,pl, 9.8, 0.001, 2*K718, 4*PI()*K718^2, M718,IF(4*PI()*K718^2/M718&gt;=1,K1oct,K1sph), IF(4*PI()*K718^2/M718&gt;=1,K2oct,K2sph))</f>
        <v>1.7741787951348322</v>
      </c>
    </row>
    <row r="719" spans="6:21">
      <c r="F719">
        <f t="shared" si="102"/>
        <v>71.700000000000202</v>
      </c>
      <c r="G719">
        <f>T0+R_*F719</f>
        <v>840.30999999999983</v>
      </c>
      <c r="H719">
        <f t="shared" si="99"/>
        <v>14.798461538461565</v>
      </c>
      <c r="I719" s="4">
        <f>Cinetica(Tliq-G719)*f3_</f>
        <v>3.575988656353362E-2</v>
      </c>
      <c r="J719" s="5">
        <f t="shared" si="100"/>
        <v>9.7672619922495501E-6</v>
      </c>
      <c r="K719" s="5">
        <f>MAX(I718,J718)*dt+K718</f>
        <v>0.69818517213531184</v>
      </c>
      <c r="L719" s="5">
        <f t="shared" si="104"/>
        <v>1.4256091454453728</v>
      </c>
      <c r="M719" s="6">
        <f>IF(J719&gt;=I719, 4*PI()*K719^2, f2_*f3_/f1_/K719*L719)</f>
        <v>8.6008000321214766</v>
      </c>
      <c r="N719">
        <f t="shared" si="103"/>
        <v>4.0000000000000002E-4</v>
      </c>
      <c r="O719">
        <f t="shared" si="101"/>
        <v>1.8644537707770619</v>
      </c>
      <c r="P719">
        <f t="shared" si="105"/>
        <v>14.171360640582424</v>
      </c>
      <c r="Q719">
        <f t="shared" si="106"/>
        <v>0.30053815674140189</v>
      </c>
      <c r="R719">
        <f t="shared" si="107"/>
        <v>4.8484654497111646E-2</v>
      </c>
      <c r="S719">
        <f>fSi</f>
        <v>0.8</v>
      </c>
      <c r="T719">
        <f>vt(R719*ps+(1-R719)*pl,pl, 9.8, 0.001, 2*K719, 4*PI()*K719^2, M719,IF(4*PI()*K719^2/M719&gt;=1,K1oct,K1sph), IF(4*PI()*K719^2/M719&gt;=1,K2oct,K2sph))</f>
        <v>0.41958792953411839</v>
      </c>
      <c r="U719">
        <f>vt(S719*ps+(1-S719)*pl,pl, 9.8, 0.001, 2*K719, 4*PI()*K719^2, M719,IF(4*PI()*K719^2/M719&gt;=1,K1oct,K1sph), IF(4*PI()*K719^2/M719&gt;=1,K2oct,K2sph))</f>
        <v>1.779139463296878</v>
      </c>
    </row>
    <row r="720" spans="6:21">
      <c r="F720">
        <f t="shared" si="102"/>
        <v>71.800000000000196</v>
      </c>
      <c r="G720">
        <f>T0+R_*F720</f>
        <v>840.2399999999999</v>
      </c>
      <c r="H720">
        <f t="shared" si="99"/>
        <v>14.809230769230785</v>
      </c>
      <c r="I720" s="4">
        <f>Cinetica(Tliq-G720)*f3_</f>
        <v>3.5893375504022169E-2</v>
      </c>
      <c r="J720" s="5">
        <f t="shared" si="100"/>
        <v>9.7736374904174841E-6</v>
      </c>
      <c r="K720" s="5">
        <f>MAX(I719,J719)*dt+K719</f>
        <v>0.70176116079166517</v>
      </c>
      <c r="L720" s="5">
        <f t="shared" si="104"/>
        <v>1.4476267326076673</v>
      </c>
      <c r="M720" s="6">
        <f>IF(J720&gt;=I720, 4*PI()*K720^2, f2_*f3_/f1_/K720*L720)</f>
        <v>8.6891294011115523</v>
      </c>
      <c r="N720">
        <f t="shared" si="103"/>
        <v>4.0000000000000002E-4</v>
      </c>
      <c r="O720">
        <f t="shared" si="101"/>
        <v>1.8657708368678858</v>
      </c>
      <c r="P720">
        <f t="shared" si="105"/>
        <v>14.181283297345033</v>
      </c>
      <c r="Q720">
        <f t="shared" si="106"/>
        <v>0.30053740774756244</v>
      </c>
      <c r="R720">
        <f t="shared" si="107"/>
        <v>4.851465335908197E-2</v>
      </c>
      <c r="S720">
        <f>fSi</f>
        <v>0.8</v>
      </c>
      <c r="T720">
        <f>vt(R720*ps+(1-R720)*pl,pl, 9.8, 0.001, 2*K720, 4*PI()*K720^2, M720,IF(4*PI()*K720^2/M720&gt;=1,K1oct,K1sph), IF(4*PI()*K720^2/M720&gt;=1,K2oct,K2sph))</f>
        <v>0.42089447496435711</v>
      </c>
      <c r="U720">
        <f>vt(S720*ps+(1-S720)*pl,pl, 9.8, 0.001, 2*K720, 4*PI()*K720^2, M720,IF(4*PI()*K720^2/M720&gt;=1,K1oct,K1sph), IF(4*PI()*K720^2/M720&gt;=1,K2oct,K2sph))</f>
        <v>1.7841071158832862</v>
      </c>
    </row>
    <row r="721" spans="6:21">
      <c r="F721">
        <f t="shared" si="102"/>
        <v>71.90000000000019</v>
      </c>
      <c r="G721">
        <f>T0+R_*F721</f>
        <v>840.16999999999985</v>
      </c>
      <c r="H721">
        <f t="shared" si="99"/>
        <v>14.820000000000023</v>
      </c>
      <c r="I721" s="4">
        <f>Cinetica(Tliq-G721)*f3_</f>
        <v>3.6027177758529323E-2</v>
      </c>
      <c r="J721" s="5">
        <f t="shared" si="100"/>
        <v>9.7800037228349518E-6</v>
      </c>
      <c r="K721" s="5">
        <f>MAX(I720,J720)*dt+K720</f>
        <v>0.70535049834206742</v>
      </c>
      <c r="L721" s="5">
        <f t="shared" si="104"/>
        <v>1.4699533145368262</v>
      </c>
      <c r="M721" s="6">
        <f>IF(J721&gt;=I721, 4*PI()*K721^2, f2_*f3_/f1_/K721*L721)</f>
        <v>8.7782422795671629</v>
      </c>
      <c r="N721">
        <f t="shared" si="103"/>
        <v>4.0000000000000002E-4</v>
      </c>
      <c r="O721">
        <f t="shared" si="101"/>
        <v>1.8670879002583392</v>
      </c>
      <c r="P721">
        <f t="shared" si="105"/>
        <v>14.191205903003599</v>
      </c>
      <c r="Q721">
        <f t="shared" si="106"/>
        <v>0.30053666257225392</v>
      </c>
      <c r="R721">
        <f t="shared" si="107"/>
        <v>4.8544612373997785E-2</v>
      </c>
      <c r="S721">
        <f>fSi</f>
        <v>0.8</v>
      </c>
      <c r="T721">
        <f>vt(R721*ps+(1-R721)*pl,pl, 9.8, 0.001, 2*K721, 4*PI()*K721^2, M721,IF(4*PI()*K721^2/M721&gt;=1,K1oct,K1sph), IF(4*PI()*K721^2/M721&gt;=1,K2oct,K2sph))</f>
        <v>0.42220319499277181</v>
      </c>
      <c r="U721">
        <f>vt(S721*ps+(1-S721)*pl,pl, 9.8, 0.001, 2*K721, 4*PI()*K721^2, M721,IF(4*PI()*K721^2/M721&gt;=1,K1oct,K1sph), IF(4*PI()*K721^2/M721&gt;=1,K2oct,K2sph))</f>
        <v>1.7890817530967127</v>
      </c>
    </row>
    <row r="722" spans="6:21">
      <c r="F722">
        <f t="shared" si="102"/>
        <v>72.000000000000185</v>
      </c>
      <c r="G722">
        <f>T0+R_*F722</f>
        <v>840.09999999999991</v>
      </c>
      <c r="H722">
        <f t="shared" si="99"/>
        <v>14.830769230769246</v>
      </c>
      <c r="I722" s="4">
        <f>Cinetica(Tliq-G722)*f3_</f>
        <v>3.6161293629442676E-2</v>
      </c>
      <c r="J722" s="5">
        <f t="shared" si="100"/>
        <v>9.7863607096866588E-6</v>
      </c>
      <c r="K722" s="5">
        <f>MAX(I721,J721)*dt+K721</f>
        <v>0.70895321611792039</v>
      </c>
      <c r="L722" s="5">
        <f t="shared" si="104"/>
        <v>1.4925927930230996</v>
      </c>
      <c r="M722" s="6">
        <f>IF(J722&gt;=I722, 4*PI()*K722^2, f2_*f3_/f1_/K722*L722)</f>
        <v>8.8681445236649861</v>
      </c>
      <c r="N722">
        <f t="shared" si="103"/>
        <v>4.0000000000000002E-4</v>
      </c>
      <c r="O722">
        <f t="shared" si="101"/>
        <v>1.8684049609572733</v>
      </c>
      <c r="P722">
        <f t="shared" si="105"/>
        <v>14.201128457821325</v>
      </c>
      <c r="Q722">
        <f t="shared" si="106"/>
        <v>0.30053592119077888</v>
      </c>
      <c r="R722">
        <f t="shared" si="107"/>
        <v>4.8574531608735226E-2</v>
      </c>
      <c r="S722">
        <f>fSi</f>
        <v>0.8</v>
      </c>
      <c r="T722">
        <f>vt(R722*ps+(1-R722)*pl,pl, 9.8, 0.001, 2*K722, 4*PI()*K722^2, M722,IF(4*PI()*K722^2/M722&gt;=1,K1oct,K1sph), IF(4*PI()*K722^2/M722&gt;=1,K2oct,K2sph))</f>
        <v>0.42351408992671324</v>
      </c>
      <c r="U722">
        <f>vt(S722*ps+(1-S722)*pl,pl, 9.8, 0.001, 2*K722, 4*PI()*K722^2, M722,IF(4*PI()*K722^2/M722&gt;=1,K1oct,K1sph), IF(4*PI()*K722^2/M722&gt;=1,K2oct,K2sph))</f>
        <v>1.794063375139396</v>
      </c>
    </row>
    <row r="723" spans="6:21">
      <c r="F723">
        <f t="shared" si="102"/>
        <v>72.100000000000179</v>
      </c>
      <c r="G723">
        <f>T0+R_*F723</f>
        <v>840.02999999999986</v>
      </c>
      <c r="H723">
        <f t="shared" ref="H723:H786" si="108">(G723-Tf)/ml</f>
        <v>14.841538461538484</v>
      </c>
      <c r="I723" s="4">
        <f>Cinetica(Tliq-G723)*f3_</f>
        <v>3.6295723419025719E-2</v>
      </c>
      <c r="J723" s="5">
        <f t="shared" ref="J723:J786" si="109">Glob(H723,N723,Dl,Co,kpart)</f>
        <v>9.7927084710987634E-6</v>
      </c>
      <c r="K723" s="5">
        <f>MAX(I722,J722)*dt+K722</f>
        <v>0.7125693454808647</v>
      </c>
      <c r="L723" s="5">
        <f t="shared" si="104"/>
        <v>1.5155491136522525</v>
      </c>
      <c r="M723" s="6">
        <f>IF(J723&gt;=I723, 4*PI()*K723^2, f2_*f3_/f1_/K723*L723)</f>
        <v>8.9588420251984147</v>
      </c>
      <c r="N723">
        <f t="shared" si="103"/>
        <v>4.0000000000000002E-4</v>
      </c>
      <c r="O723">
        <f t="shared" ref="O723:O786" si="110">O722+(kpart*H722-O722)/L722/R722*(L722*(R723-R722)+R722*MAX(I722,J722)*M722*dt)</f>
        <v>1.8697220189735007</v>
      </c>
      <c r="P723">
        <f t="shared" si="105"/>
        <v>14.2110509620597</v>
      </c>
      <c r="Q723">
        <f t="shared" si="106"/>
        <v>0.30053518357863329</v>
      </c>
      <c r="R723">
        <f t="shared" si="107"/>
        <v>4.8604411130112678E-2</v>
      </c>
      <c r="S723">
        <f>fSi</f>
        <v>0.8</v>
      </c>
      <c r="T723">
        <f>vt(R723*ps+(1-R723)*pl,pl, 9.8, 0.001, 2*K723, 4*PI()*K723^2, M723,IF(4*PI()*K723^2/M723&gt;=1,K1oct,K1sph), IF(4*PI()*K723^2/M723&gt;=1,K2oct,K2sph))</f>
        <v>0.42482716007267179</v>
      </c>
      <c r="U723">
        <f>vt(S723*ps+(1-S723)*pl,pl, 9.8, 0.001, 2*K723, 4*PI()*K723^2, M723,IF(4*PI()*K723^2/M723&gt;=1,K1oct,K1sph), IF(4*PI()*K723^2/M723&gt;=1,K2oct,K2sph))</f>
        <v>1.7990519822131563</v>
      </c>
    </row>
    <row r="724" spans="6:21">
      <c r="F724">
        <f t="shared" si="102"/>
        <v>72.200000000000173</v>
      </c>
      <c r="G724">
        <f>T0+R_*F724</f>
        <v>839.95999999999992</v>
      </c>
      <c r="H724">
        <f t="shared" si="108"/>
        <v>14.852307692307704</v>
      </c>
      <c r="I724" s="4">
        <f>Cinetica(Tliq-G724)*f3_</f>
        <v>3.6430467429416462E-2</v>
      </c>
      <c r="J724" s="5">
        <f t="shared" si="109"/>
        <v>9.799047027139016E-6</v>
      </c>
      <c r="K724" s="5">
        <f>MAX(I723,J723)*dt+K723</f>
        <v>0.71619891782276723</v>
      </c>
      <c r="L724" s="5">
        <f t="shared" si="104"/>
        <v>1.5388262662358696</v>
      </c>
      <c r="M724" s="6">
        <f>IF(J724&gt;=I724, 4*PI()*K724^2, f2_*f3_/f1_/K724*L724)</f>
        <v>9.0503407117447097</v>
      </c>
      <c r="N724">
        <f t="shared" si="103"/>
        <v>4.0000000000000002E-4</v>
      </c>
      <c r="O724">
        <f t="shared" si="110"/>
        <v>1.871039074315783</v>
      </c>
      <c r="P724">
        <f t="shared" si="105"/>
        <v>14.220973415978506</v>
      </c>
      <c r="Q724">
        <f t="shared" si="106"/>
        <v>0.30053444971150478</v>
      </c>
      <c r="R724">
        <f t="shared" si="107"/>
        <v>4.863425100488046E-2</v>
      </c>
      <c r="S724">
        <f>fSi</f>
        <v>0.8</v>
      </c>
      <c r="T724">
        <f>vt(R724*ps+(1-R724)*pl,pl, 9.8, 0.001, 2*K724, 4*PI()*K724^2, M724,IF(4*PI()*K724^2/M724&gt;=1,K1oct,K1sph), IF(4*PI()*K724^2/M724&gt;=1,K2oct,K2sph))</f>
        <v>0.42614240573618584</v>
      </c>
      <c r="U724">
        <f>vt(S724*ps+(1-S724)*pl,pl, 9.8, 0.001, 2*K724, 4*PI()*K724^2, M724,IF(4*PI()*K724^2/M724&gt;=1,K1oct,K1sph), IF(4*PI()*K724^2/M724&gt;=1,K2oct,K2sph))</f>
        <v>1.8040475745194022</v>
      </c>
    </row>
    <row r="725" spans="6:21">
      <c r="F725">
        <f t="shared" si="102"/>
        <v>72.300000000000168</v>
      </c>
      <c r="G725">
        <f>T0+R_*F725</f>
        <v>839.88999999999987</v>
      </c>
      <c r="H725">
        <f t="shared" si="108"/>
        <v>14.863076923076942</v>
      </c>
      <c r="I725" s="4">
        <f>Cinetica(Tliq-G725)*f3_</f>
        <v>3.6565525962629263E-2</v>
      </c>
      <c r="J725" s="5">
        <f t="shared" si="109"/>
        <v>9.8053763978170421E-6</v>
      </c>
      <c r="K725" s="5">
        <f>MAX(I724,J724)*dt+K724</f>
        <v>0.71984196456570892</v>
      </c>
      <c r="L725" s="5">
        <f t="shared" si="104"/>
        <v>1.5624282852452884</v>
      </c>
      <c r="M725" s="6">
        <f>IF(J725&gt;=I725, 4*PI()*K725^2, f2_*f3_/f1_/K725*L725)</f>
        <v>9.1426465468327223</v>
      </c>
      <c r="N725">
        <f t="shared" si="103"/>
        <v>4.0000000000000002E-4</v>
      </c>
      <c r="O725">
        <f t="shared" si="110"/>
        <v>1.8723561269928437</v>
      </c>
      <c r="P725">
        <f t="shared" si="105"/>
        <v>14.230895819835839</v>
      </c>
      <c r="Q725">
        <f t="shared" si="106"/>
        <v>0.30053371956527097</v>
      </c>
      <c r="R725">
        <f t="shared" si="107"/>
        <v>4.8664051299729755E-2</v>
      </c>
      <c r="S725">
        <f>fSi</f>
        <v>0.8</v>
      </c>
      <c r="T725">
        <f>vt(R725*ps+(1-R725)*pl,pl, 9.8, 0.001, 2*K725, 4*PI()*K725^2, M725,IF(4*PI()*K725^2/M725&gt;=1,K1oct,K1sph), IF(4*PI()*K725^2/M725&gt;=1,K2oct,K2sph))</f>
        <v>0.4274598272219256</v>
      </c>
      <c r="U725">
        <f>vt(S725*ps+(1-S725)*pl,pl, 9.8, 0.001, 2*K725, 4*PI()*K725^2, M725,IF(4*PI()*K725^2/M725&gt;=1,K1oct,K1sph), IF(4*PI()*K725^2/M725&gt;=1,K2oct,K2sph))</f>
        <v>1.8090501522591285</v>
      </c>
    </row>
    <row r="726" spans="6:21">
      <c r="F726">
        <f t="shared" si="102"/>
        <v>72.400000000000162</v>
      </c>
      <c r="G726">
        <f>T0+R_*F726</f>
        <v>839.81999999999994</v>
      </c>
      <c r="H726">
        <f t="shared" si="108"/>
        <v>14.873846153846163</v>
      </c>
      <c r="I726" s="4">
        <f>Cinetica(Tliq-G726)*f3_</f>
        <v>3.6700899320553412E-2</v>
      </c>
      <c r="J726" s="5">
        <f t="shared" si="109"/>
        <v>9.8116966030844789E-6</v>
      </c>
      <c r="K726" s="5">
        <f>MAX(I725,J725)*dt+K725</f>
        <v>0.72349851716197189</v>
      </c>
      <c r="L726" s="5">
        <f t="shared" si="104"/>
        <v>1.5863592502491837</v>
      </c>
      <c r="M726" s="6">
        <f>IF(J726&gt;=I726, 4*PI()*K726^2, f2_*f3_/f1_/K726*L726)</f>
        <v>9.235765530111145</v>
      </c>
      <c r="N726">
        <f t="shared" si="103"/>
        <v>4.0000000000000002E-4</v>
      </c>
      <c r="O726">
        <f t="shared" si="110"/>
        <v>1.8736731770133555</v>
      </c>
      <c r="P726">
        <f t="shared" si="105"/>
        <v>14.24081817388811</v>
      </c>
      <c r="Q726">
        <f t="shared" si="106"/>
        <v>0.30053299311599768</v>
      </c>
      <c r="R726">
        <f t="shared" si="107"/>
        <v>4.8693812081281727E-2</v>
      </c>
      <c r="S726">
        <f>fSi</f>
        <v>0.8</v>
      </c>
      <c r="T726">
        <f>vt(R726*ps+(1-R726)*pl,pl, 9.8, 0.001, 2*K726, 4*PI()*K726^2, M726,IF(4*PI()*K726^2/M726&gt;=1,K1oct,K1sph), IF(4*PI()*K726^2/M726&gt;=1,K2oct,K2sph))</f>
        <v>0.42877942483342435</v>
      </c>
      <c r="U726">
        <f>vt(S726*ps+(1-S726)*pl,pl, 9.8, 0.001, 2*K726, 4*PI()*K726^2, M726,IF(4*PI()*K726^2/M726&gt;=1,K1oct,K1sph), IF(4*PI()*K726^2/M726&gt;=1,K2oct,K2sph))</f>
        <v>1.8140597156329235</v>
      </c>
    </row>
    <row r="727" spans="6:21">
      <c r="F727">
        <f t="shared" si="102"/>
        <v>72.500000000000156</v>
      </c>
      <c r="G727">
        <f>T0+R_*F727</f>
        <v>839.74999999999989</v>
      </c>
      <c r="H727">
        <f t="shared" si="108"/>
        <v>14.884615384615403</v>
      </c>
      <c r="I727" s="4">
        <f>Cinetica(Tliq-G727)*f3_</f>
        <v>3.6836587804955051E-2</v>
      </c>
      <c r="J727" s="5">
        <f t="shared" si="109"/>
        <v>9.8180076628352591E-6</v>
      </c>
      <c r="K727" s="5">
        <f>MAX(I726,J726)*dt+K726</f>
        <v>0.7271686070940272</v>
      </c>
      <c r="L727" s="5">
        <f t="shared" si="104"/>
        <v>1.61062328635483</v>
      </c>
      <c r="M727" s="6">
        <f>IF(J727&gt;=I727, 4*PI()*K727^2, f2_*f3_/f1_/K727*L727)</f>
        <v>9.3297036975173402</v>
      </c>
      <c r="N727">
        <f t="shared" si="103"/>
        <v>4.0000000000000002E-4</v>
      </c>
      <c r="O727">
        <f t="shared" si="110"/>
        <v>1.8749902243859538</v>
      </c>
      <c r="P727">
        <f t="shared" si="105"/>
        <v>14.250740478390068</v>
      </c>
      <c r="Q727">
        <f t="shared" si="106"/>
        <v>0.30053227033993718</v>
      </c>
      <c r="R727">
        <f t="shared" si="107"/>
        <v>4.8723533416097073E-2</v>
      </c>
      <c r="S727">
        <f>fSi</f>
        <v>0.8</v>
      </c>
      <c r="T727">
        <f>vt(R727*ps+(1-R727)*pl,pl, 9.8, 0.001, 2*K727, 4*PI()*K727^2, M727,IF(4*PI()*K727^2/M727&gt;=1,K1oct,K1sph), IF(4*PI()*K727^2/M727&gt;=1,K2oct,K2sph))</f>
        <v>0.43010119887356318</v>
      </c>
      <c r="U727">
        <f>vt(S727*ps+(1-S727)*pl,pl, 9.8, 0.001, 2*K727, 4*PI()*K727^2, M727,IF(4*PI()*K727^2/M727&gt;=1,K1oct,K1sph), IF(4*PI()*K727^2/M727&gt;=1,K2oct,K2sph))</f>
        <v>1.8190762648409649</v>
      </c>
    </row>
    <row r="728" spans="6:21">
      <c r="F728">
        <f t="shared" si="102"/>
        <v>72.600000000000151</v>
      </c>
      <c r="G728">
        <f>T0+R_*F728</f>
        <v>839.68</v>
      </c>
      <c r="H728">
        <f t="shared" si="108"/>
        <v>14.895384615384623</v>
      </c>
      <c r="I728" s="4">
        <f>Cinetica(Tliq-G728)*f3_</f>
        <v>3.6972591717475654E-2</v>
      </c>
      <c r="J728" s="5">
        <f t="shared" si="109"/>
        <v>9.824309596905744E-6</v>
      </c>
      <c r="K728" s="5">
        <f>MAX(I727,J727)*dt+K727</f>
        <v>0.73085226587452268</v>
      </c>
      <c r="L728" s="5">
        <f t="shared" si="104"/>
        <v>1.6352245646530721</v>
      </c>
      <c r="M728" s="6">
        <f>IF(J728&gt;=I728, 4*PI()*K728^2, f2_*f3_/f1_/K728*L728)</f>
        <v>9.424467121446698</v>
      </c>
      <c r="N728">
        <f t="shared" si="103"/>
        <v>4.0000000000000002E-4</v>
      </c>
      <c r="O728">
        <f t="shared" si="110"/>
        <v>1.8763072691192237</v>
      </c>
      <c r="P728">
        <f t="shared" si="105"/>
        <v>14.260662733594806</v>
      </c>
      <c r="Q728">
        <f t="shared" si="106"/>
        <v>0.30053155121352648</v>
      </c>
      <c r="R728">
        <f t="shared" si="107"/>
        <v>4.8753215370664536E-2</v>
      </c>
      <c r="S728">
        <f>fSi</f>
        <v>0.8</v>
      </c>
      <c r="T728">
        <f>vt(R728*ps+(1-R728)*pl,pl, 9.8, 0.001, 2*K728, 4*PI()*K728^2, M728,IF(4*PI()*K728^2/M728&gt;=1,K1oct,K1sph), IF(4*PI()*K728^2/M728&gt;=1,K2oct,K2sph))</f>
        <v>0.43142514964410206</v>
      </c>
      <c r="U728">
        <f>vt(S728*ps+(1-S728)*pl,pl, 9.8, 0.001, 2*K728, 4*PI()*K728^2, M728,IF(4*PI()*K728^2/M728&gt;=1,K1oct,K1sph), IF(4*PI()*K728^2/M728&gt;=1,K2oct,K2sph))</f>
        <v>1.8240998000830291</v>
      </c>
    </row>
    <row r="729" spans="6:21">
      <c r="F729">
        <f t="shared" si="102"/>
        <v>72.700000000000145</v>
      </c>
      <c r="G729">
        <f>T0+R_*F729</f>
        <v>839.6099999999999</v>
      </c>
      <c r="H729">
        <f t="shared" si="108"/>
        <v>14.906153846153861</v>
      </c>
      <c r="I729" s="4">
        <f>Cinetica(Tliq-G729)*f3_</f>
        <v>3.710891135963397E-2</v>
      </c>
      <c r="J729" s="5">
        <f t="shared" si="109"/>
        <v>9.8306024250750134E-6</v>
      </c>
      <c r="K729" s="5">
        <f>MAX(I728,J728)*dt+K728</f>
        <v>0.73454952504627025</v>
      </c>
      <c r="L729" s="5">
        <f t="shared" si="104"/>
        <v>1.6601673026670234</v>
      </c>
      <c r="M729" s="6">
        <f>IF(J729&gt;=I729, 4*PI()*K729^2, f2_*f3_/f1_/K729*L729)</f>
        <v>9.5200619109226068</v>
      </c>
      <c r="N729">
        <f t="shared" si="103"/>
        <v>4.0000000000000002E-4</v>
      </c>
      <c r="O729">
        <f t="shared" si="110"/>
        <v>1.8776243112217139</v>
      </c>
      <c r="P729">
        <f t="shared" si="105"/>
        <v>14.270584939753791</v>
      </c>
      <c r="Q729">
        <f t="shared" si="106"/>
        <v>0.30053083571338574</v>
      </c>
      <c r="R729">
        <f t="shared" si="107"/>
        <v>4.8782858011411134E-2</v>
      </c>
      <c r="S729">
        <f>fSi</f>
        <v>0.8</v>
      </c>
      <c r="T729">
        <f>vt(R729*ps+(1-R729)*pl,pl, 9.8, 0.001, 2*K729, 4*PI()*K729^2, M729,IF(4*PI()*K729^2/M729&gt;=1,K1oct,K1sph), IF(4*PI()*K729^2/M729&gt;=1,K2oct,K2sph))</f>
        <v>0.43275127744596348</v>
      </c>
      <c r="U729">
        <f>vt(S729*ps+(1-S729)*pl,pl, 9.8, 0.001, 2*K729, 4*PI()*K729^2, M729,IF(4*PI()*K729^2/M729&gt;=1,K1oct,K1sph), IF(4*PI()*K729^2/M729&gt;=1,K2oct,K2sph))</f>
        <v>1.8291303215584858</v>
      </c>
    </row>
    <row r="730" spans="6:21">
      <c r="F730">
        <f t="shared" si="102"/>
        <v>72.800000000000139</v>
      </c>
      <c r="G730">
        <f>T0+R_*F730</f>
        <v>839.54</v>
      </c>
      <c r="H730">
        <f t="shared" si="108"/>
        <v>14.916923076923082</v>
      </c>
      <c r="I730" s="4">
        <f>Cinetica(Tliq-G730)*f3_</f>
        <v>3.7245547032824566E-2</v>
      </c>
      <c r="J730" s="5">
        <f t="shared" si="109"/>
        <v>9.8368861670649845E-6</v>
      </c>
      <c r="K730" s="5">
        <f>MAX(I729,J729)*dt+K729</f>
        <v>0.73826041618223359</v>
      </c>
      <c r="L730" s="5">
        <f t="shared" si="104"/>
        <v>1.6854557648045203</v>
      </c>
      <c r="M730" s="6">
        <f>IF(J730&gt;=I730, 4*PI()*K730^2, f2_*f3_/f1_/K730*L730)</f>
        <v>9.6164942117669003</v>
      </c>
      <c r="N730">
        <f t="shared" si="103"/>
        <v>4.0000000000000002E-4</v>
      </c>
      <c r="O730">
        <f t="shared" si="110"/>
        <v>1.8789413507019235</v>
      </c>
      <c r="P730">
        <f t="shared" si="105"/>
        <v>14.280507097116848</v>
      </c>
      <c r="Q730">
        <f t="shared" si="106"/>
        <v>0.30053012381631644</v>
      </c>
      <c r="R730">
        <f t="shared" si="107"/>
        <v>4.8812461404690706E-2</v>
      </c>
      <c r="S730">
        <f>fSi</f>
        <v>0.8</v>
      </c>
      <c r="T730">
        <f>vt(R730*ps+(1-R730)*pl,pl, 9.8, 0.001, 2*K730, 4*PI()*K730^2, M730,IF(4*PI()*K730^2/M730&gt;=1,K1oct,K1sph), IF(4*PI()*K730^2/M730&gt;=1,K2oct,K2sph))</f>
        <v>0.43407958257916435</v>
      </c>
      <c r="U730">
        <f>vt(S730*ps+(1-S730)*pl,pl, 9.8, 0.001, 2*K730, 4*PI()*K730^2, M730,IF(4*PI()*K730^2/M730&gt;=1,K1oct,K1sph), IF(4*PI()*K730^2/M730&gt;=1,K2oct,K2sph))</f>
        <v>1.8341678294663073</v>
      </c>
    </row>
    <row r="731" spans="6:21">
      <c r="F731">
        <f t="shared" si="102"/>
        <v>72.900000000000134</v>
      </c>
      <c r="G731">
        <f>T0+R_*F731</f>
        <v>839.46999999999991</v>
      </c>
      <c r="H731">
        <f t="shared" si="108"/>
        <v>14.927692307692322</v>
      </c>
      <c r="I731" s="4">
        <f>Cinetica(Tliq-G731)*f3_</f>
        <v>3.7382499038319701E-2</v>
      </c>
      <c r="J731" s="5">
        <f t="shared" si="109"/>
        <v>9.8431608425407078E-6</v>
      </c>
      <c r="K731" s="5">
        <f>MAX(I730,J730)*dt+K730</f>
        <v>0.74198497088551607</v>
      </c>
      <c r="L731" s="5">
        <f t="shared" si="104"/>
        <v>1.7110942628143622</v>
      </c>
      <c r="M731" s="6">
        <f>IF(J731&gt;=I731, 4*PI()*K731^2, f2_*f3_/f1_/K731*L731)</f>
        <v>9.7137702067709544</v>
      </c>
      <c r="N731">
        <f t="shared" si="103"/>
        <v>4.0000000000000002E-4</v>
      </c>
      <c r="O731">
        <f t="shared" si="110"/>
        <v>1.8802583875683152</v>
      </c>
      <c r="P731">
        <f t="shared" si="105"/>
        <v>14.290429205932202</v>
      </c>
      <c r="Q731">
        <f t="shared" si="106"/>
        <v>0.30052941549929985</v>
      </c>
      <c r="R731">
        <f t="shared" si="107"/>
        <v>4.8842025616793606E-2</v>
      </c>
      <c r="S731">
        <f>fSi</f>
        <v>0.8</v>
      </c>
      <c r="T731">
        <f>vt(R731*ps+(1-R731)*pl,pl, 9.8, 0.001, 2*K731, 4*PI()*K731^2, M731,IF(4*PI()*K731^2/M731&gt;=1,K1oct,K1sph), IF(4*PI()*K731^2/M731&gt;=1,K2oct,K2sph))</f>
        <v>0.43541006534279925</v>
      </c>
      <c r="U731">
        <f>vt(S731*ps+(1-S731)*pl,pl, 9.8, 0.001, 2*K731, 4*PI()*K731^2, M731,IF(4*PI()*K731^2/M731&gt;=1,K1oct,K1sph), IF(4*PI()*K731^2/M731&gt;=1,K2oct,K2sph))</f>
        <v>1.8392123240050651</v>
      </c>
    </row>
    <row r="732" spans="6:21">
      <c r="F732">
        <f t="shared" ref="F732:F795" si="111">F731+dt</f>
        <v>73.000000000000128</v>
      </c>
      <c r="G732">
        <f>T0+R_*F732</f>
        <v>839.39999999999986</v>
      </c>
      <c r="H732">
        <f t="shared" si="108"/>
        <v>14.93846153846156</v>
      </c>
      <c r="I732" s="4">
        <f>Cinetica(Tliq-G732)*f3_</f>
        <v>3.7519767677268091E-2</v>
      </c>
      <c r="J732" s="5">
        <f t="shared" si="109"/>
        <v>9.8494264711104913E-6</v>
      </c>
      <c r="K732" s="5">
        <f>MAX(I731,J731)*dt+K731</f>
        <v>0.74572322078934805</v>
      </c>
      <c r="L732" s="5">
        <f t="shared" si="104"/>
        <v>1.7370871562463548</v>
      </c>
      <c r="M732" s="6">
        <f>IF(J732&gt;=I732, 4*PI()*K732^2, f2_*f3_/f1_/K732*L732)</f>
        <v>9.8118961158672473</v>
      </c>
      <c r="N732">
        <f t="shared" si="103"/>
        <v>4.0000000000000002E-4</v>
      </c>
      <c r="O732">
        <f t="shared" si="110"/>
        <v>1.8815754218293046</v>
      </c>
      <c r="P732">
        <f t="shared" si="105"/>
        <v>14.300351266446473</v>
      </c>
      <c r="Q732">
        <f t="shared" si="106"/>
        <v>0.30052871073949544</v>
      </c>
      <c r="R732">
        <f t="shared" si="107"/>
        <v>4.887155071393659E-2</v>
      </c>
      <c r="S732">
        <f>fSi</f>
        <v>0.8</v>
      </c>
      <c r="T732">
        <f>vt(R732*ps+(1-R732)*pl,pl, 9.8, 0.001, 2*K732, 4*PI()*K732^2, M732,IF(4*PI()*K732^2/M732&gt;=1,K1oct,K1sph), IF(4*PI()*K732^2/M732&gt;=1,K2oct,K2sph))</f>
        <v>0.43674272603504655</v>
      </c>
      <c r="U732">
        <f>vt(S732*ps+(1-S732)*pl,pl, 9.8, 0.001, 2*K732, 4*PI()*K732^2, M732,IF(4*PI()*K732^2/M732&gt;=1,K1oct,K1sph), IF(4*PI()*K732^2/M732&gt;=1,K2oct,K2sph))</f>
        <v>1.8442638053729359</v>
      </c>
    </row>
    <row r="733" spans="6:21">
      <c r="F733">
        <f t="shared" si="111"/>
        <v>73.100000000000122</v>
      </c>
      <c r="G733">
        <f>T0+R_*F733</f>
        <v>839.32999999999993</v>
      </c>
      <c r="H733">
        <f t="shared" si="108"/>
        <v>14.94923076923078</v>
      </c>
      <c r="I733" s="4">
        <f>Cinetica(Tliq-G733)*f3_</f>
        <v>3.7657353250695719E-2</v>
      </c>
      <c r="J733" s="5">
        <f t="shared" si="109"/>
        <v>9.8556830723261457E-6</v>
      </c>
      <c r="K733" s="5">
        <f>MAX(I732,J732)*dt+K732</f>
        <v>0.74947519755707481</v>
      </c>
      <c r="L733" s="5">
        <f t="shared" si="104"/>
        <v>1.7634388529151972</v>
      </c>
      <c r="M733" s="6">
        <f>IF(J733&gt;=I733, 4*PI()*K733^2, f2_*f3_/f1_/K733*L733)</f>
        <v>9.9108781963015709</v>
      </c>
      <c r="N733">
        <f t="shared" si="103"/>
        <v>4.0000000000000002E-4</v>
      </c>
      <c r="O733">
        <f t="shared" si="110"/>
        <v>1.8828924534932654</v>
      </c>
      <c r="P733">
        <f t="shared" si="105"/>
        <v>14.310273278904685</v>
      </c>
      <c r="Q733">
        <f t="shared" si="106"/>
        <v>0.30052800951423908</v>
      </c>
      <c r="R733">
        <f t="shared" si="107"/>
        <v>4.890103676226671E-2</v>
      </c>
      <c r="S733">
        <f>fSi</f>
        <v>0.8</v>
      </c>
      <c r="T733">
        <f>vt(R733*ps+(1-R733)*pl,pl, 9.8, 0.001, 2*K733, 4*PI()*K733^2, M733,IF(4*PI()*K733^2/M733&gt;=1,K1oct,K1sph), IF(4*PI()*K733^2/M733&gt;=1,K2oct,K2sph))</f>
        <v>0.43807756495317651</v>
      </c>
      <c r="U733">
        <f>vt(S733*ps+(1-S733)*pl,pl, 9.8, 0.001, 2*K733, 4*PI()*K733^2, M733,IF(4*PI()*K733^2/M733&gt;=1,K1oct,K1sph), IF(4*PI()*K733^2/M733&gt;=1,K2oct,K2sph))</f>
        <v>1.8493222737677</v>
      </c>
    </row>
    <row r="734" spans="6:21">
      <c r="F734">
        <f t="shared" si="111"/>
        <v>73.200000000000117</v>
      </c>
      <c r="G734">
        <f>T0+R_*F734</f>
        <v>839.25999999999988</v>
      </c>
      <c r="H734">
        <f t="shared" si="108"/>
        <v>14.960000000000019</v>
      </c>
      <c r="I734" s="4">
        <f>Cinetica(Tliq-G734)*f3_</f>
        <v>3.7795256059506788E-2</v>
      </c>
      <c r="J734" s="5">
        <f t="shared" si="109"/>
        <v>9.8619306656832118E-6</v>
      </c>
      <c r="K734" s="5">
        <f>MAX(I733,J733)*dt+K733</f>
        <v>0.75324093288214433</v>
      </c>
      <c r="L734" s="5">
        <f t="shared" si="104"/>
        <v>1.7901538093682274</v>
      </c>
      <c r="M734" s="6">
        <f>IF(J734&gt;=I734, 4*PI()*K734^2, f2_*f3_/f1_/K734*L734)</f>
        <v>10.010722742805765</v>
      </c>
      <c r="N734">
        <f t="shared" si="103"/>
        <v>4.0000000000000002E-4</v>
      </c>
      <c r="O734">
        <f t="shared" si="110"/>
        <v>1.884209482568534</v>
      </c>
      <c r="P734">
        <f t="shared" si="105"/>
        <v>14.320195243550302</v>
      </c>
      <c r="Q734">
        <f t="shared" si="106"/>
        <v>0.30052731180104153</v>
      </c>
      <c r="R734">
        <f t="shared" si="107"/>
        <v>4.8930483827863878E-2</v>
      </c>
      <c r="S734">
        <f>fSi</f>
        <v>0.8</v>
      </c>
      <c r="T734">
        <f>vt(R734*ps+(1-R734)*pl,pl, 9.8, 0.001, 2*K734, 4*PI()*K734^2, M734,IF(4*PI()*K734^2/M734&gt;=1,K1oct,K1sph), IF(4*PI()*K734^2/M734&gt;=1,K2oct,K2sph))</f>
        <v>0.43941458239360892</v>
      </c>
      <c r="U734">
        <f>vt(S734*ps+(1-S734)*pl,pl, 9.8, 0.001, 2*K734, 4*PI()*K734^2, M734,IF(4*PI()*K734^2/M734&gt;=1,K1oct,K1sph), IF(4*PI()*K734^2/M734&gt;=1,K2oct,K2sph))</f>
        <v>1.8543877293867463</v>
      </c>
    </row>
    <row r="735" spans="6:21">
      <c r="F735">
        <f t="shared" si="111"/>
        <v>73.300000000000111</v>
      </c>
      <c r="G735">
        <f>T0+R_*F735</f>
        <v>839.18999999999994</v>
      </c>
      <c r="H735">
        <f t="shared" si="108"/>
        <v>14.970769230769239</v>
      </c>
      <c r="I735" s="4">
        <f>Cinetica(Tliq-G735)*f3_</f>
        <v>3.7933476404482289E-2</v>
      </c>
      <c r="J735" s="5">
        <f t="shared" si="109"/>
        <v>9.8681692706210907E-6</v>
      </c>
      <c r="K735" s="5">
        <f>MAX(I734,J734)*dt+K734</f>
        <v>0.75702045848809496</v>
      </c>
      <c r="L735" s="5">
        <f t="shared" si="104"/>
        <v>1.8172365313570547</v>
      </c>
      <c r="M735" s="6">
        <f>IF(J735&gt;=I735, 4*PI()*K735^2, f2_*f3_/f1_/K735*L735)</f>
        <v>10.111436087770995</v>
      </c>
      <c r="N735">
        <f t="shared" si="103"/>
        <v>4.0000000000000002E-4</v>
      </c>
      <c r="O735">
        <f t="shared" si="110"/>
        <v>1.8855265090633992</v>
      </c>
      <c r="P735">
        <f t="shared" si="105"/>
        <v>14.330117160625209</v>
      </c>
      <c r="Q735">
        <f t="shared" si="106"/>
        <v>0.30052661757758697</v>
      </c>
      <c r="R735">
        <f t="shared" si="107"/>
        <v>4.8959891976731451E-2</v>
      </c>
      <c r="S735">
        <f>fSi</f>
        <v>0.8</v>
      </c>
      <c r="T735">
        <f>vt(R735*ps+(1-R735)*pl,pl, 9.8, 0.001, 2*K735, 4*PI()*K735^2, M735,IF(4*PI()*K735^2/M735&gt;=1,K1oct,K1sph), IF(4*PI()*K735^2/M735&gt;=1,K2oct,K2sph))</f>
        <v>0.44075377865187076</v>
      </c>
      <c r="U735">
        <f>vt(S735*ps+(1-S735)*pl,pl, 9.8, 0.001, 2*K735, 4*PI()*K735^2, M735,IF(4*PI()*K735^2/M735&gt;=1,K1oct,K1sph), IF(4*PI()*K735^2/M735&gt;=1,K2oct,K2sph))</f>
        <v>1.8594601724270758</v>
      </c>
    </row>
    <row r="736" spans="6:21">
      <c r="F736">
        <f t="shared" si="111"/>
        <v>73.400000000000105</v>
      </c>
      <c r="G736">
        <f>T0+R_*F736</f>
        <v>839.11999999999989</v>
      </c>
      <c r="H736">
        <f t="shared" si="108"/>
        <v>14.981538461538479</v>
      </c>
      <c r="I736" s="4">
        <f>Cinetica(Tliq-G736)*f3_</f>
        <v>3.8072014586282073E-2</v>
      </c>
      <c r="J736" s="5">
        <f t="shared" si="109"/>
        <v>9.874398906523335E-6</v>
      </c>
      <c r="K736" s="5">
        <f>MAX(I735,J735)*dt+K735</f>
        <v>0.76081380612854321</v>
      </c>
      <c r="L736" s="5">
        <f t="shared" si="104"/>
        <v>1.8446915743131127</v>
      </c>
      <c r="M736" s="6">
        <f>IF(J736&gt;=I736, 4*PI()*K736^2, f2_*f3_/f1_/K736*L736)</f>
        <v>10.213024601421631</v>
      </c>
      <c r="N736">
        <f t="shared" si="103"/>
        <v>4.0000000000000002E-4</v>
      </c>
      <c r="O736">
        <f t="shared" si="110"/>
        <v>1.8868435329861148</v>
      </c>
      <c r="P736">
        <f t="shared" si="105"/>
        <v>14.340039030369752</v>
      </c>
      <c r="Q736">
        <f t="shared" si="106"/>
        <v>0.30052592682173129</v>
      </c>
      <c r="R736">
        <f t="shared" si="107"/>
        <v>4.8989261274805823E-2</v>
      </c>
      <c r="S736">
        <f>fSi</f>
        <v>0.8</v>
      </c>
      <c r="T736">
        <f>vt(R736*ps+(1-R736)*pl,pl, 9.8, 0.001, 2*K736, 4*PI()*K736^2, M736,IF(4*PI()*K736^2/M736&gt;=1,K1oct,K1sph), IF(4*PI()*K736^2/M736&gt;=1,K2oct,K2sph))</f>
        <v>0.44209515402255001</v>
      </c>
      <c r="U736">
        <f>vt(S736*ps+(1-S736)*pl,pl, 9.8, 0.001, 2*K736, 4*PI()*K736^2, M736,IF(4*PI()*K736^2/M736&gt;=1,K1oct,K1sph), IF(4*PI()*K736^2/M736&gt;=1,K2oct,K2sph))</f>
        <v>1.8645396030852961</v>
      </c>
    </row>
    <row r="737" spans="6:21">
      <c r="F737">
        <f t="shared" si="111"/>
        <v>73.500000000000099</v>
      </c>
      <c r="G737">
        <f>T0+R_*F737</f>
        <v>839.05</v>
      </c>
      <c r="H737">
        <f t="shared" si="108"/>
        <v>14.992307692307699</v>
      </c>
      <c r="I737" s="4">
        <f>Cinetica(Tliq-G737)*f3_</f>
        <v>3.8210870905443291E-2</v>
      </c>
      <c r="J737" s="5">
        <f t="shared" si="109"/>
        <v>9.8806195927177544E-6</v>
      </c>
      <c r="K737" s="5">
        <f>MAX(I736,J736)*dt+K736</f>
        <v>0.76462100758717144</v>
      </c>
      <c r="L737" s="5">
        <f t="shared" si="104"/>
        <v>1.8725235438271524</v>
      </c>
      <c r="M737" s="6">
        <f>IF(J737&gt;=I737, 4*PI()*K737^2, f2_*f3_/f1_/K737*L737)</f>
        <v>10.315494691989676</v>
      </c>
      <c r="N737">
        <f t="shared" si="103"/>
        <v>4.0000000000000002E-4</v>
      </c>
      <c r="O737">
        <f t="shared" si="110"/>
        <v>1.8881605543448869</v>
      </c>
      <c r="P737">
        <f t="shared" si="105"/>
        <v>14.349960853022731</v>
      </c>
      <c r="Q737">
        <f t="shared" si="106"/>
        <v>0.30052523951150051</v>
      </c>
      <c r="R737">
        <f t="shared" si="107"/>
        <v>4.901859178794514E-2</v>
      </c>
      <c r="S737">
        <f>fSi</f>
        <v>0.8</v>
      </c>
      <c r="T737">
        <f>vt(R737*ps+(1-R737)*pl,pl, 9.8, 0.001, 2*K737, 4*PI()*K737^2, M737,IF(4*PI()*K737^2/M737&gt;=1,K1oct,K1sph), IF(4*PI()*K737^2/M737&gt;=1,K2oct,K2sph))</f>
        <v>0.44343870879938108</v>
      </c>
      <c r="U737">
        <f>vt(S737*ps+(1-S737)*pl,pl, 9.8, 0.001, 2*K737, 4*PI()*K737^2, M737,IF(4*PI()*K737^2/M737&gt;=1,K1oct,K1sph), IF(4*PI()*K737^2/M737&gt;=1,K2oct,K2sph))</f>
        <v>1.8696260215576332</v>
      </c>
    </row>
    <row r="738" spans="6:21">
      <c r="F738">
        <f t="shared" si="111"/>
        <v>73.600000000000094</v>
      </c>
      <c r="G738">
        <f>T0+R_*F738</f>
        <v>838.9799999999999</v>
      </c>
      <c r="H738">
        <f t="shared" si="108"/>
        <v>15.003076923076938</v>
      </c>
      <c r="I738" s="4">
        <f>Cinetica(Tliq-G738)*f3_</f>
        <v>3.8350045662382308E-2</v>
      </c>
      <c r="J738" s="5">
        <f t="shared" si="109"/>
        <v>9.8868313484767133E-6</v>
      </c>
      <c r="K738" s="5">
        <f>MAX(I737,J737)*dt+K737</f>
        <v>0.76844209467771574</v>
      </c>
      <c r="L738" s="5">
        <f t="shared" si="104"/>
        <v>1.9007370961327092</v>
      </c>
      <c r="M738" s="6">
        <f>IF(J738&gt;=I738, 4*PI()*K738^2, f2_*f3_/f1_/K738*L738)</f>
        <v>10.418852805889758</v>
      </c>
      <c r="N738">
        <f t="shared" si="103"/>
        <v>4.0000000000000002E-4</v>
      </c>
      <c r="O738">
        <f t="shared" si="110"/>
        <v>1.8894775731478877</v>
      </c>
      <c r="P738">
        <f t="shared" si="105"/>
        <v>14.359882628821419</v>
      </c>
      <c r="Q738">
        <f t="shared" si="106"/>
        <v>0.3005245556250894</v>
      </c>
      <c r="R738">
        <f t="shared" si="107"/>
        <v>4.9047883581939518E-2</v>
      </c>
      <c r="S738">
        <f>fSi</f>
        <v>0.8</v>
      </c>
      <c r="T738">
        <f>vt(R738*ps+(1-R738)*pl,pl, 9.8, 0.001, 2*K738, 4*PI()*K738^2, M738,IF(4*PI()*K738^2/M738&gt;=1,K1oct,K1sph), IF(4*PI()*K738^2/M738&gt;=1,K2oct,K2sph))</f>
        <v>0.44478444327522532</v>
      </c>
      <c r="U738">
        <f>vt(S738*ps+(1-S738)*pl,pl, 9.8, 0.001, 2*K738, 4*PI()*K738^2, M738,IF(4*PI()*K738^2/M738&gt;=1,K1oct,K1sph), IF(4*PI()*K738^2/M738&gt;=1,K2oct,K2sph))</f>
        <v>1.8747194280399269</v>
      </c>
    </row>
    <row r="739" spans="6:21">
      <c r="F739">
        <f t="shared" si="111"/>
        <v>73.700000000000088</v>
      </c>
      <c r="G739">
        <f>T0+R_*F739</f>
        <v>838.91</v>
      </c>
      <c r="H739">
        <f t="shared" si="108"/>
        <v>15.013846153846158</v>
      </c>
      <c r="I739" s="4">
        <f>Cinetica(Tliq-G739)*f3_</f>
        <v>3.8489539157393206E-2</v>
      </c>
      <c r="J739" s="5">
        <f t="shared" si="109"/>
        <v>9.8930341930172344E-6</v>
      </c>
      <c r="K739" s="5">
        <f>MAX(I738,J738)*dt+K738</f>
        <v>0.77227709924395394</v>
      </c>
      <c r="L739" s="5">
        <f t="shared" si="104"/>
        <v>1.9293369385935657</v>
      </c>
      <c r="M739" s="6">
        <f>IF(J739&gt;=I739, 4*PI()*K739^2, f2_*f3_/f1_/K739*L739)</f>
        <v>10.523105427894697</v>
      </c>
      <c r="N739">
        <f t="shared" si="103"/>
        <v>4.0000000000000002E-4</v>
      </c>
      <c r="O739">
        <f t="shared" si="110"/>
        <v>1.8907945894032427</v>
      </c>
      <c r="P739">
        <f t="shared" si="105"/>
        <v>14.369804358001579</v>
      </c>
      <c r="Q739">
        <f t="shared" si="106"/>
        <v>0.30052387514085982</v>
      </c>
      <c r="R739">
        <f t="shared" si="107"/>
        <v>4.9077136722499796E-2</v>
      </c>
      <c r="S739">
        <f>fSi</f>
        <v>0.8</v>
      </c>
      <c r="T739">
        <f>vt(R739*ps+(1-R739)*pl,pl, 9.8, 0.001, 2*K739, 4*PI()*K739^2, M739,IF(4*PI()*K739^2/M739&gt;=1,K1oct,K1sph), IF(4*PI()*K739^2/M739&gt;=1,K2oct,K2sph))</f>
        <v>0.44613235774210519</v>
      </c>
      <c r="U739">
        <f>vt(S739*ps+(1-S739)*pl,pl, 9.8, 0.001, 2*K739, 4*PI()*K739^2, M739,IF(4*PI()*K739^2/M739&gt;=1,K1oct,K1sph), IF(4*PI()*K739^2/M739&gt;=1,K2oct,K2sph))</f>
        <v>1.8798198227276344</v>
      </c>
    </row>
    <row r="740" spans="6:21">
      <c r="F740">
        <f t="shared" si="111"/>
        <v>73.800000000000082</v>
      </c>
      <c r="G740">
        <f>T0+R_*F740</f>
        <v>838.83999999999992</v>
      </c>
      <c r="H740">
        <f t="shared" si="108"/>
        <v>15.024615384615398</v>
      </c>
      <c r="I740" s="4">
        <f>Cinetica(Tliq-G740)*f3_</f>
        <v>3.8629351690649759E-2</v>
      </c>
      <c r="J740" s="5">
        <f t="shared" si="109"/>
        <v>9.8992281455012884E-6</v>
      </c>
      <c r="K740" s="5">
        <f>MAX(I739,J739)*dt+K739</f>
        <v>0.7761260531596933</v>
      </c>
      <c r="L740" s="5">
        <f t="shared" si="104"/>
        <v>1.9583278301952436</v>
      </c>
      <c r="M740" s="6">
        <f>IF(J740&gt;=I740, 4*PI()*K740^2, f2_*f3_/f1_/K740*L740)</f>
        <v>10.628259081311652</v>
      </c>
      <c r="N740">
        <f t="shared" si="103"/>
        <v>4.0000000000000002E-4</v>
      </c>
      <c r="O740">
        <f t="shared" si="110"/>
        <v>1.8921116031190437</v>
      </c>
      <c r="P740">
        <f t="shared" si="105"/>
        <v>14.379726040797463</v>
      </c>
      <c r="Q740">
        <f t="shared" si="106"/>
        <v>0.30052319803733923</v>
      </c>
      <c r="R740">
        <f t="shared" si="107"/>
        <v>4.9106351275267274E-2</v>
      </c>
      <c r="S740">
        <f>fSi</f>
        <v>0.8</v>
      </c>
      <c r="T740">
        <f>vt(R740*ps+(1-R740)*pl,pl, 9.8, 0.001, 2*K740, 4*PI()*K740^2, M740,IF(4*PI()*K740^2/M740&gt;=1,K1oct,K1sph), IF(4*PI()*K740^2/M740&gt;=1,K2oct,K2sph))</f>
        <v>0.44748245249105417</v>
      </c>
      <c r="U740">
        <f>vt(S740*ps+(1-S740)*pl,pl, 9.8, 0.001, 2*K740, 4*PI()*K740^2, M740,IF(4*PI()*K740^2/M740&gt;=1,K1oct,K1sph), IF(4*PI()*K740^2/M740&gt;=1,K2oct,K2sph))</f>
        <v>1.8849272058158335</v>
      </c>
    </row>
    <row r="741" spans="6:21">
      <c r="F741">
        <f t="shared" si="111"/>
        <v>73.900000000000077</v>
      </c>
      <c r="G741">
        <f>T0+R_*F741</f>
        <v>838.77</v>
      </c>
      <c r="H741">
        <f t="shared" si="108"/>
        <v>15.035384615384618</v>
      </c>
      <c r="I741" s="4">
        <f>Cinetica(Tliq-G741)*f3_</f>
        <v>3.8769483562203853E-2</v>
      </c>
      <c r="J741" s="5">
        <f t="shared" si="109"/>
        <v>9.9054132250359024E-6</v>
      </c>
      <c r="K741" s="5">
        <f>MAX(I740,J740)*dt+K740</f>
        <v>0.77998898832875829</v>
      </c>
      <c r="L741" s="5">
        <f t="shared" si="104"/>
        <v>1.9877145820405422</v>
      </c>
      <c r="M741" s="6">
        <f>IF(J741&gt;=I741, 4*PI()*K741^2, f2_*f3_/f1_/K741*L741)</f>
        <v>10.734320328158802</v>
      </c>
      <c r="N741">
        <f t="shared" si="103"/>
        <v>4.0000000000000002E-4</v>
      </c>
      <c r="O741">
        <f t="shared" si="110"/>
        <v>1.8934286143033356</v>
      </c>
      <c r="P741">
        <f t="shared" si="105"/>
        <v>14.389647677441834</v>
      </c>
      <c r="Q741">
        <f t="shared" si="106"/>
        <v>0.30052252429321935</v>
      </c>
      <c r="R741">
        <f t="shared" si="107"/>
        <v>4.9135527305802479E-2</v>
      </c>
      <c r="S741">
        <f>fSi</f>
        <v>0.8</v>
      </c>
      <c r="T741">
        <f>vt(R741*ps+(1-R741)*pl,pl, 9.8, 0.001, 2*K741, 4*PI()*K741^2, M741,IF(4*PI()*K741^2/M741&gt;=1,K1oct,K1sph), IF(4*PI()*K741^2/M741&gt;=1,K2oct,K2sph))</f>
        <v>0.44883472781238359</v>
      </c>
      <c r="U741">
        <f>vt(S741*ps+(1-S741)*pl,pl, 9.8, 0.001, 2*K741, 4*PI()*K741^2, M741,IF(4*PI()*K741^2/M741&gt;=1,K1oct,K1sph), IF(4*PI()*K741^2/M741&gt;=1,K2oct,K2sph))</f>
        <v>1.890041577499225</v>
      </c>
    </row>
    <row r="742" spans="6:21">
      <c r="F742">
        <f t="shared" si="111"/>
        <v>74.000000000000071</v>
      </c>
      <c r="G742">
        <f>T0+R_*F742</f>
        <v>838.69999999999993</v>
      </c>
      <c r="H742">
        <f t="shared" si="108"/>
        <v>15.046153846153857</v>
      </c>
      <c r="I742" s="4">
        <f>Cinetica(Tliq-G742)*f3_</f>
        <v>3.8909935071987492E-2</v>
      </c>
      <c r="J742" s="5">
        <f t="shared" si="109"/>
        <v>9.9115894506734409E-6</v>
      </c>
      <c r="K742" s="5">
        <f>MAX(I741,J741)*dt+K741</f>
        <v>0.78386593668497873</v>
      </c>
      <c r="L742" s="5">
        <f t="shared" si="104"/>
        <v>2.0175020578491654</v>
      </c>
      <c r="M742" s="6">
        <f>IF(J742&gt;=I742, 4*PI()*K742^2, f2_*f3_/f1_/K742*L742)</f>
        <v>10.841295769342626</v>
      </c>
      <c r="N742">
        <f t="shared" si="103"/>
        <v>4.0000000000000002E-4</v>
      </c>
      <c r="O742">
        <f t="shared" si="110"/>
        <v>1.8947456229641308</v>
      </c>
      <c r="P742">
        <f t="shared" si="105"/>
        <v>14.39956926816598</v>
      </c>
      <c r="Q742">
        <f t="shared" si="106"/>
        <v>0.30052185388735453</v>
      </c>
      <c r="R742">
        <f t="shared" si="107"/>
        <v>4.9164664879595421E-2</v>
      </c>
      <c r="S742">
        <f>fSi</f>
        <v>0.8</v>
      </c>
      <c r="T742">
        <f>vt(R742*ps+(1-R742)*pl,pl, 9.8, 0.001, 2*K742, 4*PI()*K742^2, M742,IF(4*PI()*K742^2/M742&gt;=1,K1oct,K1sph), IF(4*PI()*K742^2/M742&gt;=1,K2oct,K2sph))</f>
        <v>0.4501891839954294</v>
      </c>
      <c r="U742">
        <f>vt(S742*ps+(1-S742)*pl,pl, 9.8, 0.001, 2*K742, 4*PI()*K742^2, M742,IF(4*PI()*K742^2/M742&gt;=1,K1oct,K1sph), IF(4*PI()*K742^2/M742&gt;=1,K2oct,K2sph))</f>
        <v>1.8951629379721289</v>
      </c>
    </row>
    <row r="743" spans="6:21">
      <c r="F743">
        <f t="shared" si="111"/>
        <v>74.100000000000065</v>
      </c>
      <c r="G743">
        <f>T0+R_*F743</f>
        <v>838.63</v>
      </c>
      <c r="H743">
        <f t="shared" si="108"/>
        <v>15.056923076923077</v>
      </c>
      <c r="I743" s="4">
        <f>Cinetica(Tliq-G743)*f3_</f>
        <v>3.9050706519811212E-2</v>
      </c>
      <c r="J743" s="5">
        <f t="shared" si="109"/>
        <v>9.9177568414117247E-6</v>
      </c>
      <c r="K743" s="5">
        <f>MAX(I742,J742)*dt+K742</f>
        <v>0.78775693019217752</v>
      </c>
      <c r="L743" s="5">
        <f t="shared" si="104"/>
        <v>2.0476951744614587</v>
      </c>
      <c r="M743" s="6">
        <f>IF(J743&gt;=I743, 4*PI()*K743^2, f2_*f3_/f1_/K743*L743)</f>
        <v>10.949192044835774</v>
      </c>
      <c r="N743">
        <f t="shared" si="103"/>
        <v>4.0000000000000002E-4</v>
      </c>
      <c r="O743">
        <f t="shared" si="110"/>
        <v>1.8960626291093958</v>
      </c>
      <c r="P743">
        <f t="shared" si="105"/>
        <v>14.409490813199707</v>
      </c>
      <c r="Q743">
        <f t="shared" si="106"/>
        <v>0.30052118679876033</v>
      </c>
      <c r="R743">
        <f t="shared" si="107"/>
        <v>4.9193764062054418E-2</v>
      </c>
      <c r="S743">
        <f>fSi</f>
        <v>0.8</v>
      </c>
      <c r="T743">
        <f>vt(R743*ps+(1-R743)*pl,pl, 9.8, 0.001, 2*K743, 4*PI()*K743^2, M743,IF(4*PI()*K743^2/M743&gt;=1,K1oct,K1sph), IF(4*PI()*K743^2/M743&gt;=1,K2oct,K2sph))</f>
        <v>0.45154582132874138</v>
      </c>
      <c r="U743">
        <f>vt(S743*ps+(1-S743)*pl,pl, 9.8, 0.001, 2*K743, 4*PI()*K743^2, M743,IF(4*PI()*K743^2/M743&gt;=1,K1oct,K1sph), IF(4*PI()*K743^2/M743&gt;=1,K2oct,K2sph))</f>
        <v>1.9002912874284954</v>
      </c>
    </row>
    <row r="744" spans="6:21">
      <c r="F744">
        <f t="shared" si="111"/>
        <v>74.20000000000006</v>
      </c>
      <c r="G744">
        <f>T0+R_*F744</f>
        <v>838.56</v>
      </c>
      <c r="H744">
        <f t="shared" si="108"/>
        <v>15.067692307692315</v>
      </c>
      <c r="I744" s="4">
        <f>Cinetica(Tliq-G744)*f3_</f>
        <v>3.9191798205366092E-2</v>
      </c>
      <c r="J744" s="5">
        <f t="shared" si="109"/>
        <v>9.9239154161942949E-6</v>
      </c>
      <c r="K744" s="5">
        <f>MAX(I743,J743)*dt+K743</f>
        <v>0.79166200084415861</v>
      </c>
      <c r="L744" s="5">
        <f t="shared" si="104"/>
        <v>2.0782989023462752</v>
      </c>
      <c r="M744" s="6">
        <f>IF(J744&gt;=I744, 4*PI()*K744^2, f2_*f3_/f1_/K744*L744)</f>
        <v>11.058015833855457</v>
      </c>
      <c r="N744">
        <f t="shared" si="103"/>
        <v>4.0000000000000002E-4</v>
      </c>
      <c r="O744">
        <f t="shared" si="110"/>
        <v>1.8973796327470642</v>
      </c>
      <c r="P744">
        <f t="shared" si="105"/>
        <v>14.419412312771376</v>
      </c>
      <c r="Q744">
        <f t="shared" si="106"/>
        <v>0.30052052300661203</v>
      </c>
      <c r="R744">
        <f t="shared" si="107"/>
        <v>4.9222824918515692E-2</v>
      </c>
      <c r="S744">
        <f>fSi</f>
        <v>0.8</v>
      </c>
      <c r="T744">
        <f>vt(R744*ps+(1-R744)*pl,pl, 9.8, 0.001, 2*K744, 4*PI()*K744^2, M744,IF(4*PI()*K744^2/M744&gt;=1,K1oct,K1sph), IF(4*PI()*K744^2/M744&gt;=1,K2oct,K2sph))</f>
        <v>0.45290464009995918</v>
      </c>
      <c r="U744">
        <f>vt(S744*ps+(1-S744)*pl,pl, 9.8, 0.001, 2*K744, 4*PI()*K744^2, M744,IF(4*PI()*K744^2/M744&gt;=1,K1oct,K1sph), IF(4*PI()*K744^2/M744&gt;=1,K2oct,K2sph))</f>
        <v>1.9054266260618986</v>
      </c>
    </row>
    <row r="745" spans="6:21">
      <c r="F745">
        <f t="shared" si="111"/>
        <v>74.300000000000054</v>
      </c>
      <c r="G745">
        <f>T0+R_*F745</f>
        <v>838.49</v>
      </c>
      <c r="H745">
        <f t="shared" si="108"/>
        <v>15.078461538461537</v>
      </c>
      <c r="I745" s="4">
        <f>Cinetica(Tliq-G745)*f3_</f>
        <v>3.9333210428222153E-2</v>
      </c>
      <c r="J745" s="5">
        <f t="shared" si="109"/>
        <v>9.9300651939105421E-6</v>
      </c>
      <c r="K745" s="5">
        <f>MAX(I744,J744)*dt+K744</f>
        <v>0.79558118066469519</v>
      </c>
      <c r="L745" s="5">
        <f t="shared" si="104"/>
        <v>2.1093182661130192</v>
      </c>
      <c r="M745" s="6">
        <f>IF(J745&gt;=I745, 4*PI()*K745^2, f2_*f3_/f1_/K745*L745)</f>
        <v>11.167773855042459</v>
      </c>
      <c r="N745">
        <f t="shared" si="103"/>
        <v>4.0000000000000002E-4</v>
      </c>
      <c r="O745">
        <f t="shared" si="110"/>
        <v>1.8986966338850251</v>
      </c>
      <c r="P745">
        <f t="shared" si="105"/>
        <v>14.429333767107899</v>
      </c>
      <c r="Q745">
        <f t="shared" si="106"/>
        <v>0.30051986249024332</v>
      </c>
      <c r="R745">
        <f t="shared" si="107"/>
        <v>4.925184751423288E-2</v>
      </c>
      <c r="S745">
        <f>fSi</f>
        <v>0.8</v>
      </c>
      <c r="T745">
        <f>vt(R745*ps+(1-R745)*pl,pl, 9.8, 0.001, 2*K745, 4*PI()*K745^2, M745,IF(4*PI()*K745^2/M745&gt;=1,K1oct,K1sph), IF(4*PI()*K745^2/M745&gt;=1,K2oct,K2sph))</f>
        <v>0.45426564059589664</v>
      </c>
      <c r="U745">
        <f>vt(S745*ps+(1-S745)*pl,pl, 9.8, 0.001, 2*K745, 4*PI()*K745^2, M745,IF(4*PI()*K745^2/M745&gt;=1,K1oct,K1sph), IF(4*PI()*K745^2/M745&gt;=1,K2oct,K2sph))</f>
        <v>1.9105689540655455</v>
      </c>
    </row>
    <row r="746" spans="6:21">
      <c r="F746">
        <f t="shared" si="111"/>
        <v>74.400000000000048</v>
      </c>
      <c r="G746">
        <f>T0+R_*F746</f>
        <v>838.42</v>
      </c>
      <c r="H746">
        <f t="shared" si="108"/>
        <v>15.089230769230776</v>
      </c>
      <c r="I746" s="4">
        <f>Cinetica(Tliq-G746)*f3_</f>
        <v>3.94749434878304E-2</v>
      </c>
      <c r="J746" s="5">
        <f t="shared" si="109"/>
        <v>9.9362061933959648E-6</v>
      </c>
      <c r="K746" s="5">
        <f>MAX(I745,J745)*dt+K745</f>
        <v>0.79951450170751737</v>
      </c>
      <c r="L746" s="5">
        <f t="shared" si="104"/>
        <v>2.1407583450278782</v>
      </c>
      <c r="M746" s="6">
        <f>IF(J746&gt;=I746, 4*PI()*K746^2, f2_*f3_/f1_/K746*L746)</f>
        <v>11.278472866640714</v>
      </c>
      <c r="N746">
        <f t="shared" si="103"/>
        <v>4.0000000000000002E-4</v>
      </c>
      <c r="O746">
        <f t="shared" si="110"/>
        <v>1.9000136325311343</v>
      </c>
      <c r="P746">
        <f t="shared" si="105"/>
        <v>14.439255176434742</v>
      </c>
      <c r="Q746">
        <f t="shared" si="106"/>
        <v>0.30051920522914483</v>
      </c>
      <c r="R746">
        <f t="shared" si="107"/>
        <v>4.9280831914386009E-2</v>
      </c>
      <c r="S746">
        <f>fSi</f>
        <v>0.8</v>
      </c>
      <c r="T746">
        <f>vt(R746*ps+(1-R746)*pl,pl, 9.8, 0.001, 2*K746, 4*PI()*K746^2, M746,IF(4*PI()*K746^2/M746&gt;=1,K1oct,K1sph), IF(4*PI()*K746^2/M746&gt;=1,K2oct,K2sph))</f>
        <v>0.45562882310254937</v>
      </c>
      <c r="U746">
        <f>vt(S746*ps+(1-S746)*pl,pl, 9.8, 0.001, 2*K746, 4*PI()*K746^2, M746,IF(4*PI()*K746^2/M746&gt;=1,K1oct,K1sph), IF(4*PI()*K746^2/M746&gt;=1,K2oct,K2sph))</f>
        <v>1.91571827163227</v>
      </c>
    </row>
    <row r="747" spans="6:21">
      <c r="F747">
        <f t="shared" si="111"/>
        <v>74.500000000000043</v>
      </c>
      <c r="G747">
        <f>T0+R_*F747</f>
        <v>838.35</v>
      </c>
      <c r="H747">
        <f t="shared" si="108"/>
        <v>15.099999999999996</v>
      </c>
      <c r="I747" s="4">
        <f>Cinetica(Tliq-G747)*f3_</f>
        <v>3.961699768352115E-2</v>
      </c>
      <c r="J747" s="5">
        <f t="shared" si="109"/>
        <v>9.9423384334322871E-6</v>
      </c>
      <c r="K747" s="5">
        <f>MAX(I746,J746)*dt+K746</f>
        <v>0.80346199605630042</v>
      </c>
      <c r="L747" s="5">
        <f t="shared" si="104"/>
        <v>2.1726242735342769</v>
      </c>
      <c r="M747" s="6">
        <f>IF(J747&gt;=I747, 4*PI()*K747^2, f2_*f3_/f1_/K747*L747)</f>
        <v>11.390119666677437</v>
      </c>
      <c r="N747">
        <f t="shared" si="103"/>
        <v>4.0000000000000002E-4</v>
      </c>
      <c r="O747">
        <f t="shared" si="110"/>
        <v>1.9013306286932041</v>
      </c>
      <c r="P747">
        <f t="shared" si="105"/>
        <v>14.449176540975959</v>
      </c>
      <c r="Q747">
        <f t="shared" si="106"/>
        <v>0.30051855120296272</v>
      </c>
      <c r="R747">
        <f t="shared" si="107"/>
        <v>4.9309778184071652E-2</v>
      </c>
      <c r="S747">
        <f>fSi</f>
        <v>0.8</v>
      </c>
      <c r="T747">
        <f>vt(R747*ps+(1-R747)*pl,pl, 9.8, 0.001, 2*K747, 4*PI()*K747^2, M747,IF(4*PI()*K747^2/M747&gt;=1,K1oct,K1sph), IF(4*PI()*K747^2/M747&gt;=1,K2oct,K2sph))</f>
        <v>0.45699418790499502</v>
      </c>
      <c r="U747">
        <f>vt(S747*ps+(1-S747)*pl,pl, 9.8, 0.001, 2*K747, 4*PI()*K747^2, M747,IF(4*PI()*K747^2/M747&gt;=1,K1oct,K1sph), IF(4*PI()*K747^2/M747&gt;=1,K2oct,K2sph))</f>
        <v>1.9208745789545427</v>
      </c>
    </row>
    <row r="748" spans="6:21">
      <c r="F748">
        <f t="shared" si="111"/>
        <v>74.600000000000037</v>
      </c>
      <c r="G748">
        <f>T0+R_*F748</f>
        <v>838.28</v>
      </c>
      <c r="H748">
        <f t="shared" si="108"/>
        <v>15.110769230769234</v>
      </c>
      <c r="I748" s="4">
        <f>Cinetica(Tliq-G748)*f3_</f>
        <v>3.9759373314506172E-2</v>
      </c>
      <c r="J748" s="5">
        <f t="shared" si="109"/>
        <v>9.9484619327477379E-6</v>
      </c>
      <c r="K748" s="5">
        <f>MAX(I747,J747)*dt+K747</f>
        <v>0.80742369582465257</v>
      </c>
      <c r="L748" s="5">
        <f t="shared" si="104"/>
        <v>2.2049212417775852</v>
      </c>
      <c r="M748" s="6">
        <f>IF(J748&gt;=I748, 4*PI()*K748^2, f2_*f3_/f1_/K748*L748)</f>
        <v>11.502721093143851</v>
      </c>
      <c r="N748">
        <f t="shared" si="103"/>
        <v>4.0000000000000002E-4</v>
      </c>
      <c r="O748">
        <f t="shared" si="110"/>
        <v>1.9026476223790145</v>
      </c>
      <c r="P748">
        <f t="shared" si="105"/>
        <v>14.459097860954182</v>
      </c>
      <c r="Q748">
        <f t="shared" si="106"/>
        <v>0.30051790039149728</v>
      </c>
      <c r="R748">
        <f t="shared" si="107"/>
        <v>4.9338686388311931E-2</v>
      </c>
      <c r="S748">
        <f>fSi</f>
        <v>0.8</v>
      </c>
      <c r="T748">
        <f>vt(R748*ps+(1-R748)*pl,pl, 9.8, 0.001, 2*K748, 4*PI()*K748^2, M748,IF(4*PI()*K748^2/M748&gt;=1,K1oct,K1sph), IF(4*PI()*K748^2/M748&gt;=1,K2oct,K2sph))</f>
        <v>0.45836173528755852</v>
      </c>
      <c r="U748">
        <f>vt(S748*ps+(1-S748)*pl,pl, 9.8, 0.001, 2*K748, 4*PI()*K748^2, M748,IF(4*PI()*K748^2/M748&gt;=1,K1oct,K1sph), IF(4*PI()*K748^2/M748&gt;=1,K2oct,K2sph))</f>
        <v>1.9260378762244676</v>
      </c>
    </row>
    <row r="749" spans="6:21">
      <c r="F749">
        <f t="shared" si="111"/>
        <v>74.700000000000031</v>
      </c>
      <c r="G749">
        <f>T0+R_*F749</f>
        <v>838.21</v>
      </c>
      <c r="H749">
        <f t="shared" si="108"/>
        <v>15.121538461538456</v>
      </c>
      <c r="I749" s="4">
        <f>Cinetica(Tliq-G749)*f3_</f>
        <v>3.990207067987693E-2</v>
      </c>
      <c r="J749" s="5">
        <f t="shared" si="109"/>
        <v>9.9545767100171524E-6</v>
      </c>
      <c r="K749" s="5">
        <f>MAX(I748,J748)*dt+K748</f>
        <v>0.81139963315610319</v>
      </c>
      <c r="L749" s="5">
        <f t="shared" si="104"/>
        <v>2.2376544961341125</v>
      </c>
      <c r="M749" s="6">
        <f>IF(J749&gt;=I749, 4*PI()*K749^2, f2_*f3_/f1_/K749*L749)</f>
        <v>11.616284024176505</v>
      </c>
      <c r="N749">
        <f t="shared" si="103"/>
        <v>4.0000000000000002E-4</v>
      </c>
      <c r="O749">
        <f t="shared" si="110"/>
        <v>1.9039646135963018</v>
      </c>
      <c r="P749">
        <f t="shared" si="105"/>
        <v>14.469019136590649</v>
      </c>
      <c r="Q749">
        <f t="shared" si="106"/>
        <v>0.30051725277470154</v>
      </c>
      <c r="R749">
        <f t="shared" si="107"/>
        <v>4.9367556592044184E-2</v>
      </c>
      <c r="S749">
        <f>fSi</f>
        <v>0.8</v>
      </c>
      <c r="T749">
        <f>vt(R749*ps+(1-R749)*pl,pl, 9.8, 0.001, 2*K749, 4*PI()*K749^2, M749,IF(4*PI()*K749^2/M749&gt;=1,K1oct,K1sph), IF(4*PI()*K749^2/M749&gt;=1,K2oct,K2sph))</f>
        <v>0.45973146553368582</v>
      </c>
      <c r="U749">
        <f>vt(S749*ps+(1-S749)*pl,pl, 9.8, 0.001, 2*K749, 4*PI()*K749^2, M749,IF(4*PI()*K749^2/M749&gt;=1,K1oct,K1sph), IF(4*PI()*K749^2/M749&gt;=1,K2oct,K2sph))</f>
        <v>1.9312081636337846</v>
      </c>
    </row>
    <row r="750" spans="6:21">
      <c r="F750">
        <f t="shared" si="111"/>
        <v>74.800000000000026</v>
      </c>
      <c r="G750">
        <f>T0+R_*F750</f>
        <v>838.14</v>
      </c>
      <c r="H750">
        <f t="shared" si="108"/>
        <v>15.132307692307695</v>
      </c>
      <c r="I750" s="4">
        <f>Cinetica(Tliq-G750)*f3_</f>
        <v>4.0045090078606765E-2</v>
      </c>
      <c r="J750" s="5">
        <f t="shared" si="109"/>
        <v>9.9606827838622381E-6</v>
      </c>
      <c r="K750" s="5">
        <f>MAX(I749,J749)*dt+K749</f>
        <v>0.81538984022409089</v>
      </c>
      <c r="L750" s="5">
        <f t="shared" si="104"/>
        <v>2.2708293397444037</v>
      </c>
      <c r="M750" s="6">
        <f>IF(J750&gt;=I750, 4*PI()*K750^2, f2_*f3_/f1_/K750*L750)</f>
        <v>11.730815378239143</v>
      </c>
      <c r="N750">
        <f t="shared" si="103"/>
        <v>4.0000000000000002E-4</v>
      </c>
      <c r="O750">
        <f t="shared" si="110"/>
        <v>1.9052816023527703</v>
      </c>
      <c r="P750">
        <f t="shared" si="105"/>
        <v>14.478940368105196</v>
      </c>
      <c r="Q750">
        <f t="shared" si="106"/>
        <v>0.30051660833268007</v>
      </c>
      <c r="R750">
        <f t="shared" si="107"/>
        <v>4.9396388860129987E-2</v>
      </c>
      <c r="S750">
        <f>fSi</f>
        <v>0.8</v>
      </c>
      <c r="T750">
        <f>vt(R750*ps+(1-R750)*pl,pl, 9.8, 0.001, 2*K750, 4*PI()*K750^2, M750,IF(4*PI()*K750^2/M750&gt;=1,K1oct,K1sph), IF(4*PI()*K750^2/M750&gt;=1,K2oct,K2sph))</f>
        <v>0.46110337892592324</v>
      </c>
      <c r="U750">
        <f>vt(S750*ps+(1-S750)*pl,pl, 9.8, 0.001, 2*K750, 4*PI()*K750^2, M750,IF(4*PI()*K750^2/M750&gt;=1,K1oct,K1sph), IF(4*PI()*K750^2/M750&gt;=1,K2oct,K2sph))</f>
        <v>1.9363854413738728</v>
      </c>
    </row>
    <row r="751" spans="6:21">
      <c r="F751">
        <f t="shared" si="111"/>
        <v>74.90000000000002</v>
      </c>
      <c r="G751">
        <f>T0+R_*F751</f>
        <v>838.06999999999994</v>
      </c>
      <c r="H751">
        <f t="shared" si="108"/>
        <v>15.143076923076933</v>
      </c>
      <c r="I751" s="4">
        <f>Cinetica(Tliq-G751)*f3_</f>
        <v>4.0188431809549362E-2</v>
      </c>
      <c r="J751" s="5">
        <f t="shared" si="109"/>
        <v>9.9667801728517074E-6</v>
      </c>
      <c r="K751" s="5">
        <f>MAX(I750,J750)*dt+K750</f>
        <v>0.81939434923195154</v>
      </c>
      <c r="L751" s="5">
        <f t="shared" si="104"/>
        <v>2.3044511330508817</v>
      </c>
      <c r="M751" s="6">
        <f>IF(J751&gt;=I751, 4*PI()*K751^2, f2_*f3_/f1_/K751*L751)</f>
        <v>11.846322114305179</v>
      </c>
      <c r="N751">
        <f t="shared" si="103"/>
        <v>4.0000000000000002E-4</v>
      </c>
      <c r="O751">
        <f t="shared" si="110"/>
        <v>1.9065985886560834</v>
      </c>
      <c r="P751">
        <f t="shared" si="105"/>
        <v>14.488861555716284</v>
      </c>
      <c r="Q751">
        <f t="shared" si="106"/>
        <v>0.30051596704568739</v>
      </c>
      <c r="R751">
        <f t="shared" si="107"/>
        <v>4.9425183257346607E-2</v>
      </c>
      <c r="S751">
        <f>fSi</f>
        <v>0.8</v>
      </c>
      <c r="T751">
        <f>vt(R751*ps+(1-R751)*pl,pl, 9.8, 0.001, 2*K751, 4*PI()*K751^2, M751,IF(4*PI()*K751^2/M751&gt;=1,K1oct,K1sph), IF(4*PI()*K751^2/M751&gt;=1,K2oct,K2sph))</f>
        <v>0.46247747574611037</v>
      </c>
      <c r="U751">
        <f>vt(S751*ps+(1-S751)*pl,pl, 9.8, 0.001, 2*K751, 4*PI()*K751^2, M751,IF(4*PI()*K751^2/M751&gt;=1,K1oct,K1sph), IF(4*PI()*K751^2/M751&gt;=1,K2oct,K2sph))</f>
        <v>1.9415697096357531</v>
      </c>
    </row>
    <row r="752" spans="6:21">
      <c r="F752">
        <f t="shared" si="111"/>
        <v>75.000000000000014</v>
      </c>
      <c r="G752">
        <f>T0+R_*F752</f>
        <v>838</v>
      </c>
      <c r="H752">
        <f t="shared" si="108"/>
        <v>15.153846153846153</v>
      </c>
      <c r="I752" s="4">
        <f>Cinetica(Tliq-G752)*f3_</f>
        <v>4.0332096171439701E-2</v>
      </c>
      <c r="J752" s="5">
        <f t="shared" si="109"/>
        <v>9.9728688955014869E-6</v>
      </c>
      <c r="K752" s="5">
        <f>MAX(I751,J751)*dt+K751</f>
        <v>0.82341319241290645</v>
      </c>
      <c r="L752" s="5">
        <f t="shared" si="104"/>
        <v>2.3385252943398558</v>
      </c>
      <c r="M752" s="6">
        <f>IF(J752&gt;=I752, 4*PI()*K752^2, f2_*f3_/f1_/K752*L752)</f>
        <v>11.962811232040739</v>
      </c>
      <c r="N752">
        <f t="shared" si="103"/>
        <v>4.0000000000000002E-4</v>
      </c>
      <c r="O752">
        <f t="shared" si="110"/>
        <v>1.9079155725138668</v>
      </c>
      <c r="P752">
        <f t="shared" si="105"/>
        <v>14.498782699641</v>
      </c>
      <c r="Q752">
        <f t="shared" si="106"/>
        <v>0.30051532889412685</v>
      </c>
      <c r="R752">
        <f t="shared" si="107"/>
        <v>4.945393984838977E-2</v>
      </c>
      <c r="S752">
        <f>fSi</f>
        <v>0.8</v>
      </c>
      <c r="T752">
        <f>vt(R752*ps+(1-R752)*pl,pl, 9.8, 0.001, 2*K752, 4*PI()*K752^2, M752,IF(4*PI()*K752^2/M752&gt;=1,K1oct,K1sph), IF(4*PI()*K752^2/M752&gt;=1,K2oct,K2sph))</f>
        <v>0.46385375627517239</v>
      </c>
      <c r="U752">
        <f>vt(S752*ps+(1-S752)*pl,pl, 9.8, 0.001, 2*K752, 4*PI()*K752^2, M752,IF(4*PI()*K752^2/M752&gt;=1,K1oct,K1sph), IF(4*PI()*K752^2/M752&gt;=1,K2oct,K2sph))</f>
        <v>1.9467609686100855</v>
      </c>
    </row>
    <row r="753" spans="6:21">
      <c r="F753">
        <f t="shared" si="111"/>
        <v>75.100000000000009</v>
      </c>
      <c r="G753">
        <f>T0+R_*F753</f>
        <v>837.93</v>
      </c>
      <c r="H753">
        <f t="shared" si="108"/>
        <v>15.164615384615391</v>
      </c>
      <c r="I753" s="4">
        <f>Cinetica(Tliq-G753)*f3_</f>
        <v>4.047608346289501E-2</v>
      </c>
      <c r="J753" s="5">
        <f t="shared" si="109"/>
        <v>9.9789489702749349E-6</v>
      </c>
      <c r="K753" s="5">
        <f>MAX(I752,J752)*dt+K752</f>
        <v>0.82744640203005038</v>
      </c>
      <c r="L753" s="5">
        <f t="shared" si="104"/>
        <v>2.3730573002879281</v>
      </c>
      <c r="M753" s="6">
        <f>IF(J753&gt;=I753, 4*PI()*K753^2, f2_*f3_/f1_/K753*L753)</f>
        <v>12.08028977198828</v>
      </c>
      <c r="N753">
        <f t="shared" si="103"/>
        <v>4.0000000000000002E-4</v>
      </c>
      <c r="O753">
        <f t="shared" si="110"/>
        <v>1.9092325539337143</v>
      </c>
      <c r="P753">
        <f t="shared" si="105"/>
        <v>14.508703800095072</v>
      </c>
      <c r="Q753">
        <f t="shared" si="106"/>
        <v>0.30051469385854923</v>
      </c>
      <c r="R753">
        <f t="shared" si="107"/>
        <v>4.948265869787704E-2</v>
      </c>
      <c r="S753">
        <f>fSi</f>
        <v>0.8</v>
      </c>
      <c r="T753">
        <f>vt(R753*ps+(1-R753)*pl,pl, 9.8, 0.001, 2*K753, 4*PI()*K753^2, M753,IF(4*PI()*K753^2/M753&gt;=1,K1oct,K1sph), IF(4*PI()*K753^2/M753&gt;=1,K2oct,K2sph))</f>
        <v>0.46523222079325982</v>
      </c>
      <c r="U753">
        <f>vt(S753*ps+(1-S753)*pl,pl, 9.8, 0.001, 2*K753, 4*PI()*K753^2, M753,IF(4*PI()*K753^2/M753&gt;=1,K1oct,K1sph), IF(4*PI()*K753^2/M753&gt;=1,K2oct,K2sph))</f>
        <v>1.9519592184871761</v>
      </c>
    </row>
    <row r="754" spans="6:21">
      <c r="F754">
        <f t="shared" si="111"/>
        <v>75.2</v>
      </c>
      <c r="G754">
        <f>T0+R_*F754</f>
        <v>837.86</v>
      </c>
      <c r="H754">
        <f t="shared" si="108"/>
        <v>15.175384615384614</v>
      </c>
      <c r="I754" s="4">
        <f>Cinetica(Tliq-G754)*f3_</f>
        <v>4.0620393982413225E-2</v>
      </c>
      <c r="J754" s="5">
        <f t="shared" si="109"/>
        <v>9.9850204155829613E-6</v>
      </c>
      <c r="K754" s="5">
        <f>MAX(I753,J753)*dt+K753</f>
        <v>0.83149401037633985</v>
      </c>
      <c r="L754" s="5">
        <f t="shared" si="104"/>
        <v>2.4080526865128369</v>
      </c>
      <c r="M754" s="6">
        <f>IF(J754&gt;=I754, 4*PI()*K754^2, f2_*f3_/f1_/K754*L754)</f>
        <v>12.198764815750838</v>
      </c>
      <c r="N754">
        <f t="shared" si="103"/>
        <v>4.0000000000000002E-4</v>
      </c>
      <c r="O754">
        <f t="shared" si="110"/>
        <v>1.910549532923177</v>
      </c>
      <c r="P754">
        <f t="shared" si="105"/>
        <v>14.518624857292874</v>
      </c>
      <c r="Q754">
        <f t="shared" si="106"/>
        <v>0.30051406191965141</v>
      </c>
      <c r="R754">
        <f t="shared" si="107"/>
        <v>4.9511339870338678E-2</v>
      </c>
      <c r="S754">
        <f>fSi</f>
        <v>0.8</v>
      </c>
      <c r="T754">
        <f>vt(R754*ps+(1-R754)*pl,pl, 9.8, 0.001, 2*K754, 4*PI()*K754^2, M754,IF(4*PI()*K754^2/M754&gt;=1,K1oct,K1sph), IF(4*PI()*K754^2/M754&gt;=1,K2oct,K2sph))</f>
        <v>0.46661286957970166</v>
      </c>
      <c r="U754">
        <f>vt(S754*ps+(1-S754)*pl,pl, 9.8, 0.001, 2*K754, 4*PI()*K754^2, M754,IF(4*PI()*K754^2/M754&gt;=1,K1oct,K1sph), IF(4*PI()*K754^2/M754&gt;=1,K2oct,K2sph))</f>
        <v>1.9571644594569761</v>
      </c>
    </row>
    <row r="755" spans="6:21">
      <c r="F755">
        <f t="shared" si="111"/>
        <v>75.3</v>
      </c>
      <c r="G755">
        <f>T0+R_*F755</f>
        <v>837.79</v>
      </c>
      <c r="H755">
        <f t="shared" si="108"/>
        <v>15.186153846153852</v>
      </c>
      <c r="I755" s="4">
        <f>Cinetica(Tliq-G755)*f3_</f>
        <v>4.0765028028375172E-2</v>
      </c>
      <c r="J755" s="5">
        <f t="shared" si="109"/>
        <v>9.9910832497842886E-6</v>
      </c>
      <c r="K755" s="5">
        <f>MAX(I754,J754)*dt+K754</f>
        <v>0.8355560497745812</v>
      </c>
      <c r="L755" s="5">
        <f t="shared" si="104"/>
        <v>2.4435170481287423</v>
      </c>
      <c r="M755" s="6">
        <f>IF(J755&gt;=I755, 4*PI()*K755^2, f2_*f3_/f1_/K755*L755)</f>
        <v>12.318243486176776</v>
      </c>
      <c r="N755">
        <f t="shared" si="103"/>
        <v>4.0000000000000002E-4</v>
      </c>
      <c r="O755">
        <f t="shared" si="110"/>
        <v>1.9118665094897758</v>
      </c>
      <c r="P755">
        <f t="shared" si="105"/>
        <v>14.528545871447445</v>
      </c>
      <c r="Q755">
        <f t="shared" si="106"/>
        <v>0.3005134330582751</v>
      </c>
      <c r="R755">
        <f t="shared" si="107"/>
        <v>4.9539983430226697E-2</v>
      </c>
      <c r="S755">
        <f>fSi</f>
        <v>0.8</v>
      </c>
      <c r="T755">
        <f>vt(R755*ps+(1-R755)*pl,pl, 9.8, 0.001, 2*K755, 4*PI()*K755^2, M755,IF(4*PI()*K755^2/M755&gt;=1,K1oct,K1sph), IF(4*PI()*K755^2/M755&gt;=1,K2oct,K2sph))</f>
        <v>0.46799570291298337</v>
      </c>
      <c r="U755">
        <f>vt(S755*ps+(1-S755)*pl,pl, 9.8, 0.001, 2*K755, 4*PI()*K755^2, M755,IF(4*PI()*K755^2/M755&gt;=1,K1oct,K1sph), IF(4*PI()*K755^2/M755&gt;=1,K2oct,K2sph))</f>
        <v>1.9623766917090835</v>
      </c>
    </row>
    <row r="756" spans="6:21">
      <c r="F756">
        <f t="shared" si="111"/>
        <v>75.399999999999991</v>
      </c>
      <c r="G756">
        <f>T0+R_*F756</f>
        <v>837.72</v>
      </c>
      <c r="H756">
        <f t="shared" si="108"/>
        <v>15.196923076923072</v>
      </c>
      <c r="I756" s="4">
        <f>Cinetica(Tliq-G756)*f3_</f>
        <v>4.0909985899042836E-2</v>
      </c>
      <c r="J756" s="5">
        <f t="shared" si="109"/>
        <v>9.9971374911855639E-6</v>
      </c>
      <c r="K756" s="5">
        <f>MAX(I755,J755)*dt+K755</f>
        <v>0.83963255257741876</v>
      </c>
      <c r="L756" s="5">
        <f t="shared" si="104"/>
        <v>2.4794560403060202</v>
      </c>
      <c r="M756" s="6">
        <f>IF(J756&gt;=I756, 4*PI()*K756^2, f2_*f3_/f1_/K756*L756)</f>
        <v>12.438732947545219</v>
      </c>
      <c r="N756">
        <f t="shared" si="103"/>
        <v>4.0000000000000002E-4</v>
      </c>
      <c r="O756">
        <f t="shared" si="110"/>
        <v>1.9131834836409893</v>
      </c>
      <c r="P756">
        <f t="shared" si="105"/>
        <v>14.538466842770493</v>
      </c>
      <c r="Q756">
        <f t="shared" si="106"/>
        <v>0.30051280725540569</v>
      </c>
      <c r="R756">
        <f t="shared" si="107"/>
        <v>4.9568589441905127E-2</v>
      </c>
      <c r="S756">
        <f>fSi</f>
        <v>0.8</v>
      </c>
      <c r="T756">
        <f>vt(R756*ps+(1-R756)*pl,pl, 9.8, 0.001, 2*K756, 4*PI()*K756^2, M756,IF(4*PI()*K756^2/M756&gt;=1,K1oct,K1sph), IF(4*PI()*K756^2/M756&gt;=1,K2oct,K2sph))</f>
        <v>0.46938072107078016</v>
      </c>
      <c r="U756">
        <f>vt(S756*ps+(1-S756)*pl,pl, 9.8, 0.001, 2*K756, 4*PI()*K756^2, M756,IF(4*PI()*K756^2/M756&gt;=1,K1oct,K1sph), IF(4*PI()*K756^2/M756&gt;=1,K2oct,K2sph))</f>
        <v>1.9675959154327447</v>
      </c>
    </row>
    <row r="757" spans="6:21">
      <c r="F757">
        <f t="shared" si="111"/>
        <v>75.499999999999986</v>
      </c>
      <c r="G757">
        <f>T0+R_*F757</f>
        <v>837.65</v>
      </c>
      <c r="H757">
        <f t="shared" si="108"/>
        <v>15.207692307692311</v>
      </c>
      <c r="I757" s="4">
        <f>Cinetica(Tliq-G757)*f3_</f>
        <v>4.1055267892561427E-2</v>
      </c>
      <c r="J757" s="5">
        <f t="shared" si="109"/>
        <v>1.0003183158041618E-5</v>
      </c>
      <c r="K757" s="5">
        <f>MAX(I756,J756)*dt+K756</f>
        <v>0.843723551167323</v>
      </c>
      <c r="L757" s="5">
        <f t="shared" si="104"/>
        <v>2.5158753788355575</v>
      </c>
      <c r="M757" s="6">
        <f>IF(J757&gt;=I757, 4*PI()*K757^2, f2_*f3_/f1_/K757*L757)</f>
        <v>12.560240405751989</v>
      </c>
      <c r="N757">
        <f t="shared" si="103"/>
        <v>4.0000000000000002E-4</v>
      </c>
      <c r="O757">
        <f t="shared" si="110"/>
        <v>1.9145004553842668</v>
      </c>
      <c r="P757">
        <f t="shared" si="105"/>
        <v>14.548387771472404</v>
      </c>
      <c r="Q757">
        <f t="shared" si="106"/>
        <v>0.30051218449217071</v>
      </c>
      <c r="R757">
        <f t="shared" si="107"/>
        <v>4.9597157969659064E-2</v>
      </c>
      <c r="S757">
        <f>fSi</f>
        <v>0.8</v>
      </c>
      <c r="T757">
        <f>vt(R757*ps+(1-R757)*pl,pl, 9.8, 0.001, 2*K757, 4*PI()*K757^2, M757,IF(4*PI()*K757^2/M757&gt;=1,K1oct,K1sph), IF(4*PI()*K757^2/M757&gt;=1,K2oct,K2sph))</f>
        <v>0.47076792433001657</v>
      </c>
      <c r="U757">
        <f>vt(S757*ps+(1-S757)*pl,pl, 9.8, 0.001, 2*K757, 4*PI()*K757^2, M757,IF(4*PI()*K757^2/M757&gt;=1,K1oct,K1sph), IF(4*PI()*K757^2/M757&gt;=1,K2oct,K2sph))</f>
        <v>1.9728221308168594</v>
      </c>
    </row>
    <row r="758" spans="6:21">
      <c r="F758">
        <f t="shared" si="111"/>
        <v>75.59999999999998</v>
      </c>
      <c r="G758">
        <f>T0+R_*F758</f>
        <v>837.58</v>
      </c>
      <c r="H758">
        <f t="shared" si="108"/>
        <v>15.218461538461533</v>
      </c>
      <c r="I758" s="4">
        <f>Cinetica(Tliq-G758)*f3_</f>
        <v>4.1200874306957763E-2</v>
      </c>
      <c r="J758" s="5">
        <f t="shared" si="109"/>
        <v>1.0009220268555569E-5</v>
      </c>
      <c r="K758" s="5">
        <f>MAX(I757,J757)*dt+K757</f>
        <v>0.84782907795657914</v>
      </c>
      <c r="L758" s="5">
        <f t="shared" si="104"/>
        <v>2.5527808406976118</v>
      </c>
      <c r="M758" s="6">
        <f>IF(J758&gt;=I758, 4*PI()*K758^2, f2_*f3_/f1_/K758*L758)</f>
        <v>12.682773108496187</v>
      </c>
      <c r="N758">
        <f t="shared" si="103"/>
        <v>4.0000000000000002E-4</v>
      </c>
      <c r="O758">
        <f t="shared" si="110"/>
        <v>1.9158174247270157</v>
      </c>
      <c r="P758">
        <f t="shared" si="105"/>
        <v>14.558308657762254</v>
      </c>
      <c r="Q758">
        <f t="shared" si="106"/>
        <v>0.30051156474983887</v>
      </c>
      <c r="R758">
        <f t="shared" si="107"/>
        <v>4.9625689077684464E-2</v>
      </c>
      <c r="S758">
        <f>fSi</f>
        <v>0.8</v>
      </c>
      <c r="T758">
        <f>vt(R758*ps+(1-R758)*pl,pl, 9.8, 0.001, 2*K758, 4*PI()*K758^2, M758,IF(4*PI()*K758^2/M758&gt;=1,K1oct,K1sph), IF(4*PI()*K758^2/M758&gt;=1,K2oct,K2sph))</f>
        <v>0.47215731296671049</v>
      </c>
      <c r="U758">
        <f>vt(S758*ps+(1-S758)*pl,pl, 9.8, 0.001, 2*K758, 4*PI()*K758^2, M758,IF(4*PI()*K758^2/M758&gt;=1,K1oct,K1sph), IF(4*PI()*K758^2/M758&gt;=1,K2oct,K2sph))</f>
        <v>1.9780553380499775</v>
      </c>
    </row>
    <row r="759" spans="6:21">
      <c r="F759">
        <f t="shared" si="111"/>
        <v>75.699999999999974</v>
      </c>
      <c r="G759">
        <f>T0+R_*F759</f>
        <v>837.51</v>
      </c>
      <c r="H759">
        <f t="shared" si="108"/>
        <v>15.229230769230771</v>
      </c>
      <c r="I759" s="4">
        <f>Cinetica(Tliq-G759)*f3_</f>
        <v>4.1346805440142284E-2</v>
      </c>
      <c r="J759" s="5">
        <f t="shared" si="109"/>
        <v>1.0015248840879087E-5</v>
      </c>
      <c r="K759" s="5">
        <f>MAX(I758,J758)*dt+K758</f>
        <v>0.85194916538727494</v>
      </c>
      <c r="L759" s="5">
        <f t="shared" si="104"/>
        <v>2.5901782646352425</v>
      </c>
      <c r="M759" s="6">
        <f>IF(J759&gt;=I759, 4*PI()*K759^2, f2_*f3_/f1_/K759*L759)</f>
        <v>12.806338345467344</v>
      </c>
      <c r="N759">
        <f t="shared" si="103"/>
        <v>4.0000000000000002E-4</v>
      </c>
      <c r="O759">
        <f t="shared" si="110"/>
        <v>1.9171343916766139</v>
      </c>
      <c r="P759">
        <f t="shared" si="105"/>
        <v>14.568229501847823</v>
      </c>
      <c r="Q759">
        <f t="shared" si="106"/>
        <v>0.30051094800981865</v>
      </c>
      <c r="R759">
        <f t="shared" si="107"/>
        <v>4.965418283009719E-2</v>
      </c>
      <c r="S759">
        <f>fSi</f>
        <v>0.8</v>
      </c>
      <c r="T759">
        <f>vt(R759*ps+(1-R759)*pl,pl, 9.8, 0.001, 2*K759, 4*PI()*K759^2, M759,IF(4*PI()*K759^2/M759&gt;=1,K1oct,K1sph), IF(4*PI()*K759^2/M759&gt;=1,K2oct,K2sph))</f>
        <v>0.47354888725619437</v>
      </c>
      <c r="U759">
        <f>vt(S759*ps+(1-S759)*pl,pl, 9.8, 0.001, 2*K759, 4*PI()*K759^2, M759,IF(4*PI()*K759^2/M759&gt;=1,K1oct,K1sph), IF(4*PI()*K759^2/M759&gt;=1,K2oct,K2sph))</f>
        <v>1.9832955373203032</v>
      </c>
    </row>
    <row r="760" spans="6:21">
      <c r="F760">
        <f t="shared" si="111"/>
        <v>75.799999999999969</v>
      </c>
      <c r="G760">
        <f>T0+R_*F760</f>
        <v>837.44</v>
      </c>
      <c r="H760">
        <f t="shared" si="108"/>
        <v>15.239999999999991</v>
      </c>
      <c r="I760" s="4">
        <f>Cinetica(Tliq-G760)*f3_</f>
        <v>4.1493061589907412E-2</v>
      </c>
      <c r="J760" s="5">
        <f t="shared" si="109"/>
        <v>1.0021268893112493E-5</v>
      </c>
      <c r="K760" s="5">
        <f>MAX(I759,J759)*dt+K759</f>
        <v>0.85608384593128917</v>
      </c>
      <c r="L760" s="5">
        <f t="shared" si="104"/>
        <v>2.6280735517323524</v>
      </c>
      <c r="M760" s="6">
        <f>IF(J760&gt;=I760, 4*PI()*K760^2, f2_*f3_/f1_/K760*L760)</f>
        <v>12.930943448533151</v>
      </c>
      <c r="N760">
        <f t="shared" si="103"/>
        <v>4.0000000000000002E-4</v>
      </c>
      <c r="O760">
        <f t="shared" si="110"/>
        <v>1.9184513562403986</v>
      </c>
      <c r="P760">
        <f t="shared" si="105"/>
        <v>14.578150303935596</v>
      </c>
      <c r="Q760">
        <f t="shared" si="106"/>
        <v>0.30051033425365714</v>
      </c>
      <c r="R760">
        <f t="shared" si="107"/>
        <v>4.9682639290923362E-2</v>
      </c>
      <c r="S760">
        <f>fSi</f>
        <v>0.8</v>
      </c>
      <c r="T760">
        <f>vt(R760*ps+(1-R760)*pl,pl, 9.8, 0.001, 2*K760, 4*PI()*K760^2, M760,IF(4*PI()*K760^2/M760&gt;=1,K1oct,K1sph), IF(4*PI()*K760^2/M760&gt;=1,K2oct,K2sph))</f>
        <v>0.47494264747293241</v>
      </c>
      <c r="U760">
        <f>vt(S760*ps+(1-S760)*pl,pl, 9.8, 0.001, 2*K760, 4*PI()*K760^2, M760,IF(4*PI()*K760^2/M760&gt;=1,K1oct,K1sph), IF(4*PI()*K760^2/M760&gt;=1,K2oct,K2sph))</f>
        <v>1.9885427288156978</v>
      </c>
    </row>
    <row r="761" spans="6:21">
      <c r="F761">
        <f t="shared" si="111"/>
        <v>75.899999999999963</v>
      </c>
      <c r="G761">
        <f>T0+R_*F761</f>
        <v>837.37</v>
      </c>
      <c r="H761">
        <f t="shared" si="108"/>
        <v>15.25076923076923</v>
      </c>
      <c r="I761" s="4">
        <f>Cinetica(Tliq-G761)*f3_</f>
        <v>4.1639643053929622E-2</v>
      </c>
      <c r="J761" s="5">
        <f t="shared" si="109"/>
        <v>1.0027280443305028E-5</v>
      </c>
      <c r="K761" s="5">
        <f>MAX(I760,J760)*dt+K760</f>
        <v>0.86023315209027995</v>
      </c>
      <c r="L761" s="5">
        <f t="shared" si="104"/>
        <v>2.6664726659963782</v>
      </c>
      <c r="M761" s="6">
        <f>IF(J761&gt;=I761, 4*PI()*K761^2, f2_*f3_/f1_/K761*L761)</f>
        <v>13.056595791927801</v>
      </c>
      <c r="N761">
        <f t="shared" si="103"/>
        <v>4.0000000000000002E-4</v>
      </c>
      <c r="O761">
        <f t="shared" si="110"/>
        <v>1.919768318425678</v>
      </c>
      <c r="P761">
        <f t="shared" si="105"/>
        <v>14.588071064230778</v>
      </c>
      <c r="Q761">
        <f t="shared" si="106"/>
        <v>0.30050972346303878</v>
      </c>
      <c r="R761">
        <f t="shared" si="107"/>
        <v>4.9711058524108384E-2</v>
      </c>
      <c r="S761">
        <f>fSi</f>
        <v>0.8</v>
      </c>
      <c r="T761">
        <f>vt(R761*ps+(1-R761)*pl,pl, 9.8, 0.001, 2*K761, 4*PI()*K761^2, M761,IF(4*PI()*K761^2/M761&gt;=1,K1oct,K1sph), IF(4*PI()*K761^2/M761&gt;=1,K2oct,K2sph))</f>
        <v>0.4763385938905792</v>
      </c>
      <c r="U761">
        <f>vt(S761*ps+(1-S761)*pl,pl, 9.8, 0.001, 2*K761, 4*PI()*K761^2, M761,IF(4*PI()*K761^2/M761&gt;=1,K1oct,K1sph), IF(4*PI()*K761^2/M761&gt;=1,K2oct,K2sph))</f>
        <v>1.993796912723679</v>
      </c>
    </row>
    <row r="762" spans="6:21">
      <c r="F762">
        <f t="shared" si="111"/>
        <v>75.999999999999957</v>
      </c>
      <c r="G762">
        <f>T0+R_*F762</f>
        <v>837.30000000000007</v>
      </c>
      <c r="H762">
        <f t="shared" si="108"/>
        <v>15.261538461538452</v>
      </c>
      <c r="I762" s="4">
        <f>Cinetica(Tliq-G762)*f3_</f>
        <v>4.1786550129767758E-2</v>
      </c>
      <c r="J762" s="5">
        <f t="shared" si="109"/>
        <v>1.0033283509454943E-5</v>
      </c>
      <c r="K762" s="5">
        <f>MAX(I761,J761)*dt+K761</f>
        <v>0.86439711639567296</v>
      </c>
      <c r="L762" s="5">
        <f t="shared" si="104"/>
        <v>2.7053816349456463</v>
      </c>
      <c r="M762" s="6">
        <f>IF(J762&gt;=I762, 4*PI()*K762^2, f2_*f3_/f1_/K762*L762)</f>
        <v>13.183302792440912</v>
      </c>
      <c r="N762">
        <f t="shared" si="103"/>
        <v>4.0000000000000002E-4</v>
      </c>
      <c r="O762">
        <f t="shared" si="110"/>
        <v>1.9210852782397192</v>
      </c>
      <c r="P762">
        <f t="shared" si="105"/>
        <v>14.597991782937306</v>
      </c>
      <c r="Q762">
        <f t="shared" si="106"/>
        <v>0.30050911561978427</v>
      </c>
      <c r="R762">
        <f t="shared" si="107"/>
        <v>4.9739440593506816E-2</v>
      </c>
      <c r="S762">
        <f>fSi</f>
        <v>0.8</v>
      </c>
      <c r="T762">
        <f>vt(R762*ps+(1-R762)*pl,pl, 9.8, 0.001, 2*K762, 4*PI()*K762^2, M762,IF(4*PI()*K762^2/M762&gt;=1,K1oct,K1sph), IF(4*PI()*K762^2/M762&gt;=1,K2oct,K2sph))</f>
        <v>0.47773672678209522</v>
      </c>
      <c r="U762">
        <f>vt(S762*ps+(1-S762)*pl,pl, 9.8, 0.001, 2*K762, 4*PI()*K762^2, M762,IF(4*PI()*K762^2/M762&gt;=1,K1oct,K1sph), IF(4*PI()*K762^2/M762&gt;=1,K2oct,K2sph))</f>
        <v>1.9990580892314243</v>
      </c>
    </row>
    <row r="763" spans="6:21">
      <c r="F763">
        <f t="shared" si="111"/>
        <v>76.099999999999952</v>
      </c>
      <c r="G763">
        <f>T0+R_*F763</f>
        <v>837.23</v>
      </c>
      <c r="H763">
        <f t="shared" si="108"/>
        <v>15.27230769230769</v>
      </c>
      <c r="I763" s="4">
        <f>Cinetica(Tliq-G763)*f3_</f>
        <v>4.1933783114865106E-2</v>
      </c>
      <c r="J763" s="5">
        <f t="shared" si="109"/>
        <v>1.0039278109509765E-5</v>
      </c>
      <c r="K763" s="5">
        <f>MAX(I762,J762)*dt+K762</f>
        <v>0.86857577140864972</v>
      </c>
      <c r="L763" s="5">
        <f t="shared" si="104"/>
        <v>2.7448065502014369</v>
      </c>
      <c r="M763" s="6">
        <f>IF(J763&gt;=I763, 4*PI()*K763^2, f2_*f3_/f1_/K763*L763)</f>
        <v>13.311071909607044</v>
      </c>
      <c r="N763">
        <f t="shared" si="103"/>
        <v>4.0000000000000002E-4</v>
      </c>
      <c r="O763">
        <f t="shared" si="110"/>
        <v>1.9224022356897614</v>
      </c>
      <c r="P763">
        <f t="shared" si="105"/>
        <v>14.607912460257856</v>
      </c>
      <c r="Q763">
        <f t="shared" si="106"/>
        <v>0.30050851070584916</v>
      </c>
      <c r="R763">
        <f t="shared" si="107"/>
        <v>4.9767785562891437E-2</v>
      </c>
      <c r="S763">
        <f>fSi</f>
        <v>0.8</v>
      </c>
      <c r="T763">
        <f>vt(R763*ps+(1-R763)*pl,pl, 9.8, 0.001, 2*K763, 4*PI()*K763^2, M763,IF(4*PI()*K763^2/M763&gt;=1,K1oct,K1sph), IF(4*PI()*K763^2/M763&gt;=1,K2oct,K2sph))</f>
        <v>0.47913704641950516</v>
      </c>
      <c r="U763">
        <f>vt(S763*ps+(1-S763)*pl,pl, 9.8, 0.001, 2*K763, 4*PI()*K763^2, M763,IF(4*PI()*K763^2/M763&gt;=1,K1oct,K1sph), IF(4*PI()*K763^2/M763&gt;=1,K2oct,K2sph))</f>
        <v>2.00432625852577</v>
      </c>
    </row>
    <row r="764" spans="6:21">
      <c r="F764">
        <f t="shared" si="111"/>
        <v>76.199999999999946</v>
      </c>
      <c r="G764">
        <f>T0+R_*F764</f>
        <v>837.16000000000008</v>
      </c>
      <c r="H764">
        <f t="shared" si="108"/>
        <v>15.28307692307691</v>
      </c>
      <c r="I764" s="4">
        <f>Cinetica(Tliq-G764)*f3_</f>
        <v>4.2081342306547725E-2</v>
      </c>
      <c r="J764" s="5">
        <f t="shared" si="109"/>
        <v>1.004526426136639E-5</v>
      </c>
      <c r="K764" s="5">
        <f>MAX(I763,J763)*dt+K763</f>
        <v>0.87276914972013619</v>
      </c>
      <c r="L764" s="5">
        <f t="shared" si="104"/>
        <v>2.7847535680847875</v>
      </c>
      <c r="M764" s="6">
        <f>IF(J764&gt;=I764, 4*PI()*K764^2, f2_*f3_/f1_/K764*L764)</f>
        <v>13.439910645895825</v>
      </c>
      <c r="N764">
        <f t="shared" si="103"/>
        <v>4.0000000000000002E-4</v>
      </c>
      <c r="O764">
        <f t="shared" si="110"/>
        <v>1.9237191907830036</v>
      </c>
      <c r="P764">
        <f t="shared" si="105"/>
        <v>14.617833096393845</v>
      </c>
      <c r="Q764">
        <f t="shared" si="106"/>
        <v>0.30050790870332289</v>
      </c>
      <c r="R764">
        <f t="shared" si="107"/>
        <v>4.9796093495943633E-2</v>
      </c>
      <c r="S764">
        <f>fSi</f>
        <v>0.8</v>
      </c>
      <c r="T764">
        <f>vt(R764*ps+(1-R764)*pl,pl, 9.8, 0.001, 2*K764, 4*PI()*K764^2, M764,IF(4*PI()*K764^2/M764&gt;=1,K1oct,K1sph), IF(4*PI()*K764^2/M764&gt;=1,K2oct,K2sph))</f>
        <v>0.48053955307423346</v>
      </c>
      <c r="U764">
        <f>vt(S764*ps+(1-S764)*pl,pl, 9.8, 0.001, 2*K764, 4*PI()*K764^2, M764,IF(4*PI()*K764^2/M764&gt;=1,K1oct,K1sph), IF(4*PI()*K764^2/M764&gt;=1,K2oct,K2sph))</f>
        <v>2.0096014207932185</v>
      </c>
    </row>
    <row r="765" spans="6:21">
      <c r="F765">
        <f t="shared" si="111"/>
        <v>76.29999999999994</v>
      </c>
      <c r="G765">
        <f>T0+R_*F765</f>
        <v>837.09</v>
      </c>
      <c r="H765">
        <f t="shared" si="108"/>
        <v>15.293846153846149</v>
      </c>
      <c r="I765" s="4">
        <f>Cinetica(Tliq-G765)*f3_</f>
        <v>4.2229228002026505E-2</v>
      </c>
      <c r="J765" s="5">
        <f t="shared" si="109"/>
        <v>1.0051241982871352E-5</v>
      </c>
      <c r="K765" s="5">
        <f>MAX(I764,J764)*dt+K764</f>
        <v>0.876977283950791</v>
      </c>
      <c r="L765" s="5">
        <f t="shared" si="104"/>
        <v>2.8252289102180539</v>
      </c>
      <c r="M765" s="6">
        <f>IF(J765&gt;=I765, 4*PI()*K765^2, f2_*f3_/f1_/K765*L765)</f>
        <v>13.569826546902645</v>
      </c>
      <c r="N765">
        <f t="shared" si="103"/>
        <v>4.0000000000000002E-4</v>
      </c>
      <c r="O765">
        <f t="shared" si="110"/>
        <v>1.9250361435266166</v>
      </c>
      <c r="P765">
        <f t="shared" si="105"/>
        <v>14.627753691545458</v>
      </c>
      <c r="Q765">
        <f t="shared" si="106"/>
        <v>0.30050730959442756</v>
      </c>
      <c r="R765">
        <f t="shared" si="107"/>
        <v>4.9824364456262434E-2</v>
      </c>
      <c r="S765">
        <f>fSi</f>
        <v>0.8</v>
      </c>
      <c r="T765">
        <f>vt(R765*ps+(1-R765)*pl,pl, 9.8, 0.001, 2*K765, 4*PI()*K765^2, M765,IF(4*PI()*K765^2/M765&gt;=1,K1oct,K1sph), IF(4*PI()*K765^2/M765&gt;=1,K2oct,K2sph))</f>
        <v>0.48194424701672434</v>
      </c>
      <c r="U765">
        <f>vt(S765*ps+(1-S765)*pl,pl, 9.8, 0.001, 2*K765, 4*PI()*K765^2, M765,IF(4*PI()*K765^2/M765&gt;=1,K1oct,K1sph), IF(4*PI()*K765^2/M765&gt;=1,K2oct,K2sph))</f>
        <v>2.014883576219932</v>
      </c>
    </row>
    <row r="766" spans="6:21">
      <c r="F766">
        <f t="shared" si="111"/>
        <v>76.399999999999935</v>
      </c>
      <c r="G766">
        <f>T0+R_*F766</f>
        <v>837.0200000000001</v>
      </c>
      <c r="H766">
        <f t="shared" si="108"/>
        <v>15.304615384615371</v>
      </c>
      <c r="I766" s="4">
        <f>Cinetica(Tliq-G766)*f3_</f>
        <v>4.237744049839548E-2</v>
      </c>
      <c r="J766" s="5">
        <f t="shared" si="109"/>
        <v>1.0057211291820908E-5</v>
      </c>
      <c r="K766" s="5">
        <f>MAX(I765,J765)*dt+K765</f>
        <v>0.88120020675099364</v>
      </c>
      <c r="L766" s="5">
        <f t="shared" si="104"/>
        <v>2.8662388641312795</v>
      </c>
      <c r="M766" s="6">
        <f>IF(J766&gt;=I766, 4*PI()*K766^2, f2_*f3_/f1_/K766*L766)</f>
        <v>13.700827201539978</v>
      </c>
      <c r="N766">
        <f t="shared" si="103"/>
        <v>4.0000000000000002E-4</v>
      </c>
      <c r="O766">
        <f t="shared" si="110"/>
        <v>1.9263530939277316</v>
      </c>
      <c r="P766">
        <f t="shared" si="105"/>
        <v>14.637674245911638</v>
      </c>
      <c r="Q766">
        <f t="shared" si="106"/>
        <v>0.3005067133615168</v>
      </c>
      <c r="R766">
        <f t="shared" si="107"/>
        <v>4.9852598507354462E-2</v>
      </c>
      <c r="S766">
        <f>fSi</f>
        <v>0.8</v>
      </c>
      <c r="T766">
        <f>vt(R766*ps+(1-R766)*pl,pl, 9.8, 0.001, 2*K766, 4*PI()*K766^2, M766,IF(4*PI()*K766^2/M766&gt;=1,K1oct,K1sph), IF(4*PI()*K766^2/M766&gt;=1,K2oct,K2sph))</f>
        <v>0.48335112851686018</v>
      </c>
      <c r="U766">
        <f>vt(S766*ps+(1-S766)*pl,pl, 9.8, 0.001, 2*K766, 4*PI()*K766^2, M766,IF(4*PI()*K766^2/M766&gt;=1,K1oct,K1sph), IF(4*PI()*K766^2/M766&gt;=1,K2oct,K2sph))</f>
        <v>2.0201727249917405</v>
      </c>
    </row>
    <row r="767" spans="6:21">
      <c r="F767">
        <f t="shared" si="111"/>
        <v>76.499999999999929</v>
      </c>
      <c r="G767">
        <f>T0+R_*F767</f>
        <v>836.95</v>
      </c>
      <c r="H767">
        <f t="shared" si="108"/>
        <v>15.315384615384609</v>
      </c>
      <c r="I767" s="4">
        <f>Cinetica(Tliq-G767)*f3_</f>
        <v>4.2525980092633968E-2</v>
      </c>
      <c r="J767" s="5">
        <f t="shared" si="109"/>
        <v>1.0063172205961305E-5</v>
      </c>
      <c r="K767" s="5">
        <f>MAX(I766,J766)*dt+K766</f>
        <v>0.88543795080083321</v>
      </c>
      <c r="L767" s="5">
        <f t="shared" si="104"/>
        <v>2.9077897838733944</v>
      </c>
      <c r="M767" s="6">
        <f>IF(J767&gt;=I767, 4*PI()*K767^2, f2_*f3_/f1_/K767*L767)</f>
        <v>13.832920242229291</v>
      </c>
      <c r="N767">
        <f t="shared" si="103"/>
        <v>4.0000000000000002E-4</v>
      </c>
      <c r="O767">
        <f t="shared" si="110"/>
        <v>1.927670041993452</v>
      </c>
      <c r="P767">
        <f t="shared" si="105"/>
        <v>14.64759475969011</v>
      </c>
      <c r="Q767">
        <f t="shared" si="106"/>
        <v>0.30050611998707449</v>
      </c>
      <c r="R767">
        <f t="shared" si="107"/>
        <v>4.9880795712642978E-2</v>
      </c>
      <c r="S767">
        <f>fSi</f>
        <v>0.8</v>
      </c>
      <c r="T767">
        <f>vt(R767*ps+(1-R767)*pl,pl, 9.8, 0.001, 2*K767, 4*PI()*K767^2, M767,IF(4*PI()*K767^2/M767&gt;=1,K1oct,K1sph), IF(4*PI()*K767^2/M767&gt;=1,K2oct,K2sph))</f>
        <v>0.48476019784352514</v>
      </c>
      <c r="U767">
        <f>vt(S767*ps+(1-S767)*pl,pl, 9.8, 0.001, 2*K767, 4*PI()*K767^2, M767,IF(4*PI()*K767^2/M767&gt;=1,K1oct,K1sph), IF(4*PI()*K767^2/M767&gt;=1,K2oct,K2sph))</f>
        <v>2.0254688672941423</v>
      </c>
    </row>
    <row r="768" spans="6:21">
      <c r="F768">
        <f t="shared" si="111"/>
        <v>76.599999999999923</v>
      </c>
      <c r="G768">
        <f>T0+R_*F768</f>
        <v>836.88000000000011</v>
      </c>
      <c r="H768">
        <f t="shared" si="108"/>
        <v>15.326153846153829</v>
      </c>
      <c r="I768" s="4">
        <f>Cinetica(Tliq-G768)*f3_</f>
        <v>4.2674847081604766E-2</v>
      </c>
      <c r="J768" s="5">
        <f t="shared" si="109"/>
        <v>1.0069124742988865E-5</v>
      </c>
      <c r="K768" s="5">
        <f>MAX(I767,J767)*dt+K767</f>
        <v>0.88969054881009657</v>
      </c>
      <c r="L768" s="5">
        <f t="shared" si="104"/>
        <v>2.9498880906282707</v>
      </c>
      <c r="M768" s="6">
        <f>IF(J768&gt;=I768, 4*PI()*K768^2, f2_*f3_/f1_/K768*L768)</f>
        <v>13.966113345093529</v>
      </c>
      <c r="N768">
        <f t="shared" si="103"/>
        <v>4.0000000000000002E-4</v>
      </c>
      <c r="O768">
        <f t="shared" si="110"/>
        <v>1.9289869877308421</v>
      </c>
      <c r="P768">
        <f t="shared" si="105"/>
        <v>14.657515233077381</v>
      </c>
      <c r="Q768">
        <f t="shared" si="106"/>
        <v>0.30050552945371378</v>
      </c>
      <c r="R768">
        <f t="shared" si="107"/>
        <v>4.9908956135458336E-2</v>
      </c>
      <c r="S768">
        <f>fSi</f>
        <v>0.8</v>
      </c>
      <c r="T768">
        <f>vt(R768*ps+(1-R768)*pl,pl, 9.8, 0.001, 2*K768, 4*PI()*K768^2, M768,IF(4*PI()*K768^2/M768&gt;=1,K1oct,K1sph), IF(4*PI()*K768^2/M768&gt;=1,K2oct,K2sph))</f>
        <v>0.48617145526502525</v>
      </c>
      <c r="U768">
        <f>vt(S768*ps+(1-S768)*pl,pl, 9.8, 0.001, 2*K768, 4*PI()*K768^2, M768,IF(4*PI()*K768^2/M768&gt;=1,K1oct,K1sph), IF(4*PI()*K768^2/M768&gt;=1,K2oct,K2sph))</f>
        <v>2.0307720033123013</v>
      </c>
    </row>
    <row r="769" spans="6:21">
      <c r="F769">
        <f t="shared" si="111"/>
        <v>76.699999999999918</v>
      </c>
      <c r="G769">
        <f>T0+R_*F769</f>
        <v>836.81000000000006</v>
      </c>
      <c r="H769">
        <f t="shared" si="108"/>
        <v>15.336923076923068</v>
      </c>
      <c r="I769" s="4">
        <f>Cinetica(Tliq-G769)*f3_</f>
        <v>4.2824041762056349E-2</v>
      </c>
      <c r="J769" s="5">
        <f t="shared" si="109"/>
        <v>1.0075068920550252E-5</v>
      </c>
      <c r="K769" s="5">
        <f>MAX(I768,J768)*dt+K768</f>
        <v>0.89395803351825709</v>
      </c>
      <c r="L769" s="5">
        <f t="shared" si="104"/>
        <v>2.9925402733356856</v>
      </c>
      <c r="M769" s="6">
        <f>IF(J769&gt;=I769, 4*PI()*K769^2, f2_*f3_/f1_/K769*L769)</f>
        <v>14.100414230150246</v>
      </c>
      <c r="N769">
        <f t="shared" si="103"/>
        <v>4.0000000000000002E-4</v>
      </c>
      <c r="O769">
        <f t="shared" si="110"/>
        <v>1.9303039311469392</v>
      </c>
      <c r="P769">
        <f t="shared" si="105"/>
        <v>14.667435666268748</v>
      </c>
      <c r="Q769">
        <f t="shared" si="106"/>
        <v>0.30050494174417597</v>
      </c>
      <c r="R769">
        <f t="shared" si="107"/>
        <v>4.9937079839047036E-2</v>
      </c>
      <c r="S769">
        <f>fSi</f>
        <v>0.8</v>
      </c>
      <c r="T769">
        <f>vt(R769*ps+(1-R769)*pl,pl, 9.8, 0.001, 2*K769, 4*PI()*K769^2, M769,IF(4*PI()*K769^2/M769&gt;=1,K1oct,K1sph), IF(4*PI()*K769^2/M769&gt;=1,K2oct,K2sph))</f>
        <v>0.48758490104878893</v>
      </c>
      <c r="U769">
        <f>vt(S769*ps+(1-S769)*pl,pl, 9.8, 0.001, 2*K769, 4*PI()*K769^2, M769,IF(4*PI()*K769^2/M769&gt;=1,K1oct,K1sph), IF(4*PI()*K769^2/M769&gt;=1,K2oct,K2sph))</f>
        <v>2.0360821332310541</v>
      </c>
    </row>
    <row r="770" spans="6:21">
      <c r="F770">
        <f t="shared" si="111"/>
        <v>76.799999999999912</v>
      </c>
      <c r="G770">
        <f>T0+R_*F770</f>
        <v>836.74</v>
      </c>
      <c r="H770">
        <f t="shared" si="108"/>
        <v>15.347692307692306</v>
      </c>
      <c r="I770" s="4">
        <f>Cinetica(Tliq-G770)*f3_</f>
        <v>4.2973564430621343E-2</v>
      </c>
      <c r="J770" s="5">
        <f t="shared" si="109"/>
        <v>1.0081004756242567E-5</v>
      </c>
      <c r="K770" s="5">
        <f>MAX(I769,J769)*dt+K769</f>
        <v>0.89824043769446271</v>
      </c>
      <c r="L770" s="5">
        <f t="shared" si="104"/>
        <v>3.0357528893172008</v>
      </c>
      <c r="M770" s="6">
        <f>IF(J770&gt;=I770, 4*PI()*K770^2, f2_*f3_/f1_/K770*L770)</f>
        <v>14.235830661505304</v>
      </c>
      <c r="N770">
        <f t="shared" ref="N770:N833" si="112">del_dl</f>
        <v>4.0000000000000002E-4</v>
      </c>
      <c r="O770">
        <f t="shared" si="110"/>
        <v>1.9316208722487429</v>
      </c>
      <c r="P770">
        <f t="shared" si="105"/>
        <v>14.677356059458321</v>
      </c>
      <c r="Q770">
        <f t="shared" si="106"/>
        <v>0.30050435684132926</v>
      </c>
      <c r="R770">
        <f t="shared" si="107"/>
        <v>4.9965166886562801E-2</v>
      </c>
      <c r="S770">
        <f>fSi</f>
        <v>0.8</v>
      </c>
      <c r="T770">
        <f>vt(R770*ps+(1-R770)*pl,pl, 9.8, 0.001, 2*K770, 4*PI()*K770^2, M770,IF(4*PI()*K770^2/M770&gt;=1,K1oct,K1sph), IF(4*PI()*K770^2/M770&gt;=1,K2oct,K2sph))</f>
        <v>0.48900053546156641</v>
      </c>
      <c r="U770">
        <f>vt(S770*ps+(1-S770)*pl,pl, 9.8, 0.001, 2*K770, 4*PI()*K770^2, M770,IF(4*PI()*K770^2/M770&gt;=1,K1oct,K1sph), IF(4*PI()*K770^2/M770&gt;=1,K2oct,K2sph))</f>
        <v>2.0413992572349087</v>
      </c>
    </row>
    <row r="771" spans="6:21">
      <c r="F771">
        <f t="shared" si="111"/>
        <v>76.899999999999906</v>
      </c>
      <c r="G771">
        <f>T0+R_*F771</f>
        <v>836.67000000000007</v>
      </c>
      <c r="H771">
        <f t="shared" si="108"/>
        <v>15.358461538461528</v>
      </c>
      <c r="I771" s="4">
        <f>Cinetica(Tliq-G771)*f3_</f>
        <v>4.3123415383817421E-2</v>
      </c>
      <c r="J771" s="5">
        <f t="shared" si="109"/>
        <v>1.0086932267613557E-5</v>
      </c>
      <c r="K771" s="5">
        <f>MAX(I770,J770)*dt+K770</f>
        <v>0.90253779413752488</v>
      </c>
      <c r="L771" s="5">
        <f t="shared" ref="L771:L834" si="113">K771^3*4/3*PI()</f>
        <v>3.07953256490701</v>
      </c>
      <c r="M771" s="6">
        <f>IF(J771&gt;=I771, 4*PI()*K771^2, f2_*f3_/f1_/K771*L771)</f>
        <v>14.372370447547171</v>
      </c>
      <c r="N771">
        <f t="shared" si="112"/>
        <v>4.0000000000000002E-4</v>
      </c>
      <c r="O771">
        <f t="shared" si="110"/>
        <v>1.9329378110432205</v>
      </c>
      <c r="P771">
        <f t="shared" ref="P771:P834" si="114">R771*O771+(1-R771)*H771</f>
        <v>14.687276412839012</v>
      </c>
      <c r="Q771">
        <f t="shared" ref="Q771:Q834" si="115">Q770+pl/ps*Dl/N770*((Tc-Tf)/ml-Co)/H770/(1-kpart)*M770*dt/L770-Q770*3/K770*we*dt</f>
        <v>0.30050377472816786</v>
      </c>
      <c r="R771">
        <f t="shared" ref="R771:R834" si="116">esidtGeral(R770,K770,MAX(I770,J770),pl,ps,kpart,H770,(H771-H770)/dt,M770,L770,Dl,N770,Co,dt)</f>
        <v>4.9993217341070123E-2</v>
      </c>
      <c r="S771">
        <f>fSi</f>
        <v>0.8</v>
      </c>
      <c r="T771">
        <f>vt(R771*ps+(1-R771)*pl,pl, 9.8, 0.001, 2*K771, 4*PI()*K771^2, M771,IF(4*PI()*K771^2/M771&gt;=1,K1oct,K1sph), IF(4*PI()*K771^2/M771&gt;=1,K2oct,K2sph))</f>
        <v>0.49041835876921136</v>
      </c>
      <c r="U771">
        <f>vt(S771*ps+(1-S771)*pl,pl, 9.8, 0.001, 2*K771, 4*PI()*K771^2, M771,IF(4*PI()*K771^2/M771&gt;=1,K1oct,K1sph), IF(4*PI()*K771^2/M771&gt;=1,K2oct,K2sph))</f>
        <v>2.0467233755080456</v>
      </c>
    </row>
    <row r="772" spans="6:21">
      <c r="F772">
        <f t="shared" si="111"/>
        <v>76.999999999999901</v>
      </c>
      <c r="G772">
        <f>T0+R_*F772</f>
        <v>836.6</v>
      </c>
      <c r="H772">
        <f t="shared" si="108"/>
        <v>15.369230769230766</v>
      </c>
      <c r="I772" s="4">
        <f>Cinetica(Tliq-G772)*f3_</f>
        <v>4.3273594918048275E-2</v>
      </c>
      <c r="J772" s="5">
        <f t="shared" si="109"/>
        <v>1.0092851472161815E-5</v>
      </c>
      <c r="K772" s="5">
        <f>MAX(I771,J771)*dt+K771</f>
        <v>0.90685013567590667</v>
      </c>
      <c r="L772" s="5">
        <f t="shared" si="113"/>
        <v>3.1238859960877789</v>
      </c>
      <c r="M772" s="6">
        <f>IF(J772&gt;=I772, 4*PI()*K772^2, f2_*f3_/f1_/K772*L772)</f>
        <v>14.510041441141855</v>
      </c>
      <c r="N772">
        <f t="shared" si="112"/>
        <v>4.0000000000000002E-4</v>
      </c>
      <c r="O772">
        <f t="shared" si="110"/>
        <v>1.9342547475373111</v>
      </c>
      <c r="P772">
        <f t="shared" si="114"/>
        <v>14.697196726602558</v>
      </c>
      <c r="Q772">
        <f t="shared" si="115"/>
        <v>0.30050319538781067</v>
      </c>
      <c r="R772">
        <f t="shared" si="116"/>
        <v>5.0021231265547091E-2</v>
      </c>
      <c r="S772">
        <f>fSi</f>
        <v>0.8</v>
      </c>
      <c r="T772">
        <f>vt(R772*ps+(1-R772)*pl,pl, 9.8, 0.001, 2*K772, 4*PI()*K772^2, M772,IF(4*PI()*K772^2/M772&gt;=1,K1oct,K1sph), IF(4*PI()*K772^2/M772&gt;=1,K2oct,K2sph))</f>
        <v>0.49183837123690965</v>
      </c>
      <c r="U772">
        <f>vt(S772*ps+(1-S772)*pl,pl, 9.8, 0.001, 2*K772, 4*PI()*K772^2, M772,IF(4*PI()*K772^2/M772&gt;=1,K1oct,K1sph), IF(4*PI()*K772^2/M772&gt;=1,K2oct,K2sph))</f>
        <v>2.0520544882343197</v>
      </c>
    </row>
    <row r="773" spans="6:21">
      <c r="F773">
        <f t="shared" si="111"/>
        <v>77.099999999999895</v>
      </c>
      <c r="G773">
        <f>T0+R_*F773</f>
        <v>836.53000000000009</v>
      </c>
      <c r="H773">
        <f t="shared" si="108"/>
        <v>15.379999999999987</v>
      </c>
      <c r="I773" s="4">
        <f>Cinetica(Tliq-G773)*f3_</f>
        <v>4.3424103329602053E-2</v>
      </c>
      <c r="J773" s="5">
        <f t="shared" si="109"/>
        <v>1.0098762387336883E-5</v>
      </c>
      <c r="K773" s="5">
        <f>MAX(I772,J772)*dt+K772</f>
        <v>0.91117749516771152</v>
      </c>
      <c r="L773" s="5">
        <f t="shared" si="113"/>
        <v>3.1688199491315081</v>
      </c>
      <c r="M773" s="6">
        <f>IF(J773&gt;=I773, 4*PI()*K773^2, f2_*f3_/f1_/K773*L773)</f>
        <v>14.648851539828406</v>
      </c>
      <c r="N773">
        <f t="shared" si="112"/>
        <v>4.0000000000000002E-4</v>
      </c>
      <c r="O773">
        <f t="shared" si="110"/>
        <v>1.9355716817379154</v>
      </c>
      <c r="P773">
        <f t="shared" si="114"/>
        <v>14.707117000939526</v>
      </c>
      <c r="Q773">
        <f t="shared" si="115"/>
        <v>0.30050261880350043</v>
      </c>
      <c r="R773">
        <f t="shared" si="116"/>
        <v>5.0049208722877159E-2</v>
      </c>
      <c r="S773">
        <f>fSi</f>
        <v>0.8</v>
      </c>
      <c r="T773">
        <f>vt(R773*ps+(1-R773)*pl,pl, 9.8, 0.001, 2*K773, 4*PI()*K773^2, M773,IF(4*PI()*K773^2/M773&gt;=1,K1oct,K1sph), IF(4*PI()*K773^2/M773&gt;=1,K2oct,K2sph))</f>
        <v>0.49326057312912847</v>
      </c>
      <c r="U773">
        <f>vt(S773*ps+(1-S773)*pl,pl, 9.8, 0.001, 2*K773, 4*PI()*K773^2, M773,IF(4*PI()*K773^2/M773&gt;=1,K1oct,K1sph), IF(4*PI()*K773^2/M773&gt;=1,K2oct,K2sph))</f>
        <v>2.0573925955972645</v>
      </c>
    </row>
    <row r="774" spans="6:21">
      <c r="F774">
        <f t="shared" si="111"/>
        <v>77.199999999999889</v>
      </c>
      <c r="G774">
        <f>T0+R_*F774</f>
        <v>836.46</v>
      </c>
      <c r="H774">
        <f t="shared" si="108"/>
        <v>15.390769230769225</v>
      </c>
      <c r="I774" s="4">
        <f>Cinetica(Tliq-G774)*f3_</f>
        <v>4.3574940914653547E-2</v>
      </c>
      <c r="J774" s="5">
        <f t="shared" si="109"/>
        <v>1.0104665030539504E-5</v>
      </c>
      <c r="K774" s="5">
        <f>MAX(I773,J773)*dt+K773</f>
        <v>0.91551990550067175</v>
      </c>
      <c r="L774" s="5">
        <f t="shared" si="113"/>
        <v>3.2143412612454618</v>
      </c>
      <c r="M774" s="6">
        <f>IF(J774&gt;=I774, 4*PI()*K774^2, f2_*f3_/f1_/K774*L774)</f>
        <v>14.788808686015058</v>
      </c>
      <c r="N774">
        <f t="shared" si="112"/>
        <v>4.0000000000000002E-4</v>
      </c>
      <c r="O774">
        <f t="shared" si="110"/>
        <v>1.9368886136519081</v>
      </c>
      <c r="P774">
        <f t="shared" si="114"/>
        <v>14.717037236039324</v>
      </c>
      <c r="Q774">
        <f t="shared" si="115"/>
        <v>0.3005020449586025</v>
      </c>
      <c r="R774">
        <f t="shared" si="116"/>
        <v>5.0077149775858198E-2</v>
      </c>
      <c r="S774">
        <f>fSi</f>
        <v>0.8</v>
      </c>
      <c r="T774">
        <f>vt(R774*ps+(1-R774)*pl,pl, 9.8, 0.001, 2*K774, 4*PI()*K774^2, M774,IF(4*PI()*K774^2/M774&gt;=1,K1oct,K1sph), IF(4*PI()*K774^2/M774&gt;=1,K2oct,K2sph))</f>
        <v>0.49468496470956491</v>
      </c>
      <c r="U774">
        <f>vt(S774*ps+(1-S774)*pl,pl, 9.8, 0.001, 2*K774, 4*PI()*K774^2, M774,IF(4*PI()*K774^2/M774&gt;=1,K1oct,K1sph), IF(4*PI()*K774^2/M774&gt;=1,K2oct,K2sph))</f>
        <v>2.0627376977800891</v>
      </c>
    </row>
    <row r="775" spans="6:21">
      <c r="F775">
        <f t="shared" si="111"/>
        <v>77.299999999999883</v>
      </c>
      <c r="G775">
        <f>T0+R_*F775</f>
        <v>836.3900000000001</v>
      </c>
      <c r="H775">
        <f t="shared" si="108"/>
        <v>15.401538461538447</v>
      </c>
      <c r="I775" s="4">
        <f>Cinetica(Tliq-G775)*f3_</f>
        <v>4.3726107969262372E-2</v>
      </c>
      <c r="J775" s="5">
        <f t="shared" si="109"/>
        <v>1.0110559419121717E-5</v>
      </c>
      <c r="K775" s="5">
        <f>MAX(I774,J774)*dt+K774</f>
        <v>0.9198773995921371</v>
      </c>
      <c r="L775" s="5">
        <f t="shared" si="113"/>
        <v>3.2604568412231854</v>
      </c>
      <c r="M775" s="6">
        <f>IF(J775&gt;=I775, 4*PI()*K775^2, f2_*f3_/f1_/K775*L775)</f>
        <v>14.929920867175948</v>
      </c>
      <c r="N775">
        <f t="shared" si="112"/>
        <v>4.0000000000000002E-4</v>
      </c>
      <c r="O775">
        <f t="shared" si="110"/>
        <v>1.9382055432861265</v>
      </c>
      <c r="P775">
        <f t="shared" si="114"/>
        <v>14.726957432090201</v>
      </c>
      <c r="Q775">
        <f t="shared" si="115"/>
        <v>0.30050147383660386</v>
      </c>
      <c r="R775">
        <f t="shared" si="116"/>
        <v>5.0105054487192567E-2</v>
      </c>
      <c r="S775">
        <f>fSi</f>
        <v>0.8</v>
      </c>
      <c r="T775">
        <f>vt(R775*ps+(1-R775)*pl,pl, 9.8, 0.001, 2*K775, 4*PI()*K775^2, M775,IF(4*PI()*K775^2/M775&gt;=1,K1oct,K1sph), IF(4*PI()*K775^2/M775&gt;=1,K2oct,K2sph))</f>
        <v>0.49611154624112297</v>
      </c>
      <c r="U775">
        <f>vt(S775*ps+(1-S775)*pl,pl, 9.8, 0.001, 2*K775, 4*PI()*K775^2, M775,IF(4*PI()*K775^2/M775&gt;=1,K1oct,K1sph), IF(4*PI()*K775^2/M775&gt;=1,K2oct,K2sph))</f>
        <v>2.0680897949656822</v>
      </c>
    </row>
    <row r="776" spans="6:21">
      <c r="F776">
        <f t="shared" si="111"/>
        <v>77.399999999999878</v>
      </c>
      <c r="G776">
        <f>T0+R_*F776</f>
        <v>836.32</v>
      </c>
      <c r="H776">
        <f t="shared" si="108"/>
        <v>15.412307692307685</v>
      </c>
      <c r="I776" s="4">
        <f>Cinetica(Tliq-G776)*f3_</f>
        <v>4.3877604789375205E-2</v>
      </c>
      <c r="J776" s="5">
        <f t="shared" si="109"/>
        <v>1.0116445570387093E-5</v>
      </c>
      <c r="K776" s="5">
        <f>MAX(I775,J775)*dt+K775</f>
        <v>0.92425001038906329</v>
      </c>
      <c r="L776" s="5">
        <f t="shared" si="113"/>
        <v>3.3071736701006493</v>
      </c>
      <c r="M776" s="6">
        <f>IF(J776&gt;=I776, 4*PI()*K776^2, f2_*f3_/f1_/K776*L776)</f>
        <v>15.072196116048456</v>
      </c>
      <c r="N776">
        <f t="shared" si="112"/>
        <v>4.0000000000000002E-4</v>
      </c>
      <c r="O776">
        <f t="shared" si="110"/>
        <v>1.9395224706473817</v>
      </c>
      <c r="P776">
        <f t="shared" si="114"/>
        <v>14.736877589279263</v>
      </c>
      <c r="Q776">
        <f t="shared" si="115"/>
        <v>0.30050090542111207</v>
      </c>
      <c r="R776">
        <f t="shared" si="116"/>
        <v>5.0132922919496156E-2</v>
      </c>
      <c r="S776">
        <f>fSi</f>
        <v>0.8</v>
      </c>
      <c r="T776">
        <f>vt(R776*ps+(1-R776)*pl,pl, 9.8, 0.001, 2*K776, 4*PI()*K776^2, M776,IF(4*PI()*K776^2/M776&gt;=1,K1oct,K1sph), IF(4*PI()*K776^2/M776&gt;=1,K2oct,K2sph))</f>
        <v>0.49754031798597415</v>
      </c>
      <c r="U776">
        <f>vt(S776*ps+(1-S776)*pl,pl, 9.8, 0.001, 2*K776, 4*PI()*K776^2, M776,IF(4*PI()*K776^2/M776&gt;=1,K1oct,K1sph), IF(4*PI()*K776^2/M776&gt;=1,K2oct,K2sph))</f>
        <v>2.0734488873366157</v>
      </c>
    </row>
    <row r="777" spans="6:21">
      <c r="F777">
        <f t="shared" si="111"/>
        <v>77.499999999999872</v>
      </c>
      <c r="G777">
        <f>T0+R_*F777</f>
        <v>836.25000000000011</v>
      </c>
      <c r="H777">
        <f t="shared" si="108"/>
        <v>15.423076923076906</v>
      </c>
      <c r="I777" s="4">
        <f>Cinetica(Tliq-G777)*f3_</f>
        <v>4.4029431670823904E-2</v>
      </c>
      <c r="J777" s="5">
        <f t="shared" si="109"/>
        <v>1.012232350159084E-5</v>
      </c>
      <c r="K777" s="5">
        <f>MAX(I776,J776)*dt+K776</f>
        <v>0.92863777086800081</v>
      </c>
      <c r="L777" s="5">
        <f t="shared" si="113"/>
        <v>3.3544988018175586</v>
      </c>
      <c r="M777" s="6">
        <f>IF(J777&gt;=I777, 4*PI()*K777^2, f2_*f3_/f1_/K777*L777)</f>
        <v>15.215642510831165</v>
      </c>
      <c r="N777">
        <f t="shared" si="112"/>
        <v>4.0000000000000002E-4</v>
      </c>
      <c r="O777">
        <f t="shared" si="110"/>
        <v>1.9408393957424475</v>
      </c>
      <c r="P777">
        <f t="shared" si="114"/>
        <v>14.746797707792478</v>
      </c>
      <c r="Q777">
        <f t="shared" si="115"/>
        <v>0.30050033969585421</v>
      </c>
      <c r="R777">
        <f t="shared" si="116"/>
        <v>5.0160755135288983E-2</v>
      </c>
      <c r="S777">
        <f>fSi</f>
        <v>0.8</v>
      </c>
      <c r="T777">
        <f>vt(R777*ps+(1-R777)*pl,pl, 9.8, 0.001, 2*K777, 4*PI()*K777^2, M777,IF(4*PI()*K777^2/M777&gt;=1,K1oct,K1sph), IF(4*PI()*K777^2/M777&gt;=1,K2oct,K2sph))</f>
        <v>0.49897128020556247</v>
      </c>
      <c r="U777">
        <f>vt(S777*ps+(1-S777)*pl,pl, 9.8, 0.001, 2*K777, 4*PI()*K777^2, M777,IF(4*PI()*K777^2/M777&gt;=1,K1oct,K1sph), IF(4*PI()*K777^2/M777&gt;=1,K2oct,K2sph))</f>
        <v>2.078814975075141</v>
      </c>
    </row>
    <row r="778" spans="6:21">
      <c r="F778">
        <f t="shared" si="111"/>
        <v>77.599999999999866</v>
      </c>
      <c r="G778">
        <f>T0+R_*F778</f>
        <v>836.18000000000006</v>
      </c>
      <c r="H778">
        <f t="shared" si="108"/>
        <v>15.433846153846144</v>
      </c>
      <c r="I778" s="4">
        <f>Cinetica(Tliq-G778)*f3_</f>
        <v>4.4181588909327753E-2</v>
      </c>
      <c r="J778" s="5">
        <f t="shared" si="109"/>
        <v>1.0128193229940048E-5</v>
      </c>
      <c r="K778" s="5">
        <f>MAX(I777,J777)*dt+K777</f>
        <v>0.93304071403508315</v>
      </c>
      <c r="L778" s="5">
        <f t="shared" si="113"/>
        <v>3.4024393638838486</v>
      </c>
      <c r="M778" s="6">
        <f>IF(J778&gt;=I778, 4*PI()*K778^2, f2_*f3_/f1_/K778*L778)</f>
        <v>15.36026817538241</v>
      </c>
      <c r="N778">
        <f t="shared" si="112"/>
        <v>4.0000000000000002E-4</v>
      </c>
      <c r="O778">
        <f t="shared" si="110"/>
        <v>1.9421563185780726</v>
      </c>
      <c r="P778">
        <f t="shared" si="114"/>
        <v>14.75671778781469</v>
      </c>
      <c r="Q778">
        <f t="shared" si="115"/>
        <v>0.30049977664467592</v>
      </c>
      <c r="R778">
        <f t="shared" si="116"/>
        <v>5.0188551197004223E-2</v>
      </c>
      <c r="S778">
        <f>fSi</f>
        <v>0.8</v>
      </c>
      <c r="T778">
        <f>vt(R778*ps+(1-R778)*pl,pl, 9.8, 0.001, 2*K778, 4*PI()*K778^2, M778,IF(4*PI()*K778^2/M778&gt;=1,K1oct,K1sph), IF(4*PI()*K778^2/M778&gt;=1,K2oct,K2sph))</f>
        <v>0.50040443316060856</v>
      </c>
      <c r="U778">
        <f>vt(S778*ps+(1-S778)*pl,pl, 9.8, 0.001, 2*K778, 4*PI()*K778^2, M778,IF(4*PI()*K778^2/M778&gt;=1,K1oct,K1sph), IF(4*PI()*K778^2/M778&gt;=1,K2oct,K2sph))</f>
        <v>2.084188058363194</v>
      </c>
    </row>
    <row r="779" spans="6:21">
      <c r="F779">
        <f t="shared" si="111"/>
        <v>77.699999999999861</v>
      </c>
      <c r="G779">
        <f>T0+R_*F779</f>
        <v>836.11000000000013</v>
      </c>
      <c r="H779">
        <f t="shared" si="108"/>
        <v>15.444615384615364</v>
      </c>
      <c r="I779" s="4">
        <f>Cinetica(Tliq-G779)*f3_</f>
        <v>4.4334076800491624E-2</v>
      </c>
      <c r="J779" s="5">
        <f t="shared" si="109"/>
        <v>1.0134054772593768E-5</v>
      </c>
      <c r="K779" s="5">
        <f>MAX(I778,J778)*dt+K778</f>
        <v>0.93745887292601593</v>
      </c>
      <c r="L779" s="5">
        <f t="shared" si="113"/>
        <v>3.4510025580514192</v>
      </c>
      <c r="M779" s="6">
        <f>IF(J779&gt;=I779, 4*PI()*K779^2, f2_*f3_/f1_/K779*L779)</f>
        <v>15.50608127941946</v>
      </c>
      <c r="N779">
        <f t="shared" si="112"/>
        <v>4.0000000000000002E-4</v>
      </c>
      <c r="O779">
        <f t="shared" si="110"/>
        <v>1.9434732391609686</v>
      </c>
      <c r="P779">
        <f t="shared" si="114"/>
        <v>14.766637829529621</v>
      </c>
      <c r="Q779">
        <f t="shared" si="115"/>
        <v>0.30049921625154036</v>
      </c>
      <c r="R779">
        <f t="shared" si="116"/>
        <v>5.0216311166978223E-2</v>
      </c>
      <c r="S779">
        <f>fSi</f>
        <v>0.8</v>
      </c>
      <c r="T779">
        <f>vt(R779*ps+(1-R779)*pl,pl, 9.8, 0.001, 2*K779, 4*PI()*K779^2, M779,IF(4*PI()*K779^2/M779&gt;=1,K1oct,K1sph), IF(4*PI()*K779^2/M779&gt;=1,K2oct,K2sph))</f>
        <v>0.50183977711108729</v>
      </c>
      <c r="U779">
        <f>vt(S779*ps+(1-S779)*pl,pl, 9.8, 0.001, 2*K779, 4*PI()*K779^2, M779,IF(4*PI()*K779^2/M779&gt;=1,K1oct,K1sph), IF(4*PI()*K779^2/M779&gt;=1,K2oct,K2sph))</f>
        <v>2.0895681373823969</v>
      </c>
    </row>
    <row r="780" spans="6:21">
      <c r="F780">
        <f t="shared" si="111"/>
        <v>77.799999999999855</v>
      </c>
      <c r="G780">
        <f>T0+R_*F780</f>
        <v>836.04000000000008</v>
      </c>
      <c r="H780">
        <f t="shared" si="108"/>
        <v>15.455384615384604</v>
      </c>
      <c r="I780" s="4">
        <f>Cinetica(Tliq-G780)*f3_</f>
        <v>4.4486895639808184E-2</v>
      </c>
      <c r="J780" s="5">
        <f t="shared" si="109"/>
        <v>1.0139908146663273E-5</v>
      </c>
      <c r="K780" s="5">
        <f>MAX(I779,J779)*dt+K779</f>
        <v>0.94189228060606511</v>
      </c>
      <c r="L780" s="5">
        <f t="shared" si="113"/>
        <v>3.5001956609911207</v>
      </c>
      <c r="M780" s="6">
        <f>IF(J780&gt;=I780, 4*PI()*K780^2, f2_*f3_/f1_/K780*L780)</f>
        <v>15.653090038718279</v>
      </c>
      <c r="N780">
        <f t="shared" si="112"/>
        <v>4.0000000000000002E-4</v>
      </c>
      <c r="O780">
        <f t="shared" si="110"/>
        <v>1.9447901574978226</v>
      </c>
      <c r="P780">
        <f t="shared" si="114"/>
        <v>14.776557833119885</v>
      </c>
      <c r="Q780">
        <f t="shared" si="115"/>
        <v>0.30049865850052709</v>
      </c>
      <c r="R780">
        <f t="shared" si="116"/>
        <v>5.0244035107460151E-2</v>
      </c>
      <c r="S780">
        <f>fSi</f>
        <v>0.8</v>
      </c>
      <c r="T780">
        <f>vt(R780*ps+(1-R780)*pl,pl, 9.8, 0.001, 2*K780, 4*PI()*K780^2, M780,IF(4*PI()*K780^2/M780&gt;=1,K1oct,K1sph), IF(4*PI()*K780^2/M780&gt;=1,K2oct,K2sph))</f>
        <v>0.50327731231623107</v>
      </c>
      <c r="U780">
        <f>vt(S780*ps+(1-S780)*pl,pl, 9.8, 0.001, 2*K780, 4*PI()*K780^2, M780,IF(4*PI()*K780^2/M780&gt;=1,K1oct,K1sph), IF(4*PI()*K780^2/M780&gt;=1,K2oct,K2sph))</f>
        <v>2.0949552123140571</v>
      </c>
    </row>
    <row r="781" spans="6:21">
      <c r="F781">
        <f t="shared" si="111"/>
        <v>77.899999999999849</v>
      </c>
      <c r="G781">
        <f>T0+R_*F781</f>
        <v>835.97000000000014</v>
      </c>
      <c r="H781">
        <f t="shared" si="108"/>
        <v>15.466153846153825</v>
      </c>
      <c r="I781" s="4">
        <f>Cinetica(Tliq-G781)*f3_</f>
        <v>4.4640045722656063E-2</v>
      </c>
      <c r="J781" s="5">
        <f t="shared" si="109"/>
        <v>1.0145753369212129E-5</v>
      </c>
      <c r="K781" s="5">
        <f>MAX(I780,J780)*dt+K780</f>
        <v>0.94634097017004593</v>
      </c>
      <c r="L781" s="5">
        <f t="shared" si="113"/>
        <v>3.550026024975045</v>
      </c>
      <c r="M781" s="6">
        <f>IF(J781&gt;=I781, 4*PI()*K781^2, f2_*f3_/f1_/K781*L781)</f>
        <v>15.801302715313959</v>
      </c>
      <c r="N781">
        <f t="shared" si="112"/>
        <v>4.0000000000000002E-4</v>
      </c>
      <c r="O781">
        <f t="shared" si="110"/>
        <v>1.9461070735952839</v>
      </c>
      <c r="P781">
        <f t="shared" si="114"/>
        <v>14.786477798766983</v>
      </c>
      <c r="Q781">
        <f t="shared" si="115"/>
        <v>0.30049810337583127</v>
      </c>
      <c r="R781">
        <f t="shared" si="116"/>
        <v>5.0271723080601419E-2</v>
      </c>
      <c r="S781">
        <f>fSi</f>
        <v>0.8</v>
      </c>
      <c r="T781">
        <f>vt(R781*ps+(1-R781)*pl,pl, 9.8, 0.001, 2*K781, 4*PI()*K781^2, M781,IF(4*PI()*K781^2/M781&gt;=1,K1oct,K1sph), IF(4*PI()*K781^2/M781&gt;=1,K2oct,K2sph))</f>
        <v>0.50471703903456311</v>
      </c>
      <c r="U781">
        <f>vt(S781*ps+(1-S781)*pl,pl, 9.8, 0.001, 2*K781, 4*PI()*K781^2, M781,IF(4*PI()*K781^2/M781&gt;=1,K1oct,K1sph), IF(4*PI()*K781^2/M781&gt;=1,K2oct,K2sph))</f>
        <v>2.1003492833391704</v>
      </c>
    </row>
    <row r="782" spans="6:21">
      <c r="F782">
        <f t="shared" si="111"/>
        <v>77.999999999999844</v>
      </c>
      <c r="G782">
        <f>T0+R_*F782</f>
        <v>835.90000000000009</v>
      </c>
      <c r="H782">
        <f t="shared" si="108"/>
        <v>15.476923076923063</v>
      </c>
      <c r="I782" s="4">
        <f>Cinetica(Tliq-G782)*f3_</f>
        <v>4.4793527344302038E-2</v>
      </c>
      <c r="J782" s="5">
        <f t="shared" si="109"/>
        <v>1.0151590457256453E-5</v>
      </c>
      <c r="K782" s="5">
        <f>MAX(I781,J781)*dt+K781</f>
        <v>0.95080497474231152</v>
      </c>
      <c r="L782" s="5">
        <f t="shared" si="113"/>
        <v>3.6005010785641449</v>
      </c>
      <c r="M782" s="6">
        <f>IF(J782&gt;=I782, 4*PI()*K782^2, f2_*f3_/f1_/K782*L782)</f>
        <v>15.950727617701688</v>
      </c>
      <c r="N782">
        <f t="shared" si="112"/>
        <v>4.0000000000000002E-4</v>
      </c>
      <c r="O782">
        <f t="shared" si="110"/>
        <v>1.9474239874599786</v>
      </c>
      <c r="P782">
        <f t="shared" si="114"/>
        <v>14.79639772665133</v>
      </c>
      <c r="Q782">
        <f t="shared" si="115"/>
        <v>0.3004975508617625</v>
      </c>
      <c r="R782">
        <f t="shared" si="116"/>
        <v>5.0299375148465941E-2</v>
      </c>
      <c r="S782">
        <f>fSi</f>
        <v>0.8</v>
      </c>
      <c r="T782">
        <f>vt(R782*ps+(1-R782)*pl,pl, 9.8, 0.001, 2*K782, 4*PI()*K782^2, M782,IF(4*PI()*K782^2/M782&gt;=1,K1oct,K1sph), IF(4*PI()*K782^2/M782&gt;=1,K2oct,K2sph))</f>
        <v>0.5061589575238451</v>
      </c>
      <c r="U782">
        <f>vt(S782*ps+(1-S782)*pl,pl, 9.8, 0.001, 2*K782, 4*PI()*K782^2, M782,IF(4*PI()*K782^2/M782&gt;=1,K1oct,K1sph), IF(4*PI()*K782^2/M782&gt;=1,K2oct,K2sph))</f>
        <v>2.1057503506384219</v>
      </c>
    </row>
    <row r="783" spans="6:21">
      <c r="F783">
        <f t="shared" si="111"/>
        <v>78.099999999999838</v>
      </c>
      <c r="G783">
        <f>T0+R_*F783</f>
        <v>835.83000000000015</v>
      </c>
      <c r="H783">
        <f t="shared" si="108"/>
        <v>15.487692307692283</v>
      </c>
      <c r="I783" s="4">
        <f>Cinetica(Tliq-G783)*f3_</f>
        <v>4.4947340799899246E-2</v>
      </c>
      <c r="J783" s="5">
        <f t="shared" si="109"/>
        <v>1.0157419427764995E-5</v>
      </c>
      <c r="K783" s="5">
        <f>MAX(I782,J782)*dt+K782</f>
        <v>0.95528432747674175</v>
      </c>
      <c r="L783" s="5">
        <f t="shared" si="113"/>
        <v>3.6516283273012222</v>
      </c>
      <c r="M783" s="6">
        <f>IF(J783&gt;=I783, 4*PI()*K783^2, f2_*f3_/f1_/K783*L783)</f>
        <v>16.101373101038416</v>
      </c>
      <c r="N783">
        <f t="shared" si="112"/>
        <v>4.0000000000000002E-4</v>
      </c>
      <c r="O783">
        <f t="shared" si="110"/>
        <v>1.948740899098496</v>
      </c>
      <c r="P783">
        <f t="shared" si="114"/>
        <v>14.806317616952253</v>
      </c>
      <c r="Q783">
        <f t="shared" si="115"/>
        <v>0.30049700094274401</v>
      </c>
      <c r="R783">
        <f t="shared" si="116"/>
        <v>5.0326991373019589E-2</v>
      </c>
      <c r="S783">
        <f>fSi</f>
        <v>0.8</v>
      </c>
      <c r="T783">
        <f>vt(R783*ps+(1-R783)*pl,pl, 9.8, 0.001, 2*K783, 4*PI()*K783^2, M783,IF(4*PI()*K783^2/M783&gt;=1,K1oct,K1sph), IF(4*PI()*K783^2/M783&gt;=1,K2oct,K2sph))</f>
        <v>0.50760306804116728</v>
      </c>
      <c r="U783">
        <f>vt(S783*ps+(1-S783)*pl,pl, 9.8, 0.001, 2*K783, 4*PI()*K783^2, M783,IF(4*PI()*K783^2/M783&gt;=1,K1oct,K1sph), IF(4*PI()*K783^2/M783&gt;=1,K2oct,K2sph))</f>
        <v>2.1111584143921882</v>
      </c>
    </row>
    <row r="784" spans="6:21">
      <c r="F784">
        <f t="shared" si="111"/>
        <v>78.199999999999832</v>
      </c>
      <c r="G784">
        <f>T0+R_*F784</f>
        <v>835.7600000000001</v>
      </c>
      <c r="H784">
        <f t="shared" si="108"/>
        <v>15.498461538461523</v>
      </c>
      <c r="I784" s="4">
        <f>Cinetica(Tliq-G784)*f3_</f>
        <v>4.5101486384489353E-2</v>
      </c>
      <c r="J784" s="5">
        <f t="shared" si="109"/>
        <v>1.0163240297659381E-5</v>
      </c>
      <c r="K784" s="5">
        <f>MAX(I783,J783)*dt+K783</f>
        <v>0.95977906155673165</v>
      </c>
      <c r="L784" s="5">
        <f t="shared" si="113"/>
        <v>3.7034153544093136</v>
      </c>
      <c r="M784" s="6">
        <f>IF(J784&gt;=I784, 4*PI()*K784^2, f2_*f3_/f1_/K784*L784)</f>
        <v>16.253247567345081</v>
      </c>
      <c r="N784">
        <f t="shared" si="112"/>
        <v>4.0000000000000002E-4</v>
      </c>
      <c r="O784">
        <f t="shared" si="110"/>
        <v>1.9500578085174014</v>
      </c>
      <c r="P784">
        <f t="shared" si="114"/>
        <v>14.816237469847993</v>
      </c>
      <c r="Q784">
        <f t="shared" si="115"/>
        <v>0.30049645360331156</v>
      </c>
      <c r="R784">
        <f t="shared" si="116"/>
        <v>5.0354571816139962E-2</v>
      </c>
      <c r="S784">
        <f>fSi</f>
        <v>0.8</v>
      </c>
      <c r="T784">
        <f>vt(R784*ps+(1-R784)*pl,pl, 9.8, 0.001, 2*K784, 4*PI()*K784^2, M784,IF(4*PI()*K784^2/M784&gt;=1,K1oct,K1sph), IF(4*PI()*K784^2/M784&gt;=1,K2oct,K2sph))</f>
        <v>0.50904937084286728</v>
      </c>
      <c r="U784">
        <f>vt(S784*ps+(1-S784)*pl,pl, 9.8, 0.001, 2*K784, 4*PI()*K784^2, M784,IF(4*PI()*K784^2/M784&gt;=1,K1oct,K1sph), IF(4*PI()*K784^2/M784&gt;=1,K2oct,K2sph))</f>
        <v>2.1165734747805374</v>
      </c>
    </row>
    <row r="785" spans="6:21">
      <c r="F785">
        <f t="shared" si="111"/>
        <v>78.299999999999827</v>
      </c>
      <c r="G785">
        <f>T0+R_*F785</f>
        <v>835.69000000000017</v>
      </c>
      <c r="H785">
        <f t="shared" si="108"/>
        <v>15.509230769230744</v>
      </c>
      <c r="I785" s="4">
        <f>Cinetica(Tliq-G785)*f3_</f>
        <v>4.5255964393000732E-2</v>
      </c>
      <c r="J785" s="5">
        <f t="shared" si="109"/>
        <v>1.0169053083814193E-5</v>
      </c>
      <c r="K785" s="5">
        <f>MAX(I784,J784)*dt+K784</f>
        <v>0.96428921019518055</v>
      </c>
      <c r="L785" s="5">
        <f t="shared" si="113"/>
        <v>3.7558698214955153</v>
      </c>
      <c r="M785" s="6">
        <f>IF(J785&gt;=I785, 4*PI()*K785^2, f2_*f3_/f1_/K785*L785)</f>
        <v>16.406359465709471</v>
      </c>
      <c r="N785">
        <f t="shared" si="112"/>
        <v>4.0000000000000002E-4</v>
      </c>
      <c r="O785">
        <f t="shared" si="110"/>
        <v>1.951374715723224</v>
      </c>
      <c r="P785">
        <f t="shared" si="114"/>
        <v>14.826157285515727</v>
      </c>
      <c r="Q785">
        <f t="shared" si="115"/>
        <v>0.30049590882811256</v>
      </c>
      <c r="R785">
        <f t="shared" si="116"/>
        <v>5.0382116539605858E-2</v>
      </c>
      <c r="S785">
        <f>fSi</f>
        <v>0.8</v>
      </c>
      <c r="T785">
        <f>vt(R785*ps+(1-R785)*pl,pl, 9.8, 0.001, 2*K785, 4*PI()*K785^2, M785,IF(4*PI()*K785^2/M785&gt;=1,K1oct,K1sph), IF(4*PI()*K785^2/M785&gt;=1,K2oct,K2sph))</f>
        <v>0.51049786618459092</v>
      </c>
      <c r="U785">
        <f>vt(S785*ps+(1-S785)*pl,pl, 9.8, 0.001, 2*K785, 4*PI()*K785^2, M785,IF(4*PI()*K785^2/M785&gt;=1,K1oct,K1sph), IF(4*PI()*K785^2/M785&gt;=1,K2oct,K2sph))</f>
        <v>2.1219955319832318</v>
      </c>
    </row>
    <row r="786" spans="6:21">
      <c r="F786">
        <f t="shared" si="111"/>
        <v>78.399999999999821</v>
      </c>
      <c r="G786">
        <f>T0+R_*F786</f>
        <v>835.62000000000012</v>
      </c>
      <c r="H786">
        <f t="shared" si="108"/>
        <v>15.519999999999982</v>
      </c>
      <c r="I786" s="4">
        <f>Cinetica(Tliq-G786)*f3_</f>
        <v>4.5410775120250678E-2</v>
      </c>
      <c r="J786" s="5">
        <f t="shared" si="109"/>
        <v>1.0174857803057223E-5</v>
      </c>
      <c r="K786" s="5">
        <f>MAX(I785,J785)*dt+K785</f>
        <v>0.96881480663448061</v>
      </c>
      <c r="L786" s="5">
        <f t="shared" si="113"/>
        <v>3.8089994692602831</v>
      </c>
      <c r="M786" s="6">
        <f>IF(J786&gt;=I786, 4*PI()*K786^2, f2_*f3_/f1_/K786*L786)</f>
        <v>16.560717292489713</v>
      </c>
      <c r="N786">
        <f t="shared" si="112"/>
        <v>4.0000000000000002E-4</v>
      </c>
      <c r="O786">
        <f t="shared" si="110"/>
        <v>1.9526916207224696</v>
      </c>
      <c r="P786">
        <f t="shared" si="114"/>
        <v>14.836077064131564</v>
      </c>
      <c r="Q786">
        <f t="shared" si="115"/>
        <v>0.30049536660190507</v>
      </c>
      <c r="R786">
        <f t="shared" si="116"/>
        <v>5.040962560510754E-2</v>
      </c>
      <c r="S786">
        <f>fSi</f>
        <v>0.8</v>
      </c>
      <c r="T786">
        <f>vt(R786*ps+(1-R786)*pl,pl, 9.8, 0.001, 2*K786, 4*PI()*K786^2, M786,IF(4*PI()*K786^2/M786&gt;=1,K1oct,K1sph), IF(4*PI()*K786^2/M786&gt;=1,K2oct,K2sph))</f>
        <v>0.51194855432124009</v>
      </c>
      <c r="U786">
        <f>vt(S786*ps+(1-S786)*pl,pl, 9.8, 0.001, 2*K786, 4*PI()*K786^2, M786,IF(4*PI()*K786^2/M786&gt;=1,K1oct,K1sph), IF(4*PI()*K786^2/M786&gt;=1,K2oct,K2sph))</f>
        <v>2.1274245861797274</v>
      </c>
    </row>
    <row r="787" spans="6:21">
      <c r="F787">
        <f t="shared" si="111"/>
        <v>78.499999999999815</v>
      </c>
      <c r="G787">
        <f>T0+R_*F787</f>
        <v>835.55000000000018</v>
      </c>
      <c r="H787">
        <f t="shared" ref="H787:H850" si="117">(G787-Tf)/ml</f>
        <v>15.530769230769202</v>
      </c>
      <c r="I787" s="4">
        <f>Cinetica(Tliq-G787)*f3_</f>
        <v>4.5565918860943549E-2</v>
      </c>
      <c r="J787" s="5">
        <f t="shared" ref="J787:J850" si="118">Glob(H787,N787,Dl,Co,kpart)</f>
        <v>1.0180654472169546E-5</v>
      </c>
      <c r="K787" s="5">
        <f>MAX(I786,J786)*dt+K786</f>
        <v>0.97335588414650565</v>
      </c>
      <c r="L787" s="5">
        <f t="shared" si="113"/>
        <v>3.8628121182122315</v>
      </c>
      <c r="M787" s="6">
        <f>IF(J787&gt;=I787, 4*PI()*K787^2, f2_*f3_/f1_/K787*L787)</f>
        <v>16.716329591518367</v>
      </c>
      <c r="N787">
        <f t="shared" si="112"/>
        <v>4.0000000000000002E-4</v>
      </c>
      <c r="O787">
        <f t="shared" ref="O787:O850" si="119">O786+(kpart*H786-O786)/L786/R786*(L786*(R787-R786)+R786*MAX(I786,J786)*M786*dt)</f>
        <v>1.9540085235216083</v>
      </c>
      <c r="P787">
        <f t="shared" si="114"/>
        <v>14.845996805870559</v>
      </c>
      <c r="Q787">
        <f t="shared" si="115"/>
        <v>0.30049482690955692</v>
      </c>
      <c r="R787">
        <f t="shared" si="116"/>
        <v>5.043709907423622E-2</v>
      </c>
      <c r="S787">
        <f>fSi</f>
        <v>0.8</v>
      </c>
      <c r="T787">
        <f>vt(R787*ps+(1-R787)*pl,pl, 9.8, 0.001, 2*K787, 4*PI()*K787^2, M787,IF(4*PI()*K787^2/M787&gt;=1,K1oct,K1sph), IF(4*PI()*K787^2/M787&gt;=1,K2oct,K2sph))</f>
        <v>0.51340143550700457</v>
      </c>
      <c r="U787">
        <f>vt(S787*ps+(1-S787)*pl,pl, 9.8, 0.001, 2*K787, 4*PI()*K787^2, M787,IF(4*PI()*K787^2/M787&gt;=1,K1oct,K1sph), IF(4*PI()*K787^2/M787&gt;=1,K2oct,K2sph))</f>
        <v>2.1328606375491779</v>
      </c>
    </row>
    <row r="788" spans="6:21">
      <c r="F788">
        <f t="shared" si="111"/>
        <v>78.59999999999981</v>
      </c>
      <c r="G788">
        <f>T0+R_*F788</f>
        <v>835.48000000000013</v>
      </c>
      <c r="H788">
        <f t="shared" si="117"/>
        <v>15.54153846153844</v>
      </c>
      <c r="I788" s="4">
        <f>Cinetica(Tliq-G788)*f3_</f>
        <v>4.5721395909672988E-2</v>
      </c>
      <c r="J788" s="5">
        <f t="shared" si="118"/>
        <v>1.018644310788576E-5</v>
      </c>
      <c r="K788" s="5">
        <f>MAX(I787,J787)*dt+K787</f>
        <v>0.97791247603260001</v>
      </c>
      <c r="L788" s="5">
        <f t="shared" si="113"/>
        <v>3.9173156693884827</v>
      </c>
      <c r="M788" s="6">
        <f>IF(J788&gt;=I788, 4*PI()*K788^2, f2_*f3_/f1_/K788*L788)</f>
        <v>16.873204954307152</v>
      </c>
      <c r="N788">
        <f t="shared" si="112"/>
        <v>4.0000000000000002E-4</v>
      </c>
      <c r="O788">
        <f t="shared" si="119"/>
        <v>1.955325424127087</v>
      </c>
      <c r="P788">
        <f t="shared" si="114"/>
        <v>14.855916510906715</v>
      </c>
      <c r="Q788">
        <f t="shared" si="115"/>
        <v>0.30049428973604481</v>
      </c>
      <c r="R788">
        <f t="shared" si="116"/>
        <v>5.046453700849373E-2</v>
      </c>
      <c r="S788">
        <f>fSi</f>
        <v>0.8</v>
      </c>
      <c r="T788">
        <f>vt(R788*ps+(1-R788)*pl,pl, 9.8, 0.001, 2*K788, 4*PI()*K788^2, M788,IF(4*PI()*K788^2/M788&gt;=1,K1oct,K1sph), IF(4*PI()*K788^2/M788&gt;=1,K2oct,K2sph))</f>
        <v>0.51485650999539623</v>
      </c>
      <c r="U788">
        <f>vt(S788*ps+(1-S788)*pl,pl, 9.8, 0.001, 2*K788, 4*PI()*K788^2, M788,IF(4*PI()*K788^2/M788&gt;=1,K1oct,K1sph), IF(4*PI()*K788^2/M788&gt;=1,K2oct,K2sph))</f>
        <v>2.1383036862704348</v>
      </c>
    </row>
    <row r="789" spans="6:21">
      <c r="F789">
        <f t="shared" si="111"/>
        <v>78.699999999999804</v>
      </c>
      <c r="G789">
        <f>T0+R_*F789</f>
        <v>835.41000000000008</v>
      </c>
      <c r="H789">
        <f t="shared" si="117"/>
        <v>15.55230769230768</v>
      </c>
      <c r="I789" s="4">
        <f>Cinetica(Tliq-G789)*f3_</f>
        <v>4.5877206560920314E-2</v>
      </c>
      <c r="J789" s="5">
        <f t="shared" si="118"/>
        <v>1.0192223726894088E-5</v>
      </c>
      <c r="K789" s="5">
        <f>MAX(I788,J788)*dt+K788</f>
        <v>0.98248461562356726</v>
      </c>
      <c r="L789" s="5">
        <f t="shared" si="113"/>
        <v>3.9725181050805958</v>
      </c>
      <c r="M789" s="6">
        <f>IF(J789&gt;=I789, 4*PI()*K789^2, f2_*f3_/f1_/K789*L789)</f>
        <v>17.031352020252296</v>
      </c>
      <c r="N789">
        <f t="shared" si="112"/>
        <v>4.0000000000000002E-4</v>
      </c>
      <c r="O789">
        <f t="shared" si="119"/>
        <v>1.9566423225453191</v>
      </c>
      <c r="P789">
        <f t="shared" si="114"/>
        <v>14.865836179413</v>
      </c>
      <c r="Q789">
        <f t="shared" si="115"/>
        <v>0.30049375506645326</v>
      </c>
      <c r="R789">
        <f t="shared" si="116"/>
        <v>5.0491939469283841E-2</v>
      </c>
      <c r="S789">
        <f>fSi</f>
        <v>0.8</v>
      </c>
      <c r="T789">
        <f>vt(R789*ps+(1-R789)*pl,pl, 9.8, 0.001, 2*K789, 4*PI()*K789^2, M789,IF(4*PI()*K789^2/M789&gt;=1,K1oct,K1sph), IF(4*PI()*K789^2/M789&gt;=1,K2oct,K2sph))</f>
        <v>0.51631377803922374</v>
      </c>
      <c r="U789">
        <f>vt(S789*ps+(1-S789)*pl,pl, 9.8, 0.001, 2*K789, 4*PI()*K789^2, M789,IF(4*PI()*K789^2/M789&gt;=1,K1oct,K1sph), IF(4*PI()*K789^2/M789&gt;=1,K2oct,K2sph))</f>
        <v>2.1437537325220468</v>
      </c>
    </row>
    <row r="790" spans="6:21">
      <c r="F790">
        <f t="shared" si="111"/>
        <v>78.799999999999798</v>
      </c>
      <c r="G790">
        <f>T0+R_*F790</f>
        <v>835.34000000000015</v>
      </c>
      <c r="H790">
        <f t="shared" si="117"/>
        <v>15.563076923076901</v>
      </c>
      <c r="I790" s="4">
        <f>Cinetica(Tliq-G790)*f3_</f>
        <v>4.6033351109055529E-2</v>
      </c>
      <c r="J790" s="5">
        <f t="shared" si="118"/>
        <v>1.019799634583656E-5</v>
      </c>
      <c r="K790" s="5">
        <f>MAX(I789,J789)*dt+K789</f>
        <v>0.98707233627965929</v>
      </c>
      <c r="L790" s="5">
        <f t="shared" si="113"/>
        <v>4.028427489566103</v>
      </c>
      <c r="M790" s="6">
        <f>IF(J790&gt;=I790, 4*PI()*K790^2, f2_*f3_/f1_/K790*L790)</f>
        <v>17.19077947684049</v>
      </c>
      <c r="N790">
        <f t="shared" si="112"/>
        <v>4.0000000000000002E-4</v>
      </c>
      <c r="O790">
        <f t="shared" si="119"/>
        <v>1.9579592187826884</v>
      </c>
      <c r="P790">
        <f t="shared" si="114"/>
        <v>14.875755811561346</v>
      </c>
      <c r="Q790">
        <f t="shared" si="115"/>
        <v>0.3004932228859738</v>
      </c>
      <c r="R790">
        <f t="shared" si="116"/>
        <v>5.0519306517915259E-2</v>
      </c>
      <c r="S790">
        <f>fSi</f>
        <v>0.8</v>
      </c>
      <c r="T790">
        <f>vt(R790*ps+(1-R790)*pl,pl, 9.8, 0.001, 2*K790, 4*PI()*K790^2, M790,IF(4*PI()*K790^2/M790&gt;=1,K1oct,K1sph), IF(4*PI()*K790^2/M790&gt;=1,K2oct,K2sph))</f>
        <v>0.51777323989056789</v>
      </c>
      <c r="U790">
        <f>vt(S790*ps+(1-S790)*pl,pl, 9.8, 0.001, 2*K790, 4*PI()*K790^2, M790,IF(4*PI()*K790^2/M790&gt;=1,K1oct,K1sph), IF(4*PI()*K790^2/M790&gt;=1,K2oct,K2sph))</f>
        <v>2.1492107764822643</v>
      </c>
    </row>
    <row r="791" spans="6:21">
      <c r="F791">
        <f t="shared" si="111"/>
        <v>78.899999999999793</v>
      </c>
      <c r="G791">
        <f>T0+R_*F791</f>
        <v>835.2700000000001</v>
      </c>
      <c r="H791">
        <f t="shared" si="117"/>
        <v>15.573846153846139</v>
      </c>
      <c r="I791" s="4">
        <f>Cinetica(Tliq-G791)*f3_</f>
        <v>4.6189829848338158E-2</v>
      </c>
      <c r="J791" s="5">
        <f t="shared" si="118"/>
        <v>1.0203760981309199E-5</v>
      </c>
      <c r="K791" s="5">
        <f>MAX(I790,J790)*dt+K790</f>
        <v>0.99167567139056489</v>
      </c>
      <c r="L791" s="5">
        <f t="shared" si="113"/>
        <v>4.0850519698457051</v>
      </c>
      <c r="M791" s="6">
        <f>IF(J791&gt;=I791, 4*PI()*K791^2, f2_*f3_/f1_/K791*L791)</f>
        <v>17.351496059855503</v>
      </c>
      <c r="N791">
        <f t="shared" si="112"/>
        <v>4.0000000000000002E-4</v>
      </c>
      <c r="O791">
        <f t="shared" si="119"/>
        <v>1.9592761128455551</v>
      </c>
      <c r="P791">
        <f t="shared" si="114"/>
        <v>14.885675407522658</v>
      </c>
      <c r="Q791">
        <f t="shared" si="115"/>
        <v>0.30049269317990401</v>
      </c>
      <c r="R791">
        <f t="shared" si="116"/>
        <v>5.0546638215605746E-2</v>
      </c>
      <c r="S791">
        <f>fSi</f>
        <v>0.8</v>
      </c>
      <c r="T791">
        <f>vt(R791*ps+(1-R791)*pl,pl, 9.8, 0.001, 2*K791, 4*PI()*K791^2, M791,IF(4*PI()*K791^2/M791&gt;=1,K1oct,K1sph), IF(4*PI()*K791^2/M791&gt;=1,K2oct,K2sph))</f>
        <v>0.51923489580081428</v>
      </c>
      <c r="U791">
        <f>vt(S791*ps+(1-S791)*pl,pl, 9.8, 0.001, 2*K791, 4*PI()*K791^2, M791,IF(4*PI()*K791^2/M791&gt;=1,K1oct,K1sph), IF(4*PI()*K791^2/M791&gt;=1,K2oct,K2sph))</f>
        <v>2.1546748183290392</v>
      </c>
    </row>
    <row r="792" spans="6:21">
      <c r="F792">
        <f t="shared" si="111"/>
        <v>78.999999999999787</v>
      </c>
      <c r="G792">
        <f>T0+R_*F792</f>
        <v>835.20000000000016</v>
      </c>
      <c r="H792">
        <f t="shared" si="117"/>
        <v>15.584615384615359</v>
      </c>
      <c r="I792" s="4">
        <f>Cinetica(Tliq-G792)*f3_</f>
        <v>4.634664307291575E-2</v>
      </c>
      <c r="J792" s="5">
        <f t="shared" si="118"/>
        <v>1.0209517649862123E-5</v>
      </c>
      <c r="K792" s="5">
        <f>MAX(I791,J791)*dt+K791</f>
        <v>0.99629465437539866</v>
      </c>
      <c r="L792" s="5">
        <f t="shared" si="113"/>
        <v>4.1423997763861529</v>
      </c>
      <c r="M792" s="6">
        <f>IF(J792&gt;=I792, 4*PI()*K792^2, f2_*f3_/f1_/K792*L792)</f>
        <v>17.513510553585387</v>
      </c>
      <c r="N792">
        <f t="shared" si="112"/>
        <v>4.0000000000000002E-4</v>
      </c>
      <c r="O792">
        <f t="shared" si="119"/>
        <v>1.9605930047402444</v>
      </c>
      <c r="P792">
        <f t="shared" si="114"/>
        <v>14.895594967466822</v>
      </c>
      <c r="Q792">
        <f t="shared" si="115"/>
        <v>0.3004921659336468</v>
      </c>
      <c r="R792">
        <f t="shared" si="116"/>
        <v>5.0573934623472906E-2</v>
      </c>
      <c r="S792">
        <f>fSi</f>
        <v>0.8</v>
      </c>
      <c r="T792">
        <f>vt(R792*ps+(1-R792)*pl,pl, 9.8, 0.001, 2*K792, 4*PI()*K792^2, M792,IF(4*PI()*K792^2/M792&gt;=1,K1oct,K1sph), IF(4*PI()*K792^2/M792&gt;=1,K2oct,K2sph))</f>
        <v>0.52069874602068711</v>
      </c>
      <c r="U792">
        <f>vt(S792*ps+(1-S792)*pl,pl, 9.8, 0.001, 2*K792, 4*PI()*K792^2, M792,IF(4*PI()*K792^2/M792&gt;=1,K1oct,K1sph), IF(4*PI()*K792^2/M792&gt;=1,K2oct,K2sph))</f>
        <v>2.1601458582400261</v>
      </c>
    </row>
    <row r="793" spans="6:21">
      <c r="F793">
        <f t="shared" si="111"/>
        <v>79.099999999999781</v>
      </c>
      <c r="G793">
        <f>T0+R_*F793</f>
        <v>835.13000000000011</v>
      </c>
      <c r="H793">
        <f t="shared" si="117"/>
        <v>15.595384615384599</v>
      </c>
      <c r="I793" s="4">
        <f>Cinetica(Tliq-G793)*f3_</f>
        <v>4.6503791076826034E-2</v>
      </c>
      <c r="J793" s="5">
        <f t="shared" si="118"/>
        <v>1.0215266367999773E-5</v>
      </c>
      <c r="K793" s="5">
        <f>MAX(I792,J792)*dt+K792</f>
        <v>1.0009293186826902</v>
      </c>
      <c r="L793" s="5">
        <f t="shared" si="113"/>
        <v>4.2004792238688493</v>
      </c>
      <c r="M793" s="6">
        <f>IF(J793&gt;=I793, 4*PI()*K793^2, f2_*f3_/f1_/K793*L793)</f>
        <v>17.67683179103031</v>
      </c>
      <c r="N793">
        <f t="shared" si="112"/>
        <v>4.0000000000000002E-4</v>
      </c>
      <c r="O793">
        <f t="shared" si="119"/>
        <v>1.9619098944730595</v>
      </c>
      <c r="P793">
        <f t="shared" si="114"/>
        <v>14.905514491562721</v>
      </c>
      <c r="Q793">
        <f t="shared" si="115"/>
        <v>0.30049164113270921</v>
      </c>
      <c r="R793">
        <f t="shared" si="116"/>
        <v>5.0601195802543963E-2</v>
      </c>
      <c r="S793">
        <f>fSi</f>
        <v>0.8</v>
      </c>
      <c r="T793">
        <f>vt(R793*ps+(1-R793)*pl,pl, 9.8, 0.001, 2*K793, 4*PI()*K793^2, M793,IF(4*PI()*K793^2/M793&gt;=1,K1oct,K1sph), IF(4*PI()*K793^2/M793&gt;=1,K2oct,K2sph))</f>
        <v>0.52216479080016487</v>
      </c>
      <c r="U793">
        <f>vt(S793*ps+(1-S793)*pl,pl, 9.8, 0.001, 2*K793, 4*PI()*K793^2, M793,IF(4*PI()*K793^2/M793&gt;=1,K1oct,K1sph), IF(4*PI()*K793^2/M793&gt;=1,K2oct,K2sph))</f>
        <v>2.1656238963925838</v>
      </c>
    </row>
    <row r="794" spans="6:21">
      <c r="F794">
        <f t="shared" si="111"/>
        <v>79.199999999999775</v>
      </c>
      <c r="G794">
        <f>T0+R_*F794</f>
        <v>835.06000000000017</v>
      </c>
      <c r="H794">
        <f t="shared" si="117"/>
        <v>15.60615384615382</v>
      </c>
      <c r="I794" s="4">
        <f>Cinetica(Tliq-G794)*f3_</f>
        <v>4.6661274153995076E-2</v>
      </c>
      <c r="J794" s="5">
        <f t="shared" si="118"/>
        <v>1.0221007152180992E-5</v>
      </c>
      <c r="K794" s="5">
        <f>MAX(I793,J793)*dt+K793</f>
        <v>1.0055796977903728</v>
      </c>
      <c r="L794" s="5">
        <f t="shared" si="113"/>
        <v>4.2592987119442212</v>
      </c>
      <c r="M794" s="6">
        <f>IF(J794&gt;=I794, 4*PI()*K794^2, f2_*f3_/f1_/K794*L794)</f>
        <v>17.841468654111061</v>
      </c>
      <c r="N794">
        <f t="shared" si="112"/>
        <v>4.0000000000000002E-4</v>
      </c>
      <c r="O794">
        <f t="shared" si="119"/>
        <v>1.9632267820502687</v>
      </c>
      <c r="P794">
        <f t="shared" si="114"/>
        <v>14.915433979978221</v>
      </c>
      <c r="Q794">
        <f t="shared" si="115"/>
        <v>0.30049111876270185</v>
      </c>
      <c r="R794">
        <f t="shared" si="116"/>
        <v>5.0628421813745335E-2</v>
      </c>
      <c r="S794">
        <f>fSi</f>
        <v>0.8</v>
      </c>
      <c r="T794">
        <f>vt(R794*ps+(1-R794)*pl,pl, 9.8, 0.001, 2*K794, 4*PI()*K794^2, M794,IF(4*PI()*K794^2/M794&gt;=1,K1oct,K1sph), IF(4*PI()*K794^2/M794&gt;=1,K2oct,K2sph))</f>
        <v>0.52363303038860209</v>
      </c>
      <c r="U794">
        <f>vt(S794*ps+(1-S794)*pl,pl, 9.8, 0.001, 2*K794, 4*PI()*K794^2, M794,IF(4*PI()*K794^2/M794&gt;=1,K1oct,K1sph), IF(4*PI()*K794^2/M794&gt;=1,K2oct,K2sph))</f>
        <v>2.1711089329637763</v>
      </c>
    </row>
    <row r="795" spans="6:21">
      <c r="F795">
        <f t="shared" si="111"/>
        <v>79.29999999999977</v>
      </c>
      <c r="G795">
        <f>T0+R_*F795</f>
        <v>834.99000000000012</v>
      </c>
      <c r="H795">
        <f t="shared" si="117"/>
        <v>15.616923076923058</v>
      </c>
      <c r="I795" s="4">
        <f>Cinetica(Tliq-G795)*f3_</f>
        <v>4.6819092598239527E-2</v>
      </c>
      <c r="J795" s="5">
        <f t="shared" si="118"/>
        <v>1.0226740018819267E-5</v>
      </c>
      <c r="K795" s="5">
        <f>MAX(I794,J794)*dt+K794</f>
        <v>1.0102458252057722</v>
      </c>
      <c r="L795" s="5">
        <f t="shared" si="113"/>
        <v>4.3188667259918772</v>
      </c>
      <c r="M795" s="6">
        <f>IF(J795&gt;=I795, 4*PI()*K795^2, f2_*f3_/f1_/K795*L795)</f>
        <v>18.00743007387814</v>
      </c>
      <c r="N795">
        <f t="shared" si="112"/>
        <v>4.0000000000000002E-4</v>
      </c>
      <c r="O795">
        <f t="shared" si="119"/>
        <v>1.9645436674781187</v>
      </c>
      <c r="P795">
        <f t="shared" si="114"/>
        <v>14.925353432880208</v>
      </c>
      <c r="Q795">
        <f t="shared" si="115"/>
        <v>0.30049059880933782</v>
      </c>
      <c r="R795">
        <f t="shared" si="116"/>
        <v>5.0655612717912891E-2</v>
      </c>
      <c r="S795">
        <f>fSi</f>
        <v>0.8</v>
      </c>
      <c r="T795">
        <f>vt(R795*ps+(1-R795)*pl,pl, 9.8, 0.001, 2*K795, 4*PI()*K795^2, M795,IF(4*PI()*K795^2/M795&gt;=1,K1oct,K1sph), IF(4*PI()*K795^2/M795&gt;=1,K2oct,K2sph))</f>
        <v>0.52510346503461536</v>
      </c>
      <c r="U795">
        <f>vt(S795*ps+(1-S795)*pl,pl, 9.8, 0.001, 2*K795, 4*PI()*K795^2, M795,IF(4*PI()*K795^2/M795&gt;=1,K1oct,K1sph), IF(4*PI()*K795^2/M795&gt;=1,K2oct,K2sph))</f>
        <v>2.176600968130376</v>
      </c>
    </row>
    <row r="796" spans="6:21">
      <c r="F796">
        <f t="shared" ref="F796:F855" si="120">F795+dt</f>
        <v>79.399999999999764</v>
      </c>
      <c r="G796">
        <f>T0+R_*F796</f>
        <v>834.92000000000019</v>
      </c>
      <c r="H796">
        <f t="shared" si="117"/>
        <v>15.627692307692278</v>
      </c>
      <c r="I796" s="4">
        <f>Cinetica(Tliq-G796)*f3_</f>
        <v>4.6977246703264718E-2</v>
      </c>
      <c r="J796" s="5">
        <f t="shared" si="118"/>
        <v>1.0232464984282799E-5</v>
      </c>
      <c r="K796" s="5">
        <f>MAX(I795,J795)*dt+K795</f>
        <v>1.0149277344655963</v>
      </c>
      <c r="L796" s="5">
        <f t="shared" si="113"/>
        <v>4.3791918378866166</v>
      </c>
      <c r="M796" s="6">
        <f>IF(J796&gt;=I796, 4*PI()*K796^2, f2_*f3_/f1_/K796*L796)</f>
        <v>18.174725030721479</v>
      </c>
      <c r="N796">
        <f t="shared" si="112"/>
        <v>4.0000000000000002E-4</v>
      </c>
      <c r="O796">
        <f t="shared" si="119"/>
        <v>1.9658605507628222</v>
      </c>
      <c r="P796">
        <f t="shared" si="114"/>
        <v>14.935272850434558</v>
      </c>
      <c r="Q796">
        <f t="shared" si="115"/>
        <v>0.30049008125843202</v>
      </c>
      <c r="R796">
        <f t="shared" si="116"/>
        <v>5.0682768575781564E-2</v>
      </c>
      <c r="S796">
        <f>fSi</f>
        <v>0.8</v>
      </c>
      <c r="T796">
        <f>vt(R796*ps+(1-R796)*pl,pl, 9.8, 0.001, 2*K796, 4*PI()*K796^2, M796,IF(4*PI()*K796^2/M796&gt;=1,K1oct,K1sph), IF(4*PI()*K796^2/M796&gt;=1,K2oct,K2sph))</f>
        <v>0.52657609498611702</v>
      </c>
      <c r="U796">
        <f>vt(S796*ps+(1-S796)*pl,pl, 9.8, 0.001, 2*K796, 4*PI()*K796^2, M796,IF(4*PI()*K796^2/M796&gt;=1,K1oct,K1sph), IF(4*PI()*K796^2/M796&gt;=1,K2oct,K2sph))</f>
        <v>2.1821000020688599</v>
      </c>
    </row>
    <row r="797" spans="6:21">
      <c r="F797">
        <f t="shared" si="120"/>
        <v>79.499999999999758</v>
      </c>
      <c r="G797">
        <f>T0+R_*F797</f>
        <v>834.85000000000014</v>
      </c>
      <c r="H797">
        <f t="shared" si="117"/>
        <v>15.638461538461517</v>
      </c>
      <c r="I797" s="4">
        <f>Cinetica(Tliq-G797)*f3_</f>
        <v>4.7135736762666906E-2</v>
      </c>
      <c r="J797" s="5">
        <f t="shared" si="118"/>
        <v>1.0238182064894742E-5</v>
      </c>
      <c r="K797" s="5">
        <f>MAX(I796,J796)*dt+K796</f>
        <v>1.0196254591359226</v>
      </c>
      <c r="L797" s="5">
        <f t="shared" si="113"/>
        <v>4.4402827067702901</v>
      </c>
      <c r="M797" s="6">
        <f>IF(J797&gt;=I797, 4*PI()*K797^2, f2_*f3_/f1_/K797*L797)</f>
        <v>18.3433625545808</v>
      </c>
      <c r="N797">
        <f t="shared" si="112"/>
        <v>4.0000000000000002E-4</v>
      </c>
      <c r="O797">
        <f t="shared" si="119"/>
        <v>1.9671774319105702</v>
      </c>
      <c r="P797">
        <f t="shared" si="114"/>
        <v>14.945192232806189</v>
      </c>
      <c r="Q797">
        <f t="shared" si="115"/>
        <v>0.30048956609590011</v>
      </c>
      <c r="R797">
        <f t="shared" si="116"/>
        <v>5.0709889447994969E-2</v>
      </c>
      <c r="S797">
        <f>fSi</f>
        <v>0.8</v>
      </c>
      <c r="T797">
        <f>vt(R797*ps+(1-R797)*pl,pl, 9.8, 0.001, 2*K797, 4*PI()*K797^2, M797,IF(4*PI()*K797^2/M797&gt;=1,K1oct,K1sph), IF(4*PI()*K797^2/M797&gt;=1,K2oct,K2sph))</f>
        <v>0.52805092049040658</v>
      </c>
      <c r="U797">
        <f>vt(S797*ps+(1-S797)*pl,pl, 9.8, 0.001, 2*K797, 4*PI()*K797^2, M797,IF(4*PI()*K797^2/M797&gt;=1,K1oct,K1sph), IF(4*PI()*K797^2/M797&gt;=1,K2oct,K2sph))</f>
        <v>2.1876060349554192</v>
      </c>
    </row>
    <row r="798" spans="6:21">
      <c r="F798">
        <f t="shared" si="120"/>
        <v>79.599999999999753</v>
      </c>
      <c r="G798">
        <f>T0+R_*F798</f>
        <v>834.7800000000002</v>
      </c>
      <c r="H798">
        <f t="shared" si="117"/>
        <v>15.649230769230739</v>
      </c>
      <c r="I798" s="4">
        <f>Cinetica(Tliq-G798)*f3_</f>
        <v>4.729456306993142E-2</v>
      </c>
      <c r="J798" s="5">
        <f t="shared" si="118"/>
        <v>1.0243891276933282E-5</v>
      </c>
      <c r="K798" s="5">
        <f>MAX(I797,J797)*dt+K797</f>
        <v>1.0243390328121893</v>
      </c>
      <c r="L798" s="5">
        <f t="shared" si="113"/>
        <v>4.5021480798296016</v>
      </c>
      <c r="M798" s="6">
        <f>IF(J798&gt;=I798, 4*PI()*K798^2, f2_*f3_/f1_/K798*L798)</f>
        <v>18.513351725156664</v>
      </c>
      <c r="N798">
        <f t="shared" si="112"/>
        <v>4.0000000000000002E-4</v>
      </c>
      <c r="O798">
        <f t="shared" si="119"/>
        <v>1.9684943109275201</v>
      </c>
      <c r="P798">
        <f t="shared" si="114"/>
        <v>14.95511158015902</v>
      </c>
      <c r="Q798">
        <f t="shared" si="115"/>
        <v>0.30048905330775783</v>
      </c>
      <c r="R798">
        <f t="shared" si="116"/>
        <v>5.0736975395095661E-2</v>
      </c>
      <c r="S798">
        <f>fSi</f>
        <v>0.8</v>
      </c>
      <c r="T798">
        <f>vt(R798*ps+(1-R798)*pl,pl, 9.8, 0.001, 2*K798, 4*PI()*K798^2, M798,IF(4*PI()*K798^2/M798&gt;=1,K1oct,K1sph), IF(4*PI()*K798^2/M798&gt;=1,K2oct,K2sph))</f>
        <v>0.52952794179405716</v>
      </c>
      <c r="U798">
        <f>vt(S798*ps+(1-S798)*pl,pl, 9.8, 0.001, 2*K798, 4*PI()*K798^2, M798,IF(4*PI()*K798^2/M798&gt;=1,K1oct,K1sph), IF(4*PI()*K798^2/M798&gt;=1,K2oct,K2sph))</f>
        <v>2.1931190669659513</v>
      </c>
    </row>
    <row r="799" spans="6:21">
      <c r="F799">
        <f t="shared" si="120"/>
        <v>79.699999999999747</v>
      </c>
      <c r="G799">
        <f>T0+R_*F799</f>
        <v>834.71000000000015</v>
      </c>
      <c r="H799">
        <f t="shared" si="117"/>
        <v>15.659999999999977</v>
      </c>
      <c r="I799" s="4">
        <f>Cinetica(Tliq-G799)*f3_</f>
        <v>4.7453725918434844E-2</v>
      </c>
      <c r="J799" s="5">
        <f t="shared" si="118"/>
        <v>1.0249592636631863E-5</v>
      </c>
      <c r="K799" s="5">
        <f>MAX(I798,J798)*dt+K798</f>
        <v>1.0290684891191824</v>
      </c>
      <c r="L799" s="5">
        <f t="shared" si="113"/>
        <v>4.5647967930798217</v>
      </c>
      <c r="M799" s="6">
        <f>IF(J799&gt;=I799, 4*PI()*K799^2, f2_*f3_/f1_/K799*L799)</f>
        <v>18.684701672122017</v>
      </c>
      <c r="N799">
        <f t="shared" si="112"/>
        <v>4.0000000000000002E-4</v>
      </c>
      <c r="O799">
        <f t="shared" si="119"/>
        <v>1.9698111878198079</v>
      </c>
      <c r="P799">
        <f t="shared" si="114"/>
        <v>14.965030892656021</v>
      </c>
      <c r="Q799">
        <f t="shared" si="115"/>
        <v>0.30048854288012011</v>
      </c>
      <c r="R799">
        <f t="shared" si="116"/>
        <v>5.0764026477534169E-2</v>
      </c>
      <c r="S799">
        <f>fSi</f>
        <v>0.8</v>
      </c>
      <c r="T799">
        <f>vt(R799*ps+(1-R799)*pl,pl, 9.8, 0.001, 2*K799, 4*PI()*K799^2, M799,IF(4*PI()*K799^2/M799&gt;=1,K1oct,K1sph), IF(4*PI()*K799^2/M799&gt;=1,K2oct,K2sph))</f>
        <v>0.53100715914297791</v>
      </c>
      <c r="U799">
        <f>vt(S799*ps+(1-S799)*pl,pl, 9.8, 0.001, 2*K799, 4*PI()*K799^2, M799,IF(4*PI()*K799^2/M799&gt;=1,K1oct,K1sph), IF(4*PI()*K799^2/M799&gt;=1,K2oct,K2sph))</f>
        <v>2.1986390982760673</v>
      </c>
    </row>
    <row r="800" spans="6:21">
      <c r="F800">
        <f t="shared" si="120"/>
        <v>79.799999999999741</v>
      </c>
      <c r="G800">
        <f>T0+R_*F800</f>
        <v>834.64000000000021</v>
      </c>
      <c r="H800">
        <f t="shared" si="117"/>
        <v>15.670769230769197</v>
      </c>
      <c r="I800" s="4">
        <f>Cinetica(Tliq-G800)*f3_</f>
        <v>4.7613225601443182E-2</v>
      </c>
      <c r="J800" s="5">
        <f t="shared" si="118"/>
        <v>1.0255286160179268E-5</v>
      </c>
      <c r="K800" s="5">
        <f>MAX(I799,J799)*dt+K799</f>
        <v>1.0338138617110257</v>
      </c>
      <c r="L800" s="5">
        <f t="shared" si="113"/>
        <v>4.6282377721545211</v>
      </c>
      <c r="M800" s="6">
        <f>IF(J800&gt;=I800, 4*PI()*K800^2, f2_*f3_/f1_/K800*L800)</f>
        <v>18.857421575334538</v>
      </c>
      <c r="N800">
        <f t="shared" si="112"/>
        <v>4.0000000000000002E-4</v>
      </c>
      <c r="O800">
        <f t="shared" si="119"/>
        <v>1.9711280625935361</v>
      </c>
      <c r="P800">
        <f t="shared" si="114"/>
        <v>14.97495017045919</v>
      </c>
      <c r="Q800">
        <f t="shared" si="115"/>
        <v>0.30048803479920022</v>
      </c>
      <c r="R800">
        <f t="shared" si="116"/>
        <v>5.0791042755659863E-2</v>
      </c>
      <c r="S800">
        <f>fSi</f>
        <v>0.8</v>
      </c>
      <c r="T800">
        <f>vt(R800*ps+(1-R800)*pl,pl, 9.8, 0.001, 2*K800, 4*PI()*K800^2, M800,IF(4*PI()*K800^2/M800&gt;=1,K1oct,K1sph), IF(4*PI()*K800^2/M800&gt;=1,K2oct,K2sph))</f>
        <v>0.53248857278241868</v>
      </c>
      <c r="U800">
        <f>vt(S800*ps+(1-S800)*pl,pl, 9.8, 0.001, 2*K800, 4*PI()*K800^2, M800,IF(4*PI()*K800^2/M800&gt;=1,K1oct,K1sph), IF(4*PI()*K800^2/M800&gt;=1,K2oct,K2sph))</f>
        <v>2.2041661290610914</v>
      </c>
    </row>
    <row r="801" spans="6:21">
      <c r="F801">
        <f t="shared" si="120"/>
        <v>79.899999999999736</v>
      </c>
      <c r="G801">
        <f>T0+R_*F801</f>
        <v>834.57000000000016</v>
      </c>
      <c r="H801">
        <f t="shared" si="117"/>
        <v>15.681538461538436</v>
      </c>
      <c r="I801" s="4">
        <f>Cinetica(Tliq-G801)*f3_</f>
        <v>4.7773062412114091E-2</v>
      </c>
      <c r="J801" s="5">
        <f t="shared" si="118"/>
        <v>1.0260971863719848E-5</v>
      </c>
      <c r="K801" s="5">
        <f>MAX(I800,J800)*dt+K800</f>
        <v>1.0385751842711701</v>
      </c>
      <c r="L801" s="5">
        <f t="shared" si="113"/>
        <v>4.6924800331013099</v>
      </c>
      <c r="M801" s="6">
        <f>IF(J801&gt;=I801, 4*PI()*K801^2, f2_*f3_/f1_/K801*L801)</f>
        <v>19.031520665049495</v>
      </c>
      <c r="N801">
        <f t="shared" si="112"/>
        <v>4.0000000000000002E-4</v>
      </c>
      <c r="O801">
        <f t="shared" si="119"/>
        <v>1.9724449352547868</v>
      </c>
      <c r="P801">
        <f t="shared" si="114"/>
        <v>14.984869413729575</v>
      </c>
      <c r="Q801">
        <f t="shared" si="115"/>
        <v>0.30048752905130893</v>
      </c>
      <c r="R801">
        <f t="shared" si="116"/>
        <v>5.0818024289729959E-2</v>
      </c>
      <c r="S801">
        <f>fSi</f>
        <v>0.8</v>
      </c>
      <c r="T801">
        <f>vt(R801*ps+(1-R801)*pl,pl, 9.8, 0.001, 2*K801, 4*PI()*K801^2, M801,IF(4*PI()*K801^2/M801&gt;=1,K1oct,K1sph), IF(4*PI()*K801^2/M801&gt;=1,K2oct,K2sph))</f>
        <v>0.53397218295697246</v>
      </c>
      <c r="U801">
        <f>vt(S801*ps+(1-S801)*pl,pl, 9.8, 0.001, 2*K801, 4*PI()*K801^2, M801,IF(4*PI()*K801^2/M801&gt;=1,K1oct,K1sph), IF(4*PI()*K801^2/M801&gt;=1,K2oct,K2sph))</f>
        <v>2.2097001594960619</v>
      </c>
    </row>
    <row r="802" spans="6:21">
      <c r="F802">
        <f t="shared" si="120"/>
        <v>79.99999999999973</v>
      </c>
      <c r="G802">
        <f>T0+R_*F802</f>
        <v>834.50000000000023</v>
      </c>
      <c r="H802">
        <f t="shared" si="117"/>
        <v>15.692307692307658</v>
      </c>
      <c r="I802" s="4">
        <f>Cinetica(Tliq-G802)*f3_</f>
        <v>4.7933236643494977E-2</v>
      </c>
      <c r="J802" s="5">
        <f t="shared" si="118"/>
        <v>1.0266649763353598E-5</v>
      </c>
      <c r="K802" s="5">
        <f>MAX(I801,J801)*dt+K801</f>
        <v>1.0433524905123814</v>
      </c>
      <c r="L802" s="5">
        <f t="shared" si="113"/>
        <v>4.7575326831836335</v>
      </c>
      <c r="M802" s="6">
        <f>IF(J802&gt;=I802, 4*PI()*K802^2, f2_*f3_/f1_/K802*L802)</f>
        <v>19.207008222133251</v>
      </c>
      <c r="N802">
        <f t="shared" si="112"/>
        <v>4.0000000000000002E-4</v>
      </c>
      <c r="O802">
        <f t="shared" si="119"/>
        <v>1.9737618058096087</v>
      </c>
      <c r="P802">
        <f t="shared" si="114"/>
        <v>14.994788622627272</v>
      </c>
      <c r="Q802">
        <f t="shared" si="115"/>
        <v>0.30048702562285379</v>
      </c>
      <c r="R802">
        <f t="shared" si="116"/>
        <v>5.0844971139899948E-2</v>
      </c>
      <c r="S802">
        <f>fSi</f>
        <v>0.8</v>
      </c>
      <c r="T802">
        <f>vt(R802*ps+(1-R802)*pl,pl, 9.8, 0.001, 2*K802, 4*PI()*K802^2, M802,IF(4*PI()*K802^2/M802&gt;=1,K1oct,K1sph), IF(4*PI()*K802^2/M802&gt;=1,K2oct,K2sph))</f>
        <v>0.5354579899104599</v>
      </c>
      <c r="U802">
        <f>vt(S802*ps+(1-S802)*pl,pl, 9.8, 0.001, 2*K802, 4*PI()*K802^2, M802,IF(4*PI()*K802^2/M802&gt;=1,K1oct,K1sph), IF(4*PI()*K802^2/M802&gt;=1,K2oct,K2sph))</f>
        <v>2.2152411897557318</v>
      </c>
    </row>
    <row r="803" spans="6:21">
      <c r="F803">
        <f t="shared" si="120"/>
        <v>80.099999999999724</v>
      </c>
      <c r="G803">
        <f>T0+R_*F803</f>
        <v>834.43000000000018</v>
      </c>
      <c r="H803">
        <f t="shared" si="117"/>
        <v>15.703076923076896</v>
      </c>
      <c r="I803" s="4">
        <f>Cinetica(Tliq-G803)*f3_</f>
        <v>4.8093748588525227E-2</v>
      </c>
      <c r="J803" s="5">
        <f t="shared" si="118"/>
        <v>1.0272319875136386E-5</v>
      </c>
      <c r="K803" s="5">
        <f>MAX(I802,J802)*dt+K802</f>
        <v>1.048145814176731</v>
      </c>
      <c r="L803" s="5">
        <f t="shared" si="113"/>
        <v>4.8234049216887005</v>
      </c>
      <c r="M803" s="6">
        <f>IF(J803&gt;=I803, 4*PI()*K803^2, f2_*f3_/f1_/K803*L803)</f>
        <v>19.383893578277533</v>
      </c>
      <c r="N803">
        <f t="shared" si="112"/>
        <v>4.0000000000000002E-4</v>
      </c>
      <c r="O803">
        <f t="shared" si="119"/>
        <v>1.9750786742640298</v>
      </c>
      <c r="P803">
        <f t="shared" si="114"/>
        <v>15.004707797311442</v>
      </c>
      <c r="Q803">
        <f t="shared" si="115"/>
        <v>0.3004865245003383</v>
      </c>
      <c r="R803">
        <f t="shared" si="116"/>
        <v>5.0871883366232627E-2</v>
      </c>
      <c r="S803">
        <f>fSi</f>
        <v>0.8</v>
      </c>
      <c r="T803">
        <f>vt(R803*ps+(1-R803)*pl,pl, 9.8, 0.001, 2*K803, 4*PI()*K803^2, M803,IF(4*PI()*K803^2/M803&gt;=1,K1oct,K1sph), IF(4*PI()*K803^2/M803&gt;=1,K2oct,K2sph))</f>
        <v>0.53694599388620268</v>
      </c>
      <c r="U803">
        <f>vt(S803*ps+(1-S803)*pl,pl, 9.8, 0.001, 2*K803, 4*PI()*K803^2, M803,IF(4*PI()*K803^2/M803&gt;=1,K1oct,K1sph), IF(4*PI()*K803^2/M803&gt;=1,K2oct,K2sph))</f>
        <v>2.2207892200145736</v>
      </c>
    </row>
    <row r="804" spans="6:21">
      <c r="F804">
        <f t="shared" si="120"/>
        <v>80.199999999999719</v>
      </c>
      <c r="G804">
        <f>T0+R_*F804</f>
        <v>834.36000000000024</v>
      </c>
      <c r="H804">
        <f t="shared" si="117"/>
        <v>15.713846153846116</v>
      </c>
      <c r="I804" s="4">
        <f>Cinetica(Tliq-G804)*f3_</f>
        <v>4.8254598540034374E-2</v>
      </c>
      <c r="J804" s="5">
        <f t="shared" si="118"/>
        <v>1.0277982215080025E-5</v>
      </c>
      <c r="K804" s="5">
        <f>MAX(I803,J803)*dt+K803</f>
        <v>1.0529551890355835</v>
      </c>
      <c r="L804" s="5">
        <f t="shared" si="113"/>
        <v>4.8901060407415065</v>
      </c>
      <c r="M804" s="6">
        <f>IF(J804&gt;=I804, 4*PI()*K804^2, f2_*f3_/f1_/K804*L804)</f>
        <v>19.562186116214122</v>
      </c>
      <c r="N804">
        <f t="shared" si="112"/>
        <v>4.0000000000000002E-4</v>
      </c>
      <c r="O804">
        <f t="shared" si="119"/>
        <v>1.9763955406240459</v>
      </c>
      <c r="P804">
        <f t="shared" si="114"/>
        <v>15.01462693794031</v>
      </c>
      <c r="Q804">
        <f t="shared" si="115"/>
        <v>0.30048602567036109</v>
      </c>
      <c r="R804">
        <f t="shared" si="116"/>
        <v>5.0898761028688989E-2</v>
      </c>
      <c r="S804">
        <f>fSi</f>
        <v>0.8</v>
      </c>
      <c r="T804">
        <f>vt(R804*ps+(1-R804)*pl,pl, 9.8, 0.001, 2*K804, 4*PI()*K804^2, M804,IF(4*PI()*K804^2/M804&gt;=1,K1oct,K1sph), IF(4*PI()*K804^2/M804&gt;=1,K2oct,K2sph))</f>
        <v>0.53843619512669694</v>
      </c>
      <c r="U804">
        <f>vt(S804*ps+(1-S804)*pl,pl, 9.8, 0.001, 2*K804, 4*PI()*K804^2, M804,IF(4*PI()*K804^2/M804&gt;=1,K1oct,K1sph), IF(4*PI()*K804^2/M804&gt;=1,K2oct,K2sph))</f>
        <v>2.2263442504467719</v>
      </c>
    </row>
    <row r="805" spans="6:21">
      <c r="F805">
        <f t="shared" si="120"/>
        <v>80.299999999999713</v>
      </c>
      <c r="G805">
        <f>T0+R_*F805</f>
        <v>834.29000000000019</v>
      </c>
      <c r="H805">
        <f t="shared" si="117"/>
        <v>15.724615384615355</v>
      </c>
      <c r="I805" s="4">
        <f>Cinetica(Tliq-G805)*f3_</f>
        <v>4.841578679074425E-2</v>
      </c>
      <c r="J805" s="5">
        <f t="shared" si="118"/>
        <v>1.0283636799152505E-5</v>
      </c>
      <c r="K805" s="5">
        <f>MAX(I804,J804)*dt+K804</f>
        <v>1.0577806488895869</v>
      </c>
      <c r="L805" s="5">
        <f t="shared" si="113"/>
        <v>4.9576454261250857</v>
      </c>
      <c r="M805" s="6">
        <f>IF(J805&gt;=I805, 4*PI()*K805^2, f2_*f3_/f1_/K805*L805)</f>
        <v>19.741895269930428</v>
      </c>
      <c r="N805">
        <f t="shared" si="112"/>
        <v>4.0000000000000002E-4</v>
      </c>
      <c r="O805">
        <f t="shared" si="119"/>
        <v>1.9777124048956318</v>
      </c>
      <c r="P805">
        <f t="shared" si="114"/>
        <v>15.024546044671169</v>
      </c>
      <c r="Q805">
        <f t="shared" si="115"/>
        <v>0.30048552911961507</v>
      </c>
      <c r="R805">
        <f t="shared" si="116"/>
        <v>5.0925604187137263E-2</v>
      </c>
      <c r="S805">
        <f>fSi</f>
        <v>0.8</v>
      </c>
      <c r="T805">
        <f>vt(R805*ps+(1-R805)*pl,pl, 9.8, 0.001, 2*K805, 4*PI()*K805^2, M805,IF(4*PI()*K805^2/M805&gt;=1,K1oct,K1sph), IF(4*PI()*K805^2/M805&gt;=1,K2oct,K2sph))</f>
        <v>0.53992859387385617</v>
      </c>
      <c r="U805">
        <f>vt(S805*ps+(1-S805)*pl,pl, 9.8, 0.001, 2*K805, 4*PI()*K805^2, M805,IF(4*PI()*K805^2/M805&gt;=1,K1oct,K1sph), IF(4*PI()*K805^2/M805&gt;=1,K2oct,K2sph))</f>
        <v>2.231906281226236</v>
      </c>
    </row>
    <row r="806" spans="6:21">
      <c r="F806">
        <f t="shared" si="120"/>
        <v>80.399999999999707</v>
      </c>
      <c r="G806">
        <f>T0+R_*F806</f>
        <v>834.22000000000025</v>
      </c>
      <c r="H806">
        <f t="shared" si="117"/>
        <v>15.735384615384577</v>
      </c>
      <c r="I806" s="4">
        <f>Cinetica(Tliq-G806)*f3_</f>
        <v>4.8577313633267186E-2</v>
      </c>
      <c r="J806" s="5">
        <f t="shared" si="118"/>
        <v>1.0289283643278066E-5</v>
      </c>
      <c r="K806" s="5">
        <f>MAX(I805,J805)*dt+K805</f>
        <v>1.0626222275686614</v>
      </c>
      <c r="L806" s="5">
        <f t="shared" si="113"/>
        <v>5.0260325581069409</v>
      </c>
      <c r="M806" s="6">
        <f>IF(J806&gt;=I806, 4*PI()*K806^2, f2_*f3_/f1_/K806*L806)</f>
        <v>19.923030524885512</v>
      </c>
      <c r="N806">
        <f t="shared" si="112"/>
        <v>4.0000000000000002E-4</v>
      </c>
      <c r="O806">
        <f t="shared" si="119"/>
        <v>1.9790292670847307</v>
      </c>
      <c r="P806">
        <f t="shared" si="114"/>
        <v>15.0344651176604</v>
      </c>
      <c r="Q806">
        <f t="shared" si="115"/>
        <v>0.30048503483488676</v>
      </c>
      <c r="R806">
        <f t="shared" si="116"/>
        <v>5.0952412901343357E-2</v>
      </c>
      <c r="S806">
        <f>fSi</f>
        <v>0.8</v>
      </c>
      <c r="T806">
        <f>vt(R806*ps+(1-R806)*pl,pl, 9.8, 0.001, 2*K806, 4*PI()*K806^2, M806,IF(4*PI()*K806^2/M806&gt;=1,K1oct,K1sph), IF(4*PI()*K806^2/M806&gt;=1,K2oct,K2sph))</f>
        <v>0.54142319036904696</v>
      </c>
      <c r="U806">
        <f>vt(S806*ps+(1-S806)*pl,pl, 9.8, 0.001, 2*K806, 4*PI()*K806^2, M806,IF(4*PI()*K806^2/M806&gt;=1,K1oct,K1sph), IF(4*PI()*K806^2/M806&gt;=1,K2oct,K2sph))</f>
        <v>2.2374753125265943</v>
      </c>
    </row>
    <row r="807" spans="6:21">
      <c r="F807">
        <f t="shared" si="120"/>
        <v>80.499999999999702</v>
      </c>
      <c r="G807">
        <f>T0+R_*F807</f>
        <v>834.1500000000002</v>
      </c>
      <c r="H807">
        <f t="shared" si="117"/>
        <v>15.746153846153815</v>
      </c>
      <c r="I807" s="4">
        <f>Cinetica(Tliq-G807)*f3_</f>
        <v>4.873917936010818E-2</v>
      </c>
      <c r="J807" s="5">
        <f t="shared" si="118"/>
        <v>1.0294922763337416E-5</v>
      </c>
      <c r="K807" s="5">
        <f>MAX(I806,J806)*dt+K806</f>
        <v>1.0674799589319881</v>
      </c>
      <c r="L807" s="5">
        <f t="shared" si="113"/>
        <v>5.0952770122717492</v>
      </c>
      <c r="M807" s="6">
        <f>IF(J807&gt;=I807, 4*PI()*K807^2, f2_*f3_/f1_/K807*L807)</f>
        <v>20.105601418226826</v>
      </c>
      <c r="N807">
        <f t="shared" si="112"/>
        <v>4.0000000000000002E-4</v>
      </c>
      <c r="O807">
        <f t="shared" si="119"/>
        <v>1.9803461271972653</v>
      </c>
      <c r="P807">
        <f t="shared" si="114"/>
        <v>15.044384157063462</v>
      </c>
      <c r="Q807">
        <f t="shared" si="115"/>
        <v>0.30048454280305548</v>
      </c>
      <c r="R807">
        <f t="shared" si="116"/>
        <v>5.0979187230979869E-2</v>
      </c>
      <c r="S807">
        <f>fSi</f>
        <v>0.8</v>
      </c>
      <c r="T807">
        <f>vt(R807*ps+(1-R807)*pl,pl, 9.8, 0.001, 2*K807, 4*PI()*K807^2, M807,IF(4*PI()*K807^2/M807&gt;=1,K1oct,K1sph), IF(4*PI()*K807^2/M807&gt;=1,K2oct,K2sph))</f>
        <v>0.54291998485281967</v>
      </c>
      <c r="U807">
        <f>vt(S807*ps+(1-S807)*pl,pl, 9.8, 0.001, 2*K807, 4*PI()*K807^2, M807,IF(4*PI()*K807^2/M807&gt;=1,K1oct,K1sph), IF(4*PI()*K807^2/M807&gt;=1,K2oct,K2sph))</f>
        <v>2.2430513445211955</v>
      </c>
    </row>
    <row r="808" spans="6:21">
      <c r="F808">
        <f t="shared" si="120"/>
        <v>80.599999999999696</v>
      </c>
      <c r="G808">
        <f>T0+R_*F808</f>
        <v>834.08000000000027</v>
      </c>
      <c r="H808">
        <f t="shared" si="117"/>
        <v>15.756923076923036</v>
      </c>
      <c r="I808" s="4">
        <f>Cinetica(Tliq-G808)*f3_</f>
        <v>4.8901384263663063E-2</v>
      </c>
      <c r="J808" s="5">
        <f t="shared" si="118"/>
        <v>1.0300554175167813E-5</v>
      </c>
      <c r="K808" s="5">
        <f>MAX(I807,J807)*dt+K807</f>
        <v>1.072353876867999</v>
      </c>
      <c r="L808" s="5">
        <f t="shared" si="113"/>
        <v>5.1653884603603704</v>
      </c>
      <c r="M808" s="6">
        <f>IF(J808&gt;=I808, 4*PI()*K808^2, f2_*f3_/f1_/K808*L808)</f>
        <v>20.289617539007633</v>
      </c>
      <c r="N808">
        <f t="shared" si="112"/>
        <v>4.0000000000000002E-4</v>
      </c>
      <c r="O808">
        <f t="shared" si="119"/>
        <v>1.9816629852391263</v>
      </c>
      <c r="P808">
        <f t="shared" si="114"/>
        <v>15.054303163034907</v>
      </c>
      <c r="Q808">
        <f t="shared" si="115"/>
        <v>0.30048405301109254</v>
      </c>
      <c r="R808">
        <f t="shared" si="116"/>
        <v>5.1005927235617067E-2</v>
      </c>
      <c r="S808">
        <f>fSi</f>
        <v>0.8</v>
      </c>
      <c r="T808">
        <f>vt(R808*ps+(1-R808)*pl,pl, 9.8, 0.001, 2*K808, 4*PI()*K808^2, M808,IF(4*PI()*K808^2/M808&gt;=1,K1oct,K1sph), IF(4*PI()*K808^2/M808&gt;=1,K2oct,K2sph))</f>
        <v>0.54441897756503155</v>
      </c>
      <c r="U808">
        <f>vt(S808*ps+(1-S808)*pl,pl, 9.8, 0.001, 2*K808, 4*PI()*K808^2, M808,IF(4*PI()*K808^2/M808&gt;=1,K1oct,K1sph), IF(4*PI()*K808^2/M808&gt;=1,K2oct,K2sph))</f>
        <v>2.2486343773831092</v>
      </c>
    </row>
    <row r="809" spans="6:21">
      <c r="F809">
        <f t="shared" si="120"/>
        <v>80.69999999999969</v>
      </c>
      <c r="G809">
        <f>T0+R_*F809</f>
        <v>834.01000000000022</v>
      </c>
      <c r="H809">
        <f t="shared" si="117"/>
        <v>15.767692307692274</v>
      </c>
      <c r="I809" s="4">
        <f>Cinetica(Tliq-G809)*f3_</f>
        <v>4.9063928636220687E-2</v>
      </c>
      <c r="J809" s="5">
        <f t="shared" si="118"/>
        <v>1.0306177894563286E-5</v>
      </c>
      <c r="K809" s="5">
        <f>MAX(I808,J808)*dt+K808</f>
        <v>1.0772440152943652</v>
      </c>
      <c r="L809" s="5">
        <f t="shared" si="113"/>
        <v>5.2363766711151687</v>
      </c>
      <c r="M809" s="6">
        <f>IF(J809&gt;=I809, 4*PI()*K809^2, f2_*f3_/f1_/K809*L809)</f>
        <v>20.475088528404967</v>
      </c>
      <c r="N809">
        <f t="shared" si="112"/>
        <v>4.0000000000000002E-4</v>
      </c>
      <c r="O809">
        <f t="shared" si="119"/>
        <v>1.9829798412161852</v>
      </c>
      <c r="P809">
        <f t="shared" si="114"/>
        <v>15.064222135728388</v>
      </c>
      <c r="Q809">
        <f t="shared" si="115"/>
        <v>0.30048356544606059</v>
      </c>
      <c r="R809">
        <f t="shared" si="116"/>
        <v>5.1032632974731873E-2</v>
      </c>
      <c r="S809">
        <f>fSi</f>
        <v>0.8</v>
      </c>
      <c r="T809">
        <f>vt(R809*ps+(1-R809)*pl,pl, 9.8, 0.001, 2*K809, 4*PI()*K809^2, M809,IF(4*PI()*K809^2/M809&gt;=1,K1oct,K1sph), IF(4*PI()*K809^2/M809&gt;=1,K2oct,K2sph))</f>
        <v>0.54592016874512472</v>
      </c>
      <c r="U809">
        <f>vt(S809*ps+(1-S809)*pl,pl, 9.8, 0.001, 2*K809, 4*PI()*K809^2, M809,IF(4*PI()*K809^2/M809&gt;=1,K1oct,K1sph), IF(4*PI()*K809^2/M809&gt;=1,K2oct,K2sph))</f>
        <v>2.2542244112851328</v>
      </c>
    </row>
    <row r="810" spans="6:21">
      <c r="F810">
        <f t="shared" si="120"/>
        <v>80.799999999999685</v>
      </c>
      <c r="G810">
        <f>T0+R_*F810</f>
        <v>833.94000000000028</v>
      </c>
      <c r="H810">
        <f t="shared" si="117"/>
        <v>15.778461538461496</v>
      </c>
      <c r="I810" s="4">
        <f>Cinetica(Tliq-G810)*f3_</f>
        <v>4.9226812769961055E-2</v>
      </c>
      <c r="J810" s="5">
        <f t="shared" si="118"/>
        <v>1.031179393727471E-5</v>
      </c>
      <c r="K810" s="5">
        <f>MAX(I809,J809)*dt+K809</f>
        <v>1.0821504081579874</v>
      </c>
      <c r="L810" s="5">
        <f t="shared" si="113"/>
        <v>5.3082515111317532</v>
      </c>
      <c r="M810" s="6">
        <f>IF(J810&gt;=I810, 4*PI()*K810^2, f2_*f3_/f1_/K810*L810)</f>
        <v>20.662024079938398</v>
      </c>
      <c r="N810">
        <f t="shared" si="112"/>
        <v>4.0000000000000002E-4</v>
      </c>
      <c r="O810">
        <f t="shared" si="119"/>
        <v>1.9842966951342813</v>
      </c>
      <c r="P810">
        <f t="shared" si="114"/>
        <v>15.074141075296664</v>
      </c>
      <c r="Q810">
        <f t="shared" si="115"/>
        <v>0.30048308009511276</v>
      </c>
      <c r="R810">
        <f t="shared" si="116"/>
        <v>5.105930450769839E-2</v>
      </c>
      <c r="S810">
        <f>fSi</f>
        <v>0.8</v>
      </c>
      <c r="T810">
        <f>vt(R810*ps+(1-R810)*pl,pl, 9.8, 0.001, 2*K810, 4*PI()*K810^2, M810,IF(4*PI()*K810^2/M810&gt;=1,K1oct,K1sph), IF(4*PI()*K810^2/M810&gt;=1,K2oct,K2sph))</f>
        <v>0.54742355863167358</v>
      </c>
      <c r="U810">
        <f>vt(S810*ps+(1-S810)*pl,pl, 9.8, 0.001, 2*K810, 4*PI()*K810^2, M810,IF(4*PI()*K810^2/M810&gt;=1,K1oct,K1sph), IF(4*PI()*K810^2/M810&gt;=1,K2oct,K2sph))</f>
        <v>2.2598214463997852</v>
      </c>
    </row>
    <row r="811" spans="6:21">
      <c r="F811">
        <f t="shared" si="120"/>
        <v>80.899999999999679</v>
      </c>
      <c r="G811">
        <f>T0+R_*F811</f>
        <v>833.87000000000023</v>
      </c>
      <c r="H811">
        <f t="shared" si="117"/>
        <v>15.789230769230734</v>
      </c>
      <c r="I811" s="4">
        <f>Cinetica(Tliq-G811)*f3_</f>
        <v>4.9390036956957588E-2</v>
      </c>
      <c r="J811" s="5">
        <f t="shared" si="118"/>
        <v>1.0317402319010017E-5</v>
      </c>
      <c r="K811" s="5">
        <f>MAX(I810,J810)*dt+K810</f>
        <v>1.0870730894349834</v>
      </c>
      <c r="L811" s="5">
        <f t="shared" si="113"/>
        <v>5.3810229457170822</v>
      </c>
      <c r="M811" s="6">
        <f>IF(J811&gt;=I811, 4*PI()*K811^2, f2_*f3_/f1_/K811*L811)</f>
        <v>20.850433939689246</v>
      </c>
      <c r="N811">
        <f t="shared" si="112"/>
        <v>4.0000000000000002E-4</v>
      </c>
      <c r="O811">
        <f t="shared" si="119"/>
        <v>1.9856135469992346</v>
      </c>
      <c r="P811">
        <f t="shared" si="114"/>
        <v>15.084059981891603</v>
      </c>
      <c r="Q811">
        <f t="shared" si="115"/>
        <v>0.30048259694549195</v>
      </c>
      <c r="R811">
        <f t="shared" si="116"/>
        <v>5.1085941893796873E-2</v>
      </c>
      <c r="S811">
        <f>fSi</f>
        <v>0.8</v>
      </c>
      <c r="T811">
        <f>vt(R811*ps+(1-R811)*pl,pl, 9.8, 0.001, 2*K811, 4*PI()*K811^2, M811,IF(4*PI()*K811^2/M811&gt;=1,K1oct,K1sph), IF(4*PI()*K811^2/M811&gt;=1,K2oct,K2sph))</f>
        <v>0.54892914746269084</v>
      </c>
      <c r="U811">
        <f>vt(S811*ps+(1-S811)*pl,pl, 9.8, 0.001, 2*K811, 4*PI()*K811^2, M811,IF(4*PI()*K811^2/M811&gt;=1,K1oct,K1sph), IF(4*PI()*K811^2/M811&gt;=1,K2oct,K2sph))</f>
        <v>2.2654254828993126</v>
      </c>
    </row>
    <row r="812" spans="6:21">
      <c r="F812">
        <f t="shared" si="120"/>
        <v>80.999999999999673</v>
      </c>
      <c r="G812">
        <f>T0+R_*F812</f>
        <v>833.80000000000018</v>
      </c>
      <c r="H812">
        <f t="shared" si="117"/>
        <v>15.799999999999972</v>
      </c>
      <c r="I812" s="4">
        <f>Cinetica(Tliq-G812)*f3_</f>
        <v>4.9553601489175404E-2</v>
      </c>
      <c r="J812" s="5">
        <f t="shared" si="118"/>
        <v>1.0323003055434292E-5</v>
      </c>
      <c r="K812" s="5">
        <f>MAX(I811,J811)*dt+K811</f>
        <v>1.0920120931306792</v>
      </c>
      <c r="L812" s="5">
        <f t="shared" si="113"/>
        <v>5.4547010397540738</v>
      </c>
      <c r="M812" s="6">
        <f>IF(J812&gt;=I812, 4*PI()*K812^2, f2_*f3_/f1_/K812*L812)</f>
        <v>21.040327906520627</v>
      </c>
      <c r="N812">
        <f t="shared" si="112"/>
        <v>4.0000000000000002E-4</v>
      </c>
      <c r="O812">
        <f t="shared" si="119"/>
        <v>1.9869303968168355</v>
      </c>
      <c r="P812">
        <f t="shared" si="114"/>
        <v>15.093978855664187</v>
      </c>
      <c r="Q812">
        <f t="shared" si="115"/>
        <v>0.30048211598453012</v>
      </c>
      <c r="R812">
        <f t="shared" si="116"/>
        <v>5.1112545192205962E-2</v>
      </c>
      <c r="S812">
        <f>fSi</f>
        <v>0.8</v>
      </c>
      <c r="T812">
        <f>vt(R812*ps+(1-R812)*pl,pl, 9.8, 0.001, 2*K812, 4*PI()*K812^2, M812,IF(4*PI()*K812^2/M812&gt;=1,K1oct,K1sph), IF(4*PI()*K812^2/M812&gt;=1,K2oct,K2sph))</f>
        <v>0.55043693547560257</v>
      </c>
      <c r="U812">
        <f>vt(S812*ps+(1-S812)*pl,pl, 9.8, 0.001, 2*K812, 4*PI()*K812^2, M812,IF(4*PI()*K812^2/M812&gt;=1,K1oct,K1sph), IF(4*PI()*K812^2/M812&gt;=1,K2oct,K2sph))</f>
        <v>2.2710365209556889</v>
      </c>
    </row>
    <row r="813" spans="6:21">
      <c r="F813">
        <f t="shared" si="120"/>
        <v>81.099999999999667</v>
      </c>
      <c r="G813">
        <f>T0+R_*F813</f>
        <v>833.73000000000025</v>
      </c>
      <c r="H813">
        <f t="shared" si="117"/>
        <v>15.810769230769193</v>
      </c>
      <c r="I813" s="4">
        <f>Cinetica(Tliq-G813)*f3_</f>
        <v>4.9717506658472368E-2</v>
      </c>
      <c r="J813" s="5">
        <f t="shared" si="118"/>
        <v>1.032859616216994E-5</v>
      </c>
      <c r="K813" s="5">
        <f>MAX(I812,J812)*dt+K812</f>
        <v>1.0969674532795968</v>
      </c>
      <c r="L813" s="5">
        <f t="shared" si="113"/>
        <v>5.5292959585726873</v>
      </c>
      <c r="M813" s="6">
        <f>IF(J813&gt;=I813, 4*PI()*K813^2, f2_*f3_/f1_/K813*L813)</f>
        <v>21.231715832298026</v>
      </c>
      <c r="N813">
        <f t="shared" si="112"/>
        <v>4.0000000000000002E-4</v>
      </c>
      <c r="O813">
        <f t="shared" si="119"/>
        <v>1.988247244592849</v>
      </c>
      <c r="P813">
        <f t="shared" si="114"/>
        <v>15.10389769676453</v>
      </c>
      <c r="Q813">
        <f t="shared" si="115"/>
        <v>0.30048163719964749</v>
      </c>
      <c r="R813">
        <f t="shared" si="116"/>
        <v>5.113911446200569E-2</v>
      </c>
      <c r="S813">
        <f>fSi</f>
        <v>0.8</v>
      </c>
      <c r="T813">
        <f>vt(R813*ps+(1-R813)*pl,pl, 9.8, 0.001, 2*K813, 4*PI()*K813^2, M813,IF(4*PI()*K813^2/M813&gt;=1,K1oct,K1sph), IF(4*PI()*K813^2/M813&gt;=1,K2oct,K2sph))</f>
        <v>0.55194692290712788</v>
      </c>
      <c r="U813">
        <f>vt(S813*ps+(1-S813)*pl,pl, 9.8, 0.001, 2*K813, 4*PI()*K813^2, M813,IF(4*PI()*K813^2/M813&gt;=1,K1oct,K1sph), IF(4*PI()*K813^2/M813&gt;=1,K2oct,K2sph))</f>
        <v>2.2766545607406159</v>
      </c>
    </row>
    <row r="814" spans="6:21">
      <c r="F814">
        <f t="shared" si="120"/>
        <v>81.199999999999662</v>
      </c>
      <c r="G814">
        <f>T0+R_*F814</f>
        <v>833.6600000000002</v>
      </c>
      <c r="H814">
        <f t="shared" si="117"/>
        <v>15.821538461538431</v>
      </c>
      <c r="I814" s="4">
        <f>Cinetica(Tliq-G814)*f3_</f>
        <v>4.9881752756599972E-2</v>
      </c>
      <c r="J814" s="5">
        <f t="shared" si="118"/>
        <v>1.0334181654796856E-5</v>
      </c>
      <c r="K814" s="5">
        <f>MAX(I813,J813)*dt+K813</f>
        <v>1.1019392039454441</v>
      </c>
      <c r="L814" s="5">
        <f t="shared" si="113"/>
        <v>5.6048179688275432</v>
      </c>
      <c r="M814" s="6">
        <f>IF(J814&gt;=I814, 4*PI()*K814^2, f2_*f3_/f1_/K814*L814)</f>
        <v>21.424607622110567</v>
      </c>
      <c r="N814">
        <f t="shared" si="112"/>
        <v>4.0000000000000002E-4</v>
      </c>
      <c r="O814">
        <f t="shared" si="119"/>
        <v>1.9895640903330198</v>
      </c>
      <c r="P814">
        <f t="shared" si="114"/>
        <v>15.113816505341871</v>
      </c>
      <c r="Q814">
        <f t="shared" si="115"/>
        <v>0.30048116057835195</v>
      </c>
      <c r="R814">
        <f t="shared" si="116"/>
        <v>5.1165649762181069E-2</v>
      </c>
      <c r="S814">
        <f>fSi</f>
        <v>0.8</v>
      </c>
      <c r="T814">
        <f>vt(R814*ps+(1-R814)*pl,pl, 9.8, 0.001, 2*K814, 4*PI()*K814^2, M814,IF(4*PI()*K814^2/M814&gt;=1,K1oct,K1sph), IF(4*PI()*K814^2/M814&gt;=1,K2oct,K2sph))</f>
        <v>0.55345910999331238</v>
      </c>
      <c r="U814">
        <f>vt(S814*ps+(1-S814)*pl,pl, 9.8, 0.001, 2*K814, 4*PI()*K814^2, M814,IF(4*PI()*K814^2/M814&gt;=1,K1oct,K1sph), IF(4*PI()*K814^2/M814&gt;=1,K2oct,K2sph))</f>
        <v>2.2822796024255232</v>
      </c>
    </row>
    <row r="815" spans="6:21">
      <c r="F815">
        <f t="shared" si="120"/>
        <v>81.299999999999656</v>
      </c>
      <c r="G815">
        <f>T0+R_*F815</f>
        <v>833.59000000000026</v>
      </c>
      <c r="H815">
        <f t="shared" si="117"/>
        <v>15.832307692307653</v>
      </c>
      <c r="I815" s="4">
        <f>Cinetica(Tliq-G815)*f3_</f>
        <v>5.0046340075201708E-2</v>
      </c>
      <c r="J815" s="5">
        <f t="shared" si="118"/>
        <v>1.0339759548852508E-5</v>
      </c>
      <c r="K815" s="5">
        <f>MAX(I814,J814)*dt+K814</f>
        <v>1.1069273792211041</v>
      </c>
      <c r="L815" s="5">
        <f t="shared" si="113"/>
        <v>5.681277439382141</v>
      </c>
      <c r="M815" s="6">
        <f>IF(J815&gt;=I815, 4*PI()*K815^2, f2_*f3_/f1_/K815*L815)</f>
        <v>21.619013234492936</v>
      </c>
      <c r="N815">
        <f t="shared" si="112"/>
        <v>4.0000000000000002E-4</v>
      </c>
      <c r="O815">
        <f t="shared" si="119"/>
        <v>1.9908809340430618</v>
      </c>
      <c r="P815">
        <f t="shared" si="114"/>
        <v>15.123735281544583</v>
      </c>
      <c r="Q815">
        <f t="shared" si="115"/>
        <v>0.30048068610823825</v>
      </c>
      <c r="R815">
        <f t="shared" si="116"/>
        <v>5.1192151151613727E-2</v>
      </c>
      <c r="S815">
        <f>fSi</f>
        <v>0.8</v>
      </c>
      <c r="T815">
        <f>vt(R815*ps+(1-R815)*pl,pl, 9.8, 0.001, 2*K815, 4*PI()*K815^2, M815,IF(4*PI()*K815^2/M815&gt;=1,K1oct,K1sph), IF(4*PI()*K815^2/M815&gt;=1,K2oct,K2sph))</f>
        <v>0.55497349696968568</v>
      </c>
      <c r="U815">
        <f>vt(S815*ps+(1-S815)*pl,pl, 9.8, 0.001, 2*K815, 4*PI()*K815^2, M815,IF(4*PI()*K815^2/M815&gt;=1,K1oct,K1sph), IF(4*PI()*K815^2/M815&gt;=1,K2oct,K2sph))</f>
        <v>2.2879116461815734</v>
      </c>
    </row>
    <row r="816" spans="6:21">
      <c r="F816">
        <f t="shared" si="120"/>
        <v>81.39999999999965</v>
      </c>
      <c r="G816">
        <f>T0+R_*F816</f>
        <v>833.52000000000021</v>
      </c>
      <c r="H816">
        <f t="shared" si="117"/>
        <v>15.843076923076891</v>
      </c>
      <c r="I816" s="4">
        <f>Cinetica(Tliq-G816)*f3_</f>
        <v>5.021126890581535E-2</v>
      </c>
      <c r="J816" s="5">
        <f t="shared" si="118"/>
        <v>1.0345329859832157E-5</v>
      </c>
      <c r="K816" s="5">
        <f>MAX(I815,J815)*dt+K815</f>
        <v>1.1119320132286243</v>
      </c>
      <c r="L816" s="5">
        <f t="shared" si="113"/>
        <v>5.7586848421996848</v>
      </c>
      <c r="M816" s="6">
        <f>IF(J816&gt;=I816, 4*PI()*K816^2, f2_*f3_/f1_/K816*L816)</f>
        <v>21.81494268164796</v>
      </c>
      <c r="N816">
        <f t="shared" si="112"/>
        <v>4.0000000000000002E-4</v>
      </c>
      <c r="O816">
        <f t="shared" si="119"/>
        <v>1.9921977757286697</v>
      </c>
      <c r="P816">
        <f t="shared" si="114"/>
        <v>15.133654025520181</v>
      </c>
      <c r="Q816">
        <f t="shared" si="115"/>
        <v>0.30048021377698719</v>
      </c>
      <c r="R816">
        <f t="shared" si="116"/>
        <v>5.1218618689090903E-2</v>
      </c>
      <c r="S816">
        <f>fSi</f>
        <v>0.8</v>
      </c>
      <c r="T816">
        <f>vt(R816*ps+(1-R816)*pl,pl, 9.8, 0.001, 2*K816, 4*PI()*K816^2, M816,IF(4*PI()*K816^2/M816&gt;=1,K1oct,K1sph), IF(4*PI()*K816^2/M816&gt;=1,K2oct,K2sph))</f>
        <v>0.55649008407104894</v>
      </c>
      <c r="U816">
        <f>vt(S816*ps+(1-S816)*pl,pl, 9.8, 0.001, 2*K816, 4*PI()*K816^2, M816,IF(4*PI()*K816^2/M816&gt;=1,K1oct,K1sph), IF(4*PI()*K816^2/M816&gt;=1,K2oct,K2sph))</f>
        <v>2.2935506921796596</v>
      </c>
    </row>
    <row r="817" spans="6:21">
      <c r="F817">
        <f t="shared" si="120"/>
        <v>81.499999999999645</v>
      </c>
      <c r="G817">
        <f>T0+R_*F817</f>
        <v>833.45000000000027</v>
      </c>
      <c r="H817">
        <f t="shared" si="117"/>
        <v>15.853846153846112</v>
      </c>
      <c r="I817" s="4">
        <f>Cinetica(Tliq-G817)*f3_</f>
        <v>5.0376539539870931E-2</v>
      </c>
      <c r="J817" s="5">
        <f t="shared" si="118"/>
        <v>1.0350892603188922E-5</v>
      </c>
      <c r="K817" s="5">
        <f>MAX(I816,J816)*dt+K816</f>
        <v>1.1169531401192059</v>
      </c>
      <c r="L817" s="5">
        <f t="shared" si="113"/>
        <v>5.8370507532405664</v>
      </c>
      <c r="M817" s="6">
        <f>IF(J817&gt;=I817, 4*PI()*K817^2, f2_*f3_/f1_/K817*L817)</f>
        <v>22.012406029669783</v>
      </c>
      <c r="N817">
        <f t="shared" si="112"/>
        <v>4.0000000000000002E-4</v>
      </c>
      <c r="O817">
        <f t="shared" si="119"/>
        <v>1.9935146153955083</v>
      </c>
      <c r="P817">
        <f t="shared" si="114"/>
        <v>15.143572737415337</v>
      </c>
      <c r="Q817">
        <f t="shared" si="115"/>
        <v>0.30047974357236518</v>
      </c>
      <c r="R817">
        <f t="shared" si="116"/>
        <v>5.1245052433296516E-2</v>
      </c>
      <c r="S817">
        <f>fSi</f>
        <v>0.8</v>
      </c>
      <c r="T817">
        <f>vt(R817*ps+(1-R817)*pl,pl, 9.8, 0.001, 2*K817, 4*PI()*K817^2, M817,IF(4*PI()*K817^2/M817&gt;=1,K1oct,K1sph), IF(4*PI()*K817^2/M817&gt;=1,K2oct,K2sph))</f>
        <v>0.55800887153163115</v>
      </c>
      <c r="U817">
        <f>vt(S817*ps+(1-S817)*pl,pl, 9.8, 0.001, 2*K817, 4*PI()*K817^2, M817,IF(4*PI()*K817^2/M817&gt;=1,K1oct,K1sph), IF(4*PI()*K817^2/M817&gt;=1,K2oct,K2sph))</f>
        <v>2.2991967405904066</v>
      </c>
    </row>
    <row r="818" spans="6:21">
      <c r="F818">
        <f t="shared" si="120"/>
        <v>81.599999999999639</v>
      </c>
      <c r="G818">
        <f>T0+R_*F818</f>
        <v>833.38000000000022</v>
      </c>
      <c r="H818">
        <f t="shared" si="117"/>
        <v>15.86461538461535</v>
      </c>
      <c r="I818" s="4">
        <f>Cinetica(Tliq-G818)*f3_</f>
        <v>5.0542152268693151E-2</v>
      </c>
      <c r="J818" s="5">
        <f t="shared" si="118"/>
        <v>1.0356447794334001E-5</v>
      </c>
      <c r="K818" s="5">
        <f>MAX(I817,J817)*dt+K817</f>
        <v>1.121990794073193</v>
      </c>
      <c r="L818" s="5">
        <f t="shared" si="113"/>
        <v>5.9163858533665721</v>
      </c>
      <c r="M818" s="6">
        <f>IF(J818&gt;=I818, 4*PI()*K818^2, f2_*f3_/f1_/K818*L818)</f>
        <v>22.2114133987678</v>
      </c>
      <c r="N818">
        <f t="shared" si="112"/>
        <v>4.0000000000000002E-4</v>
      </c>
      <c r="O818">
        <f t="shared" si="119"/>
        <v>1.9948314530492235</v>
      </c>
      <c r="P818">
        <f t="shared" si="114"/>
        <v>15.153491417375866</v>
      </c>
      <c r="Q818">
        <f t="shared" si="115"/>
        <v>0.30047927548222331</v>
      </c>
      <c r="R818">
        <f t="shared" si="116"/>
        <v>5.1271452442820137E-2</v>
      </c>
      <c r="S818">
        <f>fSi</f>
        <v>0.8</v>
      </c>
      <c r="T818">
        <f>vt(R818*ps+(1-R818)*pl,pl, 9.8, 0.001, 2*K818, 4*PI()*K818^2, M818,IF(4*PI()*K818^2/M818&gt;=1,K1oct,K1sph), IF(4*PI()*K818^2/M818&gt;=1,K2oct,K2sph))</f>
        <v>0.55952985958500145</v>
      </c>
      <c r="U818">
        <f>vt(S818*ps+(1-S818)*pl,pl, 9.8, 0.001, 2*K818, 4*PI()*K818^2, M818,IF(4*PI()*K818^2/M818&gt;=1,K1oct,K1sph), IF(4*PI()*K818^2/M818&gt;=1,K2oct,K2sph))</f>
        <v>2.304849791584175</v>
      </c>
    </row>
    <row r="819" spans="6:21">
      <c r="F819">
        <f t="shared" si="120"/>
        <v>81.699999999999633</v>
      </c>
      <c r="G819">
        <f>T0+R_*F819</f>
        <v>833.31000000000029</v>
      </c>
      <c r="H819">
        <f t="shared" si="117"/>
        <v>15.875384615384572</v>
      </c>
      <c r="I819" s="4">
        <f>Cinetica(Tliq-G819)*f3_</f>
        <v>5.0708107383499332E-2</v>
      </c>
      <c r="J819" s="5">
        <f t="shared" si="118"/>
        <v>1.036199544863674E-5</v>
      </c>
      <c r="K819" s="5">
        <f>MAX(I818,J818)*dt+K818</f>
        <v>1.1270450093000624</v>
      </c>
      <c r="L819" s="5">
        <f t="shared" si="113"/>
        <v>5.9967009292518165</v>
      </c>
      <c r="M819" s="6">
        <f>IF(J819&gt;=I819, 4*PI()*K819^2, f2_*f3_/f1_/K819*L819)</f>
        <v>22.411974963491165</v>
      </c>
      <c r="N819">
        <f t="shared" si="112"/>
        <v>4.0000000000000002E-4</v>
      </c>
      <c r="O819">
        <f t="shared" si="119"/>
        <v>1.9961482886954314</v>
      </c>
      <c r="P819">
        <f t="shared" si="114"/>
        <v>15.163410065546749</v>
      </c>
      <c r="Q819">
        <f t="shared" si="115"/>
        <v>0.30047880949449673</v>
      </c>
      <c r="R819">
        <f t="shared" si="116"/>
        <v>5.1297818776147586E-2</v>
      </c>
      <c r="S819">
        <f>fSi</f>
        <v>0.8</v>
      </c>
      <c r="T819">
        <f>vt(R819*ps+(1-R819)*pl,pl, 9.8, 0.001, 2*K819, 4*PI()*K819^2, M819,IF(4*PI()*K819^2/M819&gt;=1,K1oct,K1sph), IF(4*PI()*K819^2/M819&gt;=1,K2oct,K2sph))</f>
        <v>0.56105304846410031</v>
      </c>
      <c r="U819">
        <f>vt(S819*ps+(1-S819)*pl,pl, 9.8, 0.001, 2*K819, 4*PI()*K819^2, M819,IF(4*PI()*K819^2/M819&gt;=1,K1oct,K1sph), IF(4*PI()*K819^2/M819&gt;=1,K2oct,K2sph))</f>
        <v>2.3105098453310582</v>
      </c>
    </row>
    <row r="820" spans="6:21">
      <c r="F820">
        <f t="shared" si="120"/>
        <v>81.799999999999628</v>
      </c>
      <c r="G820">
        <f>T0+R_*F820</f>
        <v>833.24000000000024</v>
      </c>
      <c r="H820">
        <f t="shared" si="117"/>
        <v>15.88615384615381</v>
      </c>
      <c r="I820" s="4">
        <f>Cinetica(Tliq-G820)*f3_</f>
        <v>5.0874405175401781E-2</v>
      </c>
      <c r="J820" s="5">
        <f t="shared" si="118"/>
        <v>1.0367535581424841E-5</v>
      </c>
      <c r="K820" s="5">
        <f>MAX(I819,J819)*dt+K819</f>
        <v>1.1321158200384123</v>
      </c>
      <c r="L820" s="5">
        <f t="shared" si="113"/>
        <v>6.0780068743004705</v>
      </c>
      <c r="M820" s="6">
        <f>IF(J820&gt;=I820, 4*PI()*K820^2, f2_*f3_/f1_/K820*L820)</f>
        <v>22.614100952953947</v>
      </c>
      <c r="N820">
        <f t="shared" si="112"/>
        <v>4.0000000000000002E-4</v>
      </c>
      <c r="O820">
        <f t="shared" si="119"/>
        <v>1.9974651223397293</v>
      </c>
      <c r="P820">
        <f t="shared" si="114"/>
        <v>15.17332868207213</v>
      </c>
      <c r="Q820">
        <f t="shared" si="115"/>
        <v>0.3004783455972041</v>
      </c>
      <c r="R820">
        <f t="shared" si="116"/>
        <v>5.1324151491669918E-2</v>
      </c>
      <c r="S820">
        <f>fSi</f>
        <v>0.8</v>
      </c>
      <c r="T820">
        <f>vt(R820*ps+(1-R820)*pl,pl, 9.8, 0.001, 2*K820, 4*PI()*K820^2, M820,IF(4*PI()*K820^2/M820&gt;=1,K1oct,K1sph), IF(4*PI()*K820^2/M820&gt;=1,K2oct,K2sph))</f>
        <v>0.56257843840130739</v>
      </c>
      <c r="U820">
        <f>vt(S820*ps+(1-S820)*pl,pl, 9.8, 0.001, 2*K820, 4*PI()*K820^2, M820,IF(4*PI()*K820^2/M820&gt;=1,K1oct,K1sph), IF(4*PI()*K820^2/M820&gt;=1,K2oct,K2sph))</f>
        <v>2.3161769020008873</v>
      </c>
    </row>
    <row r="821" spans="6:21">
      <c r="F821">
        <f t="shared" si="120"/>
        <v>81.899999999999622</v>
      </c>
      <c r="G821">
        <f>T0+R_*F821</f>
        <v>833.1700000000003</v>
      </c>
      <c r="H821">
        <f t="shared" si="117"/>
        <v>15.896923076923031</v>
      </c>
      <c r="I821" s="4">
        <f>Cinetica(Tliq-G821)*f3_</f>
        <v>5.1041045935405718E-2</v>
      </c>
      <c r="J821" s="5">
        <f t="shared" si="118"/>
        <v>1.0373068207984437E-5</v>
      </c>
      <c r="K821" s="5">
        <f>MAX(I820,J820)*dt+K820</f>
        <v>1.1372032605559526</v>
      </c>
      <c r="L821" s="5">
        <f t="shared" si="113"/>
        <v>6.1603146895713303</v>
      </c>
      <c r="M821" s="6">
        <f>IF(J821&gt;=I821, 4*PI()*K821^2, f2_*f3_/f1_/K821*L821)</f>
        <v>22.817801651061057</v>
      </c>
      <c r="N821">
        <f t="shared" si="112"/>
        <v>4.0000000000000002E-4</v>
      </c>
      <c r="O821">
        <f t="shared" si="119"/>
        <v>1.9987819539876852</v>
      </c>
      <c r="P821">
        <f t="shared" si="114"/>
        <v>15.183247267095323</v>
      </c>
      <c r="Q821">
        <f t="shared" si="115"/>
        <v>0.30047788377844664</v>
      </c>
      <c r="R821">
        <f t="shared" si="116"/>
        <v>5.1350450647674545E-2</v>
      </c>
      <c r="S821">
        <f>fSi</f>
        <v>0.8</v>
      </c>
      <c r="T821">
        <f>vt(R821*ps+(1-R821)*pl,pl, 9.8, 0.001, 2*K821, 4*PI()*K821^2, M821,IF(4*PI()*K821^2/M821&gt;=1,K1oct,K1sph), IF(4*PI()*K821^2/M821&gt;=1,K2oct,K2sph))</f>
        <v>0.56410602962831802</v>
      </c>
      <c r="U821">
        <f>vt(S821*ps+(1-S821)*pl,pl, 9.8, 0.001, 2*K821, 4*PI()*K821^2, M821,IF(4*PI()*K821^2/M821&gt;=1,K1oct,K1sph), IF(4*PI()*K821^2/M821&gt;=1,K2oct,K2sph))</f>
        <v>2.3218509617632277</v>
      </c>
    </row>
    <row r="822" spans="6:21">
      <c r="F822">
        <f t="shared" si="120"/>
        <v>81.999999999999616</v>
      </c>
      <c r="G822">
        <f>T0+R_*F822</f>
        <v>833.10000000000025</v>
      </c>
      <c r="H822">
        <f t="shared" si="117"/>
        <v>15.907692307692269</v>
      </c>
      <c r="I822" s="4">
        <f>Cinetica(Tliq-G822)*f3_</f>
        <v>5.1208029954411732E-2</v>
      </c>
      <c r="J822" s="5">
        <f t="shared" si="118"/>
        <v>1.0378593343560307E-5</v>
      </c>
      <c r="K822" s="5">
        <f>MAX(I821,J821)*dt+K821</f>
        <v>1.142307365149493</v>
      </c>
      <c r="L822" s="5">
        <f t="shared" si="113"/>
        <v>6.2436354847092321</v>
      </c>
      <c r="M822" s="6">
        <f>IF(J822&gt;=I822, 4*PI()*K822^2, f2_*f3_/f1_/K822*L822)</f>
        <v>23.023087396734645</v>
      </c>
      <c r="N822">
        <f t="shared" si="112"/>
        <v>4.0000000000000002E-4</v>
      </c>
      <c r="O822">
        <f t="shared" si="119"/>
        <v>2.0000987836448489</v>
      </c>
      <c r="P822">
        <f t="shared" si="114"/>
        <v>15.193165820758827</v>
      </c>
      <c r="Q822">
        <f t="shared" si="115"/>
        <v>0.30047742402640765</v>
      </c>
      <c r="R822">
        <f t="shared" si="116"/>
        <v>5.1376716302354165E-2</v>
      </c>
      <c r="S822">
        <f>fSi</f>
        <v>0.8</v>
      </c>
      <c r="T822">
        <f>vt(R822*ps+(1-R822)*pl,pl, 9.8, 0.001, 2*K822, 4*PI()*K822^2, M822,IF(4*PI()*K822^2/M822&gt;=1,K1oct,K1sph), IF(4*PI()*K822^2/M822&gt;=1,K2oct,K2sph))</f>
        <v>0.56563582237624055</v>
      </c>
      <c r="U822">
        <f>vt(S822*ps+(1-S822)*pl,pl, 9.8, 0.001, 2*K822, 4*PI()*K822^2, M822,IF(4*PI()*K822^2/M822&gt;=1,K1oct,K1sph), IF(4*PI()*K822^2/M822&gt;=1,K2oct,K2sph))</f>
        <v>2.3275320247873874</v>
      </c>
    </row>
    <row r="823" spans="6:21">
      <c r="F823">
        <f t="shared" si="120"/>
        <v>82.099999999999611</v>
      </c>
      <c r="G823">
        <f>T0+R_*F823</f>
        <v>833.03000000000031</v>
      </c>
      <c r="H823">
        <f t="shared" si="117"/>
        <v>15.918461538461489</v>
      </c>
      <c r="I823" s="4">
        <f>Cinetica(Tliq-G823)*f3_</f>
        <v>5.1375357523213656E-2</v>
      </c>
      <c r="J823" s="5">
        <f t="shared" si="118"/>
        <v>1.0384111003355936E-5</v>
      </c>
      <c r="K823" s="5">
        <f>MAX(I822,J822)*dt+K822</f>
        <v>1.1474281681449343</v>
      </c>
      <c r="L823" s="5">
        <f t="shared" si="113"/>
        <v>6.3279804788834211</v>
      </c>
      <c r="M823" s="6">
        <f>IF(J823&gt;=I823, 4*PI()*K823^2, f2_*f3_/f1_/K823*L823)</f>
        <v>23.229968584141368</v>
      </c>
      <c r="N823">
        <f t="shared" si="112"/>
        <v>4.0000000000000002E-4</v>
      </c>
      <c r="O823">
        <f t="shared" si="119"/>
        <v>2.001415611316741</v>
      </c>
      <c r="P823">
        <f t="shared" si="114"/>
        <v>15.203084343204315</v>
      </c>
      <c r="Q823">
        <f t="shared" si="115"/>
        <v>0.30047696632935189</v>
      </c>
      <c r="R823">
        <f t="shared" si="116"/>
        <v>5.1402948513797328E-2</v>
      </c>
      <c r="S823">
        <f>fSi</f>
        <v>0.8</v>
      </c>
      <c r="T823">
        <f>vt(R823*ps+(1-R823)*pl,pl, 9.8, 0.001, 2*K823, 4*PI()*K823^2, M823,IF(4*PI()*K823^2/M823&gt;=1,K1oct,K1sph), IF(4*PI()*K823^2/M823&gt;=1,K2oct,K2sph))</f>
        <v>0.5671678168755685</v>
      </c>
      <c r="U823">
        <f>vt(S823*ps+(1-S823)*pl,pl, 9.8, 0.001, 2*K823, 4*PI()*K823^2, M823,IF(4*PI()*K823^2/M823&gt;=1,K1oct,K1sph), IF(4*PI()*K823^2/M823&gt;=1,K2oct,K2sph))</f>
        <v>2.3332200912424077</v>
      </c>
    </row>
    <row r="824" spans="6:21">
      <c r="F824">
        <f t="shared" si="120"/>
        <v>82.199999999999605</v>
      </c>
      <c r="G824">
        <f>T0+R_*F824</f>
        <v>832.96000000000026</v>
      </c>
      <c r="H824">
        <f t="shared" si="117"/>
        <v>15.929230769230729</v>
      </c>
      <c r="I824" s="4">
        <f>Cinetica(Tliq-G824)*f3_</f>
        <v>5.1543028932500998E-2</v>
      </c>
      <c r="J824" s="5">
        <f t="shared" si="118"/>
        <v>1.0389621202533732E-5</v>
      </c>
      <c r="K824" s="5">
        <f>MAX(I823,J823)*dt+K823</f>
        <v>1.1525657038972557</v>
      </c>
      <c r="L824" s="5">
        <f t="shared" si="113"/>
        <v>6.4133610017328371</v>
      </c>
      <c r="M824" s="6">
        <f>IF(J824&gt;=I824, 4*PI()*K824^2, f2_*f3_/f1_/K824*L824)</f>
        <v>23.438455662920155</v>
      </c>
      <c r="N824">
        <f t="shared" si="112"/>
        <v>4.0000000000000002E-4</v>
      </c>
      <c r="O824">
        <f t="shared" si="119"/>
        <v>2.0027324370088637</v>
      </c>
      <c r="P824">
        <f t="shared" si="114"/>
        <v>15.213002834572656</v>
      </c>
      <c r="Q824">
        <f t="shared" si="115"/>
        <v>0.30047651067562475</v>
      </c>
      <c r="R824">
        <f t="shared" si="116"/>
        <v>5.1429147339997976E-2</v>
      </c>
      <c r="S824">
        <f>fSi</f>
        <v>0.8</v>
      </c>
      <c r="T824">
        <f>vt(R824*ps+(1-R824)*pl,pl, 9.8, 0.001, 2*K824, 4*PI()*K824^2, M824,IF(4*PI()*K824^2/M824&gt;=1,K1oct,K1sph), IF(4*PI()*K824^2/M824&gt;=1,K2oct,K2sph))</f>
        <v>0.56870201335614956</v>
      </c>
      <c r="U824">
        <f>vt(S824*ps+(1-S824)*pl,pl, 9.8, 0.001, 2*K824, 4*PI()*K824^2, M824,IF(4*PI()*K824^2/M824&gt;=1,K1oct,K1sph), IF(4*PI()*K824^2/M824&gt;=1,K2oct,K2sph))</f>
        <v>2.3389151612970767</v>
      </c>
    </row>
    <row r="825" spans="6:21">
      <c r="F825">
        <f t="shared" si="120"/>
        <v>82.299999999999599</v>
      </c>
      <c r="G825">
        <f>T0+R_*F825</f>
        <v>832.89000000000033</v>
      </c>
      <c r="H825">
        <f t="shared" si="117"/>
        <v>15.93999999999995</v>
      </c>
      <c r="I825" s="4">
        <f>Cinetica(Tliq-G825)*f3_</f>
        <v>5.1711044472856856E-2</v>
      </c>
      <c r="J825" s="5">
        <f t="shared" si="118"/>
        <v>1.039512395621509E-5</v>
      </c>
      <c r="K825" s="5">
        <f>MAX(I824,J824)*dt+K824</f>
        <v>1.1577200067905058</v>
      </c>
      <c r="L825" s="5">
        <f t="shared" si="113"/>
        <v>6.4997884943184374</v>
      </c>
      <c r="M825" s="6">
        <f>IF(J825&gt;=I825, 4*PI()*K825^2, f2_*f3_/f1_/K825*L825)</f>
        <v>23.648559138410715</v>
      </c>
      <c r="N825">
        <f t="shared" si="112"/>
        <v>4.0000000000000002E-4</v>
      </c>
      <c r="O825">
        <f t="shared" si="119"/>
        <v>2.0040492607266902</v>
      </c>
      <c r="P825">
        <f t="shared" si="114"/>
        <v>15.222921295003905</v>
      </c>
      <c r="Q825">
        <f t="shared" si="115"/>
        <v>0.30047605705365177</v>
      </c>
      <c r="R825">
        <f t="shared" si="116"/>
        <v>5.1455312838845399E-2</v>
      </c>
      <c r="S825">
        <f>fSi</f>
        <v>0.8</v>
      </c>
      <c r="T825">
        <f>vt(R825*ps+(1-R825)*pl,pl, 9.8, 0.001, 2*K825, 4*PI()*K825^2, M825,IF(4*PI()*K825^2/M825&gt;=1,K1oct,K1sph), IF(4*PI()*K825^2/M825&gt;=1,K2oct,K2sph))</f>
        <v>0.57023841204728587</v>
      </c>
      <c r="U825">
        <f>vt(S825*ps+(1-S825)*pl,pl, 9.8, 0.001, 2*K825, 4*PI()*K825^2, M825,IF(4*PI()*K825^2/M825&gt;=1,K1oct,K1sph), IF(4*PI()*K825^2/M825&gt;=1,K2oct,K2sph))</f>
        <v>2.3446172351199168</v>
      </c>
    </row>
    <row r="826" spans="6:21">
      <c r="F826">
        <f t="shared" si="120"/>
        <v>82.399999999999594</v>
      </c>
      <c r="G826">
        <f>T0+R_*F826</f>
        <v>832.82000000000028</v>
      </c>
      <c r="H826">
        <f t="shared" si="117"/>
        <v>15.950769230769188</v>
      </c>
      <c r="I826" s="4">
        <f>Cinetica(Tliq-G826)*f3_</f>
        <v>5.1879404434760329E-2</v>
      </c>
      <c r="J826" s="5">
        <f t="shared" si="118"/>
        <v>1.0400619279480608E-5</v>
      </c>
      <c r="K826" s="5">
        <f>MAX(I825,J825)*dt+K825</f>
        <v>1.1628911112377915</v>
      </c>
      <c r="L826" s="5">
        <f t="shared" si="113"/>
        <v>6.5872745100825387</v>
      </c>
      <c r="M826" s="6">
        <f>IF(J826&gt;=I826, 4*PI()*K826^2, f2_*f3_/f1_/K826*L826)</f>
        <v>23.860289571882696</v>
      </c>
      <c r="N826">
        <f t="shared" si="112"/>
        <v>4.0000000000000002E-4</v>
      </c>
      <c r="O826">
        <f t="shared" si="119"/>
        <v>2.0053660824756769</v>
      </c>
      <c r="P826">
        <f t="shared" si="114"/>
        <v>15.232839724637328</v>
      </c>
      <c r="Q826">
        <f t="shared" si="115"/>
        <v>0.30047560545193785</v>
      </c>
      <c r="R826">
        <f t="shared" si="116"/>
        <v>5.1481445068134395E-2</v>
      </c>
      <c r="S826">
        <f>fSi</f>
        <v>0.8</v>
      </c>
      <c r="T826">
        <f>vt(R826*ps+(1-R826)*pl,pl, 9.8, 0.001, 2*K826, 4*PI()*K826^2, M826,IF(4*PI()*K826^2/M826&gt;=1,K1oct,K1sph), IF(4*PI()*K826^2/M826&gt;=1,K2oct,K2sph))</f>
        <v>0.57177701317770357</v>
      </c>
      <c r="U826">
        <f>vt(S826*ps+(1-S826)*pl,pl, 9.8, 0.001, 2*K826, 4*PI()*K826^2, M826,IF(4*PI()*K826^2/M826&gt;=1,K1oct,K1sph), IF(4*PI()*K826^2/M826&gt;=1,K2oct,K2sph))</f>
        <v>2.3503263128791967</v>
      </c>
    </row>
    <row r="827" spans="6:21">
      <c r="F827">
        <f t="shared" si="120"/>
        <v>82.499999999999588</v>
      </c>
      <c r="G827">
        <f>T0+R_*F827</f>
        <v>832.75000000000034</v>
      </c>
      <c r="H827">
        <f t="shared" si="117"/>
        <v>15.961538461538408</v>
      </c>
      <c r="I827" s="4">
        <f>Cinetica(Tliq-G827)*f3_</f>
        <v>5.2048109108584463E-2</v>
      </c>
      <c r="J827" s="5">
        <f t="shared" si="118"/>
        <v>1.0406107187370143E-5</v>
      </c>
      <c r="K827" s="5">
        <f>MAX(I826,J826)*dt+K826</f>
        <v>1.1680790516812676</v>
      </c>
      <c r="L827" s="5">
        <f t="shared" si="113"/>
        <v>6.6758307158152581</v>
      </c>
      <c r="M827" s="6">
        <f>IF(J827&gt;=I827, 4*PI()*K827^2, f2_*f3_/f1_/K827*L827)</f>
        <v>24.073657580765484</v>
      </c>
      <c r="N827">
        <f t="shared" si="112"/>
        <v>4.0000000000000002E-4</v>
      </c>
      <c r="O827">
        <f t="shared" si="119"/>
        <v>2.0066829022612502</v>
      </c>
      <c r="P827">
        <f t="shared" si="114"/>
        <v>15.242758123611384</v>
      </c>
      <c r="Q827">
        <f t="shared" si="115"/>
        <v>0.30047515585906676</v>
      </c>
      <c r="R827">
        <f t="shared" si="116"/>
        <v>5.1507544085555225E-2</v>
      </c>
      <c r="S827">
        <f>fSi</f>
        <v>0.8</v>
      </c>
      <c r="T827">
        <f>vt(R827*ps+(1-R827)*pl,pl, 9.8, 0.001, 2*K827, 4*PI()*K827^2, M827,IF(4*PI()*K827^2/M827&gt;=1,K1oct,K1sph), IF(4*PI()*K827^2/M827&gt;=1,K2oct,K2sph))</f>
        <v>0.57331781697533446</v>
      </c>
      <c r="U827">
        <f>vt(S827*ps+(1-S827)*pl,pl, 9.8, 0.001, 2*K827, 4*PI()*K827^2, M827,IF(4*PI()*K827^2/M827&gt;=1,K1oct,K1sph), IF(4*PI()*K827^2/M827&gt;=1,K2oct,K2sph))</f>
        <v>2.3560423947429276</v>
      </c>
    </row>
    <row r="828" spans="6:21">
      <c r="F828">
        <f t="shared" si="120"/>
        <v>82.599999999999582</v>
      </c>
      <c r="G828">
        <f>T0+R_*F828</f>
        <v>832.68000000000029</v>
      </c>
      <c r="H828">
        <f t="shared" si="117"/>
        <v>15.972307692307648</v>
      </c>
      <c r="I828" s="4">
        <f>Cinetica(Tliq-G828)*f3_</f>
        <v>5.2217158784598608E-2</v>
      </c>
      <c r="J828" s="5">
        <f t="shared" si="118"/>
        <v>1.0411587694883031E-5</v>
      </c>
      <c r="K828" s="5">
        <f>MAX(I827,J827)*dt+K827</f>
        <v>1.173283862592126</v>
      </c>
      <c r="L828" s="5">
        <f t="shared" si="113"/>
        <v>6.7654688926280908</v>
      </c>
      <c r="M828" s="6">
        <f>IF(J828&gt;=I828, 4*PI()*K828^2, f2_*f3_/f1_/K828*L828)</f>
        <v>24.288673838878712</v>
      </c>
      <c r="N828">
        <f t="shared" si="112"/>
        <v>4.0000000000000002E-4</v>
      </c>
      <c r="O828">
        <f t="shared" si="119"/>
        <v>2.0079997200888204</v>
      </c>
      <c r="P828">
        <f t="shared" si="114"/>
        <v>15.252676492063756</v>
      </c>
      <c r="Q828">
        <f t="shared" si="115"/>
        <v>0.30047470826370032</v>
      </c>
      <c r="R828">
        <f t="shared" si="116"/>
        <v>5.1533609948703291E-2</v>
      </c>
      <c r="S828">
        <f>fSi</f>
        <v>0.8</v>
      </c>
      <c r="T828">
        <f>vt(R828*ps+(1-R828)*pl,pl, 9.8, 0.001, 2*K828, 4*PI()*K828^2, M828,IF(4*PI()*K828^2/M828&gt;=1,K1oct,K1sph), IF(4*PI()*K828^2/M828&gt;=1,K2oct,K2sph))</f>
        <v>0.57486082366776214</v>
      </c>
      <c r="U828">
        <f>vt(S828*ps+(1-S828)*pl,pl, 9.8, 0.001, 2*K828, 4*PI()*K828^2, M828,IF(4*PI()*K828^2/M828&gt;=1,K1oct,K1sph), IF(4*PI()*K828^2/M828&gt;=1,K2oct,K2sph))</f>
        <v>2.3617654808788653</v>
      </c>
    </row>
    <row r="829" spans="6:21">
      <c r="F829">
        <f t="shared" si="120"/>
        <v>82.699999999999577</v>
      </c>
      <c r="G829">
        <f>T0+R_*F829</f>
        <v>832.61000000000035</v>
      </c>
      <c r="H829">
        <f t="shared" si="117"/>
        <v>15.983076923076869</v>
      </c>
      <c r="I829" s="4">
        <f>Cinetica(Tliq-G829)*f3_</f>
        <v>5.2386553752966358E-2</v>
      </c>
      <c r="J829" s="5">
        <f t="shared" si="118"/>
        <v>1.0417060816978141E-5</v>
      </c>
      <c r="K829" s="5">
        <f>MAX(I828,J828)*dt+K828</f>
        <v>1.1785055784705858</v>
      </c>
      <c r="L829" s="5">
        <f t="shared" si="113"/>
        <v>6.8562009369346502</v>
      </c>
      <c r="M829" s="6">
        <f>IF(J829&gt;=I829, 4*PI()*K829^2, f2_*f3_/f1_/K829*L829)</f>
        <v>24.505349076663379</v>
      </c>
      <c r="N829">
        <f t="shared" si="112"/>
        <v>4.0000000000000002E-4</v>
      </c>
      <c r="O829">
        <f t="shared" si="119"/>
        <v>2.0093165359637681</v>
      </c>
      <c r="P829">
        <f t="shared" si="114"/>
        <v>15.262594830131331</v>
      </c>
      <c r="Q829">
        <f t="shared" si="115"/>
        <v>0.30047426265457788</v>
      </c>
      <c r="R829">
        <f t="shared" si="116"/>
        <v>5.1559642715069139E-2</v>
      </c>
      <c r="S829">
        <f>fSi</f>
        <v>0.8</v>
      </c>
      <c r="T829">
        <f>vt(R829*ps+(1-R829)*pl,pl, 9.8, 0.001, 2*K829, 4*PI()*K829^2, M829,IF(4*PI()*K829^2/M829&gt;=1,K1oct,K1sph), IF(4*PI()*K829^2/M829&gt;=1,K2oct,K2sph))</f>
        <v>0.57640603348178043</v>
      </c>
      <c r="U829">
        <f>vt(S829*ps+(1-S829)*pl,pl, 9.8, 0.001, 2*K829, 4*PI()*K829^2, M829,IF(4*PI()*K829^2/M829&gt;=1,K1oct,K1sph), IF(4*PI()*K829^2/M829&gt;=1,K2oct,K2sph))</f>
        <v>2.3674955714545076</v>
      </c>
    </row>
    <row r="830" spans="6:21">
      <c r="F830">
        <f t="shared" si="120"/>
        <v>82.799999999999571</v>
      </c>
      <c r="G830">
        <f>T0+R_*F830</f>
        <v>832.5400000000003</v>
      </c>
      <c r="H830">
        <f t="shared" si="117"/>
        <v>15.993846153846107</v>
      </c>
      <c r="I830" s="4">
        <f>Cinetica(Tliq-G830)*f3_</f>
        <v>5.2556294303747988E-2</v>
      </c>
      <c r="J830" s="5">
        <f t="shared" si="118"/>
        <v>1.0422526568574095E-5</v>
      </c>
      <c r="K830" s="5">
        <f>MAX(I829,J829)*dt+K829</f>
        <v>1.1837442338458823</v>
      </c>
      <c r="L830" s="5">
        <f t="shared" si="113"/>
        <v>6.9480388614386435</v>
      </c>
      <c r="M830" s="6">
        <f>IF(J830&gt;=I830, 4*PI()*K830^2, f2_*f3_/f1_/K830*L830)</f>
        <v>24.723694081413704</v>
      </c>
      <c r="N830">
        <f t="shared" si="112"/>
        <v>4.0000000000000002E-4</v>
      </c>
      <c r="O830">
        <f t="shared" si="119"/>
        <v>2.0106333498914575</v>
      </c>
      <c r="P830">
        <f t="shared" si="114"/>
        <v>15.272513137950227</v>
      </c>
      <c r="Q830">
        <f t="shared" si="115"/>
        <v>0.30047381902051573</v>
      </c>
      <c r="R830">
        <f t="shared" si="116"/>
        <v>5.1585642442048572E-2</v>
      </c>
      <c r="S830">
        <f>fSi</f>
        <v>0.8</v>
      </c>
      <c r="T830">
        <f>vt(R830*ps+(1-R830)*pl,pl, 9.8, 0.001, 2*K830, 4*PI()*K830^2, M830,IF(4*PI()*K830^2/M830&gt;=1,K1oct,K1sph), IF(4*PI()*K830^2/M830&gt;=1,K2oct,K2sph))</f>
        <v>0.57795344664368253</v>
      </c>
      <c r="U830">
        <f>vt(S830*ps+(1-S830)*pl,pl, 9.8, 0.001, 2*K830, 4*PI()*K830^2, M830,IF(4*PI()*K830^2/M830&gt;=1,K1oct,K1sph), IF(4*PI()*K830^2/M830&gt;=1,K2oct,K2sph))</f>
        <v>2.373232666637104</v>
      </c>
    </row>
    <row r="831" spans="6:21">
      <c r="F831">
        <f t="shared" si="120"/>
        <v>82.899999999999565</v>
      </c>
      <c r="G831">
        <f>T0+R_*F831</f>
        <v>832.47000000000025</v>
      </c>
      <c r="H831">
        <f t="shared" si="117"/>
        <v>16.004615384615345</v>
      </c>
      <c r="I831" s="4">
        <f>Cinetica(Tliq-G831)*f3_</f>
        <v>5.2726380726898621E-2</v>
      </c>
      <c r="J831" s="5">
        <f t="shared" si="118"/>
        <v>1.042798496454933E-5</v>
      </c>
      <c r="K831" s="5">
        <f>MAX(I830,J830)*dt+K830</f>
        <v>1.1889998632762571</v>
      </c>
      <c r="L831" s="5">
        <f t="shared" si="113"/>
        <v>7.0409947961290991</v>
      </c>
      <c r="M831" s="6">
        <f>IF(J831&gt;=I831, 4*PI()*K831^2, f2_*f3_/f1_/K831*L831)</f>
        <v>24.943719697509593</v>
      </c>
      <c r="N831">
        <f t="shared" si="112"/>
        <v>4.0000000000000002E-4</v>
      </c>
      <c r="O831">
        <f t="shared" si="119"/>
        <v>2.011950161877226</v>
      </c>
      <c r="P831">
        <f t="shared" si="114"/>
        <v>15.282431415655786</v>
      </c>
      <c r="Q831">
        <f t="shared" si="115"/>
        <v>0.30047337735040647</v>
      </c>
      <c r="R831">
        <f t="shared" si="116"/>
        <v>5.1611609186933853E-2</v>
      </c>
      <c r="S831">
        <f>fSi</f>
        <v>0.8</v>
      </c>
      <c r="T831">
        <f>vt(R831*ps+(1-R831)*pl,pl, 9.8, 0.001, 2*K831, 4*PI()*K831^2, M831,IF(4*PI()*K831^2/M831&gt;=1,K1oct,K1sph), IF(4*PI()*K831^2/M831&gt;=1,K2oct,K2sph))</f>
        <v>0.57950306337913593</v>
      </c>
      <c r="U831">
        <f>vt(S831*ps+(1-S831)*pl,pl, 9.8, 0.001, 2*K831, 4*PI()*K831^2, M831,IF(4*PI()*K831^2/M831&gt;=1,K1oct,K1sph), IF(4*PI()*K831^2/M831&gt;=1,K2oct,K2sph))</f>
        <v>2.3789767665936465</v>
      </c>
    </row>
    <row r="832" spans="6:21">
      <c r="F832">
        <f t="shared" si="120"/>
        <v>82.999999999999559</v>
      </c>
      <c r="G832">
        <f>T0+R_*F832</f>
        <v>832.40000000000032</v>
      </c>
      <c r="H832">
        <f t="shared" si="117"/>
        <v>16.015384615384566</v>
      </c>
      <c r="I832" s="4">
        <f>Cinetica(Tliq-G832)*f3_</f>
        <v>5.2896813312269246E-2</v>
      </c>
      <c r="J832" s="5">
        <f t="shared" si="118"/>
        <v>1.0433436019742264E-5</v>
      </c>
      <c r="K832" s="5">
        <f>MAX(I831,J831)*dt+K831</f>
        <v>1.194272501348947</v>
      </c>
      <c r="L832" s="5">
        <f t="shared" si="113"/>
        <v>7.1350809892829083</v>
      </c>
      <c r="M832" s="6">
        <f>IF(J832&gt;=I832, 4*PI()*K832^2, f2_*f3_/f1_/K832*L832)</f>
        <v>25.165436826649799</v>
      </c>
      <c r="N832">
        <f t="shared" si="112"/>
        <v>4.0000000000000002E-4</v>
      </c>
      <c r="O832">
        <f t="shared" si="119"/>
        <v>2.013266971926388</v>
      </c>
      <c r="P832">
        <f t="shared" si="114"/>
        <v>15.292349663382577</v>
      </c>
      <c r="Q832">
        <f t="shared" si="115"/>
        <v>0.30047293763321831</v>
      </c>
      <c r="R832">
        <f t="shared" si="116"/>
        <v>5.1637543006917364E-2</v>
      </c>
      <c r="S832">
        <f>fSi</f>
        <v>0.8</v>
      </c>
      <c r="T832">
        <f>vt(R832*ps+(1-R832)*pl,pl, 9.8, 0.001, 2*K832, 4*PI()*K832^2, M832,IF(4*PI()*K832^2/M832&gt;=1,K1oct,K1sph), IF(4*PI()*K832^2/M832&gt;=1,K2oct,K2sph))</f>
        <v>0.58105488391318427</v>
      </c>
      <c r="U832">
        <f>vt(S832*ps+(1-S832)*pl,pl, 9.8, 0.001, 2*K832, 4*PI()*K832^2, M832,IF(4*PI()*K832^2/M832&gt;=1,K1oct,K1sph), IF(4*PI()*K832^2/M832&gt;=1,K2oct,K2sph))</f>
        <v>2.3847278714908793</v>
      </c>
    </row>
    <row r="833" spans="6:21">
      <c r="F833">
        <f t="shared" si="120"/>
        <v>83.099999999999554</v>
      </c>
      <c r="G833">
        <f>T0+R_*F833</f>
        <v>832.33000000000027</v>
      </c>
      <c r="H833">
        <f t="shared" si="117"/>
        <v>16.026153846153804</v>
      </c>
      <c r="I833" s="4">
        <f>Cinetica(Tliq-G833)*f3_</f>
        <v>5.3067592349607694E-2</v>
      </c>
      <c r="J833" s="5">
        <f t="shared" si="118"/>
        <v>1.043887974895146E-5</v>
      </c>
      <c r="K833" s="5">
        <f>MAX(I832,J832)*dt+K832</f>
        <v>1.1995621826801739</v>
      </c>
      <c r="L833" s="5">
        <f t="shared" si="113"/>
        <v>7.2303098084747139</v>
      </c>
      <c r="M833" s="6">
        <f>IF(J833&gt;=I833, 4*PI()*K833^2, f2_*f3_/f1_/K833*L833)</f>
        <v>25.388856428085731</v>
      </c>
      <c r="N833">
        <f t="shared" si="112"/>
        <v>4.0000000000000002E-4</v>
      </c>
      <c r="O833">
        <f t="shared" si="119"/>
        <v>2.0145837800442403</v>
      </c>
      <c r="P833">
        <f t="shared" si="114"/>
        <v>15.302267881264418</v>
      </c>
      <c r="Q833">
        <f t="shared" si="115"/>
        <v>0.30047249985799457</v>
      </c>
      <c r="R833">
        <f t="shared" si="116"/>
        <v>5.1663443959095064E-2</v>
      </c>
      <c r="S833">
        <f>fSi</f>
        <v>0.8</v>
      </c>
      <c r="T833">
        <f>vt(R833*ps+(1-R833)*pl,pl, 9.8, 0.001, 2*K833, 4*PI()*K833^2, M833,IF(4*PI()*K833^2/M833&gt;=1,K1oct,K1sph), IF(4*PI()*K833^2/M833&gt;=1,K2oct,K2sph))</f>
        <v>0.58260890847037838</v>
      </c>
      <c r="U833">
        <f>vt(S833*ps+(1-S833)*pl,pl, 9.8, 0.001, 2*K833, 4*PI()*K833^2, M833,IF(4*PI()*K833^2/M833&gt;=1,K1oct,K1sph), IF(4*PI()*K833^2/M833&gt;=1,K2oct,K2sph))</f>
        <v>2.3904859814952903</v>
      </c>
    </row>
    <row r="834" spans="6:21">
      <c r="F834">
        <f t="shared" si="120"/>
        <v>83.199999999999548</v>
      </c>
      <c r="G834">
        <f>T0+R_*F834</f>
        <v>832.26000000000033</v>
      </c>
      <c r="H834">
        <f t="shared" si="117"/>
        <v>16.036923076923024</v>
      </c>
      <c r="I834" s="4">
        <f>Cinetica(Tliq-G834)*f3_</f>
        <v>5.3238718128556899E-2</v>
      </c>
      <c r="J834" s="5">
        <f t="shared" si="118"/>
        <v>1.0444316166935691E-5</v>
      </c>
      <c r="K834" s="5">
        <f>MAX(I833,J833)*dt+K833</f>
        <v>1.2048689419151346</v>
      </c>
      <c r="L834" s="5">
        <f t="shared" si="113"/>
        <v>7.3266937415942159</v>
      </c>
      <c r="M834" s="6">
        <f>IF(J834&gt;=I834, 4*PI()*K834^2, f2_*f3_/f1_/K834*L834)</f>
        <v>25.613989518856002</v>
      </c>
      <c r="N834">
        <f t="shared" ref="N834:N855" si="121">del_dl</f>
        <v>4.0000000000000002E-4</v>
      </c>
      <c r="O834">
        <f t="shared" si="119"/>
        <v>2.0159005862360515</v>
      </c>
      <c r="P834">
        <f t="shared" si="114"/>
        <v>15.312186069434361</v>
      </c>
      <c r="Q834">
        <f t="shared" si="115"/>
        <v>0.30047206401385301</v>
      </c>
      <c r="R834">
        <f t="shared" si="116"/>
        <v>5.1689312100458212E-2</v>
      </c>
      <c r="S834">
        <f>fSi</f>
        <v>0.8</v>
      </c>
      <c r="T834">
        <f>vt(R834*ps+(1-R834)*pl,pl, 9.8, 0.001, 2*K834, 4*PI()*K834^2, M834,IF(4*PI()*K834^2/M834&gt;=1,K1oct,K1sph), IF(4*PI()*K834^2/M834&gt;=1,K2oct,K2sph))</f>
        <v>0.58416513727455532</v>
      </c>
      <c r="U834">
        <f>vt(S834*ps+(1-S834)*pl,pl, 9.8, 0.001, 2*K834, 4*PI()*K834^2, M834,IF(4*PI()*K834^2/M834&gt;=1,K1oct,K1sph), IF(4*PI()*K834^2/M834&gt;=1,K2oct,K2sph))</f>
        <v>2.3962510967731228</v>
      </c>
    </row>
    <row r="835" spans="6:21">
      <c r="F835">
        <f t="shared" si="120"/>
        <v>83.299999999999542</v>
      </c>
      <c r="G835">
        <f>T0+R_*F835</f>
        <v>832.19000000000028</v>
      </c>
      <c r="H835">
        <f t="shared" si="117"/>
        <v>16.047692307692266</v>
      </c>
      <c r="I835" s="4">
        <f>Cinetica(Tliq-G835)*f3_</f>
        <v>5.3410190938657204E-2</v>
      </c>
      <c r="J835" s="5">
        <f t="shared" si="118"/>
        <v>1.0449745288414155E-5</v>
      </c>
      <c r="K835" s="5">
        <f>MAX(I834,J834)*dt+K834</f>
        <v>1.2101928137279903</v>
      </c>
      <c r="L835" s="5">
        <f t="shared" ref="L835:L898" si="122">K835^3*4/3*PI()</f>
        <v>7.4242453978709069</v>
      </c>
      <c r="M835" s="6">
        <f>IF(J835&gt;=I835, 4*PI()*K835^2, f2_*f3_/f1_/K835*L835)</f>
        <v>25.840847174021569</v>
      </c>
      <c r="N835">
        <f t="shared" si="121"/>
        <v>4.0000000000000002E-4</v>
      </c>
      <c r="O835">
        <f t="shared" si="119"/>
        <v>2.0172173905070747</v>
      </c>
      <c r="P835">
        <f t="shared" ref="P835:P898" si="123">R835*O835+(1-R835)*H835</f>
        <v>15.322104228024712</v>
      </c>
      <c r="Q835">
        <f t="shared" ref="Q835:Q855" si="124">Q834+pl/ps*Dl/N834*((Tc-Tf)/ml-Co)/H834/(1-kpart)*M834*dt/L834-Q834*3/K834*we*dt</f>
        <v>0.30047163008998529</v>
      </c>
      <c r="R835">
        <f t="shared" ref="R835:R855" si="125">esidtGeral(R834,K834,MAX(I834,J834),pl,ps,kpart,H834,(H835-H834)/dt,M834,L834,Dl,N834,Co,dt)</f>
        <v>5.1715147487903006E-2</v>
      </c>
      <c r="S835">
        <f>fSi</f>
        <v>0.8</v>
      </c>
      <c r="T835">
        <f>vt(R835*ps+(1-R835)*pl,pl, 9.8, 0.001, 2*K835, 4*PI()*K835^2, M835,IF(4*PI()*K835^2/M835&gt;=1,K1oct,K1sph), IF(4*PI()*K835^2/M835&gt;=1,K2oct,K2sph))</f>
        <v>0.58572357054912938</v>
      </c>
      <c r="U835">
        <f>vt(S835*ps+(1-S835)*pl,pl, 9.8, 0.001, 2*K835, 4*PI()*K835^2, M835,IF(4*PI()*K835^2/M835&gt;=1,K1oct,K1sph), IF(4*PI()*K835^2/M835&gt;=1,K2oct,K2sph))</f>
        <v>2.4020232174903682</v>
      </c>
    </row>
    <row r="836" spans="6:21">
      <c r="F836">
        <f t="shared" si="120"/>
        <v>83.399999999999537</v>
      </c>
      <c r="G836">
        <f>T0+R_*F836</f>
        <v>832.12000000000035</v>
      </c>
      <c r="H836">
        <f t="shared" si="117"/>
        <v>16.058461538461486</v>
      </c>
      <c r="I836" s="4">
        <f>Cinetica(Tliq-G836)*f3_</f>
        <v>5.3582011069344404E-2</v>
      </c>
      <c r="J836" s="5">
        <f t="shared" si="118"/>
        <v>1.0455167128066521E-5</v>
      </c>
      <c r="K836" s="5">
        <f>MAX(I835,J835)*dt+K835</f>
        <v>1.2155338328218559</v>
      </c>
      <c r="L836" s="5">
        <f t="shared" si="122"/>
        <v>7.5229775089062905</v>
      </c>
      <c r="M836" s="6">
        <f>IF(J836&gt;=I836, 4*PI()*K836^2, f2_*f3_/f1_/K836*L836)</f>
        <v>26.069440526901591</v>
      </c>
      <c r="N836">
        <f t="shared" si="121"/>
        <v>4.0000000000000002E-4</v>
      </c>
      <c r="O836">
        <f t="shared" si="119"/>
        <v>2.0185341928625338</v>
      </c>
      <c r="P836">
        <f t="shared" si="123"/>
        <v>15.332022357167022</v>
      </c>
      <c r="Q836">
        <f t="shared" si="124"/>
        <v>0.30047119807565631</v>
      </c>
      <c r="R836">
        <f t="shared" si="125"/>
        <v>5.1740950178220162E-2</v>
      </c>
      <c r="S836">
        <f>fSi</f>
        <v>0.8</v>
      </c>
      <c r="T836">
        <f>vt(R836*ps+(1-R836)*pl,pl, 9.8, 0.001, 2*K836, 4*PI()*K836^2, M836,IF(4*PI()*K836^2/M836&gt;=1,K1oct,K1sph), IF(4*PI()*K836^2/M836&gt;=1,K2oct,K2sph))</f>
        <v>0.58728420851673924</v>
      </c>
      <c r="U836">
        <f>vt(S836*ps+(1-S836)*pl,pl, 9.8, 0.001, 2*K836, 4*PI()*K836^2, M836,IF(4*PI()*K836^2/M836&gt;=1,K1oct,K1sph), IF(4*PI()*K836^2/M836&gt;=1,K2oct,K2sph))</f>
        <v>2.4078023438127718</v>
      </c>
    </row>
    <row r="837" spans="6:21">
      <c r="F837">
        <f t="shared" si="120"/>
        <v>83.499999999999531</v>
      </c>
      <c r="G837">
        <f>T0+R_*F837</f>
        <v>832.0500000000003</v>
      </c>
      <c r="H837">
        <f t="shared" si="117"/>
        <v>16.069230769230725</v>
      </c>
      <c r="I837" s="4">
        <f>Cinetica(Tliq-G837)*f3_</f>
        <v>5.3754178809952036E-2</v>
      </c>
      <c r="J837" s="5">
        <f t="shared" si="118"/>
        <v>1.0460581700533147E-5</v>
      </c>
      <c r="K837" s="5">
        <f>MAX(I836,J836)*dt+K836</f>
        <v>1.2208920339287903</v>
      </c>
      <c r="L837" s="5">
        <f t="shared" si="122"/>
        <v>7.6229029297136526</v>
      </c>
      <c r="M837" s="6">
        <f>IF(J837&gt;=I837, 4*PI()*K837^2, f2_*f3_/f1_/K837*L837)</f>
        <v>26.299780769309962</v>
      </c>
      <c r="N837">
        <f t="shared" si="121"/>
        <v>4.0000000000000002E-4</v>
      </c>
      <c r="O837">
        <f t="shared" si="119"/>
        <v>2.0198509933076378</v>
      </c>
      <c r="P837">
        <f t="shared" si="123"/>
        <v>15.341940456992106</v>
      </c>
      <c r="Q837">
        <f t="shared" si="124"/>
        <v>0.30047076796020372</v>
      </c>
      <c r="R837">
        <f t="shared" si="125"/>
        <v>5.1766720228105759E-2</v>
      </c>
      <c r="S837">
        <f>fSi</f>
        <v>0.8</v>
      </c>
      <c r="T837">
        <f>vt(R837*ps+(1-R837)*pl,pl, 9.8, 0.001, 2*K837, 4*PI()*K837^2, M837,IF(4*PI()*K837^2/M837&gt;=1,K1oct,K1sph), IF(4*PI()*K837^2/M837&gt;=1,K2oct,K2sph))</f>
        <v>0.58884705139957383</v>
      </c>
      <c r="U837">
        <f>vt(S837*ps+(1-S837)*pl,pl, 9.8, 0.001, 2*K837, 4*PI()*K837^2, M837,IF(4*PI()*K837^2/M837&gt;=1,K1oct,K1sph), IF(4*PI()*K837^2/M837&gt;=1,K2oct,K2sph))</f>
        <v>2.4135884759058297</v>
      </c>
    </row>
    <row r="838" spans="6:21">
      <c r="F838">
        <f t="shared" si="120"/>
        <v>83.599999999999525</v>
      </c>
      <c r="G838">
        <f>T0+R_*F838</f>
        <v>831.98000000000036</v>
      </c>
      <c r="H838">
        <f t="shared" si="117"/>
        <v>16.079999999999945</v>
      </c>
      <c r="I838" s="4">
        <f>Cinetica(Tliq-G838)*f3_</f>
        <v>5.3926694449709343E-2</v>
      </c>
      <c r="J838" s="5">
        <f t="shared" si="118"/>
        <v>1.0465989020415137E-5</v>
      </c>
      <c r="K838" s="5">
        <f>MAX(I837,J837)*dt+K837</f>
        <v>1.2262674518097856</v>
      </c>
      <c r="L838" s="5">
        <f t="shared" si="122"/>
        <v>7.7240346397654074</v>
      </c>
      <c r="M838" s="6">
        <f>IF(J838&gt;=I838, 4*PI()*K838^2, f2_*f3_/f1_/K838*L838)</f>
        <v>26.531879151792506</v>
      </c>
      <c r="N838">
        <f t="shared" si="121"/>
        <v>4.0000000000000002E-4</v>
      </c>
      <c r="O838">
        <f t="shared" si="119"/>
        <v>2.0211677918475677</v>
      </c>
      <c r="P838">
        <f t="shared" si="123"/>
        <v>15.351858527630048</v>
      </c>
      <c r="Q838">
        <f t="shared" si="124"/>
        <v>0.30047033973303727</v>
      </c>
      <c r="R838">
        <f t="shared" si="125"/>
        <v>5.1792457694150827E-2</v>
      </c>
      <c r="S838">
        <f>fSi</f>
        <v>0.8</v>
      </c>
      <c r="T838">
        <f>vt(R838*ps+(1-R838)*pl,pl, 9.8, 0.001, 2*K838, 4*PI()*K838^2, M838,IF(4*PI()*K838^2/M838&gt;=1,K1oct,K1sph), IF(4*PI()*K838^2/M838&gt;=1,K2oct,K2sph))</f>
        <v>0.59041209941924688</v>
      </c>
      <c r="U838">
        <f>vt(S838*ps+(1-S838)*pl,pl, 9.8, 0.001, 2*K838, 4*PI()*K838^2, M838,IF(4*PI()*K838^2/M838&gt;=1,K1oct,K1sph), IF(4*PI()*K838^2/M838&gt;=1,K2oct,K2sph))</f>
        <v>2.4193816139347963</v>
      </c>
    </row>
    <row r="839" spans="6:21">
      <c r="F839">
        <f t="shared" si="120"/>
        <v>83.69999999999952</v>
      </c>
      <c r="G839">
        <f>T0+R_*F839</f>
        <v>831.91000000000031</v>
      </c>
      <c r="H839">
        <f t="shared" si="117"/>
        <v>16.090769230769183</v>
      </c>
      <c r="I839" s="4">
        <f>Cinetica(Tliq-G839)*f3_</f>
        <v>5.4099558277743695E-2</v>
      </c>
      <c r="J839" s="5">
        <f t="shared" si="118"/>
        <v>1.0471389102274539E-5</v>
      </c>
      <c r="K839" s="5">
        <f>MAX(I838,J838)*dt+K838</f>
        <v>1.2316601212547564</v>
      </c>
      <c r="L839" s="5">
        <f t="shared" si="122"/>
        <v>7.8263857440480544</v>
      </c>
      <c r="M839" s="6">
        <f>IF(J839&gt;=I839, 4*PI()*K839^2, f2_*f3_/f1_/K839*L839)</f>
        <v>26.765746983864847</v>
      </c>
      <c r="N839">
        <f t="shared" si="121"/>
        <v>4.0000000000000002E-4</v>
      </c>
      <c r="O839">
        <f t="shared" si="119"/>
        <v>2.0224845884874889</v>
      </c>
      <c r="P839">
        <f t="shared" si="123"/>
        <v>15.361776569210191</v>
      </c>
      <c r="Q839">
        <f t="shared" si="124"/>
        <v>0.30046991338363827</v>
      </c>
      <c r="R839">
        <f t="shared" si="125"/>
        <v>5.1818162632850988E-2</v>
      </c>
      <c r="S839">
        <f>fSi</f>
        <v>0.8</v>
      </c>
      <c r="T839">
        <f>vt(R839*ps+(1-R839)*pl,pl, 9.8, 0.001, 2*K839, 4*PI()*K839^2, M839,IF(4*PI()*K839^2/M839&gt;=1,K1oct,K1sph), IF(4*PI()*K839^2/M839&gt;=1,K2oct,K2sph))</f>
        <v>0.59197935279669944</v>
      </c>
      <c r="U839">
        <f>vt(S839*ps+(1-S839)*pl,pl, 9.8, 0.001, 2*K839, 4*PI()*K839^2, M839,IF(4*PI()*K839^2/M839&gt;=1,K1oct,K1sph), IF(4*PI()*K839^2/M839&gt;=1,K2oct,K2sph))</f>
        <v>2.425181758064674</v>
      </c>
    </row>
    <row r="840" spans="6:21">
      <c r="F840">
        <f t="shared" si="120"/>
        <v>83.799999999999514</v>
      </c>
      <c r="G840">
        <f>T0+R_*F840</f>
        <v>831.84000000000037</v>
      </c>
      <c r="H840">
        <f t="shared" si="117"/>
        <v>16.101538461538404</v>
      </c>
      <c r="I840" s="4">
        <f>Cinetica(Tliq-G840)*f3_</f>
        <v>5.4272770583078472E-2</v>
      </c>
      <c r="J840" s="5">
        <f t="shared" si="118"/>
        <v>1.0476781960634405E-5</v>
      </c>
      <c r="K840" s="5">
        <f>MAX(I839,J839)*dt+K839</f>
        <v>1.2370700770825307</v>
      </c>
      <c r="L840" s="5">
        <f t="shared" si="122"/>
        <v>7.929969474124845</v>
      </c>
      <c r="M840" s="6">
        <f>IF(J840&gt;=I840, 4*PI()*K840^2, f2_*f3_/f1_/K840*L840)</f>
        <v>27.001395634251011</v>
      </c>
      <c r="N840">
        <f t="shared" si="121"/>
        <v>4.0000000000000002E-4</v>
      </c>
      <c r="O840">
        <f t="shared" si="119"/>
        <v>2.0238013832325397</v>
      </c>
      <c r="P840">
        <f t="shared" si="123"/>
        <v>15.371694581861155</v>
      </c>
      <c r="Q840">
        <f t="shared" si="124"/>
        <v>0.30046948890155895</v>
      </c>
      <c r="R840">
        <f t="shared" si="125"/>
        <v>5.1843835100597022E-2</v>
      </c>
      <c r="S840">
        <f>fSi</f>
        <v>0.8</v>
      </c>
      <c r="T840">
        <f>vt(R840*ps+(1-R840)*pl,pl, 9.8, 0.001, 2*K840, 4*PI()*K840^2, M840,IF(4*PI()*K840^2/M840&gt;=1,K1oct,K1sph), IF(4*PI()*K840^2/M840&gt;=1,K2oct,K2sph))</f>
        <v>0.59354881175243157</v>
      </c>
      <c r="U840">
        <f>vt(S840*ps+(1-S840)*pl,pl, 9.8, 0.001, 2*K840, 4*PI()*K840^2, M840,IF(4*PI()*K840^2/M840&gt;=1,K1oct,K1sph), IF(4*PI()*K840^2/M840&gt;=1,K2oct,K2sph))</f>
        <v>2.4309889084602267</v>
      </c>
    </row>
    <row r="841" spans="6:21">
      <c r="F841">
        <f t="shared" si="120"/>
        <v>83.899999999999508</v>
      </c>
      <c r="G841">
        <f>T0+R_*F841</f>
        <v>831.77000000000032</v>
      </c>
      <c r="H841">
        <f t="shared" si="117"/>
        <v>16.112307692307642</v>
      </c>
      <c r="I841" s="4">
        <f>Cinetica(Tliq-G841)*f3_</f>
        <v>5.4446331654635464E-2</v>
      </c>
      <c r="J841" s="5">
        <f t="shared" si="118"/>
        <v>1.0482167609979001E-5</v>
      </c>
      <c r="K841" s="5">
        <f>MAX(I840,J840)*dt+K840</f>
        <v>1.2424973541408386</v>
      </c>
      <c r="L841" s="5">
        <f t="shared" si="122"/>
        <v>8.0347991892061366</v>
      </c>
      <c r="M841" s="6">
        <f>IF(J841&gt;=I841, 4*PI()*K841^2, f2_*f3_/f1_/K841*L841)</f>
        <v>27.238836531122615</v>
      </c>
      <c r="N841">
        <f t="shared" si="121"/>
        <v>4.0000000000000002E-4</v>
      </c>
      <c r="O841">
        <f t="shared" si="119"/>
        <v>2.0251181760878429</v>
      </c>
      <c r="P841">
        <f t="shared" si="123"/>
        <v>15.381612565710839</v>
      </c>
      <c r="Q841">
        <f t="shared" si="124"/>
        <v>0.30046906627642206</v>
      </c>
      <c r="R841">
        <f t="shared" si="125"/>
        <v>5.1869475153684258E-2</v>
      </c>
      <c r="S841">
        <f>fSi</f>
        <v>0.8</v>
      </c>
      <c r="T841">
        <f>vt(R841*ps+(1-R841)*pl,pl, 9.8, 0.001, 2*K841, 4*PI()*K841^2, M841,IF(4*PI()*K841^2/M841&gt;=1,K1oct,K1sph), IF(4*PI()*K841^2/M841&gt;=1,K2oct,K2sph))</f>
        <v>0.59512047650624367</v>
      </c>
      <c r="U841">
        <f>vt(S841*ps+(1-S841)*pl,pl, 9.8, 0.001, 2*K841, 4*PI()*K841^2, M841,IF(4*PI()*K841^2/M841&gt;=1,K1oct,K1sph), IF(4*PI()*K841^2/M841&gt;=1,K2oct,K2sph))</f>
        <v>2.4368030652859751</v>
      </c>
    </row>
    <row r="842" spans="6:21">
      <c r="F842">
        <f t="shared" si="120"/>
        <v>83.999999999999503</v>
      </c>
      <c r="G842">
        <f>T0+R_*F842</f>
        <v>831.70000000000039</v>
      </c>
      <c r="H842">
        <f t="shared" si="117"/>
        <v>16.123076923076862</v>
      </c>
      <c r="I842" s="4">
        <f>Cinetica(Tliq-G842)*f3_</f>
        <v>5.4620241781232821E-2</v>
      </c>
      <c r="J842" s="5">
        <f t="shared" si="118"/>
        <v>1.0487546064753851E-5</v>
      </c>
      <c r="K842" s="5">
        <f>MAX(I841,J841)*dt+K841</f>
        <v>1.2479419873063022</v>
      </c>
      <c r="L842" s="5">
        <f t="shared" si="122"/>
        <v>8.1408883772275278</v>
      </c>
      <c r="M842" s="6">
        <f>IF(J842&gt;=I842, 4*PI()*K842^2, f2_*f3_/f1_/K842*L842)</f>
        <v>27.478081162338846</v>
      </c>
      <c r="N842">
        <f t="shared" si="121"/>
        <v>4.0000000000000002E-4</v>
      </c>
      <c r="O842">
        <f t="shared" si="119"/>
        <v>2.0264349670584938</v>
      </c>
      <c r="P842">
        <f t="shared" si="123"/>
        <v>15.391530520886421</v>
      </c>
      <c r="Q842">
        <f t="shared" si="124"/>
        <v>0.30046864549792013</v>
      </c>
      <c r="R842">
        <f t="shared" si="125"/>
        <v>5.1895082848303173E-2</v>
      </c>
      <c r="S842">
        <f>fSi</f>
        <v>0.8</v>
      </c>
      <c r="T842">
        <f>vt(R842*ps+(1-R842)*pl,pl, 9.8, 0.001, 2*K842, 4*PI()*K842^2, M842,IF(4*PI()*K842^2/M842&gt;=1,K1oct,K1sph), IF(4*PI()*K842^2/M842&gt;=1,K2oct,K2sph))</f>
        <v>0.59669434727743342</v>
      </c>
      <c r="U842">
        <f>vt(S842*ps+(1-S842)*pl,pl, 9.8, 0.001, 2*K842, 4*PI()*K842^2, M842,IF(4*PI()*K842^2/M842&gt;=1,K1oct,K1sph), IF(4*PI()*K842^2/M842&gt;=1,K2oct,K2sph))</f>
        <v>2.4426242287061921</v>
      </c>
    </row>
    <row r="843" spans="6:21">
      <c r="F843">
        <f t="shared" si="120"/>
        <v>84.099999999999497</v>
      </c>
      <c r="G843">
        <f>T0+R_*F843</f>
        <v>831.63000000000034</v>
      </c>
      <c r="H843">
        <f t="shared" si="117"/>
        <v>16.1338461538461</v>
      </c>
      <c r="I843" s="4">
        <f>Cinetica(Tliq-G843)*f3_</f>
        <v>5.4794501251587448E-2</v>
      </c>
      <c r="J843" s="5">
        <f t="shared" si="118"/>
        <v>1.0492917339365953E-5</v>
      </c>
      <c r="K843" s="5">
        <f>MAX(I842,J842)*dt+K842</f>
        <v>1.2534040114844256</v>
      </c>
      <c r="L843" s="5">
        <f t="shared" si="122"/>
        <v>8.2482506559357969</v>
      </c>
      <c r="M843" s="6">
        <f>IF(J843&gt;=I843, 4*PI()*K843^2, f2_*f3_/f1_/K843*L843)</f>
        <v>27.719141075686995</v>
      </c>
      <c r="N843">
        <f t="shared" si="121"/>
        <v>4.0000000000000002E-4</v>
      </c>
      <c r="O843">
        <f t="shared" si="119"/>
        <v>2.0277517561495726</v>
      </c>
      <c r="P843">
        <f t="shared" si="123"/>
        <v>15.40144844751438</v>
      </c>
      <c r="Q843">
        <f t="shared" si="124"/>
        <v>0.30046822655581507</v>
      </c>
      <c r="R843">
        <f t="shared" si="125"/>
        <v>5.192065824054877E-2</v>
      </c>
      <c r="S843">
        <f>fSi</f>
        <v>0.8</v>
      </c>
      <c r="T843">
        <f>vt(R843*ps+(1-R843)*pl,pl, 9.8, 0.001, 2*K843, 4*PI()*K843^2, M843,IF(4*PI()*K843^2/M843&gt;=1,K1oct,K1sph), IF(4*PI()*K843^2/M843&gt;=1,K2oct,K2sph))</f>
        <v>0.59827042428470201</v>
      </c>
      <c r="U843">
        <f>vt(S843*ps+(1-S843)*pl,pl, 9.8, 0.001, 2*K843, 4*PI()*K843^2, M843,IF(4*PI()*K843^2/M843&gt;=1,K1oct,K1sph), IF(4*PI()*K843^2/M843&gt;=1,K2oct,K2sph))</f>
        <v>2.4484523988849145</v>
      </c>
    </row>
    <row r="844" spans="6:21">
      <c r="F844">
        <f t="shared" si="120"/>
        <v>84.199999999999491</v>
      </c>
      <c r="G844">
        <f>T0+R_*F844</f>
        <v>831.5600000000004</v>
      </c>
      <c r="H844">
        <f t="shared" si="117"/>
        <v>16.144615384615324</v>
      </c>
      <c r="I844" s="4">
        <f>Cinetica(Tliq-G844)*f3_</f>
        <v>5.4969110354312845E-2</v>
      </c>
      <c r="J844" s="5">
        <f t="shared" si="118"/>
        <v>1.0498281448183825E-5</v>
      </c>
      <c r="K844" s="5">
        <f>MAX(I843,J843)*dt+K843</f>
        <v>1.2588834616095843</v>
      </c>
      <c r="L844" s="5">
        <f t="shared" si="122"/>
        <v>8.3568997739827271</v>
      </c>
      <c r="M844" s="6">
        <f>IF(J844&gt;=I844, 4*PI()*K844^2, f2_*f3_/f1_/K844*L844)</f>
        <v>27.962027879123799</v>
      </c>
      <c r="N844">
        <f t="shared" si="121"/>
        <v>4.0000000000000002E-4</v>
      </c>
      <c r="O844">
        <f t="shared" si="119"/>
        <v>2.0290685433661331</v>
      </c>
      <c r="P844">
        <f t="shared" si="123"/>
        <v>15.41136634572047</v>
      </c>
      <c r="Q844">
        <f t="shared" si="124"/>
        <v>0.30046780943993751</v>
      </c>
      <c r="R844">
        <f t="shared" si="125"/>
        <v>5.19462013864114E-2</v>
      </c>
      <c r="S844">
        <f>fSi</f>
        <v>0.8</v>
      </c>
      <c r="T844">
        <f>vt(R844*ps+(1-R844)*pl,pl, 9.8, 0.001, 2*K844, 4*PI()*K844^2, M844,IF(4*PI()*K844^2/M844&gt;=1,K1oct,K1sph), IF(4*PI()*K844^2/M844&gt;=1,K2oct,K2sph))</f>
        <v>0.59984870774628518</v>
      </c>
      <c r="U844">
        <f>vt(S844*ps+(1-S844)*pl,pl, 9.8, 0.001, 2*K844, 4*PI()*K844^2, M844,IF(4*PI()*K844^2/M844&gt;=1,K1oct,K1sph), IF(4*PI()*K844^2/M844&gt;=1,K2oct,K2sph))</f>
        <v>2.4542875759859379</v>
      </c>
    </row>
    <row r="845" spans="6:21">
      <c r="F845">
        <f t="shared" si="120"/>
        <v>84.299999999999486</v>
      </c>
      <c r="G845">
        <f>T0+R_*F845</f>
        <v>831.49000000000035</v>
      </c>
      <c r="H845">
        <f t="shared" si="117"/>
        <v>16.155384615384563</v>
      </c>
      <c r="I845" s="4">
        <f>Cinetica(Tliq-G845)*f3_</f>
        <v>5.5144069377921615E-2</v>
      </c>
      <c r="J845" s="5">
        <f t="shared" si="118"/>
        <v>1.0503638405537706E-5</v>
      </c>
      <c r="K845" s="5">
        <f>MAX(I844,J844)*dt+K844</f>
        <v>1.2643803726450156</v>
      </c>
      <c r="L845" s="5">
        <f t="shared" si="122"/>
        <v>8.4668496120268131</v>
      </c>
      <c r="M845" s="6">
        <f>IF(J845&gt;=I845, 4*PI()*K845^2, f2_*f3_/f1_/K845*L845)</f>
        <v>28.206753241017413</v>
      </c>
      <c r="N845">
        <f t="shared" si="121"/>
        <v>4.0000000000000002E-4</v>
      </c>
      <c r="O845">
        <f t="shared" si="119"/>
        <v>2.0303853287132139</v>
      </c>
      <c r="P845">
        <f t="shared" si="123"/>
        <v>15.421284215629758</v>
      </c>
      <c r="Q845">
        <f t="shared" si="124"/>
        <v>0.30046739414018631</v>
      </c>
      <c r="R845">
        <f t="shared" si="125"/>
        <v>5.1971712341785242E-2</v>
      </c>
      <c r="S845">
        <f>fSi</f>
        <v>0.8</v>
      </c>
      <c r="T845">
        <f>vt(R845*ps+(1-R845)*pl,pl, 9.8, 0.001, 2*K845, 4*PI()*K845^2, M845,IF(4*PI()*K845^2/M845&gt;=1,K1oct,K1sph), IF(4*PI()*K845^2/M845&gt;=1,K2oct,K2sph))</f>
        <v>0.60142919787969473</v>
      </c>
      <c r="U845">
        <f>vt(S845*ps+(1-S845)*pl,pl, 9.8, 0.001, 2*K845, 4*PI()*K845^2, M845,IF(4*PI()*K845^2/M845&gt;=1,K1oct,K1sph), IF(4*PI()*K845^2/M845&gt;=1,K2oct,K2sph))</f>
        <v>2.460129760172816</v>
      </c>
    </row>
    <row r="846" spans="6:21">
      <c r="F846">
        <f t="shared" si="120"/>
        <v>84.39999999999948</v>
      </c>
      <c r="G846">
        <f>T0+R_*F846</f>
        <v>831.42000000000041</v>
      </c>
      <c r="H846">
        <f t="shared" si="117"/>
        <v>16.166153846153783</v>
      </c>
      <c r="I846" s="4">
        <f>Cinetica(Tliq-G846)*f3_</f>
        <v>5.5319378610823304E-2</v>
      </c>
      <c r="J846" s="5">
        <f t="shared" si="118"/>
        <v>1.0508988225719616E-5</v>
      </c>
      <c r="K846" s="5">
        <f>MAX(I845,J845)*dt+K845</f>
        <v>1.2698947795828077</v>
      </c>
      <c r="L846" s="5">
        <f t="shared" si="122"/>
        <v>8.5781141838429509</v>
      </c>
      <c r="M846" s="6">
        <f>IF(J846&gt;=I846, 4*PI()*K846^2, f2_*f3_/f1_/K846*L846)</f>
        <v>28.453328890390061</v>
      </c>
      <c r="N846">
        <f t="shared" si="121"/>
        <v>4.0000000000000002E-4</v>
      </c>
      <c r="O846">
        <f t="shared" si="119"/>
        <v>2.0317021121958265</v>
      </c>
      <c r="P846">
        <f t="shared" si="123"/>
        <v>15.431202057366603</v>
      </c>
      <c r="Q846">
        <f t="shared" si="124"/>
        <v>0.30046698064652799</v>
      </c>
      <c r="R846">
        <f t="shared" si="125"/>
        <v>5.19971911624603E-2</v>
      </c>
      <c r="S846">
        <f>fSi</f>
        <v>0.8</v>
      </c>
      <c r="T846">
        <f>vt(R846*ps+(1-R846)*pl,pl, 9.8, 0.001, 2*K846, 4*PI()*K846^2, M846,IF(4*PI()*K846^2/M846&gt;=1,K1oct,K1sph), IF(4*PI()*K846^2/M846&gt;=1,K2oct,K2sph))</f>
        <v>0.60301189490201601</v>
      </c>
      <c r="U846">
        <f>vt(S846*ps+(1-S846)*pl,pl, 9.8, 0.001, 2*K846, 4*PI()*K846^2, M846,IF(4*PI()*K846^2/M846&gt;=1,K1oct,K1sph), IF(4*PI()*K846^2/M846&gt;=1,K2oct,K2sph))</f>
        <v>2.4659789516088666</v>
      </c>
    </row>
    <row r="847" spans="6:21">
      <c r="F847">
        <f t="shared" si="120"/>
        <v>84.499999999999474</v>
      </c>
      <c r="G847">
        <f>T0+R_*F847</f>
        <v>831.35000000000036</v>
      </c>
      <c r="H847">
        <f t="shared" si="117"/>
        <v>16.176923076923021</v>
      </c>
      <c r="I847" s="4">
        <f>Cinetica(Tliq-G847)*f3_</f>
        <v>5.5495038341326845E-2</v>
      </c>
      <c r="J847" s="5">
        <f t="shared" si="118"/>
        <v>1.0514330922983558E-5</v>
      </c>
      <c r="K847" s="5">
        <f>MAX(I846,J846)*dt+K846</f>
        <v>1.27542671744389</v>
      </c>
      <c r="L847" s="5">
        <f t="shared" si="122"/>
        <v>8.6907076374400951</v>
      </c>
      <c r="M847" s="6">
        <f>IF(J847&gt;=I847, 4*PI()*K847^2, f2_*f3_/f1_/K847*L847)</f>
        <v>28.701766617161365</v>
      </c>
      <c r="N847">
        <f t="shared" si="121"/>
        <v>4.0000000000000002E-4</v>
      </c>
      <c r="O847">
        <f t="shared" si="119"/>
        <v>2.0330188938189684</v>
      </c>
      <c r="P847">
        <f t="shared" si="123"/>
        <v>15.441119871054676</v>
      </c>
      <c r="Q847">
        <f t="shared" si="124"/>
        <v>0.30046656894899626</v>
      </c>
      <c r="R847">
        <f t="shared" si="125"/>
        <v>5.2022637904130843E-2</v>
      </c>
      <c r="S847">
        <f>fSi</f>
        <v>0.8</v>
      </c>
      <c r="T847">
        <f>vt(R847*ps+(1-R847)*pl,pl, 9.8, 0.001, 2*K847, 4*PI()*K847^2, M847,IF(4*PI()*K847^2/M847&gt;=1,K1oct,K1sph), IF(4*PI()*K847^2/M847&gt;=1,K2oct,K2sph))</f>
        <v>0.60459679902967889</v>
      </c>
      <c r="U847">
        <f>vt(S847*ps+(1-S847)*pl,pl, 9.8, 0.001, 2*K847, 4*PI()*K847^2, M847,IF(4*PI()*K847^2/M847&gt;=1,K1oct,K1sph), IF(4*PI()*K847^2/M847&gt;=1,K2oct,K2sph))</f>
        <v>2.4718351504571658</v>
      </c>
    </row>
    <row r="848" spans="6:21">
      <c r="F848">
        <f t="shared" si="120"/>
        <v>84.599999999999469</v>
      </c>
      <c r="G848">
        <f>T0+R_*F848</f>
        <v>831.28000000000043</v>
      </c>
      <c r="H848">
        <f t="shared" si="117"/>
        <v>16.187692307692242</v>
      </c>
      <c r="I848" s="4">
        <f>Cinetica(Tliq-G848)*f3_</f>
        <v>5.5671048857638419E-2</v>
      </c>
      <c r="J848" s="5">
        <f t="shared" si="118"/>
        <v>1.0519666511545563E-5</v>
      </c>
      <c r="K848" s="5">
        <f>MAX(I847,J847)*dt+K847</f>
        <v>1.2809762212780227</v>
      </c>
      <c r="L848" s="5">
        <f t="shared" si="122"/>
        <v>8.8046442561870126</v>
      </c>
      <c r="M848" s="6">
        <f>IF(J848&gt;=I848, 4*PI()*K848^2, f2_*f3_/f1_/K848*L848)</f>
        <v>28.952078272392399</v>
      </c>
      <c r="N848">
        <f t="shared" si="121"/>
        <v>4.0000000000000002E-4</v>
      </c>
      <c r="O848">
        <f t="shared" si="119"/>
        <v>2.0343356735876106</v>
      </c>
      <c r="P848">
        <f t="shared" si="123"/>
        <v>15.451037656816963</v>
      </c>
      <c r="Q848">
        <f t="shared" si="124"/>
        <v>0.30046615903769142</v>
      </c>
      <c r="R848">
        <f t="shared" si="125"/>
        <v>5.20480526223863E-2</v>
      </c>
      <c r="S848">
        <f>fSi</f>
        <v>0.8</v>
      </c>
      <c r="T848">
        <f>vt(R848*ps+(1-R848)*pl,pl, 9.8, 0.001, 2*K848, 4*PI()*K848^2, M848,IF(4*PI()*K848^2/M848&gt;=1,K1oct,K1sph), IF(4*PI()*K848^2/M848&gt;=1,K2oct,K2sph))</f>
        <v>0.60618391047862508</v>
      </c>
      <c r="U848">
        <f>vt(S848*ps+(1-S848)*pl,pl, 9.8, 0.001, 2*K848, 4*PI()*K848^2, M848,IF(4*PI()*K848^2/M848&gt;=1,K1oct,K1sph), IF(4*PI()*K848^2/M848&gt;=1,K2oct,K2sph))</f>
        <v>2.4776983568805582</v>
      </c>
    </row>
    <row r="849" spans="6:21">
      <c r="F849">
        <f t="shared" si="120"/>
        <v>84.699999999999463</v>
      </c>
      <c r="G849">
        <f>T0+R_*F849</f>
        <v>831.21000000000038</v>
      </c>
      <c r="H849">
        <f t="shared" si="117"/>
        <v>16.19846153846148</v>
      </c>
      <c r="I849" s="4">
        <f>Cinetica(Tliq-G849)*f3_</f>
        <v>5.5847410447863906E-2</v>
      </c>
      <c r="J849" s="5">
        <f t="shared" si="118"/>
        <v>1.0524995005583892E-5</v>
      </c>
      <c r="K849" s="5">
        <f>MAX(I848,J848)*dt+K848</f>
        <v>1.2865433261637866</v>
      </c>
      <c r="L849" s="5">
        <f t="shared" si="122"/>
        <v>8.9199384599461133</v>
      </c>
      <c r="M849" s="6">
        <f>IF(J849&gt;=I849, 4*PI()*K849^2, f2_*f3_/f1_/K849*L849)</f>
        <v>29.204275768530447</v>
      </c>
      <c r="N849">
        <f t="shared" si="121"/>
        <v>4.0000000000000002E-4</v>
      </c>
      <c r="O849">
        <f t="shared" si="119"/>
        <v>2.0356524515067096</v>
      </c>
      <c r="P849">
        <f t="shared" si="123"/>
        <v>15.460955414775761</v>
      </c>
      <c r="Q849">
        <f t="shared" si="124"/>
        <v>0.30046575090277988</v>
      </c>
      <c r="R849">
        <f t="shared" si="125"/>
        <v>5.2073435372720585E-2</v>
      </c>
      <c r="S849">
        <f>fSi</f>
        <v>0.8</v>
      </c>
      <c r="T849">
        <f>vt(R849*ps+(1-R849)*pl,pl, 9.8, 0.001, 2*K849, 4*PI()*K849^2, M849,IF(4*PI()*K849^2/M849&gt;=1,K1oct,K1sph), IF(4*PI()*K849^2/M849&gt;=1,K2oct,K2sph))</f>
        <v>0.60777322946424517</v>
      </c>
      <c r="U849">
        <f>vt(S849*ps+(1-S849)*pl,pl, 9.8, 0.001, 2*K849, 4*PI()*K849^2, M849,IF(4*PI()*K849^2/M849&gt;=1,K1oct,K1sph), IF(4*PI()*K849^2/M849&gt;=1,K2oct,K2sph))</f>
        <v>2.4835685710416477</v>
      </c>
    </row>
    <row r="850" spans="6:21">
      <c r="F850">
        <f t="shared" si="120"/>
        <v>84.799999999999457</v>
      </c>
      <c r="G850">
        <f>T0+R_*F850</f>
        <v>831.14000000000033</v>
      </c>
      <c r="H850">
        <f t="shared" si="117"/>
        <v>16.209230769230718</v>
      </c>
      <c r="I850" s="4">
        <f>Cinetica(Tliq-G850)*f3_</f>
        <v>5.6024123400007036E-2</v>
      </c>
      <c r="J850" s="5">
        <f t="shared" si="118"/>
        <v>1.0530316419239101E-5</v>
      </c>
      <c r="K850" s="5">
        <f>MAX(I849,J849)*dt+K849</f>
        <v>1.2921280672085731</v>
      </c>
      <c r="L850" s="5">
        <f t="shared" si="122"/>
        <v>9.0366048062154221</v>
      </c>
      <c r="M850" s="6">
        <f>IF(J850&gt;=I850, 4*PI()*K850^2, f2_*f3_/f1_/K850*L850)</f>
        <v>29.458371079654327</v>
      </c>
      <c r="N850">
        <f t="shared" si="121"/>
        <v>4.0000000000000002E-4</v>
      </c>
      <c r="O850">
        <f t="shared" si="119"/>
        <v>2.0369692275811966</v>
      </c>
      <c r="P850">
        <f t="shared" si="123"/>
        <v>15.470873145052689</v>
      </c>
      <c r="Q850">
        <f t="shared" si="124"/>
        <v>0.30046534453449369</v>
      </c>
      <c r="R850">
        <f t="shared" si="125"/>
        <v>5.209878621052396E-2</v>
      </c>
      <c r="S850">
        <f>fSi</f>
        <v>0.8</v>
      </c>
      <c r="T850">
        <f>vt(R850*ps+(1-R850)*pl,pl, 9.8, 0.001, 2*K850, 4*PI()*K850^2, M850,IF(4*PI()*K850^2/M850&gt;=1,K1oct,K1sph), IF(4*PI()*K850^2/M850&gt;=1,K2oct,K2sph))</f>
        <v>0.60936475620127906</v>
      </c>
      <c r="U850">
        <f>vt(S850*ps+(1-S850)*pl,pl, 9.8, 0.001, 2*K850, 4*PI()*K850^2, M850,IF(4*PI()*K850^2/M850&gt;=1,K1oct,K1sph), IF(4*PI()*K850^2/M850&gt;=1,K2oct,K2sph))</f>
        <v>2.489445793102806</v>
      </c>
    </row>
    <row r="851" spans="6:21">
      <c r="F851">
        <f t="shared" si="120"/>
        <v>84.899999999999451</v>
      </c>
      <c r="G851">
        <f>T0+R_*F851</f>
        <v>831.07000000000039</v>
      </c>
      <c r="H851">
        <f t="shared" ref="H851:H855" si="126">(G851-Tf)/ml</f>
        <v>16.219999999999938</v>
      </c>
      <c r="I851" s="4">
        <f>Cinetica(Tliq-G851)*f3_</f>
        <v>5.6201188001970402E-2</v>
      </c>
      <c r="J851" s="5">
        <f t="shared" ref="J851:J855" si="127">Glob(H851,N851,Dl,Co,kpart)</f>
        <v>1.0535630766614196E-5</v>
      </c>
      <c r="K851" s="5">
        <f>MAX(I850,J850)*dt+K850</f>
        <v>1.2977304795485738</v>
      </c>
      <c r="L851" s="5">
        <f t="shared" si="122"/>
        <v>9.1546579912787749</v>
      </c>
      <c r="M851" s="6">
        <f>IF(J851&gt;=I851, 4*PI()*K851^2, f2_*f3_/f1_/K851*L851)</f>
        <v>29.714376241720576</v>
      </c>
      <c r="N851">
        <f t="shared" si="121"/>
        <v>4.0000000000000002E-4</v>
      </c>
      <c r="O851">
        <f t="shared" ref="O851:O855" si="128">O850+(kpart*H850-O850)/L850/R850*(L850*(R851-R850)+R850*MAX(I850,J850)*M850*dt)</f>
        <v>2.0382860018159836</v>
      </c>
      <c r="P851">
        <f t="shared" si="123"/>
        <v>15.480790847768693</v>
      </c>
      <c r="Q851">
        <f t="shared" si="124"/>
        <v>0.30046493992312989</v>
      </c>
      <c r="R851">
        <f t="shared" si="125"/>
        <v>5.2124105191086553E-2</v>
      </c>
      <c r="S851">
        <f>fSi</f>
        <v>0.8</v>
      </c>
      <c r="T851">
        <f>vt(R851*ps+(1-R851)*pl,pl, 9.8, 0.001, 2*K851, 4*PI()*K851^2, M851,IF(4*PI()*K851^2/M851&gt;=1,K1oct,K1sph), IF(4*PI()*K851^2/M851&gt;=1,K2oct,K2sph))</f>
        <v>0.61095849090408638</v>
      </c>
      <c r="U851">
        <f>vt(S851*ps+(1-S851)*pl,pl, 9.8, 0.001, 2*K851, 4*PI()*K851^2, M851,IF(4*PI()*K851^2/M851&gt;=1,K1oct,K1sph), IF(4*PI()*K851^2/M851&gt;=1,K2oct,K2sph))</f>
        <v>2.4953300232261664</v>
      </c>
    </row>
    <row r="852" spans="6:21">
      <c r="F852">
        <f t="shared" si="120"/>
        <v>84.999999999999446</v>
      </c>
      <c r="G852">
        <f>T0+R_*F852</f>
        <v>831.00000000000034</v>
      </c>
      <c r="H852">
        <f t="shared" si="126"/>
        <v>16.230769230769177</v>
      </c>
      <c r="I852" s="4">
        <f>Cinetica(Tliq-G852)*f3_</f>
        <v>5.6378604541556472E-2</v>
      </c>
      <c r="J852" s="5">
        <f t="shared" si="127"/>
        <v>1.0540938061774772E-5</v>
      </c>
      <c r="K852" s="5">
        <f>MAX(I851,J851)*dt+K851</f>
        <v>1.3033505983487708</v>
      </c>
      <c r="L852" s="5">
        <f t="shared" si="122"/>
        <v>9.2741128513642614</v>
      </c>
      <c r="M852" s="6">
        <f>IF(J852&gt;=I852, 4*PI()*K852^2, f2_*f3_/f1_/K852*L852)</f>
        <v>29.972303352810268</v>
      </c>
      <c r="N852">
        <f t="shared" si="121"/>
        <v>4.0000000000000002E-4</v>
      </c>
      <c r="O852">
        <f t="shared" si="128"/>
        <v>2.0396027742159664</v>
      </c>
      <c r="P852">
        <f t="shared" si="123"/>
        <v>15.49070852304405</v>
      </c>
      <c r="Q852">
        <f t="shared" si="124"/>
        <v>0.30046453705905007</v>
      </c>
      <c r="R852">
        <f t="shared" si="125"/>
        <v>5.2149392369601845E-2</v>
      </c>
      <c r="S852">
        <f>fSi</f>
        <v>0.8</v>
      </c>
      <c r="T852">
        <f>vt(R852*ps+(1-R852)*pl,pl, 9.8, 0.001, 2*K852, 4*PI()*K852^2, M852,IF(4*PI()*K852^2/M852&gt;=1,K1oct,K1sph), IF(4*PI()*K852^2/M852&gt;=1,K2oct,K2sph))</f>
        <v>0.61255443378631402</v>
      </c>
      <c r="U852">
        <f>vt(S852*ps+(1-S852)*pl,pl, 9.8, 0.001, 2*K852, 4*PI()*K852^2, M852,IF(4*PI()*K852^2/M852&gt;=1,K1oct,K1sph), IF(4*PI()*K852^2/M852&gt;=1,K2oct,K2sph))</f>
        <v>2.5012212615736344</v>
      </c>
    </row>
    <row r="853" spans="6:21">
      <c r="F853">
        <f t="shared" si="120"/>
        <v>85.09999999999944</v>
      </c>
      <c r="G853">
        <f>T0+R_*F853</f>
        <v>830.9300000000004</v>
      </c>
      <c r="H853">
        <f t="shared" si="126"/>
        <v>16.241538461538401</v>
      </c>
      <c r="I853" s="4">
        <f>Cinetica(Tliq-G853)*f3_</f>
        <v>5.6556373306465742E-2</v>
      </c>
      <c r="J853" s="5">
        <f t="shared" si="127"/>
        <v>1.0546238318749091E-5</v>
      </c>
      <c r="K853" s="5">
        <f>MAX(I852,J852)*dt+K852</f>
        <v>1.3089884588029264</v>
      </c>
      <c r="L853" s="5">
        <f t="shared" si="122"/>
        <v>9.3949843638109307</v>
      </c>
      <c r="M853" s="6">
        <f>IF(J853&gt;=I853, 4*PI()*K853^2, f2_*f3_/f1_/K853*L853)</f>
        <v>30.232164573376409</v>
      </c>
      <c r="N853">
        <f t="shared" si="121"/>
        <v>4.0000000000000002E-4</v>
      </c>
      <c r="O853">
        <f t="shared" si="128"/>
        <v>2.0409195447860151</v>
      </c>
      <c r="P853">
        <f t="shared" si="123"/>
        <v>15.500626170998373</v>
      </c>
      <c r="Q853">
        <f t="shared" si="124"/>
        <v>0.30046413593267995</v>
      </c>
      <c r="R853">
        <f t="shared" si="125"/>
        <v>5.2174647801158783E-2</v>
      </c>
      <c r="S853">
        <f>fSi</f>
        <v>0.8</v>
      </c>
      <c r="T853">
        <f>vt(R853*ps+(1-R853)*pl,pl, 9.8, 0.001, 2*K853, 4*PI()*K853^2, M853,IF(4*PI()*K853^2/M853&gt;=1,K1oct,K1sph), IF(4*PI()*K853^2/M853&gt;=1,K2oct,K2sph))</f>
        <v>0.61415258506116488</v>
      </c>
      <c r="U853">
        <f>vt(S853*ps+(1-S853)*pl,pl, 9.8, 0.001, 2*K853, 4*PI()*K853^2, M853,IF(4*PI()*K853^2/M853&gt;=1,K1oct,K1sph), IF(4*PI()*K853^2/M853&gt;=1,K2oct,K2sph))</f>
        <v>2.5071195083068809</v>
      </c>
    </row>
    <row r="854" spans="6:21">
      <c r="F854">
        <f t="shared" si="120"/>
        <v>85.199999999999434</v>
      </c>
      <c r="G854">
        <f>T0+R_*F854</f>
        <v>830.86000000000035</v>
      </c>
      <c r="H854">
        <f t="shared" si="126"/>
        <v>16.252307692307639</v>
      </c>
      <c r="I854" s="4">
        <f>Cinetica(Tliq-G854)*f3_</f>
        <v>5.6734494584299161E-2</v>
      </c>
      <c r="J854" s="5">
        <f t="shared" si="127"/>
        <v>1.055153155152826E-5</v>
      </c>
      <c r="K854" s="5">
        <f>MAX(I853,J853)*dt+K853</f>
        <v>1.314644096133573</v>
      </c>
      <c r="L854" s="5">
        <f t="shared" si="122"/>
        <v>9.5172876482438991</v>
      </c>
      <c r="M854" s="6">
        <f>IF(J854&gt;=I854, 4*PI()*K854^2, f2_*f3_/f1_/K854*L854)</f>
        <v>30.493972126492253</v>
      </c>
      <c r="N854">
        <f t="shared" si="121"/>
        <v>4.0000000000000002E-4</v>
      </c>
      <c r="O854">
        <f t="shared" si="128"/>
        <v>2.042236313530986</v>
      </c>
      <c r="P854">
        <f t="shared" si="123"/>
        <v>15.510543791750608</v>
      </c>
      <c r="Q854">
        <f t="shared" si="124"/>
        <v>0.30046373653450881</v>
      </c>
      <c r="R854">
        <f t="shared" si="125"/>
        <v>5.2199871540750169E-2</v>
      </c>
      <c r="S854">
        <f>fSi</f>
        <v>0.8</v>
      </c>
      <c r="T854">
        <f>vt(R854*ps+(1-R854)*pl,pl, 9.8, 0.001, 2*K854, 4*PI()*K854^2, M854,IF(4*PI()*K854^2/M854&gt;=1,K1oct,K1sph), IF(4*PI()*K854^2/M854&gt;=1,K2oct,K2sph))</f>
        <v>0.61575294494123345</v>
      </c>
      <c r="U854">
        <f>vt(S854*ps+(1-S854)*pl,pl, 9.8, 0.001, 2*K854, 4*PI()*K854^2, M854,IF(4*PI()*K854^2/M854&gt;=1,K1oct,K1sph), IF(4*PI()*K854^2/M854&gt;=1,K2oct,K2sph))</f>
        <v>2.5130247635873415</v>
      </c>
    </row>
    <row r="855" spans="6:21">
      <c r="F855">
        <f t="shared" si="120"/>
        <v>85.299999999999429</v>
      </c>
      <c r="G855">
        <f>T0+R_*F855</f>
        <v>830.79000000000042</v>
      </c>
      <c r="H855">
        <f t="shared" si="126"/>
        <v>16.263076923076859</v>
      </c>
      <c r="I855" s="4">
        <f>Cinetica(Tliq-G855)*f3_</f>
        <v>5.6912968662556032E-2</v>
      </c>
      <c r="J855" s="5">
        <f t="shared" si="127"/>
        <v>1.0556817774066297E-5</v>
      </c>
      <c r="K855" s="5">
        <f>MAX(I854,J854)*dt+K854</f>
        <v>1.3203175455920029</v>
      </c>
      <c r="L855" s="5">
        <f t="shared" si="122"/>
        <v>9.6410379677577946</v>
      </c>
      <c r="M855" s="6">
        <f>IF(J855&gt;=I855, 4*PI()*K855^2, f2_*f3_/f1_/K855*L855)</f>
        <v>30.757738298100069</v>
      </c>
      <c r="N855">
        <f t="shared" si="121"/>
        <v>4.0000000000000002E-4</v>
      </c>
      <c r="O855">
        <f t="shared" si="128"/>
        <v>2.0435530804557098</v>
      </c>
      <c r="P855">
        <f t="shared" si="123"/>
        <v>15.520461385419049</v>
      </c>
      <c r="Q855">
        <f t="shared" si="124"/>
        <v>0.30046333885508886</v>
      </c>
      <c r="R855">
        <f t="shared" si="125"/>
        <v>5.2225063643264777E-2</v>
      </c>
      <c r="S855">
        <f>fSi</f>
        <v>0.8</v>
      </c>
      <c r="T855">
        <f>vt(R855*ps+(1-R855)*pl,pl, 9.8, 0.001, 2*K855, 4*PI()*K855^2, M855,IF(4*PI()*K855^2/M855&gt;=1,K1oct,K1sph), IF(4*PI()*K855^2/M855&gt;=1,K2oct,K2sph))</f>
        <v>0.61735551363864116</v>
      </c>
      <c r="U855">
        <f>vt(S855*ps+(1-S855)*pl,pl, 9.8, 0.001, 2*K855, 4*PI()*K855^2, M855,IF(4*PI()*K855^2/M855&gt;=1,K1oct,K1sph), IF(4*PI()*K855^2/M855&gt;=1,K2oct,K2sph))</f>
        <v>2.5189370275762255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T855"/>
  <sheetViews>
    <sheetView topLeftCell="A4" workbookViewId="0">
      <selection activeCell="E16" sqref="E16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328.209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327.82221723437851</v>
      </c>
      <c r="H2">
        <f>(G2-Tf)/ml</f>
        <v>1.2181367020076754</v>
      </c>
      <c r="I2" s="4">
        <f t="shared" ref="I2:I65" si="1">we</f>
        <v>4.0999999999999997E-6</v>
      </c>
      <c r="J2" s="5">
        <f>Glob(H2,N2,Dl,Co,kpart)</f>
        <v>6.2507812500002246E-7</v>
      </c>
      <c r="K2" s="5">
        <f>R0</f>
        <v>5.3921643978859261E-4</v>
      </c>
      <c r="L2" s="5">
        <f>K2^3*4/3*PI()</f>
        <v>6.567165833333334E-10</v>
      </c>
      <c r="M2" s="6">
        <f t="shared" ref="M2:M65" si="2">f2_*f3_/f1_/K2*L2</f>
        <v>5.1300766895022336E-6</v>
      </c>
      <c r="N2">
        <f t="shared" ref="N2:N65" si="3">del_dl</f>
        <v>2.5599999999999999E-4</v>
      </c>
      <c r="O2">
        <f>kpart*H2</f>
        <v>0.12181367020076755</v>
      </c>
      <c r="P2">
        <f>R2*O2+(1-R2)*H2</f>
        <v>0.88923979246560303</v>
      </c>
      <c r="Q2">
        <f>esi0</f>
        <v>0.3</v>
      </c>
      <c r="R2">
        <f>esi0</f>
        <v>0.3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327.82221723437851</v>
      </c>
      <c r="H3">
        <f t="shared" ref="H3:H65" si="5">(G3-Tf)/ml</f>
        <v>1.2181367020076754</v>
      </c>
      <c r="I3" s="4">
        <f t="shared" si="1"/>
        <v>4.0999999999999997E-6</v>
      </c>
      <c r="J3" s="5">
        <f t="shared" ref="J3:J27" si="6">Glob(H3,N3,Dl,Co,kpart)</f>
        <v>6.2507812500002246E-7</v>
      </c>
      <c r="K3" s="5">
        <f t="shared" ref="K3:K27" si="7">I2*dt+K2</f>
        <v>5.3962643978859256E-4</v>
      </c>
      <c r="L3" s="5">
        <f t="shared" ref="L3:L27" si="8">K3^3*4/3*PI()</f>
        <v>6.5821575080126434E-10</v>
      </c>
      <c r="M3" s="6">
        <f t="shared" si="2"/>
        <v>5.1378810920934286E-6</v>
      </c>
      <c r="N3">
        <f t="shared" si="3"/>
        <v>2.5599999999999999E-4</v>
      </c>
      <c r="O3">
        <f t="shared" ref="O3:O27" si="9">O2+(kpart*H2-O2)/L2/R2*(L2*(R3-R2)+R2*MAX(I2,J2)*M2*dt)</f>
        <v>0.12181367020076755</v>
      </c>
      <c r="P3">
        <f t="shared" ref="P3:P27" si="10">R3*O3+(1-R3)*H3</f>
        <v>0.88947020995631809</v>
      </c>
      <c r="Q3">
        <f t="shared" ref="Q3:Q66" si="11">Q2+pl/ps*Dl/N2*((Tc-Tf)/ml-Co)/H2/(1-kpart)*M2*dt/L2-Q2*3/K2*we*dt</f>
        <v>0.29978982700898354</v>
      </c>
      <c r="R3">
        <f t="shared" ref="R3:R66" si="12">esidtGeral(R2,K2,MAX(I2,J2),pl,ps,kpart,H2,(H3-H2)/dt,M2,L2,Dl,N2,Co,dt)</f>
        <v>0.29978982700898354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327.82221723437851</v>
      </c>
      <c r="H4">
        <f t="shared" si="5"/>
        <v>1.2181367020076754</v>
      </c>
      <c r="I4" s="4">
        <f t="shared" si="1"/>
        <v>4.0999999999999997E-6</v>
      </c>
      <c r="J4" s="5">
        <f t="shared" si="6"/>
        <v>6.2507812500002246E-7</v>
      </c>
      <c r="K4" s="5">
        <f t="shared" si="7"/>
        <v>5.4003643978859251E-4</v>
      </c>
      <c r="L4" s="5">
        <f t="shared" si="8"/>
        <v>6.5971719809042503E-10</v>
      </c>
      <c r="M4" s="6">
        <f t="shared" si="2"/>
        <v>5.1456914266050582E-6</v>
      </c>
      <c r="N4">
        <f t="shared" si="3"/>
        <v>2.5599999999999999E-4</v>
      </c>
      <c r="O4">
        <f t="shared" si="9"/>
        <v>0.12181367020076755</v>
      </c>
      <c r="P4">
        <f t="shared" si="10"/>
        <v>0.88969992717614788</v>
      </c>
      <c r="Q4">
        <f t="shared" si="11"/>
        <v>0.29958029276299486</v>
      </c>
      <c r="R4">
        <f t="shared" si="12"/>
        <v>0.29958029276299486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327.82221723437851</v>
      </c>
      <c r="H5">
        <f t="shared" si="5"/>
        <v>1.2181367020076754</v>
      </c>
      <c r="I5" s="4">
        <f t="shared" si="1"/>
        <v>4.0999999999999997E-6</v>
      </c>
      <c r="J5" s="5">
        <f t="shared" si="6"/>
        <v>6.2507812500002246E-7</v>
      </c>
      <c r="K5" s="5">
        <f t="shared" si="7"/>
        <v>5.4044643978859246E-4</v>
      </c>
      <c r="L5" s="5">
        <f t="shared" si="8"/>
        <v>6.6122092693298947E-10</v>
      </c>
      <c r="M5" s="6">
        <f t="shared" si="2"/>
        <v>5.1535076930371252E-6</v>
      </c>
      <c r="N5">
        <f t="shared" si="3"/>
        <v>2.5599999999999999E-4</v>
      </c>
      <c r="O5">
        <f t="shared" si="9"/>
        <v>0.12181367020076755</v>
      </c>
      <c r="P5">
        <f t="shared" si="10"/>
        <v>0.88992894678334844</v>
      </c>
      <c r="Q5">
        <f t="shared" si="11"/>
        <v>0.29937139483733216</v>
      </c>
      <c r="R5">
        <f t="shared" si="12"/>
        <v>0.29937139483733216</v>
      </c>
    </row>
    <row r="6" spans="1:20">
      <c r="A6" s="4" t="s">
        <v>14</v>
      </c>
      <c r="B6" s="6">
        <v>1.08</v>
      </c>
      <c r="F6">
        <f t="shared" si="4"/>
        <v>0.4</v>
      </c>
      <c r="G6">
        <f t="shared" si="0"/>
        <v>327.82221723437851</v>
      </c>
      <c r="H6">
        <f t="shared" si="5"/>
        <v>1.2181367020076754</v>
      </c>
      <c r="I6" s="4">
        <f t="shared" si="1"/>
        <v>4.0999999999999997E-6</v>
      </c>
      <c r="J6" s="5">
        <f t="shared" si="6"/>
        <v>6.2507812500002246E-7</v>
      </c>
      <c r="K6" s="5">
        <f t="shared" si="7"/>
        <v>5.4085643978859241E-4</v>
      </c>
      <c r="L6" s="5">
        <f t="shared" si="8"/>
        <v>6.6272693906113125E-10</v>
      </c>
      <c r="M6" s="6">
        <f t="shared" si="2"/>
        <v>5.1613298913896285E-6</v>
      </c>
      <c r="N6">
        <f t="shared" si="3"/>
        <v>2.5599999999999999E-4</v>
      </c>
      <c r="O6">
        <f t="shared" si="9"/>
        <v>0.12181367020076755</v>
      </c>
      <c r="P6">
        <f t="shared" si="10"/>
        <v>0.89015727142407675</v>
      </c>
      <c r="Q6">
        <f t="shared" si="11"/>
        <v>0.29916313081833046</v>
      </c>
      <c r="R6">
        <f t="shared" si="12"/>
        <v>0.29916313081833046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327.82221723437851</v>
      </c>
      <c r="H7">
        <f t="shared" si="5"/>
        <v>1.2181367020076754</v>
      </c>
      <c r="I7" s="4">
        <f t="shared" si="1"/>
        <v>4.0999999999999997E-6</v>
      </c>
      <c r="J7" s="5">
        <f t="shared" si="6"/>
        <v>6.2507812500002246E-7</v>
      </c>
      <c r="K7" s="5">
        <f t="shared" si="7"/>
        <v>5.4126643978859236E-4</v>
      </c>
      <c r="L7" s="5">
        <f t="shared" si="8"/>
        <v>6.6423523620702386E-10</v>
      </c>
      <c r="M7" s="6">
        <f t="shared" si="2"/>
        <v>5.1691580216625675E-6</v>
      </c>
      <c r="N7">
        <f t="shared" si="3"/>
        <v>2.5599999999999999E-4</v>
      </c>
      <c r="O7">
        <f t="shared" si="9"/>
        <v>0.12181367020076755</v>
      </c>
      <c r="P7">
        <f t="shared" si="10"/>
        <v>0.89038490373245338</v>
      </c>
      <c r="Q7">
        <f t="shared" si="11"/>
        <v>0.29895549830330287</v>
      </c>
      <c r="R7">
        <f t="shared" si="12"/>
        <v>0.29895549830330287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327.82221723437851</v>
      </c>
      <c r="H8">
        <f t="shared" si="5"/>
        <v>1.2181367020076754</v>
      </c>
      <c r="I8" s="4">
        <f t="shared" si="1"/>
        <v>4.0999999999999997E-6</v>
      </c>
      <c r="J8" s="5">
        <f t="shared" si="6"/>
        <v>6.2507812500002246E-7</v>
      </c>
      <c r="K8" s="5">
        <f t="shared" si="7"/>
        <v>5.4167643978859231E-4</v>
      </c>
      <c r="L8" s="5">
        <f t="shared" si="8"/>
        <v>6.6574582010284108E-10</v>
      </c>
      <c r="M8" s="6">
        <f t="shared" si="2"/>
        <v>5.1769920838559428E-6</v>
      </c>
      <c r="N8">
        <f t="shared" si="3"/>
        <v>2.5599999999999999E-4</v>
      </c>
      <c r="O8">
        <f t="shared" si="9"/>
        <v>0.12181367020076755</v>
      </c>
      <c r="P8">
        <f t="shared" si="10"/>
        <v>0.89061184633062784</v>
      </c>
      <c r="Q8">
        <f t="shared" si="11"/>
        <v>0.29874849490048255</v>
      </c>
      <c r="R8">
        <f t="shared" si="12"/>
        <v>0.29874849490048255</v>
      </c>
    </row>
    <row r="9" spans="1:20">
      <c r="A9" s="1" t="s">
        <v>35</v>
      </c>
      <c r="B9" s="2">
        <f>Tf+ml*Co/(1-B14*(1-kpart))</f>
        <v>327.82221723437851</v>
      </c>
      <c r="C9" s="2"/>
      <c r="D9" s="3"/>
      <c r="F9">
        <f t="shared" si="4"/>
        <v>0.7</v>
      </c>
      <c r="G9">
        <f t="shared" si="0"/>
        <v>327.82221723437851</v>
      </c>
      <c r="H9">
        <f t="shared" si="5"/>
        <v>1.2181367020076754</v>
      </c>
      <c r="I9" s="4">
        <f t="shared" si="1"/>
        <v>4.0999999999999997E-6</v>
      </c>
      <c r="J9" s="5">
        <f t="shared" si="6"/>
        <v>6.2507812500002246E-7</v>
      </c>
      <c r="K9" s="5">
        <f t="shared" si="7"/>
        <v>5.4208643978859226E-4</v>
      </c>
      <c r="L9" s="5">
        <f t="shared" si="8"/>
        <v>6.6725869248075662E-10</v>
      </c>
      <c r="M9" s="6">
        <f t="shared" si="2"/>
        <v>5.1848320779697546E-6</v>
      </c>
      <c r="N9">
        <f t="shared" si="3"/>
        <v>2.5599999999999999E-4</v>
      </c>
      <c r="O9">
        <f t="shared" si="9"/>
        <v>0.12181367020076755</v>
      </c>
      <c r="P9">
        <f t="shared" si="10"/>
        <v>0.89083810182884049</v>
      </c>
      <c r="Q9">
        <f t="shared" si="11"/>
        <v>0.2985421182289647</v>
      </c>
      <c r="R9">
        <f t="shared" si="12"/>
        <v>0.2985421182289647</v>
      </c>
    </row>
    <row r="10" spans="1:20">
      <c r="A10" s="4" t="s">
        <v>12</v>
      </c>
      <c r="B10" s="11">
        <f>Li*f3_</f>
        <v>5.3921643978859261E-4</v>
      </c>
      <c r="C10" s="5"/>
      <c r="D10" s="6"/>
      <c r="F10">
        <f t="shared" si="4"/>
        <v>0.79999999999999993</v>
      </c>
      <c r="G10">
        <f t="shared" si="0"/>
        <v>327.82221723437851</v>
      </c>
      <c r="H10">
        <f t="shared" si="5"/>
        <v>1.2181367020076754</v>
      </c>
      <c r="I10" s="4">
        <f t="shared" si="1"/>
        <v>4.0999999999999997E-6</v>
      </c>
      <c r="J10" s="5">
        <f t="shared" si="6"/>
        <v>6.2507812500002246E-7</v>
      </c>
      <c r="K10" s="5">
        <f t="shared" si="7"/>
        <v>5.4249643978859221E-4</v>
      </c>
      <c r="L10" s="5">
        <f t="shared" si="8"/>
        <v>6.6877385507294406E-10</v>
      </c>
      <c r="M10" s="6">
        <f t="shared" si="2"/>
        <v>5.1926780040040019E-6</v>
      </c>
      <c r="N10">
        <f t="shared" si="3"/>
        <v>2.5599999999999999E-4</v>
      </c>
      <c r="O10">
        <f t="shared" si="9"/>
        <v>0.12181367020076755</v>
      </c>
      <c r="P10">
        <f t="shared" si="10"/>
        <v>0.89106367282548704</v>
      </c>
      <c r="Q10">
        <f t="shared" si="11"/>
        <v>0.29833636591864915</v>
      </c>
      <c r="R10">
        <f t="shared" si="12"/>
        <v>0.29833636591864915</v>
      </c>
    </row>
    <row r="11" spans="1:20">
      <c r="A11" s="4" t="s">
        <v>16</v>
      </c>
      <c r="B11" s="11">
        <v>2.5599999999999999E-4</v>
      </c>
      <c r="C11" s="5"/>
      <c r="D11" s="6"/>
      <c r="F11">
        <f t="shared" si="4"/>
        <v>0.89999999999999991</v>
      </c>
      <c r="G11">
        <f t="shared" si="0"/>
        <v>327.82221723437851</v>
      </c>
      <c r="H11">
        <f t="shared" si="5"/>
        <v>1.2181367020076754</v>
      </c>
      <c r="I11" s="4">
        <f t="shared" si="1"/>
        <v>4.0999999999999997E-6</v>
      </c>
      <c r="J11" s="5">
        <f t="shared" si="6"/>
        <v>6.2507812500002246E-7</v>
      </c>
      <c r="K11" s="5">
        <f t="shared" si="7"/>
        <v>5.4290643978859216E-4</v>
      </c>
      <c r="L11" s="5">
        <f t="shared" si="8"/>
        <v>6.7029130961157678E-10</v>
      </c>
      <c r="M11" s="6">
        <f t="shared" si="2"/>
        <v>5.200529861958684E-6</v>
      </c>
      <c r="N11">
        <f t="shared" si="3"/>
        <v>2.5599999999999999E-4</v>
      </c>
      <c r="O11">
        <f t="shared" si="9"/>
        <v>0.12181367020076755</v>
      </c>
      <c r="P11">
        <f t="shared" si="10"/>
        <v>0.89128856190717998</v>
      </c>
      <c r="Q11">
        <f t="shared" si="11"/>
        <v>0.29813123561018312</v>
      </c>
      <c r="R11">
        <f t="shared" si="12"/>
        <v>0.29813123561018312</v>
      </c>
    </row>
    <row r="12" spans="1:20">
      <c r="A12" s="1" t="s">
        <v>10</v>
      </c>
      <c r="B12" s="2">
        <f>Tliq-dTtotal</f>
        <v>327.67649823437853</v>
      </c>
      <c r="C12" s="2" t="s">
        <v>36</v>
      </c>
      <c r="D12" s="3">
        <f>D14+D15</f>
        <v>0.53250176562147533</v>
      </c>
      <c r="F12">
        <f t="shared" si="4"/>
        <v>0.99999999999999989</v>
      </c>
      <c r="G12">
        <f t="shared" si="0"/>
        <v>327.82221723437851</v>
      </c>
      <c r="H12">
        <f t="shared" si="5"/>
        <v>1.2181367020076754</v>
      </c>
      <c r="I12" s="4">
        <f t="shared" si="1"/>
        <v>4.0999999999999997E-6</v>
      </c>
      <c r="J12" s="5">
        <f t="shared" si="6"/>
        <v>6.2507812500002246E-7</v>
      </c>
      <c r="K12" s="5">
        <f t="shared" si="7"/>
        <v>5.4331643978859211E-4</v>
      </c>
      <c r="L12" s="5">
        <f t="shared" si="8"/>
        <v>6.7181105782882909E-10</v>
      </c>
      <c r="M12" s="6">
        <f t="shared" si="2"/>
        <v>5.208387651833805E-6</v>
      </c>
      <c r="N12">
        <f t="shared" si="3"/>
        <v>2.5599999999999999E-4</v>
      </c>
      <c r="O12">
        <f t="shared" si="9"/>
        <v>0.12181367020076755</v>
      </c>
      <c r="P12">
        <f t="shared" si="10"/>
        <v>0.89151277164881182</v>
      </c>
      <c r="Q12">
        <f t="shared" si="11"/>
        <v>0.29792672495490452</v>
      </c>
      <c r="R12">
        <f t="shared" si="12"/>
        <v>0.29792672495490452</v>
      </c>
    </row>
    <row r="13" spans="1:20">
      <c r="A13" s="9" t="s">
        <v>40</v>
      </c>
      <c r="B13" s="14">
        <v>1.99E-3</v>
      </c>
      <c r="C13" s="12" t="s">
        <v>41</v>
      </c>
      <c r="D13" s="10">
        <v>0.3</v>
      </c>
      <c r="F13">
        <f t="shared" si="4"/>
        <v>1.0999999999999999</v>
      </c>
      <c r="G13">
        <f t="shared" si="0"/>
        <v>327.82221723437851</v>
      </c>
      <c r="H13">
        <f t="shared" si="5"/>
        <v>1.2181367020076754</v>
      </c>
      <c r="I13" s="4">
        <f t="shared" si="1"/>
        <v>4.0999999999999997E-6</v>
      </c>
      <c r="J13" s="5">
        <f t="shared" si="6"/>
        <v>6.2507812500002246E-7</v>
      </c>
      <c r="K13" s="5">
        <f t="shared" si="7"/>
        <v>5.4372643978859206E-4</v>
      </c>
      <c r="L13" s="5">
        <f t="shared" si="8"/>
        <v>6.7333310145687407E-10</v>
      </c>
      <c r="M13" s="6">
        <f t="shared" si="2"/>
        <v>5.2162513736293608E-6</v>
      </c>
      <c r="N13">
        <f t="shared" si="3"/>
        <v>2.5599999999999999E-4</v>
      </c>
      <c r="O13">
        <f t="shared" si="9"/>
        <v>0.12181367020076755</v>
      </c>
      <c r="P13">
        <f t="shared" si="10"/>
        <v>0.89173630461361642</v>
      </c>
      <c r="Q13">
        <f t="shared" si="11"/>
        <v>0.29772283161478535</v>
      </c>
      <c r="R13">
        <f t="shared" si="12"/>
        <v>0.29772283161478535</v>
      </c>
    </row>
    <row r="14" spans="1:20">
      <c r="A14" s="1" t="s">
        <v>32</v>
      </c>
      <c r="B14" s="2">
        <v>0.126</v>
      </c>
      <c r="C14" s="2" t="s">
        <v>22</v>
      </c>
      <c r="D14" s="3">
        <f>kpart*(ml*Co*(1-1/kpart))*omegaC/(1-(1-kpart)*omegaC)</f>
        <v>0.38678276562147534</v>
      </c>
      <c r="F14">
        <f t="shared" si="4"/>
        <v>1.2</v>
      </c>
      <c r="G14">
        <f t="shared" si="0"/>
        <v>327.82221723437851</v>
      </c>
      <c r="H14">
        <f t="shared" si="5"/>
        <v>1.2181367020076754</v>
      </c>
      <c r="I14" s="4">
        <f t="shared" si="1"/>
        <v>4.0999999999999997E-6</v>
      </c>
      <c r="J14" s="5">
        <f t="shared" si="6"/>
        <v>6.2507812500002246E-7</v>
      </c>
      <c r="K14" s="5">
        <f t="shared" si="7"/>
        <v>5.4413643978859201E-4</v>
      </c>
      <c r="L14" s="5">
        <f t="shared" si="8"/>
        <v>6.7485744222788582E-10</v>
      </c>
      <c r="M14" s="6">
        <f t="shared" si="2"/>
        <v>5.2241210273453538E-6</v>
      </c>
      <c r="N14">
        <f t="shared" si="3"/>
        <v>2.5599999999999999E-4</v>
      </c>
      <c r="O14">
        <f t="shared" si="9"/>
        <v>0.12181367020076755</v>
      </c>
      <c r="P14">
        <f t="shared" si="10"/>
        <v>0.89195916335323089</v>
      </c>
      <c r="Q14">
        <f t="shared" si="11"/>
        <v>0.29751955326237567</v>
      </c>
      <c r="R14">
        <f t="shared" si="12"/>
        <v>0.29751955326237567</v>
      </c>
    </row>
    <row r="15" spans="1:20">
      <c r="A15" s="9" t="s">
        <v>37</v>
      </c>
      <c r="B15" s="12">
        <v>6.3E-3</v>
      </c>
      <c r="C15" s="12" t="s">
        <v>38</v>
      </c>
      <c r="D15" s="10">
        <f>Lf_c*omegaT</f>
        <v>0.14571899999999999</v>
      </c>
      <c r="F15">
        <f t="shared" si="4"/>
        <v>1.3</v>
      </c>
      <c r="G15">
        <f t="shared" si="0"/>
        <v>327.82221723437851</v>
      </c>
      <c r="H15">
        <f t="shared" si="5"/>
        <v>1.2181367020076754</v>
      </c>
      <c r="I15" s="4">
        <f t="shared" si="1"/>
        <v>4.0999999999999997E-6</v>
      </c>
      <c r="J15" s="5">
        <f t="shared" si="6"/>
        <v>6.2507812500002246E-7</v>
      </c>
      <c r="K15" s="5">
        <f t="shared" si="7"/>
        <v>5.4454643978859196E-4</v>
      </c>
      <c r="L15" s="5">
        <f t="shared" si="8"/>
        <v>6.7638408187403752E-10</v>
      </c>
      <c r="M15" s="6">
        <f t="shared" si="2"/>
        <v>5.2319966129817815E-6</v>
      </c>
      <c r="N15">
        <f t="shared" si="3"/>
        <v>2.5599999999999999E-4</v>
      </c>
      <c r="O15">
        <f t="shared" si="9"/>
        <v>0.12181367020076755</v>
      </c>
      <c r="P15">
        <f t="shared" si="10"/>
        <v>0.89218135040775659</v>
      </c>
      <c r="Q15">
        <f t="shared" si="11"/>
        <v>0.29731688758074776</v>
      </c>
      <c r="R15">
        <f t="shared" si="12"/>
        <v>0.29731688758074776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327.82221723437851</v>
      </c>
      <c r="H16">
        <f t="shared" si="5"/>
        <v>1.2181367020076754</v>
      </c>
      <c r="I16" s="4">
        <f t="shared" si="1"/>
        <v>4.0999999999999997E-6</v>
      </c>
      <c r="J16" s="5">
        <f t="shared" si="6"/>
        <v>6.2507812500002246E-7</v>
      </c>
      <c r="K16" s="5">
        <f t="shared" si="7"/>
        <v>5.4495643978859191E-4</v>
      </c>
      <c r="L16" s="5">
        <f t="shared" si="8"/>
        <v>6.7791302212750316E-10</v>
      </c>
      <c r="M16" s="6">
        <f t="shared" si="2"/>
        <v>5.2398781305386457E-6</v>
      </c>
      <c r="N16">
        <f t="shared" si="3"/>
        <v>2.5599999999999999E-4</v>
      </c>
      <c r="O16">
        <f t="shared" si="9"/>
        <v>0.12181367020076755</v>
      </c>
      <c r="P16">
        <f t="shared" si="10"/>
        <v>0.89240286830581927</v>
      </c>
      <c r="Q16">
        <f t="shared" si="11"/>
        <v>0.2971148322634406</v>
      </c>
      <c r="R16">
        <f t="shared" si="12"/>
        <v>0.29711483226344065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327.82221723437851</v>
      </c>
      <c r="H17">
        <f t="shared" si="5"/>
        <v>1.2181367020076754</v>
      </c>
      <c r="I17" s="4">
        <f t="shared" si="1"/>
        <v>4.0999999999999997E-6</v>
      </c>
      <c r="J17" s="5">
        <f t="shared" si="6"/>
        <v>6.2507812500002246E-7</v>
      </c>
      <c r="K17" s="5">
        <f t="shared" si="7"/>
        <v>5.4536643978859187E-4</v>
      </c>
      <c r="L17" s="5">
        <f t="shared" si="8"/>
        <v>6.7944426472045644E-10</v>
      </c>
      <c r="M17" s="6">
        <f t="shared" si="2"/>
        <v>5.247765580015948E-6</v>
      </c>
      <c r="N17">
        <f t="shared" si="3"/>
        <v>2.5599999999999999E-4</v>
      </c>
      <c r="O17">
        <f t="shared" si="9"/>
        <v>0.12181367020076755</v>
      </c>
      <c r="P17">
        <f t="shared" si="10"/>
        <v>0.89262371956463127</v>
      </c>
      <c r="Q17">
        <f t="shared" si="11"/>
        <v>0.29691338501440501</v>
      </c>
      <c r="R17">
        <f t="shared" si="12"/>
        <v>0.29691338501440506</v>
      </c>
    </row>
    <row r="18" spans="1:18">
      <c r="A18" s="1" t="s">
        <v>24</v>
      </c>
      <c r="B18" s="2">
        <f>1.048-0.000553*(T0-273.3)</f>
        <v>1.0179297964763887</v>
      </c>
      <c r="C18" s="2"/>
      <c r="D18" s="3"/>
      <c r="F18">
        <f t="shared" si="4"/>
        <v>1.6000000000000003</v>
      </c>
      <c r="G18">
        <f t="shared" si="0"/>
        <v>327.82221723437851</v>
      </c>
      <c r="H18">
        <f t="shared" si="5"/>
        <v>1.2181367020076754</v>
      </c>
      <c r="I18" s="4">
        <f t="shared" si="1"/>
        <v>4.0999999999999997E-6</v>
      </c>
      <c r="J18" s="5">
        <f t="shared" si="6"/>
        <v>6.2507812500002246E-7</v>
      </c>
      <c r="K18" s="5">
        <f t="shared" si="7"/>
        <v>5.4577643978859182E-4</v>
      </c>
      <c r="L18" s="5">
        <f t="shared" si="8"/>
        <v>6.8097781138507064E-10</v>
      </c>
      <c r="M18" s="6">
        <f t="shared" si="2"/>
        <v>5.2556589614136833E-6</v>
      </c>
      <c r="N18">
        <f t="shared" si="3"/>
        <v>2.5599999999999999E-4</v>
      </c>
      <c r="O18">
        <f t="shared" si="9"/>
        <v>0.12181367020076755</v>
      </c>
      <c r="P18">
        <f t="shared" si="10"/>
        <v>0.89284390669004932</v>
      </c>
      <c r="Q18">
        <f t="shared" si="11"/>
        <v>0.2967125435479484</v>
      </c>
      <c r="R18">
        <f t="shared" si="12"/>
        <v>0.29671254354794852</v>
      </c>
    </row>
    <row r="19" spans="1:18">
      <c r="A19" s="4" t="s">
        <v>25</v>
      </c>
      <c r="B19" s="5">
        <f>1.0334-(0.000781+0.00000304*Co)*(T0-273.3)-0.002114*Co-0.000014*Co^2</f>
        <v>0.98845397635994736</v>
      </c>
      <c r="C19" s="5"/>
      <c r="D19" s="6"/>
      <c r="F19">
        <f t="shared" si="4"/>
        <v>1.7000000000000004</v>
      </c>
      <c r="G19">
        <f t="shared" si="0"/>
        <v>327.82221723437851</v>
      </c>
      <c r="H19">
        <f t="shared" si="5"/>
        <v>1.2181367020076754</v>
      </c>
      <c r="I19" s="4">
        <f t="shared" si="1"/>
        <v>4.0999999999999997E-6</v>
      </c>
      <c r="J19" s="5">
        <f t="shared" si="6"/>
        <v>6.2507812500002246E-7</v>
      </c>
      <c r="K19" s="5">
        <f t="shared" si="7"/>
        <v>5.4618643978859177E-4</v>
      </c>
      <c r="L19" s="5">
        <f t="shared" si="8"/>
        <v>6.8251366385351986E-10</v>
      </c>
      <c r="M19" s="6">
        <f t="shared" si="2"/>
        <v>5.2635582747318567E-6</v>
      </c>
      <c r="N19">
        <f t="shared" si="3"/>
        <v>2.5599999999999999E-4</v>
      </c>
      <c r="O19">
        <f t="shared" si="9"/>
        <v>0.12181367020076755</v>
      </c>
      <c r="P19">
        <f t="shared" si="10"/>
        <v>0.89306343217663642</v>
      </c>
      <c r="Q19">
        <f t="shared" si="11"/>
        <v>0.2965123055886808</v>
      </c>
      <c r="R19">
        <f t="shared" si="12"/>
        <v>0.29651230558868091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327.82221723437851</v>
      </c>
      <c r="H20">
        <f t="shared" si="5"/>
        <v>1.2181367020076754</v>
      </c>
      <c r="I20" s="4">
        <f t="shared" si="1"/>
        <v>4.0999999999999997E-6</v>
      </c>
      <c r="J20" s="5">
        <f t="shared" si="6"/>
        <v>6.2507812500002246E-7</v>
      </c>
      <c r="K20" s="5">
        <f t="shared" si="7"/>
        <v>5.4659643978859172E-4</v>
      </c>
      <c r="L20" s="5">
        <f t="shared" si="8"/>
        <v>6.8405182385797759E-10</v>
      </c>
      <c r="M20" s="6">
        <f t="shared" si="2"/>
        <v>5.2714635199704666E-6</v>
      </c>
      <c r="N20">
        <f t="shared" si="3"/>
        <v>2.5599999999999999E-4</v>
      </c>
      <c r="O20">
        <f t="shared" si="9"/>
        <v>0.12181367020076755</v>
      </c>
      <c r="P20">
        <f t="shared" si="10"/>
        <v>0.89328229850771934</v>
      </c>
      <c r="Q20">
        <f t="shared" si="11"/>
        <v>0.29631266887146041</v>
      </c>
      <c r="R20">
        <f t="shared" si="12"/>
        <v>0.29631266887146052</v>
      </c>
    </row>
    <row r="21" spans="1:18">
      <c r="A21" s="1" t="s">
        <v>26</v>
      </c>
      <c r="B21" s="2">
        <f>C21/180*PI()</f>
        <v>0.52359877559829882</v>
      </c>
      <c r="C21" s="2">
        <v>30</v>
      </c>
      <c r="D21" s="3" t="s">
        <v>34</v>
      </c>
      <c r="F21">
        <f t="shared" si="4"/>
        <v>1.9000000000000006</v>
      </c>
      <c r="G21">
        <f t="shared" si="0"/>
        <v>327.82221723437851</v>
      </c>
      <c r="H21">
        <f t="shared" si="5"/>
        <v>1.2181367020076754</v>
      </c>
      <c r="I21" s="4">
        <f t="shared" si="1"/>
        <v>4.0999999999999997E-6</v>
      </c>
      <c r="J21" s="5">
        <f t="shared" si="6"/>
        <v>6.2507812500002246E-7</v>
      </c>
      <c r="K21" s="5">
        <f t="shared" si="7"/>
        <v>5.4700643978859167E-4</v>
      </c>
      <c r="L21" s="5">
        <f t="shared" si="8"/>
        <v>6.8559229313061741E-10</v>
      </c>
      <c r="M21" s="6">
        <f t="shared" si="2"/>
        <v>5.279374697129512E-6</v>
      </c>
      <c r="N21">
        <f t="shared" si="3"/>
        <v>2.5599999999999999E-4</v>
      </c>
      <c r="O21">
        <f t="shared" si="9"/>
        <v>0.12181367020076755</v>
      </c>
      <c r="P21">
        <f t="shared" si="10"/>
        <v>0.89350050815544924</v>
      </c>
      <c r="Q21">
        <f t="shared" si="11"/>
        <v>0.29611363114133982</v>
      </c>
      <c r="R21">
        <f t="shared" si="12"/>
        <v>0.29611363114133993</v>
      </c>
    </row>
    <row r="22" spans="1:18">
      <c r="A22" s="4" t="s">
        <v>27</v>
      </c>
      <c r="B22" s="5">
        <f>B25^2*B26+5*B25^3/6</f>
        <v>8.3333333333333343E-2</v>
      </c>
      <c r="C22" s="5"/>
      <c r="D22" s="6"/>
      <c r="F22">
        <f t="shared" si="4"/>
        <v>2.0000000000000004</v>
      </c>
      <c r="G22">
        <f t="shared" si="0"/>
        <v>327.82221723437851</v>
      </c>
      <c r="H22">
        <f t="shared" si="5"/>
        <v>1.2181367020076754</v>
      </c>
      <c r="I22" s="4">
        <f t="shared" si="1"/>
        <v>4.0999999999999997E-6</v>
      </c>
      <c r="J22" s="5">
        <f t="shared" si="6"/>
        <v>6.2507812500002246E-7</v>
      </c>
      <c r="K22" s="5">
        <f t="shared" si="7"/>
        <v>5.4741643978859162E-4</v>
      </c>
      <c r="L22" s="5">
        <f t="shared" si="8"/>
        <v>6.8713507340361302E-10</v>
      </c>
      <c r="M22" s="6">
        <f t="shared" si="2"/>
        <v>5.287291806208993E-6</v>
      </c>
      <c r="N22">
        <f t="shared" si="3"/>
        <v>2.5599999999999999E-4</v>
      </c>
      <c r="O22">
        <f t="shared" si="9"/>
        <v>0.12181367020076755</v>
      </c>
      <c r="P22">
        <f t="shared" si="10"/>
        <v>0.8937180635808587</v>
      </c>
      <c r="Q22">
        <f t="shared" si="11"/>
        <v>0.2959151901535127</v>
      </c>
      <c r="R22">
        <f t="shared" si="12"/>
        <v>0.29591519015351275</v>
      </c>
    </row>
    <row r="23" spans="1:18">
      <c r="A23" s="4" t="s">
        <v>28</v>
      </c>
      <c r="B23" s="5">
        <f>6*B25*SQRT(2*B26^2+B25^2/4)+B25^2*SQRT(3)</f>
        <v>1.2954411983288892</v>
      </c>
      <c r="C23" s="5"/>
      <c r="D23" s="6"/>
      <c r="F23">
        <f t="shared" si="4"/>
        <v>2.1000000000000005</v>
      </c>
      <c r="G23">
        <f t="shared" si="0"/>
        <v>327.82221723437851</v>
      </c>
      <c r="H23">
        <f t="shared" si="5"/>
        <v>1.2181367020076754</v>
      </c>
      <c r="I23" s="4">
        <f t="shared" si="1"/>
        <v>4.0999999999999997E-6</v>
      </c>
      <c r="J23" s="5">
        <f t="shared" si="6"/>
        <v>6.2507812500002246E-7</v>
      </c>
      <c r="K23" s="5">
        <f t="shared" si="7"/>
        <v>5.4782643978859157E-4</v>
      </c>
      <c r="L23" s="5">
        <f t="shared" si="8"/>
        <v>6.8868016640913801E-10</v>
      </c>
      <c r="M23" s="6">
        <f t="shared" si="2"/>
        <v>5.2952148472089104E-6</v>
      </c>
      <c r="N23">
        <f t="shared" si="3"/>
        <v>2.5599999999999999E-4</v>
      </c>
      <c r="O23">
        <f t="shared" si="9"/>
        <v>0.12181367020076755</v>
      </c>
      <c r="P23">
        <f t="shared" si="10"/>
        <v>0.8939349672339213</v>
      </c>
      <c r="Q23">
        <f t="shared" si="11"/>
        <v>0.29571734367326036</v>
      </c>
      <c r="R23">
        <f t="shared" si="12"/>
        <v>0.29571734367326041</v>
      </c>
    </row>
    <row r="24" spans="1:18">
      <c r="A24" s="4" t="s">
        <v>29</v>
      </c>
      <c r="B24" s="5">
        <f>(3*B22/4/PI())^(1/3)</f>
        <v>0.27096303506964453</v>
      </c>
      <c r="C24" s="5"/>
      <c r="D24" s="6"/>
      <c r="F24">
        <f t="shared" si="4"/>
        <v>2.2000000000000006</v>
      </c>
      <c r="G24">
        <f t="shared" si="0"/>
        <v>327.82221723437851</v>
      </c>
      <c r="H24">
        <f t="shared" si="5"/>
        <v>1.2181367020076754</v>
      </c>
      <c r="I24" s="4">
        <f t="shared" si="1"/>
        <v>4.0999999999999997E-6</v>
      </c>
      <c r="J24" s="5">
        <f t="shared" si="6"/>
        <v>6.2507812500002246E-7</v>
      </c>
      <c r="K24" s="5">
        <f t="shared" si="7"/>
        <v>5.4823643978859152E-4</v>
      </c>
      <c r="L24" s="5">
        <f t="shared" si="8"/>
        <v>6.9022757387936616E-10</v>
      </c>
      <c r="M24" s="6">
        <f t="shared" si="2"/>
        <v>5.3031438201292634E-6</v>
      </c>
      <c r="N24">
        <f t="shared" si="3"/>
        <v>2.5599999999999999E-4</v>
      </c>
      <c r="O24">
        <f t="shared" si="9"/>
        <v>0.12181367020076755</v>
      </c>
      <c r="P24">
        <f t="shared" si="10"/>
        <v>0.89415122155360893</v>
      </c>
      <c r="Q24">
        <f t="shared" si="11"/>
        <v>0.29552008947589919</v>
      </c>
      <c r="R24">
        <f t="shared" si="12"/>
        <v>0.29552008947589925</v>
      </c>
    </row>
    <row r="25" spans="1:18">
      <c r="A25" s="4" t="s">
        <v>30</v>
      </c>
      <c r="B25" s="5">
        <f>TAN(B21)/(1+TAN(B21))</f>
        <v>0.36602540378443865</v>
      </c>
      <c r="C25" s="5"/>
      <c r="D25" s="6"/>
      <c r="F25">
        <f t="shared" si="4"/>
        <v>2.3000000000000007</v>
      </c>
      <c r="G25">
        <f t="shared" si="0"/>
        <v>327.82221723437851</v>
      </c>
      <c r="H25">
        <f t="shared" si="5"/>
        <v>1.2181367020076754</v>
      </c>
      <c r="I25" s="4">
        <f t="shared" si="1"/>
        <v>4.0999999999999997E-6</v>
      </c>
      <c r="J25" s="5">
        <f t="shared" si="6"/>
        <v>6.2507812500002246E-7</v>
      </c>
      <c r="K25" s="5">
        <f t="shared" si="7"/>
        <v>5.4864643978859147E-4</v>
      </c>
      <c r="L25" s="5">
        <f t="shared" si="8"/>
        <v>6.9177729754647118E-10</v>
      </c>
      <c r="M25" s="6">
        <f t="shared" si="2"/>
        <v>5.3110787249700545E-6</v>
      </c>
      <c r="N25">
        <f t="shared" si="3"/>
        <v>2.5599999999999999E-4</v>
      </c>
      <c r="O25">
        <f t="shared" si="9"/>
        <v>0.12181367020076755</v>
      </c>
      <c r="P25">
        <f t="shared" si="10"/>
        <v>0.89436682896794939</v>
      </c>
      <c r="Q25">
        <f t="shared" si="11"/>
        <v>0.2953234253467279</v>
      </c>
      <c r="R25">
        <f t="shared" si="12"/>
        <v>0.29532342534672801</v>
      </c>
    </row>
    <row r="26" spans="1:18">
      <c r="A26" s="4" t="s">
        <v>31</v>
      </c>
      <c r="B26" s="5">
        <f>1/2/(1+TAN(B21))</f>
        <v>0.3169872981077807</v>
      </c>
      <c r="C26" s="5"/>
      <c r="D26" s="6"/>
      <c r="F26">
        <f t="shared" si="4"/>
        <v>2.4000000000000008</v>
      </c>
      <c r="G26">
        <f t="shared" si="0"/>
        <v>327.82221723437851</v>
      </c>
      <c r="H26">
        <f t="shared" si="5"/>
        <v>1.2181367020076754</v>
      </c>
      <c r="I26" s="4">
        <f t="shared" si="1"/>
        <v>4.0999999999999997E-6</v>
      </c>
      <c r="J26" s="5">
        <f t="shared" si="6"/>
        <v>6.2507812500002246E-7</v>
      </c>
      <c r="K26" s="5">
        <f t="shared" si="7"/>
        <v>5.4905643978859142E-4</v>
      </c>
      <c r="L26" s="5">
        <f t="shared" si="8"/>
        <v>6.9332933914262676E-10</v>
      </c>
      <c r="M26" s="6">
        <f t="shared" si="2"/>
        <v>5.3190195617312812E-6</v>
      </c>
      <c r="N26">
        <f t="shared" si="3"/>
        <v>2.5599999999999999E-4</v>
      </c>
      <c r="O26">
        <f t="shared" si="9"/>
        <v>0.12181367020076755</v>
      </c>
      <c r="P26">
        <f t="shared" si="10"/>
        <v>0.8945817918940846</v>
      </c>
      <c r="Q26">
        <f t="shared" si="11"/>
        <v>0.29512734908097549</v>
      </c>
      <c r="R26">
        <f t="shared" si="12"/>
        <v>0.2951273490809756</v>
      </c>
    </row>
    <row r="27" spans="1:18">
      <c r="A27" s="4" t="s">
        <v>33</v>
      </c>
      <c r="B27" s="5">
        <f>f2_*f3_/f1_</f>
        <v>4.2122001462414369</v>
      </c>
      <c r="C27" s="5"/>
      <c r="D27" s="6"/>
      <c r="F27">
        <f t="shared" si="4"/>
        <v>2.5000000000000009</v>
      </c>
      <c r="G27">
        <f t="shared" si="0"/>
        <v>327.82221723437851</v>
      </c>
      <c r="H27">
        <f t="shared" si="5"/>
        <v>1.2181367020076754</v>
      </c>
      <c r="I27" s="4">
        <f t="shared" si="1"/>
        <v>4.0999999999999997E-6</v>
      </c>
      <c r="J27" s="5">
        <f t="shared" si="6"/>
        <v>6.2507812500002246E-7</v>
      </c>
      <c r="K27" s="5">
        <f t="shared" si="7"/>
        <v>5.4946643978859137E-4</v>
      </c>
      <c r="L27" s="5">
        <f t="shared" si="8"/>
        <v>6.9488370040000616E-10</v>
      </c>
      <c r="M27" s="6">
        <f t="shared" si="2"/>
        <v>5.3269663304129426E-6</v>
      </c>
      <c r="N27">
        <f t="shared" si="3"/>
        <v>2.5599999999999999E-4</v>
      </c>
      <c r="O27">
        <f t="shared" si="9"/>
        <v>0.12181367020076755</v>
      </c>
      <c r="P27">
        <f t="shared" si="10"/>
        <v>0.8947961127383256</v>
      </c>
      <c r="Q27">
        <f t="shared" si="11"/>
        <v>0.2949318584837492</v>
      </c>
      <c r="R27">
        <f t="shared" si="12"/>
        <v>0.29493185848374931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327.82221723437851</v>
      </c>
      <c r="H28">
        <f t="shared" si="5"/>
        <v>1.2181367020076754</v>
      </c>
      <c r="I28" s="4">
        <f t="shared" si="1"/>
        <v>4.0999999999999997E-6</v>
      </c>
      <c r="J28" s="5">
        <f t="shared" ref="J28:J82" si="14">Glob(H28,N28,Dl,Co,kpart)</f>
        <v>6.2507812500002246E-7</v>
      </c>
      <c r="K28" s="5">
        <f t="shared" ref="K28:K82" si="15">I27*dt+K27</f>
        <v>5.4987643978859132E-4</v>
      </c>
      <c r="L28" s="5">
        <f t="shared" ref="L28:L82" si="16">K28^3*4/3*PI()</f>
        <v>6.9644038305078351E-10</v>
      </c>
      <c r="M28" s="6">
        <f t="shared" si="2"/>
        <v>5.3349190310150412E-6</v>
      </c>
      <c r="N28">
        <f t="shared" si="3"/>
        <v>2.5599999999999999E-4</v>
      </c>
      <c r="O28">
        <f t="shared" ref="O28:O82" si="17">O27+(kpart*H27-O27)/L27/R27*(L27*(R28-R27)+R27*MAX(I27,J27)*M27*dt)</f>
        <v>0.12181367020076755</v>
      </c>
      <c r="P28">
        <f t="shared" ref="P28:P82" si="18">R28*O28+(1-R28)*H28</f>
        <v>0.89500979389621049</v>
      </c>
      <c r="Q28">
        <f t="shared" si="11"/>
        <v>0.2947369513699829</v>
      </c>
      <c r="R28">
        <f t="shared" si="12"/>
        <v>0.29473695136998301</v>
      </c>
    </row>
    <row r="29" spans="1:18">
      <c r="A29" s="1" t="s">
        <v>7</v>
      </c>
      <c r="B29" s="13">
        <v>4.0999999999999997E-6</v>
      </c>
      <c r="C29" s="2"/>
      <c r="D29" s="3"/>
      <c r="F29">
        <f t="shared" si="13"/>
        <v>2.7000000000000011</v>
      </c>
      <c r="G29">
        <f t="shared" si="0"/>
        <v>327.82221723437851</v>
      </c>
      <c r="H29">
        <f t="shared" si="5"/>
        <v>1.2181367020076754</v>
      </c>
      <c r="I29" s="4">
        <f t="shared" si="1"/>
        <v>4.0999999999999997E-6</v>
      </c>
      <c r="J29" s="5">
        <f t="shared" si="14"/>
        <v>6.2507812500002246E-7</v>
      </c>
      <c r="K29" s="5">
        <f t="shared" si="15"/>
        <v>5.5028643978859127E-4</v>
      </c>
      <c r="L29" s="5">
        <f t="shared" si="16"/>
        <v>6.9799938882713207E-10</v>
      </c>
      <c r="M29" s="6">
        <f t="shared" si="2"/>
        <v>5.3428776635375755E-6</v>
      </c>
      <c r="N29">
        <f t="shared" si="3"/>
        <v>2.5599999999999999E-4</v>
      </c>
      <c r="O29">
        <f t="shared" si="17"/>
        <v>0.12181367020076755</v>
      </c>
      <c r="P29">
        <f t="shared" si="18"/>
        <v>0.89522283775256095</v>
      </c>
      <c r="Q29">
        <f t="shared" si="11"/>
        <v>0.29454262556438593</v>
      </c>
      <c r="R29">
        <f t="shared" si="12"/>
        <v>0.29454262556438604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327.82221723437851</v>
      </c>
      <c r="H30">
        <f t="shared" si="5"/>
        <v>1.2181367020076754</v>
      </c>
      <c r="I30" s="4">
        <f t="shared" si="1"/>
        <v>4.0999999999999997E-6</v>
      </c>
      <c r="J30" s="5">
        <f t="shared" si="14"/>
        <v>6.2507812500002246E-7</v>
      </c>
      <c r="K30" s="5">
        <f t="shared" si="15"/>
        <v>5.5069643978859122E-4</v>
      </c>
      <c r="L30" s="5">
        <f t="shared" si="16"/>
        <v>6.9956071946122595E-10</v>
      </c>
      <c r="M30" s="6">
        <f t="shared" si="2"/>
        <v>5.350842227980547E-6</v>
      </c>
      <c r="N30">
        <f t="shared" si="3"/>
        <v>2.5599999999999999E-4</v>
      </c>
      <c r="O30">
        <f t="shared" si="17"/>
        <v>0.12181367020076755</v>
      </c>
      <c r="P30">
        <f t="shared" si="18"/>
        <v>0.89543524668153673</v>
      </c>
      <c r="Q30">
        <f t="shared" si="11"/>
        <v>0.29434887890139205</v>
      </c>
      <c r="R30">
        <f t="shared" si="12"/>
        <v>0.29434887890139216</v>
      </c>
    </row>
    <row r="31" spans="1:18">
      <c r="F31">
        <f t="shared" si="13"/>
        <v>2.9000000000000012</v>
      </c>
      <c r="G31">
        <f t="shared" si="0"/>
        <v>327.82221723437851</v>
      </c>
      <c r="H31">
        <f t="shared" si="5"/>
        <v>1.2181367020076754</v>
      </c>
      <c r="I31" s="4">
        <f t="shared" si="1"/>
        <v>4.0999999999999997E-6</v>
      </c>
      <c r="J31" s="5">
        <f t="shared" si="14"/>
        <v>6.2507812500002246E-7</v>
      </c>
      <c r="K31" s="5">
        <f t="shared" si="15"/>
        <v>5.5110643978859117E-4</v>
      </c>
      <c r="L31" s="5">
        <f t="shared" si="16"/>
        <v>7.0112437668523843E-10</v>
      </c>
      <c r="M31" s="6">
        <f t="shared" si="2"/>
        <v>5.3588127243439541E-6</v>
      </c>
      <c r="N31">
        <f t="shared" si="3"/>
        <v>2.5599999999999999E-4</v>
      </c>
      <c r="O31">
        <f t="shared" si="17"/>
        <v>0.12181367020076755</v>
      </c>
      <c r="P31">
        <f t="shared" si="18"/>
        <v>0.89564702304669297</v>
      </c>
      <c r="Q31">
        <f t="shared" si="11"/>
        <v>0.2941557092251087</v>
      </c>
      <c r="R31">
        <f t="shared" si="12"/>
        <v>0.29415570922510886</v>
      </c>
    </row>
    <row r="32" spans="1:18">
      <c r="F32">
        <f t="shared" si="13"/>
        <v>3.0000000000000013</v>
      </c>
      <c r="G32">
        <f t="shared" si="0"/>
        <v>327.82221723437851</v>
      </c>
      <c r="H32">
        <f t="shared" si="5"/>
        <v>1.2181367020076754</v>
      </c>
      <c r="I32" s="4">
        <f t="shared" si="1"/>
        <v>4.0999999999999997E-6</v>
      </c>
      <c r="J32" s="5">
        <f t="shared" si="14"/>
        <v>6.2507812500002246E-7</v>
      </c>
      <c r="K32" s="5">
        <f t="shared" si="15"/>
        <v>5.5151643978859112E-4</v>
      </c>
      <c r="L32" s="5">
        <f t="shared" si="16"/>
        <v>7.0269036223134321E-10</v>
      </c>
      <c r="M32" s="6">
        <f t="shared" si="2"/>
        <v>5.3667891526277967E-6</v>
      </c>
      <c r="N32">
        <f t="shared" si="3"/>
        <v>2.5599999999999999E-4</v>
      </c>
      <c r="O32">
        <f t="shared" si="17"/>
        <v>0.12181367020076755</v>
      </c>
      <c r="P32">
        <f t="shared" si="18"/>
        <v>0.89585816920103345</v>
      </c>
      <c r="Q32">
        <f t="shared" si="11"/>
        <v>0.29396311438926676</v>
      </c>
      <c r="R32">
        <f t="shared" si="12"/>
        <v>0.29396311438926698</v>
      </c>
    </row>
    <row r="33" spans="1:18">
      <c r="F33">
        <f t="shared" si="13"/>
        <v>3.1000000000000014</v>
      </c>
      <c r="G33">
        <f t="shared" si="0"/>
        <v>327.82221723437851</v>
      </c>
      <c r="H33">
        <f t="shared" si="5"/>
        <v>1.2181367020076754</v>
      </c>
      <c r="I33" s="4">
        <f t="shared" si="1"/>
        <v>4.0999999999999997E-6</v>
      </c>
      <c r="J33" s="5">
        <f t="shared" si="14"/>
        <v>6.2507812500002246E-7</v>
      </c>
      <c r="K33" s="5">
        <f t="shared" si="15"/>
        <v>5.5192643978859107E-4</v>
      </c>
      <c r="L33" s="5">
        <f t="shared" si="16"/>
        <v>7.0425867783171427E-10</v>
      </c>
      <c r="M33" s="6">
        <f t="shared" si="2"/>
        <v>5.3747715128320767E-6</v>
      </c>
      <c r="N33">
        <f t="shared" si="3"/>
        <v>2.5599999999999999E-4</v>
      </c>
      <c r="O33">
        <f t="shared" si="17"/>
        <v>0.12181367020076755</v>
      </c>
      <c r="P33">
        <f t="shared" si="18"/>
        <v>0.89606868748706725</v>
      </c>
      <c r="Q33">
        <f t="shared" si="11"/>
        <v>0.29377109225717035</v>
      </c>
      <c r="R33">
        <f t="shared" si="12"/>
        <v>0.29377109225717057</v>
      </c>
    </row>
    <row r="34" spans="1:18">
      <c r="F34">
        <f t="shared" si="13"/>
        <v>3.2000000000000015</v>
      </c>
      <c r="G34">
        <f t="shared" si="0"/>
        <v>327.82221723437851</v>
      </c>
      <c r="H34">
        <f t="shared" si="5"/>
        <v>1.2181367020076754</v>
      </c>
      <c r="I34" s="4">
        <f t="shared" si="1"/>
        <v>4.0999999999999997E-6</v>
      </c>
      <c r="J34" s="5">
        <f t="shared" si="14"/>
        <v>6.2507812500002246E-7</v>
      </c>
      <c r="K34" s="5">
        <f t="shared" si="15"/>
        <v>5.5233643978859102E-4</v>
      </c>
      <c r="L34" s="5">
        <f t="shared" si="16"/>
        <v>7.0582932521852491E-10</v>
      </c>
      <c r="M34" s="6">
        <f t="shared" si="2"/>
        <v>5.3827598049567921E-6</v>
      </c>
      <c r="N34">
        <f t="shared" si="3"/>
        <v>2.5599999999999999E-4</v>
      </c>
      <c r="O34">
        <f t="shared" si="17"/>
        <v>0.12181367020076755</v>
      </c>
      <c r="P34">
        <f t="shared" si="18"/>
        <v>0.8962785802368628</v>
      </c>
      <c r="Q34">
        <f t="shared" si="11"/>
        <v>0.29357964070164705</v>
      </c>
      <c r="R34">
        <f t="shared" si="12"/>
        <v>0.29357964070164733</v>
      </c>
    </row>
    <row r="35" spans="1:18">
      <c r="F35">
        <f t="shared" si="13"/>
        <v>3.3000000000000016</v>
      </c>
      <c r="G35">
        <f t="shared" si="0"/>
        <v>327.82221723437851</v>
      </c>
      <c r="H35">
        <f t="shared" si="5"/>
        <v>1.2181367020076754</v>
      </c>
      <c r="I35" s="4">
        <f t="shared" si="1"/>
        <v>4.0999999999999997E-6</v>
      </c>
      <c r="J35" s="5">
        <f t="shared" si="14"/>
        <v>6.2507812500002246E-7</v>
      </c>
      <c r="K35" s="5">
        <f t="shared" si="15"/>
        <v>5.5274643978859097E-4</v>
      </c>
      <c r="L35" s="5">
        <f t="shared" si="16"/>
        <v>7.0740230612394891E-10</v>
      </c>
      <c r="M35" s="6">
        <f t="shared" si="2"/>
        <v>5.3907540290019441E-6</v>
      </c>
      <c r="N35">
        <f t="shared" si="3"/>
        <v>2.5599999999999999E-4</v>
      </c>
      <c r="O35">
        <f t="shared" si="17"/>
        <v>0.12181367020076755</v>
      </c>
      <c r="P35">
        <f t="shared" si="18"/>
        <v>0.89648784977210116</v>
      </c>
      <c r="Q35">
        <f t="shared" si="11"/>
        <v>0.29338875760499855</v>
      </c>
      <c r="R35">
        <f t="shared" si="12"/>
        <v>0.29338875760499883</v>
      </c>
    </row>
    <row r="36" spans="1:18">
      <c r="F36">
        <f t="shared" si="13"/>
        <v>3.4000000000000017</v>
      </c>
      <c r="G36">
        <f t="shared" si="0"/>
        <v>327.82221723437851</v>
      </c>
      <c r="H36">
        <f t="shared" si="5"/>
        <v>1.2181367020076754</v>
      </c>
      <c r="I36" s="4">
        <f t="shared" si="1"/>
        <v>4.0999999999999997E-6</v>
      </c>
      <c r="J36" s="5">
        <f t="shared" si="14"/>
        <v>6.2507812500002246E-7</v>
      </c>
      <c r="K36" s="5">
        <f t="shared" si="15"/>
        <v>5.5315643978859092E-4</v>
      </c>
      <c r="L36" s="5">
        <f t="shared" si="16"/>
        <v>7.0897762228015997E-10</v>
      </c>
      <c r="M36" s="6">
        <f t="shared" si="2"/>
        <v>5.3987541849675324E-6</v>
      </c>
      <c r="N36">
        <f t="shared" si="3"/>
        <v>2.5599999999999999E-4</v>
      </c>
      <c r="O36">
        <f t="shared" si="17"/>
        <v>0.12181367020076755</v>
      </c>
      <c r="P36">
        <f t="shared" si="18"/>
        <v>0.89669649840413124</v>
      </c>
      <c r="Q36">
        <f t="shared" si="11"/>
        <v>0.2931984408589513</v>
      </c>
      <c r="R36">
        <f t="shared" si="12"/>
        <v>0.29319844085895158</v>
      </c>
    </row>
    <row r="37" spans="1:18">
      <c r="F37">
        <f t="shared" si="13"/>
        <v>3.5000000000000018</v>
      </c>
      <c r="G37">
        <f t="shared" si="0"/>
        <v>327.82221723437851</v>
      </c>
      <c r="H37">
        <f t="shared" si="5"/>
        <v>1.2181367020076754</v>
      </c>
      <c r="I37" s="4">
        <f t="shared" si="1"/>
        <v>4.0999999999999997E-6</v>
      </c>
      <c r="J37" s="5">
        <f t="shared" si="14"/>
        <v>6.2507812500002246E-7</v>
      </c>
      <c r="K37" s="5">
        <f t="shared" si="15"/>
        <v>5.5356643978859087E-4</v>
      </c>
      <c r="L37" s="5">
        <f t="shared" si="16"/>
        <v>7.1055527541933168E-10</v>
      </c>
      <c r="M37" s="6">
        <f t="shared" si="2"/>
        <v>5.4067602728535563E-6</v>
      </c>
      <c r="N37">
        <f t="shared" si="3"/>
        <v>2.5599999999999999E-4</v>
      </c>
      <c r="O37">
        <f t="shared" si="17"/>
        <v>0.12181367020076755</v>
      </c>
      <c r="P37">
        <f t="shared" si="18"/>
        <v>0.89690452843402302</v>
      </c>
      <c r="Q37">
        <f t="shared" si="11"/>
        <v>0.29300868836460764</v>
      </c>
      <c r="R37">
        <f t="shared" si="12"/>
        <v>0.29300868836460797</v>
      </c>
    </row>
    <row r="38" spans="1:18">
      <c r="F38">
        <f t="shared" si="13"/>
        <v>3.6000000000000019</v>
      </c>
      <c r="G38">
        <f t="shared" si="0"/>
        <v>327.82221723437851</v>
      </c>
      <c r="H38">
        <f t="shared" si="5"/>
        <v>1.2181367020076754</v>
      </c>
      <c r="I38" s="4">
        <f t="shared" si="1"/>
        <v>4.0999999999999997E-6</v>
      </c>
      <c r="J38" s="5">
        <f t="shared" si="14"/>
        <v>6.2507812500002246E-7</v>
      </c>
      <c r="K38" s="5">
        <f t="shared" si="15"/>
        <v>5.5397643978859082E-4</v>
      </c>
      <c r="L38" s="5">
        <f t="shared" si="16"/>
        <v>7.1213526727363773E-10</v>
      </c>
      <c r="M38" s="6">
        <f t="shared" si="2"/>
        <v>5.4147722926600166E-6</v>
      </c>
      <c r="N38">
        <f t="shared" si="3"/>
        <v>2.5599999999999999E-4</v>
      </c>
      <c r="O38">
        <f t="shared" si="17"/>
        <v>0.12181367020076755</v>
      </c>
      <c r="P38">
        <f t="shared" si="18"/>
        <v>0.89711194215262025</v>
      </c>
      <c r="Q38">
        <f t="shared" si="11"/>
        <v>0.29281949803239732</v>
      </c>
      <c r="R38">
        <f t="shared" si="12"/>
        <v>0.29281949803239765</v>
      </c>
    </row>
    <row r="39" spans="1:18">
      <c r="F39">
        <f t="shared" si="13"/>
        <v>3.700000000000002</v>
      </c>
      <c r="G39">
        <f t="shared" si="0"/>
        <v>327.82221723437851</v>
      </c>
      <c r="H39">
        <f t="shared" si="5"/>
        <v>1.2181367020076754</v>
      </c>
      <c r="I39" s="4">
        <f t="shared" si="1"/>
        <v>4.0999999999999997E-6</v>
      </c>
      <c r="J39" s="5">
        <f t="shared" si="14"/>
        <v>6.2507812500002246E-7</v>
      </c>
      <c r="K39" s="5">
        <f t="shared" si="15"/>
        <v>5.5438643978859077E-4</v>
      </c>
      <c r="L39" s="5">
        <f t="shared" si="16"/>
        <v>7.137175995752517E-10</v>
      </c>
      <c r="M39" s="6">
        <f t="shared" si="2"/>
        <v>5.4227902443869125E-6</v>
      </c>
      <c r="N39">
        <f t="shared" si="3"/>
        <v>2.5599999999999999E-4</v>
      </c>
      <c r="O39">
        <f t="shared" si="17"/>
        <v>0.12181367020076755</v>
      </c>
      <c r="P39">
        <f t="shared" si="18"/>
        <v>0.89731874184059468</v>
      </c>
      <c r="Q39">
        <f t="shared" si="11"/>
        <v>0.29263086778202901</v>
      </c>
      <c r="R39">
        <f t="shared" si="12"/>
        <v>0.29263086778202935</v>
      </c>
    </row>
    <row r="40" spans="1:18">
      <c r="F40">
        <f t="shared" si="13"/>
        <v>3.800000000000002</v>
      </c>
      <c r="G40">
        <f t="shared" si="0"/>
        <v>327.82221723437851</v>
      </c>
      <c r="H40">
        <f t="shared" si="5"/>
        <v>1.2181367020076754</v>
      </c>
      <c r="I40" s="4">
        <f t="shared" si="1"/>
        <v>4.0999999999999997E-6</v>
      </c>
      <c r="J40" s="5">
        <f t="shared" si="14"/>
        <v>6.2507812500002246E-7</v>
      </c>
      <c r="K40" s="5">
        <f t="shared" si="15"/>
        <v>5.5479643978859072E-4</v>
      </c>
      <c r="L40" s="5">
        <f t="shared" si="16"/>
        <v>7.153022740563474E-10</v>
      </c>
      <c r="M40" s="6">
        <f t="shared" si="2"/>
        <v>5.4308141280342449E-6</v>
      </c>
      <c r="N40">
        <f t="shared" si="3"/>
        <v>2.5599999999999999E-4</v>
      </c>
      <c r="O40">
        <f t="shared" si="17"/>
        <v>0.12181367020076755</v>
      </c>
      <c r="P40">
        <f t="shared" si="18"/>
        <v>0.89752492976849696</v>
      </c>
      <c r="Q40">
        <f t="shared" si="11"/>
        <v>0.29244279554244235</v>
      </c>
      <c r="R40">
        <f t="shared" si="12"/>
        <v>0.29244279554244268</v>
      </c>
    </row>
    <row r="41" spans="1:18">
      <c r="F41">
        <f t="shared" si="13"/>
        <v>3.9000000000000021</v>
      </c>
      <c r="G41">
        <f t="shared" si="0"/>
        <v>327.82221723437851</v>
      </c>
      <c r="H41">
        <f t="shared" si="5"/>
        <v>1.2181367020076754</v>
      </c>
      <c r="I41" s="4">
        <f t="shared" si="1"/>
        <v>4.0999999999999997E-6</v>
      </c>
      <c r="J41" s="5">
        <f t="shared" si="14"/>
        <v>6.2507812500002246E-7</v>
      </c>
      <c r="K41" s="5">
        <f t="shared" si="15"/>
        <v>5.5520643978859067E-4</v>
      </c>
      <c r="L41" s="5">
        <f t="shared" si="16"/>
        <v>7.168892924490984E-10</v>
      </c>
      <c r="M41" s="6">
        <f t="shared" si="2"/>
        <v>5.4388439436020136E-6</v>
      </c>
      <c r="N41">
        <f t="shared" si="3"/>
        <v>2.5599999999999999E-4</v>
      </c>
      <c r="O41">
        <f t="shared" si="17"/>
        <v>0.12181367020076755</v>
      </c>
      <c r="P41">
        <f t="shared" si="18"/>
        <v>0.89773050819681088</v>
      </c>
      <c r="Q41">
        <f t="shared" si="11"/>
        <v>0.29225527925176015</v>
      </c>
      <c r="R41">
        <f t="shared" si="12"/>
        <v>0.29225527925176054</v>
      </c>
    </row>
    <row r="42" spans="1:18">
      <c r="F42">
        <f t="shared" si="13"/>
        <v>4.0000000000000018</v>
      </c>
      <c r="G42">
        <f t="shared" si="0"/>
        <v>327.82221723437851</v>
      </c>
      <c r="H42">
        <f t="shared" si="5"/>
        <v>1.2181367020076754</v>
      </c>
      <c r="I42" s="4">
        <f t="shared" si="1"/>
        <v>4.0999999999999997E-6</v>
      </c>
      <c r="J42" s="5">
        <f t="shared" si="14"/>
        <v>6.2507812500002246E-7</v>
      </c>
      <c r="K42" s="5">
        <f t="shared" si="15"/>
        <v>5.5561643978859062E-4</v>
      </c>
      <c r="L42" s="5">
        <f t="shared" si="16"/>
        <v>7.1847865648567841E-10</v>
      </c>
      <c r="M42" s="6">
        <f t="shared" si="2"/>
        <v>5.4468796910902188E-6</v>
      </c>
      <c r="N42">
        <f t="shared" si="3"/>
        <v>2.5599999999999999E-4</v>
      </c>
      <c r="O42">
        <f t="shared" si="17"/>
        <v>0.12181367020076755</v>
      </c>
      <c r="P42">
        <f t="shared" si="18"/>
        <v>0.89793547937600382</v>
      </c>
      <c r="Q42">
        <f t="shared" si="11"/>
        <v>0.29206831685724111</v>
      </c>
      <c r="R42">
        <f t="shared" si="12"/>
        <v>0.29206831685724144</v>
      </c>
    </row>
    <row r="43" spans="1:18">
      <c r="F43">
        <f t="shared" si="13"/>
        <v>4.1000000000000014</v>
      </c>
      <c r="G43">
        <f t="shared" si="0"/>
        <v>327.82221723437851</v>
      </c>
      <c r="H43">
        <f t="shared" si="5"/>
        <v>1.2181367020076754</v>
      </c>
      <c r="I43" s="4">
        <f t="shared" si="1"/>
        <v>4.0999999999999997E-6</v>
      </c>
      <c r="J43" s="5">
        <f t="shared" si="14"/>
        <v>6.2507812500002246E-7</v>
      </c>
      <c r="K43" s="5">
        <f t="shared" si="15"/>
        <v>5.5602643978859057E-4</v>
      </c>
      <c r="L43" s="5">
        <f t="shared" si="16"/>
        <v>7.20070367898261E-10</v>
      </c>
      <c r="M43" s="6">
        <f t="shared" si="2"/>
        <v>5.4549213704988604E-6</v>
      </c>
      <c r="N43">
        <f t="shared" si="3"/>
        <v>2.5599999999999999E-4</v>
      </c>
      <c r="O43">
        <f t="shared" si="17"/>
        <v>0.12181367020076755</v>
      </c>
      <c r="P43">
        <f t="shared" si="18"/>
        <v>0.89813984554657977</v>
      </c>
      <c r="Q43">
        <f t="shared" si="11"/>
        <v>0.29188190631523225</v>
      </c>
      <c r="R43">
        <f t="shared" si="12"/>
        <v>0.29188190631523259</v>
      </c>
    </row>
    <row r="44" spans="1:18">
      <c r="F44">
        <f t="shared" si="13"/>
        <v>4.2000000000000011</v>
      </c>
      <c r="G44">
        <f t="shared" si="0"/>
        <v>327.82221723437851</v>
      </c>
      <c r="H44">
        <f t="shared" si="5"/>
        <v>1.2181367020076754</v>
      </c>
      <c r="I44" s="4">
        <f t="shared" si="1"/>
        <v>4.0999999999999997E-6</v>
      </c>
      <c r="J44" s="5">
        <f t="shared" si="14"/>
        <v>6.2507812500002246E-7</v>
      </c>
      <c r="K44" s="5">
        <f t="shared" si="15"/>
        <v>5.5643643978859052E-4</v>
      </c>
      <c r="L44" s="5">
        <f t="shared" si="16"/>
        <v>7.2166442841901978E-10</v>
      </c>
      <c r="M44" s="6">
        <f t="shared" si="2"/>
        <v>5.4629689818279367E-6</v>
      </c>
      <c r="N44">
        <f t="shared" si="3"/>
        <v>2.5599999999999999E-4</v>
      </c>
      <c r="O44">
        <f t="shared" si="17"/>
        <v>0.12181367020076755</v>
      </c>
      <c r="P44">
        <f t="shared" si="18"/>
        <v>0.8983436089391299</v>
      </c>
      <c r="Q44">
        <f t="shared" si="11"/>
        <v>0.29169604559112233</v>
      </c>
      <c r="R44">
        <f t="shared" si="12"/>
        <v>0.29169604559112267</v>
      </c>
    </row>
    <row r="45" spans="1:18">
      <c r="F45">
        <f t="shared" si="13"/>
        <v>4.3000000000000007</v>
      </c>
      <c r="G45">
        <f t="shared" si="0"/>
        <v>327.82221723437851</v>
      </c>
      <c r="H45">
        <f t="shared" si="5"/>
        <v>1.2181367020076754</v>
      </c>
      <c r="I45" s="4">
        <f t="shared" si="1"/>
        <v>4.0999999999999997E-6</v>
      </c>
      <c r="J45" s="5">
        <f t="shared" si="14"/>
        <v>6.2507812500002246E-7</v>
      </c>
      <c r="K45" s="5">
        <f t="shared" si="15"/>
        <v>5.5684643978859047E-4</v>
      </c>
      <c r="L45" s="5">
        <f t="shared" si="16"/>
        <v>7.2326083978012874E-10</v>
      </c>
      <c r="M45" s="6">
        <f t="shared" si="2"/>
        <v>5.4710225250774502E-6</v>
      </c>
      <c r="N45">
        <f t="shared" si="3"/>
        <v>2.5599999999999999E-4</v>
      </c>
      <c r="O45">
        <f t="shared" si="17"/>
        <v>0.12181367020076755</v>
      </c>
      <c r="P45">
        <f t="shared" si="18"/>
        <v>0.89854677177438358</v>
      </c>
      <c r="Q45">
        <f t="shared" si="11"/>
        <v>0.29151073265929517</v>
      </c>
      <c r="R45">
        <f t="shared" si="12"/>
        <v>0.2915107326592955</v>
      </c>
    </row>
    <row r="46" spans="1:18">
      <c r="A46">
        <v>1</v>
      </c>
      <c r="F46">
        <f t="shared" si="13"/>
        <v>4.4000000000000004</v>
      </c>
      <c r="G46">
        <f t="shared" si="0"/>
        <v>327.82221723437851</v>
      </c>
      <c r="H46">
        <f t="shared" si="5"/>
        <v>1.2181367020076754</v>
      </c>
      <c r="I46" s="4">
        <f t="shared" si="1"/>
        <v>4.0999999999999997E-6</v>
      </c>
      <c r="J46" s="5">
        <f t="shared" si="14"/>
        <v>6.2507812500002246E-7</v>
      </c>
      <c r="K46" s="5">
        <f t="shared" si="15"/>
        <v>5.5725643978859042E-4</v>
      </c>
      <c r="L46" s="5">
        <f t="shared" si="16"/>
        <v>7.2485960371376125E-10</v>
      </c>
      <c r="M46" s="6">
        <f t="shared" si="2"/>
        <v>5.4790820002474002E-6</v>
      </c>
      <c r="N46">
        <f t="shared" si="3"/>
        <v>2.5599999999999999E-4</v>
      </c>
      <c r="O46">
        <f t="shared" si="17"/>
        <v>0.12181367020076755</v>
      </c>
      <c r="P46">
        <f t="shared" si="18"/>
        <v>0.89874933626326037</v>
      </c>
      <c r="Q46">
        <f t="shared" si="11"/>
        <v>0.2913259655030831</v>
      </c>
      <c r="R46">
        <f t="shared" si="12"/>
        <v>0.29132596550308343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327.82221723437851</v>
      </c>
      <c r="H47">
        <f t="shared" si="5"/>
        <v>1.2181367020076754</v>
      </c>
      <c r="I47" s="4">
        <f t="shared" si="1"/>
        <v>4.0999999999999997E-6</v>
      </c>
      <c r="J47" s="5">
        <f t="shared" si="14"/>
        <v>6.2507812500002246E-7</v>
      </c>
      <c r="K47" s="5">
        <f t="shared" si="15"/>
        <v>5.5766643978859038E-4</v>
      </c>
      <c r="L47" s="5">
        <f t="shared" si="16"/>
        <v>7.2646072195209082E-10</v>
      </c>
      <c r="M47" s="6">
        <f t="shared" si="2"/>
        <v>5.487147407337785E-6</v>
      </c>
      <c r="N47">
        <f t="shared" si="3"/>
        <v>2.5599999999999999E-4</v>
      </c>
      <c r="O47">
        <f t="shared" si="17"/>
        <v>0.12181367020076755</v>
      </c>
      <c r="P47">
        <f t="shared" si="18"/>
        <v>0.89895130460691919</v>
      </c>
      <c r="Q47">
        <f t="shared" si="11"/>
        <v>0.2911417421147211</v>
      </c>
      <c r="R47">
        <f t="shared" si="12"/>
        <v>0.29114174211472138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327.82221723437851</v>
      </c>
      <c r="H48">
        <f t="shared" si="5"/>
        <v>1.2181367020076754</v>
      </c>
      <c r="I48" s="4">
        <f t="shared" si="1"/>
        <v>4.0999999999999997E-6</v>
      </c>
      <c r="J48" s="5">
        <f t="shared" si="14"/>
        <v>6.2507812500002246E-7</v>
      </c>
      <c r="K48" s="5">
        <f t="shared" si="15"/>
        <v>5.5807643978859033E-4</v>
      </c>
      <c r="L48" s="5">
        <f t="shared" si="16"/>
        <v>7.2806419622729153E-10</v>
      </c>
      <c r="M48" s="6">
        <f t="shared" si="2"/>
        <v>5.4952187463486078E-6</v>
      </c>
      <c r="N48">
        <f t="shared" si="3"/>
        <v>2.5599999999999999E-4</v>
      </c>
      <c r="O48">
        <f t="shared" si="17"/>
        <v>0.12181367020076755</v>
      </c>
      <c r="P48">
        <f t="shared" si="18"/>
        <v>0.89915267899680928</v>
      </c>
      <c r="Q48">
        <f t="shared" si="11"/>
        <v>0.29095806049530082</v>
      </c>
      <c r="R48">
        <f t="shared" si="12"/>
        <v>0.2909580604953011</v>
      </c>
    </row>
    <row r="49" spans="6:18">
      <c r="F49">
        <f t="shared" si="13"/>
        <v>4.6999999999999993</v>
      </c>
      <c r="G49">
        <f t="shared" si="0"/>
        <v>327.82221723437851</v>
      </c>
      <c r="H49">
        <f t="shared" si="5"/>
        <v>1.2181367020076754</v>
      </c>
      <c r="I49" s="4">
        <f t="shared" si="1"/>
        <v>4.0999999999999997E-6</v>
      </c>
      <c r="J49" s="5">
        <f t="shared" si="14"/>
        <v>6.2507812500002246E-7</v>
      </c>
      <c r="K49" s="5">
        <f t="shared" si="15"/>
        <v>5.5848643978859028E-4</v>
      </c>
      <c r="L49" s="5">
        <f t="shared" si="16"/>
        <v>7.2967002827153668E-10</v>
      </c>
      <c r="M49" s="6">
        <f t="shared" si="2"/>
        <v>5.5032960172798654E-6</v>
      </c>
      <c r="N49">
        <f t="shared" si="3"/>
        <v>2.5599999999999999E-4</v>
      </c>
      <c r="O49">
        <f t="shared" si="17"/>
        <v>0.12181367020076755</v>
      </c>
      <c r="P49">
        <f t="shared" si="18"/>
        <v>0.89935346161471996</v>
      </c>
      <c r="Q49">
        <f t="shared" si="11"/>
        <v>0.2907749186547251</v>
      </c>
      <c r="R49">
        <f t="shared" si="12"/>
        <v>0.29077491865472538</v>
      </c>
    </row>
    <row r="50" spans="6:18">
      <c r="F50">
        <f t="shared" si="13"/>
        <v>4.7999999999999989</v>
      </c>
      <c r="G50">
        <f t="shared" si="0"/>
        <v>327.82221723437851</v>
      </c>
      <c r="H50">
        <f t="shared" si="5"/>
        <v>1.2181367020076754</v>
      </c>
      <c r="I50" s="4">
        <f t="shared" si="1"/>
        <v>4.0999999999999997E-6</v>
      </c>
      <c r="J50" s="5">
        <f t="shared" si="14"/>
        <v>6.2507812500002246E-7</v>
      </c>
      <c r="K50" s="5">
        <f t="shared" si="15"/>
        <v>5.5889643978859023E-4</v>
      </c>
      <c r="L50" s="5">
        <f t="shared" si="16"/>
        <v>7.3127821981700016E-10</v>
      </c>
      <c r="M50" s="6">
        <f t="shared" si="2"/>
        <v>5.5113792201315602E-6</v>
      </c>
      <c r="N50">
        <f t="shared" si="3"/>
        <v>2.5599999999999999E-4</v>
      </c>
      <c r="O50">
        <f t="shared" si="17"/>
        <v>0.12181367020076755</v>
      </c>
      <c r="P50">
        <f t="shared" si="18"/>
        <v>0.89955365463283032</v>
      </c>
      <c r="Q50">
        <f t="shared" si="11"/>
        <v>0.29059231461166268</v>
      </c>
      <c r="R50">
        <f t="shared" si="12"/>
        <v>0.29059231461166296</v>
      </c>
    </row>
    <row r="51" spans="6:18">
      <c r="F51">
        <f t="shared" si="13"/>
        <v>4.8999999999999986</v>
      </c>
      <c r="G51">
        <f t="shared" si="0"/>
        <v>327.82221723437851</v>
      </c>
      <c r="H51">
        <f t="shared" si="5"/>
        <v>1.2181367020076754</v>
      </c>
      <c r="I51" s="4">
        <f t="shared" si="1"/>
        <v>4.0999999999999997E-6</v>
      </c>
      <c r="J51" s="5">
        <f t="shared" si="14"/>
        <v>6.2507812500002246E-7</v>
      </c>
      <c r="K51" s="5">
        <f t="shared" si="15"/>
        <v>5.5930643978859018E-4</v>
      </c>
      <c r="L51" s="5">
        <f t="shared" si="16"/>
        <v>7.3288877259585555E-10</v>
      </c>
      <c r="M51" s="6">
        <f t="shared" si="2"/>
        <v>5.5194683549036906E-6</v>
      </c>
      <c r="N51">
        <f t="shared" si="3"/>
        <v>2.5599999999999999E-4</v>
      </c>
      <c r="O51">
        <f t="shared" si="17"/>
        <v>0.12181367020076755</v>
      </c>
      <c r="P51">
        <f t="shared" si="18"/>
        <v>0.89975326021375868</v>
      </c>
      <c r="Q51">
        <f t="shared" si="11"/>
        <v>0.29041024639350321</v>
      </c>
      <c r="R51">
        <f t="shared" si="12"/>
        <v>0.29041024639350349</v>
      </c>
    </row>
    <row r="52" spans="6:18">
      <c r="F52">
        <f t="shared" si="13"/>
        <v>4.9999999999999982</v>
      </c>
      <c r="G52">
        <f t="shared" si="0"/>
        <v>327.82221723437851</v>
      </c>
      <c r="H52">
        <f t="shared" si="5"/>
        <v>1.2181367020076754</v>
      </c>
      <c r="I52" s="4">
        <f t="shared" si="1"/>
        <v>4.0999999999999997E-6</v>
      </c>
      <c r="J52" s="5">
        <f t="shared" si="14"/>
        <v>6.2507812500002246E-7</v>
      </c>
      <c r="K52" s="5">
        <f t="shared" si="15"/>
        <v>5.5971643978859013E-4</v>
      </c>
      <c r="L52" s="5">
        <f t="shared" si="16"/>
        <v>7.3450168834027645E-10</v>
      </c>
      <c r="M52" s="6">
        <f t="shared" si="2"/>
        <v>5.5275634215962574E-6</v>
      </c>
      <c r="N52">
        <f t="shared" si="3"/>
        <v>2.5599999999999999E-4</v>
      </c>
      <c r="O52">
        <f t="shared" si="17"/>
        <v>0.12181367020076755</v>
      </c>
      <c r="P52">
        <f t="shared" si="18"/>
        <v>0.89995228051061105</v>
      </c>
      <c r="Q52">
        <f t="shared" si="11"/>
        <v>0.29022871203631251</v>
      </c>
      <c r="R52">
        <f t="shared" si="12"/>
        <v>0.29022871203631279</v>
      </c>
    </row>
    <row r="53" spans="6:18">
      <c r="F53">
        <f t="shared" si="13"/>
        <v>5.0999999999999979</v>
      </c>
      <c r="G53">
        <f t="shared" si="0"/>
        <v>327.82221723437851</v>
      </c>
      <c r="H53">
        <f t="shared" si="5"/>
        <v>1.2181367020076754</v>
      </c>
      <c r="I53" s="4">
        <f t="shared" si="1"/>
        <v>4.0999999999999997E-6</v>
      </c>
      <c r="J53" s="5">
        <f t="shared" si="14"/>
        <v>6.2507812500002246E-7</v>
      </c>
      <c r="K53" s="5">
        <f t="shared" si="15"/>
        <v>5.6012643978859008E-4</v>
      </c>
      <c r="L53" s="5">
        <f t="shared" si="16"/>
        <v>7.3611696878243665E-10</v>
      </c>
      <c r="M53" s="6">
        <f t="shared" si="2"/>
        <v>5.5356644202092607E-6</v>
      </c>
      <c r="N53">
        <f t="shared" si="3"/>
        <v>2.5599999999999999E-4</v>
      </c>
      <c r="O53">
        <f t="shared" si="17"/>
        <v>0.12181367020076755</v>
      </c>
      <c r="P53">
        <f t="shared" si="18"/>
        <v>0.90015071766703081</v>
      </c>
      <c r="Q53">
        <f t="shared" si="11"/>
        <v>0.29004770958478804</v>
      </c>
      <c r="R53">
        <f t="shared" si="12"/>
        <v>0.29004770958478832</v>
      </c>
    </row>
    <row r="54" spans="6:18">
      <c r="F54">
        <f t="shared" si="13"/>
        <v>5.1999999999999975</v>
      </c>
      <c r="G54">
        <f t="shared" si="0"/>
        <v>327.82221723437851</v>
      </c>
      <c r="H54">
        <f t="shared" si="5"/>
        <v>1.2181367020076754</v>
      </c>
      <c r="I54" s="4">
        <f t="shared" si="1"/>
        <v>4.0999999999999997E-6</v>
      </c>
      <c r="J54" s="5">
        <f t="shared" si="14"/>
        <v>6.2507812500002246E-7</v>
      </c>
      <c r="K54" s="5">
        <f t="shared" si="15"/>
        <v>5.6053643978859003E-4</v>
      </c>
      <c r="L54" s="5">
        <f t="shared" si="16"/>
        <v>7.3773461565450943E-10</v>
      </c>
      <c r="M54" s="6">
        <f t="shared" si="2"/>
        <v>5.5437713507426978E-6</v>
      </c>
      <c r="N54">
        <f t="shared" si="3"/>
        <v>2.5599999999999999E-4</v>
      </c>
      <c r="O54">
        <f t="shared" si="17"/>
        <v>0.12181367020076755</v>
      </c>
      <c r="P54">
        <f t="shared" si="18"/>
        <v>0.90034857381724676</v>
      </c>
      <c r="Q54">
        <f t="shared" si="11"/>
        <v>0.28986723709221462</v>
      </c>
      <c r="R54">
        <f t="shared" si="12"/>
        <v>0.2898672370922149</v>
      </c>
    </row>
    <row r="55" spans="6:18">
      <c r="F55">
        <f t="shared" si="13"/>
        <v>5.2999999999999972</v>
      </c>
      <c r="G55">
        <f t="shared" si="0"/>
        <v>327.82221723437851</v>
      </c>
      <c r="H55">
        <f t="shared" si="5"/>
        <v>1.2181367020076754</v>
      </c>
      <c r="I55" s="4">
        <f t="shared" si="1"/>
        <v>4.0999999999999997E-6</v>
      </c>
      <c r="J55" s="5">
        <f t="shared" si="14"/>
        <v>6.2507812500002246E-7</v>
      </c>
      <c r="K55" s="5">
        <f t="shared" si="15"/>
        <v>5.6094643978858998E-4</v>
      </c>
      <c r="L55" s="5">
        <f t="shared" si="16"/>
        <v>7.3935463068866889E-10</v>
      </c>
      <c r="M55" s="6">
        <f t="shared" si="2"/>
        <v>5.551884213196573E-6</v>
      </c>
      <c r="N55">
        <f t="shared" si="3"/>
        <v>2.5599999999999999E-4</v>
      </c>
      <c r="O55">
        <f t="shared" si="17"/>
        <v>0.12181367020076755</v>
      </c>
      <c r="P55">
        <f t="shared" si="18"/>
        <v>0.90054585108612062</v>
      </c>
      <c r="Q55">
        <f t="shared" si="11"/>
        <v>0.28968729262042064</v>
      </c>
      <c r="R55">
        <f t="shared" si="12"/>
        <v>0.28968729262042092</v>
      </c>
    </row>
    <row r="56" spans="6:18">
      <c r="F56">
        <f t="shared" si="13"/>
        <v>5.3999999999999968</v>
      </c>
      <c r="G56">
        <f t="shared" si="0"/>
        <v>327.82221723437851</v>
      </c>
      <c r="H56">
        <f t="shared" si="5"/>
        <v>1.2181367020076754</v>
      </c>
      <c r="I56" s="4">
        <f t="shared" si="1"/>
        <v>4.0999999999999997E-6</v>
      </c>
      <c r="J56" s="5">
        <f t="shared" si="14"/>
        <v>6.2507812500002246E-7</v>
      </c>
      <c r="K56" s="5">
        <f t="shared" si="15"/>
        <v>5.6135643978858993E-4</v>
      </c>
      <c r="L56" s="5">
        <f t="shared" si="16"/>
        <v>7.4097701561708873E-10</v>
      </c>
      <c r="M56" s="6">
        <f t="shared" si="2"/>
        <v>5.5600030075708855E-6</v>
      </c>
      <c r="N56">
        <f t="shared" si="3"/>
        <v>2.5599999999999999E-4</v>
      </c>
      <c r="O56">
        <f t="shared" si="17"/>
        <v>0.12181367020076755</v>
      </c>
      <c r="P56">
        <f t="shared" si="18"/>
        <v>0.90074255158919692</v>
      </c>
      <c r="Q56">
        <f t="shared" si="11"/>
        <v>0.28950787423973412</v>
      </c>
      <c r="R56">
        <f t="shared" si="12"/>
        <v>0.2895078742397344</v>
      </c>
    </row>
    <row r="57" spans="6:18">
      <c r="F57">
        <f t="shared" si="13"/>
        <v>5.4999999999999964</v>
      </c>
      <c r="G57">
        <f t="shared" si="0"/>
        <v>327.82221723437851</v>
      </c>
      <c r="H57">
        <f t="shared" si="5"/>
        <v>1.2181367020076754</v>
      </c>
      <c r="I57" s="4">
        <f t="shared" si="1"/>
        <v>4.0999999999999997E-6</v>
      </c>
      <c r="J57" s="5">
        <f t="shared" si="14"/>
        <v>6.2507812500002246E-7</v>
      </c>
      <c r="K57" s="5">
        <f t="shared" si="15"/>
        <v>5.6176643978858988E-4</v>
      </c>
      <c r="L57" s="5">
        <f t="shared" si="16"/>
        <v>7.4260177217194212E-10</v>
      </c>
      <c r="M57" s="6">
        <f t="shared" si="2"/>
        <v>5.5681277338656319E-6</v>
      </c>
      <c r="N57">
        <f t="shared" si="3"/>
        <v>2.5599999999999999E-4</v>
      </c>
      <c r="O57">
        <f t="shared" si="17"/>
        <v>0.12181367020076755</v>
      </c>
      <c r="P57">
        <f t="shared" si="18"/>
        <v>0.90093867743274791</v>
      </c>
      <c r="Q57">
        <f t="shared" si="11"/>
        <v>0.28932898002893948</v>
      </c>
      <c r="R57">
        <f t="shared" si="12"/>
        <v>0.2893289800289397</v>
      </c>
    </row>
    <row r="58" spans="6:18">
      <c r="F58">
        <f t="shared" si="13"/>
        <v>5.5999999999999961</v>
      </c>
      <c r="G58">
        <f t="shared" si="0"/>
        <v>327.82221723437851</v>
      </c>
      <c r="H58">
        <f t="shared" si="5"/>
        <v>1.2181367020076754</v>
      </c>
      <c r="I58" s="4">
        <f t="shared" si="1"/>
        <v>4.0999999999999997E-6</v>
      </c>
      <c r="J58" s="5">
        <f t="shared" si="14"/>
        <v>6.2507812500002246E-7</v>
      </c>
      <c r="K58" s="5">
        <f t="shared" si="15"/>
        <v>5.6217643978858983E-4</v>
      </c>
      <c r="L58" s="5">
        <f t="shared" si="16"/>
        <v>7.4422890208540316E-10</v>
      </c>
      <c r="M58" s="6">
        <f t="shared" si="2"/>
        <v>5.5762583920808155E-6</v>
      </c>
      <c r="N58">
        <f t="shared" si="3"/>
        <v>2.5599999999999999E-4</v>
      </c>
      <c r="O58">
        <f t="shared" si="17"/>
        <v>0.12181367020076755</v>
      </c>
      <c r="P58">
        <f t="shared" si="18"/>
        <v>0.90113423071382359</v>
      </c>
      <c r="Q58">
        <f t="shared" si="11"/>
        <v>0.28915060807523407</v>
      </c>
      <c r="R58">
        <f t="shared" si="12"/>
        <v>0.28915060807523429</v>
      </c>
    </row>
    <row r="59" spans="6:18">
      <c r="F59">
        <f t="shared" si="13"/>
        <v>5.6999999999999957</v>
      </c>
      <c r="G59">
        <f t="shared" si="0"/>
        <v>327.82221723437851</v>
      </c>
      <c r="H59">
        <f t="shared" si="5"/>
        <v>1.2181367020076754</v>
      </c>
      <c r="I59" s="4">
        <f t="shared" si="1"/>
        <v>4.0999999999999997E-6</v>
      </c>
      <c r="J59" s="5">
        <f t="shared" si="14"/>
        <v>6.2507812500002246E-7</v>
      </c>
      <c r="K59" s="5">
        <f t="shared" si="15"/>
        <v>5.6258643978858978E-4</v>
      </c>
      <c r="L59" s="5">
        <f t="shared" si="16"/>
        <v>7.4585840708964525E-10</v>
      </c>
      <c r="M59" s="6">
        <f t="shared" si="2"/>
        <v>5.5843949822164348E-6</v>
      </c>
      <c r="N59">
        <f t="shared" si="3"/>
        <v>2.5599999999999999E-4</v>
      </c>
      <c r="O59">
        <f t="shared" si="17"/>
        <v>0.12181367020076755</v>
      </c>
      <c r="P59">
        <f t="shared" si="18"/>
        <v>0.90132921352029682</v>
      </c>
      <c r="Q59">
        <f t="shared" si="11"/>
        <v>0.28897275647418552</v>
      </c>
      <c r="R59">
        <f t="shared" si="12"/>
        <v>0.2889727564741858</v>
      </c>
    </row>
    <row r="60" spans="6:18">
      <c r="F60">
        <f t="shared" si="13"/>
        <v>5.7999999999999954</v>
      </c>
      <c r="G60">
        <f t="shared" si="0"/>
        <v>327.82221723437851</v>
      </c>
      <c r="H60">
        <f t="shared" si="5"/>
        <v>1.2181367020076754</v>
      </c>
      <c r="I60" s="4">
        <f t="shared" si="1"/>
        <v>4.0999999999999997E-6</v>
      </c>
      <c r="J60" s="5">
        <f t="shared" si="14"/>
        <v>6.2507812500002246E-7</v>
      </c>
      <c r="K60" s="5">
        <f t="shared" si="15"/>
        <v>5.6299643978858973E-4</v>
      </c>
      <c r="L60" s="5">
        <f t="shared" si="16"/>
        <v>7.4749028891684247E-10</v>
      </c>
      <c r="M60" s="6">
        <f t="shared" si="2"/>
        <v>5.5925375042724921E-6</v>
      </c>
      <c r="N60">
        <f t="shared" si="3"/>
        <v>2.5599999999999999E-4</v>
      </c>
      <c r="O60">
        <f t="shared" si="17"/>
        <v>0.12181367020076755</v>
      </c>
      <c r="P60">
        <f t="shared" si="18"/>
        <v>0.90152362793091112</v>
      </c>
      <c r="Q60">
        <f t="shared" si="11"/>
        <v>0.28879542332968894</v>
      </c>
      <c r="R60">
        <f t="shared" si="12"/>
        <v>0.28879542332968916</v>
      </c>
    </row>
    <row r="61" spans="6:18">
      <c r="F61">
        <f t="shared" si="13"/>
        <v>5.899999999999995</v>
      </c>
      <c r="G61">
        <f t="shared" si="0"/>
        <v>327.82221723437851</v>
      </c>
      <c r="H61">
        <f t="shared" si="5"/>
        <v>1.2181367020076754</v>
      </c>
      <c r="I61" s="4">
        <f t="shared" si="1"/>
        <v>4.0999999999999997E-6</v>
      </c>
      <c r="J61" s="5">
        <f t="shared" si="14"/>
        <v>6.2507812500002246E-7</v>
      </c>
      <c r="K61" s="5">
        <f t="shared" si="15"/>
        <v>5.6340643978858968E-4</v>
      </c>
      <c r="L61" s="5">
        <f t="shared" si="16"/>
        <v>7.4912454929916791E-10</v>
      </c>
      <c r="M61" s="6">
        <f t="shared" si="2"/>
        <v>5.6006859582489842E-6</v>
      </c>
      <c r="N61">
        <f t="shared" si="3"/>
        <v>2.5599999999999999E-4</v>
      </c>
      <c r="O61">
        <f t="shared" si="17"/>
        <v>0.12181367020076755</v>
      </c>
      <c r="P61">
        <f t="shared" si="18"/>
        <v>0.90171747601532726</v>
      </c>
      <c r="Q61">
        <f t="shared" si="11"/>
        <v>0.28861860675392426</v>
      </c>
      <c r="R61">
        <f t="shared" si="12"/>
        <v>0.28861860675392448</v>
      </c>
    </row>
    <row r="62" spans="6:18">
      <c r="F62">
        <f t="shared" si="13"/>
        <v>5.9999999999999947</v>
      </c>
      <c r="G62">
        <f t="shared" si="0"/>
        <v>327.82221723437851</v>
      </c>
      <c r="H62">
        <f t="shared" si="5"/>
        <v>1.2181367020076754</v>
      </c>
      <c r="I62" s="4">
        <f t="shared" si="1"/>
        <v>4.0999999999999997E-6</v>
      </c>
      <c r="J62" s="5">
        <f t="shared" si="14"/>
        <v>6.2507812500002246E-7</v>
      </c>
      <c r="K62" s="5">
        <f t="shared" si="15"/>
        <v>5.6381643978858963E-4</v>
      </c>
      <c r="L62" s="5">
        <f t="shared" si="16"/>
        <v>7.5076118996879557E-10</v>
      </c>
      <c r="M62" s="6">
        <f t="shared" si="2"/>
        <v>5.6088403441459118E-6</v>
      </c>
      <c r="N62">
        <f t="shared" si="3"/>
        <v>2.5599999999999999E-4</v>
      </c>
      <c r="O62">
        <f t="shared" si="17"/>
        <v>0.12181367020076755</v>
      </c>
      <c r="P62">
        <f t="shared" si="18"/>
        <v>0.9019107598341688</v>
      </c>
      <c r="Q62">
        <f t="shared" si="11"/>
        <v>0.28844230486731426</v>
      </c>
      <c r="R62">
        <f t="shared" si="12"/>
        <v>0.28844230486731448</v>
      </c>
    </row>
    <row r="63" spans="6:18">
      <c r="F63">
        <f t="shared" si="13"/>
        <v>6.0999999999999943</v>
      </c>
      <c r="G63">
        <f t="shared" si="0"/>
        <v>327.82221723437851</v>
      </c>
      <c r="H63">
        <f t="shared" si="5"/>
        <v>1.2181367020076754</v>
      </c>
      <c r="I63" s="4">
        <f t="shared" si="1"/>
        <v>4.0999999999999997E-6</v>
      </c>
      <c r="J63" s="5">
        <f t="shared" si="14"/>
        <v>6.2507812500002246E-7</v>
      </c>
      <c r="K63" s="5">
        <f t="shared" si="15"/>
        <v>5.6422643978858958E-4</v>
      </c>
      <c r="L63" s="5">
        <f t="shared" si="16"/>
        <v>7.5240021265789903E-10</v>
      </c>
      <c r="M63" s="6">
        <f t="shared" si="2"/>
        <v>5.6170006619632767E-6</v>
      </c>
      <c r="N63">
        <f t="shared" si="3"/>
        <v>2.5599999999999999E-4</v>
      </c>
      <c r="O63">
        <f t="shared" si="17"/>
        <v>0.12181367020076755</v>
      </c>
      <c r="P63">
        <f t="shared" si="18"/>
        <v>0.90210348143906882</v>
      </c>
      <c r="Q63">
        <f t="shared" si="11"/>
        <v>0.28826651579848256</v>
      </c>
      <c r="R63">
        <f t="shared" si="12"/>
        <v>0.28826651579848284</v>
      </c>
    </row>
    <row r="64" spans="6:18">
      <c r="F64">
        <f t="shared" si="13"/>
        <v>6.199999999999994</v>
      </c>
      <c r="G64">
        <f t="shared" si="0"/>
        <v>327.82221723437851</v>
      </c>
      <c r="H64">
        <f t="shared" si="5"/>
        <v>1.2181367020076754</v>
      </c>
      <c r="I64" s="4">
        <f t="shared" si="1"/>
        <v>4.0999999999999997E-6</v>
      </c>
      <c r="J64" s="5">
        <f t="shared" si="14"/>
        <v>6.2507812500002246E-7</v>
      </c>
      <c r="K64" s="5">
        <f t="shared" si="15"/>
        <v>5.6463643978858953E-4</v>
      </c>
      <c r="L64" s="5">
        <f t="shared" si="16"/>
        <v>7.5404161909865199E-10</v>
      </c>
      <c r="M64" s="6">
        <f t="shared" si="2"/>
        <v>5.625166911701078E-6</v>
      </c>
      <c r="N64">
        <f t="shared" si="3"/>
        <v>2.5599999999999999E-4</v>
      </c>
      <c r="O64">
        <f t="shared" si="17"/>
        <v>0.12181367020076755</v>
      </c>
      <c r="P64">
        <f t="shared" si="18"/>
        <v>0.90229564287271546</v>
      </c>
      <c r="Q64">
        <f t="shared" si="11"/>
        <v>0.28809123768421196</v>
      </c>
      <c r="R64">
        <f t="shared" si="12"/>
        <v>0.28809123768421224</v>
      </c>
    </row>
    <row r="65" spans="6:18">
      <c r="F65">
        <f t="shared" si="13"/>
        <v>6.2999999999999936</v>
      </c>
      <c r="G65">
        <f t="shared" si="0"/>
        <v>327.82221723437851</v>
      </c>
      <c r="H65">
        <f t="shared" si="5"/>
        <v>1.2181367020076754</v>
      </c>
      <c r="I65" s="4">
        <f t="shared" si="1"/>
        <v>4.0999999999999997E-6</v>
      </c>
      <c r="J65" s="5">
        <f t="shared" si="14"/>
        <v>6.2507812500002246E-7</v>
      </c>
      <c r="K65" s="5">
        <f t="shared" si="15"/>
        <v>5.6504643978858948E-4</v>
      </c>
      <c r="L65" s="5">
        <f t="shared" si="16"/>
        <v>7.5568541102322772E-10</v>
      </c>
      <c r="M65" s="6">
        <f t="shared" si="2"/>
        <v>5.6333390933593132E-6</v>
      </c>
      <c r="N65">
        <f t="shared" si="3"/>
        <v>2.5599999999999999E-4</v>
      </c>
      <c r="O65">
        <f t="shared" si="17"/>
        <v>0.12181367020076755</v>
      </c>
      <c r="P65">
        <f t="shared" si="18"/>
        <v>0.90248724616889675</v>
      </c>
      <c r="Q65">
        <f t="shared" si="11"/>
        <v>0.28791646866940279</v>
      </c>
      <c r="R65">
        <f t="shared" si="12"/>
        <v>0.28791646866940307</v>
      </c>
    </row>
    <row r="66" spans="6:18">
      <c r="F66">
        <f t="shared" si="13"/>
        <v>6.3999999999999932</v>
      </c>
      <c r="G66">
        <f t="shared" ref="G66:G129" si="19">Tc+R_*F66</f>
        <v>327.82221723437851</v>
      </c>
      <c r="H66">
        <f t="shared" ref="H66:H82" si="20">(G66-Tf)/ml</f>
        <v>1.2181367020076754</v>
      </c>
      <c r="I66" s="4">
        <f t="shared" ref="I66:I129" si="21">we</f>
        <v>4.0999999999999997E-6</v>
      </c>
      <c r="J66" s="5">
        <f t="shared" si="14"/>
        <v>6.2507812500002246E-7</v>
      </c>
      <c r="K66" s="5">
        <f t="shared" si="15"/>
        <v>5.6545643978858943E-4</v>
      </c>
      <c r="L66" s="5">
        <f t="shared" si="16"/>
        <v>7.5733159016380074E-10</v>
      </c>
      <c r="M66" s="6">
        <f t="shared" ref="M66:M129" si="22">f2_*f3_/f1_/K66*L66</f>
        <v>5.6415172069379874E-6</v>
      </c>
      <c r="N66">
        <f t="shared" ref="N66:N129" si="23">del_dl</f>
        <v>2.5599999999999999E-4</v>
      </c>
      <c r="O66">
        <f t="shared" si="17"/>
        <v>0.12181367020076755</v>
      </c>
      <c r="P66">
        <f t="shared" si="18"/>
        <v>0.90267829335254746</v>
      </c>
      <c r="Q66">
        <f t="shared" si="11"/>
        <v>0.28774220690703184</v>
      </c>
      <c r="R66">
        <f t="shared" si="12"/>
        <v>0.28774220690703212</v>
      </c>
    </row>
    <row r="67" spans="6:18">
      <c r="F67">
        <f t="shared" si="13"/>
        <v>6.4999999999999929</v>
      </c>
      <c r="G67">
        <f t="shared" si="19"/>
        <v>327.82221723437851</v>
      </c>
      <c r="H67">
        <f t="shared" si="20"/>
        <v>1.2181367020076754</v>
      </c>
      <c r="I67" s="4">
        <f t="shared" si="21"/>
        <v>4.0999999999999997E-6</v>
      </c>
      <c r="J67" s="5">
        <f t="shared" si="14"/>
        <v>6.2507812500002246E-7</v>
      </c>
      <c r="K67" s="5">
        <f t="shared" si="15"/>
        <v>5.6586643978858938E-4</v>
      </c>
      <c r="L67" s="5">
        <f t="shared" si="16"/>
        <v>7.5898015825254393E-10</v>
      </c>
      <c r="M67" s="6">
        <f t="shared" si="22"/>
        <v>5.6497012524370963E-6</v>
      </c>
      <c r="N67">
        <f t="shared" si="23"/>
        <v>2.5599999999999999E-4</v>
      </c>
      <c r="O67">
        <f t="shared" si="17"/>
        <v>0.12181367020076755</v>
      </c>
      <c r="P67">
        <f t="shared" si="18"/>
        <v>0.90286878643979174</v>
      </c>
      <c r="Q67">
        <f t="shared" ref="Q67:Q130" si="24">Q66+pl/ps*Dl/N66*((Tc-Tf)/ml-Co)/H66/(1-kpart)*M66*dt/L66-Q66*3/K66*we*dt</f>
        <v>0.28756845055811131</v>
      </c>
      <c r="R67">
        <f t="shared" ref="R67:R130" si="25">esidtGeral(R66,K66,MAX(I66,J66),pl,ps,kpart,H66,(H67-H66)/dt,M66,L66,Dl,N66,Co,dt)</f>
        <v>0.28756845055811159</v>
      </c>
    </row>
    <row r="68" spans="6:18">
      <c r="F68">
        <f t="shared" si="13"/>
        <v>6.5999999999999925</v>
      </c>
      <c r="G68">
        <f t="shared" si="19"/>
        <v>327.82221723437851</v>
      </c>
      <c r="H68">
        <f t="shared" si="20"/>
        <v>1.2181367020076754</v>
      </c>
      <c r="I68" s="4">
        <f t="shared" si="21"/>
        <v>4.0999999999999997E-6</v>
      </c>
      <c r="J68" s="5">
        <f t="shared" si="14"/>
        <v>6.2507812500002246E-7</v>
      </c>
      <c r="K68" s="5">
        <f t="shared" si="15"/>
        <v>5.6627643978858933E-4</v>
      </c>
      <c r="L68" s="5">
        <f t="shared" si="16"/>
        <v>7.6063111702163117E-10</v>
      </c>
      <c r="M68" s="6">
        <f t="shared" si="22"/>
        <v>5.6578912298566416E-6</v>
      </c>
      <c r="N68">
        <f t="shared" si="23"/>
        <v>2.5599999999999999E-4</v>
      </c>
      <c r="O68">
        <f t="shared" si="17"/>
        <v>0.12181367020076755</v>
      </c>
      <c r="P68">
        <f t="shared" si="18"/>
        <v>0.90305872743798976</v>
      </c>
      <c r="Q68">
        <f t="shared" si="24"/>
        <v>0.28739519779164807</v>
      </c>
      <c r="R68">
        <f t="shared" si="25"/>
        <v>0.28739519779164829</v>
      </c>
    </row>
    <row r="69" spans="6:18">
      <c r="F69">
        <f t="shared" si="13"/>
        <v>6.6999999999999922</v>
      </c>
      <c r="G69">
        <f t="shared" si="19"/>
        <v>327.82221723437851</v>
      </c>
      <c r="H69">
        <f t="shared" si="20"/>
        <v>1.2181367020076754</v>
      </c>
      <c r="I69" s="4">
        <f t="shared" si="21"/>
        <v>4.0999999999999997E-6</v>
      </c>
      <c r="J69" s="5">
        <f t="shared" si="14"/>
        <v>6.2507812500002246E-7</v>
      </c>
      <c r="K69" s="5">
        <f t="shared" si="15"/>
        <v>5.6668643978858928E-4</v>
      </c>
      <c r="L69" s="5">
        <f t="shared" si="16"/>
        <v>7.6228446820323605E-10</v>
      </c>
      <c r="M69" s="6">
        <f t="shared" si="22"/>
        <v>5.6660871391966225E-6</v>
      </c>
      <c r="N69">
        <f t="shared" si="23"/>
        <v>2.5599999999999999E-4</v>
      </c>
      <c r="O69">
        <f t="shared" si="17"/>
        <v>0.12181367020076755</v>
      </c>
      <c r="P69">
        <f t="shared" si="18"/>
        <v>0.90324811834578089</v>
      </c>
      <c r="Q69">
        <f t="shared" si="24"/>
        <v>0.28722244678460307</v>
      </c>
      <c r="R69">
        <f t="shared" si="25"/>
        <v>0.28722244678460329</v>
      </c>
    </row>
    <row r="70" spans="6:18">
      <c r="F70">
        <f t="shared" si="13"/>
        <v>6.7999999999999918</v>
      </c>
      <c r="G70">
        <f t="shared" si="19"/>
        <v>327.82221723437851</v>
      </c>
      <c r="H70">
        <f t="shared" si="20"/>
        <v>1.2181367020076754</v>
      </c>
      <c r="I70" s="4">
        <f t="shared" si="21"/>
        <v>4.0999999999999997E-6</v>
      </c>
      <c r="J70" s="5">
        <f t="shared" si="14"/>
        <v>6.2507812500002246E-7</v>
      </c>
      <c r="K70" s="5">
        <f t="shared" si="15"/>
        <v>5.6709643978858923E-4</v>
      </c>
      <c r="L70" s="5">
        <f t="shared" si="16"/>
        <v>7.6394021352953248E-10</v>
      </c>
      <c r="M70" s="6">
        <f t="shared" si="22"/>
        <v>5.6742889804570398E-6</v>
      </c>
      <c r="N70">
        <f t="shared" si="23"/>
        <v>2.5599999999999999E-4</v>
      </c>
      <c r="O70">
        <f t="shared" si="17"/>
        <v>0.12181367020076755</v>
      </c>
      <c r="P70">
        <f t="shared" si="18"/>
        <v>0.90343696115312899</v>
      </c>
      <c r="Q70">
        <f t="shared" si="24"/>
        <v>0.28705019572185114</v>
      </c>
      <c r="R70">
        <f t="shared" si="25"/>
        <v>0.28705019572185136</v>
      </c>
    </row>
    <row r="71" spans="6:18">
      <c r="F71">
        <f t="shared" si="13"/>
        <v>6.8999999999999915</v>
      </c>
      <c r="G71">
        <f t="shared" si="19"/>
        <v>327.82221723437851</v>
      </c>
      <c r="H71">
        <f t="shared" si="20"/>
        <v>1.2181367020076754</v>
      </c>
      <c r="I71" s="4">
        <f t="shared" si="21"/>
        <v>4.0999999999999997E-6</v>
      </c>
      <c r="J71" s="5">
        <f t="shared" si="14"/>
        <v>6.2507812500002246E-7</v>
      </c>
      <c r="K71" s="5">
        <f t="shared" si="15"/>
        <v>5.6750643978858918E-4</v>
      </c>
      <c r="L71" s="5">
        <f t="shared" si="16"/>
        <v>7.6559835473269404E-10</v>
      </c>
      <c r="M71" s="6">
        <f t="shared" si="22"/>
        <v>5.6824967536378944E-6</v>
      </c>
      <c r="N71">
        <f t="shared" si="23"/>
        <v>2.5599999999999999E-4</v>
      </c>
      <c r="O71">
        <f t="shared" si="17"/>
        <v>0.12181367020076755</v>
      </c>
      <c r="P71">
        <f t="shared" si="18"/>
        <v>0.90362525784136527</v>
      </c>
      <c r="Q71">
        <f t="shared" si="24"/>
        <v>0.286878442796141</v>
      </c>
      <c r="R71">
        <f t="shared" si="25"/>
        <v>0.28687844279614122</v>
      </c>
    </row>
    <row r="72" spans="6:18">
      <c r="F72">
        <f t="shared" si="13"/>
        <v>6.9999999999999911</v>
      </c>
      <c r="G72">
        <f t="shared" si="19"/>
        <v>327.82221723437851</v>
      </c>
      <c r="H72">
        <f t="shared" si="20"/>
        <v>1.2181367020076754</v>
      </c>
      <c r="I72" s="4">
        <f t="shared" si="21"/>
        <v>4.0999999999999997E-6</v>
      </c>
      <c r="J72" s="5">
        <f t="shared" si="14"/>
        <v>6.2507812500002246E-7</v>
      </c>
      <c r="K72" s="5">
        <f t="shared" si="15"/>
        <v>5.6791643978858913E-4</v>
      </c>
      <c r="L72" s="5">
        <f t="shared" si="16"/>
        <v>7.6725889354489411E-10</v>
      </c>
      <c r="M72" s="6">
        <f t="shared" si="22"/>
        <v>5.6907104587391837E-6</v>
      </c>
      <c r="N72">
        <f t="shared" si="23"/>
        <v>2.5599999999999999E-4</v>
      </c>
      <c r="O72">
        <f t="shared" si="17"/>
        <v>0.12181367020076755</v>
      </c>
      <c r="P72">
        <f t="shared" si="18"/>
        <v>0.90381301038323236</v>
      </c>
      <c r="Q72">
        <f t="shared" si="24"/>
        <v>0.2867071862080553</v>
      </c>
      <c r="R72">
        <f t="shared" si="25"/>
        <v>0.28670718620805546</v>
      </c>
    </row>
    <row r="73" spans="6:18">
      <c r="F73">
        <f t="shared" si="13"/>
        <v>7.0999999999999908</v>
      </c>
      <c r="G73">
        <f t="shared" si="19"/>
        <v>327.82221723437851</v>
      </c>
      <c r="H73">
        <f t="shared" si="20"/>
        <v>1.2181367020076754</v>
      </c>
      <c r="I73" s="4">
        <f t="shared" si="21"/>
        <v>4.0999999999999997E-6</v>
      </c>
      <c r="J73" s="5">
        <f t="shared" si="14"/>
        <v>6.2507812500002246E-7</v>
      </c>
      <c r="K73" s="5">
        <f t="shared" si="15"/>
        <v>5.6832643978858908E-4</v>
      </c>
      <c r="L73" s="5">
        <f t="shared" si="16"/>
        <v>7.689218316983068E-10</v>
      </c>
      <c r="M73" s="6">
        <f t="shared" si="22"/>
        <v>5.6989300957609111E-6</v>
      </c>
      <c r="N73">
        <f t="shared" si="23"/>
        <v>2.5599999999999999E-4</v>
      </c>
      <c r="O73">
        <f t="shared" si="17"/>
        <v>0.12181367020076755</v>
      </c>
      <c r="P73">
        <f t="shared" si="18"/>
        <v>0.90400022074292774</v>
      </c>
      <c r="Q73">
        <f t="shared" si="24"/>
        <v>0.28653642416597103</v>
      </c>
      <c r="R73">
        <f t="shared" si="25"/>
        <v>0.28653642416597119</v>
      </c>
    </row>
    <row r="74" spans="6:18">
      <c r="F74">
        <f t="shared" si="13"/>
        <v>7.1999999999999904</v>
      </c>
      <c r="G74">
        <f t="shared" si="19"/>
        <v>327.82221723437851</v>
      </c>
      <c r="H74">
        <f t="shared" si="20"/>
        <v>1.2181367020076754</v>
      </c>
      <c r="I74" s="4">
        <f t="shared" si="21"/>
        <v>4.0999999999999997E-6</v>
      </c>
      <c r="J74" s="5">
        <f t="shared" si="14"/>
        <v>6.2507812500002246E-7</v>
      </c>
      <c r="K74" s="5">
        <f t="shared" si="15"/>
        <v>5.6873643978858903E-4</v>
      </c>
      <c r="L74" s="5">
        <f t="shared" si="16"/>
        <v>7.7058717092510528E-10</v>
      </c>
      <c r="M74" s="6">
        <f t="shared" si="22"/>
        <v>5.7071556647030724E-6</v>
      </c>
      <c r="N74">
        <f t="shared" si="23"/>
        <v>2.5599999999999999E-4</v>
      </c>
      <c r="O74">
        <f t="shared" si="17"/>
        <v>0.12181367020076755</v>
      </c>
      <c r="P74">
        <f t="shared" si="18"/>
        <v>0.9041868908761469</v>
      </c>
      <c r="Q74">
        <f t="shared" si="24"/>
        <v>0.2863661548860203</v>
      </c>
      <c r="R74">
        <f t="shared" si="25"/>
        <v>0.28636615488602046</v>
      </c>
    </row>
    <row r="75" spans="6:18">
      <c r="F75">
        <f t="shared" si="13"/>
        <v>7.2999999999999901</v>
      </c>
      <c r="G75">
        <f t="shared" si="19"/>
        <v>327.82221723437851</v>
      </c>
      <c r="H75">
        <f t="shared" si="20"/>
        <v>1.2181367020076754</v>
      </c>
      <c r="I75" s="4">
        <f t="shared" si="21"/>
        <v>4.0999999999999997E-6</v>
      </c>
      <c r="J75" s="5">
        <f t="shared" si="14"/>
        <v>6.2507812500002246E-7</v>
      </c>
      <c r="K75" s="5">
        <f t="shared" si="15"/>
        <v>5.6914643978858898E-4</v>
      </c>
      <c r="L75" s="5">
        <f t="shared" si="16"/>
        <v>7.7225491295746356E-10</v>
      </c>
      <c r="M75" s="6">
        <f t="shared" si="22"/>
        <v>5.7153871655656701E-6</v>
      </c>
      <c r="N75">
        <f t="shared" si="23"/>
        <v>2.5599999999999999E-4</v>
      </c>
      <c r="O75">
        <f t="shared" si="17"/>
        <v>0.12181367020076755</v>
      </c>
      <c r="P75">
        <f t="shared" si="18"/>
        <v>0.90437302273012621</v>
      </c>
      <c r="Q75">
        <f t="shared" si="24"/>
        <v>0.28619637659205105</v>
      </c>
      <c r="R75">
        <f t="shared" si="25"/>
        <v>0.28619637659205127</v>
      </c>
    </row>
    <row r="76" spans="6:18">
      <c r="F76">
        <f t="shared" si="13"/>
        <v>7.3999999999999897</v>
      </c>
      <c r="G76">
        <f t="shared" si="19"/>
        <v>327.82221723437851</v>
      </c>
      <c r="H76">
        <f t="shared" si="20"/>
        <v>1.2181367020076754</v>
      </c>
      <c r="I76" s="4">
        <f t="shared" si="21"/>
        <v>4.0999999999999997E-6</v>
      </c>
      <c r="J76" s="5">
        <f t="shared" si="14"/>
        <v>6.2507812500002246E-7</v>
      </c>
      <c r="K76" s="5">
        <f t="shared" si="15"/>
        <v>5.6955643978858893E-4</v>
      </c>
      <c r="L76" s="5">
        <f t="shared" si="16"/>
        <v>7.7392505952755523E-10</v>
      </c>
      <c r="M76" s="6">
        <f t="shared" si="22"/>
        <v>5.7236245983487059E-6</v>
      </c>
      <c r="N76">
        <f t="shared" si="23"/>
        <v>2.5599999999999999E-4</v>
      </c>
      <c r="O76">
        <f t="shared" si="17"/>
        <v>0.12181367020076755</v>
      </c>
      <c r="P76">
        <f t="shared" si="18"/>
        <v>0.90455861824368566</v>
      </c>
      <c r="Q76">
        <f t="shared" si="24"/>
        <v>0.28602708751558831</v>
      </c>
      <c r="R76">
        <f t="shared" si="25"/>
        <v>0.28602708751558859</v>
      </c>
    </row>
    <row r="77" spans="6:18">
      <c r="F77">
        <f t="shared" si="13"/>
        <v>7.4999999999999893</v>
      </c>
      <c r="G77">
        <f t="shared" si="19"/>
        <v>327.82221723437851</v>
      </c>
      <c r="H77">
        <f t="shared" si="20"/>
        <v>1.2181367020076754</v>
      </c>
      <c r="I77" s="4">
        <f t="shared" si="21"/>
        <v>4.0999999999999997E-6</v>
      </c>
      <c r="J77" s="5">
        <f t="shared" si="14"/>
        <v>6.2507812500002246E-7</v>
      </c>
      <c r="K77" s="5">
        <f t="shared" si="15"/>
        <v>5.6996643978858889E-4</v>
      </c>
      <c r="L77" s="5">
        <f t="shared" si="16"/>
        <v>7.7559761236755396E-10</v>
      </c>
      <c r="M77" s="6">
        <f t="shared" si="22"/>
        <v>5.7318679630521764E-6</v>
      </c>
      <c r="N77">
        <f t="shared" si="23"/>
        <v>2.5599999999999999E-4</v>
      </c>
      <c r="O77">
        <f t="shared" si="17"/>
        <v>0.12181367020076755</v>
      </c>
      <c r="P77">
        <f t="shared" si="18"/>
        <v>0.90474367934727096</v>
      </c>
      <c r="Q77">
        <f t="shared" si="24"/>
        <v>0.28585828589579543</v>
      </c>
      <c r="R77">
        <f t="shared" si="25"/>
        <v>0.28585828589579571</v>
      </c>
    </row>
    <row r="78" spans="6:18">
      <c r="F78">
        <f t="shared" si="13"/>
        <v>7.599999999999989</v>
      </c>
      <c r="G78">
        <f t="shared" si="19"/>
        <v>327.82221723437851</v>
      </c>
      <c r="H78">
        <f t="shared" si="20"/>
        <v>1.2181367020076754</v>
      </c>
      <c r="I78" s="4">
        <f t="shared" si="21"/>
        <v>4.0999999999999997E-6</v>
      </c>
      <c r="J78" s="5">
        <f t="shared" si="14"/>
        <v>6.2507812500002246E-7</v>
      </c>
      <c r="K78" s="5">
        <f t="shared" si="15"/>
        <v>5.7037643978858884E-4</v>
      </c>
      <c r="L78" s="5">
        <f t="shared" si="16"/>
        <v>7.7727257320963316E-10</v>
      </c>
      <c r="M78" s="6">
        <f t="shared" si="22"/>
        <v>5.7401172596760834E-6</v>
      </c>
      <c r="N78">
        <f t="shared" si="23"/>
        <v>2.5599999999999999E-4</v>
      </c>
      <c r="O78">
        <f t="shared" si="17"/>
        <v>0.12181367020076755</v>
      </c>
      <c r="P78">
        <f t="shared" si="18"/>
        <v>0.90492820796299589</v>
      </c>
      <c r="Q78">
        <f t="shared" si="24"/>
        <v>0.28568996997943547</v>
      </c>
      <c r="R78">
        <f t="shared" si="25"/>
        <v>0.28568996997943574</v>
      </c>
    </row>
    <row r="79" spans="6:18">
      <c r="F79">
        <f t="shared" si="13"/>
        <v>7.6999999999999886</v>
      </c>
      <c r="G79">
        <f t="shared" si="19"/>
        <v>327.82221723437851</v>
      </c>
      <c r="H79">
        <f t="shared" si="20"/>
        <v>1.2181367020076754</v>
      </c>
      <c r="I79" s="4">
        <f t="shared" si="21"/>
        <v>4.0999999999999997E-6</v>
      </c>
      <c r="J79" s="5">
        <f t="shared" si="14"/>
        <v>6.2507812500002246E-7</v>
      </c>
      <c r="K79" s="5">
        <f t="shared" si="15"/>
        <v>5.7078643978858879E-4</v>
      </c>
      <c r="L79" s="5">
        <f t="shared" si="16"/>
        <v>7.7894994378596671E-10</v>
      </c>
      <c r="M79" s="6">
        <f t="shared" si="22"/>
        <v>5.7483724882204251E-6</v>
      </c>
      <c r="N79">
        <f t="shared" si="23"/>
        <v>2.5599999999999999E-4</v>
      </c>
      <c r="O79">
        <f t="shared" si="17"/>
        <v>0.12181367020076755</v>
      </c>
      <c r="P79">
        <f t="shared" si="18"/>
        <v>0.90511220600468478</v>
      </c>
      <c r="Q79">
        <f t="shared" si="24"/>
        <v>0.28552213802083315</v>
      </c>
      <c r="R79">
        <f t="shared" si="25"/>
        <v>0.28552213802083343</v>
      </c>
    </row>
    <row r="80" spans="6:18">
      <c r="F80">
        <f t="shared" si="13"/>
        <v>7.7999999999999883</v>
      </c>
      <c r="G80">
        <f t="shared" si="19"/>
        <v>327.82221723437851</v>
      </c>
      <c r="H80">
        <f t="shared" si="20"/>
        <v>1.2181367020076754</v>
      </c>
      <c r="I80" s="4">
        <f t="shared" si="21"/>
        <v>4.0999999999999997E-6</v>
      </c>
      <c r="J80" s="5">
        <f t="shared" si="14"/>
        <v>6.2507812500002246E-7</v>
      </c>
      <c r="K80" s="5">
        <f t="shared" si="15"/>
        <v>5.7119643978858874E-4</v>
      </c>
      <c r="L80" s="5">
        <f t="shared" si="16"/>
        <v>7.8062972582872851E-10</v>
      </c>
      <c r="M80" s="6">
        <f t="shared" si="22"/>
        <v>5.7566336486852058E-6</v>
      </c>
      <c r="N80">
        <f t="shared" si="23"/>
        <v>2.5599999999999999E-4</v>
      </c>
      <c r="O80">
        <f t="shared" si="17"/>
        <v>0.12181367020076755</v>
      </c>
      <c r="P80">
        <f t="shared" si="18"/>
        <v>0.90529567537791344</v>
      </c>
      <c r="Q80">
        <f t="shared" si="24"/>
        <v>0.28535478828183686</v>
      </c>
      <c r="R80">
        <f t="shared" si="25"/>
        <v>0.28535478828183714</v>
      </c>
    </row>
    <row r="81" spans="6:18">
      <c r="F81">
        <f t="shared" si="13"/>
        <v>7.8999999999999879</v>
      </c>
      <c r="G81">
        <f t="shared" si="19"/>
        <v>327.82221723437851</v>
      </c>
      <c r="H81">
        <f t="shared" si="20"/>
        <v>1.2181367020076754</v>
      </c>
      <c r="I81" s="4">
        <f t="shared" si="21"/>
        <v>4.0999999999999997E-6</v>
      </c>
      <c r="J81" s="5">
        <f t="shared" si="14"/>
        <v>6.2507812500002246E-7</v>
      </c>
      <c r="K81" s="5">
        <f t="shared" si="15"/>
        <v>5.7160643978858869E-4</v>
      </c>
      <c r="L81" s="5">
        <f t="shared" si="16"/>
        <v>7.8231192107009164E-10</v>
      </c>
      <c r="M81" s="6">
        <f t="shared" si="22"/>
        <v>5.7649007410704203E-6</v>
      </c>
      <c r="N81">
        <f t="shared" si="23"/>
        <v>2.5599999999999999E-4</v>
      </c>
      <c r="O81">
        <f t="shared" si="17"/>
        <v>0.12181367020076755</v>
      </c>
      <c r="P81">
        <f t="shared" si="18"/>
        <v>0.90547861798005036</v>
      </c>
      <c r="Q81">
        <f t="shared" si="24"/>
        <v>0.2851879190317807</v>
      </c>
      <c r="R81">
        <f t="shared" si="25"/>
        <v>0.28518791903178098</v>
      </c>
    </row>
    <row r="82" spans="6:18">
      <c r="F82">
        <f t="shared" si="13"/>
        <v>7.9999999999999876</v>
      </c>
      <c r="G82">
        <f t="shared" si="19"/>
        <v>327.82221723437851</v>
      </c>
      <c r="H82">
        <f t="shared" si="20"/>
        <v>1.2181367020076754</v>
      </c>
      <c r="I82" s="4">
        <f t="shared" si="21"/>
        <v>4.0999999999999997E-6</v>
      </c>
      <c r="J82" s="5">
        <f t="shared" si="14"/>
        <v>6.2507812500002246E-7</v>
      </c>
      <c r="K82" s="5">
        <f t="shared" si="15"/>
        <v>5.7201643978858864E-4</v>
      </c>
      <c r="L82" s="5">
        <f t="shared" si="16"/>
        <v>7.8399653124223031E-10</v>
      </c>
      <c r="M82" s="6">
        <f t="shared" si="22"/>
        <v>5.7731737653760721E-6</v>
      </c>
      <c r="N82">
        <f t="shared" si="23"/>
        <v>2.5599999999999999E-4</v>
      </c>
      <c r="O82">
        <f t="shared" si="17"/>
        <v>0.12181367020076755</v>
      </c>
      <c r="P82">
        <f t="shared" si="18"/>
        <v>0.90566103570029899</v>
      </c>
      <c r="Q82">
        <f t="shared" si="24"/>
        <v>0.285021528547447</v>
      </c>
      <c r="R82">
        <f t="shared" si="25"/>
        <v>0.28502152854744722</v>
      </c>
    </row>
    <row r="83" spans="6:18">
      <c r="F83">
        <f t="shared" si="13"/>
        <v>8.0999999999999872</v>
      </c>
      <c r="G83">
        <f t="shared" si="19"/>
        <v>327.82221723437851</v>
      </c>
      <c r="H83">
        <f t="shared" ref="H83:H146" si="26">(G83-Tf)/ml</f>
        <v>1.2181367020076754</v>
      </c>
      <c r="I83" s="4">
        <f t="shared" si="21"/>
        <v>4.0999999999999997E-6</v>
      </c>
      <c r="J83" s="5">
        <f t="shared" ref="J83:J146" si="27">Glob(H83,N83,Dl,Co,kpart)</f>
        <v>6.2507812500002246E-7</v>
      </c>
      <c r="K83" s="5">
        <f t="shared" ref="K83:K146" si="28">I82*dt+K82</f>
        <v>5.7242643978858859E-4</v>
      </c>
      <c r="L83" s="5">
        <f t="shared" ref="L83:L146" si="29">K83^3*4/3*PI()</f>
        <v>7.8568355807731788E-10</v>
      </c>
      <c r="M83" s="6">
        <f t="shared" si="22"/>
        <v>5.7814527216021612E-6</v>
      </c>
      <c r="N83">
        <f t="shared" si="23"/>
        <v>2.5599999999999999E-4</v>
      </c>
      <c r="O83">
        <f t="shared" ref="O83:O146" si="30">O82+(kpart*H82-O82)/L82/R82*(L82*(R83-R82)+R82*MAX(I82,J82)*M82*dt)</f>
        <v>0.12181367020076755</v>
      </c>
      <c r="P83">
        <f t="shared" ref="P83:P146" si="31">R83*O83+(1-R83)*H83</f>
        <v>0.90584293041973774</v>
      </c>
      <c r="Q83">
        <f t="shared" si="24"/>
        <v>0.28485561511302881</v>
      </c>
      <c r="R83">
        <f t="shared" si="25"/>
        <v>0.28485561511302904</v>
      </c>
    </row>
    <row r="84" spans="6:18">
      <c r="F84">
        <f t="shared" si="13"/>
        <v>8.1999999999999869</v>
      </c>
      <c r="G84">
        <f t="shared" si="19"/>
        <v>327.82221723437851</v>
      </c>
      <c r="H84">
        <f t="shared" si="26"/>
        <v>1.2181367020076754</v>
      </c>
      <c r="I84" s="4">
        <f t="shared" si="21"/>
        <v>4.0999999999999997E-6</v>
      </c>
      <c r="J84" s="5">
        <f t="shared" si="27"/>
        <v>6.2507812500002246E-7</v>
      </c>
      <c r="K84" s="5">
        <f t="shared" si="28"/>
        <v>5.7283643978858854E-4</v>
      </c>
      <c r="L84" s="5">
        <f t="shared" si="29"/>
        <v>7.8737300330752797E-10</v>
      </c>
      <c r="M84" s="6">
        <f t="shared" si="22"/>
        <v>5.7897376097486841E-6</v>
      </c>
      <c r="N84">
        <f t="shared" si="23"/>
        <v>2.5599999999999999E-4</v>
      </c>
      <c r="O84">
        <f t="shared" si="30"/>
        <v>0.12181367020076755</v>
      </c>
      <c r="P84">
        <f t="shared" si="31"/>
        <v>0.90602430401136147</v>
      </c>
      <c r="Q84">
        <f t="shared" si="24"/>
        <v>0.28469017702009303</v>
      </c>
      <c r="R84">
        <f t="shared" si="25"/>
        <v>0.28469017702009325</v>
      </c>
    </row>
    <row r="85" spans="6:18">
      <c r="F85">
        <f t="shared" si="13"/>
        <v>8.2999999999999865</v>
      </c>
      <c r="G85">
        <f t="shared" si="19"/>
        <v>327.82221723437851</v>
      </c>
      <c r="H85">
        <f t="shared" si="26"/>
        <v>1.2181367020076754</v>
      </c>
      <c r="I85" s="4">
        <f t="shared" si="21"/>
        <v>4.0999999999999997E-6</v>
      </c>
      <c r="J85" s="5">
        <f t="shared" si="27"/>
        <v>6.2507812500002246E-7</v>
      </c>
      <c r="K85" s="5">
        <f t="shared" si="28"/>
        <v>5.7324643978858849E-4</v>
      </c>
      <c r="L85" s="5">
        <f t="shared" si="29"/>
        <v>7.8906486866503435E-10</v>
      </c>
      <c r="M85" s="6">
        <f t="shared" si="22"/>
        <v>5.7980284298156444E-6</v>
      </c>
      <c r="N85">
        <f t="shared" si="23"/>
        <v>2.5599999999999999E-4</v>
      </c>
      <c r="O85">
        <f t="shared" si="30"/>
        <v>0.12181367020076755</v>
      </c>
      <c r="P85">
        <f t="shared" si="31"/>
        <v>0.90620515834012139</v>
      </c>
      <c r="Q85">
        <f t="shared" si="24"/>
        <v>0.28452521256754315</v>
      </c>
      <c r="R85">
        <f t="shared" si="25"/>
        <v>0.28452521256754337</v>
      </c>
    </row>
    <row r="86" spans="6:18">
      <c r="F86">
        <f t="shared" si="13"/>
        <v>8.3999999999999861</v>
      </c>
      <c r="G86">
        <f t="shared" si="19"/>
        <v>327.82221723437851</v>
      </c>
      <c r="H86">
        <f t="shared" si="26"/>
        <v>1.2181367020076754</v>
      </c>
      <c r="I86" s="4">
        <f t="shared" si="21"/>
        <v>4.0999999999999997E-6</v>
      </c>
      <c r="J86" s="5">
        <f t="shared" si="27"/>
        <v>6.2507812500002246E-7</v>
      </c>
      <c r="K86" s="5">
        <f t="shared" si="28"/>
        <v>5.7365643978858844E-4</v>
      </c>
      <c r="L86" s="5">
        <f t="shared" si="29"/>
        <v>7.9075915588201062E-10</v>
      </c>
      <c r="M86" s="6">
        <f t="shared" si="22"/>
        <v>5.8063251818030401E-6</v>
      </c>
      <c r="N86">
        <f t="shared" si="23"/>
        <v>2.5599999999999999E-4</v>
      </c>
      <c r="O86">
        <f t="shared" si="30"/>
        <v>0.12181367020076755</v>
      </c>
      <c r="P86">
        <f t="shared" si="31"/>
        <v>0.90638549526296541</v>
      </c>
      <c r="Q86">
        <f t="shared" si="24"/>
        <v>0.28436072006158275</v>
      </c>
      <c r="R86">
        <f t="shared" si="25"/>
        <v>0.28436072006158297</v>
      </c>
    </row>
    <row r="87" spans="6:18">
      <c r="F87">
        <f t="shared" si="13"/>
        <v>8.4999999999999858</v>
      </c>
      <c r="G87">
        <f t="shared" si="19"/>
        <v>327.82221723437851</v>
      </c>
      <c r="H87">
        <f t="shared" si="26"/>
        <v>1.2181367020076754</v>
      </c>
      <c r="I87" s="4">
        <f t="shared" si="21"/>
        <v>4.0999999999999997E-6</v>
      </c>
      <c r="J87" s="5">
        <f t="shared" si="27"/>
        <v>6.2507812500002246E-7</v>
      </c>
      <c r="K87" s="5">
        <f t="shared" si="28"/>
        <v>5.7406643978858839E-4</v>
      </c>
      <c r="L87" s="5">
        <f t="shared" si="29"/>
        <v>7.9245586669063057E-10</v>
      </c>
      <c r="M87" s="6">
        <f t="shared" si="22"/>
        <v>5.8146278657108724E-6</v>
      </c>
      <c r="N87">
        <f t="shared" si="23"/>
        <v>2.5599999999999999E-4</v>
      </c>
      <c r="O87">
        <f t="shared" si="30"/>
        <v>0.12181367020076755</v>
      </c>
      <c r="P87">
        <f t="shared" si="31"/>
        <v>0.90656531662887851</v>
      </c>
      <c r="Q87">
        <f t="shared" si="24"/>
        <v>0.28419669781567886</v>
      </c>
      <c r="R87">
        <f t="shared" si="25"/>
        <v>0.28419669781567908</v>
      </c>
    </row>
    <row r="88" spans="6:18">
      <c r="F88">
        <f t="shared" si="13"/>
        <v>8.5999999999999854</v>
      </c>
      <c r="G88">
        <f t="shared" si="19"/>
        <v>327.82221723437851</v>
      </c>
      <c r="H88">
        <f t="shared" si="26"/>
        <v>1.2181367020076754</v>
      </c>
      <c r="I88" s="4">
        <f t="shared" si="21"/>
        <v>4.0999999999999997E-6</v>
      </c>
      <c r="J88" s="5">
        <f t="shared" si="27"/>
        <v>6.2507812500002246E-7</v>
      </c>
      <c r="K88" s="5">
        <f t="shared" si="28"/>
        <v>5.7447643978858834E-4</v>
      </c>
      <c r="L88" s="5">
        <f t="shared" si="29"/>
        <v>7.9415500282306779E-10</v>
      </c>
      <c r="M88" s="6">
        <f t="shared" si="22"/>
        <v>5.822936481539141E-6</v>
      </c>
      <c r="N88">
        <f t="shared" si="23"/>
        <v>2.5599999999999999E-4</v>
      </c>
      <c r="O88">
        <f t="shared" si="30"/>
        <v>0.12181367020076755</v>
      </c>
      <c r="P88">
        <f t="shared" si="31"/>
        <v>0.90674462427892244</v>
      </c>
      <c r="Q88">
        <f t="shared" si="24"/>
        <v>0.28403314415052561</v>
      </c>
      <c r="R88">
        <f t="shared" si="25"/>
        <v>0.28403314415052583</v>
      </c>
    </row>
    <row r="89" spans="6:18">
      <c r="F89">
        <f t="shared" si="13"/>
        <v>8.6999999999999851</v>
      </c>
      <c r="G89">
        <f t="shared" si="19"/>
        <v>327.82221723437851</v>
      </c>
      <c r="H89">
        <f t="shared" si="26"/>
        <v>1.2181367020076754</v>
      </c>
      <c r="I89" s="4">
        <f t="shared" si="21"/>
        <v>4.0999999999999997E-6</v>
      </c>
      <c r="J89" s="5">
        <f t="shared" si="27"/>
        <v>6.2507812500002246E-7</v>
      </c>
      <c r="K89" s="5">
        <f t="shared" si="28"/>
        <v>5.7488643978858829E-4</v>
      </c>
      <c r="L89" s="5">
        <f t="shared" si="29"/>
        <v>7.9585656601149598E-10</v>
      </c>
      <c r="M89" s="6">
        <f t="shared" si="22"/>
        <v>5.8312510292878469E-6</v>
      </c>
      <c r="N89">
        <f t="shared" si="23"/>
        <v>2.5599999999999999E-4</v>
      </c>
      <c r="O89">
        <f t="shared" si="30"/>
        <v>0.12181367020076755</v>
      </c>
      <c r="P89">
        <f t="shared" si="31"/>
        <v>0.90692342004627502</v>
      </c>
      <c r="Q89">
        <f t="shared" si="24"/>
        <v>0.28387005739400822</v>
      </c>
      <c r="R89">
        <f t="shared" si="25"/>
        <v>0.28387005739400845</v>
      </c>
    </row>
    <row r="90" spans="6:18">
      <c r="F90">
        <f t="shared" si="13"/>
        <v>8.7999999999999847</v>
      </c>
      <c r="G90">
        <f t="shared" si="19"/>
        <v>327.82221723437851</v>
      </c>
      <c r="H90">
        <f t="shared" si="26"/>
        <v>1.2181367020076754</v>
      </c>
      <c r="I90" s="4">
        <f t="shared" si="21"/>
        <v>4.0999999999999997E-6</v>
      </c>
      <c r="J90" s="5">
        <f t="shared" si="27"/>
        <v>6.2507812500002246E-7</v>
      </c>
      <c r="K90" s="5">
        <f t="shared" si="28"/>
        <v>5.7529643978858824E-4</v>
      </c>
      <c r="L90" s="5">
        <f t="shared" si="29"/>
        <v>7.9756055798808861E-10</v>
      </c>
      <c r="M90" s="6">
        <f t="shared" si="22"/>
        <v>5.8395715089569875E-6</v>
      </c>
      <c r="N90">
        <f t="shared" si="23"/>
        <v>2.5599999999999999E-4</v>
      </c>
      <c r="O90">
        <f t="shared" si="30"/>
        <v>0.12181367020076755</v>
      </c>
      <c r="P90">
        <f t="shared" si="31"/>
        <v>0.90710170575627025</v>
      </c>
      <c r="Q90">
        <f t="shared" si="24"/>
        <v>0.28370743588116709</v>
      </c>
      <c r="R90">
        <f t="shared" si="25"/>
        <v>0.28370743588116737</v>
      </c>
    </row>
    <row r="91" spans="6:18">
      <c r="F91">
        <f t="shared" si="13"/>
        <v>8.8999999999999844</v>
      </c>
      <c r="G91">
        <f t="shared" si="19"/>
        <v>327.82221723437851</v>
      </c>
      <c r="H91">
        <f t="shared" si="26"/>
        <v>1.2181367020076754</v>
      </c>
      <c r="I91" s="4">
        <f t="shared" si="21"/>
        <v>4.0999999999999997E-6</v>
      </c>
      <c r="J91" s="5">
        <f t="shared" si="27"/>
        <v>6.2507812500002246E-7</v>
      </c>
      <c r="K91" s="5">
        <f t="shared" si="28"/>
        <v>5.7570643978858819E-4</v>
      </c>
      <c r="L91" s="5">
        <f t="shared" si="29"/>
        <v>7.9926698048501948E-10</v>
      </c>
      <c r="M91" s="6">
        <f t="shared" si="22"/>
        <v>5.8478979205465646E-6</v>
      </c>
      <c r="N91">
        <f t="shared" si="23"/>
        <v>2.5599999999999999E-4</v>
      </c>
      <c r="O91">
        <f t="shared" si="30"/>
        <v>0.12181367020076755</v>
      </c>
      <c r="P91">
        <f t="shared" si="31"/>
        <v>0.9072794832264357</v>
      </c>
      <c r="Q91">
        <f t="shared" si="24"/>
        <v>0.28354527795416212</v>
      </c>
      <c r="R91">
        <f t="shared" si="25"/>
        <v>0.2835452779541624</v>
      </c>
    </row>
    <row r="92" spans="6:18">
      <c r="F92">
        <f t="shared" ref="F92:F155" si="32">F91+dt</f>
        <v>8.999999999999984</v>
      </c>
      <c r="G92">
        <f t="shared" si="19"/>
        <v>327.82221723437851</v>
      </c>
      <c r="H92">
        <f t="shared" si="26"/>
        <v>1.2181367020076754</v>
      </c>
      <c r="I92" s="4">
        <f t="shared" si="21"/>
        <v>4.0999999999999997E-6</v>
      </c>
      <c r="J92" s="5">
        <f t="shared" si="27"/>
        <v>6.2507812500002246E-7</v>
      </c>
      <c r="K92" s="5">
        <f t="shared" si="28"/>
        <v>5.7611643978858814E-4</v>
      </c>
      <c r="L92" s="5">
        <f t="shared" si="29"/>
        <v>8.0097583523446229E-10</v>
      </c>
      <c r="M92" s="6">
        <f t="shared" si="22"/>
        <v>5.856230264056578E-6</v>
      </c>
      <c r="N92">
        <f t="shared" si="23"/>
        <v>2.5599999999999999E-4</v>
      </c>
      <c r="O92">
        <f t="shared" si="30"/>
        <v>0.12181367020076755</v>
      </c>
      <c r="P92">
        <f t="shared" si="31"/>
        <v>0.90745675426653394</v>
      </c>
      <c r="Q92">
        <f t="shared" si="24"/>
        <v>0.28338358196223706</v>
      </c>
      <c r="R92">
        <f t="shared" si="25"/>
        <v>0.2833835819622374</v>
      </c>
    </row>
    <row r="93" spans="6:18">
      <c r="F93">
        <f t="shared" si="32"/>
        <v>9.0999999999999837</v>
      </c>
      <c r="G93">
        <f t="shared" si="19"/>
        <v>327.82221723437851</v>
      </c>
      <c r="H93">
        <f t="shared" si="26"/>
        <v>1.2181367020076754</v>
      </c>
      <c r="I93" s="4">
        <f t="shared" si="21"/>
        <v>4.0999999999999997E-6</v>
      </c>
      <c r="J93" s="5">
        <f t="shared" si="27"/>
        <v>6.2507812500002246E-7</v>
      </c>
      <c r="K93" s="5">
        <f t="shared" si="28"/>
        <v>5.7652643978858809E-4</v>
      </c>
      <c r="L93" s="5">
        <f t="shared" si="29"/>
        <v>8.0268712396859052E-10</v>
      </c>
      <c r="M93" s="6">
        <f t="shared" si="22"/>
        <v>5.8645685394870262E-6</v>
      </c>
      <c r="N93">
        <f t="shared" si="23"/>
        <v>2.5599999999999999E-4</v>
      </c>
      <c r="O93">
        <f t="shared" si="30"/>
        <v>0.12181367020076755</v>
      </c>
      <c r="P93">
        <f t="shared" si="31"/>
        <v>0.90763352067859937</v>
      </c>
      <c r="Q93">
        <f t="shared" si="24"/>
        <v>0.28322234626168447</v>
      </c>
      <c r="R93">
        <f t="shared" si="25"/>
        <v>0.2832223462616848</v>
      </c>
    </row>
    <row r="94" spans="6:18">
      <c r="F94">
        <f t="shared" si="32"/>
        <v>9.1999999999999833</v>
      </c>
      <c r="G94">
        <f t="shared" si="19"/>
        <v>327.82221723437851</v>
      </c>
      <c r="H94">
        <f t="shared" si="26"/>
        <v>1.2181367020076754</v>
      </c>
      <c r="I94" s="4">
        <f t="shared" si="21"/>
        <v>4.0999999999999997E-6</v>
      </c>
      <c r="J94" s="5">
        <f t="shared" si="27"/>
        <v>6.2507812500002246E-7</v>
      </c>
      <c r="K94" s="5">
        <f t="shared" si="28"/>
        <v>5.7693643978858804E-4</v>
      </c>
      <c r="L94" s="5">
        <f t="shared" si="29"/>
        <v>8.0440084841957817E-10</v>
      </c>
      <c r="M94" s="6">
        <f t="shared" si="22"/>
        <v>5.8729127468379134E-6</v>
      </c>
      <c r="N94">
        <f t="shared" si="23"/>
        <v>2.5599999999999999E-4</v>
      </c>
      <c r="O94">
        <f t="shared" si="30"/>
        <v>0.12181367020076755</v>
      </c>
      <c r="P94">
        <f t="shared" si="31"/>
        <v>0.907809784256977</v>
      </c>
      <c r="Q94">
        <f t="shared" si="24"/>
        <v>0.28306156921581038</v>
      </c>
      <c r="R94">
        <f t="shared" si="25"/>
        <v>0.28306156921581077</v>
      </c>
    </row>
    <row r="95" spans="6:18">
      <c r="F95">
        <f t="shared" si="32"/>
        <v>9.2999999999999829</v>
      </c>
      <c r="G95">
        <f t="shared" si="19"/>
        <v>327.82221723437851</v>
      </c>
      <c r="H95">
        <f t="shared" si="26"/>
        <v>1.2181367020076754</v>
      </c>
      <c r="I95" s="4">
        <f t="shared" si="21"/>
        <v>4.0999999999999997E-6</v>
      </c>
      <c r="J95" s="5">
        <f t="shared" si="27"/>
        <v>6.2507812500002246E-7</v>
      </c>
      <c r="K95" s="5">
        <f t="shared" si="28"/>
        <v>5.7734643978858799E-4</v>
      </c>
      <c r="L95" s="5">
        <f t="shared" si="29"/>
        <v>8.0611701031959842E-10</v>
      </c>
      <c r="M95" s="6">
        <f t="shared" si="22"/>
        <v>5.8812628861092344E-6</v>
      </c>
      <c r="N95">
        <f t="shared" si="23"/>
        <v>2.5599999999999999E-4</v>
      </c>
      <c r="O95">
        <f t="shared" si="30"/>
        <v>0.12181367020076755</v>
      </c>
      <c r="P95">
        <f t="shared" si="31"/>
        <v>0.90798554678836096</v>
      </c>
      <c r="Q95">
        <f t="shared" si="24"/>
        <v>0.28290124919489967</v>
      </c>
      <c r="R95">
        <f t="shared" si="25"/>
        <v>0.28290124919490006</v>
      </c>
    </row>
    <row r="96" spans="6:18">
      <c r="F96">
        <f t="shared" si="32"/>
        <v>9.3999999999999826</v>
      </c>
      <c r="G96">
        <f t="shared" si="19"/>
        <v>327.82221723437851</v>
      </c>
      <c r="H96">
        <f t="shared" si="26"/>
        <v>1.2181367020076754</v>
      </c>
      <c r="I96" s="4">
        <f t="shared" si="21"/>
        <v>4.0999999999999997E-6</v>
      </c>
      <c r="J96" s="5">
        <f t="shared" si="27"/>
        <v>6.2507812500002246E-7</v>
      </c>
      <c r="K96" s="5">
        <f t="shared" si="28"/>
        <v>5.7775643978858794E-4</v>
      </c>
      <c r="L96" s="5">
        <f t="shared" si="29"/>
        <v>8.0783561140082536E-10</v>
      </c>
      <c r="M96" s="6">
        <f t="shared" si="22"/>
        <v>5.8896189573009935E-6</v>
      </c>
      <c r="N96">
        <f t="shared" si="23"/>
        <v>2.5599999999999999E-4</v>
      </c>
      <c r="O96">
        <f t="shared" si="30"/>
        <v>0.12181367020076755</v>
      </c>
      <c r="P96">
        <f t="shared" si="31"/>
        <v>0.90816081005183324</v>
      </c>
      <c r="Q96">
        <f t="shared" si="24"/>
        <v>0.28274138457618103</v>
      </c>
      <c r="R96">
        <f t="shared" si="25"/>
        <v>0.28274138457618148</v>
      </c>
    </row>
    <row r="97" spans="6:18">
      <c r="F97">
        <f t="shared" si="32"/>
        <v>9.4999999999999822</v>
      </c>
      <c r="G97">
        <f t="shared" si="19"/>
        <v>327.82221723437851</v>
      </c>
      <c r="H97">
        <f t="shared" si="26"/>
        <v>1.2181367020076754</v>
      </c>
      <c r="I97" s="4">
        <f t="shared" si="21"/>
        <v>4.0999999999999997E-6</v>
      </c>
      <c r="J97" s="5">
        <f t="shared" si="27"/>
        <v>6.2507812500002246E-7</v>
      </c>
      <c r="K97" s="5">
        <f t="shared" si="28"/>
        <v>5.7816643978858789E-4</v>
      </c>
      <c r="L97" s="5">
        <f t="shared" si="29"/>
        <v>8.095566533954325E-10</v>
      </c>
      <c r="M97" s="6">
        <f t="shared" si="22"/>
        <v>5.8979809604131874E-6</v>
      </c>
      <c r="N97">
        <f t="shared" si="23"/>
        <v>2.5599999999999999E-4</v>
      </c>
      <c r="O97">
        <f t="shared" si="30"/>
        <v>0.12181367020076755</v>
      </c>
      <c r="P97">
        <f t="shared" si="31"/>
        <v>0.9083355758188999</v>
      </c>
      <c r="Q97">
        <f t="shared" si="24"/>
        <v>0.28258197374379285</v>
      </c>
      <c r="R97">
        <f t="shared" si="25"/>
        <v>0.28258197374379329</v>
      </c>
    </row>
    <row r="98" spans="6:18">
      <c r="F98">
        <f t="shared" si="32"/>
        <v>9.5999999999999819</v>
      </c>
      <c r="G98">
        <f t="shared" si="19"/>
        <v>327.82221723437851</v>
      </c>
      <c r="H98">
        <f t="shared" si="26"/>
        <v>1.2181367020076754</v>
      </c>
      <c r="I98" s="4">
        <f t="shared" si="21"/>
        <v>4.0999999999999997E-6</v>
      </c>
      <c r="J98" s="5">
        <f t="shared" si="27"/>
        <v>6.2507812500002246E-7</v>
      </c>
      <c r="K98" s="5">
        <f t="shared" si="28"/>
        <v>5.7857643978858784E-4</v>
      </c>
      <c r="L98" s="5">
        <f t="shared" si="29"/>
        <v>8.1128013803559341E-10</v>
      </c>
      <c r="M98" s="6">
        <f t="shared" si="22"/>
        <v>5.9063488954458177E-6</v>
      </c>
      <c r="N98">
        <f t="shared" si="23"/>
        <v>2.5599999999999999E-4</v>
      </c>
      <c r="O98">
        <f t="shared" si="30"/>
        <v>0.12181367020076755</v>
      </c>
      <c r="P98">
        <f t="shared" si="31"/>
        <v>0.9085098458535299</v>
      </c>
      <c r="Q98">
        <f t="shared" si="24"/>
        <v>0.28242301508874867</v>
      </c>
      <c r="R98">
        <f t="shared" si="25"/>
        <v>0.28242301508874912</v>
      </c>
    </row>
    <row r="99" spans="6:18">
      <c r="F99">
        <f t="shared" si="32"/>
        <v>9.6999999999999815</v>
      </c>
      <c r="G99">
        <f t="shared" si="19"/>
        <v>327.82221723437851</v>
      </c>
      <c r="H99">
        <f t="shared" si="26"/>
        <v>1.2181367020076754</v>
      </c>
      <c r="I99" s="4">
        <f t="shared" si="21"/>
        <v>4.0999999999999997E-6</v>
      </c>
      <c r="J99" s="5">
        <f t="shared" si="27"/>
        <v>6.2507812500002246E-7</v>
      </c>
      <c r="K99" s="5">
        <f t="shared" si="28"/>
        <v>5.7898643978858779E-4</v>
      </c>
      <c r="L99" s="5">
        <f t="shared" si="29"/>
        <v>8.1300606705348178E-10</v>
      </c>
      <c r="M99" s="6">
        <f t="shared" si="22"/>
        <v>5.9147227623988844E-6</v>
      </c>
      <c r="N99">
        <f t="shared" si="23"/>
        <v>2.5599999999999999E-4</v>
      </c>
      <c r="O99">
        <f t="shared" si="30"/>
        <v>0.12181367020076755</v>
      </c>
      <c r="P99">
        <f t="shared" si="31"/>
        <v>0.9086836219121921</v>
      </c>
      <c r="Q99">
        <f t="shared" si="24"/>
        <v>0.2822645070089031</v>
      </c>
      <c r="R99">
        <f t="shared" si="25"/>
        <v>0.28226450700890354</v>
      </c>
    </row>
    <row r="100" spans="6:18">
      <c r="F100">
        <f t="shared" si="32"/>
        <v>9.7999999999999812</v>
      </c>
      <c r="G100">
        <f t="shared" si="19"/>
        <v>327.82221723437851</v>
      </c>
      <c r="H100">
        <f t="shared" si="26"/>
        <v>1.2181367020076754</v>
      </c>
      <c r="I100" s="4">
        <f t="shared" si="21"/>
        <v>4.0999999999999997E-6</v>
      </c>
      <c r="J100" s="5">
        <f t="shared" si="27"/>
        <v>6.2507812500002246E-7</v>
      </c>
      <c r="K100" s="5">
        <f t="shared" si="28"/>
        <v>5.7939643978858774E-4</v>
      </c>
      <c r="L100" s="5">
        <f t="shared" si="29"/>
        <v>8.1473444218127131E-10</v>
      </c>
      <c r="M100" s="6">
        <f t="shared" si="22"/>
        <v>5.9231025612723875E-6</v>
      </c>
      <c r="N100">
        <f t="shared" si="23"/>
        <v>2.5599999999999999E-4</v>
      </c>
      <c r="O100">
        <f t="shared" si="30"/>
        <v>0.12181367020076755</v>
      </c>
      <c r="P100">
        <f t="shared" si="31"/>
        <v>0.90885690574389255</v>
      </c>
      <c r="Q100">
        <f t="shared" si="24"/>
        <v>0.28210644790891798</v>
      </c>
      <c r="R100">
        <f t="shared" si="25"/>
        <v>0.28210644790891842</v>
      </c>
    </row>
    <row r="101" spans="6:18">
      <c r="F101">
        <f t="shared" si="32"/>
        <v>9.8999999999999808</v>
      </c>
      <c r="G101">
        <f t="shared" si="19"/>
        <v>327.82221723437851</v>
      </c>
      <c r="H101">
        <f t="shared" si="26"/>
        <v>1.2181367020076754</v>
      </c>
      <c r="I101" s="4">
        <f t="shared" si="21"/>
        <v>4.0999999999999997E-6</v>
      </c>
      <c r="J101" s="5">
        <f t="shared" si="27"/>
        <v>6.2507812500002246E-7</v>
      </c>
      <c r="K101" s="5">
        <f t="shared" si="28"/>
        <v>5.7980643978858769E-4</v>
      </c>
      <c r="L101" s="5">
        <f t="shared" si="29"/>
        <v>8.1646526515113549E-10</v>
      </c>
      <c r="M101" s="6">
        <f t="shared" si="22"/>
        <v>5.9314882920663246E-6</v>
      </c>
      <c r="N101">
        <f t="shared" si="23"/>
        <v>2.5599999999999999E-4</v>
      </c>
      <c r="O101">
        <f t="shared" si="30"/>
        <v>0.12181367020076755</v>
      </c>
      <c r="P101">
        <f t="shared" si="31"/>
        <v>0.90902969909021092</v>
      </c>
      <c r="Q101">
        <f t="shared" si="24"/>
        <v>0.2819488362002287</v>
      </c>
      <c r="R101">
        <f t="shared" si="25"/>
        <v>0.28194883620022909</v>
      </c>
    </row>
    <row r="102" spans="6:18">
      <c r="F102">
        <f t="shared" si="32"/>
        <v>9.9999999999999805</v>
      </c>
      <c r="G102">
        <f t="shared" si="19"/>
        <v>327.82221723437851</v>
      </c>
      <c r="H102">
        <f t="shared" si="26"/>
        <v>1.2181367020076754</v>
      </c>
      <c r="I102" s="4">
        <f t="shared" si="21"/>
        <v>4.0999999999999997E-6</v>
      </c>
      <c r="J102" s="5">
        <f t="shared" si="27"/>
        <v>6.2507812500002246E-7</v>
      </c>
      <c r="K102" s="5">
        <f t="shared" si="28"/>
        <v>5.8021643978858764E-4</v>
      </c>
      <c r="L102" s="5">
        <f t="shared" si="29"/>
        <v>8.1819853769524841E-10</v>
      </c>
      <c r="M102" s="6">
        <f t="shared" si="22"/>
        <v>5.9398799547807005E-6</v>
      </c>
      <c r="N102">
        <f t="shared" si="23"/>
        <v>2.5599999999999999E-4</v>
      </c>
      <c r="O102">
        <f t="shared" si="30"/>
        <v>0.12181367020076755</v>
      </c>
      <c r="P102">
        <f t="shared" si="31"/>
        <v>0.90920200368533866</v>
      </c>
      <c r="Q102">
        <f t="shared" si="24"/>
        <v>0.28179167030101049</v>
      </c>
      <c r="R102">
        <f t="shared" si="25"/>
        <v>0.28179167030101082</v>
      </c>
    </row>
    <row r="103" spans="6:18">
      <c r="F103">
        <f t="shared" si="32"/>
        <v>10.09999999999998</v>
      </c>
      <c r="G103">
        <f t="shared" si="19"/>
        <v>327.82221723437851</v>
      </c>
      <c r="H103">
        <f t="shared" si="26"/>
        <v>1.2181367020076754</v>
      </c>
      <c r="I103" s="4">
        <f t="shared" si="21"/>
        <v>4.0999999999999997E-6</v>
      </c>
      <c r="J103" s="5">
        <f t="shared" si="27"/>
        <v>6.2507812500002246E-7</v>
      </c>
      <c r="K103" s="5">
        <f t="shared" si="28"/>
        <v>5.8062643978858759E-4</v>
      </c>
      <c r="L103" s="5">
        <f t="shared" si="29"/>
        <v>8.1993426154578315E-10</v>
      </c>
      <c r="M103" s="6">
        <f t="shared" si="22"/>
        <v>5.9482775494155104E-6</v>
      </c>
      <c r="N103">
        <f t="shared" si="23"/>
        <v>2.5599999999999999E-4</v>
      </c>
      <c r="O103">
        <f t="shared" si="30"/>
        <v>0.12181367020076755</v>
      </c>
      <c r="P103">
        <f t="shared" si="31"/>
        <v>0.90937382125611355</v>
      </c>
      <c r="Q103">
        <f t="shared" si="24"/>
        <v>0.28163494863614524</v>
      </c>
      <c r="R103">
        <f t="shared" si="25"/>
        <v>0.28163494863614558</v>
      </c>
    </row>
    <row r="104" spans="6:18">
      <c r="F104">
        <f t="shared" si="32"/>
        <v>10.19999999999998</v>
      </c>
      <c r="G104">
        <f t="shared" si="19"/>
        <v>327.82221723437851</v>
      </c>
      <c r="H104">
        <f t="shared" si="26"/>
        <v>1.2181367020076754</v>
      </c>
      <c r="I104" s="4">
        <f t="shared" si="21"/>
        <v>4.0999999999999997E-6</v>
      </c>
      <c r="J104" s="5">
        <f t="shared" si="27"/>
        <v>6.2507812500002246E-7</v>
      </c>
      <c r="K104" s="5">
        <f t="shared" si="28"/>
        <v>5.8103643978858754E-4</v>
      </c>
      <c r="L104" s="5">
        <f t="shared" si="29"/>
        <v>8.2167243843491403E-10</v>
      </c>
      <c r="M104" s="6">
        <f t="shared" si="22"/>
        <v>5.9566810759707592E-6</v>
      </c>
      <c r="N104">
        <f t="shared" si="23"/>
        <v>2.5599999999999999E-4</v>
      </c>
      <c r="O104">
        <f t="shared" si="30"/>
        <v>0.12181367020076755</v>
      </c>
      <c r="P104">
        <f t="shared" si="31"/>
        <v>0.90954515352205767</v>
      </c>
      <c r="Q104">
        <f t="shared" si="24"/>
        <v>0.28147866963718832</v>
      </c>
      <c r="R104">
        <f t="shared" si="25"/>
        <v>0.28147866963718865</v>
      </c>
    </row>
    <row r="105" spans="6:18">
      <c r="F105">
        <f t="shared" si="32"/>
        <v>10.299999999999979</v>
      </c>
      <c r="G105">
        <f t="shared" si="19"/>
        <v>327.82221723437851</v>
      </c>
      <c r="H105">
        <f t="shared" si="26"/>
        <v>1.2181367020076754</v>
      </c>
      <c r="I105" s="4">
        <f t="shared" si="21"/>
        <v>4.0999999999999997E-6</v>
      </c>
      <c r="J105" s="5">
        <f t="shared" si="27"/>
        <v>6.2507812500002246E-7</v>
      </c>
      <c r="K105" s="5">
        <f t="shared" si="28"/>
        <v>5.8144643978858749E-4</v>
      </c>
      <c r="L105" s="5">
        <f t="shared" si="29"/>
        <v>8.2341307009481401E-10</v>
      </c>
      <c r="M105" s="6">
        <f t="shared" si="22"/>
        <v>5.9650905344464419E-6</v>
      </c>
      <c r="N105">
        <f t="shared" si="23"/>
        <v>2.5599999999999999E-4</v>
      </c>
      <c r="O105">
        <f t="shared" si="30"/>
        <v>0.12181367020076755</v>
      </c>
      <c r="P105">
        <f t="shared" si="31"/>
        <v>0.90971600219541304</v>
      </c>
      <c r="Q105">
        <f t="shared" si="24"/>
        <v>0.28132283174233563</v>
      </c>
      <c r="R105">
        <f t="shared" si="25"/>
        <v>0.28132283174233597</v>
      </c>
    </row>
    <row r="106" spans="6:18">
      <c r="F106">
        <f t="shared" si="32"/>
        <v>10.399999999999979</v>
      </c>
      <c r="G106">
        <f t="shared" si="19"/>
        <v>327.82221723437851</v>
      </c>
      <c r="H106">
        <f t="shared" si="26"/>
        <v>1.2181367020076754</v>
      </c>
      <c r="I106" s="4">
        <f t="shared" si="21"/>
        <v>4.0999999999999997E-6</v>
      </c>
      <c r="J106" s="5">
        <f t="shared" si="27"/>
        <v>6.2507812500002246E-7</v>
      </c>
      <c r="K106" s="5">
        <f t="shared" si="28"/>
        <v>5.8185643978858744E-4</v>
      </c>
      <c r="L106" s="5">
        <f t="shared" si="29"/>
        <v>8.2515615825765739E-10</v>
      </c>
      <c r="M106" s="6">
        <f t="shared" si="22"/>
        <v>5.9735059248425627E-6</v>
      </c>
      <c r="N106">
        <f t="shared" si="23"/>
        <v>2.5599999999999999E-4</v>
      </c>
      <c r="O106">
        <f t="shared" si="30"/>
        <v>0.12181367020076755</v>
      </c>
      <c r="P106">
        <f t="shared" si="31"/>
        <v>0.90988636898117714</v>
      </c>
      <c r="Q106">
        <f t="shared" si="24"/>
        <v>0.28116743339639072</v>
      </c>
      <c r="R106">
        <f t="shared" si="25"/>
        <v>0.28116743339639105</v>
      </c>
    </row>
    <row r="107" spans="6:18">
      <c r="F107">
        <f t="shared" si="32"/>
        <v>10.499999999999979</v>
      </c>
      <c r="G107">
        <f t="shared" si="19"/>
        <v>327.82221723437851</v>
      </c>
      <c r="H107">
        <f t="shared" si="26"/>
        <v>1.2181367020076754</v>
      </c>
      <c r="I107" s="4">
        <f t="shared" si="21"/>
        <v>4.0999999999999997E-6</v>
      </c>
      <c r="J107" s="5">
        <f t="shared" si="27"/>
        <v>6.2507812500002246E-7</v>
      </c>
      <c r="K107" s="5">
        <f t="shared" si="28"/>
        <v>5.822664397885874E-4</v>
      </c>
      <c r="L107" s="5">
        <f t="shared" si="29"/>
        <v>8.2690170465561726E-10</v>
      </c>
      <c r="M107" s="6">
        <f t="shared" si="22"/>
        <v>5.9819272471591174E-6</v>
      </c>
      <c r="N107">
        <f t="shared" si="23"/>
        <v>2.5599999999999999E-4</v>
      </c>
      <c r="O107">
        <f t="shared" si="30"/>
        <v>0.12181367020076755</v>
      </c>
      <c r="P107">
        <f t="shared" si="31"/>
        <v>0.91005625557713932</v>
      </c>
      <c r="Q107">
        <f t="shared" si="24"/>
        <v>0.2810124730507324</v>
      </c>
      <c r="R107">
        <f t="shared" si="25"/>
        <v>0.28101247305073268</v>
      </c>
    </row>
    <row r="108" spans="6:18">
      <c r="F108">
        <f t="shared" si="32"/>
        <v>10.599999999999978</v>
      </c>
      <c r="G108">
        <f t="shared" si="19"/>
        <v>327.82221723437851</v>
      </c>
      <c r="H108">
        <f t="shared" si="26"/>
        <v>1.2181367020076754</v>
      </c>
      <c r="I108" s="4">
        <f t="shared" si="21"/>
        <v>4.0999999999999997E-6</v>
      </c>
      <c r="J108" s="5">
        <f t="shared" si="27"/>
        <v>6.2507812500002246E-7</v>
      </c>
      <c r="K108" s="5">
        <f t="shared" si="28"/>
        <v>5.8267643978858735E-4</v>
      </c>
      <c r="L108" s="5">
        <f t="shared" si="29"/>
        <v>8.2864971102086783E-10</v>
      </c>
      <c r="M108" s="6">
        <f t="shared" si="22"/>
        <v>5.9903545013961102E-6</v>
      </c>
      <c r="N108">
        <f t="shared" si="23"/>
        <v>2.5599999999999999E-4</v>
      </c>
      <c r="O108">
        <f t="shared" si="30"/>
        <v>0.12181367020076755</v>
      </c>
      <c r="P108">
        <f t="shared" si="31"/>
        <v>0.91022566367391533</v>
      </c>
      <c r="Q108">
        <f t="shared" si="24"/>
        <v>0.28085794916328205</v>
      </c>
      <c r="R108">
        <f t="shared" si="25"/>
        <v>0.28085794916328233</v>
      </c>
    </row>
    <row r="109" spans="6:18">
      <c r="F109">
        <f t="shared" si="32"/>
        <v>10.699999999999978</v>
      </c>
      <c r="G109">
        <f t="shared" si="19"/>
        <v>327.82221723437851</v>
      </c>
      <c r="H109">
        <f t="shared" si="26"/>
        <v>1.2181367020076754</v>
      </c>
      <c r="I109" s="4">
        <f t="shared" si="21"/>
        <v>4.0999999999999997E-6</v>
      </c>
      <c r="J109" s="5">
        <f t="shared" si="27"/>
        <v>6.2507812500002246E-7</v>
      </c>
      <c r="K109" s="5">
        <f t="shared" si="28"/>
        <v>5.830864397885873E-4</v>
      </c>
      <c r="L109" s="5">
        <f t="shared" si="29"/>
        <v>8.3040017908558225E-10</v>
      </c>
      <c r="M109" s="6">
        <f t="shared" si="22"/>
        <v>5.9987876875535385E-6</v>
      </c>
      <c r="N109">
        <f t="shared" si="23"/>
        <v>2.5599999999999999E-4</v>
      </c>
      <c r="O109">
        <f t="shared" si="30"/>
        <v>0.12181367020076755</v>
      </c>
      <c r="P109">
        <f t="shared" si="31"/>
        <v>0.9103945949549842</v>
      </c>
      <c r="Q109">
        <f t="shared" si="24"/>
        <v>0.2807038601984716</v>
      </c>
      <c r="R109">
        <f t="shared" si="25"/>
        <v>0.28070386019847188</v>
      </c>
    </row>
    <row r="110" spans="6:18">
      <c r="F110">
        <f t="shared" si="32"/>
        <v>10.799999999999978</v>
      </c>
      <c r="G110">
        <f t="shared" si="19"/>
        <v>327.82221723437851</v>
      </c>
      <c r="H110">
        <f t="shared" si="26"/>
        <v>1.2181367020076754</v>
      </c>
      <c r="I110" s="4">
        <f t="shared" si="21"/>
        <v>4.0999999999999997E-6</v>
      </c>
      <c r="J110" s="5">
        <f t="shared" si="27"/>
        <v>6.2507812500002246E-7</v>
      </c>
      <c r="K110" s="5">
        <f t="shared" si="28"/>
        <v>5.8349643978858725E-4</v>
      </c>
      <c r="L110" s="5">
        <f t="shared" si="29"/>
        <v>8.3215311058193445E-10</v>
      </c>
      <c r="M110" s="6">
        <f t="shared" si="22"/>
        <v>6.0072268056314025E-6</v>
      </c>
      <c r="N110">
        <f t="shared" si="23"/>
        <v>2.5599999999999999E-4</v>
      </c>
      <c r="O110">
        <f t="shared" si="30"/>
        <v>0.12181367020076755</v>
      </c>
      <c r="P110">
        <f t="shared" si="31"/>
        <v>0.91056305109672231</v>
      </c>
      <c r="Q110">
        <f t="shared" si="24"/>
        <v>0.28055020462721147</v>
      </c>
      <c r="R110">
        <f t="shared" si="25"/>
        <v>0.28055020462721175</v>
      </c>
    </row>
    <row r="111" spans="6:18">
      <c r="F111">
        <f t="shared" si="32"/>
        <v>10.899999999999977</v>
      </c>
      <c r="G111">
        <f t="shared" si="19"/>
        <v>327.82221723437851</v>
      </c>
      <c r="H111">
        <f t="shared" si="26"/>
        <v>1.2181367020076754</v>
      </c>
      <c r="I111" s="4">
        <f t="shared" si="21"/>
        <v>4.0999999999999997E-6</v>
      </c>
      <c r="J111" s="5">
        <f t="shared" si="27"/>
        <v>6.2507812500002246E-7</v>
      </c>
      <c r="K111" s="5">
        <f t="shared" si="28"/>
        <v>5.839064397885872E-4</v>
      </c>
      <c r="L111" s="5">
        <f t="shared" si="29"/>
        <v>8.33908507242098E-10</v>
      </c>
      <c r="M111" s="6">
        <f t="shared" si="22"/>
        <v>6.0156718556297029E-6</v>
      </c>
      <c r="N111">
        <f t="shared" si="23"/>
        <v>2.5599999999999999E-4</v>
      </c>
      <c r="O111">
        <f t="shared" si="30"/>
        <v>0.12181367020076755</v>
      </c>
      <c r="P111">
        <f t="shared" si="31"/>
        <v>0.91073103376843767</v>
      </c>
      <c r="Q111">
        <f t="shared" si="24"/>
        <v>0.28039698092685866</v>
      </c>
      <c r="R111">
        <f t="shared" si="25"/>
        <v>0.28039698092685894</v>
      </c>
    </row>
    <row r="112" spans="6:18">
      <c r="F112">
        <f t="shared" si="32"/>
        <v>10.999999999999977</v>
      </c>
      <c r="G112">
        <f t="shared" si="19"/>
        <v>327.82221723437851</v>
      </c>
      <c r="H112">
        <f t="shared" si="26"/>
        <v>1.2181367020076754</v>
      </c>
      <c r="I112" s="4">
        <f t="shared" si="21"/>
        <v>4.0999999999999997E-6</v>
      </c>
      <c r="J112" s="5">
        <f t="shared" si="27"/>
        <v>6.2507812500002246E-7</v>
      </c>
      <c r="K112" s="5">
        <f t="shared" si="28"/>
        <v>5.8431643978858715E-4</v>
      </c>
      <c r="L112" s="5">
        <f t="shared" si="29"/>
        <v>8.3566637079824659E-10</v>
      </c>
      <c r="M112" s="6">
        <f t="shared" si="22"/>
        <v>6.0241228375484388E-6</v>
      </c>
      <c r="N112">
        <f t="shared" si="23"/>
        <v>2.5599999999999999E-4</v>
      </c>
      <c r="O112">
        <f t="shared" si="30"/>
        <v>0.12181367020076755</v>
      </c>
      <c r="P112">
        <f t="shared" si="31"/>
        <v>0.91089854463240638</v>
      </c>
      <c r="Q112">
        <f t="shared" si="24"/>
        <v>0.28024418758118508</v>
      </c>
      <c r="R112">
        <f t="shared" si="25"/>
        <v>0.28024418758118536</v>
      </c>
    </row>
    <row r="113" spans="6:18">
      <c r="F113">
        <f t="shared" si="32"/>
        <v>11.099999999999977</v>
      </c>
      <c r="G113">
        <f t="shared" si="19"/>
        <v>327.82221723437851</v>
      </c>
      <c r="H113">
        <f t="shared" si="26"/>
        <v>1.2181367020076754</v>
      </c>
      <c r="I113" s="4">
        <f t="shared" si="21"/>
        <v>4.0999999999999997E-6</v>
      </c>
      <c r="J113" s="5">
        <f t="shared" si="27"/>
        <v>6.2507812500002246E-7</v>
      </c>
      <c r="K113" s="5">
        <f t="shared" si="28"/>
        <v>5.847264397885871E-4</v>
      </c>
      <c r="L113" s="5">
        <f t="shared" si="29"/>
        <v>8.3742670298255413E-10</v>
      </c>
      <c r="M113" s="6">
        <f t="shared" si="22"/>
        <v>6.0325797513876128E-6</v>
      </c>
      <c r="N113">
        <f t="shared" si="23"/>
        <v>2.5599999999999999E-4</v>
      </c>
      <c r="O113">
        <f t="shared" si="30"/>
        <v>0.12181367020076755</v>
      </c>
      <c r="P113">
        <f t="shared" si="31"/>
        <v>0.91106558534390625</v>
      </c>
      <c r="Q113">
        <f t="shared" si="24"/>
        <v>0.28009182308034597</v>
      </c>
      <c r="R113">
        <f t="shared" si="25"/>
        <v>0.28009182308034625</v>
      </c>
    </row>
    <row r="114" spans="6:18">
      <c r="F114">
        <f t="shared" si="32"/>
        <v>11.199999999999976</v>
      </c>
      <c r="G114">
        <f t="shared" si="19"/>
        <v>327.82221723437851</v>
      </c>
      <c r="H114">
        <f t="shared" si="26"/>
        <v>1.2181367020076754</v>
      </c>
      <c r="I114" s="4">
        <f t="shared" si="21"/>
        <v>4.0999999999999997E-6</v>
      </c>
      <c r="J114" s="5">
        <f t="shared" si="27"/>
        <v>6.2507812500002246E-7</v>
      </c>
      <c r="K114" s="5">
        <f t="shared" si="28"/>
        <v>5.8513643978858705E-4</v>
      </c>
      <c r="L114" s="5">
        <f t="shared" si="29"/>
        <v>8.3918950552719368E-10</v>
      </c>
      <c r="M114" s="6">
        <f t="shared" si="22"/>
        <v>6.0410425971472208E-6</v>
      </c>
      <c r="N114">
        <f t="shared" si="23"/>
        <v>2.5599999999999999E-4</v>
      </c>
      <c r="O114">
        <f t="shared" si="30"/>
        <v>0.12181367020076755</v>
      </c>
      <c r="P114">
        <f t="shared" si="31"/>
        <v>0.91123215755125042</v>
      </c>
      <c r="Q114">
        <f t="shared" si="24"/>
        <v>0.27993988592084867</v>
      </c>
      <c r="R114">
        <f t="shared" si="25"/>
        <v>0.27993988592084895</v>
      </c>
    </row>
    <row r="115" spans="6:18">
      <c r="F115">
        <f t="shared" si="32"/>
        <v>11.299999999999976</v>
      </c>
      <c r="G115">
        <f t="shared" si="19"/>
        <v>327.82221723437851</v>
      </c>
      <c r="H115">
        <f t="shared" si="26"/>
        <v>1.2181367020076754</v>
      </c>
      <c r="I115" s="4">
        <f t="shared" si="21"/>
        <v>4.0999999999999997E-6</v>
      </c>
      <c r="J115" s="5">
        <f t="shared" si="27"/>
        <v>6.2507812500002246E-7</v>
      </c>
      <c r="K115" s="5">
        <f t="shared" si="28"/>
        <v>5.85546439788587E-4</v>
      </c>
      <c r="L115" s="5">
        <f t="shared" si="29"/>
        <v>8.4095478016433946E-10</v>
      </c>
      <c r="M115" s="6">
        <f t="shared" si="22"/>
        <v>6.049511374827266E-6</v>
      </c>
      <c r="N115">
        <f t="shared" si="23"/>
        <v>2.5599999999999999E-4</v>
      </c>
      <c r="O115">
        <f t="shared" si="30"/>
        <v>0.12181367020076755</v>
      </c>
      <c r="P115">
        <f t="shared" si="31"/>
        <v>0.91139826289582304</v>
      </c>
      <c r="Q115">
        <f t="shared" si="24"/>
        <v>0.27978837460552147</v>
      </c>
      <c r="R115">
        <f t="shared" si="25"/>
        <v>0.27978837460552169</v>
      </c>
    </row>
    <row r="116" spans="6:18">
      <c r="F116">
        <f t="shared" si="32"/>
        <v>11.399999999999975</v>
      </c>
      <c r="G116">
        <f t="shared" si="19"/>
        <v>327.82221723437851</v>
      </c>
      <c r="H116">
        <f t="shared" si="26"/>
        <v>1.2181367020076754</v>
      </c>
      <c r="I116" s="4">
        <f t="shared" si="21"/>
        <v>4.0999999999999997E-6</v>
      </c>
      <c r="J116" s="5">
        <f t="shared" si="27"/>
        <v>6.2507812500002246E-7</v>
      </c>
      <c r="K116" s="5">
        <f t="shared" si="28"/>
        <v>5.8595643978858695E-4</v>
      </c>
      <c r="L116" s="5">
        <f t="shared" si="29"/>
        <v>8.4272252862616494E-10</v>
      </c>
      <c r="M116" s="6">
        <f t="shared" si="22"/>
        <v>6.0579860844277484E-6</v>
      </c>
      <c r="N116">
        <f t="shared" si="23"/>
        <v>2.5599999999999999E-4</v>
      </c>
      <c r="O116">
        <f t="shared" si="30"/>
        <v>0.12181367020076755</v>
      </c>
      <c r="P116">
        <f t="shared" si="31"/>
        <v>0.9115639030121121</v>
      </c>
      <c r="Q116">
        <f t="shared" si="24"/>
        <v>0.2796372876434825</v>
      </c>
      <c r="R116">
        <f t="shared" si="25"/>
        <v>0.27963728764348267</v>
      </c>
    </row>
    <row r="117" spans="6:18">
      <c r="F117">
        <f t="shared" si="32"/>
        <v>11.499999999999975</v>
      </c>
      <c r="G117">
        <f t="shared" si="19"/>
        <v>327.82221723437851</v>
      </c>
      <c r="H117">
        <f t="shared" si="26"/>
        <v>1.2181367020076754</v>
      </c>
      <c r="I117" s="4">
        <f t="shared" si="21"/>
        <v>4.0999999999999997E-6</v>
      </c>
      <c r="J117" s="5">
        <f t="shared" si="27"/>
        <v>6.2507812500002246E-7</v>
      </c>
      <c r="K117" s="5">
        <f t="shared" si="28"/>
        <v>5.863664397885869E-4</v>
      </c>
      <c r="L117" s="5">
        <f t="shared" si="29"/>
        <v>8.4449275264484362E-10</v>
      </c>
      <c r="M117" s="6">
        <f t="shared" si="22"/>
        <v>6.0664667259486648E-6</v>
      </c>
      <c r="N117">
        <f t="shared" si="23"/>
        <v>2.5599999999999999E-4</v>
      </c>
      <c r="O117">
        <f t="shared" si="30"/>
        <v>0.12181367020076755</v>
      </c>
      <c r="P117">
        <f t="shared" si="31"/>
        <v>0.91172907952774374</v>
      </c>
      <c r="Q117">
        <f t="shared" si="24"/>
        <v>0.27948662355010906</v>
      </c>
      <c r="R117">
        <f t="shared" si="25"/>
        <v>0.27948662355010917</v>
      </c>
    </row>
    <row r="118" spans="6:18">
      <c r="F118">
        <f t="shared" si="32"/>
        <v>11.599999999999975</v>
      </c>
      <c r="G118">
        <f t="shared" si="19"/>
        <v>327.82221723437851</v>
      </c>
      <c r="H118">
        <f t="shared" si="26"/>
        <v>1.2181367020076754</v>
      </c>
      <c r="I118" s="4">
        <f t="shared" si="21"/>
        <v>4.0999999999999997E-6</v>
      </c>
      <c r="J118" s="5">
        <f t="shared" si="27"/>
        <v>6.2507812500002246E-7</v>
      </c>
      <c r="K118" s="5">
        <f t="shared" si="28"/>
        <v>5.8677643978858685E-4</v>
      </c>
      <c r="L118" s="5">
        <f t="shared" si="29"/>
        <v>8.4626545395254939E-10</v>
      </c>
      <c r="M118" s="6">
        <f t="shared" si="22"/>
        <v>6.0749532993900192E-6</v>
      </c>
      <c r="N118">
        <f t="shared" si="23"/>
        <v>2.5599999999999999E-4</v>
      </c>
      <c r="O118">
        <f t="shared" si="30"/>
        <v>0.12181367020076755</v>
      </c>
      <c r="P118">
        <f t="shared" si="31"/>
        <v>0.91189379406351567</v>
      </c>
      <c r="Q118">
        <f t="shared" si="24"/>
        <v>0.2793363808470069</v>
      </c>
      <c r="R118">
        <f t="shared" si="25"/>
        <v>0.27933638084700696</v>
      </c>
    </row>
    <row r="119" spans="6:18">
      <c r="F119">
        <f t="shared" si="32"/>
        <v>11.699999999999974</v>
      </c>
      <c r="G119">
        <f t="shared" si="19"/>
        <v>327.82221723437851</v>
      </c>
      <c r="H119">
        <f t="shared" si="26"/>
        <v>1.2181367020076754</v>
      </c>
      <c r="I119" s="4">
        <f t="shared" si="21"/>
        <v>4.0999999999999997E-6</v>
      </c>
      <c r="J119" s="5">
        <f t="shared" si="27"/>
        <v>6.2507812500002246E-7</v>
      </c>
      <c r="K119" s="5">
        <f t="shared" si="28"/>
        <v>5.871864397885868E-4</v>
      </c>
      <c r="L119" s="5">
        <f t="shared" si="29"/>
        <v>8.4804063428145574E-10</v>
      </c>
      <c r="M119" s="6">
        <f t="shared" si="22"/>
        <v>6.0834458047518084E-6</v>
      </c>
      <c r="N119">
        <f t="shared" si="23"/>
        <v>2.5599999999999999E-4</v>
      </c>
      <c r="O119">
        <f t="shared" si="30"/>
        <v>0.12181367020076755</v>
      </c>
      <c r="P119">
        <f t="shared" si="31"/>
        <v>0.91205804823343029</v>
      </c>
      <c r="Q119">
        <f t="shared" si="24"/>
        <v>0.27918655806197978</v>
      </c>
      <c r="R119">
        <f t="shared" si="25"/>
        <v>0.27918655806197984</v>
      </c>
    </row>
    <row r="120" spans="6:18">
      <c r="F120">
        <f t="shared" si="32"/>
        <v>11.799999999999974</v>
      </c>
      <c r="G120">
        <f t="shared" si="19"/>
        <v>327.82221723437851</v>
      </c>
      <c r="H120">
        <f t="shared" si="26"/>
        <v>1.2181367020076754</v>
      </c>
      <c r="I120" s="4">
        <f t="shared" si="21"/>
        <v>4.0999999999999997E-6</v>
      </c>
      <c r="J120" s="5">
        <f t="shared" si="27"/>
        <v>6.2507812500002246E-7</v>
      </c>
      <c r="K120" s="5">
        <f t="shared" si="28"/>
        <v>5.8759643978858675E-4</v>
      </c>
      <c r="L120" s="5">
        <f t="shared" si="29"/>
        <v>8.4981829536373657E-10</v>
      </c>
      <c r="M120" s="6">
        <f t="shared" si="22"/>
        <v>6.0919442420340357E-6</v>
      </c>
      <c r="N120">
        <f t="shared" si="23"/>
        <v>2.5599999999999999E-4</v>
      </c>
      <c r="O120">
        <f t="shared" si="30"/>
        <v>0.12181367020076755</v>
      </c>
      <c r="P120">
        <f t="shared" si="31"/>
        <v>0.91222184364472869</v>
      </c>
      <c r="Q120">
        <f t="shared" si="24"/>
        <v>0.27903715372899918</v>
      </c>
      <c r="R120">
        <f t="shared" si="25"/>
        <v>0.27903715372899929</v>
      </c>
    </row>
    <row r="121" spans="6:18">
      <c r="F121">
        <f t="shared" si="32"/>
        <v>11.899999999999974</v>
      </c>
      <c r="G121">
        <f t="shared" si="19"/>
        <v>327.82221723437851</v>
      </c>
      <c r="H121">
        <f t="shared" si="26"/>
        <v>1.2181367020076754</v>
      </c>
      <c r="I121" s="4">
        <f t="shared" si="21"/>
        <v>4.0999999999999997E-6</v>
      </c>
      <c r="J121" s="5">
        <f t="shared" si="27"/>
        <v>6.2507812500002246E-7</v>
      </c>
      <c r="K121" s="5">
        <f t="shared" si="28"/>
        <v>5.880064397885867E-4</v>
      </c>
      <c r="L121" s="5">
        <f t="shared" si="29"/>
        <v>8.5159843893156525E-10</v>
      </c>
      <c r="M121" s="6">
        <f t="shared" si="22"/>
        <v>6.1004486112366978E-6</v>
      </c>
      <c r="N121">
        <f t="shared" si="23"/>
        <v>2.5599999999999999E-4</v>
      </c>
      <c r="O121">
        <f t="shared" si="30"/>
        <v>0.12181367020076755</v>
      </c>
      <c r="P121">
        <f t="shared" si="31"/>
        <v>0.91238518189792273</v>
      </c>
      <c r="Q121">
        <f t="shared" si="24"/>
        <v>0.27888816638817426</v>
      </c>
      <c r="R121">
        <f t="shared" si="25"/>
        <v>0.27888816638817437</v>
      </c>
    </row>
    <row r="122" spans="6:18">
      <c r="F122">
        <f t="shared" si="32"/>
        <v>11.999999999999973</v>
      </c>
      <c r="G122">
        <f t="shared" si="19"/>
        <v>327.82221723437851</v>
      </c>
      <c r="H122">
        <f t="shared" si="26"/>
        <v>1.2181367020076754</v>
      </c>
      <c r="I122" s="4">
        <f t="shared" si="21"/>
        <v>4.0999999999999997E-6</v>
      </c>
      <c r="J122" s="5">
        <f t="shared" si="27"/>
        <v>6.2507812500002246E-7</v>
      </c>
      <c r="K122" s="5">
        <f t="shared" si="28"/>
        <v>5.8841643978858665E-4</v>
      </c>
      <c r="L122" s="5">
        <f t="shared" si="29"/>
        <v>8.5338106671711548E-10</v>
      </c>
      <c r="M122" s="6">
        <f t="shared" si="22"/>
        <v>6.1089589123597954E-6</v>
      </c>
      <c r="N122">
        <f t="shared" si="23"/>
        <v>2.5599999999999999E-4</v>
      </c>
      <c r="O122">
        <f t="shared" si="30"/>
        <v>0.12181367020076755</v>
      </c>
      <c r="P122">
        <f t="shared" si="31"/>
        <v>0.91254806458682847</v>
      </c>
      <c r="Q122">
        <f t="shared" si="24"/>
        <v>0.27873959458572173</v>
      </c>
      <c r="R122">
        <f t="shared" si="25"/>
        <v>0.27873959458572184</v>
      </c>
    </row>
    <row r="123" spans="6:18">
      <c r="F123">
        <f t="shared" si="32"/>
        <v>12.099999999999973</v>
      </c>
      <c r="G123">
        <f t="shared" si="19"/>
        <v>327.82221723437851</v>
      </c>
      <c r="H123">
        <f t="shared" si="26"/>
        <v>1.2181367020076754</v>
      </c>
      <c r="I123" s="4">
        <f t="shared" si="21"/>
        <v>4.0999999999999997E-6</v>
      </c>
      <c r="J123" s="5">
        <f t="shared" si="27"/>
        <v>6.2507812500002246E-7</v>
      </c>
      <c r="K123" s="5">
        <f t="shared" si="28"/>
        <v>5.888264397885866E-4</v>
      </c>
      <c r="L123" s="5">
        <f t="shared" si="29"/>
        <v>8.5516618045256106E-10</v>
      </c>
      <c r="M123" s="6">
        <f t="shared" si="22"/>
        <v>6.1174751454033294E-6</v>
      </c>
      <c r="N123">
        <f t="shared" si="23"/>
        <v>2.5599999999999999E-4</v>
      </c>
      <c r="O123">
        <f t="shared" si="30"/>
        <v>0.12181367020076755</v>
      </c>
      <c r="P123">
        <f t="shared" si="31"/>
        <v>0.91271049329859866</v>
      </c>
      <c r="Q123">
        <f t="shared" si="24"/>
        <v>0.27859143687393623</v>
      </c>
      <c r="R123">
        <f t="shared" si="25"/>
        <v>0.27859143687393634</v>
      </c>
    </row>
    <row r="124" spans="6:18">
      <c r="F124">
        <f t="shared" si="32"/>
        <v>12.199999999999973</v>
      </c>
      <c r="G124">
        <f t="shared" si="19"/>
        <v>327.82221723437851</v>
      </c>
      <c r="H124">
        <f t="shared" si="26"/>
        <v>1.2181367020076754</v>
      </c>
      <c r="I124" s="4">
        <f t="shared" si="21"/>
        <v>4.0999999999999997E-6</v>
      </c>
      <c r="J124" s="5">
        <f t="shared" si="27"/>
        <v>6.2507812500002246E-7</v>
      </c>
      <c r="K124" s="5">
        <f t="shared" si="28"/>
        <v>5.8923643978858655E-4</v>
      </c>
      <c r="L124" s="5">
        <f t="shared" si="29"/>
        <v>8.5695378187007557E-10</v>
      </c>
      <c r="M124" s="6">
        <f t="shared" si="22"/>
        <v>6.1259973103672998E-6</v>
      </c>
      <c r="N124">
        <f t="shared" si="23"/>
        <v>2.5599999999999999E-4</v>
      </c>
      <c r="O124">
        <f t="shared" si="30"/>
        <v>0.12181367020076755</v>
      </c>
      <c r="P124">
        <f t="shared" si="31"/>
        <v>0.91287246961375557</v>
      </c>
      <c r="Q124">
        <f t="shared" si="24"/>
        <v>0.27844369181116052</v>
      </c>
      <c r="R124">
        <f t="shared" si="25"/>
        <v>0.27844369181116063</v>
      </c>
    </row>
    <row r="125" spans="6:18">
      <c r="F125">
        <f t="shared" si="32"/>
        <v>12.299999999999972</v>
      </c>
      <c r="G125">
        <f t="shared" si="19"/>
        <v>327.82221723437851</v>
      </c>
      <c r="H125">
        <f t="shared" si="26"/>
        <v>1.2181367020076754</v>
      </c>
      <c r="I125" s="4">
        <f t="shared" si="21"/>
        <v>4.0999999999999997E-6</v>
      </c>
      <c r="J125" s="5">
        <f t="shared" si="27"/>
        <v>6.2507812500002246E-7</v>
      </c>
      <c r="K125" s="5">
        <f t="shared" si="28"/>
        <v>5.896464397885865E-4</v>
      </c>
      <c r="L125" s="5">
        <f t="shared" si="29"/>
        <v>8.587438727018329E-10</v>
      </c>
      <c r="M125" s="6">
        <f t="shared" si="22"/>
        <v>6.1345254072517084E-6</v>
      </c>
      <c r="N125">
        <f t="shared" si="23"/>
        <v>2.5599999999999999E-4</v>
      </c>
      <c r="O125">
        <f t="shared" si="30"/>
        <v>0.12181367020076755</v>
      </c>
      <c r="P125">
        <f t="shared" si="31"/>
        <v>0.91303399510622218</v>
      </c>
      <c r="Q125">
        <f t="shared" si="24"/>
        <v>0.27829635796175622</v>
      </c>
      <c r="R125">
        <f t="shared" si="25"/>
        <v>0.27829635796175634</v>
      </c>
    </row>
    <row r="126" spans="6:18">
      <c r="F126">
        <f t="shared" si="32"/>
        <v>12.399999999999972</v>
      </c>
      <c r="G126">
        <f t="shared" si="19"/>
        <v>327.82221723437851</v>
      </c>
      <c r="H126">
        <f t="shared" si="26"/>
        <v>1.2181367020076754</v>
      </c>
      <c r="I126" s="4">
        <f t="shared" si="21"/>
        <v>4.0999999999999997E-6</v>
      </c>
      <c r="J126" s="5">
        <f t="shared" si="27"/>
        <v>6.2507812500002246E-7</v>
      </c>
      <c r="K126" s="5">
        <f t="shared" si="28"/>
        <v>5.9005643978858645E-4</v>
      </c>
      <c r="L126" s="5">
        <f t="shared" si="29"/>
        <v>8.6053645468000625E-10</v>
      </c>
      <c r="M126" s="6">
        <f t="shared" si="22"/>
        <v>6.1430594360565508E-6</v>
      </c>
      <c r="N126">
        <f t="shared" si="23"/>
        <v>2.5599999999999999E-4</v>
      </c>
      <c r="O126">
        <f t="shared" si="30"/>
        <v>0.12181367020076755</v>
      </c>
      <c r="P126">
        <f t="shared" si="31"/>
        <v>0.91319507134335609</v>
      </c>
      <c r="Q126">
        <f t="shared" si="24"/>
        <v>0.27814943389607433</v>
      </c>
      <c r="R126">
        <f t="shared" si="25"/>
        <v>0.27814943389607444</v>
      </c>
    </row>
    <row r="127" spans="6:18">
      <c r="F127">
        <f t="shared" si="32"/>
        <v>12.499999999999972</v>
      </c>
      <c r="G127">
        <f t="shared" si="19"/>
        <v>327.82221723437851</v>
      </c>
      <c r="H127">
        <f t="shared" si="26"/>
        <v>1.2181367020076754</v>
      </c>
      <c r="I127" s="4">
        <f t="shared" si="21"/>
        <v>4.0999999999999997E-6</v>
      </c>
      <c r="J127" s="5">
        <f t="shared" si="27"/>
        <v>6.2507812500002246E-7</v>
      </c>
      <c r="K127" s="5">
        <f t="shared" si="28"/>
        <v>5.904664397885864E-4</v>
      </c>
      <c r="L127" s="5">
        <f t="shared" si="29"/>
        <v>8.623315295367694E-10</v>
      </c>
      <c r="M127" s="6">
        <f t="shared" si="22"/>
        <v>6.1515993967818288E-6</v>
      </c>
      <c r="N127">
        <f t="shared" si="23"/>
        <v>2.5599999999999999E-4</v>
      </c>
      <c r="O127">
        <f t="shared" si="30"/>
        <v>0.12181367020076755</v>
      </c>
      <c r="P127">
        <f t="shared" si="31"/>
        <v>0.91335569988597931</v>
      </c>
      <c r="Q127">
        <f t="shared" si="24"/>
        <v>0.27800291819042627</v>
      </c>
      <c r="R127">
        <f t="shared" si="25"/>
        <v>0.27800291819042638</v>
      </c>
    </row>
    <row r="128" spans="6:18">
      <c r="F128">
        <f t="shared" si="32"/>
        <v>12.599999999999971</v>
      </c>
      <c r="G128">
        <f t="shared" si="19"/>
        <v>327.82221723437851</v>
      </c>
      <c r="H128">
        <f t="shared" si="26"/>
        <v>1.2181367020076754</v>
      </c>
      <c r="I128" s="4">
        <f t="shared" si="21"/>
        <v>4.0999999999999997E-6</v>
      </c>
      <c r="J128" s="5">
        <f t="shared" si="27"/>
        <v>6.2507812500002246E-7</v>
      </c>
      <c r="K128" s="5">
        <f t="shared" si="28"/>
        <v>5.9087643978858635E-4</v>
      </c>
      <c r="L128" s="5">
        <f t="shared" si="29"/>
        <v>8.6412909900429635E-10</v>
      </c>
      <c r="M128" s="6">
        <f t="shared" si="22"/>
        <v>6.1601452894275441E-6</v>
      </c>
      <c r="N128">
        <f t="shared" si="23"/>
        <v>2.5599999999999999E-4</v>
      </c>
      <c r="O128">
        <f t="shared" si="30"/>
        <v>0.12181367020076755</v>
      </c>
      <c r="P128">
        <f t="shared" si="31"/>
        <v>0.9135158822884123</v>
      </c>
      <c r="Q128">
        <f t="shared" si="24"/>
        <v>0.27785680942705482</v>
      </c>
      <c r="R128">
        <f t="shared" si="25"/>
        <v>0.27785680942705493</v>
      </c>
    </row>
    <row r="129" spans="6:18">
      <c r="F129">
        <f t="shared" si="32"/>
        <v>12.699999999999971</v>
      </c>
      <c r="G129">
        <f t="shared" si="19"/>
        <v>327.82221723437851</v>
      </c>
      <c r="H129">
        <f t="shared" si="26"/>
        <v>1.2181367020076754</v>
      </c>
      <c r="I129" s="4">
        <f t="shared" si="21"/>
        <v>4.0999999999999997E-6</v>
      </c>
      <c r="J129" s="5">
        <f t="shared" si="27"/>
        <v>6.2507812500002246E-7</v>
      </c>
      <c r="K129" s="5">
        <f t="shared" si="28"/>
        <v>5.912864397885863E-4</v>
      </c>
      <c r="L129" s="5">
        <f t="shared" si="29"/>
        <v>8.6592916481476069E-10</v>
      </c>
      <c r="M129" s="6">
        <f t="shared" si="22"/>
        <v>6.1686971139936975E-6</v>
      </c>
      <c r="N129">
        <f t="shared" si="23"/>
        <v>2.5599999999999999E-4</v>
      </c>
      <c r="O129">
        <f t="shared" si="30"/>
        <v>0.12181367020076755</v>
      </c>
      <c r="P129">
        <f t="shared" si="31"/>
        <v>0.91367562009850356</v>
      </c>
      <c r="Q129">
        <f t="shared" si="24"/>
        <v>0.27771110619410533</v>
      </c>
      <c r="R129">
        <f t="shared" si="25"/>
        <v>0.27771110619410544</v>
      </c>
    </row>
    <row r="130" spans="6:18">
      <c r="F130">
        <f t="shared" si="32"/>
        <v>12.799999999999971</v>
      </c>
      <c r="G130">
        <f t="shared" ref="G130:G193" si="33">Tc+R_*F130</f>
        <v>327.82221723437851</v>
      </c>
      <c r="H130">
        <f t="shared" si="26"/>
        <v>1.2181367020076754</v>
      </c>
      <c r="I130" s="4">
        <f t="shared" ref="I130:I193" si="34">we</f>
        <v>4.0999999999999997E-6</v>
      </c>
      <c r="J130" s="5">
        <f t="shared" si="27"/>
        <v>6.2507812500002246E-7</v>
      </c>
      <c r="K130" s="5">
        <f t="shared" si="28"/>
        <v>5.9169643978858625E-4</v>
      </c>
      <c r="L130" s="5">
        <f t="shared" si="29"/>
        <v>8.6773172870033559E-10</v>
      </c>
      <c r="M130" s="6">
        <f t="shared" ref="M130:M193" si="35">f2_*f3_/f1_/K130*L130</f>
        <v>6.1772548704802839E-6</v>
      </c>
      <c r="N130">
        <f t="shared" ref="N130:N193" si="36">del_dl</f>
        <v>2.5599999999999999E-4</v>
      </c>
      <c r="O130">
        <f t="shared" si="30"/>
        <v>0.12181367020076755</v>
      </c>
      <c r="P130">
        <f t="shared" si="31"/>
        <v>0.91383491485766233</v>
      </c>
      <c r="Q130">
        <f t="shared" si="24"/>
        <v>0.27756580708559697</v>
      </c>
      <c r="R130">
        <f t="shared" si="25"/>
        <v>0.27756580708559708</v>
      </c>
    </row>
    <row r="131" spans="6:18">
      <c r="F131">
        <f t="shared" si="32"/>
        <v>12.89999999999997</v>
      </c>
      <c r="G131">
        <f t="shared" si="33"/>
        <v>327.82221723437851</v>
      </c>
      <c r="H131">
        <f t="shared" si="26"/>
        <v>1.2181367020076754</v>
      </c>
      <c r="I131" s="4">
        <f t="shared" si="34"/>
        <v>4.0999999999999997E-6</v>
      </c>
      <c r="J131" s="5">
        <f t="shared" si="27"/>
        <v>6.2507812500002246E-7</v>
      </c>
      <c r="K131" s="5">
        <f t="shared" si="28"/>
        <v>5.921064397885862E-4</v>
      </c>
      <c r="L131" s="5">
        <f t="shared" si="29"/>
        <v>8.6953679239319517E-10</v>
      </c>
      <c r="M131" s="6">
        <f t="shared" si="35"/>
        <v>6.1858185588873076E-6</v>
      </c>
      <c r="N131">
        <f t="shared" si="36"/>
        <v>2.5599999999999999E-4</v>
      </c>
      <c r="O131">
        <f t="shared" si="30"/>
        <v>0.12181367020076755</v>
      </c>
      <c r="P131">
        <f t="shared" si="31"/>
        <v>0.91399376810088917</v>
      </c>
      <c r="Q131">
        <f t="shared" ref="Q131:Q194" si="37">Q130+pl/ps*Dl/N130*((Tc-Tf)/ml-Co)/H130/(1-kpart)*M130*dt/L130-Q130*3/K130*we*dt</f>
        <v>0.27742091070139441</v>
      </c>
      <c r="R131">
        <f t="shared" ref="R131:R194" si="38">esidtGeral(R130,K130,MAX(I130,J130),pl,ps,kpart,H130,(H131-H130)/dt,M130,L130,Dl,N130,Co,dt)</f>
        <v>0.27742091070139452</v>
      </c>
    </row>
    <row r="132" spans="6:18">
      <c r="F132">
        <f t="shared" si="32"/>
        <v>12.99999999999997</v>
      </c>
      <c r="G132">
        <f t="shared" si="33"/>
        <v>327.82221723437851</v>
      </c>
      <c r="H132">
        <f t="shared" si="26"/>
        <v>1.2181367020076754</v>
      </c>
      <c r="I132" s="4">
        <f t="shared" si="34"/>
        <v>4.0999999999999997E-6</v>
      </c>
      <c r="J132" s="5">
        <f t="shared" si="27"/>
        <v>6.2507812500002246E-7</v>
      </c>
      <c r="K132" s="5">
        <f t="shared" si="28"/>
        <v>5.9251643978858615E-4</v>
      </c>
      <c r="L132" s="5">
        <f t="shared" si="29"/>
        <v>8.7134435762551311E-10</v>
      </c>
      <c r="M132" s="6">
        <f t="shared" si="35"/>
        <v>6.1943881792147685E-6</v>
      </c>
      <c r="N132">
        <f t="shared" si="36"/>
        <v>2.5599999999999999E-4</v>
      </c>
      <c r="O132">
        <f t="shared" si="30"/>
        <v>0.12181367020076755</v>
      </c>
      <c r="P132">
        <f t="shared" si="31"/>
        <v>0.91415218135680743</v>
      </c>
      <c r="Q132">
        <f t="shared" si="37"/>
        <v>0.27727641564717936</v>
      </c>
      <c r="R132">
        <f t="shared" si="38"/>
        <v>0.27727641564717947</v>
      </c>
    </row>
    <row r="133" spans="6:18">
      <c r="F133">
        <f t="shared" si="32"/>
        <v>13.099999999999969</v>
      </c>
      <c r="G133">
        <f t="shared" si="33"/>
        <v>327.82221723437851</v>
      </c>
      <c r="H133">
        <f t="shared" si="26"/>
        <v>1.2181367020076754</v>
      </c>
      <c r="I133" s="4">
        <f t="shared" si="34"/>
        <v>4.0999999999999997E-6</v>
      </c>
      <c r="J133" s="5">
        <f t="shared" si="27"/>
        <v>6.2507812500002246E-7</v>
      </c>
      <c r="K133" s="5">
        <f t="shared" si="28"/>
        <v>5.929264397885861E-4</v>
      </c>
      <c r="L133" s="5">
        <f t="shared" si="29"/>
        <v>8.731544261294627E-10</v>
      </c>
      <c r="M133" s="6">
        <f t="shared" si="35"/>
        <v>6.2029637314626642E-6</v>
      </c>
      <c r="N133">
        <f t="shared" si="36"/>
        <v>2.5599999999999999E-4</v>
      </c>
      <c r="O133">
        <f t="shared" si="30"/>
        <v>0.12181367020076755</v>
      </c>
      <c r="P133">
        <f t="shared" si="31"/>
        <v>0.9143101561476934</v>
      </c>
      <c r="Q133">
        <f t="shared" si="37"/>
        <v>0.27713232053442244</v>
      </c>
      <c r="R133">
        <f t="shared" si="38"/>
        <v>0.2771323205344226</v>
      </c>
    </row>
    <row r="134" spans="6:18">
      <c r="F134">
        <f t="shared" si="32"/>
        <v>13.199999999999969</v>
      </c>
      <c r="G134">
        <f t="shared" si="33"/>
        <v>327.82221723437851</v>
      </c>
      <c r="H134">
        <f t="shared" si="26"/>
        <v>1.2181367020076754</v>
      </c>
      <c r="I134" s="4">
        <f t="shared" si="34"/>
        <v>4.0999999999999997E-6</v>
      </c>
      <c r="J134" s="5">
        <f t="shared" si="27"/>
        <v>6.2507812500002246E-7</v>
      </c>
      <c r="K134" s="5">
        <f t="shared" si="28"/>
        <v>5.9333643978858605E-4</v>
      </c>
      <c r="L134" s="5">
        <f t="shared" si="29"/>
        <v>8.7496699963721813E-10</v>
      </c>
      <c r="M134" s="6">
        <f t="shared" si="35"/>
        <v>6.211545215630998E-6</v>
      </c>
      <c r="N134">
        <f t="shared" si="36"/>
        <v>2.5599999999999999E-4</v>
      </c>
      <c r="O134">
        <f t="shared" si="30"/>
        <v>0.12181367020076755</v>
      </c>
      <c r="P134">
        <f t="shared" si="31"/>
        <v>0.91446769398950867</v>
      </c>
      <c r="Q134">
        <f t="shared" si="37"/>
        <v>0.27698862398035518</v>
      </c>
      <c r="R134">
        <f t="shared" si="38"/>
        <v>0.2769886239803554</v>
      </c>
    </row>
    <row r="135" spans="6:18">
      <c r="F135">
        <f t="shared" si="32"/>
        <v>13.299999999999969</v>
      </c>
      <c r="G135">
        <f t="shared" si="33"/>
        <v>327.82221723437851</v>
      </c>
      <c r="H135">
        <f t="shared" si="26"/>
        <v>1.2181367020076754</v>
      </c>
      <c r="I135" s="4">
        <f t="shared" si="34"/>
        <v>4.0999999999999997E-6</v>
      </c>
      <c r="J135" s="5">
        <f t="shared" si="27"/>
        <v>6.2507812500002246E-7</v>
      </c>
      <c r="K135" s="5">
        <f t="shared" si="28"/>
        <v>5.93746439788586E-4</v>
      </c>
      <c r="L135" s="5">
        <f t="shared" si="29"/>
        <v>8.7678207988095228E-10</v>
      </c>
      <c r="M135" s="6">
        <f t="shared" si="35"/>
        <v>6.2201326317197648E-6</v>
      </c>
      <c r="N135">
        <f t="shared" si="36"/>
        <v>2.5599999999999999E-4</v>
      </c>
      <c r="O135">
        <f t="shared" si="30"/>
        <v>0.12181367020076755</v>
      </c>
      <c r="P135">
        <f t="shared" si="31"/>
        <v>0.9146247963919284</v>
      </c>
      <c r="Q135">
        <f t="shared" si="37"/>
        <v>0.2768453246079422</v>
      </c>
      <c r="R135">
        <f t="shared" si="38"/>
        <v>0.27684532460794242</v>
      </c>
    </row>
    <row r="136" spans="6:18">
      <c r="F136">
        <f t="shared" si="32"/>
        <v>13.399999999999968</v>
      </c>
      <c r="G136">
        <f t="shared" si="33"/>
        <v>327.82221723437851</v>
      </c>
      <c r="H136">
        <f t="shared" si="26"/>
        <v>1.2181367020076754</v>
      </c>
      <c r="I136" s="4">
        <f t="shared" si="34"/>
        <v>4.0999999999999997E-6</v>
      </c>
      <c r="J136" s="5">
        <f t="shared" si="27"/>
        <v>6.2507812500002246E-7</v>
      </c>
      <c r="K136" s="5">
        <f t="shared" si="28"/>
        <v>5.9415643978858595E-4</v>
      </c>
      <c r="L136" s="5">
        <f t="shared" si="29"/>
        <v>8.7859966859283966E-10</v>
      </c>
      <c r="M136" s="6">
        <f t="shared" si="35"/>
        <v>6.2287259797289706E-6</v>
      </c>
      <c r="N136">
        <f t="shared" si="36"/>
        <v>2.5599999999999999E-4</v>
      </c>
      <c r="O136">
        <f t="shared" si="30"/>
        <v>0.12181367020076755</v>
      </c>
      <c r="P136">
        <f t="shared" si="31"/>
        <v>0.91478146485837375</v>
      </c>
      <c r="Q136">
        <f t="shared" si="37"/>
        <v>0.2767024210458533</v>
      </c>
      <c r="R136">
        <f t="shared" si="38"/>
        <v>0.27670242104585352</v>
      </c>
    </row>
    <row r="137" spans="6:18">
      <c r="F137">
        <f t="shared" si="32"/>
        <v>13.499999999999968</v>
      </c>
      <c r="G137">
        <f t="shared" si="33"/>
        <v>327.82221723437851</v>
      </c>
      <c r="H137">
        <f t="shared" si="26"/>
        <v>1.2181367020076754</v>
      </c>
      <c r="I137" s="4">
        <f t="shared" si="34"/>
        <v>4.0999999999999997E-6</v>
      </c>
      <c r="J137" s="5">
        <f t="shared" si="27"/>
        <v>6.2507812500002246E-7</v>
      </c>
      <c r="K137" s="5">
        <f t="shared" si="28"/>
        <v>5.9456643978858591E-4</v>
      </c>
      <c r="L137" s="5">
        <f t="shared" si="29"/>
        <v>8.8041976750505334E-10</v>
      </c>
      <c r="M137" s="6">
        <f t="shared" si="35"/>
        <v>6.2373252596586111E-6</v>
      </c>
      <c r="N137">
        <f t="shared" si="36"/>
        <v>2.5599999999999999E-4</v>
      </c>
      <c r="O137">
        <f t="shared" si="30"/>
        <v>0.12181367020076755</v>
      </c>
      <c r="P137">
        <f t="shared" si="31"/>
        <v>0.91493770088604076</v>
      </c>
      <c r="Q137">
        <f t="shared" si="37"/>
        <v>0.2765599119284361</v>
      </c>
      <c r="R137">
        <f t="shared" si="38"/>
        <v>0.27655991192843632</v>
      </c>
    </row>
    <row r="138" spans="6:18">
      <c r="F138">
        <f t="shared" si="32"/>
        <v>13.599999999999968</v>
      </c>
      <c r="G138">
        <f t="shared" si="33"/>
        <v>327.82221723437851</v>
      </c>
      <c r="H138">
        <f t="shared" si="26"/>
        <v>1.2181367020076754</v>
      </c>
      <c r="I138" s="4">
        <f t="shared" si="34"/>
        <v>4.0999999999999997E-6</v>
      </c>
      <c r="J138" s="5">
        <f t="shared" si="27"/>
        <v>6.2507812500002246E-7</v>
      </c>
      <c r="K138" s="5">
        <f t="shared" si="28"/>
        <v>5.9497643978858586E-4</v>
      </c>
      <c r="L138" s="5">
        <f t="shared" si="29"/>
        <v>8.8224237834976713E-10</v>
      </c>
      <c r="M138" s="6">
        <f t="shared" si="35"/>
        <v>6.2459304715086872E-6</v>
      </c>
      <c r="N138">
        <f t="shared" si="36"/>
        <v>2.5599999999999999E-4</v>
      </c>
      <c r="O138">
        <f t="shared" si="30"/>
        <v>0.12181367020076755</v>
      </c>
      <c r="P138">
        <f t="shared" si="31"/>
        <v>0.91509350596593086</v>
      </c>
      <c r="Q138">
        <f t="shared" si="37"/>
        <v>0.27641779589568855</v>
      </c>
      <c r="R138">
        <f t="shared" si="38"/>
        <v>0.27641779589568877</v>
      </c>
    </row>
    <row r="139" spans="6:18">
      <c r="F139">
        <f t="shared" si="32"/>
        <v>13.699999999999967</v>
      </c>
      <c r="G139">
        <f t="shared" si="33"/>
        <v>327.82221723437851</v>
      </c>
      <c r="H139">
        <f t="shared" si="26"/>
        <v>1.2181367020076754</v>
      </c>
      <c r="I139" s="4">
        <f t="shared" si="34"/>
        <v>4.0999999999999997E-6</v>
      </c>
      <c r="J139" s="5">
        <f t="shared" si="27"/>
        <v>6.2507812500002246E-7</v>
      </c>
      <c r="K139" s="5">
        <f t="shared" si="28"/>
        <v>5.9538643978858581E-4</v>
      </c>
      <c r="L139" s="5">
        <f t="shared" si="29"/>
        <v>8.8406750285915481E-10</v>
      </c>
      <c r="M139" s="6">
        <f t="shared" si="35"/>
        <v>6.2545416152792006E-6</v>
      </c>
      <c r="N139">
        <f t="shared" si="36"/>
        <v>2.5599999999999999E-4</v>
      </c>
      <c r="O139">
        <f t="shared" si="30"/>
        <v>0.12181367020076755</v>
      </c>
      <c r="P139">
        <f t="shared" si="31"/>
        <v>0.9152488815828812</v>
      </c>
      <c r="Q139">
        <f t="shared" si="37"/>
        <v>0.2762760715932317</v>
      </c>
      <c r="R139">
        <f t="shared" si="38"/>
        <v>0.27627607159323186</v>
      </c>
    </row>
    <row r="140" spans="6:18">
      <c r="F140">
        <f t="shared" si="32"/>
        <v>13.799999999999967</v>
      </c>
      <c r="G140">
        <f t="shared" si="33"/>
        <v>327.82221723437851</v>
      </c>
      <c r="H140">
        <f t="shared" si="26"/>
        <v>1.2181367020076754</v>
      </c>
      <c r="I140" s="4">
        <f t="shared" si="34"/>
        <v>4.0999999999999997E-6</v>
      </c>
      <c r="J140" s="5">
        <f t="shared" si="27"/>
        <v>6.2507812500002246E-7</v>
      </c>
      <c r="K140" s="5">
        <f t="shared" si="28"/>
        <v>5.9579643978858576E-4</v>
      </c>
      <c r="L140" s="5">
        <f t="shared" si="29"/>
        <v>8.8589514276539008E-10</v>
      </c>
      <c r="M140" s="6">
        <f t="shared" si="35"/>
        <v>6.2631586909701503E-6</v>
      </c>
      <c r="N140">
        <f t="shared" si="36"/>
        <v>2.5599999999999999E-4</v>
      </c>
      <c r="O140">
        <f t="shared" si="30"/>
        <v>0.12181367020076755</v>
      </c>
      <c r="P140">
        <f t="shared" si="31"/>
        <v>0.91540382921559327</v>
      </c>
      <c r="Q140">
        <f t="shared" si="37"/>
        <v>0.27613473767228253</v>
      </c>
      <c r="R140">
        <f t="shared" si="38"/>
        <v>0.27613473767228269</v>
      </c>
    </row>
    <row r="141" spans="6:18">
      <c r="F141">
        <f t="shared" si="32"/>
        <v>13.899999999999967</v>
      </c>
      <c r="G141">
        <f t="shared" si="33"/>
        <v>327.82221723437851</v>
      </c>
      <c r="H141">
        <f t="shared" si="26"/>
        <v>1.2181367020076754</v>
      </c>
      <c r="I141" s="4">
        <f t="shared" si="34"/>
        <v>4.0999999999999997E-6</v>
      </c>
      <c r="J141" s="5">
        <f t="shared" si="27"/>
        <v>6.2507812500002246E-7</v>
      </c>
      <c r="K141" s="5">
        <f t="shared" si="28"/>
        <v>5.9620643978858571E-4</v>
      </c>
      <c r="L141" s="5">
        <f t="shared" si="29"/>
        <v>8.8772529980064642E-10</v>
      </c>
      <c r="M141" s="6">
        <f t="shared" si="35"/>
        <v>6.2717816985815357E-6</v>
      </c>
      <c r="N141">
        <f t="shared" si="36"/>
        <v>2.5599999999999999E-4</v>
      </c>
      <c r="O141">
        <f t="shared" si="30"/>
        <v>0.12181367020076755</v>
      </c>
      <c r="P141">
        <f t="shared" si="31"/>
        <v>0.91555835033666377</v>
      </c>
      <c r="Q141">
        <f t="shared" si="37"/>
        <v>0.2759937927896271</v>
      </c>
      <c r="R141">
        <f t="shared" si="38"/>
        <v>0.27599379278962727</v>
      </c>
    </row>
    <row r="142" spans="6:18">
      <c r="F142">
        <f t="shared" si="32"/>
        <v>13.999999999999966</v>
      </c>
      <c r="G142">
        <f t="shared" si="33"/>
        <v>327.82221723437851</v>
      </c>
      <c r="H142">
        <f t="shared" si="26"/>
        <v>1.2181367020076754</v>
      </c>
      <c r="I142" s="4">
        <f t="shared" si="34"/>
        <v>4.0999999999999997E-6</v>
      </c>
      <c r="J142" s="5">
        <f t="shared" si="27"/>
        <v>6.2507812500002246E-7</v>
      </c>
      <c r="K142" s="5">
        <f t="shared" si="28"/>
        <v>5.9661643978858566E-4</v>
      </c>
      <c r="L142" s="5">
        <f t="shared" si="29"/>
        <v>8.8955797569709762E-10</v>
      </c>
      <c r="M142" s="6">
        <f t="shared" si="35"/>
        <v>6.2804106381133583E-6</v>
      </c>
      <c r="N142">
        <f t="shared" si="36"/>
        <v>2.5599999999999999E-4</v>
      </c>
      <c r="O142">
        <f t="shared" si="30"/>
        <v>0.12181367020076755</v>
      </c>
      <c r="P142">
        <f t="shared" si="31"/>
        <v>0.91571244641261285</v>
      </c>
      <c r="Q142">
        <f t="shared" si="37"/>
        <v>0.27585323560759373</v>
      </c>
      <c r="R142">
        <f t="shared" si="38"/>
        <v>0.27585323560759384</v>
      </c>
    </row>
    <row r="143" spans="6:18">
      <c r="F143">
        <f t="shared" si="32"/>
        <v>14.099999999999966</v>
      </c>
      <c r="G143">
        <f t="shared" si="33"/>
        <v>327.82221723437851</v>
      </c>
      <c r="H143">
        <f t="shared" si="26"/>
        <v>1.2181367020076754</v>
      </c>
      <c r="I143" s="4">
        <f t="shared" si="34"/>
        <v>4.0999999999999997E-6</v>
      </c>
      <c r="J143" s="5">
        <f t="shared" si="27"/>
        <v>6.2507812500002246E-7</v>
      </c>
      <c r="K143" s="5">
        <f t="shared" si="28"/>
        <v>5.9702643978858561E-4</v>
      </c>
      <c r="L143" s="5">
        <f t="shared" si="29"/>
        <v>8.9139317218691708E-10</v>
      </c>
      <c r="M143" s="6">
        <f t="shared" si="35"/>
        <v>6.2890455095656148E-6</v>
      </c>
      <c r="N143">
        <f t="shared" si="36"/>
        <v>2.5599999999999999E-4</v>
      </c>
      <c r="O143">
        <f t="shared" si="30"/>
        <v>0.12181367020076755</v>
      </c>
      <c r="P143">
        <f t="shared" si="31"/>
        <v>0.91586611890391412</v>
      </c>
      <c r="Q143">
        <f t="shared" si="37"/>
        <v>0.27571306479402619</v>
      </c>
      <c r="R143">
        <f t="shared" si="38"/>
        <v>0.27571306479402624</v>
      </c>
    </row>
    <row r="144" spans="6:18">
      <c r="F144">
        <f t="shared" si="32"/>
        <v>14.199999999999966</v>
      </c>
      <c r="G144">
        <f t="shared" si="33"/>
        <v>327.82221723437851</v>
      </c>
      <c r="H144">
        <f t="shared" si="26"/>
        <v>1.2181367020076754</v>
      </c>
      <c r="I144" s="4">
        <f t="shared" si="34"/>
        <v>4.0999999999999997E-6</v>
      </c>
      <c r="J144" s="5">
        <f t="shared" si="27"/>
        <v>6.2507812500002246E-7</v>
      </c>
      <c r="K144" s="5">
        <f t="shared" si="28"/>
        <v>5.9743643978858556E-4</v>
      </c>
      <c r="L144" s="5">
        <f t="shared" si="29"/>
        <v>8.9323089100227889E-10</v>
      </c>
      <c r="M144" s="6">
        <f t="shared" si="35"/>
        <v>6.2976863129383102E-6</v>
      </c>
      <c r="N144">
        <f t="shared" si="36"/>
        <v>2.5599999999999999E-4</v>
      </c>
      <c r="O144">
        <f t="shared" si="30"/>
        <v>0.12181367020076755</v>
      </c>
      <c r="P144">
        <f t="shared" si="31"/>
        <v>0.91601936926502325</v>
      </c>
      <c r="Q144">
        <f t="shared" si="37"/>
        <v>0.27557327902225731</v>
      </c>
      <c r="R144">
        <f t="shared" si="38"/>
        <v>0.27557327902225737</v>
      </c>
    </row>
    <row r="145" spans="6:18">
      <c r="F145">
        <f t="shared" si="32"/>
        <v>14.299999999999965</v>
      </c>
      <c r="G145">
        <f t="shared" si="33"/>
        <v>327.82221723437851</v>
      </c>
      <c r="H145">
        <f t="shared" si="26"/>
        <v>1.2181367020076754</v>
      </c>
      <c r="I145" s="4">
        <f t="shared" si="34"/>
        <v>4.0999999999999997E-6</v>
      </c>
      <c r="J145" s="5">
        <f t="shared" si="27"/>
        <v>6.2507812500002246E-7</v>
      </c>
      <c r="K145" s="5">
        <f t="shared" si="28"/>
        <v>5.9784643978858551E-4</v>
      </c>
      <c r="L145" s="5">
        <f t="shared" si="29"/>
        <v>8.9507113387535633E-10</v>
      </c>
      <c r="M145" s="6">
        <f t="shared" si="35"/>
        <v>6.3063330482314404E-6</v>
      </c>
      <c r="N145">
        <f t="shared" si="36"/>
        <v>2.5599999999999999E-4</v>
      </c>
      <c r="O145">
        <f t="shared" si="30"/>
        <v>0.12181367020076755</v>
      </c>
      <c r="P145">
        <f t="shared" si="31"/>
        <v>0.91617219894440716</v>
      </c>
      <c r="Q145">
        <f t="shared" si="37"/>
        <v>0.27543387697108268</v>
      </c>
      <c r="R145">
        <f t="shared" si="38"/>
        <v>0.27543387697108274</v>
      </c>
    </row>
    <row r="146" spans="6:18">
      <c r="F146">
        <f t="shared" si="32"/>
        <v>14.399999999999965</v>
      </c>
      <c r="G146">
        <f t="shared" si="33"/>
        <v>327.82221723437851</v>
      </c>
      <c r="H146">
        <f t="shared" si="26"/>
        <v>1.2181367020076754</v>
      </c>
      <c r="I146" s="4">
        <f t="shared" si="34"/>
        <v>4.0999999999999997E-6</v>
      </c>
      <c r="J146" s="5">
        <f t="shared" si="27"/>
        <v>6.2507812500002246E-7</v>
      </c>
      <c r="K146" s="5">
        <f t="shared" si="28"/>
        <v>5.9825643978858546E-4</v>
      </c>
      <c r="L146" s="5">
        <f t="shared" si="29"/>
        <v>8.9691390253832309E-10</v>
      </c>
      <c r="M146" s="6">
        <f t="shared" si="35"/>
        <v>6.3149857154450062E-6</v>
      </c>
      <c r="N146">
        <f t="shared" si="36"/>
        <v>2.5599999999999999E-4</v>
      </c>
      <c r="O146">
        <f t="shared" si="30"/>
        <v>0.12181367020076755</v>
      </c>
      <c r="P146">
        <f t="shared" si="31"/>
        <v>0.9163246093845725</v>
      </c>
      <c r="Q146">
        <f t="shared" si="37"/>
        <v>0.2752948573247343</v>
      </c>
      <c r="R146">
        <f t="shared" si="38"/>
        <v>0.27529485732473435</v>
      </c>
    </row>
    <row r="147" spans="6:18">
      <c r="F147">
        <f t="shared" si="32"/>
        <v>14.499999999999964</v>
      </c>
      <c r="G147">
        <f t="shared" si="33"/>
        <v>327.82221723437851</v>
      </c>
      <c r="H147">
        <f t="shared" ref="H147:H210" si="39">(G147-Tf)/ml</f>
        <v>1.2181367020076754</v>
      </c>
      <c r="I147" s="4">
        <f t="shared" si="34"/>
        <v>4.0999999999999997E-6</v>
      </c>
      <c r="J147" s="5">
        <f t="shared" ref="J147:J210" si="40">Glob(H147,N147,Dl,Co,kpart)</f>
        <v>6.2507812500002246E-7</v>
      </c>
      <c r="K147" s="5">
        <f t="shared" ref="K147:K210" si="41">I146*dt+K146</f>
        <v>5.9866643978858541E-4</v>
      </c>
      <c r="L147" s="5">
        <f t="shared" ref="L147:L210" si="42">K147^3*4/3*PI()</f>
        <v>8.9875919872335308E-10</v>
      </c>
      <c r="M147" s="6">
        <f t="shared" si="35"/>
        <v>6.3236443145790084E-6</v>
      </c>
      <c r="N147">
        <f t="shared" si="36"/>
        <v>2.5599999999999999E-4</v>
      </c>
      <c r="O147">
        <f t="shared" ref="O147:O210" si="43">O146+(kpart*H146-O146)/L146/R146*(L146*(R147-R146)+R146*MAX(I146,J146)*M146*dt)</f>
        <v>0.12181367020076755</v>
      </c>
      <c r="P147">
        <f t="shared" ref="P147:P210" si="44">R147*O147+(1-R147)*H147</f>
        <v>0.91647660202209469</v>
      </c>
      <c r="Q147">
        <f t="shared" si="37"/>
        <v>0.27515621877285451</v>
      </c>
      <c r="R147">
        <f t="shared" si="38"/>
        <v>0.27515621877285457</v>
      </c>
    </row>
    <row r="148" spans="6:18">
      <c r="F148">
        <f t="shared" si="32"/>
        <v>14.599999999999964</v>
      </c>
      <c r="G148">
        <f t="shared" si="33"/>
        <v>327.82221723437851</v>
      </c>
      <c r="H148">
        <f t="shared" si="39"/>
        <v>1.2181367020076754</v>
      </c>
      <c r="I148" s="4">
        <f t="shared" si="34"/>
        <v>4.0999999999999997E-6</v>
      </c>
      <c r="J148" s="5">
        <f t="shared" si="40"/>
        <v>6.2507812500002246E-7</v>
      </c>
      <c r="K148" s="5">
        <f t="shared" si="41"/>
        <v>5.9907643978858536E-4</v>
      </c>
      <c r="L148" s="5">
        <f t="shared" si="42"/>
        <v>9.0060702416261988E-10</v>
      </c>
      <c r="M148" s="6">
        <f t="shared" si="35"/>
        <v>6.3323088456334478E-6</v>
      </c>
      <c r="N148">
        <f t="shared" si="36"/>
        <v>2.5599999999999999E-4</v>
      </c>
      <c r="O148">
        <f t="shared" si="43"/>
        <v>0.12181367020076755</v>
      </c>
      <c r="P148">
        <f t="shared" si="44"/>
        <v>0.91662817828764576</v>
      </c>
      <c r="Q148">
        <f t="shared" si="37"/>
        <v>0.27501796001047019</v>
      </c>
      <c r="R148">
        <f t="shared" si="38"/>
        <v>0.27501796001047019</v>
      </c>
    </row>
    <row r="149" spans="6:18">
      <c r="F149">
        <f t="shared" si="32"/>
        <v>14.699999999999964</v>
      </c>
      <c r="G149">
        <f t="shared" si="33"/>
        <v>327.82221723437851</v>
      </c>
      <c r="H149">
        <f t="shared" si="39"/>
        <v>1.2181367020076754</v>
      </c>
      <c r="I149" s="4">
        <f t="shared" si="34"/>
        <v>4.0999999999999997E-6</v>
      </c>
      <c r="J149" s="5">
        <f t="shared" si="40"/>
        <v>6.2507812500002246E-7</v>
      </c>
      <c r="K149" s="5">
        <f t="shared" si="41"/>
        <v>5.9948643978858531E-4</v>
      </c>
      <c r="L149" s="5">
        <f t="shared" si="42"/>
        <v>9.0245738058829707E-10</v>
      </c>
      <c r="M149" s="6">
        <f t="shared" si="35"/>
        <v>6.3409793086083237E-6</v>
      </c>
      <c r="N149">
        <f t="shared" si="36"/>
        <v>2.5599999999999999E-4</v>
      </c>
      <c r="O149">
        <f t="shared" si="43"/>
        <v>0.12181367020076755</v>
      </c>
      <c r="P149">
        <f t="shared" si="44"/>
        <v>0.9167793396060232</v>
      </c>
      <c r="Q149">
        <f t="shared" si="37"/>
        <v>0.27488007973796663</v>
      </c>
      <c r="R149">
        <f t="shared" si="38"/>
        <v>0.27488007973796663</v>
      </c>
    </row>
    <row r="150" spans="6:18">
      <c r="F150">
        <f t="shared" si="32"/>
        <v>14.799999999999963</v>
      </c>
      <c r="G150">
        <f t="shared" si="33"/>
        <v>327.82221723437851</v>
      </c>
      <c r="H150">
        <f t="shared" si="39"/>
        <v>1.2181367020076754</v>
      </c>
      <c r="I150" s="4">
        <f t="shared" si="34"/>
        <v>4.0999999999999997E-6</v>
      </c>
      <c r="J150" s="5">
        <f t="shared" si="40"/>
        <v>6.2507812500002246E-7</v>
      </c>
      <c r="K150" s="5">
        <f t="shared" si="41"/>
        <v>5.9989643978858526E-4</v>
      </c>
      <c r="L150" s="5">
        <f t="shared" si="42"/>
        <v>9.0431026973255805E-10</v>
      </c>
      <c r="M150" s="6">
        <f t="shared" si="35"/>
        <v>6.3496557035036334E-6</v>
      </c>
      <c r="N150">
        <f t="shared" si="36"/>
        <v>2.5599999999999999E-4</v>
      </c>
      <c r="O150">
        <f t="shared" si="43"/>
        <v>0.12181367020076755</v>
      </c>
      <c r="P150">
        <f t="shared" si="44"/>
        <v>0.91693008739617776</v>
      </c>
      <c r="Q150">
        <f t="shared" si="37"/>
        <v>0.27474257666106233</v>
      </c>
      <c r="R150">
        <f t="shared" si="38"/>
        <v>0.27474257666106233</v>
      </c>
    </row>
    <row r="151" spans="6:18">
      <c r="F151">
        <f t="shared" si="32"/>
        <v>14.899999999999963</v>
      </c>
      <c r="G151">
        <f t="shared" si="33"/>
        <v>327.82221723437851</v>
      </c>
      <c r="H151">
        <f t="shared" si="39"/>
        <v>1.2181367020076754</v>
      </c>
      <c r="I151" s="4">
        <f t="shared" si="34"/>
        <v>4.0999999999999997E-6</v>
      </c>
      <c r="J151" s="5">
        <f t="shared" si="40"/>
        <v>6.2507812500002246E-7</v>
      </c>
      <c r="K151" s="5">
        <f t="shared" si="41"/>
        <v>6.0030643978858521E-4</v>
      </c>
      <c r="L151" s="5">
        <f t="shared" si="42"/>
        <v>9.0616569332757701E-10</v>
      </c>
      <c r="M151" s="6">
        <f t="shared" si="35"/>
        <v>6.3583380303193812E-6</v>
      </c>
      <c r="N151">
        <f t="shared" si="36"/>
        <v>2.5599999999999999E-4</v>
      </c>
      <c r="O151">
        <f t="shared" si="43"/>
        <v>0.12181367020076755</v>
      </c>
      <c r="P151">
        <f t="shared" si="44"/>
        <v>0.91708042307124127</v>
      </c>
      <c r="Q151">
        <f t="shared" si="37"/>
        <v>0.27460544949078319</v>
      </c>
      <c r="R151">
        <f t="shared" si="38"/>
        <v>0.27460544949078319</v>
      </c>
    </row>
    <row r="152" spans="6:18">
      <c r="F152">
        <f t="shared" si="32"/>
        <v>14.999999999999963</v>
      </c>
      <c r="G152">
        <f t="shared" si="33"/>
        <v>327.82221723437851</v>
      </c>
      <c r="H152">
        <f t="shared" si="39"/>
        <v>1.2181367020076754</v>
      </c>
      <c r="I152" s="4">
        <f t="shared" si="34"/>
        <v>4.0999999999999997E-6</v>
      </c>
      <c r="J152" s="5">
        <f t="shared" si="40"/>
        <v>6.2507812500002246E-7</v>
      </c>
      <c r="K152" s="5">
        <f t="shared" si="41"/>
        <v>6.0071643978858516E-4</v>
      </c>
      <c r="L152" s="5">
        <f t="shared" si="42"/>
        <v>9.0802365310552735E-10</v>
      </c>
      <c r="M152" s="6">
        <f t="shared" si="35"/>
        <v>6.3670262890555655E-6</v>
      </c>
      <c r="N152">
        <f t="shared" si="36"/>
        <v>2.5599999999999999E-4</v>
      </c>
      <c r="O152">
        <f t="shared" si="43"/>
        <v>0.12181367020076755</v>
      </c>
      <c r="P152">
        <f t="shared" si="44"/>
        <v>0.91723034803855497</v>
      </c>
      <c r="Q152">
        <f t="shared" si="37"/>
        <v>0.27446869694343723</v>
      </c>
      <c r="R152">
        <f t="shared" si="38"/>
        <v>0.27446869694343723</v>
      </c>
    </row>
    <row r="153" spans="6:18">
      <c r="F153">
        <f t="shared" si="32"/>
        <v>15.099999999999962</v>
      </c>
      <c r="G153">
        <f t="shared" si="33"/>
        <v>327.82221723437851</v>
      </c>
      <c r="H153">
        <f t="shared" si="39"/>
        <v>1.2181367020076754</v>
      </c>
      <c r="I153" s="4">
        <f t="shared" si="34"/>
        <v>4.0999999999999997E-6</v>
      </c>
      <c r="J153" s="5">
        <f t="shared" si="40"/>
        <v>6.2507812500002246E-7</v>
      </c>
      <c r="K153" s="5">
        <f t="shared" si="41"/>
        <v>6.0112643978858511E-4</v>
      </c>
      <c r="L153" s="5">
        <f t="shared" si="42"/>
        <v>9.0988415079858254E-10</v>
      </c>
      <c r="M153" s="6">
        <f t="shared" si="35"/>
        <v>6.3757204797121837E-6</v>
      </c>
      <c r="N153">
        <f t="shared" si="36"/>
        <v>2.5599999999999999E-4</v>
      </c>
      <c r="O153">
        <f t="shared" si="43"/>
        <v>0.12181367020076755</v>
      </c>
      <c r="P153">
        <f t="shared" si="44"/>
        <v>0.91737986369969671</v>
      </c>
      <c r="Q153">
        <f t="shared" si="37"/>
        <v>0.27433231774058919</v>
      </c>
      <c r="R153">
        <f t="shared" si="38"/>
        <v>0.27433231774058925</v>
      </c>
    </row>
    <row r="154" spans="6:18">
      <c r="F154">
        <f t="shared" si="32"/>
        <v>15.199999999999962</v>
      </c>
      <c r="G154">
        <f t="shared" si="33"/>
        <v>327.82221723437851</v>
      </c>
      <c r="H154">
        <f t="shared" si="39"/>
        <v>1.2181367020076754</v>
      </c>
      <c r="I154" s="4">
        <f t="shared" si="34"/>
        <v>4.0999999999999997E-6</v>
      </c>
      <c r="J154" s="5">
        <f t="shared" si="40"/>
        <v>6.2507812500002246E-7</v>
      </c>
      <c r="K154" s="5">
        <f t="shared" si="41"/>
        <v>6.0153643978858506E-4</v>
      </c>
      <c r="L154" s="5">
        <f t="shared" si="42"/>
        <v>9.117471881389167E-10</v>
      </c>
      <c r="M154" s="6">
        <f t="shared" si="35"/>
        <v>6.3844206022892399E-6</v>
      </c>
      <c r="N154">
        <f t="shared" si="36"/>
        <v>2.5599999999999999E-4</v>
      </c>
      <c r="O154">
        <f t="shared" si="43"/>
        <v>0.12181367020076755</v>
      </c>
      <c r="P154">
        <f t="shared" si="44"/>
        <v>0.9175289714505086</v>
      </c>
      <c r="Q154">
        <f t="shared" si="37"/>
        <v>0.27419631060903582</v>
      </c>
      <c r="R154">
        <f t="shared" si="38"/>
        <v>0.27419631060903588</v>
      </c>
    </row>
    <row r="155" spans="6:18">
      <c r="F155">
        <f t="shared" si="32"/>
        <v>15.299999999999962</v>
      </c>
      <c r="G155">
        <f t="shared" si="33"/>
        <v>327.82221723437851</v>
      </c>
      <c r="H155">
        <f t="shared" si="39"/>
        <v>1.2181367020076754</v>
      </c>
      <c r="I155" s="4">
        <f t="shared" si="34"/>
        <v>4.0999999999999997E-6</v>
      </c>
      <c r="J155" s="5">
        <f t="shared" si="40"/>
        <v>6.2507812500002246E-7</v>
      </c>
      <c r="K155" s="5">
        <f t="shared" si="41"/>
        <v>6.0194643978858501E-4</v>
      </c>
      <c r="L155" s="5">
        <f t="shared" si="42"/>
        <v>9.1361276685870288E-10</v>
      </c>
      <c r="M155" s="6">
        <f t="shared" si="35"/>
        <v>6.3931266567867318E-6</v>
      </c>
      <c r="N155">
        <f t="shared" si="36"/>
        <v>2.5599999999999999E-4</v>
      </c>
      <c r="O155">
        <f t="shared" si="43"/>
        <v>0.12181367020076755</v>
      </c>
      <c r="P155">
        <f t="shared" si="44"/>
        <v>0.91767767268112466</v>
      </c>
      <c r="Q155">
        <f t="shared" si="37"/>
        <v>0.27406067428078046</v>
      </c>
      <c r="R155">
        <f t="shared" si="38"/>
        <v>0.27406067428078051</v>
      </c>
    </row>
    <row r="156" spans="6:18">
      <c r="F156">
        <f t="shared" ref="F156:F219" si="45">F155+dt</f>
        <v>15.399999999999961</v>
      </c>
      <c r="G156">
        <f t="shared" si="33"/>
        <v>327.82221723437851</v>
      </c>
      <c r="H156">
        <f t="shared" si="39"/>
        <v>1.2181367020076754</v>
      </c>
      <c r="I156" s="4">
        <f t="shared" si="34"/>
        <v>4.0999999999999997E-6</v>
      </c>
      <c r="J156" s="5">
        <f t="shared" si="40"/>
        <v>6.2507812500002246E-7</v>
      </c>
      <c r="K156" s="5">
        <f t="shared" si="41"/>
        <v>6.0235643978858496E-4</v>
      </c>
      <c r="L156" s="5">
        <f t="shared" si="42"/>
        <v>9.1548088869011521E-10</v>
      </c>
      <c r="M156" s="6">
        <f t="shared" si="35"/>
        <v>6.4018386432046592E-6</v>
      </c>
      <c r="N156">
        <f t="shared" si="36"/>
        <v>2.5599999999999999E-4</v>
      </c>
      <c r="O156">
        <f t="shared" si="43"/>
        <v>0.12181367020076755</v>
      </c>
      <c r="P156">
        <f t="shared" si="44"/>
        <v>0.91782596877599754</v>
      </c>
      <c r="Q156">
        <f t="shared" si="37"/>
        <v>0.27392540749300853</v>
      </c>
      <c r="R156">
        <f t="shared" si="38"/>
        <v>0.27392540749300853</v>
      </c>
    </row>
    <row r="157" spans="6:18">
      <c r="F157">
        <f t="shared" si="45"/>
        <v>15.499999999999961</v>
      </c>
      <c r="G157">
        <f t="shared" si="33"/>
        <v>327.82221723437851</v>
      </c>
      <c r="H157">
        <f t="shared" si="39"/>
        <v>1.2181367020076754</v>
      </c>
      <c r="I157" s="4">
        <f t="shared" si="34"/>
        <v>4.0999999999999997E-6</v>
      </c>
      <c r="J157" s="5">
        <f t="shared" si="40"/>
        <v>6.2507812500002246E-7</v>
      </c>
      <c r="K157" s="5">
        <f t="shared" si="41"/>
        <v>6.0276643978858491E-4</v>
      </c>
      <c r="L157" s="5">
        <f t="shared" si="42"/>
        <v>9.1735155536532736E-10</v>
      </c>
      <c r="M157" s="6">
        <f t="shared" si="35"/>
        <v>6.4105565615430247E-6</v>
      </c>
      <c r="N157">
        <f t="shared" si="36"/>
        <v>2.5599999999999999E-4</v>
      </c>
      <c r="O157">
        <f t="shared" si="43"/>
        <v>0.12181367020076755</v>
      </c>
      <c r="P157">
        <f t="shared" si="44"/>
        <v>0.9179738611139262</v>
      </c>
      <c r="Q157">
        <f t="shared" si="37"/>
        <v>0.27379050898806262</v>
      </c>
      <c r="R157">
        <f t="shared" si="38"/>
        <v>0.27379050898806262</v>
      </c>
    </row>
    <row r="158" spans="6:18">
      <c r="F158">
        <f t="shared" si="45"/>
        <v>15.599999999999961</v>
      </c>
      <c r="G158">
        <f t="shared" si="33"/>
        <v>327.82221723437851</v>
      </c>
      <c r="H158">
        <f t="shared" si="39"/>
        <v>1.2181367020076754</v>
      </c>
      <c r="I158" s="4">
        <f t="shared" si="34"/>
        <v>4.0999999999999997E-6</v>
      </c>
      <c r="J158" s="5">
        <f t="shared" si="40"/>
        <v>6.2507812500002246E-7</v>
      </c>
      <c r="K158" s="5">
        <f t="shared" si="41"/>
        <v>6.0317643978858486E-4</v>
      </c>
      <c r="L158" s="5">
        <f t="shared" si="42"/>
        <v>9.1922476861651251E-10</v>
      </c>
      <c r="M158" s="6">
        <f t="shared" si="35"/>
        <v>6.4192804118018233E-6</v>
      </c>
      <c r="N158">
        <f t="shared" si="36"/>
        <v>2.5599999999999999E-4</v>
      </c>
      <c r="O158">
        <f t="shared" si="43"/>
        <v>0.12181367020076755</v>
      </c>
      <c r="P158">
        <f t="shared" si="44"/>
        <v>0.91812135106808179</v>
      </c>
      <c r="Q158">
        <f t="shared" si="37"/>
        <v>0.27365597751341814</v>
      </c>
      <c r="R158">
        <f t="shared" si="38"/>
        <v>0.27365597751341819</v>
      </c>
    </row>
    <row r="159" spans="6:18">
      <c r="F159">
        <f t="shared" si="45"/>
        <v>15.69999999999996</v>
      </c>
      <c r="G159">
        <f t="shared" si="33"/>
        <v>327.82221723437851</v>
      </c>
      <c r="H159">
        <f t="shared" si="39"/>
        <v>1.2181367020076754</v>
      </c>
      <c r="I159" s="4">
        <f t="shared" si="34"/>
        <v>4.0999999999999997E-6</v>
      </c>
      <c r="J159" s="5">
        <f t="shared" si="40"/>
        <v>6.2507812500002246E-7</v>
      </c>
      <c r="K159" s="5">
        <f t="shared" si="41"/>
        <v>6.0358643978858481E-4</v>
      </c>
      <c r="L159" s="5">
        <f t="shared" si="42"/>
        <v>9.2110053017584509E-10</v>
      </c>
      <c r="M159" s="6">
        <f t="shared" si="35"/>
        <v>6.4280101939810617E-6</v>
      </c>
      <c r="N159">
        <f t="shared" si="36"/>
        <v>2.5599999999999999E-4</v>
      </c>
      <c r="O159">
        <f t="shared" si="43"/>
        <v>0.12181367020076755</v>
      </c>
      <c r="P159">
        <f t="shared" si="44"/>
        <v>0.9182684400060358</v>
      </c>
      <c r="Q159">
        <f t="shared" si="37"/>
        <v>0.27352181182165886</v>
      </c>
      <c r="R159">
        <f t="shared" si="38"/>
        <v>0.27352181182165891</v>
      </c>
    </row>
    <row r="160" spans="6:18">
      <c r="F160">
        <f t="shared" si="45"/>
        <v>15.79999999999996</v>
      </c>
      <c r="G160">
        <f t="shared" si="33"/>
        <v>327.82221723437851</v>
      </c>
      <c r="H160">
        <f t="shared" si="39"/>
        <v>1.2181367020076754</v>
      </c>
      <c r="I160" s="4">
        <f t="shared" si="34"/>
        <v>4.0999999999999997E-6</v>
      </c>
      <c r="J160" s="5">
        <f t="shared" si="40"/>
        <v>6.2507812500002246E-7</v>
      </c>
      <c r="K160" s="5">
        <f t="shared" si="41"/>
        <v>6.0399643978858476E-4</v>
      </c>
      <c r="L160" s="5">
        <f t="shared" si="42"/>
        <v>9.2297884177549795E-10</v>
      </c>
      <c r="M160" s="6">
        <f t="shared" si="35"/>
        <v>6.4367459080807347E-6</v>
      </c>
      <c r="N160">
        <f t="shared" si="36"/>
        <v>2.5599999999999999E-4</v>
      </c>
      <c r="O160">
        <f t="shared" si="43"/>
        <v>0.12181367020076755</v>
      </c>
      <c r="P160">
        <f t="shared" si="44"/>
        <v>0.91841512928978575</v>
      </c>
      <c r="Q160">
        <f t="shared" si="37"/>
        <v>0.27338801067045249</v>
      </c>
      <c r="R160">
        <f t="shared" si="38"/>
        <v>0.27338801067045254</v>
      </c>
    </row>
    <row r="161" spans="6:18">
      <c r="F161">
        <f t="shared" si="45"/>
        <v>15.899999999999959</v>
      </c>
      <c r="G161">
        <f t="shared" si="33"/>
        <v>327.82221723437851</v>
      </c>
      <c r="H161">
        <f t="shared" si="39"/>
        <v>1.2181367020076754</v>
      </c>
      <c r="I161" s="4">
        <f t="shared" si="34"/>
        <v>4.0999999999999997E-6</v>
      </c>
      <c r="J161" s="5">
        <f t="shared" si="40"/>
        <v>6.2507812500002246E-7</v>
      </c>
      <c r="K161" s="5">
        <f t="shared" si="41"/>
        <v>6.0440643978858471E-4</v>
      </c>
      <c r="L161" s="5">
        <f t="shared" si="42"/>
        <v>9.248597051476452E-10</v>
      </c>
      <c r="M161" s="6">
        <f t="shared" si="35"/>
        <v>6.4454875541008434E-6</v>
      </c>
      <c r="N161">
        <f t="shared" si="36"/>
        <v>2.5599999999999999E-4</v>
      </c>
      <c r="O161">
        <f t="shared" si="43"/>
        <v>0.12181367020076755</v>
      </c>
      <c r="P161">
        <f t="shared" si="44"/>
        <v>0.91856142027578158</v>
      </c>
      <c r="Q161">
        <f t="shared" si="37"/>
        <v>0.27325457282252663</v>
      </c>
      <c r="R161">
        <f t="shared" si="38"/>
        <v>0.27325457282252669</v>
      </c>
    </row>
    <row r="162" spans="6:18">
      <c r="F162">
        <f t="shared" si="45"/>
        <v>15.999999999999959</v>
      </c>
      <c r="G162">
        <f t="shared" si="33"/>
        <v>327.82221723437851</v>
      </c>
      <c r="H162">
        <f t="shared" si="39"/>
        <v>1.2181367020076754</v>
      </c>
      <c r="I162" s="4">
        <f t="shared" si="34"/>
        <v>4.0999999999999997E-6</v>
      </c>
      <c r="J162" s="5">
        <f t="shared" si="40"/>
        <v>6.2507812500002246E-7</v>
      </c>
      <c r="K162" s="5">
        <f t="shared" si="41"/>
        <v>6.0481643978858466E-4</v>
      </c>
      <c r="L162" s="5">
        <f t="shared" si="42"/>
        <v>9.2674312202446053E-10</v>
      </c>
      <c r="M162" s="6">
        <f t="shared" si="35"/>
        <v>6.4542351320413885E-6</v>
      </c>
      <c r="N162">
        <f t="shared" si="36"/>
        <v>2.5599999999999999E-4</v>
      </c>
      <c r="O162">
        <f t="shared" si="43"/>
        <v>0.12181367020076755</v>
      </c>
      <c r="P162">
        <f t="shared" si="44"/>
        <v>0.91870731431495278</v>
      </c>
      <c r="Q162">
        <f t="shared" si="37"/>
        <v>0.27312149704564465</v>
      </c>
      <c r="R162">
        <f t="shared" si="38"/>
        <v>0.2731214970456447</v>
      </c>
    </row>
    <row r="163" spans="6:18">
      <c r="F163">
        <f t="shared" si="45"/>
        <v>16.099999999999959</v>
      </c>
      <c r="G163">
        <f t="shared" si="33"/>
        <v>327.82221723437851</v>
      </c>
      <c r="H163">
        <f t="shared" si="39"/>
        <v>1.2181367020076754</v>
      </c>
      <c r="I163" s="4">
        <f t="shared" si="34"/>
        <v>4.0999999999999997E-6</v>
      </c>
      <c r="J163" s="5">
        <f t="shared" si="40"/>
        <v>6.2507812500002246E-7</v>
      </c>
      <c r="K163" s="5">
        <f t="shared" si="41"/>
        <v>6.0522643978858461E-4</v>
      </c>
      <c r="L163" s="5">
        <f t="shared" si="42"/>
        <v>9.2862909413811723E-10</v>
      </c>
      <c r="M163" s="6">
        <f t="shared" si="35"/>
        <v>6.4629886419023692E-6</v>
      </c>
      <c r="N163">
        <f t="shared" si="36"/>
        <v>2.5599999999999999E-4</v>
      </c>
      <c r="O163">
        <f t="shared" si="43"/>
        <v>0.12181367020076755</v>
      </c>
      <c r="P163">
        <f t="shared" si="44"/>
        <v>0.91885281275273412</v>
      </c>
      <c r="Q163">
        <f t="shared" si="37"/>
        <v>0.27298878211258193</v>
      </c>
      <c r="R163">
        <f t="shared" si="38"/>
        <v>0.27298878211258198</v>
      </c>
    </row>
    <row r="164" spans="6:18">
      <c r="F164">
        <f t="shared" si="45"/>
        <v>16.19999999999996</v>
      </c>
      <c r="G164">
        <f t="shared" si="33"/>
        <v>327.82221723437851</v>
      </c>
      <c r="H164">
        <f t="shared" si="39"/>
        <v>1.2181367020076754</v>
      </c>
      <c r="I164" s="4">
        <f t="shared" si="34"/>
        <v>4.0999999999999997E-6</v>
      </c>
      <c r="J164" s="5">
        <f t="shared" si="40"/>
        <v>6.2507812500002246E-7</v>
      </c>
      <c r="K164" s="5">
        <f t="shared" si="41"/>
        <v>6.0563643978858456E-4</v>
      </c>
      <c r="L164" s="5">
        <f t="shared" si="42"/>
        <v>9.3051762322078938E-10</v>
      </c>
      <c r="M164" s="6">
        <f t="shared" si="35"/>
        <v>6.4717480836837871E-6</v>
      </c>
      <c r="N164">
        <f t="shared" si="36"/>
        <v>2.5599999999999999E-4</v>
      </c>
      <c r="O164">
        <f t="shared" si="43"/>
        <v>0.12181367020076755</v>
      </c>
      <c r="P164">
        <f t="shared" si="44"/>
        <v>0.91899791692909161</v>
      </c>
      <c r="Q164">
        <f t="shared" si="37"/>
        <v>0.27285642680110206</v>
      </c>
      <c r="R164">
        <f t="shared" si="38"/>
        <v>0.27285642680110206</v>
      </c>
    </row>
    <row r="165" spans="6:18">
      <c r="F165">
        <f t="shared" si="45"/>
        <v>16.299999999999962</v>
      </c>
      <c r="G165">
        <f t="shared" si="33"/>
        <v>327.82221723437851</v>
      </c>
      <c r="H165">
        <f t="shared" si="39"/>
        <v>1.2181367020076754</v>
      </c>
      <c r="I165" s="4">
        <f t="shared" si="34"/>
        <v>4.0999999999999997E-6</v>
      </c>
      <c r="J165" s="5">
        <f t="shared" si="40"/>
        <v>6.2507812500002246E-7</v>
      </c>
      <c r="K165" s="5">
        <f t="shared" si="41"/>
        <v>6.0604643978858451E-4</v>
      </c>
      <c r="L165" s="5">
        <f t="shared" si="42"/>
        <v>9.3240871100465049E-10</v>
      </c>
      <c r="M165" s="6">
        <f t="shared" si="35"/>
        <v>6.4805134573856414E-6</v>
      </c>
      <c r="N165">
        <f t="shared" si="36"/>
        <v>2.5599999999999999E-4</v>
      </c>
      <c r="O165">
        <f t="shared" si="43"/>
        <v>0.12181367020076755</v>
      </c>
      <c r="P165">
        <f t="shared" si="44"/>
        <v>0.9191426281785483</v>
      </c>
      <c r="Q165">
        <f t="shared" si="37"/>
        <v>0.27272442989393303</v>
      </c>
      <c r="R165">
        <f t="shared" si="38"/>
        <v>0.27272442989393297</v>
      </c>
    </row>
    <row r="166" spans="6:18">
      <c r="F166">
        <f t="shared" si="45"/>
        <v>16.399999999999963</v>
      </c>
      <c r="G166">
        <f t="shared" si="33"/>
        <v>327.82221723437851</v>
      </c>
      <c r="H166">
        <f t="shared" si="39"/>
        <v>1.2181367020076754</v>
      </c>
      <c r="I166" s="4">
        <f t="shared" si="34"/>
        <v>4.0999999999999997E-6</v>
      </c>
      <c r="J166" s="5">
        <f t="shared" si="40"/>
        <v>6.2507812500002246E-7</v>
      </c>
      <c r="K166" s="5">
        <f t="shared" si="41"/>
        <v>6.0645643978858447E-4</v>
      </c>
      <c r="L166" s="5">
        <f t="shared" si="42"/>
        <v>9.3430235922187403E-10</v>
      </c>
      <c r="M166" s="6">
        <f t="shared" si="35"/>
        <v>6.4892847630079297E-6</v>
      </c>
      <c r="N166">
        <f t="shared" si="36"/>
        <v>2.5599999999999999E-4</v>
      </c>
      <c r="O166">
        <f t="shared" si="43"/>
        <v>0.12181367020076755</v>
      </c>
      <c r="P166">
        <f t="shared" si="44"/>
        <v>0.9192869478302107</v>
      </c>
      <c r="Q166">
        <f t="shared" si="37"/>
        <v>0.27259279017874394</v>
      </c>
      <c r="R166">
        <f t="shared" si="38"/>
        <v>0.27259279017874383</v>
      </c>
    </row>
    <row r="167" spans="6:18">
      <c r="F167">
        <f t="shared" si="45"/>
        <v>16.499999999999964</v>
      </c>
      <c r="G167">
        <f t="shared" si="33"/>
        <v>327.82221723437851</v>
      </c>
      <c r="H167">
        <f t="shared" si="39"/>
        <v>1.2181367020076754</v>
      </c>
      <c r="I167" s="4">
        <f t="shared" si="34"/>
        <v>4.0999999999999997E-6</v>
      </c>
      <c r="J167" s="5">
        <f t="shared" si="40"/>
        <v>6.2507812500002246E-7</v>
      </c>
      <c r="K167" s="5">
        <f t="shared" si="41"/>
        <v>6.0686643978858442E-4</v>
      </c>
      <c r="L167" s="5">
        <f t="shared" si="42"/>
        <v>9.361985696046339E-10</v>
      </c>
      <c r="M167" s="6">
        <f t="shared" si="35"/>
        <v>6.498062000550656E-6</v>
      </c>
      <c r="N167">
        <f t="shared" si="36"/>
        <v>2.5599999999999999E-4</v>
      </c>
      <c r="O167">
        <f t="shared" si="43"/>
        <v>0.12181367020076755</v>
      </c>
      <c r="P167">
        <f t="shared" si="44"/>
        <v>0.91943087720779371</v>
      </c>
      <c r="Q167">
        <f t="shared" si="37"/>
        <v>0.27246150644812145</v>
      </c>
      <c r="R167">
        <f t="shared" si="38"/>
        <v>0.27246150644812134</v>
      </c>
    </row>
    <row r="168" spans="6:18">
      <c r="F168">
        <f t="shared" si="45"/>
        <v>16.599999999999966</v>
      </c>
      <c r="G168">
        <f t="shared" si="33"/>
        <v>327.82221723437851</v>
      </c>
      <c r="H168">
        <f t="shared" si="39"/>
        <v>1.2181367020076754</v>
      </c>
      <c r="I168" s="4">
        <f t="shared" si="34"/>
        <v>4.0999999999999997E-6</v>
      </c>
      <c r="J168" s="5">
        <f t="shared" si="40"/>
        <v>6.2507812500002246E-7</v>
      </c>
      <c r="K168" s="5">
        <f t="shared" si="41"/>
        <v>6.0727643978858437E-4</v>
      </c>
      <c r="L168" s="5">
        <f t="shared" si="42"/>
        <v>9.3809734388510359E-10</v>
      </c>
      <c r="M168" s="6">
        <f t="shared" si="35"/>
        <v>6.5068451700138171E-6</v>
      </c>
      <c r="N168">
        <f t="shared" si="36"/>
        <v>2.5599999999999999E-4</v>
      </c>
      <c r="O168">
        <f t="shared" si="43"/>
        <v>0.12181367020076755</v>
      </c>
      <c r="P168">
        <f t="shared" si="44"/>
        <v>0.91957441762964642</v>
      </c>
      <c r="Q168">
        <f t="shared" si="37"/>
        <v>0.2723305774995467</v>
      </c>
      <c r="R168">
        <f t="shared" si="38"/>
        <v>0.27233057749954659</v>
      </c>
    </row>
    <row r="169" spans="6:18">
      <c r="F169">
        <f t="shared" si="45"/>
        <v>16.699999999999967</v>
      </c>
      <c r="G169">
        <f t="shared" si="33"/>
        <v>327.82221723437851</v>
      </c>
      <c r="H169">
        <f t="shared" si="39"/>
        <v>1.2181367020076754</v>
      </c>
      <c r="I169" s="4">
        <f t="shared" si="34"/>
        <v>4.0999999999999997E-6</v>
      </c>
      <c r="J169" s="5">
        <f t="shared" si="40"/>
        <v>6.2507812500002246E-7</v>
      </c>
      <c r="K169" s="5">
        <f t="shared" si="41"/>
        <v>6.0768643978858432E-4</v>
      </c>
      <c r="L169" s="5">
        <f t="shared" si="42"/>
        <v>9.3999868379545721E-10</v>
      </c>
      <c r="M169" s="6">
        <f t="shared" si="35"/>
        <v>6.5156342713974171E-6</v>
      </c>
      <c r="N169">
        <f t="shared" si="36"/>
        <v>2.5599999999999999E-4</v>
      </c>
      <c r="O169">
        <f t="shared" si="43"/>
        <v>0.12181367020076755</v>
      </c>
      <c r="P169">
        <f t="shared" si="44"/>
        <v>0.91971757040877755</v>
      </c>
      <c r="Q169">
        <f t="shared" si="37"/>
        <v>0.2722000021353721</v>
      </c>
      <c r="R169">
        <f t="shared" si="38"/>
        <v>0.27220000213537199</v>
      </c>
    </row>
    <row r="170" spans="6:18">
      <c r="F170">
        <f t="shared" si="45"/>
        <v>16.799999999999969</v>
      </c>
      <c r="G170">
        <f t="shared" si="33"/>
        <v>327.82221723437851</v>
      </c>
      <c r="H170">
        <f t="shared" si="39"/>
        <v>1.2181367020076754</v>
      </c>
      <c r="I170" s="4">
        <f t="shared" si="34"/>
        <v>4.0999999999999997E-6</v>
      </c>
      <c r="J170" s="5">
        <f t="shared" si="40"/>
        <v>6.2507812500002246E-7</v>
      </c>
      <c r="K170" s="5">
        <f t="shared" si="41"/>
        <v>6.0809643978858427E-4</v>
      </c>
      <c r="L170" s="5">
        <f t="shared" si="42"/>
        <v>9.4190259106786761E-10</v>
      </c>
      <c r="M170" s="6">
        <f t="shared" si="35"/>
        <v>6.5244293047014502E-6</v>
      </c>
      <c r="N170">
        <f t="shared" si="36"/>
        <v>2.5599999999999999E-4</v>
      </c>
      <c r="O170">
        <f t="shared" si="43"/>
        <v>0.12181367020076755</v>
      </c>
      <c r="P170">
        <f t="shared" si="44"/>
        <v>0.91986033685288082</v>
      </c>
      <c r="Q170">
        <f t="shared" si="37"/>
        <v>0.27206977916279823</v>
      </c>
      <c r="R170">
        <f t="shared" si="38"/>
        <v>0.27206977916279806</v>
      </c>
    </row>
    <row r="171" spans="6:18">
      <c r="F171">
        <f t="shared" si="45"/>
        <v>16.89999999999997</v>
      </c>
      <c r="G171">
        <f t="shared" si="33"/>
        <v>327.82221723437851</v>
      </c>
      <c r="H171">
        <f t="shared" si="39"/>
        <v>1.2181367020076754</v>
      </c>
      <c r="I171" s="4">
        <f t="shared" si="34"/>
        <v>4.0999999999999997E-6</v>
      </c>
      <c r="J171" s="5">
        <f t="shared" si="40"/>
        <v>6.2507812500002246E-7</v>
      </c>
      <c r="K171" s="5">
        <f t="shared" si="41"/>
        <v>6.0850643978858422E-4</v>
      </c>
      <c r="L171" s="5">
        <f t="shared" si="42"/>
        <v>9.4380906743450912E-10</v>
      </c>
      <c r="M171" s="6">
        <f t="shared" si="35"/>
        <v>6.5332302699259213E-6</v>
      </c>
      <c r="N171">
        <f t="shared" si="36"/>
        <v>2.5599999999999999E-4</v>
      </c>
      <c r="O171">
        <f t="shared" si="43"/>
        <v>0.12181367020076755</v>
      </c>
      <c r="P171">
        <f t="shared" si="44"/>
        <v>0.92000271826435898</v>
      </c>
      <c r="Q171">
        <f t="shared" si="37"/>
        <v>0.27193990739385099</v>
      </c>
      <c r="R171">
        <f t="shared" si="38"/>
        <v>0.27193990739385082</v>
      </c>
    </row>
    <row r="172" spans="6:18">
      <c r="F172">
        <f t="shared" si="45"/>
        <v>16.999999999999972</v>
      </c>
      <c r="G172">
        <f t="shared" si="33"/>
        <v>327.82221723437851</v>
      </c>
      <c r="H172">
        <f t="shared" si="39"/>
        <v>1.2181367020076754</v>
      </c>
      <c r="I172" s="4">
        <f t="shared" si="34"/>
        <v>4.0999999999999997E-6</v>
      </c>
      <c r="J172" s="5">
        <f t="shared" si="40"/>
        <v>6.2507812500002246E-7</v>
      </c>
      <c r="K172" s="5">
        <f t="shared" si="41"/>
        <v>6.0891643978858417E-4</v>
      </c>
      <c r="L172" s="5">
        <f t="shared" si="42"/>
        <v>9.457181146275552E-10</v>
      </c>
      <c r="M172" s="6">
        <f t="shared" si="35"/>
        <v>6.5420371670708289E-6</v>
      </c>
      <c r="N172">
        <f t="shared" si="36"/>
        <v>2.5599999999999999E-4</v>
      </c>
      <c r="O172">
        <f t="shared" si="43"/>
        <v>0.12181367020076755</v>
      </c>
      <c r="P172">
        <f t="shared" si="44"/>
        <v>0.92014471594035074</v>
      </c>
      <c r="Q172">
        <f t="shared" si="37"/>
        <v>0.27181038564535898</v>
      </c>
      <c r="R172">
        <f t="shared" si="38"/>
        <v>0.27181038564535881</v>
      </c>
    </row>
    <row r="173" spans="6:18">
      <c r="F173">
        <f t="shared" si="45"/>
        <v>17.099999999999973</v>
      </c>
      <c r="G173">
        <f t="shared" si="33"/>
        <v>327.82221723437851</v>
      </c>
      <c r="H173">
        <f t="shared" si="39"/>
        <v>1.2181367020076754</v>
      </c>
      <c r="I173" s="4">
        <f t="shared" si="34"/>
        <v>4.0999999999999997E-6</v>
      </c>
      <c r="J173" s="5">
        <f t="shared" si="40"/>
        <v>6.2507812500002246E-7</v>
      </c>
      <c r="K173" s="5">
        <f t="shared" si="41"/>
        <v>6.0932643978858412E-4</v>
      </c>
      <c r="L173" s="5">
        <f t="shared" si="42"/>
        <v>9.4762973437917936E-10</v>
      </c>
      <c r="M173" s="6">
        <f t="shared" si="35"/>
        <v>6.5508499961361713E-6</v>
      </c>
      <c r="N173">
        <f t="shared" si="36"/>
        <v>2.5599999999999999E-4</v>
      </c>
      <c r="O173">
        <f t="shared" si="43"/>
        <v>0.12181367020076755</v>
      </c>
      <c r="P173">
        <f t="shared" si="44"/>
        <v>0.9202863311727536</v>
      </c>
      <c r="Q173">
        <f t="shared" si="37"/>
        <v>0.27168121273893076</v>
      </c>
      <c r="R173">
        <f t="shared" si="38"/>
        <v>0.27168121273893059</v>
      </c>
    </row>
    <row r="174" spans="6:18">
      <c r="F174">
        <f t="shared" si="45"/>
        <v>17.199999999999974</v>
      </c>
      <c r="G174">
        <f t="shared" si="33"/>
        <v>327.82221723437851</v>
      </c>
      <c r="H174">
        <f t="shared" si="39"/>
        <v>1.2181367020076754</v>
      </c>
      <c r="I174" s="4">
        <f t="shared" si="34"/>
        <v>4.0999999999999997E-6</v>
      </c>
      <c r="J174" s="5">
        <f t="shared" si="40"/>
        <v>6.2507812500002246E-7</v>
      </c>
      <c r="K174" s="5">
        <f t="shared" si="41"/>
        <v>6.0973643978858407E-4</v>
      </c>
      <c r="L174" s="5">
        <f t="shared" si="42"/>
        <v>9.4954392842155528E-10</v>
      </c>
      <c r="M174" s="6">
        <f t="shared" si="35"/>
        <v>6.5596687571219492E-6</v>
      </c>
      <c r="N174">
        <f t="shared" si="36"/>
        <v>2.5599999999999999E-4</v>
      </c>
      <c r="O174">
        <f t="shared" si="43"/>
        <v>0.12181367020076755</v>
      </c>
      <c r="P174">
        <f t="shared" si="44"/>
        <v>0.9204275652482492</v>
      </c>
      <c r="Q174">
        <f t="shared" si="37"/>
        <v>0.2715523875009323</v>
      </c>
      <c r="R174">
        <f t="shared" si="38"/>
        <v>0.27155238750093214</v>
      </c>
    </row>
    <row r="175" spans="6:18">
      <c r="F175">
        <f t="shared" si="45"/>
        <v>17.299999999999976</v>
      </c>
      <c r="G175">
        <f t="shared" si="33"/>
        <v>327.82221723437851</v>
      </c>
      <c r="H175">
        <f t="shared" si="39"/>
        <v>1.2181367020076754</v>
      </c>
      <c r="I175" s="4">
        <f t="shared" si="34"/>
        <v>4.0999999999999997E-6</v>
      </c>
      <c r="J175" s="5">
        <f t="shared" si="40"/>
        <v>6.2507812500002246E-7</v>
      </c>
      <c r="K175" s="5">
        <f t="shared" si="41"/>
        <v>6.1014643978858402E-4</v>
      </c>
      <c r="L175" s="5">
        <f t="shared" si="42"/>
        <v>9.5146069848685686E-10</v>
      </c>
      <c r="M175" s="6">
        <f t="shared" si="35"/>
        <v>6.5684934500281643E-6</v>
      </c>
      <c r="N175">
        <f t="shared" si="36"/>
        <v>2.5599999999999999E-4</v>
      </c>
      <c r="O175">
        <f t="shared" si="43"/>
        <v>0.12181367020076755</v>
      </c>
      <c r="P175">
        <f t="shared" si="44"/>
        <v>0.92056841944832868</v>
      </c>
      <c r="Q175">
        <f t="shared" si="37"/>
        <v>0.27142390876246469</v>
      </c>
      <c r="R175">
        <f t="shared" si="38"/>
        <v>0.27142390876246453</v>
      </c>
    </row>
    <row r="176" spans="6:18">
      <c r="F176">
        <f t="shared" si="45"/>
        <v>17.399999999999977</v>
      </c>
      <c r="G176">
        <f t="shared" si="33"/>
        <v>327.82221723437851</v>
      </c>
      <c r="H176">
        <f t="shared" si="39"/>
        <v>1.2181367020076754</v>
      </c>
      <c r="I176" s="4">
        <f t="shared" si="34"/>
        <v>4.0999999999999997E-6</v>
      </c>
      <c r="J176" s="5">
        <f t="shared" si="40"/>
        <v>6.2507812500002246E-7</v>
      </c>
      <c r="K176" s="5">
        <f t="shared" si="41"/>
        <v>6.1055643978858397E-4</v>
      </c>
      <c r="L176" s="5">
        <f t="shared" si="42"/>
        <v>9.5338004630725759E-10</v>
      </c>
      <c r="M176" s="6">
        <f t="shared" si="35"/>
        <v>6.5773240748548159E-6</v>
      </c>
      <c r="N176">
        <f t="shared" si="36"/>
        <v>2.5599999999999999E-4</v>
      </c>
      <c r="O176">
        <f t="shared" si="43"/>
        <v>0.12181367020076755</v>
      </c>
      <c r="P176">
        <f t="shared" si="44"/>
        <v>0.92070889504931619</v>
      </c>
      <c r="Q176">
        <f t="shared" si="37"/>
        <v>0.27129577535934174</v>
      </c>
      <c r="R176">
        <f t="shared" si="38"/>
        <v>0.27129577535934157</v>
      </c>
    </row>
    <row r="177" spans="6:18">
      <c r="F177">
        <f t="shared" si="45"/>
        <v>17.499999999999979</v>
      </c>
      <c r="G177">
        <f t="shared" si="33"/>
        <v>327.82221723437851</v>
      </c>
      <c r="H177">
        <f t="shared" si="39"/>
        <v>1.2181367020076754</v>
      </c>
      <c r="I177" s="4">
        <f t="shared" si="34"/>
        <v>4.0999999999999997E-6</v>
      </c>
      <c r="J177" s="5">
        <f t="shared" si="40"/>
        <v>6.2507812500002246E-7</v>
      </c>
      <c r="K177" s="5">
        <f t="shared" si="41"/>
        <v>6.1096643978858392E-4</v>
      </c>
      <c r="L177" s="5">
        <f t="shared" si="42"/>
        <v>9.5530197361493115E-10</v>
      </c>
      <c r="M177" s="6">
        <f t="shared" si="35"/>
        <v>6.5861606316019039E-6</v>
      </c>
      <c r="N177">
        <f t="shared" si="36"/>
        <v>2.5599999999999999E-4</v>
      </c>
      <c r="O177">
        <f t="shared" si="43"/>
        <v>0.12181367020076755</v>
      </c>
      <c r="P177">
        <f t="shared" si="44"/>
        <v>0.92084899332239345</v>
      </c>
      <c r="Q177">
        <f t="shared" si="37"/>
        <v>0.271167986132068</v>
      </c>
      <c r="R177">
        <f t="shared" si="38"/>
        <v>0.27116798613206777</v>
      </c>
    </row>
    <row r="178" spans="6:18">
      <c r="F178">
        <f t="shared" si="45"/>
        <v>17.59999999999998</v>
      </c>
      <c r="G178">
        <f t="shared" si="33"/>
        <v>327.82221723437851</v>
      </c>
      <c r="H178">
        <f t="shared" si="39"/>
        <v>1.2181367020076754</v>
      </c>
      <c r="I178" s="4">
        <f t="shared" si="34"/>
        <v>4.0999999999999997E-6</v>
      </c>
      <c r="J178" s="5">
        <f t="shared" si="40"/>
        <v>6.2507812500002246E-7</v>
      </c>
      <c r="K178" s="5">
        <f t="shared" si="41"/>
        <v>6.1137643978858387E-4</v>
      </c>
      <c r="L178" s="5">
        <f t="shared" si="42"/>
        <v>9.5722648214205125E-10</v>
      </c>
      <c r="M178" s="6">
        <f t="shared" si="35"/>
        <v>6.5950031202694275E-6</v>
      </c>
      <c r="N178">
        <f t="shared" si="36"/>
        <v>2.5599999999999999E-4</v>
      </c>
      <c r="O178">
        <f t="shared" si="43"/>
        <v>0.12181367020076755</v>
      </c>
      <c r="P178">
        <f t="shared" si="44"/>
        <v>0.92098871553362338</v>
      </c>
      <c r="Q178">
        <f t="shared" si="37"/>
        <v>0.27104053992581645</v>
      </c>
      <c r="R178">
        <f t="shared" si="38"/>
        <v>0.27104053992581623</v>
      </c>
    </row>
    <row r="179" spans="6:18">
      <c r="F179">
        <f t="shared" si="45"/>
        <v>17.699999999999982</v>
      </c>
      <c r="G179">
        <f t="shared" si="33"/>
        <v>327.82221723437851</v>
      </c>
      <c r="H179">
        <f t="shared" si="39"/>
        <v>1.2181367020076754</v>
      </c>
      <c r="I179" s="4">
        <f t="shared" si="34"/>
        <v>4.0999999999999997E-6</v>
      </c>
      <c r="J179" s="5">
        <f t="shared" si="40"/>
        <v>6.2507812500002246E-7</v>
      </c>
      <c r="K179" s="5">
        <f t="shared" si="41"/>
        <v>6.1178643978858382E-4</v>
      </c>
      <c r="L179" s="5">
        <f t="shared" si="42"/>
        <v>9.5915357362079156E-10</v>
      </c>
      <c r="M179" s="6">
        <f t="shared" si="35"/>
        <v>6.6038515408573883E-6</v>
      </c>
      <c r="N179">
        <f t="shared" si="36"/>
        <v>2.5599999999999999E-4</v>
      </c>
      <c r="O179">
        <f t="shared" si="43"/>
        <v>0.12181367020076755</v>
      </c>
      <c r="P179">
        <f t="shared" si="44"/>
        <v>0.92112806294397531</v>
      </c>
      <c r="Q179">
        <f t="shared" si="37"/>
        <v>0.27091343559040687</v>
      </c>
      <c r="R179">
        <f t="shared" si="38"/>
        <v>0.2709134355904067</v>
      </c>
    </row>
    <row r="180" spans="6:18">
      <c r="F180">
        <f t="shared" si="45"/>
        <v>17.799999999999983</v>
      </c>
      <c r="G180">
        <f t="shared" si="33"/>
        <v>327.82221723437851</v>
      </c>
      <c r="H180">
        <f t="shared" si="39"/>
        <v>1.2181367020076754</v>
      </c>
      <c r="I180" s="4">
        <f t="shared" si="34"/>
        <v>4.0999999999999997E-6</v>
      </c>
      <c r="J180" s="5">
        <f t="shared" si="40"/>
        <v>6.2507812500002246E-7</v>
      </c>
      <c r="K180" s="5">
        <f t="shared" si="41"/>
        <v>6.1219643978858377E-4</v>
      </c>
      <c r="L180" s="5">
        <f t="shared" si="42"/>
        <v>9.6108324978332558E-10</v>
      </c>
      <c r="M180" s="6">
        <f t="shared" si="35"/>
        <v>6.6127058933657847E-6</v>
      </c>
      <c r="N180">
        <f t="shared" si="36"/>
        <v>2.5599999999999999E-4</v>
      </c>
      <c r="O180">
        <f t="shared" si="43"/>
        <v>0.12181367020076755</v>
      </c>
      <c r="P180">
        <f t="shared" si="44"/>
        <v>0.92126703680934796</v>
      </c>
      <c r="Q180">
        <f t="shared" si="37"/>
        <v>0.270786671980284</v>
      </c>
      <c r="R180">
        <f t="shared" si="38"/>
        <v>0.27078667198028383</v>
      </c>
    </row>
    <row r="181" spans="6:18">
      <c r="F181">
        <f t="shared" si="45"/>
        <v>17.899999999999984</v>
      </c>
      <c r="G181">
        <f t="shared" si="33"/>
        <v>327.82221723437851</v>
      </c>
      <c r="H181">
        <f t="shared" si="39"/>
        <v>1.2181367020076754</v>
      </c>
      <c r="I181" s="4">
        <f t="shared" si="34"/>
        <v>4.0999999999999997E-6</v>
      </c>
      <c r="J181" s="5">
        <f t="shared" si="40"/>
        <v>6.2507812500002246E-7</v>
      </c>
      <c r="K181" s="5">
        <f t="shared" si="41"/>
        <v>6.1260643978858372E-4</v>
      </c>
      <c r="L181" s="5">
        <f t="shared" si="42"/>
        <v>9.6301551236182699E-10</v>
      </c>
      <c r="M181" s="6">
        <f t="shared" si="35"/>
        <v>6.6215661777946159E-6</v>
      </c>
      <c r="N181">
        <f t="shared" si="36"/>
        <v>2.5599999999999999E-4</v>
      </c>
      <c r="O181">
        <f t="shared" si="43"/>
        <v>0.12181367020076755</v>
      </c>
      <c r="P181">
        <f t="shared" si="44"/>
        <v>0.92140563838059353</v>
      </c>
      <c r="Q181">
        <f t="shared" si="37"/>
        <v>0.27066024795449567</v>
      </c>
      <c r="R181">
        <f t="shared" si="38"/>
        <v>0.2706602479544955</v>
      </c>
    </row>
    <row r="182" spans="6:18">
      <c r="F182">
        <f t="shared" si="45"/>
        <v>17.999999999999986</v>
      </c>
      <c r="G182">
        <f t="shared" si="33"/>
        <v>327.82221723437851</v>
      </c>
      <c r="H182">
        <f t="shared" si="39"/>
        <v>1.2181367020076754</v>
      </c>
      <c r="I182" s="4">
        <f t="shared" si="34"/>
        <v>4.0999999999999997E-6</v>
      </c>
      <c r="J182" s="5">
        <f t="shared" si="40"/>
        <v>6.2507812500002246E-7</v>
      </c>
      <c r="K182" s="5">
        <f t="shared" si="41"/>
        <v>6.1301643978858367E-4</v>
      </c>
      <c r="L182" s="5">
        <f t="shared" si="42"/>
        <v>9.649503630884697E-10</v>
      </c>
      <c r="M182" s="6">
        <f t="shared" si="35"/>
        <v>6.6304323941438851E-6</v>
      </c>
      <c r="N182">
        <f t="shared" si="36"/>
        <v>2.5599999999999999E-4</v>
      </c>
      <c r="O182">
        <f t="shared" si="43"/>
        <v>0.12181367020076755</v>
      </c>
      <c r="P182">
        <f t="shared" si="44"/>
        <v>0.92154386890354101</v>
      </c>
      <c r="Q182">
        <f t="shared" si="37"/>
        <v>0.27053416237667133</v>
      </c>
      <c r="R182">
        <f t="shared" si="38"/>
        <v>0.27053416237667116</v>
      </c>
    </row>
    <row r="183" spans="6:18">
      <c r="F183">
        <f t="shared" si="45"/>
        <v>18.099999999999987</v>
      </c>
      <c r="G183">
        <f t="shared" si="33"/>
        <v>327.82221723437851</v>
      </c>
      <c r="H183">
        <f t="shared" si="39"/>
        <v>1.2181367020076754</v>
      </c>
      <c r="I183" s="4">
        <f t="shared" si="34"/>
        <v>4.0999999999999997E-6</v>
      </c>
      <c r="J183" s="5">
        <f t="shared" si="40"/>
        <v>6.2507812500002246E-7</v>
      </c>
      <c r="K183" s="5">
        <f t="shared" si="41"/>
        <v>6.1342643978858362E-4</v>
      </c>
      <c r="L183" s="5">
        <f t="shared" si="42"/>
        <v>9.6688780369542699E-10</v>
      </c>
      <c r="M183" s="6">
        <f t="shared" si="35"/>
        <v>6.6393045424135891E-6</v>
      </c>
      <c r="N183">
        <f t="shared" si="36"/>
        <v>2.5599999999999999E-4</v>
      </c>
      <c r="O183">
        <f t="shared" si="43"/>
        <v>0.12181367020076755</v>
      </c>
      <c r="P183">
        <f t="shared" si="44"/>
        <v>0.92168172961902028</v>
      </c>
      <c r="Q183">
        <f t="shared" si="37"/>
        <v>0.27040841411500072</v>
      </c>
      <c r="R183">
        <f t="shared" si="38"/>
        <v>0.27040841411500055</v>
      </c>
    </row>
    <row r="184" spans="6:18">
      <c r="F184">
        <f t="shared" si="45"/>
        <v>18.199999999999989</v>
      </c>
      <c r="G184">
        <f t="shared" si="33"/>
        <v>327.82221723437851</v>
      </c>
      <c r="H184">
        <f t="shared" si="39"/>
        <v>1.2181367020076754</v>
      </c>
      <c r="I184" s="4">
        <f t="shared" si="34"/>
        <v>4.0999999999999997E-6</v>
      </c>
      <c r="J184" s="5">
        <f t="shared" si="40"/>
        <v>6.2507812500002246E-7</v>
      </c>
      <c r="K184" s="5">
        <f t="shared" si="41"/>
        <v>6.1383643978858357E-4</v>
      </c>
      <c r="L184" s="5">
        <f t="shared" si="42"/>
        <v>9.6882783591487295E-10</v>
      </c>
      <c r="M184" s="6">
        <f t="shared" si="35"/>
        <v>6.6481826226037312E-6</v>
      </c>
      <c r="N184">
        <f t="shared" si="36"/>
        <v>2.5599999999999999E-4</v>
      </c>
      <c r="O184">
        <f t="shared" si="43"/>
        <v>0.12181367020076755</v>
      </c>
      <c r="P184">
        <f t="shared" si="44"/>
        <v>0.92181922176288456</v>
      </c>
      <c r="Q184">
        <f t="shared" si="37"/>
        <v>0.27028300204221234</v>
      </c>
      <c r="R184">
        <f t="shared" si="38"/>
        <v>0.27028300204221217</v>
      </c>
    </row>
    <row r="185" spans="6:18">
      <c r="F185">
        <f t="shared" si="45"/>
        <v>18.29999999999999</v>
      </c>
      <c r="G185">
        <f t="shared" si="33"/>
        <v>327.82221723437851</v>
      </c>
      <c r="H185">
        <f t="shared" si="39"/>
        <v>1.2181367020076754</v>
      </c>
      <c r="I185" s="4">
        <f t="shared" si="34"/>
        <v>4.0999999999999997E-6</v>
      </c>
      <c r="J185" s="5">
        <f t="shared" si="40"/>
        <v>6.2507812500002246E-7</v>
      </c>
      <c r="K185" s="5">
        <f t="shared" si="41"/>
        <v>6.1424643978858352E-4</v>
      </c>
      <c r="L185" s="5">
        <f t="shared" si="42"/>
        <v>9.7077046147898067E-10</v>
      </c>
      <c r="M185" s="6">
        <f t="shared" si="35"/>
        <v>6.6570666347143063E-6</v>
      </c>
      <c r="N185">
        <f t="shared" si="36"/>
        <v>2.5599999999999999E-4</v>
      </c>
      <c r="O185">
        <f t="shared" si="43"/>
        <v>0.12181367020076755</v>
      </c>
      <c r="P185">
        <f t="shared" si="44"/>
        <v>0.92195634656603542</v>
      </c>
      <c r="Q185">
        <f t="shared" si="37"/>
        <v>0.27015792503555242</v>
      </c>
      <c r="R185">
        <f t="shared" si="38"/>
        <v>0.27015792503555225</v>
      </c>
    </row>
    <row r="186" spans="6:18">
      <c r="F186">
        <f t="shared" si="45"/>
        <v>18.399999999999991</v>
      </c>
      <c r="G186">
        <f t="shared" si="33"/>
        <v>327.82221723437851</v>
      </c>
      <c r="H186">
        <f t="shared" si="39"/>
        <v>1.2181367020076754</v>
      </c>
      <c r="I186" s="4">
        <f t="shared" si="34"/>
        <v>4.0999999999999997E-6</v>
      </c>
      <c r="J186" s="5">
        <f t="shared" si="40"/>
        <v>6.2507812500002246E-7</v>
      </c>
      <c r="K186" s="5">
        <f t="shared" si="41"/>
        <v>6.1465643978858347E-4</v>
      </c>
      <c r="L186" s="5">
        <f t="shared" si="42"/>
        <v>9.7271568211992444E-10</v>
      </c>
      <c r="M186" s="6">
        <f t="shared" si="35"/>
        <v>6.6659565787453204E-6</v>
      </c>
      <c r="N186">
        <f t="shared" si="36"/>
        <v>2.5599999999999999E-4</v>
      </c>
      <c r="O186">
        <f t="shared" si="43"/>
        <v>0.12181367020076755</v>
      </c>
      <c r="P186">
        <f t="shared" si="44"/>
        <v>0.92209310525444377</v>
      </c>
      <c r="Q186">
        <f t="shared" si="37"/>
        <v>0.27003318197676363</v>
      </c>
      <c r="R186">
        <f t="shared" si="38"/>
        <v>0.27003318197676346</v>
      </c>
    </row>
    <row r="187" spans="6:18">
      <c r="F187">
        <f t="shared" si="45"/>
        <v>18.499999999999993</v>
      </c>
      <c r="G187">
        <f t="shared" si="33"/>
        <v>327.82221723437851</v>
      </c>
      <c r="H187">
        <f t="shared" si="39"/>
        <v>1.2181367020076754</v>
      </c>
      <c r="I187" s="4">
        <f t="shared" si="34"/>
        <v>4.0999999999999997E-6</v>
      </c>
      <c r="J187" s="5">
        <f t="shared" si="40"/>
        <v>6.2507812500002246E-7</v>
      </c>
      <c r="K187" s="5">
        <f t="shared" si="41"/>
        <v>6.1506643978858342E-4</v>
      </c>
      <c r="L187" s="5">
        <f t="shared" si="42"/>
        <v>9.7466349956987756E-10</v>
      </c>
      <c r="M187" s="6">
        <f t="shared" si="35"/>
        <v>6.6748524546967692E-6</v>
      </c>
      <c r="N187">
        <f t="shared" si="36"/>
        <v>2.5599999999999999E-4</v>
      </c>
      <c r="O187">
        <f t="shared" si="43"/>
        <v>0.12181367020076755</v>
      </c>
      <c r="P187">
        <f t="shared" si="44"/>
        <v>0.92222949904917384</v>
      </c>
      <c r="Q187">
        <f t="shared" si="37"/>
        <v>0.26990877175206424</v>
      </c>
      <c r="R187">
        <f t="shared" si="38"/>
        <v>0.26990877175206407</v>
      </c>
    </row>
    <row r="188" spans="6:18">
      <c r="F188">
        <f t="shared" si="45"/>
        <v>18.599999999999994</v>
      </c>
      <c r="G188">
        <f t="shared" si="33"/>
        <v>327.82221723437851</v>
      </c>
      <c r="H188">
        <f t="shared" si="39"/>
        <v>1.2181367020076754</v>
      </c>
      <c r="I188" s="4">
        <f t="shared" si="34"/>
        <v>4.0999999999999997E-6</v>
      </c>
      <c r="J188" s="5">
        <f t="shared" si="40"/>
        <v>6.2507812500002246E-7</v>
      </c>
      <c r="K188" s="5">
        <f t="shared" si="41"/>
        <v>6.1547643978858337E-4</v>
      </c>
      <c r="L188" s="5">
        <f t="shared" si="42"/>
        <v>9.7661391556101371E-10</v>
      </c>
      <c r="M188" s="6">
        <f t="shared" si="35"/>
        <v>6.6837542625686553E-6</v>
      </c>
      <c r="N188">
        <f t="shared" si="36"/>
        <v>2.5599999999999999E-4</v>
      </c>
      <c r="O188">
        <f t="shared" si="43"/>
        <v>0.12181367020076755</v>
      </c>
      <c r="P188">
        <f t="shared" si="44"/>
        <v>0.92236552916640713</v>
      </c>
      <c r="Q188">
        <f t="shared" si="37"/>
        <v>0.26978469325212706</v>
      </c>
      <c r="R188">
        <f t="shared" si="38"/>
        <v>0.26978469325212689</v>
      </c>
    </row>
    <row r="189" spans="6:18">
      <c r="F189">
        <f t="shared" si="45"/>
        <v>18.699999999999996</v>
      </c>
      <c r="G189">
        <f t="shared" si="33"/>
        <v>327.82221723437851</v>
      </c>
      <c r="H189">
        <f t="shared" si="39"/>
        <v>1.2181367020076754</v>
      </c>
      <c r="I189" s="4">
        <f t="shared" si="34"/>
        <v>4.0999999999999997E-6</v>
      </c>
      <c r="J189" s="5">
        <f t="shared" si="40"/>
        <v>6.2507812500002246E-7</v>
      </c>
      <c r="K189" s="5">
        <f t="shared" si="41"/>
        <v>6.1588643978858332E-4</v>
      </c>
      <c r="L189" s="5">
        <f t="shared" si="42"/>
        <v>9.7856693182550659E-10</v>
      </c>
      <c r="M189" s="6">
        <f t="shared" si="35"/>
        <v>6.692662002360977E-6</v>
      </c>
      <c r="N189">
        <f t="shared" si="36"/>
        <v>2.5599999999999999E-4</v>
      </c>
      <c r="O189">
        <f t="shared" si="43"/>
        <v>0.12181367020076755</v>
      </c>
      <c r="P189">
        <f t="shared" si="44"/>
        <v>0.92250119681746301</v>
      </c>
      <c r="Q189">
        <f t="shared" si="37"/>
        <v>0.26966094537205892</v>
      </c>
      <c r="R189">
        <f t="shared" si="38"/>
        <v>0.26966094537205876</v>
      </c>
    </row>
    <row r="190" spans="6:18">
      <c r="F190">
        <f t="shared" si="45"/>
        <v>18.799999999999997</v>
      </c>
      <c r="G190">
        <f t="shared" si="33"/>
        <v>327.82221723437851</v>
      </c>
      <c r="H190">
        <f t="shared" si="39"/>
        <v>1.2181367020076754</v>
      </c>
      <c r="I190" s="4">
        <f t="shared" si="34"/>
        <v>4.0999999999999997E-6</v>
      </c>
      <c r="J190" s="5">
        <f t="shared" si="40"/>
        <v>6.2507812500002246E-7</v>
      </c>
      <c r="K190" s="5">
        <f t="shared" si="41"/>
        <v>6.1629643978858327E-4</v>
      </c>
      <c r="L190" s="5">
        <f t="shared" si="42"/>
        <v>9.8052255009553008E-10</v>
      </c>
      <c r="M190" s="6">
        <f t="shared" si="35"/>
        <v>6.7015756740737359E-6</v>
      </c>
      <c r="N190">
        <f t="shared" si="36"/>
        <v>2.5599999999999999E-4</v>
      </c>
      <c r="O190">
        <f t="shared" si="43"/>
        <v>0.12181367020076755</v>
      </c>
      <c r="P190">
        <f t="shared" si="44"/>
        <v>0.9226365032088234</v>
      </c>
      <c r="Q190">
        <f t="shared" si="37"/>
        <v>0.26953752701137973</v>
      </c>
      <c r="R190">
        <f t="shared" si="38"/>
        <v>0.26953752701137956</v>
      </c>
    </row>
    <row r="191" spans="6:18">
      <c r="F191">
        <f t="shared" si="45"/>
        <v>18.899999999999999</v>
      </c>
      <c r="G191">
        <f t="shared" si="33"/>
        <v>327.82221723437851</v>
      </c>
      <c r="H191">
        <f t="shared" si="39"/>
        <v>1.2181367020076754</v>
      </c>
      <c r="I191" s="4">
        <f t="shared" si="34"/>
        <v>4.0999999999999997E-6</v>
      </c>
      <c r="J191" s="5">
        <f t="shared" si="40"/>
        <v>6.2507812500002246E-7</v>
      </c>
      <c r="K191" s="5">
        <f t="shared" si="41"/>
        <v>6.1670643978858322E-4</v>
      </c>
      <c r="L191" s="5">
        <f t="shared" si="42"/>
        <v>9.8248077210325728E-10</v>
      </c>
      <c r="M191" s="6">
        <f t="shared" si="35"/>
        <v>6.7104952777069287E-6</v>
      </c>
      <c r="N191">
        <f t="shared" si="36"/>
        <v>2.5599999999999999E-4</v>
      </c>
      <c r="O191">
        <f t="shared" si="43"/>
        <v>0.12181367020076755</v>
      </c>
      <c r="P191">
        <f t="shared" si="44"/>
        <v>0.92277144954215418</v>
      </c>
      <c r="Q191">
        <f t="shared" si="37"/>
        <v>0.26941443707400214</v>
      </c>
      <c r="R191">
        <f t="shared" si="38"/>
        <v>0.26941443707400198</v>
      </c>
    </row>
    <row r="192" spans="6:18">
      <c r="F192">
        <f t="shared" si="45"/>
        <v>19</v>
      </c>
      <c r="G192">
        <f t="shared" si="33"/>
        <v>327.82221723437851</v>
      </c>
      <c r="H192">
        <f t="shared" si="39"/>
        <v>1.2181367020076754</v>
      </c>
      <c r="I192" s="4">
        <f t="shared" si="34"/>
        <v>4.0999999999999997E-6</v>
      </c>
      <c r="J192" s="5">
        <f t="shared" si="40"/>
        <v>6.2507812500002246E-7</v>
      </c>
      <c r="K192" s="5">
        <f t="shared" si="41"/>
        <v>6.1711643978858317E-4</v>
      </c>
      <c r="L192" s="5">
        <f t="shared" si="42"/>
        <v>9.8444159958086247E-10</v>
      </c>
      <c r="M192" s="6">
        <f t="shared" si="35"/>
        <v>6.7194208132605596E-6</v>
      </c>
      <c r="N192">
        <f t="shared" si="36"/>
        <v>2.5599999999999999E-4</v>
      </c>
      <c r="O192">
        <f t="shared" si="43"/>
        <v>0.12181367020076755</v>
      </c>
      <c r="P192">
        <f t="shared" si="44"/>
        <v>0.92290603701432772</v>
      </c>
      <c r="Q192">
        <f t="shared" si="37"/>
        <v>0.26929167446821101</v>
      </c>
      <c r="R192">
        <f t="shared" si="38"/>
        <v>0.26929167446821078</v>
      </c>
    </row>
    <row r="193" spans="6:18">
      <c r="F193">
        <f t="shared" si="45"/>
        <v>19.100000000000001</v>
      </c>
      <c r="G193">
        <f t="shared" si="33"/>
        <v>327.82221723437851</v>
      </c>
      <c r="H193">
        <f t="shared" si="39"/>
        <v>1.2181367020076754</v>
      </c>
      <c r="I193" s="4">
        <f t="shared" si="34"/>
        <v>4.0999999999999997E-6</v>
      </c>
      <c r="J193" s="5">
        <f t="shared" si="40"/>
        <v>6.2507812500002246E-7</v>
      </c>
      <c r="K193" s="5">
        <f t="shared" si="41"/>
        <v>6.1752643978858312E-4</v>
      </c>
      <c r="L193" s="5">
        <f t="shared" si="42"/>
        <v>9.8640503426051875E-10</v>
      </c>
      <c r="M193" s="6">
        <f t="shared" si="35"/>
        <v>6.7283522807346261E-6</v>
      </c>
      <c r="N193">
        <f t="shared" si="36"/>
        <v>2.5599999999999999E-4</v>
      </c>
      <c r="O193">
        <f t="shared" si="43"/>
        <v>0.12181367020076755</v>
      </c>
      <c r="P193">
        <f t="shared" si="44"/>
        <v>0.92304026681744533</v>
      </c>
      <c r="Q193">
        <f t="shared" si="37"/>
        <v>0.26916923810664301</v>
      </c>
      <c r="R193">
        <f t="shared" si="38"/>
        <v>0.26916923810664278</v>
      </c>
    </row>
    <row r="194" spans="6:18">
      <c r="F194">
        <f t="shared" si="45"/>
        <v>19.200000000000003</v>
      </c>
      <c r="G194">
        <f t="shared" ref="G194:G257" si="46">Tc+R_*F194</f>
        <v>327.82221723437851</v>
      </c>
      <c r="H194">
        <f t="shared" si="39"/>
        <v>1.2181367020076754</v>
      </c>
      <c r="I194" s="4">
        <f t="shared" ref="I194:I257" si="47">we</f>
        <v>4.0999999999999997E-6</v>
      </c>
      <c r="J194" s="5">
        <f t="shared" si="40"/>
        <v>6.2507812500002246E-7</v>
      </c>
      <c r="K194" s="5">
        <f t="shared" si="41"/>
        <v>6.1793643978858307E-4</v>
      </c>
      <c r="L194" s="5">
        <f t="shared" si="42"/>
        <v>9.883710778744E-10</v>
      </c>
      <c r="M194" s="6">
        <f t="shared" ref="M194:M257" si="48">f2_*f3_/f1_/K194*L194</f>
        <v>6.7372896801291265E-6</v>
      </c>
      <c r="N194">
        <f t="shared" ref="N194:N257" si="49">del_dl</f>
        <v>2.5599999999999999E-4</v>
      </c>
      <c r="O194">
        <f t="shared" si="43"/>
        <v>0.12181367020076755</v>
      </c>
      <c r="P194">
        <f t="shared" si="44"/>
        <v>0.92317414013885968</v>
      </c>
      <c r="Q194">
        <f t="shared" si="37"/>
        <v>0.26904712690626653</v>
      </c>
      <c r="R194">
        <f t="shared" si="38"/>
        <v>0.26904712690626631</v>
      </c>
    </row>
    <row r="195" spans="6:18">
      <c r="F195">
        <f t="shared" si="45"/>
        <v>19.300000000000004</v>
      </c>
      <c r="G195">
        <f t="shared" si="46"/>
        <v>327.82221723437851</v>
      </c>
      <c r="H195">
        <f t="shared" si="39"/>
        <v>1.2181367020076754</v>
      </c>
      <c r="I195" s="4">
        <f t="shared" si="47"/>
        <v>4.0999999999999997E-6</v>
      </c>
      <c r="J195" s="5">
        <f t="shared" si="40"/>
        <v>6.2507812500002246E-7</v>
      </c>
      <c r="K195" s="5">
        <f t="shared" si="41"/>
        <v>6.1834643978858302E-4</v>
      </c>
      <c r="L195" s="5">
        <f t="shared" si="42"/>
        <v>9.9033973215468033E-10</v>
      </c>
      <c r="M195" s="6">
        <f t="shared" si="48"/>
        <v>6.7462330114440675E-6</v>
      </c>
      <c r="N195">
        <f t="shared" si="49"/>
        <v>2.5599999999999999E-4</v>
      </c>
      <c r="O195">
        <f t="shared" si="43"/>
        <v>0.12181367020076755</v>
      </c>
      <c r="P195">
        <f t="shared" si="44"/>
        <v>0.92330765816119631</v>
      </c>
      <c r="Q195">
        <f t="shared" ref="Q195:Q258" si="50">Q194+pl/ps*Dl/N194*((Tc-Tf)/ml-Co)/H194/(1-kpart)*M194*dt/L194-Q194*3/K194*we*dt</f>
        <v>0.26892533978836153</v>
      </c>
      <c r="R195">
        <f t="shared" ref="R195:R258" si="51">esidtGeral(R194,K194,MAX(I194,J194),pl,ps,kpart,H194,(H195-H194)/dt,M194,L194,Dl,N194,Co,dt)</f>
        <v>0.26892533978836131</v>
      </c>
    </row>
    <row r="196" spans="6:18">
      <c r="F196">
        <f t="shared" si="45"/>
        <v>19.400000000000006</v>
      </c>
      <c r="G196">
        <f t="shared" si="46"/>
        <v>327.82221723437851</v>
      </c>
      <c r="H196">
        <f t="shared" si="39"/>
        <v>1.2181367020076754</v>
      </c>
      <c r="I196" s="4">
        <f t="shared" si="47"/>
        <v>4.0999999999999997E-6</v>
      </c>
      <c r="J196" s="5">
        <f t="shared" si="40"/>
        <v>6.2507812500002246E-7</v>
      </c>
      <c r="K196" s="5">
        <f t="shared" si="41"/>
        <v>6.1875643978858298E-4</v>
      </c>
      <c r="L196" s="5">
        <f t="shared" si="42"/>
        <v>9.9231099883353261E-10</v>
      </c>
      <c r="M196" s="6">
        <f t="shared" si="48"/>
        <v>6.7551822746794407E-6</v>
      </c>
      <c r="N196">
        <f t="shared" si="49"/>
        <v>2.5599999999999999E-4</v>
      </c>
      <c r="O196">
        <f t="shared" si="43"/>
        <v>0.12181367020076755</v>
      </c>
      <c r="P196">
        <f t="shared" si="44"/>
        <v>0.9234408220623761</v>
      </c>
      <c r="Q196">
        <f t="shared" si="50"/>
        <v>0.26880387567849945</v>
      </c>
      <c r="R196">
        <f t="shared" si="51"/>
        <v>0.26880387567849923</v>
      </c>
    </row>
    <row r="197" spans="6:18">
      <c r="F197">
        <f t="shared" si="45"/>
        <v>19.500000000000007</v>
      </c>
      <c r="G197">
        <f t="shared" si="46"/>
        <v>327.82221723437851</v>
      </c>
      <c r="H197">
        <f t="shared" si="39"/>
        <v>1.2181367020076754</v>
      </c>
      <c r="I197" s="4">
        <f t="shared" si="47"/>
        <v>4.0999999999999997E-6</v>
      </c>
      <c r="J197" s="5">
        <f t="shared" si="40"/>
        <v>6.2507812500002246E-7</v>
      </c>
      <c r="K197" s="5">
        <f t="shared" si="41"/>
        <v>6.1916643978858293E-4</v>
      </c>
      <c r="L197" s="5">
        <f t="shared" si="42"/>
        <v>9.9428487964313094E-10</v>
      </c>
      <c r="M197" s="6">
        <f t="shared" si="48"/>
        <v>6.7641374698352512E-6</v>
      </c>
      <c r="N197">
        <f t="shared" si="49"/>
        <v>2.5599999999999999E-4</v>
      </c>
      <c r="O197">
        <f t="shared" si="43"/>
        <v>0.12181367020076755</v>
      </c>
      <c r="P197">
        <f t="shared" si="44"/>
        <v>0.92357363301563644</v>
      </c>
      <c r="Q197">
        <f t="shared" si="50"/>
        <v>0.26868273350652339</v>
      </c>
      <c r="R197">
        <f t="shared" si="51"/>
        <v>0.26868273350652316</v>
      </c>
    </row>
    <row r="198" spans="6:18">
      <c r="F198">
        <f t="shared" si="45"/>
        <v>19.600000000000009</v>
      </c>
      <c r="G198">
        <f t="shared" si="46"/>
        <v>327.82221723437851</v>
      </c>
      <c r="H198">
        <f t="shared" si="39"/>
        <v>1.2181367020076754</v>
      </c>
      <c r="I198" s="4">
        <f t="shared" si="47"/>
        <v>4.0999999999999997E-6</v>
      </c>
      <c r="J198" s="5">
        <f t="shared" si="40"/>
        <v>6.2507812500002246E-7</v>
      </c>
      <c r="K198" s="5">
        <f t="shared" si="41"/>
        <v>6.1957643978858288E-4</v>
      </c>
      <c r="L198" s="5">
        <f t="shared" si="42"/>
        <v>9.9626137631564902E-10</v>
      </c>
      <c r="M198" s="6">
        <f t="shared" si="48"/>
        <v>6.7730985969114981E-6</v>
      </c>
      <c r="N198">
        <f t="shared" si="49"/>
        <v>2.5599999999999999E-4</v>
      </c>
      <c r="O198">
        <f t="shared" si="43"/>
        <v>0.12181367020076755</v>
      </c>
      <c r="P198">
        <f t="shared" si="44"/>
        <v>0.92370609218955413</v>
      </c>
      <c r="Q198">
        <f t="shared" si="50"/>
        <v>0.2685619122065282</v>
      </c>
      <c r="R198">
        <f t="shared" si="51"/>
        <v>0.26856191220652798</v>
      </c>
    </row>
    <row r="199" spans="6:18">
      <c r="F199">
        <f t="shared" si="45"/>
        <v>19.70000000000001</v>
      </c>
      <c r="G199">
        <f t="shared" si="46"/>
        <v>327.82221723437851</v>
      </c>
      <c r="H199">
        <f t="shared" si="39"/>
        <v>1.2181367020076754</v>
      </c>
      <c r="I199" s="4">
        <f t="shared" si="47"/>
        <v>4.0999999999999997E-6</v>
      </c>
      <c r="J199" s="5">
        <f t="shared" si="40"/>
        <v>6.2507812500002246E-7</v>
      </c>
      <c r="K199" s="5">
        <f t="shared" si="41"/>
        <v>6.1998643978858283E-4</v>
      </c>
      <c r="L199" s="5">
        <f t="shared" si="42"/>
        <v>9.9824049058326053E-10</v>
      </c>
      <c r="M199" s="6">
        <f t="shared" si="48"/>
        <v>6.7820656559081822E-6</v>
      </c>
      <c r="N199">
        <f t="shared" si="49"/>
        <v>2.5599999999999999E-4</v>
      </c>
      <c r="O199">
        <f t="shared" si="43"/>
        <v>0.12181367020076755</v>
      </c>
      <c r="P199">
        <f t="shared" si="44"/>
        <v>0.92383820074806522</v>
      </c>
      <c r="Q199">
        <f t="shared" si="50"/>
        <v>0.26844141071684091</v>
      </c>
      <c r="R199">
        <f t="shared" si="51"/>
        <v>0.26844141071684074</v>
      </c>
    </row>
    <row r="200" spans="6:18">
      <c r="F200">
        <f t="shared" si="45"/>
        <v>19.800000000000011</v>
      </c>
      <c r="G200">
        <f t="shared" si="46"/>
        <v>327.82221723437851</v>
      </c>
      <c r="H200">
        <f t="shared" si="39"/>
        <v>1.2181367020076754</v>
      </c>
      <c r="I200" s="4">
        <f t="shared" si="47"/>
        <v>4.0999999999999997E-6</v>
      </c>
      <c r="J200" s="5">
        <f t="shared" si="40"/>
        <v>6.2507812500002246E-7</v>
      </c>
      <c r="K200" s="5">
        <f t="shared" si="41"/>
        <v>6.2039643978858278E-4</v>
      </c>
      <c r="L200" s="5">
        <f t="shared" si="42"/>
        <v>1.0002222241781392E-9</v>
      </c>
      <c r="M200" s="6">
        <f t="shared" si="48"/>
        <v>6.7910386468253037E-6</v>
      </c>
      <c r="N200">
        <f t="shared" si="49"/>
        <v>2.5599999999999999E-4</v>
      </c>
      <c r="O200">
        <f t="shared" si="43"/>
        <v>0.12181367020076755</v>
      </c>
      <c r="P200">
        <f t="shared" si="44"/>
        <v>0.92396995985048835</v>
      </c>
      <c r="Q200">
        <f t="shared" si="50"/>
        <v>0.26832122798000113</v>
      </c>
      <c r="R200">
        <f t="shared" si="51"/>
        <v>0.26832122798000096</v>
      </c>
    </row>
    <row r="201" spans="6:18">
      <c r="F201">
        <f t="shared" si="45"/>
        <v>19.900000000000013</v>
      </c>
      <c r="G201">
        <f t="shared" si="46"/>
        <v>327.82221723437851</v>
      </c>
      <c r="H201">
        <f t="shared" si="39"/>
        <v>1.2181367020076754</v>
      </c>
      <c r="I201" s="4">
        <f t="shared" si="47"/>
        <v>4.0999999999999997E-6</v>
      </c>
      <c r="J201" s="5">
        <f t="shared" si="40"/>
        <v>6.2507812500002246E-7</v>
      </c>
      <c r="K201" s="5">
        <f t="shared" si="41"/>
        <v>6.2080643978858273E-4</v>
      </c>
      <c r="L201" s="5">
        <f t="shared" si="42"/>
        <v>1.002206578832458E-9</v>
      </c>
      <c r="M201" s="6">
        <f t="shared" si="48"/>
        <v>6.8000175696628581E-6</v>
      </c>
      <c r="N201">
        <f t="shared" si="49"/>
        <v>2.5599999999999999E-4</v>
      </c>
      <c r="O201">
        <f t="shared" si="43"/>
        <v>0.12181367020076755</v>
      </c>
      <c r="P201">
        <f t="shared" si="44"/>
        <v>0.92410137065154441</v>
      </c>
      <c r="Q201">
        <f t="shared" si="50"/>
        <v>0.26820136294274144</v>
      </c>
      <c r="R201">
        <f t="shared" si="51"/>
        <v>0.26820136294274133</v>
      </c>
    </row>
    <row r="202" spans="6:18">
      <c r="F202">
        <f t="shared" si="45"/>
        <v>20.000000000000014</v>
      </c>
      <c r="G202">
        <f t="shared" si="46"/>
        <v>327.82221723437851</v>
      </c>
      <c r="H202">
        <f t="shared" si="39"/>
        <v>1.2181367020076754</v>
      </c>
      <c r="I202" s="4">
        <f t="shared" si="47"/>
        <v>4.0999999999999997E-6</v>
      </c>
      <c r="J202" s="5">
        <f t="shared" si="40"/>
        <v>6.2507812500002246E-7</v>
      </c>
      <c r="K202" s="5">
        <f t="shared" si="41"/>
        <v>6.2121643978858268E-4</v>
      </c>
      <c r="L202" s="5">
        <f t="shared" si="42"/>
        <v>1.0041935562783911E-9</v>
      </c>
      <c r="M202" s="6">
        <f t="shared" si="48"/>
        <v>6.809002424420849E-6</v>
      </c>
      <c r="N202">
        <f t="shared" si="49"/>
        <v>2.5599999999999999E-4</v>
      </c>
      <c r="O202">
        <f t="shared" si="43"/>
        <v>0.12181367020076755</v>
      </c>
      <c r="P202">
        <f t="shared" si="44"/>
        <v>0.92423243430137936</v>
      </c>
      <c r="Q202">
        <f t="shared" si="50"/>
        <v>0.26808181455596819</v>
      </c>
      <c r="R202">
        <f t="shared" si="51"/>
        <v>0.26808181455596802</v>
      </c>
    </row>
    <row r="203" spans="6:18">
      <c r="F203">
        <f t="shared" si="45"/>
        <v>20.100000000000016</v>
      </c>
      <c r="G203">
        <f t="shared" si="46"/>
        <v>327.82221723437851</v>
      </c>
      <c r="H203">
        <f t="shared" si="39"/>
        <v>1.2181367020076754</v>
      </c>
      <c r="I203" s="4">
        <f t="shared" si="47"/>
        <v>4.0999999999999997E-6</v>
      </c>
      <c r="J203" s="5">
        <f t="shared" si="40"/>
        <v>6.2507812500002246E-7</v>
      </c>
      <c r="K203" s="5">
        <f t="shared" si="41"/>
        <v>6.2162643978858263E-4</v>
      </c>
      <c r="L203" s="5">
        <f t="shared" si="42"/>
        <v>1.0061831582481125E-9</v>
      </c>
      <c r="M203" s="6">
        <f t="shared" si="48"/>
        <v>6.817993211099278E-6</v>
      </c>
      <c r="N203">
        <f t="shared" si="49"/>
        <v>2.5599999999999999E-4</v>
      </c>
      <c r="O203">
        <f t="shared" si="43"/>
        <v>0.12181367020076755</v>
      </c>
      <c r="P203">
        <f t="shared" si="44"/>
        <v>0.92436315194558405</v>
      </c>
      <c r="Q203">
        <f t="shared" si="50"/>
        <v>0.26796258177474197</v>
      </c>
      <c r="R203">
        <f t="shared" si="51"/>
        <v>0.2679625817747418</v>
      </c>
    </row>
    <row r="204" spans="6:18">
      <c r="F204">
        <f t="shared" si="45"/>
        <v>20.200000000000017</v>
      </c>
      <c r="G204">
        <f t="shared" si="46"/>
        <v>327.82221723437851</v>
      </c>
      <c r="H204">
        <f t="shared" si="39"/>
        <v>1.2181367020076754</v>
      </c>
      <c r="I204" s="4">
        <f t="shared" si="47"/>
        <v>4.0999999999999997E-6</v>
      </c>
      <c r="J204" s="5">
        <f t="shared" si="40"/>
        <v>6.2507812500002246E-7</v>
      </c>
      <c r="K204" s="5">
        <f t="shared" si="41"/>
        <v>6.2203643978858258E-4</v>
      </c>
      <c r="L204" s="5">
        <f t="shared" si="42"/>
        <v>1.0081753864737953E-9</v>
      </c>
      <c r="M204" s="6">
        <f t="shared" si="48"/>
        <v>6.8269899296981417E-6</v>
      </c>
      <c r="N204">
        <f t="shared" si="49"/>
        <v>2.5599999999999999E-4</v>
      </c>
      <c r="O204">
        <f t="shared" si="43"/>
        <v>0.12181367020076755</v>
      </c>
      <c r="P204">
        <f t="shared" si="44"/>
        <v>0.92449352472521618</v>
      </c>
      <c r="Q204">
        <f t="shared" si="50"/>
        <v>0.26784366355825867</v>
      </c>
      <c r="R204">
        <f t="shared" si="51"/>
        <v>0.26784366355825845</v>
      </c>
    </row>
    <row r="205" spans="6:18">
      <c r="F205">
        <f t="shared" si="45"/>
        <v>20.300000000000018</v>
      </c>
      <c r="G205">
        <f t="shared" si="46"/>
        <v>327.82221723437851</v>
      </c>
      <c r="H205">
        <f t="shared" si="39"/>
        <v>1.2181367020076754</v>
      </c>
      <c r="I205" s="4">
        <f t="shared" si="47"/>
        <v>4.0999999999999997E-6</v>
      </c>
      <c r="J205" s="5">
        <f t="shared" si="40"/>
        <v>6.2507812500002246E-7</v>
      </c>
      <c r="K205" s="5">
        <f t="shared" si="41"/>
        <v>6.2244643978858253E-4</v>
      </c>
      <c r="L205" s="5">
        <f t="shared" si="42"/>
        <v>1.0101702426876135E-9</v>
      </c>
      <c r="M205" s="6">
        <f t="shared" si="48"/>
        <v>6.8359925802174419E-6</v>
      </c>
      <c r="N205">
        <f t="shared" si="49"/>
        <v>2.5599999999999999E-4</v>
      </c>
      <c r="O205">
        <f t="shared" si="43"/>
        <v>0.12181367020076755</v>
      </c>
      <c r="P205">
        <f t="shared" si="44"/>
        <v>0.92462355377682059</v>
      </c>
      <c r="Q205">
        <f t="shared" si="50"/>
        <v>0.26772505886983022</v>
      </c>
      <c r="R205">
        <f t="shared" si="51"/>
        <v>0.26772505886983</v>
      </c>
    </row>
    <row r="206" spans="6:18">
      <c r="F206">
        <f t="shared" si="45"/>
        <v>20.40000000000002</v>
      </c>
      <c r="G206">
        <f t="shared" si="46"/>
        <v>327.82221723437851</v>
      </c>
      <c r="H206">
        <f t="shared" si="39"/>
        <v>1.2181367020076754</v>
      </c>
      <c r="I206" s="4">
        <f t="shared" si="47"/>
        <v>4.0999999999999997E-6</v>
      </c>
      <c r="J206" s="5">
        <f t="shared" si="40"/>
        <v>6.2507812500002246E-7</v>
      </c>
      <c r="K206" s="5">
        <f t="shared" si="41"/>
        <v>6.2285643978858248E-4</v>
      </c>
      <c r="L206" s="5">
        <f t="shared" si="42"/>
        <v>1.0121677286217403E-9</v>
      </c>
      <c r="M206" s="6">
        <f t="shared" si="48"/>
        <v>6.8450011626571776E-6</v>
      </c>
      <c r="N206">
        <f t="shared" si="49"/>
        <v>2.5599999999999999E-4</v>
      </c>
      <c r="O206">
        <f t="shared" si="43"/>
        <v>0.12181367020076755</v>
      </c>
      <c r="P206">
        <f t="shared" si="44"/>
        <v>0.92475324023245031</v>
      </c>
      <c r="Q206">
        <f t="shared" si="50"/>
        <v>0.26760676667686578</v>
      </c>
      <c r="R206">
        <f t="shared" si="51"/>
        <v>0.26760676667686556</v>
      </c>
    </row>
    <row r="207" spans="6:18">
      <c r="F207">
        <f t="shared" si="45"/>
        <v>20.500000000000021</v>
      </c>
      <c r="G207">
        <f t="shared" si="46"/>
        <v>327.82221723437851</v>
      </c>
      <c r="H207">
        <f t="shared" si="39"/>
        <v>1.2181367020076754</v>
      </c>
      <c r="I207" s="4">
        <f t="shared" si="47"/>
        <v>4.0999999999999997E-6</v>
      </c>
      <c r="J207" s="5">
        <f t="shared" si="40"/>
        <v>6.2507812500002246E-7</v>
      </c>
      <c r="K207" s="5">
        <f t="shared" si="41"/>
        <v>6.2326643978858243E-4</v>
      </c>
      <c r="L207" s="5">
        <f t="shared" si="42"/>
        <v>1.01416784600835E-9</v>
      </c>
      <c r="M207" s="6">
        <f t="shared" si="48"/>
        <v>6.8540156770173514E-6</v>
      </c>
      <c r="N207">
        <f t="shared" si="49"/>
        <v>2.5599999999999999E-4</v>
      </c>
      <c r="O207">
        <f t="shared" si="43"/>
        <v>0.12181367020076755</v>
      </c>
      <c r="P207">
        <f t="shared" si="44"/>
        <v>0.9248825852196878</v>
      </c>
      <c r="Q207">
        <f t="shared" si="50"/>
        <v>0.26748878595085274</v>
      </c>
      <c r="R207">
        <f t="shared" si="51"/>
        <v>0.26748878595085251</v>
      </c>
    </row>
    <row r="208" spans="6:18">
      <c r="F208">
        <f t="shared" si="45"/>
        <v>20.600000000000023</v>
      </c>
      <c r="G208">
        <f t="shared" si="46"/>
        <v>327.82221723437851</v>
      </c>
      <c r="H208">
        <f t="shared" si="39"/>
        <v>1.2181367020076754</v>
      </c>
      <c r="I208" s="4">
        <f t="shared" si="47"/>
        <v>4.0999999999999997E-6</v>
      </c>
      <c r="J208" s="5">
        <f t="shared" si="40"/>
        <v>6.2507812500002246E-7</v>
      </c>
      <c r="K208" s="5">
        <f t="shared" si="41"/>
        <v>6.2367643978858238E-4</v>
      </c>
      <c r="L208" s="5">
        <f t="shared" si="42"/>
        <v>1.0161705965796158E-9</v>
      </c>
      <c r="M208" s="6">
        <f t="shared" si="48"/>
        <v>6.86303612329796E-6</v>
      </c>
      <c r="N208">
        <f t="shared" si="49"/>
        <v>2.5599999999999999E-4</v>
      </c>
      <c r="O208">
        <f t="shared" si="43"/>
        <v>0.12181367020076755</v>
      </c>
      <c r="P208">
        <f t="shared" si="44"/>
        <v>0.92501158986166432</v>
      </c>
      <c r="Q208">
        <f t="shared" si="50"/>
        <v>0.26737111566733796</v>
      </c>
      <c r="R208">
        <f t="shared" si="51"/>
        <v>0.26737111566733773</v>
      </c>
    </row>
    <row r="209" spans="6:18">
      <c r="F209">
        <f t="shared" si="45"/>
        <v>20.700000000000024</v>
      </c>
      <c r="G209">
        <f t="shared" si="46"/>
        <v>327.82221723437851</v>
      </c>
      <c r="H209">
        <f t="shared" si="39"/>
        <v>1.2181367020076754</v>
      </c>
      <c r="I209" s="4">
        <f t="shared" si="47"/>
        <v>4.0999999999999997E-6</v>
      </c>
      <c r="J209" s="5">
        <f t="shared" si="40"/>
        <v>6.2507812500002246E-7</v>
      </c>
      <c r="K209" s="5">
        <f t="shared" si="41"/>
        <v>6.2408643978858233E-4</v>
      </c>
      <c r="L209" s="5">
        <f t="shared" si="42"/>
        <v>1.0181759820677116E-9</v>
      </c>
      <c r="M209" s="6">
        <f t="shared" si="48"/>
        <v>6.8720625014990058E-6</v>
      </c>
      <c r="N209">
        <f t="shared" si="49"/>
        <v>2.5599999999999999E-4</v>
      </c>
      <c r="O209">
        <f t="shared" si="43"/>
        <v>0.12181367020076755</v>
      </c>
      <c r="P209">
        <f t="shared" si="44"/>
        <v>0.92514025527708155</v>
      </c>
      <c r="Q209">
        <f t="shared" si="50"/>
        <v>0.26725375480590913</v>
      </c>
      <c r="R209">
        <f t="shared" si="51"/>
        <v>0.26725375480590891</v>
      </c>
    </row>
    <row r="210" spans="6:18">
      <c r="F210">
        <f t="shared" si="45"/>
        <v>20.800000000000026</v>
      </c>
      <c r="G210">
        <f t="shared" si="46"/>
        <v>327.82221723437851</v>
      </c>
      <c r="H210">
        <f t="shared" si="39"/>
        <v>1.2181367020076754</v>
      </c>
      <c r="I210" s="4">
        <f t="shared" si="47"/>
        <v>4.0999999999999997E-6</v>
      </c>
      <c r="J210" s="5">
        <f t="shared" si="40"/>
        <v>6.2507812500002246E-7</v>
      </c>
      <c r="K210" s="5">
        <f t="shared" si="41"/>
        <v>6.2449643978858228E-4</v>
      </c>
      <c r="L210" s="5">
        <f t="shared" si="42"/>
        <v>1.0201840042048108E-9</v>
      </c>
      <c r="M210" s="6">
        <f t="shared" si="48"/>
        <v>6.8810948116204863E-6</v>
      </c>
      <c r="N210">
        <f t="shared" si="49"/>
        <v>2.5599999999999999E-4</v>
      </c>
      <c r="O210">
        <f t="shared" si="43"/>
        <v>0.12181367020076755</v>
      </c>
      <c r="P210">
        <f t="shared" si="44"/>
        <v>0.92526858258023104</v>
      </c>
      <c r="Q210">
        <f t="shared" si="50"/>
        <v>0.26713670235017617</v>
      </c>
      <c r="R210">
        <f t="shared" si="51"/>
        <v>0.26713670235017595</v>
      </c>
    </row>
    <row r="211" spans="6:18">
      <c r="F211">
        <f t="shared" si="45"/>
        <v>20.900000000000027</v>
      </c>
      <c r="G211">
        <f t="shared" si="46"/>
        <v>327.82221723437851</v>
      </c>
      <c r="H211">
        <f t="shared" ref="H211:H274" si="52">(G211-Tf)/ml</f>
        <v>1.2181367020076754</v>
      </c>
      <c r="I211" s="4">
        <f t="shared" si="47"/>
        <v>4.0999999999999997E-6</v>
      </c>
      <c r="J211" s="5">
        <f t="shared" ref="J211:J274" si="53">Glob(H211,N211,Dl,Co,kpart)</f>
        <v>6.2507812500002246E-7</v>
      </c>
      <c r="K211" s="5">
        <f t="shared" ref="K211:K274" si="54">I210*dt+K210</f>
        <v>6.2490643978858223E-4</v>
      </c>
      <c r="L211" s="5">
        <f t="shared" ref="L211:L274" si="55">K211^3*4/3*PI()</f>
        <v>1.0221946647230874E-9</v>
      </c>
      <c r="M211" s="6">
        <f t="shared" si="48"/>
        <v>6.8901330536624042E-6</v>
      </c>
      <c r="N211">
        <f t="shared" si="49"/>
        <v>2.5599999999999999E-4</v>
      </c>
      <c r="O211">
        <f t="shared" ref="O211:O274" si="56">O210+(kpart*H210-O210)/L210/R210*(L210*(R211-R210)+R210*MAX(I210,J210)*M210*dt)</f>
        <v>0.12181367020076755</v>
      </c>
      <c r="P211">
        <f t="shared" ref="P211:P274" si="57">R211*O211+(1-R211)*H211</f>
        <v>0.92539657288101551</v>
      </c>
      <c r="Q211">
        <f t="shared" si="50"/>
        <v>0.26701995728775274</v>
      </c>
      <c r="R211">
        <f t="shared" si="51"/>
        <v>0.26701995728775252</v>
      </c>
    </row>
    <row r="212" spans="6:18">
      <c r="F212">
        <f t="shared" si="45"/>
        <v>21.000000000000028</v>
      </c>
      <c r="G212">
        <f t="shared" si="46"/>
        <v>327.82221723437851</v>
      </c>
      <c r="H212">
        <f t="shared" si="52"/>
        <v>1.2181367020076754</v>
      </c>
      <c r="I212" s="4">
        <f t="shared" si="47"/>
        <v>4.0999999999999997E-6</v>
      </c>
      <c r="J212" s="5">
        <f t="shared" si="53"/>
        <v>6.2507812500002246E-7</v>
      </c>
      <c r="K212" s="5">
        <f t="shared" si="54"/>
        <v>6.2531643978858218E-4</v>
      </c>
      <c r="L212" s="5">
        <f t="shared" si="55"/>
        <v>1.0242079653547145E-9</v>
      </c>
      <c r="M212" s="6">
        <f t="shared" si="48"/>
        <v>6.8991772276247559E-6</v>
      </c>
      <c r="N212">
        <f t="shared" si="49"/>
        <v>2.5599999999999999E-4</v>
      </c>
      <c r="O212">
        <f t="shared" si="56"/>
        <v>0.12181367020076755</v>
      </c>
      <c r="P212">
        <f t="shared" si="57"/>
        <v>0.92552422728496841</v>
      </c>
      <c r="Q212">
        <f t="shared" si="50"/>
        <v>0.26690351861023781</v>
      </c>
      <c r="R212">
        <f t="shared" si="51"/>
        <v>0.26690351861023759</v>
      </c>
    </row>
    <row r="213" spans="6:18">
      <c r="F213">
        <f t="shared" si="45"/>
        <v>21.10000000000003</v>
      </c>
      <c r="G213">
        <f t="shared" si="46"/>
        <v>327.82221723437851</v>
      </c>
      <c r="H213">
        <f t="shared" si="52"/>
        <v>1.2181367020076754</v>
      </c>
      <c r="I213" s="4">
        <f t="shared" si="47"/>
        <v>4.0999999999999997E-6</v>
      </c>
      <c r="J213" s="5">
        <f t="shared" si="53"/>
        <v>6.2507812500002246E-7</v>
      </c>
      <c r="K213" s="5">
        <f t="shared" si="54"/>
        <v>6.2572643978858213E-4</v>
      </c>
      <c r="L213" s="5">
        <f t="shared" si="55"/>
        <v>1.0262239078318664E-9</v>
      </c>
      <c r="M213" s="6">
        <f t="shared" si="48"/>
        <v>6.9082273335075457E-6</v>
      </c>
      <c r="N213">
        <f t="shared" si="49"/>
        <v>2.5599999999999999E-4</v>
      </c>
      <c r="O213">
        <f t="shared" si="56"/>
        <v>0.12181367020076755</v>
      </c>
      <c r="P213">
        <f t="shared" si="57"/>
        <v>0.92565154689327334</v>
      </c>
      <c r="Q213">
        <f t="shared" si="50"/>
        <v>0.2667873853131974</v>
      </c>
      <c r="R213">
        <f t="shared" si="51"/>
        <v>0.26678738531319718</v>
      </c>
    </row>
    <row r="214" spans="6:18">
      <c r="F214">
        <f t="shared" si="45"/>
        <v>21.200000000000031</v>
      </c>
      <c r="G214">
        <f t="shared" si="46"/>
        <v>327.82221723437851</v>
      </c>
      <c r="H214">
        <f t="shared" si="52"/>
        <v>1.2181367020076754</v>
      </c>
      <c r="I214" s="4">
        <f t="shared" si="47"/>
        <v>4.0999999999999997E-6</v>
      </c>
      <c r="J214" s="5">
        <f t="shared" si="53"/>
        <v>6.2507812500002246E-7</v>
      </c>
      <c r="K214" s="5">
        <f t="shared" si="54"/>
        <v>6.2613643978858208E-4</v>
      </c>
      <c r="L214" s="5">
        <f t="shared" si="55"/>
        <v>1.0282424938867166E-9</v>
      </c>
      <c r="M214" s="6">
        <f t="shared" si="48"/>
        <v>6.9172833713107727E-6</v>
      </c>
      <c r="N214">
        <f t="shared" si="49"/>
        <v>2.5599999999999999E-4</v>
      </c>
      <c r="O214">
        <f t="shared" si="56"/>
        <v>0.12181367020076755</v>
      </c>
      <c r="P214">
        <f t="shared" si="57"/>
        <v>0.92577853280278555</v>
      </c>
      <c r="Q214">
        <f t="shared" si="50"/>
        <v>0.26667155639614643</v>
      </c>
      <c r="R214">
        <f t="shared" si="51"/>
        <v>0.26667155639614626</v>
      </c>
    </row>
    <row r="215" spans="6:18">
      <c r="F215">
        <f t="shared" si="45"/>
        <v>21.300000000000033</v>
      </c>
      <c r="G215">
        <f t="shared" si="46"/>
        <v>327.82221723437851</v>
      </c>
      <c r="H215">
        <f t="shared" si="52"/>
        <v>1.2181367020076754</v>
      </c>
      <c r="I215" s="4">
        <f t="shared" si="47"/>
        <v>4.0999999999999997E-6</v>
      </c>
      <c r="J215" s="5">
        <f t="shared" si="53"/>
        <v>6.2507812500002246E-7</v>
      </c>
      <c r="K215" s="5">
        <f t="shared" si="54"/>
        <v>6.2654643978858203E-4</v>
      </c>
      <c r="L215" s="5">
        <f t="shared" si="55"/>
        <v>1.0302637252514384E-9</v>
      </c>
      <c r="M215" s="6">
        <f t="shared" si="48"/>
        <v>6.9263453410344337E-6</v>
      </c>
      <c r="N215">
        <f t="shared" si="49"/>
        <v>2.5599999999999999E-4</v>
      </c>
      <c r="O215">
        <f t="shared" si="56"/>
        <v>0.12181367020076755</v>
      </c>
      <c r="P215">
        <f t="shared" si="57"/>
        <v>0.92590518610605033</v>
      </c>
      <c r="Q215">
        <f t="shared" si="50"/>
        <v>0.2665560308625306</v>
      </c>
      <c r="R215">
        <f t="shared" si="51"/>
        <v>0.26655603086253044</v>
      </c>
    </row>
    <row r="216" spans="6:18">
      <c r="F216">
        <f t="shared" si="45"/>
        <v>21.400000000000034</v>
      </c>
      <c r="G216">
        <f t="shared" si="46"/>
        <v>327.82221723437851</v>
      </c>
      <c r="H216">
        <f t="shared" si="52"/>
        <v>1.2181367020076754</v>
      </c>
      <c r="I216" s="4">
        <f t="shared" si="47"/>
        <v>4.0999999999999997E-6</v>
      </c>
      <c r="J216" s="5">
        <f t="shared" si="53"/>
        <v>6.2507812500002246E-7</v>
      </c>
      <c r="K216" s="5">
        <f t="shared" si="54"/>
        <v>6.2695643978858198E-4</v>
      </c>
      <c r="L216" s="5">
        <f t="shared" si="55"/>
        <v>1.0322876036582059E-9</v>
      </c>
      <c r="M216" s="6">
        <f t="shared" si="48"/>
        <v>6.9354132426785319E-6</v>
      </c>
      <c r="N216">
        <f t="shared" si="49"/>
        <v>2.5599999999999999E-4</v>
      </c>
      <c r="O216">
        <f t="shared" si="56"/>
        <v>0.12181367020076755</v>
      </c>
      <c r="P216">
        <f t="shared" si="57"/>
        <v>0.92603150789132349</v>
      </c>
      <c r="Q216">
        <f t="shared" si="50"/>
        <v>0.26644080771970835</v>
      </c>
      <c r="R216">
        <f t="shared" si="51"/>
        <v>0.26644080771970818</v>
      </c>
    </row>
    <row r="217" spans="6:18">
      <c r="F217">
        <f t="shared" si="45"/>
        <v>21.500000000000036</v>
      </c>
      <c r="G217">
        <f t="shared" si="46"/>
        <v>327.82221723437851</v>
      </c>
      <c r="H217">
        <f t="shared" si="52"/>
        <v>1.2181367020076754</v>
      </c>
      <c r="I217" s="4">
        <f t="shared" si="47"/>
        <v>4.0999999999999997E-6</v>
      </c>
      <c r="J217" s="5">
        <f t="shared" si="53"/>
        <v>6.2507812500002246E-7</v>
      </c>
      <c r="K217" s="5">
        <f t="shared" si="54"/>
        <v>6.2736643978858193E-4</v>
      </c>
      <c r="L217" s="5">
        <f t="shared" si="55"/>
        <v>1.0343141308391926E-9</v>
      </c>
      <c r="M217" s="6">
        <f t="shared" si="48"/>
        <v>6.9444870762430674E-6</v>
      </c>
      <c r="N217">
        <f t="shared" si="49"/>
        <v>2.5599999999999999E-4</v>
      </c>
      <c r="O217">
        <f t="shared" si="56"/>
        <v>0.12181367020076755</v>
      </c>
      <c r="P217">
        <f t="shared" si="57"/>
        <v>0.92615749924259094</v>
      </c>
      <c r="Q217">
        <f t="shared" si="50"/>
        <v>0.26632588597893292</v>
      </c>
      <c r="R217">
        <f t="shared" si="51"/>
        <v>0.26632588597893275</v>
      </c>
    </row>
    <row r="218" spans="6:18">
      <c r="F218">
        <f t="shared" si="45"/>
        <v>21.600000000000037</v>
      </c>
      <c r="G218">
        <f t="shared" si="46"/>
        <v>327.82221723437851</v>
      </c>
      <c r="H218">
        <f t="shared" si="52"/>
        <v>1.2181367020076754</v>
      </c>
      <c r="I218" s="4">
        <f t="shared" si="47"/>
        <v>4.0999999999999997E-6</v>
      </c>
      <c r="J218" s="5">
        <f t="shared" si="53"/>
        <v>6.2507812500002246E-7</v>
      </c>
      <c r="K218" s="5">
        <f t="shared" si="54"/>
        <v>6.2777643978858188E-4</v>
      </c>
      <c r="L218" s="5">
        <f t="shared" si="55"/>
        <v>1.0363433085265719E-9</v>
      </c>
      <c r="M218" s="6">
        <f t="shared" si="48"/>
        <v>6.9535668417280376E-6</v>
      </c>
      <c r="N218">
        <f t="shared" si="49"/>
        <v>2.5599999999999999E-4</v>
      </c>
      <c r="O218">
        <f t="shared" si="56"/>
        <v>0.12181367020076755</v>
      </c>
      <c r="P218">
        <f t="shared" si="57"/>
        <v>0.92628316123958798</v>
      </c>
      <c r="Q218">
        <f t="shared" si="50"/>
        <v>0.26621126465533468</v>
      </c>
      <c r="R218">
        <f t="shared" si="51"/>
        <v>0.26621126465533446</v>
      </c>
    </row>
    <row r="219" spans="6:18">
      <c r="F219">
        <f t="shared" si="45"/>
        <v>21.700000000000038</v>
      </c>
      <c r="G219">
        <f t="shared" si="46"/>
        <v>327.82221723437851</v>
      </c>
      <c r="H219">
        <f t="shared" si="52"/>
        <v>1.2181367020076754</v>
      </c>
      <c r="I219" s="4">
        <f t="shared" si="47"/>
        <v>4.0999999999999997E-6</v>
      </c>
      <c r="J219" s="5">
        <f t="shared" si="53"/>
        <v>6.2507812500002246E-7</v>
      </c>
      <c r="K219" s="5">
        <f t="shared" si="54"/>
        <v>6.2818643978858183E-4</v>
      </c>
      <c r="L219" s="5">
        <f t="shared" si="55"/>
        <v>1.0383751384525177E-9</v>
      </c>
      <c r="M219" s="6">
        <f t="shared" si="48"/>
        <v>6.9626525391334434E-6</v>
      </c>
      <c r="N219">
        <f t="shared" si="49"/>
        <v>2.5599999999999999E-4</v>
      </c>
      <c r="O219">
        <f t="shared" si="56"/>
        <v>0.12181367020076755</v>
      </c>
      <c r="P219">
        <f t="shared" si="57"/>
        <v>0.92640849495781874</v>
      </c>
      <c r="Q219">
        <f t="shared" si="50"/>
        <v>0.26609694276790313</v>
      </c>
      <c r="R219">
        <f t="shared" si="51"/>
        <v>0.26609694276790291</v>
      </c>
    </row>
    <row r="220" spans="6:18">
      <c r="F220">
        <f t="shared" ref="F220:F283" si="58">F219+dt</f>
        <v>21.80000000000004</v>
      </c>
      <c r="G220">
        <f t="shared" si="46"/>
        <v>327.82221723437851</v>
      </c>
      <c r="H220">
        <f t="shared" si="52"/>
        <v>1.2181367020076754</v>
      </c>
      <c r="I220" s="4">
        <f t="shared" si="47"/>
        <v>4.0999999999999997E-6</v>
      </c>
      <c r="J220" s="5">
        <f t="shared" si="53"/>
        <v>6.2507812500002246E-7</v>
      </c>
      <c r="K220" s="5">
        <f t="shared" si="54"/>
        <v>6.2859643978858178E-4</v>
      </c>
      <c r="L220" s="5">
        <f t="shared" si="55"/>
        <v>1.0404096223492038E-9</v>
      </c>
      <c r="M220" s="6">
        <f t="shared" si="48"/>
        <v>6.9717441684592865E-6</v>
      </c>
      <c r="N220">
        <f t="shared" si="49"/>
        <v>2.5599999999999999E-4</v>
      </c>
      <c r="O220">
        <f t="shared" si="56"/>
        <v>0.12181367020076755</v>
      </c>
      <c r="P220">
        <f t="shared" si="57"/>
        <v>0.92653350146857616</v>
      </c>
      <c r="Q220">
        <f t="shared" si="50"/>
        <v>0.2659829193394696</v>
      </c>
      <c r="R220">
        <f t="shared" si="51"/>
        <v>0.26598291933946938</v>
      </c>
    </row>
    <row r="221" spans="6:18">
      <c r="F221">
        <f t="shared" si="58"/>
        <v>21.900000000000041</v>
      </c>
      <c r="G221">
        <f t="shared" si="46"/>
        <v>327.82221723437851</v>
      </c>
      <c r="H221">
        <f t="shared" si="52"/>
        <v>1.2181367020076754</v>
      </c>
      <c r="I221" s="4">
        <f t="shared" si="47"/>
        <v>4.0999999999999997E-6</v>
      </c>
      <c r="J221" s="5">
        <f t="shared" si="53"/>
        <v>6.2507812500002246E-7</v>
      </c>
      <c r="K221" s="5">
        <f t="shared" si="54"/>
        <v>6.2900643978858173E-4</v>
      </c>
      <c r="L221" s="5">
        <f t="shared" si="55"/>
        <v>1.0424467619488037E-9</v>
      </c>
      <c r="M221" s="6">
        <f t="shared" si="48"/>
        <v>6.9808417297055668E-6</v>
      </c>
      <c r="N221">
        <f t="shared" si="49"/>
        <v>2.5599999999999999E-4</v>
      </c>
      <c r="O221">
        <f t="shared" si="56"/>
        <v>0.12181367020076755</v>
      </c>
      <c r="P221">
        <f t="shared" si="57"/>
        <v>0.92665818183895998</v>
      </c>
      <c r="Q221">
        <f t="shared" si="50"/>
        <v>0.26586919339668952</v>
      </c>
      <c r="R221">
        <f t="shared" si="51"/>
        <v>0.2658691933966893</v>
      </c>
    </row>
    <row r="222" spans="6:18">
      <c r="F222">
        <f t="shared" si="58"/>
        <v>22.000000000000043</v>
      </c>
      <c r="G222">
        <f t="shared" si="46"/>
        <v>327.82221723437851</v>
      </c>
      <c r="H222">
        <f t="shared" si="52"/>
        <v>1.2181367020076754</v>
      </c>
      <c r="I222" s="4">
        <f t="shared" si="47"/>
        <v>4.0999999999999997E-6</v>
      </c>
      <c r="J222" s="5">
        <f t="shared" si="53"/>
        <v>6.2507812500002246E-7</v>
      </c>
      <c r="K222" s="5">
        <f t="shared" si="54"/>
        <v>6.2941643978858168E-4</v>
      </c>
      <c r="L222" s="5">
        <f t="shared" si="55"/>
        <v>1.0444865589834909E-9</v>
      </c>
      <c r="M222" s="6">
        <f t="shared" si="48"/>
        <v>6.9899452228722819E-6</v>
      </c>
      <c r="N222">
        <f t="shared" si="49"/>
        <v>2.5599999999999999E-4</v>
      </c>
      <c r="O222">
        <f t="shared" si="56"/>
        <v>0.12181367020076755</v>
      </c>
      <c r="P222">
        <f t="shared" si="57"/>
        <v>0.92678253713189684</v>
      </c>
      <c r="Q222">
        <f t="shared" si="50"/>
        <v>0.26575576397002493</v>
      </c>
      <c r="R222">
        <f t="shared" si="51"/>
        <v>0.26575576397002471</v>
      </c>
    </row>
    <row r="223" spans="6:18">
      <c r="F223">
        <f t="shared" si="58"/>
        <v>22.100000000000044</v>
      </c>
      <c r="G223">
        <f t="shared" si="46"/>
        <v>327.82221723437851</v>
      </c>
      <c r="H223">
        <f t="shared" si="52"/>
        <v>1.2181367020076754</v>
      </c>
      <c r="I223" s="4">
        <f t="shared" si="47"/>
        <v>4.0999999999999997E-6</v>
      </c>
      <c r="J223" s="5">
        <f t="shared" si="53"/>
        <v>6.2507812500002246E-7</v>
      </c>
      <c r="K223" s="5">
        <f t="shared" si="54"/>
        <v>6.2982643978858163E-4</v>
      </c>
      <c r="L223" s="5">
        <f t="shared" si="55"/>
        <v>1.0465290151854394E-9</v>
      </c>
      <c r="M223" s="6">
        <f t="shared" si="48"/>
        <v>6.9990546479594342E-6</v>
      </c>
      <c r="N223">
        <f t="shared" si="49"/>
        <v>2.5599999999999999E-4</v>
      </c>
      <c r="O223">
        <f t="shared" si="56"/>
        <v>0.12181367020076755</v>
      </c>
      <c r="P223">
        <f t="shared" si="57"/>
        <v>0.92690656840615959</v>
      </c>
      <c r="Q223">
        <f t="shared" si="50"/>
        <v>0.26564263009372724</v>
      </c>
      <c r="R223">
        <f t="shared" si="51"/>
        <v>0.26564263009372707</v>
      </c>
    </row>
    <row r="224" spans="6:18">
      <c r="F224">
        <f t="shared" si="58"/>
        <v>22.200000000000045</v>
      </c>
      <c r="G224">
        <f t="shared" si="46"/>
        <v>327.82221723437851</v>
      </c>
      <c r="H224">
        <f t="shared" si="52"/>
        <v>1.2181367020076754</v>
      </c>
      <c r="I224" s="4">
        <f t="shared" si="47"/>
        <v>4.0999999999999997E-6</v>
      </c>
      <c r="J224" s="5">
        <f t="shared" si="53"/>
        <v>6.2507812500002246E-7</v>
      </c>
      <c r="K224" s="5">
        <f t="shared" si="54"/>
        <v>6.3023643978858158E-4</v>
      </c>
      <c r="L224" s="5">
        <f t="shared" si="55"/>
        <v>1.0485741322868223E-9</v>
      </c>
      <c r="M224" s="6">
        <f t="shared" si="48"/>
        <v>7.0081700049670195E-6</v>
      </c>
      <c r="N224">
        <f t="shared" si="49"/>
        <v>2.5599999999999999E-4</v>
      </c>
      <c r="O224">
        <f t="shared" si="56"/>
        <v>0.12181367020076755</v>
      </c>
      <c r="P224">
        <f t="shared" si="57"/>
        <v>0.92703027671638505</v>
      </c>
      <c r="Q224">
        <f t="shared" si="50"/>
        <v>0.26552979080581995</v>
      </c>
      <c r="R224">
        <f t="shared" si="51"/>
        <v>0.26552979080581984</v>
      </c>
    </row>
    <row r="225" spans="6:18">
      <c r="F225">
        <f t="shared" si="58"/>
        <v>22.300000000000047</v>
      </c>
      <c r="G225">
        <f t="shared" si="46"/>
        <v>327.82221723437851</v>
      </c>
      <c r="H225">
        <f t="shared" si="52"/>
        <v>1.2181367020076754</v>
      </c>
      <c r="I225" s="4">
        <f t="shared" si="47"/>
        <v>4.0999999999999997E-6</v>
      </c>
      <c r="J225" s="5">
        <f t="shared" si="53"/>
        <v>6.2507812500002246E-7</v>
      </c>
      <c r="K225" s="5">
        <f t="shared" si="54"/>
        <v>6.3064643978858153E-4</v>
      </c>
      <c r="L225" s="5">
        <f t="shared" si="55"/>
        <v>1.0506219120198138E-9</v>
      </c>
      <c r="M225" s="6">
        <f t="shared" si="48"/>
        <v>7.0172912938950438E-6</v>
      </c>
      <c r="N225">
        <f t="shared" si="49"/>
        <v>2.5599999999999999E-4</v>
      </c>
      <c r="O225">
        <f t="shared" si="56"/>
        <v>0.12181367020076755</v>
      </c>
      <c r="P225">
        <f t="shared" si="57"/>
        <v>0.92715366311309355</v>
      </c>
      <c r="Q225">
        <f t="shared" si="50"/>
        <v>0.26541724514808146</v>
      </c>
      <c r="R225">
        <f t="shared" si="51"/>
        <v>0.26541724514808135</v>
      </c>
    </row>
    <row r="226" spans="6:18">
      <c r="F226">
        <f t="shared" si="58"/>
        <v>22.400000000000048</v>
      </c>
      <c r="G226">
        <f t="shared" si="46"/>
        <v>327.82221723437851</v>
      </c>
      <c r="H226">
        <f t="shared" si="52"/>
        <v>1.2181367020076754</v>
      </c>
      <c r="I226" s="4">
        <f t="shared" si="47"/>
        <v>4.0999999999999997E-6</v>
      </c>
      <c r="J226" s="5">
        <f t="shared" si="53"/>
        <v>6.2507812500002246E-7</v>
      </c>
      <c r="K226" s="5">
        <f t="shared" si="54"/>
        <v>6.3105643978858149E-4</v>
      </c>
      <c r="L226" s="5">
        <f t="shared" si="55"/>
        <v>1.0526723561165876E-9</v>
      </c>
      <c r="M226" s="6">
        <f t="shared" si="48"/>
        <v>7.0264185147435046E-6</v>
      </c>
      <c r="N226">
        <f t="shared" si="49"/>
        <v>2.5599999999999999E-4</v>
      </c>
      <c r="O226">
        <f t="shared" si="56"/>
        <v>0.12181367020076755</v>
      </c>
      <c r="P226">
        <f t="shared" si="57"/>
        <v>0.92727672864270794</v>
      </c>
      <c r="Q226">
        <f t="shared" si="50"/>
        <v>0.26530499216602788</v>
      </c>
      <c r="R226">
        <f t="shared" si="51"/>
        <v>0.26530499216602776</v>
      </c>
    </row>
    <row r="227" spans="6:18">
      <c r="F227">
        <f t="shared" si="58"/>
        <v>22.50000000000005</v>
      </c>
      <c r="G227">
        <f t="shared" si="46"/>
        <v>327.82221723437851</v>
      </c>
      <c r="H227">
        <f t="shared" si="52"/>
        <v>1.2181367020076754</v>
      </c>
      <c r="I227" s="4">
        <f t="shared" si="47"/>
        <v>4.0999999999999997E-6</v>
      </c>
      <c r="J227" s="5">
        <f t="shared" si="53"/>
        <v>6.2507812500002246E-7</v>
      </c>
      <c r="K227" s="5">
        <f t="shared" si="54"/>
        <v>6.3146643978858144E-4</v>
      </c>
      <c r="L227" s="5">
        <f t="shared" si="55"/>
        <v>1.054725466309317E-9</v>
      </c>
      <c r="M227" s="6">
        <f t="shared" si="48"/>
        <v>7.0355516675124E-6</v>
      </c>
      <c r="N227">
        <f t="shared" si="49"/>
        <v>2.5599999999999999E-4</v>
      </c>
      <c r="O227">
        <f t="shared" si="56"/>
        <v>0.12181367020076755</v>
      </c>
      <c r="P227">
        <f t="shared" si="57"/>
        <v>0.92739947434757153</v>
      </c>
      <c r="Q227">
        <f t="shared" si="50"/>
        <v>0.26519303090889612</v>
      </c>
      <c r="R227">
        <f t="shared" si="51"/>
        <v>0.26519303090889601</v>
      </c>
    </row>
    <row r="228" spans="6:18">
      <c r="F228">
        <f t="shared" si="58"/>
        <v>22.600000000000051</v>
      </c>
      <c r="G228">
        <f t="shared" si="46"/>
        <v>327.82221723437851</v>
      </c>
      <c r="H228">
        <f t="shared" si="52"/>
        <v>1.2181367020076754</v>
      </c>
      <c r="I228" s="4">
        <f t="shared" si="47"/>
        <v>4.0999999999999997E-6</v>
      </c>
      <c r="J228" s="5">
        <f t="shared" si="53"/>
        <v>6.2507812500002246E-7</v>
      </c>
      <c r="K228" s="5">
        <f t="shared" si="54"/>
        <v>6.3187643978858139E-4</v>
      </c>
      <c r="L228" s="5">
        <f t="shared" si="55"/>
        <v>1.0567812443301756E-9</v>
      </c>
      <c r="M228" s="6">
        <f t="shared" si="48"/>
        <v>7.044690752201731E-6</v>
      </c>
      <c r="N228">
        <f t="shared" si="49"/>
        <v>2.5599999999999999E-4</v>
      </c>
      <c r="O228">
        <f t="shared" si="56"/>
        <v>0.12181367020076755</v>
      </c>
      <c r="P228">
        <f t="shared" si="57"/>
        <v>0.92752190126596712</v>
      </c>
      <c r="Q228">
        <f t="shared" si="50"/>
        <v>0.26508136042962699</v>
      </c>
      <c r="R228">
        <f t="shared" si="51"/>
        <v>0.26508136042962688</v>
      </c>
    </row>
    <row r="229" spans="6:18">
      <c r="F229">
        <f t="shared" si="58"/>
        <v>22.700000000000053</v>
      </c>
      <c r="G229">
        <f t="shared" si="46"/>
        <v>327.82221723437851</v>
      </c>
      <c r="H229">
        <f t="shared" si="52"/>
        <v>1.2181367020076754</v>
      </c>
      <c r="I229" s="4">
        <f t="shared" si="47"/>
        <v>4.0999999999999997E-6</v>
      </c>
      <c r="J229" s="5">
        <f t="shared" si="53"/>
        <v>6.2507812500002246E-7</v>
      </c>
      <c r="K229" s="5">
        <f t="shared" si="54"/>
        <v>6.3228643978858134E-4</v>
      </c>
      <c r="L229" s="5">
        <f t="shared" si="55"/>
        <v>1.0588396919113376E-9</v>
      </c>
      <c r="M229" s="6">
        <f t="shared" si="48"/>
        <v>7.0538357688115002E-6</v>
      </c>
      <c r="N229">
        <f t="shared" si="49"/>
        <v>2.5599999999999999E-4</v>
      </c>
      <c r="O229">
        <f t="shared" si="56"/>
        <v>0.12181367020076755</v>
      </c>
      <c r="P229">
        <f t="shared" si="57"/>
        <v>0.92764401043213551</v>
      </c>
      <c r="Q229">
        <f t="shared" si="50"/>
        <v>0.26496997978484838</v>
      </c>
      <c r="R229">
        <f t="shared" si="51"/>
        <v>0.26496997978484826</v>
      </c>
    </row>
    <row r="230" spans="6:18">
      <c r="F230">
        <f t="shared" si="58"/>
        <v>22.800000000000054</v>
      </c>
      <c r="G230">
        <f t="shared" si="46"/>
        <v>327.82221723437851</v>
      </c>
      <c r="H230">
        <f t="shared" si="52"/>
        <v>1.2181367020076754</v>
      </c>
      <c r="I230" s="4">
        <f t="shared" si="47"/>
        <v>4.0999999999999997E-6</v>
      </c>
      <c r="J230" s="5">
        <f t="shared" si="53"/>
        <v>6.2507812500002246E-7</v>
      </c>
      <c r="K230" s="5">
        <f t="shared" si="54"/>
        <v>6.3269643978858129E-4</v>
      </c>
      <c r="L230" s="5">
        <f t="shared" si="55"/>
        <v>1.0609008107849762E-9</v>
      </c>
      <c r="M230" s="6">
        <f t="shared" si="48"/>
        <v>7.0629867173417049E-6</v>
      </c>
      <c r="N230">
        <f t="shared" si="49"/>
        <v>2.5599999999999999E-4</v>
      </c>
      <c r="O230">
        <f t="shared" si="56"/>
        <v>0.12181367020076755</v>
      </c>
      <c r="P230">
        <f t="shared" si="57"/>
        <v>0.92776580287629318</v>
      </c>
      <c r="Q230">
        <f t="shared" si="50"/>
        <v>0.26485888803485852</v>
      </c>
      <c r="R230">
        <f t="shared" si="51"/>
        <v>0.26485888803485841</v>
      </c>
    </row>
    <row r="231" spans="6:18">
      <c r="F231">
        <f t="shared" si="58"/>
        <v>22.900000000000055</v>
      </c>
      <c r="G231">
        <f t="shared" si="46"/>
        <v>327.82221723437851</v>
      </c>
      <c r="H231">
        <f t="shared" si="52"/>
        <v>1.2181367020076754</v>
      </c>
      <c r="I231" s="4">
        <f t="shared" si="47"/>
        <v>4.0999999999999997E-6</v>
      </c>
      <c r="J231" s="5">
        <f t="shared" si="53"/>
        <v>6.2507812500002246E-7</v>
      </c>
      <c r="K231" s="5">
        <f t="shared" si="54"/>
        <v>6.3310643978858124E-4</v>
      </c>
      <c r="L231" s="5">
        <f t="shared" si="55"/>
        <v>1.0629646026832652E-9</v>
      </c>
      <c r="M231" s="6">
        <f t="shared" si="48"/>
        <v>7.072143597792346E-6</v>
      </c>
      <c r="N231">
        <f t="shared" si="49"/>
        <v>2.5599999999999999E-4</v>
      </c>
      <c r="O231">
        <f t="shared" si="56"/>
        <v>0.12181367020076755</v>
      </c>
      <c r="P231">
        <f t="shared" si="57"/>
        <v>0.92788727962465112</v>
      </c>
      <c r="Q231">
        <f t="shared" si="50"/>
        <v>0.26474808424360924</v>
      </c>
      <c r="R231">
        <f t="shared" si="51"/>
        <v>0.26474808424360913</v>
      </c>
    </row>
    <row r="232" spans="6:18">
      <c r="F232">
        <f t="shared" si="58"/>
        <v>23.000000000000057</v>
      </c>
      <c r="G232">
        <f t="shared" si="46"/>
        <v>327.82221723437851</v>
      </c>
      <c r="H232">
        <f t="shared" si="52"/>
        <v>1.2181367020076754</v>
      </c>
      <c r="I232" s="4">
        <f t="shared" si="47"/>
        <v>4.0999999999999997E-6</v>
      </c>
      <c r="J232" s="5">
        <f t="shared" si="53"/>
        <v>6.2507812500002246E-7</v>
      </c>
      <c r="K232" s="5">
        <f t="shared" si="54"/>
        <v>6.3351643978858119E-4</v>
      </c>
      <c r="L232" s="5">
        <f t="shared" si="55"/>
        <v>1.0650310693383779E-9</v>
      </c>
      <c r="M232" s="6">
        <f t="shared" si="48"/>
        <v>7.0813064101634219E-6</v>
      </c>
      <c r="N232">
        <f t="shared" si="49"/>
        <v>2.5599999999999999E-4</v>
      </c>
      <c r="O232">
        <f t="shared" si="56"/>
        <v>0.12181367020076755</v>
      </c>
      <c r="P232">
        <f t="shared" si="57"/>
        <v>0.92800844169943353</v>
      </c>
      <c r="Q232">
        <f t="shared" si="50"/>
        <v>0.26463756747868955</v>
      </c>
      <c r="R232">
        <f t="shared" si="51"/>
        <v>0.26463756747868944</v>
      </c>
    </row>
    <row r="233" spans="6:18">
      <c r="F233">
        <f t="shared" si="58"/>
        <v>23.100000000000058</v>
      </c>
      <c r="G233">
        <f t="shared" si="46"/>
        <v>327.82221723437851</v>
      </c>
      <c r="H233">
        <f t="shared" si="52"/>
        <v>1.2181367020076754</v>
      </c>
      <c r="I233" s="4">
        <f t="shared" si="47"/>
        <v>4.0999999999999997E-6</v>
      </c>
      <c r="J233" s="5">
        <f t="shared" si="53"/>
        <v>6.2507812500002246E-7</v>
      </c>
      <c r="K233" s="5">
        <f t="shared" si="54"/>
        <v>6.3392643978858114E-4</v>
      </c>
      <c r="L233" s="5">
        <f t="shared" si="55"/>
        <v>1.0671002124824888E-9</v>
      </c>
      <c r="M233" s="6">
        <f t="shared" si="48"/>
        <v>7.0904751544549359E-6</v>
      </c>
      <c r="N233">
        <f t="shared" si="49"/>
        <v>2.5599999999999999E-4</v>
      </c>
      <c r="O233">
        <f t="shared" si="56"/>
        <v>0.12181367020076755</v>
      </c>
      <c r="P233">
        <f t="shared" si="57"/>
        <v>0.928129290118894</v>
      </c>
      <c r="Q233">
        <f t="shared" si="50"/>
        <v>0.26452733681130902</v>
      </c>
      <c r="R233">
        <f t="shared" si="51"/>
        <v>0.26452733681130897</v>
      </c>
    </row>
    <row r="234" spans="6:18">
      <c r="F234">
        <f t="shared" si="58"/>
        <v>23.20000000000006</v>
      </c>
      <c r="G234">
        <f t="shared" si="46"/>
        <v>327.82221723437851</v>
      </c>
      <c r="H234">
        <f t="shared" si="52"/>
        <v>1.2181367020076754</v>
      </c>
      <c r="I234" s="4">
        <f t="shared" si="47"/>
        <v>4.0999999999999997E-6</v>
      </c>
      <c r="J234" s="5">
        <f t="shared" si="53"/>
        <v>6.2507812500002246E-7</v>
      </c>
      <c r="K234" s="5">
        <f t="shared" si="54"/>
        <v>6.3433643978858109E-4</v>
      </c>
      <c r="L234" s="5">
        <f t="shared" si="55"/>
        <v>1.0691720338477707E-9</v>
      </c>
      <c r="M234" s="6">
        <f t="shared" si="48"/>
        <v>7.0996498306668846E-6</v>
      </c>
      <c r="N234">
        <f t="shared" si="49"/>
        <v>2.5599999999999999E-4</v>
      </c>
      <c r="O234">
        <f t="shared" si="56"/>
        <v>0.12181367020076755</v>
      </c>
      <c r="P234">
        <f t="shared" si="57"/>
        <v>0.92824982589733618</v>
      </c>
      <c r="Q234">
        <f t="shared" si="50"/>
        <v>0.26441739131628161</v>
      </c>
      <c r="R234">
        <f t="shared" si="51"/>
        <v>0.26441739131628156</v>
      </c>
    </row>
    <row r="235" spans="6:18">
      <c r="F235">
        <f t="shared" si="58"/>
        <v>23.300000000000061</v>
      </c>
      <c r="G235">
        <f t="shared" si="46"/>
        <v>327.82221723437851</v>
      </c>
      <c r="H235">
        <f t="shared" si="52"/>
        <v>1.2181367020076754</v>
      </c>
      <c r="I235" s="4">
        <f t="shared" si="47"/>
        <v>4.0999999999999997E-6</v>
      </c>
      <c r="J235" s="5">
        <f t="shared" si="53"/>
        <v>6.2507812500002246E-7</v>
      </c>
      <c r="K235" s="5">
        <f t="shared" si="54"/>
        <v>6.3474643978858104E-4</v>
      </c>
      <c r="L235" s="5">
        <f t="shared" si="55"/>
        <v>1.0712465351663977E-9</v>
      </c>
      <c r="M235" s="6">
        <f t="shared" si="48"/>
        <v>7.1088304387992697E-6</v>
      </c>
      <c r="N235">
        <f t="shared" si="49"/>
        <v>2.5599999999999999E-4</v>
      </c>
      <c r="O235">
        <f t="shared" si="56"/>
        <v>0.12181367020076755</v>
      </c>
      <c r="P235">
        <f t="shared" si="57"/>
        <v>0.92837005004512874</v>
      </c>
      <c r="Q235">
        <f t="shared" si="50"/>
        <v>0.26430773007200903</v>
      </c>
      <c r="R235">
        <f t="shared" si="51"/>
        <v>0.26430773007200897</v>
      </c>
    </row>
    <row r="236" spans="6:18">
      <c r="F236">
        <f t="shared" si="58"/>
        <v>23.400000000000063</v>
      </c>
      <c r="G236">
        <f t="shared" si="46"/>
        <v>327.82221723437851</v>
      </c>
      <c r="H236">
        <f t="shared" si="52"/>
        <v>1.2181367020076754</v>
      </c>
      <c r="I236" s="4">
        <f t="shared" si="47"/>
        <v>4.0999999999999997E-6</v>
      </c>
      <c r="J236" s="5">
        <f t="shared" si="53"/>
        <v>6.2507812500002246E-7</v>
      </c>
      <c r="K236" s="5">
        <f t="shared" si="54"/>
        <v>6.3515643978858099E-4</v>
      </c>
      <c r="L236" s="5">
        <f t="shared" si="55"/>
        <v>1.0733237181705435E-9</v>
      </c>
      <c r="M236" s="6">
        <f t="shared" si="48"/>
        <v>7.1180169788520921E-6</v>
      </c>
      <c r="N236">
        <f t="shared" si="49"/>
        <v>2.5599999999999999E-4</v>
      </c>
      <c r="O236">
        <f t="shared" si="56"/>
        <v>0.12181367020076755</v>
      </c>
      <c r="P236">
        <f t="shared" si="57"/>
        <v>0.9284899635687256</v>
      </c>
      <c r="Q236">
        <f t="shared" si="50"/>
        <v>0.26419835216046483</v>
      </c>
      <c r="R236">
        <f t="shared" si="51"/>
        <v>0.26419835216046478</v>
      </c>
    </row>
    <row r="237" spans="6:18">
      <c r="F237">
        <f t="shared" si="58"/>
        <v>23.500000000000064</v>
      </c>
      <c r="G237">
        <f t="shared" si="46"/>
        <v>327.82221723437851</v>
      </c>
      <c r="H237">
        <f t="shared" si="52"/>
        <v>1.2181367020076754</v>
      </c>
      <c r="I237" s="4">
        <f t="shared" si="47"/>
        <v>4.0999999999999997E-6</v>
      </c>
      <c r="J237" s="5">
        <f t="shared" si="53"/>
        <v>6.2507812500002246E-7</v>
      </c>
      <c r="K237" s="5">
        <f t="shared" si="54"/>
        <v>6.3556643978858094E-4</v>
      </c>
      <c r="L237" s="5">
        <f t="shared" si="55"/>
        <v>1.0754035845923813E-9</v>
      </c>
      <c r="M237" s="6">
        <f t="shared" si="48"/>
        <v>7.1272094508253492E-6</v>
      </c>
      <c r="N237">
        <f t="shared" si="49"/>
        <v>2.5599999999999999E-4</v>
      </c>
      <c r="O237">
        <f t="shared" si="56"/>
        <v>0.12181367020076755</v>
      </c>
      <c r="P237">
        <f t="shared" si="57"/>
        <v>0.92860956747068224</v>
      </c>
      <c r="Q237">
        <f t="shared" si="50"/>
        <v>0.26408925666717809</v>
      </c>
      <c r="R237">
        <f t="shared" si="51"/>
        <v>0.26408925666717803</v>
      </c>
    </row>
    <row r="238" spans="6:18">
      <c r="F238">
        <f t="shared" si="58"/>
        <v>23.600000000000065</v>
      </c>
      <c r="G238">
        <f t="shared" si="46"/>
        <v>327.82221723437851</v>
      </c>
      <c r="H238">
        <f t="shared" si="52"/>
        <v>1.2181367020076754</v>
      </c>
      <c r="I238" s="4">
        <f t="shared" si="47"/>
        <v>4.0999999999999997E-6</v>
      </c>
      <c r="J238" s="5">
        <f t="shared" si="53"/>
        <v>6.2507812500002246E-7</v>
      </c>
      <c r="K238" s="5">
        <f t="shared" si="54"/>
        <v>6.3597643978858089E-4</v>
      </c>
      <c r="L238" s="5">
        <f t="shared" si="55"/>
        <v>1.0774861361640853E-9</v>
      </c>
      <c r="M238" s="6">
        <f t="shared" si="48"/>
        <v>7.1364078547190419E-6</v>
      </c>
      <c r="N238">
        <f t="shared" si="49"/>
        <v>2.5599999999999999E-4</v>
      </c>
      <c r="O238">
        <f t="shared" si="56"/>
        <v>0.12181367020076755</v>
      </c>
      <c r="P238">
        <f t="shared" si="57"/>
        <v>0.92872886274967359</v>
      </c>
      <c r="Q238">
        <f t="shared" si="50"/>
        <v>0.26398044268121734</v>
      </c>
      <c r="R238">
        <f t="shared" si="51"/>
        <v>0.26398044268121734</v>
      </c>
    </row>
    <row r="239" spans="6:18">
      <c r="F239">
        <f t="shared" si="58"/>
        <v>23.700000000000067</v>
      </c>
      <c r="G239">
        <f t="shared" si="46"/>
        <v>327.82221723437851</v>
      </c>
      <c r="H239">
        <f t="shared" si="52"/>
        <v>1.2181367020076754</v>
      </c>
      <c r="I239" s="4">
        <f t="shared" si="47"/>
        <v>4.0999999999999997E-6</v>
      </c>
      <c r="J239" s="5">
        <f t="shared" si="53"/>
        <v>6.2507812500002246E-7</v>
      </c>
      <c r="K239" s="5">
        <f t="shared" si="54"/>
        <v>6.3638643978858084E-4</v>
      </c>
      <c r="L239" s="5">
        <f t="shared" si="55"/>
        <v>1.079571374617829E-9</v>
      </c>
      <c r="M239" s="6">
        <f t="shared" si="48"/>
        <v>7.1456121905331727E-6</v>
      </c>
      <c r="N239">
        <f t="shared" si="49"/>
        <v>2.5599999999999999E-4</v>
      </c>
      <c r="O239">
        <f t="shared" si="56"/>
        <v>0.12181367020076755</v>
      </c>
      <c r="P239">
        <f t="shared" si="57"/>
        <v>0.92884785040051188</v>
      </c>
      <c r="Q239">
        <f t="shared" si="50"/>
        <v>0.26387190929517484</v>
      </c>
      <c r="R239">
        <f t="shared" si="51"/>
        <v>0.26387190929517484</v>
      </c>
    </row>
    <row r="240" spans="6:18">
      <c r="F240">
        <f t="shared" si="58"/>
        <v>23.800000000000068</v>
      </c>
      <c r="G240">
        <f t="shared" si="46"/>
        <v>327.82221723437851</v>
      </c>
      <c r="H240">
        <f t="shared" si="52"/>
        <v>1.2181367020076754</v>
      </c>
      <c r="I240" s="4">
        <f t="shared" si="47"/>
        <v>4.0999999999999997E-6</v>
      </c>
      <c r="J240" s="5">
        <f t="shared" si="53"/>
        <v>6.2507812500002246E-7</v>
      </c>
      <c r="K240" s="5">
        <f t="shared" si="54"/>
        <v>6.3679643978858079E-4</v>
      </c>
      <c r="L240" s="5">
        <f t="shared" si="55"/>
        <v>1.0816593016857858E-9</v>
      </c>
      <c r="M240" s="6">
        <f t="shared" si="48"/>
        <v>7.1548224582677383E-6</v>
      </c>
      <c r="N240">
        <f t="shared" si="49"/>
        <v>2.5599999999999999E-4</v>
      </c>
      <c r="O240">
        <f t="shared" si="56"/>
        <v>0.12181367020076755</v>
      </c>
      <c r="P240">
        <f t="shared" si="57"/>
        <v>0.92896653141416385</v>
      </c>
      <c r="Q240">
        <f t="shared" si="50"/>
        <v>0.26376365560515036</v>
      </c>
      <c r="R240">
        <f t="shared" si="51"/>
        <v>0.2637636556051503</v>
      </c>
    </row>
    <row r="241" spans="6:18">
      <c r="F241">
        <f t="shared" si="58"/>
        <v>23.90000000000007</v>
      </c>
      <c r="G241">
        <f t="shared" si="46"/>
        <v>327.82221723437851</v>
      </c>
      <c r="H241">
        <f t="shared" si="52"/>
        <v>1.2181367020076754</v>
      </c>
      <c r="I241" s="4">
        <f t="shared" si="47"/>
        <v>4.0999999999999997E-6</v>
      </c>
      <c r="J241" s="5">
        <f t="shared" si="53"/>
        <v>6.2507812500002246E-7</v>
      </c>
      <c r="K241" s="5">
        <f t="shared" si="54"/>
        <v>6.3720643978858074E-4</v>
      </c>
      <c r="L241" s="5">
        <f t="shared" si="55"/>
        <v>1.0837499191001298E-9</v>
      </c>
      <c r="M241" s="6">
        <f t="shared" si="48"/>
        <v>7.1640386579227419E-6</v>
      </c>
      <c r="N241">
        <f t="shared" si="49"/>
        <v>2.5599999999999999E-4</v>
      </c>
      <c r="O241">
        <f t="shared" si="56"/>
        <v>0.12181367020076755</v>
      </c>
      <c r="P241">
        <f t="shared" si="57"/>
        <v>0.92908490677776789</v>
      </c>
      <c r="Q241">
        <f t="shared" si="50"/>
        <v>0.26365568071073542</v>
      </c>
      <c r="R241">
        <f t="shared" si="51"/>
        <v>0.26365568071073542</v>
      </c>
    </row>
    <row r="242" spans="6:18">
      <c r="F242">
        <f t="shared" si="58"/>
        <v>24.000000000000071</v>
      </c>
      <c r="G242">
        <f t="shared" si="46"/>
        <v>327.82221723437851</v>
      </c>
      <c r="H242">
        <f t="shared" si="52"/>
        <v>1.2181367020076754</v>
      </c>
      <c r="I242" s="4">
        <f t="shared" si="47"/>
        <v>4.0999999999999997E-6</v>
      </c>
      <c r="J242" s="5">
        <f t="shared" si="53"/>
        <v>6.2507812500002246E-7</v>
      </c>
      <c r="K242" s="5">
        <f t="shared" si="54"/>
        <v>6.3761643978858069E-4</v>
      </c>
      <c r="L242" s="5">
        <f t="shared" si="55"/>
        <v>1.0858432285930344E-9</v>
      </c>
      <c r="M242" s="6">
        <f t="shared" si="48"/>
        <v>7.1732607894981803E-6</v>
      </c>
      <c r="N242">
        <f t="shared" si="49"/>
        <v>2.5599999999999999E-4</v>
      </c>
      <c r="O242">
        <f t="shared" si="56"/>
        <v>0.12181367020076755</v>
      </c>
      <c r="P242">
        <f t="shared" si="57"/>
        <v>0.92920297747465141</v>
      </c>
      <c r="Q242">
        <f t="shared" si="50"/>
        <v>0.26354798371499788</v>
      </c>
      <c r="R242">
        <f t="shared" si="51"/>
        <v>0.26354798371499794</v>
      </c>
    </row>
    <row r="243" spans="6:18">
      <c r="F243">
        <f t="shared" si="58"/>
        <v>24.100000000000072</v>
      </c>
      <c r="G243">
        <f t="shared" si="46"/>
        <v>327.82221723437851</v>
      </c>
      <c r="H243">
        <f t="shared" si="52"/>
        <v>1.2181367020076754</v>
      </c>
      <c r="I243" s="4">
        <f t="shared" si="47"/>
        <v>4.0999999999999997E-6</v>
      </c>
      <c r="J243" s="5">
        <f t="shared" si="53"/>
        <v>6.2507812500002246E-7</v>
      </c>
      <c r="K243" s="5">
        <f t="shared" si="54"/>
        <v>6.3802643978858064E-4</v>
      </c>
      <c r="L243" s="5">
        <f t="shared" si="55"/>
        <v>1.087939231896673E-9</v>
      </c>
      <c r="M243" s="6">
        <f t="shared" si="48"/>
        <v>7.1824888529940542E-6</v>
      </c>
      <c r="N243">
        <f t="shared" si="49"/>
        <v>2.5599999999999999E-4</v>
      </c>
      <c r="O243">
        <f t="shared" si="56"/>
        <v>0.12181367020076755</v>
      </c>
      <c r="P243">
        <f t="shared" si="57"/>
        <v>0.92932074448434776</v>
      </c>
      <c r="Q243">
        <f t="shared" si="50"/>
        <v>0.263440563724466</v>
      </c>
      <c r="R243">
        <f t="shared" si="51"/>
        <v>0.26344056372446606</v>
      </c>
    </row>
    <row r="244" spans="6:18">
      <c r="F244">
        <f t="shared" si="58"/>
        <v>24.200000000000074</v>
      </c>
      <c r="G244">
        <f t="shared" si="46"/>
        <v>327.82221723437851</v>
      </c>
      <c r="H244">
        <f t="shared" si="52"/>
        <v>1.2181367020076754</v>
      </c>
      <c r="I244" s="4">
        <f t="shared" si="47"/>
        <v>4.0999999999999997E-6</v>
      </c>
      <c r="J244" s="5">
        <f t="shared" si="53"/>
        <v>6.2507812500002246E-7</v>
      </c>
      <c r="K244" s="5">
        <f t="shared" si="54"/>
        <v>6.3843643978858059E-4</v>
      </c>
      <c r="L244" s="5">
        <f t="shared" si="55"/>
        <v>1.0900379307432199E-9</v>
      </c>
      <c r="M244" s="6">
        <f t="shared" si="48"/>
        <v>7.1917228484103663E-6</v>
      </c>
      <c r="N244">
        <f t="shared" si="49"/>
        <v>2.5599999999999999E-4</v>
      </c>
      <c r="O244">
        <f t="shared" si="56"/>
        <v>0.12181367020076755</v>
      </c>
      <c r="P244">
        <f t="shared" si="57"/>
        <v>0.92943820878261474</v>
      </c>
      <c r="Q244">
        <f t="shared" si="50"/>
        <v>0.2633334198491129</v>
      </c>
      <c r="R244">
        <f t="shared" si="51"/>
        <v>0.2633334198491129</v>
      </c>
    </row>
    <row r="245" spans="6:18">
      <c r="F245">
        <f t="shared" si="58"/>
        <v>24.300000000000075</v>
      </c>
      <c r="G245">
        <f t="shared" si="46"/>
        <v>327.82221723437851</v>
      </c>
      <c r="H245">
        <f t="shared" si="52"/>
        <v>1.2181367020076754</v>
      </c>
      <c r="I245" s="4">
        <f t="shared" si="47"/>
        <v>4.0999999999999997E-6</v>
      </c>
      <c r="J245" s="5">
        <f t="shared" si="53"/>
        <v>6.2507812500002246E-7</v>
      </c>
      <c r="K245" s="5">
        <f t="shared" si="54"/>
        <v>6.3884643978858054E-4</v>
      </c>
      <c r="L245" s="5">
        <f t="shared" si="55"/>
        <v>1.0921393268648482E-9</v>
      </c>
      <c r="M245" s="6">
        <f t="shared" si="48"/>
        <v>7.2009627757471131E-6</v>
      </c>
      <c r="N245">
        <f t="shared" si="49"/>
        <v>2.5599999999999999E-4</v>
      </c>
      <c r="O245">
        <f t="shared" si="56"/>
        <v>0.12181367020076755</v>
      </c>
      <c r="P245">
        <f t="shared" si="57"/>
        <v>0.92955537134144861</v>
      </c>
      <c r="Q245">
        <f t="shared" si="50"/>
        <v>0.26322655120234106</v>
      </c>
      <c r="R245">
        <f t="shared" si="51"/>
        <v>0.26322655120234106</v>
      </c>
    </row>
    <row r="246" spans="6:18">
      <c r="F246">
        <f t="shared" si="58"/>
        <v>24.400000000000077</v>
      </c>
      <c r="G246">
        <f t="shared" si="46"/>
        <v>327.82221723437851</v>
      </c>
      <c r="H246">
        <f t="shared" si="52"/>
        <v>1.2181367020076754</v>
      </c>
      <c r="I246" s="4">
        <f t="shared" si="47"/>
        <v>4.0999999999999997E-6</v>
      </c>
      <c r="J246" s="5">
        <f t="shared" si="53"/>
        <v>6.2507812500002246E-7</v>
      </c>
      <c r="K246" s="5">
        <f t="shared" si="54"/>
        <v>6.3925643978858049E-4</v>
      </c>
      <c r="L246" s="5">
        <f t="shared" si="55"/>
        <v>1.0942434219937318E-9</v>
      </c>
      <c r="M246" s="6">
        <f t="shared" si="48"/>
        <v>7.2102086350042971E-6</v>
      </c>
      <c r="N246">
        <f t="shared" si="49"/>
        <v>2.5599999999999999E-4</v>
      </c>
      <c r="O246">
        <f t="shared" si="56"/>
        <v>0.12181367020076755</v>
      </c>
      <c r="P246">
        <f t="shared" si="57"/>
        <v>0.9296722331291043</v>
      </c>
      <c r="Q246">
        <f t="shared" si="50"/>
        <v>0.26311995690096712</v>
      </c>
      <c r="R246">
        <f t="shared" si="51"/>
        <v>0.26311995690096712</v>
      </c>
    </row>
    <row r="247" spans="6:18">
      <c r="F247">
        <f t="shared" si="58"/>
        <v>24.500000000000078</v>
      </c>
      <c r="G247">
        <f t="shared" si="46"/>
        <v>327.82221723437851</v>
      </c>
      <c r="H247">
        <f t="shared" si="52"/>
        <v>1.2181367020076754</v>
      </c>
      <c r="I247" s="4">
        <f t="shared" si="47"/>
        <v>4.0999999999999997E-6</v>
      </c>
      <c r="J247" s="5">
        <f t="shared" si="53"/>
        <v>6.2507812500002246E-7</v>
      </c>
      <c r="K247" s="5">
        <f t="shared" si="54"/>
        <v>6.3966643978858044E-4</v>
      </c>
      <c r="L247" s="5">
        <f t="shared" si="55"/>
        <v>1.096350217862044E-9</v>
      </c>
      <c r="M247" s="6">
        <f t="shared" si="48"/>
        <v>7.219460426181915E-6</v>
      </c>
      <c r="N247">
        <f t="shared" si="49"/>
        <v>2.5599999999999999E-4</v>
      </c>
      <c r="O247">
        <f t="shared" si="56"/>
        <v>0.12181367020076755</v>
      </c>
      <c r="P247">
        <f t="shared" si="57"/>
        <v>0.92978879511010981</v>
      </c>
      <c r="Q247">
        <f t="shared" si="50"/>
        <v>0.26301363606520634</v>
      </c>
      <c r="R247">
        <f t="shared" si="51"/>
        <v>0.26301363606520628</v>
      </c>
    </row>
    <row r="248" spans="6:18">
      <c r="F248">
        <f t="shared" si="58"/>
        <v>24.60000000000008</v>
      </c>
      <c r="G248">
        <f t="shared" si="46"/>
        <v>327.82221723437851</v>
      </c>
      <c r="H248">
        <f t="shared" si="52"/>
        <v>1.2181367020076754</v>
      </c>
      <c r="I248" s="4">
        <f t="shared" si="47"/>
        <v>4.0999999999999997E-6</v>
      </c>
      <c r="J248" s="5">
        <f t="shared" si="53"/>
        <v>6.2507812500002246E-7</v>
      </c>
      <c r="K248" s="5">
        <f t="shared" si="54"/>
        <v>6.4007643978858039E-4</v>
      </c>
      <c r="L248" s="5">
        <f t="shared" si="55"/>
        <v>1.098459716201959E-9</v>
      </c>
      <c r="M248" s="6">
        <f t="shared" si="48"/>
        <v>7.2287181492799694E-6</v>
      </c>
      <c r="N248">
        <f t="shared" si="49"/>
        <v>2.5599999999999999E-4</v>
      </c>
      <c r="O248">
        <f t="shared" si="56"/>
        <v>0.12181367020076755</v>
      </c>
      <c r="P248">
        <f t="shared" si="57"/>
        <v>0.92990505824528413</v>
      </c>
      <c r="Q248">
        <f t="shared" si="50"/>
        <v>0.26290758781865736</v>
      </c>
      <c r="R248">
        <f t="shared" si="51"/>
        <v>0.26290758781865725</v>
      </c>
    </row>
    <row r="249" spans="6:18">
      <c r="F249">
        <f t="shared" si="58"/>
        <v>24.700000000000081</v>
      </c>
      <c r="G249">
        <f t="shared" si="46"/>
        <v>327.82221723437851</v>
      </c>
      <c r="H249">
        <f t="shared" si="52"/>
        <v>1.2181367020076754</v>
      </c>
      <c r="I249" s="4">
        <f t="shared" si="47"/>
        <v>4.0999999999999997E-6</v>
      </c>
      <c r="J249" s="5">
        <f t="shared" si="53"/>
        <v>6.2507812500002246E-7</v>
      </c>
      <c r="K249" s="5">
        <f t="shared" si="54"/>
        <v>6.4048643978858034E-4</v>
      </c>
      <c r="L249" s="5">
        <f t="shared" si="55"/>
        <v>1.1005719187456504E-9</v>
      </c>
      <c r="M249" s="6">
        <f t="shared" si="48"/>
        <v>7.2379818042984635E-6</v>
      </c>
      <c r="N249">
        <f t="shared" si="49"/>
        <v>2.5599999999999999E-4</v>
      </c>
      <c r="O249">
        <f t="shared" si="56"/>
        <v>0.12181367020076755</v>
      </c>
      <c r="P249">
        <f t="shared" si="57"/>
        <v>0.93002102349175364</v>
      </c>
      <c r="Q249">
        <f t="shared" si="50"/>
        <v>0.26280181128828717</v>
      </c>
      <c r="R249">
        <f t="shared" si="51"/>
        <v>0.262801811288287</v>
      </c>
    </row>
    <row r="250" spans="6:18">
      <c r="F250">
        <f t="shared" si="58"/>
        <v>24.800000000000082</v>
      </c>
      <c r="G250">
        <f t="shared" si="46"/>
        <v>327.82221723437851</v>
      </c>
      <c r="H250">
        <f t="shared" si="52"/>
        <v>1.2181367020076754</v>
      </c>
      <c r="I250" s="4">
        <f t="shared" si="47"/>
        <v>4.0999999999999997E-6</v>
      </c>
      <c r="J250" s="5">
        <f t="shared" si="53"/>
        <v>6.2507812500002246E-7</v>
      </c>
      <c r="K250" s="5">
        <f t="shared" si="54"/>
        <v>6.4089643978858029E-4</v>
      </c>
      <c r="L250" s="5">
        <f t="shared" si="55"/>
        <v>1.1026868272252915E-9</v>
      </c>
      <c r="M250" s="6">
        <f t="shared" si="48"/>
        <v>7.2472513912373907E-6</v>
      </c>
      <c r="N250">
        <f t="shared" si="49"/>
        <v>2.5599999999999999E-4</v>
      </c>
      <c r="O250">
        <f t="shared" si="56"/>
        <v>0.12181367020076755</v>
      </c>
      <c r="P250">
        <f t="shared" si="57"/>
        <v>0.93013669180296854</v>
      </c>
      <c r="Q250">
        <f t="shared" si="50"/>
        <v>0.26269630560441581</v>
      </c>
      <c r="R250">
        <f t="shared" si="51"/>
        <v>0.26269630560441565</v>
      </c>
    </row>
    <row r="251" spans="6:18">
      <c r="F251">
        <f t="shared" si="58"/>
        <v>24.900000000000084</v>
      </c>
      <c r="G251">
        <f t="shared" si="46"/>
        <v>327.82221723437851</v>
      </c>
      <c r="H251">
        <f t="shared" si="52"/>
        <v>1.2181367020076754</v>
      </c>
      <c r="I251" s="4">
        <f t="shared" si="47"/>
        <v>4.0999999999999997E-6</v>
      </c>
      <c r="J251" s="5">
        <f t="shared" si="53"/>
        <v>6.2507812500002246E-7</v>
      </c>
      <c r="K251" s="5">
        <f t="shared" si="54"/>
        <v>6.4130643978858024E-4</v>
      </c>
      <c r="L251" s="5">
        <f t="shared" si="55"/>
        <v>1.1048044433730561E-9</v>
      </c>
      <c r="M251" s="6">
        <f t="shared" si="48"/>
        <v>7.2565269100967535E-6</v>
      </c>
      <c r="N251">
        <f t="shared" si="49"/>
        <v>2.5599999999999999E-4</v>
      </c>
      <c r="O251">
        <f t="shared" si="56"/>
        <v>0.12181367020076755</v>
      </c>
      <c r="P251">
        <f t="shared" si="57"/>
        <v>0.93025206412871864</v>
      </c>
      <c r="Q251">
        <f t="shared" si="50"/>
        <v>0.26259106990070163</v>
      </c>
      <c r="R251">
        <f t="shared" si="51"/>
        <v>0.26259106990070147</v>
      </c>
    </row>
    <row r="252" spans="6:18">
      <c r="F252">
        <f t="shared" si="58"/>
        <v>25.000000000000085</v>
      </c>
      <c r="G252">
        <f t="shared" si="46"/>
        <v>327.82221723437851</v>
      </c>
      <c r="H252">
        <f t="shared" si="52"/>
        <v>1.2181367020076754</v>
      </c>
      <c r="I252" s="4">
        <f t="shared" si="47"/>
        <v>4.0999999999999997E-6</v>
      </c>
      <c r="J252" s="5">
        <f t="shared" si="53"/>
        <v>6.2507812500002246E-7</v>
      </c>
      <c r="K252" s="5">
        <f t="shared" si="54"/>
        <v>6.4171643978858019E-4</v>
      </c>
      <c r="L252" s="5">
        <f t="shared" si="55"/>
        <v>1.1069247689211181E-9</v>
      </c>
      <c r="M252" s="6">
        <f t="shared" si="48"/>
        <v>7.2658083608765552E-6</v>
      </c>
      <c r="N252">
        <f t="shared" si="49"/>
        <v>2.5599999999999999E-4</v>
      </c>
      <c r="O252">
        <f t="shared" si="56"/>
        <v>0.12181367020076755</v>
      </c>
      <c r="P252">
        <f t="shared" si="57"/>
        <v>0.93036714141515175</v>
      </c>
      <c r="Q252">
        <f t="shared" si="50"/>
        <v>0.2624861033141262</v>
      </c>
      <c r="R252">
        <f t="shared" si="51"/>
        <v>0.26248610331412597</v>
      </c>
    </row>
    <row r="253" spans="6:18">
      <c r="F253">
        <f t="shared" si="58"/>
        <v>25.100000000000087</v>
      </c>
      <c r="G253">
        <f t="shared" si="46"/>
        <v>327.82221723437851</v>
      </c>
      <c r="H253">
        <f t="shared" si="52"/>
        <v>1.2181367020076754</v>
      </c>
      <c r="I253" s="4">
        <f t="shared" si="47"/>
        <v>4.0999999999999997E-6</v>
      </c>
      <c r="J253" s="5">
        <f t="shared" si="53"/>
        <v>6.2507812500002246E-7</v>
      </c>
      <c r="K253" s="5">
        <f t="shared" si="54"/>
        <v>6.4212643978858014E-4</v>
      </c>
      <c r="L253" s="5">
        <f t="shared" si="55"/>
        <v>1.1090478056016509E-9</v>
      </c>
      <c r="M253" s="6">
        <f t="shared" si="48"/>
        <v>7.2750957435767917E-6</v>
      </c>
      <c r="N253">
        <f t="shared" si="49"/>
        <v>2.5599999999999999E-4</v>
      </c>
      <c r="O253">
        <f t="shared" si="56"/>
        <v>0.12181367020076755</v>
      </c>
      <c r="P253">
        <f t="shared" si="57"/>
        <v>0.93048192460478696</v>
      </c>
      <c r="Q253">
        <f t="shared" si="50"/>
        <v>0.26238140498497925</v>
      </c>
      <c r="R253">
        <f t="shared" si="51"/>
        <v>0.26238140498497903</v>
      </c>
    </row>
    <row r="254" spans="6:18">
      <c r="F254">
        <f t="shared" si="58"/>
        <v>25.200000000000088</v>
      </c>
      <c r="G254">
        <f t="shared" si="46"/>
        <v>327.82221723437851</v>
      </c>
      <c r="H254">
        <f t="shared" si="52"/>
        <v>1.2181367020076754</v>
      </c>
      <c r="I254" s="4">
        <f t="shared" si="47"/>
        <v>4.0999999999999997E-6</v>
      </c>
      <c r="J254" s="5">
        <f t="shared" si="53"/>
        <v>6.2507812500002246E-7</v>
      </c>
      <c r="K254" s="5">
        <f t="shared" si="54"/>
        <v>6.4253643978858009E-4</v>
      </c>
      <c r="L254" s="5">
        <f t="shared" si="55"/>
        <v>1.1111735551468279E-9</v>
      </c>
      <c r="M254" s="6">
        <f t="shared" si="48"/>
        <v>7.2843890581974629E-6</v>
      </c>
      <c r="N254">
        <f t="shared" si="49"/>
        <v>2.5599999999999999E-4</v>
      </c>
      <c r="O254">
        <f t="shared" si="56"/>
        <v>0.12181367020076755</v>
      </c>
      <c r="P254">
        <f t="shared" si="57"/>
        <v>0.93059641463653453</v>
      </c>
      <c r="Q254">
        <f t="shared" si="50"/>
        <v>0.26227697405684425</v>
      </c>
      <c r="R254">
        <f t="shared" si="51"/>
        <v>0.26227697405684403</v>
      </c>
    </row>
    <row r="255" spans="6:18">
      <c r="F255">
        <f t="shared" si="58"/>
        <v>25.30000000000009</v>
      </c>
      <c r="G255">
        <f t="shared" si="46"/>
        <v>327.82221723437851</v>
      </c>
      <c r="H255">
        <f t="shared" si="52"/>
        <v>1.2181367020076754</v>
      </c>
      <c r="I255" s="4">
        <f t="shared" si="47"/>
        <v>4.0999999999999997E-6</v>
      </c>
      <c r="J255" s="5">
        <f t="shared" si="53"/>
        <v>6.2507812500002246E-7</v>
      </c>
      <c r="K255" s="5">
        <f t="shared" si="54"/>
        <v>6.4294643978858004E-4</v>
      </c>
      <c r="L255" s="5">
        <f t="shared" si="55"/>
        <v>1.1133020192888232E-9</v>
      </c>
      <c r="M255" s="6">
        <f t="shared" si="48"/>
        <v>7.2936883047385713E-6</v>
      </c>
      <c r="N255">
        <f t="shared" si="49"/>
        <v>2.5599999999999999E-4</v>
      </c>
      <c r="O255">
        <f t="shared" si="56"/>
        <v>0.12181367020076755</v>
      </c>
      <c r="P255">
        <f t="shared" si="57"/>
        <v>0.9307106124457083</v>
      </c>
      <c r="Q255">
        <f t="shared" si="50"/>
        <v>0.26217280967658346</v>
      </c>
      <c r="R255">
        <f t="shared" si="51"/>
        <v>0.26217280967658324</v>
      </c>
    </row>
    <row r="256" spans="6:18">
      <c r="F256">
        <f t="shared" si="58"/>
        <v>25.400000000000091</v>
      </c>
      <c r="G256">
        <f t="shared" si="46"/>
        <v>327.82221723437851</v>
      </c>
      <c r="H256">
        <f t="shared" si="52"/>
        <v>1.2181367020076754</v>
      </c>
      <c r="I256" s="4">
        <f t="shared" si="47"/>
        <v>4.0999999999999997E-6</v>
      </c>
      <c r="J256" s="5">
        <f t="shared" si="53"/>
        <v>6.2507812500002246E-7</v>
      </c>
      <c r="K256" s="5">
        <f t="shared" si="54"/>
        <v>6.4335643978858E-4</v>
      </c>
      <c r="L256" s="5">
        <f t="shared" si="55"/>
        <v>1.1154331997598109E-9</v>
      </c>
      <c r="M256" s="6">
        <f t="shared" si="48"/>
        <v>7.3029934832001187E-6</v>
      </c>
      <c r="N256">
        <f t="shared" si="49"/>
        <v>2.5599999999999999E-4</v>
      </c>
      <c r="O256">
        <f t="shared" si="56"/>
        <v>0.12181367020076755</v>
      </c>
      <c r="P256">
        <f t="shared" si="57"/>
        <v>0.93082451896404428</v>
      </c>
      <c r="Q256">
        <f t="shared" si="50"/>
        <v>0.26206891099432345</v>
      </c>
      <c r="R256">
        <f t="shared" si="51"/>
        <v>0.26206891099432322</v>
      </c>
    </row>
    <row r="257" spans="6:18">
      <c r="F257">
        <f t="shared" si="58"/>
        <v>25.500000000000092</v>
      </c>
      <c r="G257">
        <f t="shared" si="46"/>
        <v>327.82221723437851</v>
      </c>
      <c r="H257">
        <f t="shared" si="52"/>
        <v>1.2181367020076754</v>
      </c>
      <c r="I257" s="4">
        <f t="shared" si="47"/>
        <v>4.0999999999999997E-6</v>
      </c>
      <c r="J257" s="5">
        <f t="shared" si="53"/>
        <v>6.2507812500002246E-7</v>
      </c>
      <c r="K257" s="5">
        <f t="shared" si="54"/>
        <v>6.4376643978857995E-4</v>
      </c>
      <c r="L257" s="5">
        <f t="shared" si="55"/>
        <v>1.1175670982919634E-9</v>
      </c>
      <c r="M257" s="6">
        <f t="shared" si="48"/>
        <v>7.3123045935820991E-6</v>
      </c>
      <c r="N257">
        <f t="shared" si="49"/>
        <v>2.5599999999999999E-4</v>
      </c>
      <c r="O257">
        <f t="shared" si="56"/>
        <v>0.12181367020076755</v>
      </c>
      <c r="P257">
        <f t="shared" si="57"/>
        <v>0.9309381351197159</v>
      </c>
      <c r="Q257">
        <f t="shared" si="50"/>
        <v>0.26196527716344031</v>
      </c>
      <c r="R257">
        <f t="shared" si="51"/>
        <v>0.26196527716344009</v>
      </c>
    </row>
    <row r="258" spans="6:18">
      <c r="F258">
        <f t="shared" si="58"/>
        <v>25.600000000000094</v>
      </c>
      <c r="G258">
        <f t="shared" ref="G258:G321" si="59">Tc+R_*F258</f>
        <v>327.82221723437851</v>
      </c>
      <c r="H258">
        <f t="shared" si="52"/>
        <v>1.2181367020076754</v>
      </c>
      <c r="I258" s="4">
        <f t="shared" ref="I258:I321" si="60">we</f>
        <v>4.0999999999999997E-6</v>
      </c>
      <c r="J258" s="5">
        <f t="shared" si="53"/>
        <v>6.2507812500002246E-7</v>
      </c>
      <c r="K258" s="5">
        <f t="shared" si="54"/>
        <v>6.441764397885799E-4</v>
      </c>
      <c r="L258" s="5">
        <f t="shared" si="55"/>
        <v>1.1197037166174554E-9</v>
      </c>
      <c r="M258" s="6">
        <f t="shared" ref="M258:M321" si="61">f2_*f3_/f1_/K258*L258</f>
        <v>7.3216216358845168E-6</v>
      </c>
      <c r="N258">
        <f t="shared" ref="N258:N321" si="62">del_dl</f>
        <v>2.5599999999999999E-4</v>
      </c>
      <c r="O258">
        <f t="shared" si="56"/>
        <v>0.12181367020076755</v>
      </c>
      <c r="P258">
        <f t="shared" si="57"/>
        <v>0.93105146183734933</v>
      </c>
      <c r="Q258">
        <f t="shared" si="50"/>
        <v>0.26186190734054537</v>
      </c>
      <c r="R258">
        <f t="shared" si="51"/>
        <v>0.26186190734054515</v>
      </c>
    </row>
    <row r="259" spans="6:18">
      <c r="F259">
        <f t="shared" si="58"/>
        <v>25.700000000000095</v>
      </c>
      <c r="G259">
        <f t="shared" si="59"/>
        <v>327.82221723437851</v>
      </c>
      <c r="H259">
        <f t="shared" si="52"/>
        <v>1.2181367020076754</v>
      </c>
      <c r="I259" s="4">
        <f t="shared" si="60"/>
        <v>4.0999999999999997E-6</v>
      </c>
      <c r="J259" s="5">
        <f t="shared" si="53"/>
        <v>6.2507812500002246E-7</v>
      </c>
      <c r="K259" s="5">
        <f t="shared" si="54"/>
        <v>6.4458643978857985E-4</v>
      </c>
      <c r="L259" s="5">
        <f t="shared" si="55"/>
        <v>1.12184305646846E-9</v>
      </c>
      <c r="M259" s="6">
        <f t="shared" si="61"/>
        <v>7.3309446101073693E-6</v>
      </c>
      <c r="N259">
        <f t="shared" si="62"/>
        <v>2.5599999999999999E-4</v>
      </c>
      <c r="O259">
        <f t="shared" si="56"/>
        <v>0.12181367020076755</v>
      </c>
      <c r="P259">
        <f t="shared" si="57"/>
        <v>0.9311645000380403</v>
      </c>
      <c r="Q259">
        <f t="shared" ref="Q259:Q322" si="63">Q258+pl/ps*Dl/N258*((Tc-Tf)/ml-Co)/H258/(1-kpart)*M258*dt/L258-Q258*3/K258*we*dt</f>
        <v>0.26175880068547069</v>
      </c>
      <c r="R259">
        <f t="shared" ref="R259:R322" si="64">esidtGeral(R258,K258,MAX(I258,J258),pl,ps,kpart,H258,(H259-H258)/dt,M258,L258,Dl,N258,Co,dt)</f>
        <v>0.26175880068547053</v>
      </c>
    </row>
    <row r="260" spans="6:18">
      <c r="F260">
        <f t="shared" si="58"/>
        <v>25.800000000000097</v>
      </c>
      <c r="G260">
        <f t="shared" si="59"/>
        <v>327.82221723437851</v>
      </c>
      <c r="H260">
        <f t="shared" si="52"/>
        <v>1.2181367020076754</v>
      </c>
      <c r="I260" s="4">
        <f t="shared" si="60"/>
        <v>4.0999999999999997E-6</v>
      </c>
      <c r="J260" s="5">
        <f t="shared" si="53"/>
        <v>6.2507812500002246E-7</v>
      </c>
      <c r="K260" s="5">
        <f t="shared" si="54"/>
        <v>6.449964397885798E-4</v>
      </c>
      <c r="L260" s="5">
        <f t="shared" si="55"/>
        <v>1.1239851195771512E-9</v>
      </c>
      <c r="M260" s="6">
        <f t="shared" si="61"/>
        <v>7.340273516250659E-6</v>
      </c>
      <c r="N260">
        <f t="shared" si="62"/>
        <v>2.5599999999999999E-4</v>
      </c>
      <c r="O260">
        <f t="shared" si="56"/>
        <v>0.12181367020076755</v>
      </c>
      <c r="P260">
        <f t="shared" si="57"/>
        <v>0.93127725063936861</v>
      </c>
      <c r="Q260">
        <f t="shared" si="63"/>
        <v>0.26165595636125483</v>
      </c>
      <c r="R260">
        <f t="shared" si="64"/>
        <v>0.26165595636125472</v>
      </c>
    </row>
    <row r="261" spans="6:18">
      <c r="F261">
        <f t="shared" si="58"/>
        <v>25.900000000000098</v>
      </c>
      <c r="G261">
        <f t="shared" si="59"/>
        <v>327.82221723437851</v>
      </c>
      <c r="H261">
        <f t="shared" si="52"/>
        <v>1.2181367020076754</v>
      </c>
      <c r="I261" s="4">
        <f t="shared" si="60"/>
        <v>4.0999999999999997E-6</v>
      </c>
      <c r="J261" s="5">
        <f t="shared" si="53"/>
        <v>6.2507812500002246E-7</v>
      </c>
      <c r="K261" s="5">
        <f t="shared" si="54"/>
        <v>6.4540643978857975E-4</v>
      </c>
      <c r="L261" s="5">
        <f t="shared" si="55"/>
        <v>1.1261299076757022E-9</v>
      </c>
      <c r="M261" s="6">
        <f t="shared" si="61"/>
        <v>7.3496083543143834E-6</v>
      </c>
      <c r="N261">
        <f t="shared" si="62"/>
        <v>2.5599999999999999E-4</v>
      </c>
      <c r="O261">
        <f t="shared" si="56"/>
        <v>0.12181367020076755</v>
      </c>
      <c r="P261">
        <f t="shared" si="57"/>
        <v>0.93138971455541519</v>
      </c>
      <c r="Q261">
        <f t="shared" si="63"/>
        <v>0.26155337353412844</v>
      </c>
      <c r="R261">
        <f t="shared" si="64"/>
        <v>0.26155337353412833</v>
      </c>
    </row>
    <row r="262" spans="6:18">
      <c r="F262">
        <f t="shared" si="58"/>
        <v>26.000000000000099</v>
      </c>
      <c r="G262">
        <f t="shared" si="59"/>
        <v>327.82221723437851</v>
      </c>
      <c r="H262">
        <f t="shared" si="52"/>
        <v>1.2181367020076754</v>
      </c>
      <c r="I262" s="4">
        <f t="shared" si="60"/>
        <v>4.0999999999999997E-6</v>
      </c>
      <c r="J262" s="5">
        <f t="shared" si="53"/>
        <v>6.2507812500002246E-7</v>
      </c>
      <c r="K262" s="5">
        <f t="shared" si="54"/>
        <v>6.458164397885797E-4</v>
      </c>
      <c r="L262" s="5">
        <f t="shared" si="55"/>
        <v>1.1282774224962876E-9</v>
      </c>
      <c r="M262" s="6">
        <f t="shared" si="61"/>
        <v>7.3589491242985468E-6</v>
      </c>
      <c r="N262">
        <f t="shared" si="62"/>
        <v>2.5599999999999999E-4</v>
      </c>
      <c r="O262">
        <f t="shared" si="56"/>
        <v>0.12181367020076755</v>
      </c>
      <c r="P262">
        <f t="shared" si="57"/>
        <v>0.93150189269677619</v>
      </c>
      <c r="Q262">
        <f t="shared" si="63"/>
        <v>0.26145105137350017</v>
      </c>
      <c r="R262">
        <f t="shared" si="64"/>
        <v>0.2614510513735</v>
      </c>
    </row>
    <row r="263" spans="6:18">
      <c r="F263">
        <f t="shared" si="58"/>
        <v>26.100000000000101</v>
      </c>
      <c r="G263">
        <f t="shared" si="59"/>
        <v>327.82221723437851</v>
      </c>
      <c r="H263">
        <f t="shared" si="52"/>
        <v>1.2181367020076754</v>
      </c>
      <c r="I263" s="4">
        <f t="shared" si="60"/>
        <v>4.0999999999999997E-6</v>
      </c>
      <c r="J263" s="5">
        <f t="shared" si="53"/>
        <v>6.2507812500002246E-7</v>
      </c>
      <c r="K263" s="5">
        <f t="shared" si="54"/>
        <v>6.4622643978857965E-4</v>
      </c>
      <c r="L263" s="5">
        <f t="shared" si="55"/>
        <v>1.13042766577108E-9</v>
      </c>
      <c r="M263" s="6">
        <f t="shared" si="61"/>
        <v>7.3682958262031449E-6</v>
      </c>
      <c r="N263">
        <f t="shared" si="62"/>
        <v>2.5599999999999999E-4</v>
      </c>
      <c r="O263">
        <f t="shared" si="56"/>
        <v>0.12181367020076755</v>
      </c>
      <c r="P263">
        <f t="shared" si="57"/>
        <v>0.93161378597057964</v>
      </c>
      <c r="Q263">
        <f t="shared" si="63"/>
        <v>0.26134898905194237</v>
      </c>
      <c r="R263">
        <f t="shared" si="64"/>
        <v>0.2613489890519422</v>
      </c>
    </row>
    <row r="264" spans="6:18">
      <c r="F264">
        <f t="shared" si="58"/>
        <v>26.200000000000102</v>
      </c>
      <c r="G264">
        <f t="shared" si="59"/>
        <v>327.82221723437851</v>
      </c>
      <c r="H264">
        <f t="shared" si="52"/>
        <v>1.2181367020076754</v>
      </c>
      <c r="I264" s="4">
        <f t="shared" si="60"/>
        <v>4.0999999999999997E-6</v>
      </c>
      <c r="J264" s="5">
        <f t="shared" si="53"/>
        <v>6.2507812500002246E-7</v>
      </c>
      <c r="K264" s="5">
        <f t="shared" si="54"/>
        <v>6.466364397885796E-4</v>
      </c>
      <c r="L264" s="5">
        <f t="shared" si="55"/>
        <v>1.1325806392322538E-9</v>
      </c>
      <c r="M264" s="6">
        <f t="shared" si="61"/>
        <v>7.3776484600281803E-6</v>
      </c>
      <c r="N264">
        <f t="shared" si="62"/>
        <v>2.5599999999999999E-4</v>
      </c>
      <c r="O264">
        <f t="shared" si="56"/>
        <v>0.12181367020076755</v>
      </c>
      <c r="P264">
        <f t="shared" si="57"/>
        <v>0.93172539528050047</v>
      </c>
      <c r="Q264">
        <f t="shared" si="63"/>
        <v>0.2612471857451773</v>
      </c>
      <c r="R264">
        <f t="shared" si="64"/>
        <v>0.26124718574517714</v>
      </c>
    </row>
    <row r="265" spans="6:18">
      <c r="F265">
        <f t="shared" si="58"/>
        <v>26.300000000000104</v>
      </c>
      <c r="G265">
        <f t="shared" si="59"/>
        <v>327.82221723437851</v>
      </c>
      <c r="H265">
        <f t="shared" si="52"/>
        <v>1.2181367020076754</v>
      </c>
      <c r="I265" s="4">
        <f t="shared" si="60"/>
        <v>4.0999999999999997E-6</v>
      </c>
      <c r="J265" s="5">
        <f t="shared" si="53"/>
        <v>6.2507812500002246E-7</v>
      </c>
      <c r="K265" s="5">
        <f t="shared" si="54"/>
        <v>6.4704643978857955E-4</v>
      </c>
      <c r="L265" s="5">
        <f t="shared" si="55"/>
        <v>1.1347363446119819E-9</v>
      </c>
      <c r="M265" s="6">
        <f t="shared" si="61"/>
        <v>7.3870070257736487E-6</v>
      </c>
      <c r="N265">
        <f t="shared" si="62"/>
        <v>2.5599999999999999E-4</v>
      </c>
      <c r="O265">
        <f t="shared" si="56"/>
        <v>0.12181367020076755</v>
      </c>
      <c r="P265">
        <f t="shared" si="57"/>
        <v>0.9318367215267751</v>
      </c>
      <c r="Q265">
        <f t="shared" si="63"/>
        <v>0.26114564063206297</v>
      </c>
      <c r="R265">
        <f t="shared" si="64"/>
        <v>0.2611456406320628</v>
      </c>
    </row>
    <row r="266" spans="6:18">
      <c r="F266">
        <f t="shared" si="58"/>
        <v>26.400000000000105</v>
      </c>
      <c r="G266">
        <f t="shared" si="59"/>
        <v>327.82221723437851</v>
      </c>
      <c r="H266">
        <f t="shared" si="52"/>
        <v>1.2181367020076754</v>
      </c>
      <c r="I266" s="4">
        <f t="shared" si="60"/>
        <v>4.0999999999999997E-6</v>
      </c>
      <c r="J266" s="5">
        <f t="shared" si="53"/>
        <v>6.2507812500002246E-7</v>
      </c>
      <c r="K266" s="5">
        <f t="shared" si="54"/>
        <v>6.474564397885795E-4</v>
      </c>
      <c r="L266" s="5">
        <f t="shared" si="55"/>
        <v>1.1368947836424387E-9</v>
      </c>
      <c r="M266" s="6">
        <f t="shared" si="61"/>
        <v>7.3963715234395569E-6</v>
      </c>
      <c r="N266">
        <f t="shared" si="62"/>
        <v>2.5599999999999999E-4</v>
      </c>
      <c r="O266">
        <f t="shared" si="56"/>
        <v>0.12181367020076755</v>
      </c>
      <c r="P266">
        <f t="shared" si="57"/>
        <v>0.93194776560621795</v>
      </c>
      <c r="Q266">
        <f t="shared" si="63"/>
        <v>0.26104435289457928</v>
      </c>
      <c r="R266">
        <f t="shared" si="64"/>
        <v>0.26104435289457911</v>
      </c>
    </row>
    <row r="267" spans="6:18">
      <c r="F267">
        <f t="shared" si="58"/>
        <v>26.500000000000107</v>
      </c>
      <c r="G267">
        <f t="shared" si="59"/>
        <v>327.82221723437851</v>
      </c>
      <c r="H267">
        <f t="shared" si="52"/>
        <v>1.2181367020076754</v>
      </c>
      <c r="I267" s="4">
        <f t="shared" si="60"/>
        <v>4.0999999999999997E-6</v>
      </c>
      <c r="J267" s="5">
        <f t="shared" si="53"/>
        <v>6.2507812500002246E-7</v>
      </c>
      <c r="K267" s="5">
        <f t="shared" si="54"/>
        <v>6.4786643978857945E-4</v>
      </c>
      <c r="L267" s="5">
        <f t="shared" si="55"/>
        <v>1.1390559580557976E-9</v>
      </c>
      <c r="M267" s="6">
        <f t="shared" si="61"/>
        <v>7.405741953025899E-6</v>
      </c>
      <c r="N267">
        <f t="shared" si="62"/>
        <v>2.5599999999999999E-4</v>
      </c>
      <c r="O267">
        <f t="shared" si="56"/>
        <v>0.12181367020076755</v>
      </c>
      <c r="P267">
        <f t="shared" si="57"/>
        <v>0.93205852841223613</v>
      </c>
      <c r="Q267">
        <f t="shared" si="63"/>
        <v>0.2609433217178142</v>
      </c>
      <c r="R267">
        <f t="shared" si="64"/>
        <v>0.26094332171781404</v>
      </c>
    </row>
    <row r="268" spans="6:18">
      <c r="F268">
        <f t="shared" si="58"/>
        <v>26.600000000000108</v>
      </c>
      <c r="G268">
        <f t="shared" si="59"/>
        <v>327.82221723437851</v>
      </c>
      <c r="H268">
        <f t="shared" si="52"/>
        <v>1.2181367020076754</v>
      </c>
      <c r="I268" s="4">
        <f t="shared" si="60"/>
        <v>4.0999999999999997E-6</v>
      </c>
      <c r="J268" s="5">
        <f t="shared" si="53"/>
        <v>6.2507812500002246E-7</v>
      </c>
      <c r="K268" s="5">
        <f t="shared" si="54"/>
        <v>6.482764397885794E-4</v>
      </c>
      <c r="L268" s="5">
        <f t="shared" si="55"/>
        <v>1.1412198695842321E-9</v>
      </c>
      <c r="M268" s="6">
        <f t="shared" si="61"/>
        <v>7.4151183145326775E-6</v>
      </c>
      <c r="N268">
        <f t="shared" si="62"/>
        <v>2.5599999999999999E-4</v>
      </c>
      <c r="O268">
        <f t="shared" si="56"/>
        <v>0.12181367020076755</v>
      </c>
      <c r="P268">
        <f t="shared" si="57"/>
        <v>0.93216901083484394</v>
      </c>
      <c r="Q268">
        <f t="shared" si="63"/>
        <v>0.26084254628995002</v>
      </c>
      <c r="R268">
        <f t="shared" si="64"/>
        <v>0.26084254628994985</v>
      </c>
    </row>
    <row r="269" spans="6:18">
      <c r="F269">
        <f t="shared" si="58"/>
        <v>26.700000000000109</v>
      </c>
      <c r="G269">
        <f t="shared" si="59"/>
        <v>327.82221723437851</v>
      </c>
      <c r="H269">
        <f t="shared" si="52"/>
        <v>1.2181367020076754</v>
      </c>
      <c r="I269" s="4">
        <f t="shared" si="60"/>
        <v>4.0999999999999997E-6</v>
      </c>
      <c r="J269" s="5">
        <f t="shared" si="53"/>
        <v>6.2507812500002246E-7</v>
      </c>
      <c r="K269" s="5">
        <f t="shared" si="54"/>
        <v>6.4868643978857935E-4</v>
      </c>
      <c r="L269" s="5">
        <f t="shared" si="55"/>
        <v>1.143386519959916E-9</v>
      </c>
      <c r="M269" s="6">
        <f t="shared" si="61"/>
        <v>7.4245006079598925E-6</v>
      </c>
      <c r="N269">
        <f t="shared" si="62"/>
        <v>2.5599999999999999E-4</v>
      </c>
      <c r="O269">
        <f t="shared" si="56"/>
        <v>0.12181367020076755</v>
      </c>
      <c r="P269">
        <f t="shared" si="57"/>
        <v>0.93227921376067835</v>
      </c>
      <c r="Q269">
        <f t="shared" si="63"/>
        <v>0.26074202580224959</v>
      </c>
      <c r="R269">
        <f t="shared" si="64"/>
        <v>0.26074202580224942</v>
      </c>
    </row>
    <row r="270" spans="6:18">
      <c r="F270">
        <f t="shared" si="58"/>
        <v>26.800000000000111</v>
      </c>
      <c r="G270">
        <f t="shared" si="59"/>
        <v>327.82221723437851</v>
      </c>
      <c r="H270">
        <f t="shared" si="52"/>
        <v>1.2181367020076754</v>
      </c>
      <c r="I270" s="4">
        <f t="shared" si="60"/>
        <v>4.0999999999999997E-6</v>
      </c>
      <c r="J270" s="5">
        <f t="shared" si="53"/>
        <v>6.2507812500002246E-7</v>
      </c>
      <c r="K270" s="5">
        <f t="shared" si="54"/>
        <v>6.490964397885793E-4</v>
      </c>
      <c r="L270" s="5">
        <f t="shared" si="55"/>
        <v>1.1455559109150232E-9</v>
      </c>
      <c r="M270" s="6">
        <f t="shared" si="61"/>
        <v>7.4338888333075447E-6</v>
      </c>
      <c r="N270">
        <f t="shared" si="62"/>
        <v>2.5599999999999999E-4</v>
      </c>
      <c r="O270">
        <f t="shared" si="56"/>
        <v>0.12181367020076755</v>
      </c>
      <c r="P270">
        <f t="shared" si="57"/>
        <v>0.93238913807301449</v>
      </c>
      <c r="Q270">
        <f t="shared" si="63"/>
        <v>0.26064175944904266</v>
      </c>
      <c r="R270">
        <f t="shared" si="64"/>
        <v>0.2606417594490425</v>
      </c>
    </row>
    <row r="271" spans="6:18">
      <c r="F271">
        <f t="shared" si="58"/>
        <v>26.900000000000112</v>
      </c>
      <c r="G271">
        <f t="shared" si="59"/>
        <v>327.82221723437851</v>
      </c>
      <c r="H271">
        <f t="shared" si="52"/>
        <v>1.2181367020076754</v>
      </c>
      <c r="I271" s="4">
        <f t="shared" si="60"/>
        <v>4.0999999999999997E-6</v>
      </c>
      <c r="J271" s="5">
        <f t="shared" si="53"/>
        <v>6.2507812500002246E-7</v>
      </c>
      <c r="K271" s="5">
        <f t="shared" si="54"/>
        <v>6.4950643978857925E-4</v>
      </c>
      <c r="L271" s="5">
        <f t="shared" si="55"/>
        <v>1.1477280441817269E-9</v>
      </c>
      <c r="M271" s="6">
        <f t="shared" si="61"/>
        <v>7.4432829905756333E-6</v>
      </c>
      <c r="N271">
        <f t="shared" si="62"/>
        <v>2.5599999999999999E-4</v>
      </c>
      <c r="O271">
        <f t="shared" si="56"/>
        <v>0.12181367020076755</v>
      </c>
      <c r="P271">
        <f t="shared" si="57"/>
        <v>0.93249878465177938</v>
      </c>
      <c r="Q271">
        <f t="shared" si="63"/>
        <v>0.26054174642771244</v>
      </c>
      <c r="R271">
        <f t="shared" si="64"/>
        <v>0.26054174642771227</v>
      </c>
    </row>
    <row r="272" spans="6:18">
      <c r="F272">
        <f t="shared" si="58"/>
        <v>27.000000000000114</v>
      </c>
      <c r="G272">
        <f t="shared" si="59"/>
        <v>327.82221723437851</v>
      </c>
      <c r="H272">
        <f t="shared" si="52"/>
        <v>1.2181367020076754</v>
      </c>
      <c r="I272" s="4">
        <f t="shared" si="60"/>
        <v>4.0999999999999997E-6</v>
      </c>
      <c r="J272" s="5">
        <f t="shared" si="53"/>
        <v>6.2507812500002246E-7</v>
      </c>
      <c r="K272" s="5">
        <f t="shared" si="54"/>
        <v>6.499164397885792E-4</v>
      </c>
      <c r="L272" s="5">
        <f t="shared" si="55"/>
        <v>1.1499029214922009E-9</v>
      </c>
      <c r="M272" s="6">
        <f t="shared" si="61"/>
        <v>7.4526830797641558E-6</v>
      </c>
      <c r="N272">
        <f t="shared" si="62"/>
        <v>2.5599999999999999E-4</v>
      </c>
      <c r="O272">
        <f t="shared" si="56"/>
        <v>0.12181367020076755</v>
      </c>
      <c r="P272">
        <f t="shared" si="57"/>
        <v>0.9326081543735677</v>
      </c>
      <c r="Q272">
        <f t="shared" si="63"/>
        <v>0.26044198593868206</v>
      </c>
      <c r="R272">
        <f t="shared" si="64"/>
        <v>0.26044198593868184</v>
      </c>
    </row>
    <row r="273" spans="6:18">
      <c r="F273">
        <f t="shared" si="58"/>
        <v>27.100000000000115</v>
      </c>
      <c r="G273">
        <f t="shared" si="59"/>
        <v>327.82221723437851</v>
      </c>
      <c r="H273">
        <f t="shared" si="52"/>
        <v>1.2181367020076754</v>
      </c>
      <c r="I273" s="4">
        <f t="shared" si="60"/>
        <v>4.0999999999999997E-6</v>
      </c>
      <c r="J273" s="5">
        <f t="shared" si="53"/>
        <v>6.2507812500002246E-7</v>
      </c>
      <c r="K273" s="5">
        <f t="shared" si="54"/>
        <v>6.5032643978857915E-4</v>
      </c>
      <c r="L273" s="5">
        <f t="shared" si="55"/>
        <v>1.152080544578619E-9</v>
      </c>
      <c r="M273" s="6">
        <f t="shared" si="61"/>
        <v>7.4620891008731156E-6</v>
      </c>
      <c r="N273">
        <f t="shared" si="62"/>
        <v>2.5599999999999999E-4</v>
      </c>
      <c r="O273">
        <f t="shared" si="56"/>
        <v>0.12181367020076755</v>
      </c>
      <c r="P273">
        <f t="shared" si="57"/>
        <v>0.93271724811165602</v>
      </c>
      <c r="Q273">
        <f t="shared" si="63"/>
        <v>0.26034247718540104</v>
      </c>
      <c r="R273">
        <f t="shared" si="64"/>
        <v>0.26034247718540082</v>
      </c>
    </row>
    <row r="274" spans="6:18">
      <c r="F274">
        <f t="shared" si="58"/>
        <v>27.200000000000117</v>
      </c>
      <c r="G274">
        <f t="shared" si="59"/>
        <v>327.82221723437851</v>
      </c>
      <c r="H274">
        <f t="shared" si="52"/>
        <v>1.2181367020076754</v>
      </c>
      <c r="I274" s="4">
        <f t="shared" si="60"/>
        <v>4.0999999999999997E-6</v>
      </c>
      <c r="J274" s="5">
        <f t="shared" si="53"/>
        <v>6.2507812500002246E-7</v>
      </c>
      <c r="K274" s="5">
        <f t="shared" si="54"/>
        <v>6.507364397885791E-4</v>
      </c>
      <c r="L274" s="5">
        <f t="shared" si="55"/>
        <v>1.1542609151731545E-9</v>
      </c>
      <c r="M274" s="6">
        <f t="shared" si="61"/>
        <v>7.4715010539025101E-6</v>
      </c>
      <c r="N274">
        <f t="shared" si="62"/>
        <v>2.5599999999999999E-4</v>
      </c>
      <c r="O274">
        <f t="shared" si="56"/>
        <v>0.12181367020076755</v>
      </c>
      <c r="P274">
        <f t="shared" si="57"/>
        <v>0.93282606673601776</v>
      </c>
      <c r="Q274">
        <f t="shared" si="63"/>
        <v>0.26024321937433215</v>
      </c>
      <c r="R274">
        <f t="shared" si="64"/>
        <v>0.26024321937433187</v>
      </c>
    </row>
    <row r="275" spans="6:18">
      <c r="F275">
        <f t="shared" si="58"/>
        <v>27.300000000000118</v>
      </c>
      <c r="G275">
        <f t="shared" si="59"/>
        <v>327.82221723437851</v>
      </c>
      <c r="H275">
        <f t="shared" ref="H275:H338" si="65">(G275-Tf)/ml</f>
        <v>1.2181367020076754</v>
      </c>
      <c r="I275" s="4">
        <f t="shared" si="60"/>
        <v>4.0999999999999997E-6</v>
      </c>
      <c r="J275" s="5">
        <f t="shared" ref="J275:J338" si="66">Glob(H275,N275,Dl,Co,kpart)</f>
        <v>6.2507812500002246E-7</v>
      </c>
      <c r="K275" s="5">
        <f t="shared" ref="K275:K338" si="67">I274*dt+K274</f>
        <v>6.5114643978857905E-4</v>
      </c>
      <c r="L275" s="5">
        <f t="shared" ref="L275:L338" si="68">K275^3*4/3*PI()</f>
        <v>1.156444035007982E-9</v>
      </c>
      <c r="M275" s="6">
        <f t="shared" si="61"/>
        <v>7.4809189388523444E-6</v>
      </c>
      <c r="N275">
        <f t="shared" si="62"/>
        <v>2.5599999999999999E-4</v>
      </c>
      <c r="O275">
        <f t="shared" ref="O275:O338" si="69">O274+(kpart*H274-O274)/L274/R274*(L274*(R275-R274)+R274*MAX(I274,J274)*M274*dt)</f>
        <v>0.12181367020076755</v>
      </c>
      <c r="P275">
        <f t="shared" ref="P275:P338" si="70">R275*O275+(1-R275)*H275</f>
        <v>0.93293461111333698</v>
      </c>
      <c r="Q275">
        <f t="shared" si="63"/>
        <v>0.26014421171493785</v>
      </c>
      <c r="R275">
        <f t="shared" si="64"/>
        <v>0.26014421171493757</v>
      </c>
    </row>
    <row r="276" spans="6:18">
      <c r="F276">
        <f t="shared" si="58"/>
        <v>27.400000000000119</v>
      </c>
      <c r="G276">
        <f t="shared" si="59"/>
        <v>327.82221723437851</v>
      </c>
      <c r="H276">
        <f t="shared" si="65"/>
        <v>1.2181367020076754</v>
      </c>
      <c r="I276" s="4">
        <f t="shared" si="60"/>
        <v>4.0999999999999997E-6</v>
      </c>
      <c r="J276" s="5">
        <f t="shared" si="66"/>
        <v>6.2507812500002246E-7</v>
      </c>
      <c r="K276" s="5">
        <f t="shared" si="67"/>
        <v>6.51556439788579E-4</v>
      </c>
      <c r="L276" s="5">
        <f t="shared" si="68"/>
        <v>1.1586299058152738E-9</v>
      </c>
      <c r="M276" s="6">
        <f t="shared" si="61"/>
        <v>7.4903427557226117E-6</v>
      </c>
      <c r="N276">
        <f t="shared" si="62"/>
        <v>2.5599999999999999E-4</v>
      </c>
      <c r="O276">
        <f t="shared" si="69"/>
        <v>0.12181367020076755</v>
      </c>
      <c r="P276">
        <f t="shared" si="70"/>
        <v>0.93304288210702402</v>
      </c>
      <c r="Q276">
        <f t="shared" si="63"/>
        <v>0.26004545341966728</v>
      </c>
      <c r="R276">
        <f t="shared" si="64"/>
        <v>0.26004545341966706</v>
      </c>
    </row>
    <row r="277" spans="6:18">
      <c r="F277">
        <f t="shared" si="58"/>
        <v>27.500000000000121</v>
      </c>
      <c r="G277">
        <f t="shared" si="59"/>
        <v>327.82221723437851</v>
      </c>
      <c r="H277">
        <f t="shared" si="65"/>
        <v>1.2181367020076754</v>
      </c>
      <c r="I277" s="4">
        <f t="shared" si="60"/>
        <v>4.0999999999999997E-6</v>
      </c>
      <c r="J277" s="5">
        <f t="shared" si="66"/>
        <v>6.2507812500002246E-7</v>
      </c>
      <c r="K277" s="5">
        <f t="shared" si="67"/>
        <v>6.5196643978857895E-4</v>
      </c>
      <c r="L277" s="5">
        <f t="shared" si="68"/>
        <v>1.1608185293272046E-9</v>
      </c>
      <c r="M277" s="6">
        <f t="shared" si="61"/>
        <v>7.4997725045133163E-6</v>
      </c>
      <c r="N277">
        <f t="shared" si="62"/>
        <v>2.5599999999999999E-4</v>
      </c>
      <c r="O277">
        <f t="shared" si="69"/>
        <v>0.12181367020076755</v>
      </c>
      <c r="P277">
        <f t="shared" si="70"/>
        <v>0.93315088057722917</v>
      </c>
      <c r="Q277">
        <f t="shared" si="63"/>
        <v>0.25994694370394311</v>
      </c>
      <c r="R277">
        <f t="shared" si="64"/>
        <v>0.25994694370394289</v>
      </c>
    </row>
    <row r="278" spans="6:18">
      <c r="F278">
        <f t="shared" si="58"/>
        <v>27.600000000000122</v>
      </c>
      <c r="G278">
        <f t="shared" si="59"/>
        <v>327.82221723437851</v>
      </c>
      <c r="H278">
        <f t="shared" si="65"/>
        <v>1.2181367020076754</v>
      </c>
      <c r="I278" s="4">
        <f t="shared" si="60"/>
        <v>4.0999999999999997E-6</v>
      </c>
      <c r="J278" s="5">
        <f t="shared" si="66"/>
        <v>6.2507812500002246E-7</v>
      </c>
      <c r="K278" s="5">
        <f t="shared" si="67"/>
        <v>6.523764397885789E-4</v>
      </c>
      <c r="L278" s="5">
        <f t="shared" si="68"/>
        <v>1.1630099072759477E-9</v>
      </c>
      <c r="M278" s="6">
        <f t="shared" si="61"/>
        <v>7.5092081852244574E-6</v>
      </c>
      <c r="N278">
        <f t="shared" si="62"/>
        <v>2.5599999999999999E-4</v>
      </c>
      <c r="O278">
        <f t="shared" si="69"/>
        <v>0.12181367020076755</v>
      </c>
      <c r="P278">
        <f t="shared" si="70"/>
        <v>0.9332586073808572</v>
      </c>
      <c r="Q278">
        <f t="shared" si="63"/>
        <v>0.25984868178614834</v>
      </c>
      <c r="R278">
        <f t="shared" si="64"/>
        <v>0.25984868178614812</v>
      </c>
    </row>
    <row r="279" spans="6:18">
      <c r="F279">
        <f t="shared" si="58"/>
        <v>27.700000000000124</v>
      </c>
      <c r="G279">
        <f t="shared" si="59"/>
        <v>327.82221723437851</v>
      </c>
      <c r="H279">
        <f t="shared" si="65"/>
        <v>1.2181367020076754</v>
      </c>
      <c r="I279" s="4">
        <f t="shared" si="60"/>
        <v>4.0999999999999997E-6</v>
      </c>
      <c r="J279" s="5">
        <f t="shared" si="66"/>
        <v>6.2507812500002246E-7</v>
      </c>
      <c r="K279" s="5">
        <f t="shared" si="67"/>
        <v>6.5278643978857885E-4</v>
      </c>
      <c r="L279" s="5">
        <f t="shared" si="68"/>
        <v>1.1652040413936768E-9</v>
      </c>
      <c r="M279" s="6">
        <f t="shared" si="61"/>
        <v>7.5186497978560348E-6</v>
      </c>
      <c r="N279">
        <f t="shared" si="62"/>
        <v>2.5599999999999999E-4</v>
      </c>
      <c r="O279">
        <f t="shared" si="69"/>
        <v>0.12181367020076755</v>
      </c>
      <c r="P279">
        <f t="shared" si="70"/>
        <v>0.93336606337158123</v>
      </c>
      <c r="Q279">
        <f t="shared" si="63"/>
        <v>0.25975066688761322</v>
      </c>
      <c r="R279">
        <f t="shared" si="64"/>
        <v>0.259750666887613</v>
      </c>
    </row>
    <row r="280" spans="6:18">
      <c r="F280">
        <f t="shared" si="58"/>
        <v>27.800000000000125</v>
      </c>
      <c r="G280">
        <f t="shared" si="59"/>
        <v>327.82221723437851</v>
      </c>
      <c r="H280">
        <f t="shared" si="65"/>
        <v>1.2181367020076754</v>
      </c>
      <c r="I280" s="4">
        <f t="shared" si="60"/>
        <v>4.0999999999999997E-6</v>
      </c>
      <c r="J280" s="5">
        <f t="shared" si="66"/>
        <v>6.2507812500002246E-7</v>
      </c>
      <c r="K280" s="5">
        <f t="shared" si="67"/>
        <v>6.531964397885788E-4</v>
      </c>
      <c r="L280" s="5">
        <f t="shared" si="68"/>
        <v>1.1674009334125652E-9</v>
      </c>
      <c r="M280" s="6">
        <f t="shared" si="61"/>
        <v>7.5280973424080461E-6</v>
      </c>
      <c r="N280">
        <f t="shared" si="62"/>
        <v>2.5599999999999999E-4</v>
      </c>
      <c r="O280">
        <f t="shared" si="69"/>
        <v>0.12181367020076755</v>
      </c>
      <c r="P280">
        <f t="shared" si="70"/>
        <v>0.93347324939985832</v>
      </c>
      <c r="Q280">
        <f t="shared" si="63"/>
        <v>0.25965289823260246</v>
      </c>
      <c r="R280">
        <f t="shared" si="64"/>
        <v>0.25965289823260224</v>
      </c>
    </row>
    <row r="281" spans="6:18">
      <c r="F281">
        <f t="shared" si="58"/>
        <v>27.900000000000126</v>
      </c>
      <c r="G281">
        <f t="shared" si="59"/>
        <v>327.82221723437851</v>
      </c>
      <c r="H281">
        <f t="shared" si="65"/>
        <v>1.2181367020076754</v>
      </c>
      <c r="I281" s="4">
        <f t="shared" si="60"/>
        <v>4.0999999999999997E-6</v>
      </c>
      <c r="J281" s="5">
        <f t="shared" si="66"/>
        <v>6.2507812500002246E-7</v>
      </c>
      <c r="K281" s="5">
        <f t="shared" si="67"/>
        <v>6.5360643978857875E-4</v>
      </c>
      <c r="L281" s="5">
        <f t="shared" si="68"/>
        <v>1.1696005850647873E-9</v>
      </c>
      <c r="M281" s="6">
        <f t="shared" si="61"/>
        <v>7.5375508188804956E-6</v>
      </c>
      <c r="N281">
        <f t="shared" si="62"/>
        <v>2.5599999999999999E-4</v>
      </c>
      <c r="O281">
        <f t="shared" si="69"/>
        <v>0.12181367020076755</v>
      </c>
      <c r="P281">
        <f t="shared" si="70"/>
        <v>0.93358016631294194</v>
      </c>
      <c r="Q281">
        <f t="shared" si="63"/>
        <v>0.25955537504830228</v>
      </c>
      <c r="R281">
        <f t="shared" si="64"/>
        <v>0.25955537504830206</v>
      </c>
    </row>
    <row r="282" spans="6:18">
      <c r="F282">
        <f t="shared" si="58"/>
        <v>28.000000000000128</v>
      </c>
      <c r="G282">
        <f t="shared" si="59"/>
        <v>327.82221723437851</v>
      </c>
      <c r="H282">
        <f t="shared" si="65"/>
        <v>1.2181367020076754</v>
      </c>
      <c r="I282" s="4">
        <f t="shared" si="60"/>
        <v>4.0999999999999997E-6</v>
      </c>
      <c r="J282" s="5">
        <f t="shared" si="66"/>
        <v>6.2507812500002246E-7</v>
      </c>
      <c r="K282" s="5">
        <f t="shared" si="67"/>
        <v>6.540164397885787E-4</v>
      </c>
      <c r="L282" s="5">
        <f t="shared" si="68"/>
        <v>1.1718029980825161E-9</v>
      </c>
      <c r="M282" s="6">
        <f t="shared" si="61"/>
        <v>7.5470102272733797E-6</v>
      </c>
      <c r="N282">
        <f t="shared" si="62"/>
        <v>2.5599999999999999E-4</v>
      </c>
      <c r="O282">
        <f t="shared" si="69"/>
        <v>0.12181367020076755</v>
      </c>
      <c r="P282">
        <f t="shared" si="70"/>
        <v>0.93368681495489647</v>
      </c>
      <c r="Q282">
        <f t="shared" si="63"/>
        <v>0.25945809656480751</v>
      </c>
      <c r="R282">
        <f t="shared" si="64"/>
        <v>0.25945809656480734</v>
      </c>
    </row>
    <row r="283" spans="6:18">
      <c r="F283">
        <f t="shared" si="58"/>
        <v>28.100000000000129</v>
      </c>
      <c r="G283">
        <f t="shared" si="59"/>
        <v>327.82221723437851</v>
      </c>
      <c r="H283">
        <f t="shared" si="65"/>
        <v>1.2181367020076754</v>
      </c>
      <c r="I283" s="4">
        <f t="shared" si="60"/>
        <v>4.0999999999999997E-6</v>
      </c>
      <c r="J283" s="5">
        <f t="shared" si="66"/>
        <v>6.2507812500002246E-7</v>
      </c>
      <c r="K283" s="5">
        <f t="shared" si="67"/>
        <v>6.5442643978857865E-4</v>
      </c>
      <c r="L283" s="5">
        <f t="shared" si="68"/>
        <v>1.1740081741979258E-9</v>
      </c>
      <c r="M283" s="6">
        <f t="shared" si="61"/>
        <v>7.5564755675867029E-6</v>
      </c>
      <c r="N283">
        <f t="shared" si="62"/>
        <v>2.5599999999999999E-4</v>
      </c>
      <c r="O283">
        <f t="shared" si="69"/>
        <v>0.12181367020076755</v>
      </c>
      <c r="P283">
        <f t="shared" si="70"/>
        <v>0.93379319616661194</v>
      </c>
      <c r="Q283">
        <f t="shared" si="63"/>
        <v>0.25936106201510895</v>
      </c>
      <c r="R283">
        <f t="shared" si="64"/>
        <v>0.25936106201510878</v>
      </c>
    </row>
    <row r="284" spans="6:18">
      <c r="F284">
        <f t="shared" ref="F284:F347" si="71">F283+dt</f>
        <v>28.200000000000131</v>
      </c>
      <c r="G284">
        <f t="shared" si="59"/>
        <v>327.82221723437851</v>
      </c>
      <c r="H284">
        <f t="shared" si="65"/>
        <v>1.2181367020076754</v>
      </c>
      <c r="I284" s="4">
        <f t="shared" si="60"/>
        <v>4.0999999999999997E-6</v>
      </c>
      <c r="J284" s="5">
        <f t="shared" si="66"/>
        <v>6.2507812500002246E-7</v>
      </c>
      <c r="K284" s="5">
        <f t="shared" si="67"/>
        <v>6.548364397885786E-4</v>
      </c>
      <c r="L284" s="5">
        <f t="shared" si="68"/>
        <v>1.1762161151431892E-9</v>
      </c>
      <c r="M284" s="6">
        <f t="shared" si="61"/>
        <v>7.5659468398204582E-6</v>
      </c>
      <c r="N284">
        <f t="shared" si="62"/>
        <v>2.5599999999999999E-4</v>
      </c>
      <c r="O284">
        <f t="shared" si="69"/>
        <v>0.12181367020076755</v>
      </c>
      <c r="P284">
        <f t="shared" si="70"/>
        <v>0.93389931078581745</v>
      </c>
      <c r="Q284">
        <f t="shared" si="63"/>
        <v>0.25926427063508056</v>
      </c>
      <c r="R284">
        <f t="shared" si="64"/>
        <v>0.2592642706350804</v>
      </c>
    </row>
    <row r="285" spans="6:18">
      <c r="F285">
        <f t="shared" si="71"/>
        <v>28.300000000000132</v>
      </c>
      <c r="G285">
        <f t="shared" si="59"/>
        <v>327.82221723437851</v>
      </c>
      <c r="H285">
        <f t="shared" si="65"/>
        <v>1.2181367020076754</v>
      </c>
      <c r="I285" s="4">
        <f t="shared" si="60"/>
        <v>4.0999999999999997E-6</v>
      </c>
      <c r="J285" s="5">
        <f t="shared" si="66"/>
        <v>6.2507812500002246E-7</v>
      </c>
      <c r="K285" s="5">
        <f t="shared" si="67"/>
        <v>6.5524643978857855E-4</v>
      </c>
      <c r="L285" s="5">
        <f t="shared" si="68"/>
        <v>1.178426822650481E-9</v>
      </c>
      <c r="M285" s="6">
        <f t="shared" si="61"/>
        <v>7.5754240439746533E-6</v>
      </c>
      <c r="N285">
        <f t="shared" si="62"/>
        <v>2.5599999999999999E-4</v>
      </c>
      <c r="O285">
        <f t="shared" si="69"/>
        <v>0.12181367020076755</v>
      </c>
      <c r="P285">
        <f t="shared" si="70"/>
        <v>0.93400515964709485</v>
      </c>
      <c r="Q285">
        <f t="shared" si="63"/>
        <v>0.25916772166346685</v>
      </c>
      <c r="R285">
        <f t="shared" si="64"/>
        <v>0.25916772166346669</v>
      </c>
    </row>
    <row r="286" spans="6:18">
      <c r="F286">
        <f t="shared" si="71"/>
        <v>28.400000000000134</v>
      </c>
      <c r="G286">
        <f t="shared" si="59"/>
        <v>327.82221723437851</v>
      </c>
      <c r="H286">
        <f t="shared" si="65"/>
        <v>1.2181367020076754</v>
      </c>
      <c r="I286" s="4">
        <f t="shared" si="60"/>
        <v>4.0999999999999997E-6</v>
      </c>
      <c r="J286" s="5">
        <f t="shared" si="66"/>
        <v>6.2507812500002246E-7</v>
      </c>
      <c r="K286" s="5">
        <f t="shared" si="67"/>
        <v>6.5565643978857851E-4</v>
      </c>
      <c r="L286" s="5">
        <f t="shared" si="68"/>
        <v>1.1806402984519744E-9</v>
      </c>
      <c r="M286" s="6">
        <f t="shared" si="61"/>
        <v>7.584907180049284E-6</v>
      </c>
      <c r="N286">
        <f t="shared" si="62"/>
        <v>2.5599999999999999E-4</v>
      </c>
      <c r="O286">
        <f t="shared" si="69"/>
        <v>0.12181367020076755</v>
      </c>
      <c r="P286">
        <f t="shared" si="70"/>
        <v>0.93411074358189272</v>
      </c>
      <c r="Q286">
        <f t="shared" si="63"/>
        <v>0.25907141434187037</v>
      </c>
      <c r="R286">
        <f t="shared" si="64"/>
        <v>0.2590714143418702</v>
      </c>
    </row>
    <row r="287" spans="6:18">
      <c r="F287">
        <f t="shared" si="71"/>
        <v>28.500000000000135</v>
      </c>
      <c r="G287">
        <f t="shared" si="59"/>
        <v>327.82221723437851</v>
      </c>
      <c r="H287">
        <f t="shared" si="65"/>
        <v>1.2181367020076754</v>
      </c>
      <c r="I287" s="4">
        <f t="shared" si="60"/>
        <v>4.0999999999999997E-6</v>
      </c>
      <c r="J287" s="5">
        <f t="shared" si="66"/>
        <v>6.2507812500002246E-7</v>
      </c>
      <c r="K287" s="5">
        <f t="shared" si="67"/>
        <v>6.5606643978857846E-4</v>
      </c>
      <c r="L287" s="5">
        <f t="shared" si="68"/>
        <v>1.1828565442798427E-9</v>
      </c>
      <c r="M287" s="6">
        <f t="shared" si="61"/>
        <v>7.5943962480443494E-6</v>
      </c>
      <c r="N287">
        <f t="shared" si="62"/>
        <v>2.5599999999999999E-4</v>
      </c>
      <c r="O287">
        <f t="shared" si="69"/>
        <v>0.12181367020076755</v>
      </c>
      <c r="P287">
        <f t="shared" si="70"/>
        <v>0.93421606341854002</v>
      </c>
      <c r="Q287">
        <f t="shared" si="63"/>
        <v>0.25897534791473903</v>
      </c>
      <c r="R287">
        <f t="shared" si="64"/>
        <v>0.25897534791473892</v>
      </c>
    </row>
    <row r="288" spans="6:18">
      <c r="F288">
        <f t="shared" si="71"/>
        <v>28.600000000000136</v>
      </c>
      <c r="G288">
        <f t="shared" si="59"/>
        <v>327.82221723437851</v>
      </c>
      <c r="H288">
        <f t="shared" si="65"/>
        <v>1.2181367020076754</v>
      </c>
      <c r="I288" s="4">
        <f t="shared" si="60"/>
        <v>4.0999999999999997E-6</v>
      </c>
      <c r="J288" s="5">
        <f t="shared" si="66"/>
        <v>6.2507812500002246E-7</v>
      </c>
      <c r="K288" s="5">
        <f t="shared" si="67"/>
        <v>6.5647643978857841E-4</v>
      </c>
      <c r="L288" s="5">
        <f t="shared" si="68"/>
        <v>1.18507556186626E-9</v>
      </c>
      <c r="M288" s="6">
        <f t="shared" si="61"/>
        <v>7.6038912479598512E-6</v>
      </c>
      <c r="N288">
        <f t="shared" si="62"/>
        <v>2.5599999999999999E-4</v>
      </c>
      <c r="O288">
        <f t="shared" si="69"/>
        <v>0.12181367020076755</v>
      </c>
      <c r="P288">
        <f t="shared" si="70"/>
        <v>0.93432111998226031</v>
      </c>
      <c r="Q288">
        <f t="shared" si="63"/>
        <v>0.25887952162935396</v>
      </c>
      <c r="R288">
        <f t="shared" si="64"/>
        <v>0.25887952162935385</v>
      </c>
    </row>
    <row r="289" spans="6:18">
      <c r="F289">
        <f t="shared" si="71"/>
        <v>28.700000000000138</v>
      </c>
      <c r="G289">
        <f t="shared" si="59"/>
        <v>327.82221723437851</v>
      </c>
      <c r="H289">
        <f t="shared" si="65"/>
        <v>1.2181367020076754</v>
      </c>
      <c r="I289" s="4">
        <f t="shared" si="60"/>
        <v>4.0999999999999997E-6</v>
      </c>
      <c r="J289" s="5">
        <f t="shared" si="66"/>
        <v>6.2507812500002246E-7</v>
      </c>
      <c r="K289" s="5">
        <f t="shared" si="67"/>
        <v>6.5688643978857836E-4</v>
      </c>
      <c r="L289" s="5">
        <f t="shared" si="68"/>
        <v>1.1872973529434E-9</v>
      </c>
      <c r="M289" s="6">
        <f t="shared" si="61"/>
        <v>7.6133921797957895E-6</v>
      </c>
      <c r="N289">
        <f t="shared" si="62"/>
        <v>2.5599999999999999E-4</v>
      </c>
      <c r="O289">
        <f t="shared" si="69"/>
        <v>0.12181367020076755</v>
      </c>
      <c r="P289">
        <f t="shared" si="70"/>
        <v>0.93442591409518383</v>
      </c>
      <c r="Q289">
        <f t="shared" si="63"/>
        <v>0.25878393473581679</v>
      </c>
      <c r="R289">
        <f t="shared" si="64"/>
        <v>0.25878393473581668</v>
      </c>
    </row>
    <row r="290" spans="6:18">
      <c r="F290">
        <f t="shared" si="71"/>
        <v>28.800000000000139</v>
      </c>
      <c r="G290">
        <f t="shared" si="59"/>
        <v>327.82221723437851</v>
      </c>
      <c r="H290">
        <f t="shared" si="65"/>
        <v>1.2181367020076754</v>
      </c>
      <c r="I290" s="4">
        <f t="shared" si="60"/>
        <v>4.0999999999999997E-6</v>
      </c>
      <c r="J290" s="5">
        <f t="shared" si="66"/>
        <v>6.2507812500002246E-7</v>
      </c>
      <c r="K290" s="5">
        <f t="shared" si="67"/>
        <v>6.5729643978857831E-4</v>
      </c>
      <c r="L290" s="5">
        <f t="shared" si="68"/>
        <v>1.1895219192434361E-9</v>
      </c>
      <c r="M290" s="6">
        <f t="shared" si="61"/>
        <v>7.6228990435521642E-6</v>
      </c>
      <c r="N290">
        <f t="shared" si="62"/>
        <v>2.5599999999999999E-4</v>
      </c>
      <c r="O290">
        <f t="shared" si="69"/>
        <v>0.12181367020076755</v>
      </c>
      <c r="P290">
        <f t="shared" si="70"/>
        <v>0.93453044657636308</v>
      </c>
      <c r="Q290">
        <f t="shared" si="63"/>
        <v>0.25868858648703752</v>
      </c>
      <c r="R290">
        <f t="shared" si="64"/>
        <v>0.25868858648703741</v>
      </c>
    </row>
    <row r="291" spans="6:18">
      <c r="F291">
        <f t="shared" si="71"/>
        <v>28.900000000000141</v>
      </c>
      <c r="G291">
        <f t="shared" si="59"/>
        <v>327.82221723437851</v>
      </c>
      <c r="H291">
        <f t="shared" si="65"/>
        <v>1.2181367020076754</v>
      </c>
      <c r="I291" s="4">
        <f t="shared" si="60"/>
        <v>4.0999999999999997E-6</v>
      </c>
      <c r="J291" s="5">
        <f t="shared" si="66"/>
        <v>6.2507812500002246E-7</v>
      </c>
      <c r="K291" s="5">
        <f t="shared" si="67"/>
        <v>6.5770643978857826E-4</v>
      </c>
      <c r="L291" s="5">
        <f t="shared" si="68"/>
        <v>1.1917492624985424E-9</v>
      </c>
      <c r="M291" s="6">
        <f t="shared" si="61"/>
        <v>7.632411839228977E-6</v>
      </c>
      <c r="N291">
        <f t="shared" si="62"/>
        <v>2.5599999999999999E-4</v>
      </c>
      <c r="O291">
        <f t="shared" si="69"/>
        <v>0.12181367020076755</v>
      </c>
      <c r="P291">
        <f t="shared" si="70"/>
        <v>0.93463471824178435</v>
      </c>
      <c r="Q291">
        <f t="shared" si="63"/>
        <v>0.25859347613872224</v>
      </c>
      <c r="R291">
        <f t="shared" si="64"/>
        <v>0.25859347613872213</v>
      </c>
    </row>
    <row r="292" spans="6:18">
      <c r="F292">
        <f t="shared" si="71"/>
        <v>29.000000000000142</v>
      </c>
      <c r="G292">
        <f t="shared" si="59"/>
        <v>327.82221723437851</v>
      </c>
      <c r="H292">
        <f t="shared" si="65"/>
        <v>1.2181367020076754</v>
      </c>
      <c r="I292" s="4">
        <f t="shared" si="60"/>
        <v>4.0999999999999997E-6</v>
      </c>
      <c r="J292" s="5">
        <f t="shared" si="66"/>
        <v>6.2507812500002246E-7</v>
      </c>
      <c r="K292" s="5">
        <f t="shared" si="67"/>
        <v>6.5811643978857821E-4</v>
      </c>
      <c r="L292" s="5">
        <f t="shared" si="68"/>
        <v>1.1939793844408918E-9</v>
      </c>
      <c r="M292" s="6">
        <f t="shared" si="61"/>
        <v>7.6419305668262228E-6</v>
      </c>
      <c r="N292">
        <f t="shared" si="62"/>
        <v>2.5599999999999999E-4</v>
      </c>
      <c r="O292">
        <f t="shared" si="69"/>
        <v>0.12181367020076755</v>
      </c>
      <c r="P292">
        <f t="shared" si="70"/>
        <v>0.93473872990438212</v>
      </c>
      <c r="Q292">
        <f t="shared" si="63"/>
        <v>0.25849860294936089</v>
      </c>
      <c r="R292">
        <f t="shared" si="64"/>
        <v>0.25849860294936078</v>
      </c>
    </row>
    <row r="293" spans="6:18">
      <c r="F293">
        <f t="shared" si="71"/>
        <v>29.100000000000144</v>
      </c>
      <c r="G293">
        <f t="shared" si="59"/>
        <v>327.82221723437851</v>
      </c>
      <c r="H293">
        <f t="shared" si="65"/>
        <v>1.2181367020076754</v>
      </c>
      <c r="I293" s="4">
        <f t="shared" si="60"/>
        <v>4.0999999999999997E-6</v>
      </c>
      <c r="J293" s="5">
        <f t="shared" si="66"/>
        <v>6.2507812500002246E-7</v>
      </c>
      <c r="K293" s="5">
        <f t="shared" si="67"/>
        <v>6.5852643978857816E-4</v>
      </c>
      <c r="L293" s="5">
        <f t="shared" si="68"/>
        <v>1.1962122868026585E-9</v>
      </c>
      <c r="M293" s="6">
        <f t="shared" si="61"/>
        <v>7.6514552263439067E-6</v>
      </c>
      <c r="N293">
        <f t="shared" si="62"/>
        <v>2.5599999999999999E-4</v>
      </c>
      <c r="O293">
        <f t="shared" si="69"/>
        <v>0.12181367020076755</v>
      </c>
      <c r="P293">
        <f t="shared" si="70"/>
        <v>0.93484248237405243</v>
      </c>
      <c r="Q293">
        <f t="shared" si="63"/>
        <v>0.25840396618021511</v>
      </c>
      <c r="R293">
        <f t="shared" si="64"/>
        <v>0.25840396618021499</v>
      </c>
    </row>
    <row r="294" spans="6:18">
      <c r="F294">
        <f t="shared" si="71"/>
        <v>29.200000000000145</v>
      </c>
      <c r="G294">
        <f t="shared" si="59"/>
        <v>327.82221723437851</v>
      </c>
      <c r="H294">
        <f t="shared" si="65"/>
        <v>1.2181367020076754</v>
      </c>
      <c r="I294" s="4">
        <f t="shared" si="60"/>
        <v>4.0999999999999997E-6</v>
      </c>
      <c r="J294" s="5">
        <f t="shared" si="66"/>
        <v>6.2507812500002246E-7</v>
      </c>
      <c r="K294" s="5">
        <f t="shared" si="67"/>
        <v>6.5893643978857811E-4</v>
      </c>
      <c r="L294" s="5">
        <f t="shared" si="68"/>
        <v>1.1984479713160162E-9</v>
      </c>
      <c r="M294" s="6">
        <f t="shared" si="61"/>
        <v>7.6609858177820271E-6</v>
      </c>
      <c r="N294">
        <f t="shared" si="62"/>
        <v>2.5599999999999999E-4</v>
      </c>
      <c r="O294">
        <f t="shared" si="69"/>
        <v>0.12181367020076755</v>
      </c>
      <c r="P294">
        <f t="shared" si="70"/>
        <v>0.93494597645766575</v>
      </c>
      <c r="Q294">
        <f t="shared" si="63"/>
        <v>0.25830956509530612</v>
      </c>
      <c r="R294">
        <f t="shared" si="64"/>
        <v>0.258309565095306</v>
      </c>
    </row>
    <row r="295" spans="6:18">
      <c r="F295">
        <f t="shared" si="71"/>
        <v>29.300000000000146</v>
      </c>
      <c r="G295">
        <f t="shared" si="59"/>
        <v>327.82221723437851</v>
      </c>
      <c r="H295">
        <f t="shared" si="65"/>
        <v>1.2181367020076754</v>
      </c>
      <c r="I295" s="4">
        <f t="shared" si="60"/>
        <v>4.0999999999999997E-6</v>
      </c>
      <c r="J295" s="5">
        <f t="shared" si="66"/>
        <v>6.2507812500002246E-7</v>
      </c>
      <c r="K295" s="5">
        <f t="shared" si="67"/>
        <v>6.5934643978857806E-4</v>
      </c>
      <c r="L295" s="5">
        <f t="shared" si="68"/>
        <v>1.2006864397131381E-9</v>
      </c>
      <c r="M295" s="6">
        <f t="shared" si="61"/>
        <v>7.6705223411405805E-6</v>
      </c>
      <c r="N295">
        <f t="shared" si="62"/>
        <v>2.5599999999999999E-4</v>
      </c>
      <c r="O295">
        <f t="shared" si="69"/>
        <v>0.12181367020076755</v>
      </c>
      <c r="P295">
        <f t="shared" si="70"/>
        <v>0.93504921295908006</v>
      </c>
      <c r="Q295">
        <f t="shared" si="63"/>
        <v>0.25821539896140289</v>
      </c>
      <c r="R295">
        <f t="shared" si="64"/>
        <v>0.25821539896140278</v>
      </c>
    </row>
    <row r="296" spans="6:18">
      <c r="F296">
        <f t="shared" si="71"/>
        <v>29.400000000000148</v>
      </c>
      <c r="G296">
        <f t="shared" si="59"/>
        <v>327.82221723437851</v>
      </c>
      <c r="H296">
        <f t="shared" si="65"/>
        <v>1.2181367020076754</v>
      </c>
      <c r="I296" s="4">
        <f t="shared" si="60"/>
        <v>4.0999999999999997E-6</v>
      </c>
      <c r="J296" s="5">
        <f t="shared" si="66"/>
        <v>6.2507812500002246E-7</v>
      </c>
      <c r="K296" s="5">
        <f t="shared" si="67"/>
        <v>6.5975643978857801E-4</v>
      </c>
      <c r="L296" s="5">
        <f t="shared" si="68"/>
        <v>1.2029276937261984E-9</v>
      </c>
      <c r="M296" s="6">
        <f t="shared" si="61"/>
        <v>7.680064796419572E-6</v>
      </c>
      <c r="N296">
        <f t="shared" si="62"/>
        <v>2.5599999999999999E-4</v>
      </c>
      <c r="O296">
        <f t="shared" si="69"/>
        <v>0.12181367020076755</v>
      </c>
      <c r="P296">
        <f t="shared" si="70"/>
        <v>0.93515219267915439</v>
      </c>
      <c r="Q296">
        <f t="shared" si="63"/>
        <v>0.25812146704800998</v>
      </c>
      <c r="R296">
        <f t="shared" si="64"/>
        <v>0.25812146704800987</v>
      </c>
    </row>
    <row r="297" spans="6:18">
      <c r="F297">
        <f t="shared" si="71"/>
        <v>29.500000000000149</v>
      </c>
      <c r="G297">
        <f t="shared" si="59"/>
        <v>327.82221723437851</v>
      </c>
      <c r="H297">
        <f t="shared" si="65"/>
        <v>1.2181367020076754</v>
      </c>
      <c r="I297" s="4">
        <f t="shared" si="60"/>
        <v>4.0999999999999997E-6</v>
      </c>
      <c r="J297" s="5">
        <f t="shared" si="66"/>
        <v>6.2507812500002246E-7</v>
      </c>
      <c r="K297" s="5">
        <f t="shared" si="67"/>
        <v>6.6016643978857796E-4</v>
      </c>
      <c r="L297" s="5">
        <f t="shared" si="68"/>
        <v>1.2051717350873704E-9</v>
      </c>
      <c r="M297" s="6">
        <f t="shared" si="61"/>
        <v>7.6896131836189999E-6</v>
      </c>
      <c r="N297">
        <f t="shared" si="62"/>
        <v>2.5599999999999999E-4</v>
      </c>
      <c r="O297">
        <f t="shared" si="69"/>
        <v>0.12181367020076755</v>
      </c>
      <c r="P297">
        <f t="shared" si="70"/>
        <v>0.93525491641576164</v>
      </c>
      <c r="Q297">
        <f t="shared" si="63"/>
        <v>0.25802776862735571</v>
      </c>
      <c r="R297">
        <f t="shared" si="64"/>
        <v>0.2580277686273556</v>
      </c>
    </row>
    <row r="298" spans="6:18">
      <c r="F298">
        <f t="shared" si="71"/>
        <v>29.600000000000151</v>
      </c>
      <c r="G298">
        <f t="shared" si="59"/>
        <v>327.82221723437851</v>
      </c>
      <c r="H298">
        <f t="shared" si="65"/>
        <v>1.2181367020076754</v>
      </c>
      <c r="I298" s="4">
        <f t="shared" si="60"/>
        <v>4.0999999999999997E-6</v>
      </c>
      <c r="J298" s="5">
        <f t="shared" si="66"/>
        <v>6.2507812500002246E-7</v>
      </c>
      <c r="K298" s="5">
        <f t="shared" si="67"/>
        <v>6.6057643978857791E-4</v>
      </c>
      <c r="L298" s="5">
        <f t="shared" si="68"/>
        <v>1.207418565528828E-9</v>
      </c>
      <c r="M298" s="6">
        <f t="shared" si="61"/>
        <v>7.6991675027388643E-6</v>
      </c>
      <c r="N298">
        <f t="shared" si="62"/>
        <v>2.5599999999999999E-4</v>
      </c>
      <c r="O298">
        <f t="shared" si="69"/>
        <v>0.12181367020076755</v>
      </c>
      <c r="P298">
        <f t="shared" si="70"/>
        <v>0.93535738496380139</v>
      </c>
      <c r="Q298">
        <f t="shared" si="63"/>
        <v>0.2579343029743803</v>
      </c>
      <c r="R298">
        <f t="shared" si="64"/>
        <v>0.25793430297438025</v>
      </c>
    </row>
    <row r="299" spans="6:18">
      <c r="F299">
        <f t="shared" si="71"/>
        <v>29.700000000000152</v>
      </c>
      <c r="G299">
        <f t="shared" si="59"/>
        <v>327.82221723437851</v>
      </c>
      <c r="H299">
        <f t="shared" si="65"/>
        <v>1.2181367020076754</v>
      </c>
      <c r="I299" s="4">
        <f t="shared" si="60"/>
        <v>4.0999999999999997E-6</v>
      </c>
      <c r="J299" s="5">
        <f t="shared" si="66"/>
        <v>6.2507812500002246E-7</v>
      </c>
      <c r="K299" s="5">
        <f t="shared" si="67"/>
        <v>6.6098643978857786E-4</v>
      </c>
      <c r="L299" s="5">
        <f t="shared" si="68"/>
        <v>1.2096681867827447E-9</v>
      </c>
      <c r="M299" s="6">
        <f t="shared" si="61"/>
        <v>7.708727753779165E-6</v>
      </c>
      <c r="N299">
        <f t="shared" si="62"/>
        <v>2.5599999999999999E-4</v>
      </c>
      <c r="O299">
        <f t="shared" si="69"/>
        <v>0.12181367020076755</v>
      </c>
      <c r="P299">
        <f t="shared" si="70"/>
        <v>0.93545959911521326</v>
      </c>
      <c r="Q299">
        <f t="shared" si="63"/>
        <v>0.25784106936672424</v>
      </c>
      <c r="R299">
        <f t="shared" si="64"/>
        <v>0.25784106936672413</v>
      </c>
    </row>
    <row r="300" spans="6:18">
      <c r="F300">
        <f t="shared" si="71"/>
        <v>29.800000000000153</v>
      </c>
      <c r="G300">
        <f t="shared" si="59"/>
        <v>327.82221723437851</v>
      </c>
      <c r="H300">
        <f t="shared" si="65"/>
        <v>1.2181367020076754</v>
      </c>
      <c r="I300" s="4">
        <f t="shared" si="60"/>
        <v>4.0999999999999997E-6</v>
      </c>
      <c r="J300" s="5">
        <f t="shared" si="66"/>
        <v>6.2507812500002246E-7</v>
      </c>
      <c r="K300" s="5">
        <f t="shared" si="67"/>
        <v>6.6139643978857781E-4</v>
      </c>
      <c r="L300" s="5">
        <f t="shared" si="68"/>
        <v>1.211920600581294E-9</v>
      </c>
      <c r="M300" s="6">
        <f t="shared" si="61"/>
        <v>7.7182939367399005E-6</v>
      </c>
      <c r="N300">
        <f t="shared" si="62"/>
        <v>2.5599999999999999E-4</v>
      </c>
      <c r="O300">
        <f t="shared" si="69"/>
        <v>0.12181367020076755</v>
      </c>
      <c r="P300">
        <f t="shared" si="70"/>
        <v>0.93556155965898924</v>
      </c>
      <c r="Q300">
        <f t="shared" si="63"/>
        <v>0.25774806708471626</v>
      </c>
      <c r="R300">
        <f t="shared" si="64"/>
        <v>0.25774806708471609</v>
      </c>
    </row>
    <row r="301" spans="6:18">
      <c r="F301">
        <f t="shared" si="71"/>
        <v>29.900000000000155</v>
      </c>
      <c r="G301">
        <f t="shared" si="59"/>
        <v>327.82221723437851</v>
      </c>
      <c r="H301">
        <f t="shared" si="65"/>
        <v>1.2181367020076754</v>
      </c>
      <c r="I301" s="4">
        <f t="shared" si="60"/>
        <v>4.0999999999999997E-6</v>
      </c>
      <c r="J301" s="5">
        <f t="shared" si="66"/>
        <v>6.2507812500002246E-7</v>
      </c>
      <c r="K301" s="5">
        <f t="shared" si="67"/>
        <v>6.6180643978857776E-4</v>
      </c>
      <c r="L301" s="5">
        <f t="shared" si="68"/>
        <v>1.21417580865665E-9</v>
      </c>
      <c r="M301" s="6">
        <f t="shared" si="61"/>
        <v>7.7278660516210741E-6</v>
      </c>
      <c r="N301">
        <f t="shared" si="62"/>
        <v>2.5599999999999999E-4</v>
      </c>
      <c r="O301">
        <f t="shared" si="69"/>
        <v>0.12181367020076755</v>
      </c>
      <c r="P301">
        <f t="shared" si="70"/>
        <v>0.93566326738118677</v>
      </c>
      <c r="Q301">
        <f t="shared" si="63"/>
        <v>0.25765529541136184</v>
      </c>
      <c r="R301">
        <f t="shared" si="64"/>
        <v>0.25765529541136173</v>
      </c>
    </row>
    <row r="302" spans="6:18">
      <c r="F302">
        <f t="shared" si="71"/>
        <v>30.000000000000156</v>
      </c>
      <c r="G302">
        <f t="shared" si="59"/>
        <v>327.82221723437851</v>
      </c>
      <c r="H302">
        <f t="shared" si="65"/>
        <v>1.2181367020076754</v>
      </c>
      <c r="I302" s="4">
        <f t="shared" si="60"/>
        <v>4.0999999999999997E-6</v>
      </c>
      <c r="J302" s="5">
        <f t="shared" si="66"/>
        <v>6.2507812500002246E-7</v>
      </c>
      <c r="K302" s="5">
        <f t="shared" si="67"/>
        <v>6.6221643978857771E-4</v>
      </c>
      <c r="L302" s="5">
        <f t="shared" si="68"/>
        <v>1.2164338127409859E-9</v>
      </c>
      <c r="M302" s="6">
        <f t="shared" si="61"/>
        <v>7.7374440984226808E-6</v>
      </c>
      <c r="N302">
        <f t="shared" si="62"/>
        <v>2.5599999999999999E-4</v>
      </c>
      <c r="O302">
        <f t="shared" si="69"/>
        <v>0.12181367020076755</v>
      </c>
      <c r="P302">
        <f t="shared" si="70"/>
        <v>0.93576472306494174</v>
      </c>
      <c r="Q302">
        <f t="shared" si="63"/>
        <v>0.25756275363233178</v>
      </c>
      <c r="R302">
        <f t="shared" si="64"/>
        <v>0.25756275363233166</v>
      </c>
    </row>
    <row r="303" spans="6:18">
      <c r="F303">
        <f t="shared" si="71"/>
        <v>30.100000000000158</v>
      </c>
      <c r="G303">
        <f t="shared" si="59"/>
        <v>327.82221723437851</v>
      </c>
      <c r="H303">
        <f t="shared" si="65"/>
        <v>1.2181367020076754</v>
      </c>
      <c r="I303" s="4">
        <f t="shared" si="60"/>
        <v>4.0999999999999997E-6</v>
      </c>
      <c r="J303" s="5">
        <f t="shared" si="66"/>
        <v>6.2507812500002246E-7</v>
      </c>
      <c r="K303" s="5">
        <f t="shared" si="67"/>
        <v>6.6262643978857766E-4</v>
      </c>
      <c r="L303" s="5">
        <f t="shared" si="68"/>
        <v>1.2186946145664759E-9</v>
      </c>
      <c r="M303" s="6">
        <f t="shared" si="61"/>
        <v>7.7470280771447272E-6</v>
      </c>
      <c r="N303">
        <f t="shared" si="62"/>
        <v>2.5599999999999999E-4</v>
      </c>
      <c r="O303">
        <f t="shared" si="69"/>
        <v>0.12181367020076755</v>
      </c>
      <c r="P303">
        <f t="shared" si="70"/>
        <v>0.93586592749048092</v>
      </c>
      <c r="Q303">
        <f t="shared" si="63"/>
        <v>0.25747044103595029</v>
      </c>
      <c r="R303">
        <f t="shared" si="64"/>
        <v>0.25747044103595018</v>
      </c>
    </row>
    <row r="304" spans="6:18">
      <c r="F304">
        <f t="shared" si="71"/>
        <v>30.200000000000159</v>
      </c>
      <c r="G304">
        <f t="shared" si="59"/>
        <v>327.82221723437851</v>
      </c>
      <c r="H304">
        <f t="shared" si="65"/>
        <v>1.2181367020076754</v>
      </c>
      <c r="I304" s="4">
        <f t="shared" si="60"/>
        <v>4.0999999999999997E-6</v>
      </c>
      <c r="J304" s="5">
        <f t="shared" si="66"/>
        <v>6.2507812500002246E-7</v>
      </c>
      <c r="K304" s="5">
        <f t="shared" si="67"/>
        <v>6.6303643978857761E-4</v>
      </c>
      <c r="L304" s="5">
        <f t="shared" si="68"/>
        <v>1.2209582158652929E-9</v>
      </c>
      <c r="M304" s="6">
        <f t="shared" si="61"/>
        <v>7.7566179877872067E-6</v>
      </c>
      <c r="N304">
        <f t="shared" si="62"/>
        <v>2.5599999999999999E-4</v>
      </c>
      <c r="O304">
        <f t="shared" si="69"/>
        <v>0.12181367020076755</v>
      </c>
      <c r="P304">
        <f t="shared" si="70"/>
        <v>0.93596688143513351</v>
      </c>
      <c r="Q304">
        <f t="shared" si="63"/>
        <v>0.25737835691318378</v>
      </c>
      <c r="R304">
        <f t="shared" si="64"/>
        <v>0.25737835691318367</v>
      </c>
    </row>
    <row r="305" spans="6:18">
      <c r="F305">
        <f t="shared" si="71"/>
        <v>30.300000000000161</v>
      </c>
      <c r="G305">
        <f t="shared" si="59"/>
        <v>327.82221723437851</v>
      </c>
      <c r="H305">
        <f t="shared" si="65"/>
        <v>1.2181367020076754</v>
      </c>
      <c r="I305" s="4">
        <f t="shared" si="60"/>
        <v>4.0999999999999997E-6</v>
      </c>
      <c r="J305" s="5">
        <f t="shared" si="66"/>
        <v>6.2507812500002246E-7</v>
      </c>
      <c r="K305" s="5">
        <f t="shared" si="67"/>
        <v>6.6344643978857756E-4</v>
      </c>
      <c r="L305" s="5">
        <f t="shared" si="68"/>
        <v>1.2232246183696112E-9</v>
      </c>
      <c r="M305" s="6">
        <f t="shared" si="61"/>
        <v>7.7662138303501243E-6</v>
      </c>
      <c r="N305">
        <f t="shared" si="62"/>
        <v>2.5599999999999999E-4</v>
      </c>
      <c r="O305">
        <f t="shared" si="69"/>
        <v>0.12181367020076755</v>
      </c>
      <c r="P305">
        <f t="shared" si="70"/>
        <v>0.9360675856733458</v>
      </c>
      <c r="Q305">
        <f t="shared" si="63"/>
        <v>0.25728650055762925</v>
      </c>
      <c r="R305">
        <f t="shared" si="64"/>
        <v>0.25728650055762914</v>
      </c>
    </row>
    <row r="306" spans="6:18">
      <c r="F306">
        <f t="shared" si="71"/>
        <v>30.400000000000162</v>
      </c>
      <c r="G306">
        <f t="shared" si="59"/>
        <v>327.82221723437851</v>
      </c>
      <c r="H306">
        <f t="shared" si="65"/>
        <v>1.2181367020076754</v>
      </c>
      <c r="I306" s="4">
        <f t="shared" si="60"/>
        <v>4.0999999999999997E-6</v>
      </c>
      <c r="J306" s="5">
        <f t="shared" si="66"/>
        <v>6.2507812500002246E-7</v>
      </c>
      <c r="K306" s="5">
        <f t="shared" si="67"/>
        <v>6.6385643978857751E-4</v>
      </c>
      <c r="L306" s="5">
        <f t="shared" si="68"/>
        <v>1.2254938238116041E-9</v>
      </c>
      <c r="M306" s="6">
        <f t="shared" si="61"/>
        <v>7.7758156048334766E-6</v>
      </c>
      <c r="N306">
        <f t="shared" si="62"/>
        <v>2.5599999999999999E-4</v>
      </c>
      <c r="O306">
        <f t="shared" si="69"/>
        <v>0.12181367020076755</v>
      </c>
      <c r="P306">
        <f t="shared" si="70"/>
        <v>0.93616804097669193</v>
      </c>
      <c r="Q306">
        <f t="shared" si="63"/>
        <v>0.257194871265503</v>
      </c>
      <c r="R306">
        <f t="shared" si="64"/>
        <v>0.25719487126550289</v>
      </c>
    </row>
    <row r="307" spans="6:18">
      <c r="F307">
        <f t="shared" si="71"/>
        <v>30.500000000000163</v>
      </c>
      <c r="G307">
        <f t="shared" si="59"/>
        <v>327.82221723437851</v>
      </c>
      <c r="H307">
        <f t="shared" si="65"/>
        <v>1.2181367020076754</v>
      </c>
      <c r="I307" s="4">
        <f t="shared" si="60"/>
        <v>4.0999999999999997E-6</v>
      </c>
      <c r="J307" s="5">
        <f t="shared" si="66"/>
        <v>6.2507812500002246E-7</v>
      </c>
      <c r="K307" s="5">
        <f t="shared" si="67"/>
        <v>6.6426643978857746E-4</v>
      </c>
      <c r="L307" s="5">
        <f t="shared" si="68"/>
        <v>1.2277658339234455E-9</v>
      </c>
      <c r="M307" s="6">
        <f t="shared" si="61"/>
        <v>7.7854233112372654E-6</v>
      </c>
      <c r="N307">
        <f t="shared" si="62"/>
        <v>2.5599999999999999E-4</v>
      </c>
      <c r="O307">
        <f t="shared" si="69"/>
        <v>0.12181367020076755</v>
      </c>
      <c r="P307">
        <f t="shared" si="70"/>
        <v>0.93626824811388698</v>
      </c>
      <c r="Q307">
        <f t="shared" si="63"/>
        <v>0.2571034683356293</v>
      </c>
      <c r="R307">
        <f t="shared" si="64"/>
        <v>0.25710346833562919</v>
      </c>
    </row>
    <row r="308" spans="6:18">
      <c r="F308">
        <f t="shared" si="71"/>
        <v>30.600000000000165</v>
      </c>
      <c r="G308">
        <f t="shared" si="59"/>
        <v>327.82221723437851</v>
      </c>
      <c r="H308">
        <f t="shared" si="65"/>
        <v>1.2181367020076754</v>
      </c>
      <c r="I308" s="4">
        <f t="shared" si="60"/>
        <v>4.0999999999999997E-6</v>
      </c>
      <c r="J308" s="5">
        <f t="shared" si="66"/>
        <v>6.2507812500002246E-7</v>
      </c>
      <c r="K308" s="5">
        <f t="shared" si="67"/>
        <v>6.6467643978857741E-4</v>
      </c>
      <c r="L308" s="5">
        <f t="shared" si="68"/>
        <v>1.2300406504373091E-9</v>
      </c>
      <c r="M308" s="6">
        <f t="shared" si="61"/>
        <v>7.7950369495614922E-6</v>
      </c>
      <c r="N308">
        <f t="shared" si="62"/>
        <v>2.5599999999999999E-4</v>
      </c>
      <c r="O308">
        <f t="shared" si="69"/>
        <v>0.12181367020076755</v>
      </c>
      <c r="P308">
        <f t="shared" si="70"/>
        <v>0.93636820785079955</v>
      </c>
      <c r="Q308">
        <f t="shared" si="63"/>
        <v>0.25701229106942913</v>
      </c>
      <c r="R308">
        <f t="shared" si="64"/>
        <v>0.25701229106942902</v>
      </c>
    </row>
    <row r="309" spans="6:18">
      <c r="F309">
        <f t="shared" si="71"/>
        <v>30.700000000000166</v>
      </c>
      <c r="G309">
        <f t="shared" si="59"/>
        <v>327.82221723437851</v>
      </c>
      <c r="H309">
        <f t="shared" si="65"/>
        <v>1.2181367020076754</v>
      </c>
      <c r="I309" s="4">
        <f t="shared" si="60"/>
        <v>4.0999999999999997E-6</v>
      </c>
      <c r="J309" s="5">
        <f t="shared" si="66"/>
        <v>6.2507812500002246E-7</v>
      </c>
      <c r="K309" s="5">
        <f t="shared" si="67"/>
        <v>6.6508643978857736E-4</v>
      </c>
      <c r="L309" s="5">
        <f t="shared" si="68"/>
        <v>1.2323182750853686E-9</v>
      </c>
      <c r="M309" s="6">
        <f t="shared" si="61"/>
        <v>7.8046565198061555E-6</v>
      </c>
      <c r="N309">
        <f t="shared" si="62"/>
        <v>2.5599999999999999E-4</v>
      </c>
      <c r="O309">
        <f t="shared" si="69"/>
        <v>0.12181367020076755</v>
      </c>
      <c r="P309">
        <f t="shared" si="70"/>
        <v>0.93646792095046294</v>
      </c>
      <c r="Q309">
        <f t="shared" si="63"/>
        <v>0.25692133877090889</v>
      </c>
      <c r="R309">
        <f t="shared" si="64"/>
        <v>0.25692133877090878</v>
      </c>
    </row>
    <row r="310" spans="6:18">
      <c r="F310">
        <f t="shared" si="71"/>
        <v>30.800000000000168</v>
      </c>
      <c r="G310">
        <f t="shared" si="59"/>
        <v>327.82221723437851</v>
      </c>
      <c r="H310">
        <f t="shared" si="65"/>
        <v>1.2181367020076754</v>
      </c>
      <c r="I310" s="4">
        <f t="shared" si="60"/>
        <v>4.0999999999999997E-6</v>
      </c>
      <c r="J310" s="5">
        <f t="shared" si="66"/>
        <v>6.2507812500002246E-7</v>
      </c>
      <c r="K310" s="5">
        <f t="shared" si="67"/>
        <v>6.6549643978857731E-4</v>
      </c>
      <c r="L310" s="5">
        <f t="shared" si="68"/>
        <v>1.2345987095997969E-9</v>
      </c>
      <c r="M310" s="6">
        <f t="shared" si="61"/>
        <v>7.8142820219712518E-6</v>
      </c>
      <c r="N310">
        <f t="shared" si="62"/>
        <v>2.5599999999999999E-4</v>
      </c>
      <c r="O310">
        <f t="shared" si="69"/>
        <v>0.12181367020076755</v>
      </c>
      <c r="P310">
        <f t="shared" si="70"/>
        <v>0.93656738817308927</v>
      </c>
      <c r="Q310">
        <f t="shared" si="63"/>
        <v>0.25683061074664931</v>
      </c>
      <c r="R310">
        <f t="shared" si="64"/>
        <v>0.2568306107466492</v>
      </c>
    </row>
    <row r="311" spans="6:18">
      <c r="F311">
        <f t="shared" si="71"/>
        <v>30.900000000000169</v>
      </c>
      <c r="G311">
        <f t="shared" si="59"/>
        <v>327.82221723437851</v>
      </c>
      <c r="H311">
        <f t="shared" si="65"/>
        <v>1.2181367020076754</v>
      </c>
      <c r="I311" s="4">
        <f t="shared" si="60"/>
        <v>4.0999999999999997E-6</v>
      </c>
      <c r="J311" s="5">
        <f t="shared" si="66"/>
        <v>6.2507812500002246E-7</v>
      </c>
      <c r="K311" s="5">
        <f t="shared" si="67"/>
        <v>6.6590643978857726E-4</v>
      </c>
      <c r="L311" s="5">
        <f t="shared" si="68"/>
        <v>1.2368819557127686E-9</v>
      </c>
      <c r="M311" s="6">
        <f t="shared" si="61"/>
        <v>7.8239134560567879E-6</v>
      </c>
      <c r="N311">
        <f t="shared" si="62"/>
        <v>2.5599999999999999E-4</v>
      </c>
      <c r="O311">
        <f t="shared" si="69"/>
        <v>0.12181367020076755</v>
      </c>
      <c r="P311">
        <f t="shared" si="70"/>
        <v>0.93666661027607923</v>
      </c>
      <c r="Q311">
        <f t="shared" si="63"/>
        <v>0.25674010630579441</v>
      </c>
      <c r="R311">
        <f t="shared" si="64"/>
        <v>0.2567401063057943</v>
      </c>
    </row>
    <row r="312" spans="6:18">
      <c r="F312">
        <f t="shared" si="71"/>
        <v>31.000000000000171</v>
      </c>
      <c r="G312">
        <f t="shared" si="59"/>
        <v>327.82221723437851</v>
      </c>
      <c r="H312">
        <f t="shared" si="65"/>
        <v>1.2181367020076754</v>
      </c>
      <c r="I312" s="4">
        <f t="shared" si="60"/>
        <v>4.0999999999999997E-6</v>
      </c>
      <c r="J312" s="5">
        <f t="shared" si="66"/>
        <v>6.2507812500002246E-7</v>
      </c>
      <c r="K312" s="5">
        <f t="shared" si="67"/>
        <v>6.6631643978857721E-4</v>
      </c>
      <c r="L312" s="5">
        <f t="shared" si="68"/>
        <v>1.2391680151564566E-9</v>
      </c>
      <c r="M312" s="6">
        <f t="shared" si="61"/>
        <v>7.8335508220627554E-6</v>
      </c>
      <c r="N312">
        <f t="shared" si="62"/>
        <v>2.5599999999999999E-4</v>
      </c>
      <c r="O312">
        <f t="shared" si="69"/>
        <v>0.12181367020076755</v>
      </c>
      <c r="P312">
        <f t="shared" si="70"/>
        <v>0.93676558801403664</v>
      </c>
      <c r="Q312">
        <f t="shared" si="63"/>
        <v>0.25664982476004028</v>
      </c>
      <c r="R312">
        <f t="shared" si="64"/>
        <v>0.25664982476004017</v>
      </c>
    </row>
    <row r="313" spans="6:18">
      <c r="F313">
        <f t="shared" si="71"/>
        <v>31.100000000000172</v>
      </c>
      <c r="G313">
        <f t="shared" si="59"/>
        <v>327.82221723437851</v>
      </c>
      <c r="H313">
        <f t="shared" si="65"/>
        <v>1.2181367020076754</v>
      </c>
      <c r="I313" s="4">
        <f t="shared" si="60"/>
        <v>4.0999999999999997E-6</v>
      </c>
      <c r="J313" s="5">
        <f t="shared" si="66"/>
        <v>6.2507812500002246E-7</v>
      </c>
      <c r="K313" s="5">
        <f t="shared" si="67"/>
        <v>6.6672643978857716E-4</v>
      </c>
      <c r="L313" s="5">
        <f t="shared" si="68"/>
        <v>1.2414568896630353E-9</v>
      </c>
      <c r="M313" s="6">
        <f t="shared" si="61"/>
        <v>7.8431941199891626E-6</v>
      </c>
      <c r="N313">
        <f t="shared" si="62"/>
        <v>2.5599999999999999E-4</v>
      </c>
      <c r="O313">
        <f t="shared" si="69"/>
        <v>0.12181367020076755</v>
      </c>
      <c r="P313">
        <f t="shared" si="70"/>
        <v>0.93686432213877879</v>
      </c>
      <c r="Q313">
        <f t="shared" si="63"/>
        <v>0.25655976542362424</v>
      </c>
      <c r="R313">
        <f t="shared" si="64"/>
        <v>0.25655976542362413</v>
      </c>
    </row>
    <row r="314" spans="6:18">
      <c r="F314">
        <f t="shared" si="71"/>
        <v>31.200000000000173</v>
      </c>
      <c r="G314">
        <f t="shared" si="59"/>
        <v>327.82221723437851</v>
      </c>
      <c r="H314">
        <f t="shared" si="65"/>
        <v>1.2181367020076754</v>
      </c>
      <c r="I314" s="4">
        <f t="shared" si="60"/>
        <v>4.0999999999999997E-6</v>
      </c>
      <c r="J314" s="5">
        <f t="shared" si="66"/>
        <v>6.2507812500002246E-7</v>
      </c>
      <c r="K314" s="5">
        <f t="shared" si="67"/>
        <v>6.6713643978857711E-4</v>
      </c>
      <c r="L314" s="5">
        <f t="shared" si="68"/>
        <v>1.2437485809646784E-9</v>
      </c>
      <c r="M314" s="6">
        <f t="shared" si="61"/>
        <v>7.8528433498360063E-6</v>
      </c>
      <c r="N314">
        <f t="shared" si="62"/>
        <v>2.5599999999999999E-4</v>
      </c>
      <c r="O314">
        <f t="shared" si="69"/>
        <v>0.12181367020076755</v>
      </c>
      <c r="P314">
        <f t="shared" si="70"/>
        <v>0.93696281339934906</v>
      </c>
      <c r="Q314">
        <f t="shared" si="63"/>
        <v>0.25646992761331383</v>
      </c>
      <c r="R314">
        <f t="shared" si="64"/>
        <v>0.25646992761331372</v>
      </c>
    </row>
    <row r="315" spans="6:18">
      <c r="F315">
        <f t="shared" si="71"/>
        <v>31.300000000000175</v>
      </c>
      <c r="G315">
        <f t="shared" si="59"/>
        <v>327.82221723437851</v>
      </c>
      <c r="H315">
        <f t="shared" si="65"/>
        <v>1.2181367020076754</v>
      </c>
      <c r="I315" s="4">
        <f t="shared" si="60"/>
        <v>4.0999999999999997E-6</v>
      </c>
      <c r="J315" s="5">
        <f t="shared" si="66"/>
        <v>6.2507812500002246E-7</v>
      </c>
      <c r="K315" s="5">
        <f t="shared" si="67"/>
        <v>6.6754643978857706E-4</v>
      </c>
      <c r="L315" s="5">
        <f t="shared" si="68"/>
        <v>1.2460430907935587E-9</v>
      </c>
      <c r="M315" s="6">
        <f t="shared" si="61"/>
        <v>7.8624985116032864E-6</v>
      </c>
      <c r="N315">
        <f t="shared" si="62"/>
        <v>2.5599999999999999E-4</v>
      </c>
      <c r="O315">
        <f t="shared" si="69"/>
        <v>0.12181367020076755</v>
      </c>
      <c r="P315">
        <f t="shared" si="70"/>
        <v>0.93706106254202937</v>
      </c>
      <c r="Q315">
        <f t="shared" si="63"/>
        <v>0.25638031064839589</v>
      </c>
      <c r="R315">
        <f t="shared" si="64"/>
        <v>0.25638031064839578</v>
      </c>
    </row>
    <row r="316" spans="6:18">
      <c r="F316">
        <f t="shared" si="71"/>
        <v>31.400000000000176</v>
      </c>
      <c r="G316">
        <f t="shared" si="59"/>
        <v>327.82221723437851</v>
      </c>
      <c r="H316">
        <f t="shared" si="65"/>
        <v>1.2181367020076754</v>
      </c>
      <c r="I316" s="4">
        <f t="shared" si="60"/>
        <v>4.0999999999999997E-6</v>
      </c>
      <c r="J316" s="5">
        <f t="shared" si="66"/>
        <v>6.2507812500002246E-7</v>
      </c>
      <c r="K316" s="5">
        <f t="shared" si="67"/>
        <v>6.6795643978857702E-4</v>
      </c>
      <c r="L316" s="5">
        <f t="shared" si="68"/>
        <v>1.2483404208818503E-9</v>
      </c>
      <c r="M316" s="6">
        <f t="shared" si="61"/>
        <v>7.8721596052910012E-6</v>
      </c>
      <c r="N316">
        <f t="shared" si="62"/>
        <v>2.5599999999999999E-4</v>
      </c>
      <c r="O316">
        <f t="shared" si="69"/>
        <v>0.12181367020076755</v>
      </c>
      <c r="P316">
        <f t="shared" si="70"/>
        <v>0.93715907031035051</v>
      </c>
      <c r="Q316">
        <f t="shared" si="63"/>
        <v>0.25629091385066588</v>
      </c>
      <c r="R316">
        <f t="shared" si="64"/>
        <v>0.25629091385066582</v>
      </c>
    </row>
    <row r="317" spans="6:18">
      <c r="F317">
        <f t="shared" si="71"/>
        <v>31.500000000000178</v>
      </c>
      <c r="G317">
        <f t="shared" si="59"/>
        <v>327.82221723437851</v>
      </c>
      <c r="H317">
        <f t="shared" si="65"/>
        <v>1.2181367020076754</v>
      </c>
      <c r="I317" s="4">
        <f t="shared" si="60"/>
        <v>4.0999999999999997E-6</v>
      </c>
      <c r="J317" s="5">
        <f t="shared" si="66"/>
        <v>6.2507812500002246E-7</v>
      </c>
      <c r="K317" s="5">
        <f t="shared" si="67"/>
        <v>6.6836643978857697E-4</v>
      </c>
      <c r="L317" s="5">
        <f t="shared" si="68"/>
        <v>1.2506405729617268E-9</v>
      </c>
      <c r="M317" s="6">
        <f t="shared" si="61"/>
        <v>7.8818266308991508E-6</v>
      </c>
      <c r="N317">
        <f t="shared" si="62"/>
        <v>2.5599999999999999E-4</v>
      </c>
      <c r="O317">
        <f t="shared" si="69"/>
        <v>0.12181367020076755</v>
      </c>
      <c r="P317">
        <f t="shared" si="70"/>
        <v>0.93725683744510568</v>
      </c>
      <c r="Q317">
        <f t="shared" si="63"/>
        <v>0.25620173654441697</v>
      </c>
      <c r="R317">
        <f t="shared" si="64"/>
        <v>0.25620173654441697</v>
      </c>
    </row>
    <row r="318" spans="6:18">
      <c r="F318">
        <f t="shared" si="71"/>
        <v>31.600000000000179</v>
      </c>
      <c r="G318">
        <f t="shared" si="59"/>
        <v>327.82221723437851</v>
      </c>
      <c r="H318">
        <f t="shared" si="65"/>
        <v>1.2181367020076754</v>
      </c>
      <c r="I318" s="4">
        <f t="shared" si="60"/>
        <v>4.0999999999999997E-6</v>
      </c>
      <c r="J318" s="5">
        <f t="shared" si="66"/>
        <v>6.2507812500002246E-7</v>
      </c>
      <c r="K318" s="5">
        <f t="shared" si="67"/>
        <v>6.6877643978857692E-4</v>
      </c>
      <c r="L318" s="5">
        <f t="shared" si="68"/>
        <v>1.2529435487653621E-9</v>
      </c>
      <c r="M318" s="6">
        <f t="shared" si="61"/>
        <v>7.8914995884277401E-6</v>
      </c>
      <c r="N318">
        <f t="shared" si="62"/>
        <v>2.5599999999999999E-4</v>
      </c>
      <c r="O318">
        <f t="shared" si="69"/>
        <v>0.12181367020076755</v>
      </c>
      <c r="P318">
        <f t="shared" si="70"/>
        <v>0.93735436468436106</v>
      </c>
      <c r="Q318">
        <f t="shared" si="63"/>
        <v>0.25611277805642935</v>
      </c>
      <c r="R318">
        <f t="shared" si="64"/>
        <v>0.25611277805642935</v>
      </c>
    </row>
    <row r="319" spans="6:18">
      <c r="F319">
        <f t="shared" si="71"/>
        <v>31.70000000000018</v>
      </c>
      <c r="G319">
        <f t="shared" si="59"/>
        <v>327.82221723437851</v>
      </c>
      <c r="H319">
        <f t="shared" si="65"/>
        <v>1.2181367020076754</v>
      </c>
      <c r="I319" s="4">
        <f t="shared" si="60"/>
        <v>4.0999999999999997E-6</v>
      </c>
      <c r="J319" s="5">
        <f t="shared" si="66"/>
        <v>6.2507812500002246E-7</v>
      </c>
      <c r="K319" s="5">
        <f t="shared" si="67"/>
        <v>6.6918643978857687E-4</v>
      </c>
      <c r="L319" s="5">
        <f t="shared" si="68"/>
        <v>1.2552493500249296E-9</v>
      </c>
      <c r="M319" s="6">
        <f t="shared" si="61"/>
        <v>7.9011784778767608E-6</v>
      </c>
      <c r="N319">
        <f t="shared" si="62"/>
        <v>2.5599999999999999E-4</v>
      </c>
      <c r="O319">
        <f t="shared" si="69"/>
        <v>0.12181367020076755</v>
      </c>
      <c r="P319">
        <f t="shared" si="70"/>
        <v>0.93745165276346865</v>
      </c>
      <c r="Q319">
        <f t="shared" si="63"/>
        <v>0.25602403771595955</v>
      </c>
      <c r="R319">
        <f t="shared" si="64"/>
        <v>0.25602403771595955</v>
      </c>
    </row>
    <row r="320" spans="6:18">
      <c r="F320">
        <f t="shared" si="71"/>
        <v>31.800000000000182</v>
      </c>
      <c r="G320">
        <f t="shared" si="59"/>
        <v>327.82221723437851</v>
      </c>
      <c r="H320">
        <f t="shared" si="65"/>
        <v>1.2181367020076754</v>
      </c>
      <c r="I320" s="4">
        <f t="shared" si="60"/>
        <v>4.0999999999999997E-6</v>
      </c>
      <c r="J320" s="5">
        <f t="shared" si="66"/>
        <v>6.2507812500002246E-7</v>
      </c>
      <c r="K320" s="5">
        <f t="shared" si="67"/>
        <v>6.6959643978857682E-4</v>
      </c>
      <c r="L320" s="5">
        <f t="shared" si="68"/>
        <v>1.2575579784726034E-9</v>
      </c>
      <c r="M320" s="6">
        <f t="shared" si="61"/>
        <v>7.910863299246223E-6</v>
      </c>
      <c r="N320">
        <f t="shared" si="62"/>
        <v>2.5599999999999999E-4</v>
      </c>
      <c r="O320">
        <f t="shared" si="69"/>
        <v>0.12181367020076755</v>
      </c>
      <c r="P320">
        <f t="shared" si="70"/>
        <v>0.93754870241507615</v>
      </c>
      <c r="Q320">
        <f t="shared" si="63"/>
        <v>0.25593551485472982</v>
      </c>
      <c r="R320">
        <f t="shared" si="64"/>
        <v>0.25593551485472976</v>
      </c>
    </row>
    <row r="321" spans="6:18">
      <c r="F321">
        <f t="shared" si="71"/>
        <v>31.900000000000183</v>
      </c>
      <c r="G321">
        <f t="shared" si="59"/>
        <v>327.82221723437851</v>
      </c>
      <c r="H321">
        <f t="shared" si="65"/>
        <v>1.2181367020076754</v>
      </c>
      <c r="I321" s="4">
        <f t="shared" si="60"/>
        <v>4.0999999999999997E-6</v>
      </c>
      <c r="J321" s="5">
        <f t="shared" si="66"/>
        <v>6.2507812500002246E-7</v>
      </c>
      <c r="K321" s="5">
        <f t="shared" si="67"/>
        <v>6.7000643978857677E-4</v>
      </c>
      <c r="L321" s="5">
        <f t="shared" si="68"/>
        <v>1.2598694358405563E-9</v>
      </c>
      <c r="M321" s="6">
        <f t="shared" si="61"/>
        <v>7.9205540525361183E-6</v>
      </c>
      <c r="N321">
        <f t="shared" si="62"/>
        <v>2.5599999999999999E-4</v>
      </c>
      <c r="O321">
        <f t="shared" si="69"/>
        <v>0.12181367020076755</v>
      </c>
      <c r="P321">
        <f t="shared" si="70"/>
        <v>0.93764551436914056</v>
      </c>
      <c r="Q321">
        <f t="shared" si="63"/>
        <v>0.25584720880691747</v>
      </c>
      <c r="R321">
        <f t="shared" si="64"/>
        <v>0.25584720880691741</v>
      </c>
    </row>
    <row r="322" spans="6:18">
      <c r="F322">
        <f t="shared" si="71"/>
        <v>32.000000000000185</v>
      </c>
      <c r="G322">
        <f t="shared" ref="G322:G385" si="72">Tc+R_*F322</f>
        <v>327.82221723437851</v>
      </c>
      <c r="H322">
        <f t="shared" si="65"/>
        <v>1.2181367020076754</v>
      </c>
      <c r="I322" s="4">
        <f t="shared" ref="I322:I385" si="73">we</f>
        <v>4.0999999999999997E-6</v>
      </c>
      <c r="J322" s="5">
        <f t="shared" si="66"/>
        <v>6.2507812500002246E-7</v>
      </c>
      <c r="K322" s="5">
        <f t="shared" si="67"/>
        <v>6.7041643978857672E-4</v>
      </c>
      <c r="L322" s="5">
        <f t="shared" si="68"/>
        <v>1.262183723860963E-9</v>
      </c>
      <c r="M322" s="6">
        <f t="shared" ref="M322:M385" si="74">f2_*f3_/f1_/K322*L322</f>
        <v>7.9302507377464516E-6</v>
      </c>
      <c r="N322">
        <f t="shared" ref="N322:N385" si="75">del_dl</f>
        <v>2.5599999999999999E-4</v>
      </c>
      <c r="O322">
        <f t="shared" si="69"/>
        <v>0.12181367020076755</v>
      </c>
      <c r="P322">
        <f t="shared" si="70"/>
        <v>0.93774208935293857</v>
      </c>
      <c r="Q322">
        <f t="shared" si="63"/>
        <v>0.2557591189091446</v>
      </c>
      <c r="R322">
        <f t="shared" si="64"/>
        <v>0.25575911890914454</v>
      </c>
    </row>
    <row r="323" spans="6:18">
      <c r="F323">
        <f t="shared" si="71"/>
        <v>32.100000000000186</v>
      </c>
      <c r="G323">
        <f t="shared" si="72"/>
        <v>327.82221723437851</v>
      </c>
      <c r="H323">
        <f t="shared" si="65"/>
        <v>1.2181367020076754</v>
      </c>
      <c r="I323" s="4">
        <f t="shared" si="73"/>
        <v>4.0999999999999997E-6</v>
      </c>
      <c r="J323" s="5">
        <f t="shared" si="66"/>
        <v>6.2507812500002246E-7</v>
      </c>
      <c r="K323" s="5">
        <f t="shared" si="67"/>
        <v>6.7082643978857667E-4</v>
      </c>
      <c r="L323" s="5">
        <f t="shared" si="68"/>
        <v>1.2645008442659962E-9</v>
      </c>
      <c r="M323" s="6">
        <f t="shared" si="74"/>
        <v>7.939953354877218E-6</v>
      </c>
      <c r="N323">
        <f t="shared" si="75"/>
        <v>2.5599999999999999E-4</v>
      </c>
      <c r="O323">
        <f t="shared" si="69"/>
        <v>0.12181367020076755</v>
      </c>
      <c r="P323">
        <f t="shared" si="70"/>
        <v>0.93783842809107776</v>
      </c>
      <c r="Q323">
        <f t="shared" ref="Q323:Q386" si="76">Q322+pl/ps*Dl/N322*((Tc-Tf)/ml-Co)/H322/(1-kpart)*M322*dt/L322-Q322*3/K322*we*dt</f>
        <v>0.25567124450046746</v>
      </c>
      <c r="R323">
        <f t="shared" ref="R323:R386" si="77">esidtGeral(R322,K322,MAX(I322,J322),pl,ps,kpart,H322,(H323-H322)/dt,M322,L322,Dl,N322,Co,dt)</f>
        <v>0.25567124450046741</v>
      </c>
    </row>
    <row r="324" spans="6:18">
      <c r="F324">
        <f t="shared" si="71"/>
        <v>32.200000000000188</v>
      </c>
      <c r="G324">
        <f t="shared" si="72"/>
        <v>327.82221723437851</v>
      </c>
      <c r="H324">
        <f t="shared" si="65"/>
        <v>1.2181367020076754</v>
      </c>
      <c r="I324" s="4">
        <f t="shared" si="73"/>
        <v>4.0999999999999997E-6</v>
      </c>
      <c r="J324" s="5">
        <f t="shared" si="66"/>
        <v>6.2507812500002246E-7</v>
      </c>
      <c r="K324" s="5">
        <f t="shared" si="67"/>
        <v>6.7123643978857662E-4</v>
      </c>
      <c r="L324" s="5">
        <f t="shared" si="68"/>
        <v>1.2668207987878301E-9</v>
      </c>
      <c r="M324" s="6">
        <f t="shared" si="74"/>
        <v>7.9496619039284225E-6</v>
      </c>
      <c r="N324">
        <f t="shared" si="75"/>
        <v>2.5599999999999999E-4</v>
      </c>
      <c r="O324">
        <f t="shared" si="69"/>
        <v>0.12181367020076755</v>
      </c>
      <c r="P324">
        <f t="shared" si="70"/>
        <v>0.93793453130550875</v>
      </c>
      <c r="Q324">
        <f t="shared" si="76"/>
        <v>0.25558358492236599</v>
      </c>
      <c r="R324">
        <f t="shared" si="77"/>
        <v>0.25558358492236594</v>
      </c>
    </row>
    <row r="325" spans="6:18">
      <c r="F325">
        <f t="shared" si="71"/>
        <v>32.300000000000189</v>
      </c>
      <c r="G325">
        <f t="shared" si="72"/>
        <v>327.82221723437851</v>
      </c>
      <c r="H325">
        <f t="shared" si="65"/>
        <v>1.2181367020076754</v>
      </c>
      <c r="I325" s="4">
        <f t="shared" si="73"/>
        <v>4.0999999999999997E-6</v>
      </c>
      <c r="J325" s="5">
        <f t="shared" si="66"/>
        <v>6.2507812500002246E-7</v>
      </c>
      <c r="K325" s="5">
        <f t="shared" si="67"/>
        <v>6.7164643978857657E-4</v>
      </c>
      <c r="L325" s="5">
        <f t="shared" si="68"/>
        <v>1.2691435891586385E-9</v>
      </c>
      <c r="M325" s="6">
        <f t="shared" si="74"/>
        <v>7.9593763849000651E-6</v>
      </c>
      <c r="N325">
        <f t="shared" si="75"/>
        <v>2.5599999999999999E-4</v>
      </c>
      <c r="O325">
        <f t="shared" si="69"/>
        <v>0.12181367020076755</v>
      </c>
      <c r="P325">
        <f t="shared" si="70"/>
        <v>0.93803039971553692</v>
      </c>
      <c r="Q325">
        <f t="shared" si="76"/>
        <v>0.25549613951873351</v>
      </c>
      <c r="R325">
        <f t="shared" si="77"/>
        <v>0.25549613951873346</v>
      </c>
    </row>
    <row r="326" spans="6:18">
      <c r="F326">
        <f t="shared" si="71"/>
        <v>32.40000000000019</v>
      </c>
      <c r="G326">
        <f t="shared" si="72"/>
        <v>327.82221723437851</v>
      </c>
      <c r="H326">
        <f t="shared" si="65"/>
        <v>1.2181367020076754</v>
      </c>
      <c r="I326" s="4">
        <f t="shared" si="73"/>
        <v>4.0999999999999997E-6</v>
      </c>
      <c r="J326" s="5">
        <f t="shared" si="66"/>
        <v>6.2507812500002246E-7</v>
      </c>
      <c r="K326" s="5">
        <f t="shared" si="67"/>
        <v>6.7205643978857652E-4</v>
      </c>
      <c r="L326" s="5">
        <f t="shared" si="68"/>
        <v>1.2714692171105942E-9</v>
      </c>
      <c r="M326" s="6">
        <f t="shared" si="74"/>
        <v>7.9690967977921391E-6</v>
      </c>
      <c r="N326">
        <f t="shared" si="75"/>
        <v>2.5599999999999999E-4</v>
      </c>
      <c r="O326">
        <f t="shared" si="69"/>
        <v>0.12181367020076755</v>
      </c>
      <c r="P326">
        <f t="shared" si="70"/>
        <v>0.93812603403783168</v>
      </c>
      <c r="Q326">
        <f t="shared" si="76"/>
        <v>0.25540890763586649</v>
      </c>
      <c r="R326">
        <f t="shared" si="77"/>
        <v>0.25540890763586649</v>
      </c>
    </row>
    <row r="327" spans="6:18">
      <c r="F327">
        <f t="shared" si="71"/>
        <v>32.500000000000192</v>
      </c>
      <c r="G327">
        <f t="shared" si="72"/>
        <v>327.82221723437851</v>
      </c>
      <c r="H327">
        <f t="shared" si="65"/>
        <v>1.2181367020076754</v>
      </c>
      <c r="I327" s="4">
        <f t="shared" si="73"/>
        <v>4.0999999999999997E-6</v>
      </c>
      <c r="J327" s="5">
        <f t="shared" si="66"/>
        <v>6.2507812500002246E-7</v>
      </c>
      <c r="K327" s="5">
        <f t="shared" si="67"/>
        <v>6.7246643978857647E-4</v>
      </c>
      <c r="L327" s="5">
        <f t="shared" si="68"/>
        <v>1.273797684375872E-9</v>
      </c>
      <c r="M327" s="6">
        <f t="shared" si="74"/>
        <v>7.9788231426046511E-6</v>
      </c>
      <c r="N327">
        <f t="shared" si="75"/>
        <v>2.5599999999999999E-4</v>
      </c>
      <c r="O327">
        <f t="shared" si="69"/>
        <v>0.12181367020076755</v>
      </c>
      <c r="P327">
        <f t="shared" si="70"/>
        <v>0.93822143498644073</v>
      </c>
      <c r="Q327">
        <f t="shared" si="76"/>
        <v>0.25532188862245425</v>
      </c>
      <c r="R327">
        <f t="shared" si="77"/>
        <v>0.25532188862245425</v>
      </c>
    </row>
    <row r="328" spans="6:18">
      <c r="F328">
        <f t="shared" si="71"/>
        <v>32.600000000000193</v>
      </c>
      <c r="G328">
        <f t="shared" si="72"/>
        <v>327.82221723437851</v>
      </c>
      <c r="H328">
        <f t="shared" si="65"/>
        <v>1.2181367020076754</v>
      </c>
      <c r="I328" s="4">
        <f t="shared" si="73"/>
        <v>4.0999999999999997E-6</v>
      </c>
      <c r="J328" s="5">
        <f t="shared" si="66"/>
        <v>6.2507812500002246E-7</v>
      </c>
      <c r="K328" s="5">
        <f t="shared" si="67"/>
        <v>6.7287643978857642E-4</v>
      </c>
      <c r="L328" s="5">
        <f t="shared" si="68"/>
        <v>1.2761289926866451E-9</v>
      </c>
      <c r="M328" s="6">
        <f t="shared" si="74"/>
        <v>7.9885554193376013E-6</v>
      </c>
      <c r="N328">
        <f t="shared" si="75"/>
        <v>2.5599999999999999E-4</v>
      </c>
      <c r="O328">
        <f t="shared" si="69"/>
        <v>0.12181367020076755</v>
      </c>
      <c r="P328">
        <f t="shared" si="70"/>
        <v>0.93831660327279853</v>
      </c>
      <c r="Q328">
        <f t="shared" si="76"/>
        <v>0.25523508182956867</v>
      </c>
      <c r="R328">
        <f t="shared" si="77"/>
        <v>0.25523508182956867</v>
      </c>
    </row>
    <row r="329" spans="6:18">
      <c r="F329">
        <f t="shared" si="71"/>
        <v>32.700000000000195</v>
      </c>
      <c r="G329">
        <f t="shared" si="72"/>
        <v>327.82221723437851</v>
      </c>
      <c r="H329">
        <f t="shared" si="65"/>
        <v>1.2181367020076754</v>
      </c>
      <c r="I329" s="4">
        <f t="shared" si="73"/>
        <v>4.0999999999999997E-6</v>
      </c>
      <c r="J329" s="5">
        <f t="shared" si="66"/>
        <v>6.2507812500002246E-7</v>
      </c>
      <c r="K329" s="5">
        <f t="shared" si="67"/>
        <v>6.7328643978857637E-4</v>
      </c>
      <c r="L329" s="5">
        <f t="shared" si="68"/>
        <v>1.2784631437750868E-9</v>
      </c>
      <c r="M329" s="6">
        <f t="shared" si="74"/>
        <v>7.9982936279909862E-6</v>
      </c>
      <c r="N329">
        <f t="shared" si="75"/>
        <v>2.5599999999999999E-4</v>
      </c>
      <c r="O329">
        <f t="shared" si="69"/>
        <v>0.12181367020076755</v>
      </c>
      <c r="P329">
        <f t="shared" si="70"/>
        <v>0.93841153960573898</v>
      </c>
      <c r="Q329">
        <f t="shared" si="76"/>
        <v>0.25514848661065404</v>
      </c>
      <c r="R329">
        <f t="shared" si="77"/>
        <v>0.25514848661065404</v>
      </c>
    </row>
    <row r="330" spans="6:18">
      <c r="F330">
        <f t="shared" si="71"/>
        <v>32.800000000000196</v>
      </c>
      <c r="G330">
        <f t="shared" si="72"/>
        <v>327.82221723437851</v>
      </c>
      <c r="H330">
        <f t="shared" si="65"/>
        <v>1.2181367020076754</v>
      </c>
      <c r="I330" s="4">
        <f t="shared" si="73"/>
        <v>4.0999999999999997E-6</v>
      </c>
      <c r="J330" s="5">
        <f t="shared" si="66"/>
        <v>6.2507812500002246E-7</v>
      </c>
      <c r="K330" s="5">
        <f t="shared" si="67"/>
        <v>6.7369643978857632E-4</v>
      </c>
      <c r="L330" s="5">
        <f t="shared" si="68"/>
        <v>1.2808001393733709E-9</v>
      </c>
      <c r="M330" s="6">
        <f t="shared" si="74"/>
        <v>8.0080377685648075E-6</v>
      </c>
      <c r="N330">
        <f t="shared" si="75"/>
        <v>2.5599999999999999E-4</v>
      </c>
      <c r="O330">
        <f t="shared" si="69"/>
        <v>0.12181367020076755</v>
      </c>
      <c r="P330">
        <f t="shared" si="70"/>
        <v>0.93850624469150612</v>
      </c>
      <c r="Q330">
        <f t="shared" si="76"/>
        <v>0.25506210232151705</v>
      </c>
      <c r="R330">
        <f t="shared" si="77"/>
        <v>0.25506210232151705</v>
      </c>
    </row>
    <row r="331" spans="6:18">
      <c r="F331">
        <f t="shared" si="71"/>
        <v>32.900000000000198</v>
      </c>
      <c r="G331">
        <f t="shared" si="72"/>
        <v>327.82221723437851</v>
      </c>
      <c r="H331">
        <f t="shared" si="65"/>
        <v>1.2181367020076754</v>
      </c>
      <c r="I331" s="4">
        <f t="shared" si="73"/>
        <v>4.0999999999999997E-6</v>
      </c>
      <c r="J331" s="5">
        <f t="shared" si="66"/>
        <v>6.2507812500002246E-7</v>
      </c>
      <c r="K331" s="5">
        <f t="shared" si="67"/>
        <v>6.7410643978857627E-4</v>
      </c>
      <c r="L331" s="5">
        <f t="shared" si="68"/>
        <v>1.2831399812136715E-9</v>
      </c>
      <c r="M331" s="6">
        <f t="shared" si="74"/>
        <v>8.0177878410590653E-6</v>
      </c>
      <c r="N331">
        <f t="shared" si="75"/>
        <v>2.5599999999999999E-4</v>
      </c>
      <c r="O331">
        <f t="shared" si="69"/>
        <v>0.12181367020076755</v>
      </c>
      <c r="P331">
        <f t="shared" si="70"/>
        <v>0.93860071923376509</v>
      </c>
      <c r="Q331">
        <f t="shared" si="76"/>
        <v>0.25497592832031657</v>
      </c>
      <c r="R331">
        <f t="shared" si="77"/>
        <v>0.25497592832031657</v>
      </c>
    </row>
    <row r="332" spans="6:18">
      <c r="F332">
        <f t="shared" si="71"/>
        <v>33.000000000000199</v>
      </c>
      <c r="G332">
        <f t="shared" si="72"/>
        <v>327.82221723437851</v>
      </c>
      <c r="H332">
        <f t="shared" si="65"/>
        <v>1.2181367020076754</v>
      </c>
      <c r="I332" s="4">
        <f t="shared" si="73"/>
        <v>4.0999999999999997E-6</v>
      </c>
      <c r="J332" s="5">
        <f t="shared" si="66"/>
        <v>6.2507812500002246E-7</v>
      </c>
      <c r="K332" s="5">
        <f t="shared" si="67"/>
        <v>6.7451643978857622E-4</v>
      </c>
      <c r="L332" s="5">
        <f t="shared" si="68"/>
        <v>1.285482671028162E-9</v>
      </c>
      <c r="M332" s="6">
        <f t="shared" si="74"/>
        <v>8.0275438454737611E-6</v>
      </c>
      <c r="N332">
        <f t="shared" si="75"/>
        <v>2.5599999999999999E-4</v>
      </c>
      <c r="O332">
        <f t="shared" si="69"/>
        <v>0.12181367020076755</v>
      </c>
      <c r="P332">
        <f t="shared" si="70"/>
        <v>0.93869496393361318</v>
      </c>
      <c r="Q332">
        <f t="shared" si="76"/>
        <v>0.25488996396755381</v>
      </c>
      <c r="R332">
        <f t="shared" si="77"/>
        <v>0.25488996396755387</v>
      </c>
    </row>
    <row r="333" spans="6:18">
      <c r="F333">
        <f t="shared" si="71"/>
        <v>33.1000000000002</v>
      </c>
      <c r="G333">
        <f t="shared" si="72"/>
        <v>327.82221723437851</v>
      </c>
      <c r="H333">
        <f t="shared" si="65"/>
        <v>1.2181367020076754</v>
      </c>
      <c r="I333" s="4">
        <f t="shared" si="73"/>
        <v>4.0999999999999997E-6</v>
      </c>
      <c r="J333" s="5">
        <f t="shared" si="66"/>
        <v>6.2507812500002246E-7</v>
      </c>
      <c r="K333" s="5">
        <f t="shared" si="67"/>
        <v>6.7492643978857617E-4</v>
      </c>
      <c r="L333" s="5">
        <f t="shared" si="68"/>
        <v>1.2878282105490159E-9</v>
      </c>
      <c r="M333" s="6">
        <f t="shared" si="74"/>
        <v>8.03730578180889E-6</v>
      </c>
      <c r="N333">
        <f t="shared" si="75"/>
        <v>2.5599999999999999E-4</v>
      </c>
      <c r="O333">
        <f t="shared" si="69"/>
        <v>0.12181367020076755</v>
      </c>
      <c r="P333">
        <f t="shared" si="70"/>
        <v>0.93878897948959084</v>
      </c>
      <c r="Q333">
        <f t="shared" si="76"/>
        <v>0.25480420862606229</v>
      </c>
      <c r="R333">
        <f t="shared" si="77"/>
        <v>0.25480420862606235</v>
      </c>
    </row>
    <row r="334" spans="6:18">
      <c r="F334">
        <f t="shared" si="71"/>
        <v>33.200000000000202</v>
      </c>
      <c r="G334">
        <f t="shared" si="72"/>
        <v>327.82221723437851</v>
      </c>
      <c r="H334">
        <f t="shared" si="65"/>
        <v>1.2181367020076754</v>
      </c>
      <c r="I334" s="4">
        <f t="shared" si="73"/>
        <v>4.0999999999999997E-6</v>
      </c>
      <c r="J334" s="5">
        <f t="shared" si="66"/>
        <v>6.2507812500002246E-7</v>
      </c>
      <c r="K334" s="5">
        <f t="shared" si="67"/>
        <v>6.7533643978857612E-4</v>
      </c>
      <c r="L334" s="5">
        <f t="shared" si="68"/>
        <v>1.290176601508407E-9</v>
      </c>
      <c r="M334" s="6">
        <f t="shared" si="74"/>
        <v>8.047073650064457E-6</v>
      </c>
      <c r="N334">
        <f t="shared" si="75"/>
        <v>2.5599999999999999E-4</v>
      </c>
      <c r="O334">
        <f t="shared" si="69"/>
        <v>0.12181367020076755</v>
      </c>
      <c r="P334">
        <f t="shared" si="70"/>
        <v>0.93888276659769221</v>
      </c>
      <c r="Q334">
        <f t="shared" si="76"/>
        <v>0.25471866166099782</v>
      </c>
      <c r="R334">
        <f t="shared" si="77"/>
        <v>0.25471866166099788</v>
      </c>
    </row>
    <row r="335" spans="6:18">
      <c r="F335">
        <f t="shared" si="71"/>
        <v>33.300000000000203</v>
      </c>
      <c r="G335">
        <f t="shared" si="72"/>
        <v>327.82221723437851</v>
      </c>
      <c r="H335">
        <f t="shared" si="65"/>
        <v>1.2181367020076754</v>
      </c>
      <c r="I335" s="4">
        <f t="shared" si="73"/>
        <v>4.0999999999999997E-6</v>
      </c>
      <c r="J335" s="5">
        <f t="shared" si="66"/>
        <v>6.2507812500002246E-7</v>
      </c>
      <c r="K335" s="5">
        <f t="shared" si="67"/>
        <v>6.7574643978857607E-4</v>
      </c>
      <c r="L335" s="5">
        <f t="shared" si="68"/>
        <v>1.2925278456385087E-9</v>
      </c>
      <c r="M335" s="6">
        <f t="shared" si="74"/>
        <v>8.056847450240457E-6</v>
      </c>
      <c r="N335">
        <f t="shared" si="75"/>
        <v>2.5599999999999999E-4</v>
      </c>
      <c r="O335">
        <f t="shared" si="69"/>
        <v>0.12181367020076755</v>
      </c>
      <c r="P335">
        <f t="shared" si="70"/>
        <v>0.93897632595137637</v>
      </c>
      <c r="Q335">
        <f t="shared" si="76"/>
        <v>0.25463332243982872</v>
      </c>
      <c r="R335">
        <f t="shared" si="77"/>
        <v>0.25463332243982884</v>
      </c>
    </row>
    <row r="336" spans="6:18">
      <c r="F336">
        <f t="shared" si="71"/>
        <v>33.400000000000205</v>
      </c>
      <c r="G336">
        <f t="shared" si="72"/>
        <v>327.82221723437851</v>
      </c>
      <c r="H336">
        <f t="shared" si="65"/>
        <v>1.2181367020076754</v>
      </c>
      <c r="I336" s="4">
        <f t="shared" si="73"/>
        <v>4.0999999999999997E-6</v>
      </c>
      <c r="J336" s="5">
        <f t="shared" si="66"/>
        <v>6.2507812500002246E-7</v>
      </c>
      <c r="K336" s="5">
        <f t="shared" si="67"/>
        <v>6.7615643978857602E-4</v>
      </c>
      <c r="L336" s="5">
        <f t="shared" si="68"/>
        <v>1.294881944671495E-9</v>
      </c>
      <c r="M336" s="6">
        <f t="shared" si="74"/>
        <v>8.0666271823368952E-6</v>
      </c>
      <c r="N336">
        <f t="shared" si="75"/>
        <v>2.5599999999999999E-4</v>
      </c>
      <c r="O336">
        <f t="shared" si="69"/>
        <v>0.12181367020076755</v>
      </c>
      <c r="P336">
        <f t="shared" si="70"/>
        <v>0.93906965824157784</v>
      </c>
      <c r="Q336">
        <f t="shared" si="76"/>
        <v>0.25454819033232606</v>
      </c>
      <c r="R336">
        <f t="shared" si="77"/>
        <v>0.25454819033232617</v>
      </c>
    </row>
    <row r="337" spans="6:18">
      <c r="F337">
        <f t="shared" si="71"/>
        <v>33.500000000000206</v>
      </c>
      <c r="G337">
        <f t="shared" si="72"/>
        <v>327.82221723437851</v>
      </c>
      <c r="H337">
        <f t="shared" si="65"/>
        <v>1.2181367020076754</v>
      </c>
      <c r="I337" s="4">
        <f t="shared" si="73"/>
        <v>4.0999999999999997E-6</v>
      </c>
      <c r="J337" s="5">
        <f t="shared" si="66"/>
        <v>6.2507812500002246E-7</v>
      </c>
      <c r="K337" s="5">
        <f t="shared" si="67"/>
        <v>6.7656643978857597E-4</v>
      </c>
      <c r="L337" s="5">
        <f t="shared" si="68"/>
        <v>1.2972389003395395E-9</v>
      </c>
      <c r="M337" s="6">
        <f t="shared" si="74"/>
        <v>8.0764128463537698E-6</v>
      </c>
      <c r="N337">
        <f t="shared" si="75"/>
        <v>2.5599999999999999E-4</v>
      </c>
      <c r="O337">
        <f t="shared" si="69"/>
        <v>0.12181367020076755</v>
      </c>
      <c r="P337">
        <f t="shared" si="70"/>
        <v>0.9391627641567174</v>
      </c>
      <c r="Q337">
        <f t="shared" si="76"/>
        <v>0.25446326471055375</v>
      </c>
      <c r="R337">
        <f t="shared" si="77"/>
        <v>0.25446326471055386</v>
      </c>
    </row>
    <row r="338" spans="6:18">
      <c r="F338">
        <f t="shared" si="71"/>
        <v>33.600000000000207</v>
      </c>
      <c r="G338">
        <f t="shared" si="72"/>
        <v>327.82221723437851</v>
      </c>
      <c r="H338">
        <f t="shared" si="65"/>
        <v>1.2181367020076754</v>
      </c>
      <c r="I338" s="4">
        <f t="shared" si="73"/>
        <v>4.0999999999999997E-6</v>
      </c>
      <c r="J338" s="5">
        <f t="shared" si="66"/>
        <v>6.2507812500002246E-7</v>
      </c>
      <c r="K338" s="5">
        <f t="shared" si="67"/>
        <v>6.7697643978857592E-4</v>
      </c>
      <c r="L338" s="5">
        <f t="shared" si="68"/>
        <v>1.2995987143748158E-9</v>
      </c>
      <c r="M338" s="6">
        <f t="shared" si="74"/>
        <v>8.0862044422910791E-6</v>
      </c>
      <c r="N338">
        <f t="shared" si="75"/>
        <v>2.5599999999999999E-4</v>
      </c>
      <c r="O338">
        <f t="shared" si="69"/>
        <v>0.12181367020076755</v>
      </c>
      <c r="P338">
        <f t="shared" si="70"/>
        <v>0.93925564438271247</v>
      </c>
      <c r="Q338">
        <f t="shared" si="76"/>
        <v>0.25437854494885892</v>
      </c>
      <c r="R338">
        <f t="shared" si="77"/>
        <v>0.25437854494885903</v>
      </c>
    </row>
    <row r="339" spans="6:18">
      <c r="F339">
        <f t="shared" si="71"/>
        <v>33.700000000000209</v>
      </c>
      <c r="G339">
        <f t="shared" si="72"/>
        <v>327.82221723437851</v>
      </c>
      <c r="H339">
        <f t="shared" ref="H339:H402" si="78">(G339-Tf)/ml</f>
        <v>1.2181367020076754</v>
      </c>
      <c r="I339" s="4">
        <f t="shared" si="73"/>
        <v>4.0999999999999997E-6</v>
      </c>
      <c r="J339" s="5">
        <f t="shared" ref="J339:J402" si="79">Glob(H339,N339,Dl,Co,kpart)</f>
        <v>6.2507812500002246E-7</v>
      </c>
      <c r="K339" s="5">
        <f t="shared" ref="K339:K402" si="80">I338*dt+K338</f>
        <v>6.7738643978857587E-4</v>
      </c>
      <c r="L339" s="5">
        <f t="shared" ref="L339:L402" si="81">K339^3*4/3*PI()</f>
        <v>1.3019613885094978E-9</v>
      </c>
      <c r="M339" s="6">
        <f t="shared" si="74"/>
        <v>8.0960019701488282E-6</v>
      </c>
      <c r="N339">
        <f t="shared" si="75"/>
        <v>2.5599999999999999E-4</v>
      </c>
      <c r="O339">
        <f t="shared" ref="O339:O402" si="82">O338+(kpart*H338-O338)/L338/R338*(L338*(R339-R338)+R338*MAX(I338,J338)*M338*dt)</f>
        <v>0.12181367020076755</v>
      </c>
      <c r="P339">
        <f t="shared" ref="P339:P402" si="83">R339*O339+(1-R339)*H339</f>
        <v>0.9393482996029886</v>
      </c>
      <c r="Q339">
        <f t="shared" si="76"/>
        <v>0.25429403042386223</v>
      </c>
      <c r="R339">
        <f t="shared" si="77"/>
        <v>0.25429403042386228</v>
      </c>
    </row>
    <row r="340" spans="6:18">
      <c r="F340">
        <f t="shared" si="71"/>
        <v>33.80000000000021</v>
      </c>
      <c r="G340">
        <f t="shared" si="72"/>
        <v>327.82221723437851</v>
      </c>
      <c r="H340">
        <f t="shared" si="78"/>
        <v>1.2181367020076754</v>
      </c>
      <c r="I340" s="4">
        <f t="shared" si="73"/>
        <v>4.0999999999999997E-6</v>
      </c>
      <c r="J340" s="5">
        <f t="shared" si="79"/>
        <v>6.2507812500002246E-7</v>
      </c>
      <c r="K340" s="5">
        <f t="shared" si="80"/>
        <v>6.7779643978857582E-4</v>
      </c>
      <c r="L340" s="5">
        <f t="shared" si="81"/>
        <v>1.3043269244757586E-9</v>
      </c>
      <c r="M340" s="6">
        <f t="shared" si="74"/>
        <v>8.1058054299270103E-6</v>
      </c>
      <c r="N340">
        <f t="shared" si="75"/>
        <v>2.5599999999999999E-4</v>
      </c>
      <c r="O340">
        <f t="shared" si="82"/>
        <v>0.12181367020076755</v>
      </c>
      <c r="P340">
        <f t="shared" si="83"/>
        <v>0.93944073049848897</v>
      </c>
      <c r="Q340">
        <f t="shared" si="76"/>
        <v>0.25420972051444807</v>
      </c>
      <c r="R340">
        <f t="shared" si="77"/>
        <v>0.25420972051444812</v>
      </c>
    </row>
    <row r="341" spans="6:18">
      <c r="F341">
        <f t="shared" si="71"/>
        <v>33.900000000000212</v>
      </c>
      <c r="G341">
        <f t="shared" si="72"/>
        <v>327.82221723437851</v>
      </c>
      <c r="H341">
        <f t="shared" si="78"/>
        <v>1.2181367020076754</v>
      </c>
      <c r="I341" s="4">
        <f t="shared" si="73"/>
        <v>4.0999999999999997E-6</v>
      </c>
      <c r="J341" s="5">
        <f t="shared" si="79"/>
        <v>6.2507812500002246E-7</v>
      </c>
      <c r="K341" s="5">
        <f t="shared" si="80"/>
        <v>6.7820643978857577E-4</v>
      </c>
      <c r="L341" s="5">
        <f t="shared" si="81"/>
        <v>1.3066953240057723E-9</v>
      </c>
      <c r="M341" s="6">
        <f t="shared" si="74"/>
        <v>8.1156148216256305E-6</v>
      </c>
      <c r="N341">
        <f t="shared" si="75"/>
        <v>2.5599999999999999E-4</v>
      </c>
      <c r="O341">
        <f t="shared" si="82"/>
        <v>0.12181367020076755</v>
      </c>
      <c r="P341">
        <f t="shared" si="83"/>
        <v>0.93953293774768543</v>
      </c>
      <c r="Q341">
        <f t="shared" si="76"/>
        <v>0.2541256146017552</v>
      </c>
      <c r="R341">
        <f t="shared" si="77"/>
        <v>0.25412561460175526</v>
      </c>
    </row>
    <row r="342" spans="6:18">
      <c r="F342">
        <f t="shared" si="71"/>
        <v>34.000000000000213</v>
      </c>
      <c r="G342">
        <f t="shared" si="72"/>
        <v>327.82221723437851</v>
      </c>
      <c r="H342">
        <f t="shared" si="78"/>
        <v>1.2181367020076754</v>
      </c>
      <c r="I342" s="4">
        <f t="shared" si="73"/>
        <v>4.0999999999999997E-6</v>
      </c>
      <c r="J342" s="5">
        <f t="shared" si="79"/>
        <v>6.2507812500002246E-7</v>
      </c>
      <c r="K342" s="5">
        <f t="shared" si="80"/>
        <v>6.7861643978857572E-4</v>
      </c>
      <c r="L342" s="5">
        <f t="shared" si="81"/>
        <v>1.3090665888317125E-9</v>
      </c>
      <c r="M342" s="6">
        <f t="shared" si="74"/>
        <v>8.1254301452446855E-6</v>
      </c>
      <c r="N342">
        <f t="shared" si="75"/>
        <v>2.5599999999999999E-4</v>
      </c>
      <c r="O342">
        <f t="shared" si="82"/>
        <v>0.12181367020076755</v>
      </c>
      <c r="P342">
        <f t="shared" si="83"/>
        <v>0.93962492202658854</v>
      </c>
      <c r="Q342">
        <f t="shared" si="76"/>
        <v>0.25404171206916715</v>
      </c>
      <c r="R342">
        <f t="shared" si="77"/>
        <v>0.2540417120691672</v>
      </c>
    </row>
    <row r="343" spans="6:18">
      <c r="F343">
        <f t="shared" si="71"/>
        <v>34.100000000000215</v>
      </c>
      <c r="G343">
        <f t="shared" si="72"/>
        <v>327.82221723437851</v>
      </c>
      <c r="H343">
        <f t="shared" si="78"/>
        <v>1.2181367020076754</v>
      </c>
      <c r="I343" s="4">
        <f t="shared" si="73"/>
        <v>4.0999999999999997E-6</v>
      </c>
      <c r="J343" s="5">
        <f t="shared" si="79"/>
        <v>6.2507812500002246E-7</v>
      </c>
      <c r="K343" s="5">
        <f t="shared" si="80"/>
        <v>6.7902643978857567E-4</v>
      </c>
      <c r="L343" s="5">
        <f t="shared" si="81"/>
        <v>1.3114407206857529E-9</v>
      </c>
      <c r="M343" s="6">
        <f t="shared" si="74"/>
        <v>8.1352514007841769E-6</v>
      </c>
      <c r="N343">
        <f t="shared" si="75"/>
        <v>2.5599999999999999E-4</v>
      </c>
      <c r="O343">
        <f t="shared" si="82"/>
        <v>0.12181367020076755</v>
      </c>
      <c r="P343">
        <f t="shared" si="83"/>
        <v>0.93971668400875885</v>
      </c>
      <c r="Q343">
        <f t="shared" si="76"/>
        <v>0.25395801230230269</v>
      </c>
      <c r="R343">
        <f t="shared" si="77"/>
        <v>0.25395801230230275</v>
      </c>
    </row>
    <row r="344" spans="6:18">
      <c r="F344">
        <f t="shared" si="71"/>
        <v>34.200000000000216</v>
      </c>
      <c r="G344">
        <f t="shared" si="72"/>
        <v>327.82221723437851</v>
      </c>
      <c r="H344">
        <f t="shared" si="78"/>
        <v>1.2181367020076754</v>
      </c>
      <c r="I344" s="4">
        <f t="shared" si="73"/>
        <v>4.0999999999999997E-6</v>
      </c>
      <c r="J344" s="5">
        <f t="shared" si="79"/>
        <v>6.2507812500002246E-7</v>
      </c>
      <c r="K344" s="5">
        <f t="shared" si="80"/>
        <v>6.7943643978857562E-4</v>
      </c>
      <c r="L344" s="5">
        <f t="shared" si="81"/>
        <v>1.3138177213000666E-9</v>
      </c>
      <c r="M344" s="6">
        <f t="shared" si="74"/>
        <v>8.1450785882441047E-6</v>
      </c>
      <c r="N344">
        <f t="shared" si="75"/>
        <v>2.5599999999999999E-4</v>
      </c>
      <c r="O344">
        <f t="shared" si="82"/>
        <v>0.12181367020076755</v>
      </c>
      <c r="P344">
        <f t="shared" si="83"/>
        <v>0.93980822436531652</v>
      </c>
      <c r="Q344">
        <f t="shared" si="76"/>
        <v>0.2538745146890064</v>
      </c>
      <c r="R344">
        <f t="shared" si="77"/>
        <v>0.2538745146890064</v>
      </c>
    </row>
    <row r="345" spans="6:18">
      <c r="F345">
        <f t="shared" si="71"/>
        <v>34.300000000000217</v>
      </c>
      <c r="G345">
        <f t="shared" si="72"/>
        <v>327.82221723437851</v>
      </c>
      <c r="H345">
        <f t="shared" si="78"/>
        <v>1.2181367020076754</v>
      </c>
      <c r="I345" s="4">
        <f t="shared" si="73"/>
        <v>4.0999999999999997E-6</v>
      </c>
      <c r="J345" s="5">
        <f t="shared" si="79"/>
        <v>6.2507812500002246E-7</v>
      </c>
      <c r="K345" s="5">
        <f t="shared" si="80"/>
        <v>6.7984643978857557E-4</v>
      </c>
      <c r="L345" s="5">
        <f t="shared" si="81"/>
        <v>1.3161975924068281E-9</v>
      </c>
      <c r="M345" s="6">
        <f t="shared" si="74"/>
        <v>8.154911707624469E-6</v>
      </c>
      <c r="N345">
        <f t="shared" si="75"/>
        <v>2.5599999999999999E-4</v>
      </c>
      <c r="O345">
        <f t="shared" si="82"/>
        <v>0.12181367020076755</v>
      </c>
      <c r="P345">
        <f t="shared" si="83"/>
        <v>0.93989954376495177</v>
      </c>
      <c r="Q345">
        <f t="shared" si="76"/>
        <v>0.25379121861933912</v>
      </c>
      <c r="R345">
        <f t="shared" si="77"/>
        <v>0.25379121861933918</v>
      </c>
    </row>
    <row r="346" spans="6:18">
      <c r="F346">
        <f t="shared" si="71"/>
        <v>34.400000000000219</v>
      </c>
      <c r="G346">
        <f t="shared" si="72"/>
        <v>327.82221723437851</v>
      </c>
      <c r="H346">
        <f t="shared" si="78"/>
        <v>1.2181367020076754</v>
      </c>
      <c r="I346" s="4">
        <f t="shared" si="73"/>
        <v>4.0999999999999997E-6</v>
      </c>
      <c r="J346" s="5">
        <f t="shared" si="79"/>
        <v>6.2507812500002246E-7</v>
      </c>
      <c r="K346" s="5">
        <f t="shared" si="80"/>
        <v>6.8025643978857553E-4</v>
      </c>
      <c r="L346" s="5">
        <f t="shared" si="81"/>
        <v>1.3185803357382107E-9</v>
      </c>
      <c r="M346" s="6">
        <f t="shared" si="74"/>
        <v>8.1647507589252696E-6</v>
      </c>
      <c r="N346">
        <f t="shared" si="75"/>
        <v>2.5599999999999999E-4</v>
      </c>
      <c r="O346">
        <f t="shared" si="82"/>
        <v>0.12181367020076755</v>
      </c>
      <c r="P346">
        <f t="shared" si="83"/>
        <v>0.93999064287393519</v>
      </c>
      <c r="Q346">
        <f t="shared" si="76"/>
        <v>0.25370812348556893</v>
      </c>
      <c r="R346">
        <f t="shared" si="77"/>
        <v>0.25370812348556898</v>
      </c>
    </row>
    <row r="347" spans="6:18">
      <c r="F347">
        <f t="shared" si="71"/>
        <v>34.50000000000022</v>
      </c>
      <c r="G347">
        <f t="shared" si="72"/>
        <v>327.82221723437851</v>
      </c>
      <c r="H347">
        <f t="shared" si="78"/>
        <v>1.2181367020076754</v>
      </c>
      <c r="I347" s="4">
        <f t="shared" si="73"/>
        <v>4.0999999999999997E-6</v>
      </c>
      <c r="J347" s="5">
        <f t="shared" si="79"/>
        <v>6.2507812500002246E-7</v>
      </c>
      <c r="K347" s="5">
        <f t="shared" si="80"/>
        <v>6.8066643978857548E-4</v>
      </c>
      <c r="L347" s="5">
        <f t="shared" si="81"/>
        <v>1.3209659530263877E-9</v>
      </c>
      <c r="M347" s="6">
        <f t="shared" si="74"/>
        <v>8.174595742146505E-6</v>
      </c>
      <c r="N347">
        <f t="shared" si="75"/>
        <v>2.5599999999999999E-4</v>
      </c>
      <c r="O347">
        <f t="shared" si="82"/>
        <v>0.12181367020076755</v>
      </c>
      <c r="P347">
        <f t="shared" si="83"/>
        <v>0.94008152235612763</v>
      </c>
      <c r="Q347">
        <f t="shared" si="76"/>
        <v>0.25362522868216153</v>
      </c>
      <c r="R347">
        <f t="shared" si="77"/>
        <v>0.25362522868216164</v>
      </c>
    </row>
    <row r="348" spans="6:18">
      <c r="F348">
        <f t="shared" ref="F348:F411" si="84">F347+dt</f>
        <v>34.600000000000222</v>
      </c>
      <c r="G348">
        <f t="shared" si="72"/>
        <v>327.82221723437851</v>
      </c>
      <c r="H348">
        <f t="shared" si="78"/>
        <v>1.2181367020076754</v>
      </c>
      <c r="I348" s="4">
        <f t="shared" si="73"/>
        <v>4.0999999999999997E-6</v>
      </c>
      <c r="J348" s="5">
        <f t="shared" si="79"/>
        <v>6.2507812500002246E-7</v>
      </c>
      <c r="K348" s="5">
        <f t="shared" si="80"/>
        <v>6.8107643978857543E-4</v>
      </c>
      <c r="L348" s="5">
        <f t="shared" si="81"/>
        <v>1.3233544460035333E-9</v>
      </c>
      <c r="M348" s="6">
        <f t="shared" si="74"/>
        <v>8.1844466572881768E-6</v>
      </c>
      <c r="N348">
        <f t="shared" si="75"/>
        <v>2.5599999999999999E-4</v>
      </c>
      <c r="O348">
        <f t="shared" si="82"/>
        <v>0.12181367020076755</v>
      </c>
      <c r="P348">
        <f t="shared" si="83"/>
        <v>0.94017218287299142</v>
      </c>
      <c r="Q348">
        <f t="shared" si="76"/>
        <v>0.25354253360577117</v>
      </c>
      <c r="R348">
        <f t="shared" si="77"/>
        <v>0.25354253360577128</v>
      </c>
    </row>
    <row r="349" spans="6:18">
      <c r="F349">
        <f t="shared" si="84"/>
        <v>34.700000000000223</v>
      </c>
      <c r="G349">
        <f t="shared" si="72"/>
        <v>327.82221723437851</v>
      </c>
      <c r="H349">
        <f t="shared" si="78"/>
        <v>1.2181367020076754</v>
      </c>
      <c r="I349" s="4">
        <f t="shared" si="73"/>
        <v>4.0999999999999997E-6</v>
      </c>
      <c r="J349" s="5">
        <f t="shared" si="79"/>
        <v>6.2507812500002246E-7</v>
      </c>
      <c r="K349" s="5">
        <f t="shared" si="80"/>
        <v>6.8148643978857538E-4</v>
      </c>
      <c r="L349" s="5">
        <f t="shared" si="81"/>
        <v>1.3257458164018209E-9</v>
      </c>
      <c r="M349" s="6">
        <f t="shared" si="74"/>
        <v>8.194303504350285E-6</v>
      </c>
      <c r="N349">
        <f t="shared" si="75"/>
        <v>2.5599999999999999E-4</v>
      </c>
      <c r="O349">
        <f t="shared" si="82"/>
        <v>0.12181367020076755</v>
      </c>
      <c r="P349">
        <f t="shared" si="83"/>
        <v>0.94026262508359915</v>
      </c>
      <c r="Q349">
        <f t="shared" si="76"/>
        <v>0.25346003765523123</v>
      </c>
      <c r="R349">
        <f t="shared" si="77"/>
        <v>0.25346003765523134</v>
      </c>
    </row>
    <row r="350" spans="6:18">
      <c r="F350">
        <f t="shared" si="84"/>
        <v>34.800000000000225</v>
      </c>
      <c r="G350">
        <f t="shared" si="72"/>
        <v>327.82221723437851</v>
      </c>
      <c r="H350">
        <f t="shared" si="78"/>
        <v>1.2181367020076754</v>
      </c>
      <c r="I350" s="4">
        <f t="shared" si="73"/>
        <v>4.0999999999999997E-6</v>
      </c>
      <c r="J350" s="5">
        <f t="shared" si="79"/>
        <v>6.2507812500002246E-7</v>
      </c>
      <c r="K350" s="5">
        <f t="shared" si="80"/>
        <v>6.8189643978857533E-4</v>
      </c>
      <c r="L350" s="5">
        <f t="shared" si="81"/>
        <v>1.3281400659534242E-9</v>
      </c>
      <c r="M350" s="6">
        <f t="shared" si="74"/>
        <v>8.2041662833328314E-6</v>
      </c>
      <c r="N350">
        <f t="shared" si="75"/>
        <v>2.5599999999999999E-4</v>
      </c>
      <c r="O350">
        <f t="shared" si="82"/>
        <v>0.12181367020076755</v>
      </c>
      <c r="P350">
        <f t="shared" si="83"/>
        <v>0.9403528496446445</v>
      </c>
      <c r="Q350">
        <f t="shared" si="76"/>
        <v>0.25337774023154519</v>
      </c>
      <c r="R350">
        <f t="shared" si="77"/>
        <v>0.2533777402315453</v>
      </c>
    </row>
    <row r="351" spans="6:18">
      <c r="F351">
        <f t="shared" si="84"/>
        <v>34.900000000000226</v>
      </c>
      <c r="G351">
        <f t="shared" si="72"/>
        <v>327.82221723437851</v>
      </c>
      <c r="H351">
        <f t="shared" si="78"/>
        <v>1.2181367020076754</v>
      </c>
      <c r="I351" s="4">
        <f t="shared" si="73"/>
        <v>4.0999999999999997E-6</v>
      </c>
      <c r="J351" s="5">
        <f t="shared" si="79"/>
        <v>6.2507812500002246E-7</v>
      </c>
      <c r="K351" s="5">
        <f t="shared" si="80"/>
        <v>6.8230643978857528E-4</v>
      </c>
      <c r="L351" s="5">
        <f t="shared" si="81"/>
        <v>1.3305371963905169E-9</v>
      </c>
      <c r="M351" s="6">
        <f t="shared" si="74"/>
        <v>8.2140349942358107E-6</v>
      </c>
      <c r="N351">
        <f t="shared" si="75"/>
        <v>2.5599999999999999E-4</v>
      </c>
      <c r="O351">
        <f t="shared" si="82"/>
        <v>0.12181367020076755</v>
      </c>
      <c r="P351">
        <f t="shared" si="83"/>
        <v>0.94044285721045207</v>
      </c>
      <c r="Q351">
        <f t="shared" si="76"/>
        <v>0.25329564073787753</v>
      </c>
      <c r="R351">
        <f t="shared" si="77"/>
        <v>0.25329564073787764</v>
      </c>
    </row>
    <row r="352" spans="6:18">
      <c r="F352">
        <f t="shared" si="84"/>
        <v>35.000000000000227</v>
      </c>
      <c r="G352">
        <f t="shared" si="72"/>
        <v>327.82221723437851</v>
      </c>
      <c r="H352">
        <f t="shared" si="78"/>
        <v>1.2181367020076754</v>
      </c>
      <c r="I352" s="4">
        <f t="shared" si="73"/>
        <v>4.0999999999999997E-6</v>
      </c>
      <c r="J352" s="5">
        <f t="shared" si="79"/>
        <v>6.2507812500002246E-7</v>
      </c>
      <c r="K352" s="5">
        <f t="shared" si="80"/>
        <v>6.8271643978857523E-4</v>
      </c>
      <c r="L352" s="5">
        <f t="shared" si="81"/>
        <v>1.332937209445273E-9</v>
      </c>
      <c r="M352" s="6">
        <f t="shared" si="74"/>
        <v>8.2239096370592299E-6</v>
      </c>
      <c r="N352">
        <f t="shared" si="75"/>
        <v>2.5599999999999999E-4</v>
      </c>
      <c r="O352">
        <f t="shared" si="82"/>
        <v>0.12181367020076755</v>
      </c>
      <c r="P352">
        <f t="shared" si="83"/>
        <v>0.94053264843298734</v>
      </c>
      <c r="Q352">
        <f t="shared" si="76"/>
        <v>0.25321373857954449</v>
      </c>
      <c r="R352">
        <f t="shared" si="77"/>
        <v>0.2532137385795446</v>
      </c>
    </row>
    <row r="353" spans="6:18">
      <c r="F353">
        <f t="shared" si="84"/>
        <v>35.100000000000229</v>
      </c>
      <c r="G353">
        <f t="shared" si="72"/>
        <v>327.82221723437851</v>
      </c>
      <c r="H353">
        <f t="shared" si="78"/>
        <v>1.2181367020076754</v>
      </c>
      <c r="I353" s="4">
        <f t="shared" si="73"/>
        <v>4.0999999999999997E-6</v>
      </c>
      <c r="J353" s="5">
        <f t="shared" si="79"/>
        <v>6.2507812500002246E-7</v>
      </c>
      <c r="K353" s="5">
        <f t="shared" si="80"/>
        <v>6.8312643978857518E-4</v>
      </c>
      <c r="L353" s="5">
        <f t="shared" si="81"/>
        <v>1.3353401068498652E-9</v>
      </c>
      <c r="M353" s="6">
        <f t="shared" si="74"/>
        <v>8.2337902118030821E-6</v>
      </c>
      <c r="N353">
        <f t="shared" si="75"/>
        <v>2.5599999999999999E-4</v>
      </c>
      <c r="O353">
        <f t="shared" si="82"/>
        <v>0.12181367020076755</v>
      </c>
      <c r="P353">
        <f t="shared" si="83"/>
        <v>0.94062222396186645</v>
      </c>
      <c r="Q353">
        <f t="shared" si="76"/>
        <v>0.25313203316400518</v>
      </c>
      <c r="R353">
        <f t="shared" si="77"/>
        <v>0.25313203316400529</v>
      </c>
    </row>
    <row r="354" spans="6:18">
      <c r="F354">
        <f t="shared" si="84"/>
        <v>35.20000000000023</v>
      </c>
      <c r="G354">
        <f t="shared" si="72"/>
        <v>327.82221723437851</v>
      </c>
      <c r="H354">
        <f t="shared" si="78"/>
        <v>1.2181367020076754</v>
      </c>
      <c r="I354" s="4">
        <f t="shared" si="73"/>
        <v>4.0999999999999997E-6</v>
      </c>
      <c r="J354" s="5">
        <f t="shared" si="79"/>
        <v>6.2507812500002246E-7</v>
      </c>
      <c r="K354" s="5">
        <f t="shared" si="80"/>
        <v>6.8353643978857513E-4</v>
      </c>
      <c r="L354" s="5">
        <f t="shared" si="81"/>
        <v>1.3377458903364681E-9</v>
      </c>
      <c r="M354" s="6">
        <f t="shared" si="74"/>
        <v>8.2436767184673724E-6</v>
      </c>
      <c r="N354">
        <f t="shared" si="75"/>
        <v>2.5599999999999999E-4</v>
      </c>
      <c r="O354">
        <f t="shared" si="82"/>
        <v>0.12181367020076755</v>
      </c>
      <c r="P354">
        <f t="shared" si="83"/>
        <v>0.94071158444436642</v>
      </c>
      <c r="Q354">
        <f t="shared" si="76"/>
        <v>0.25305052390085236</v>
      </c>
      <c r="R354">
        <f t="shared" si="77"/>
        <v>0.25305052390085253</v>
      </c>
    </row>
    <row r="355" spans="6:18">
      <c r="F355">
        <f t="shared" si="84"/>
        <v>35.300000000000232</v>
      </c>
      <c r="G355">
        <f t="shared" si="72"/>
        <v>327.82221723437851</v>
      </c>
      <c r="H355">
        <f t="shared" si="78"/>
        <v>1.2181367020076754</v>
      </c>
      <c r="I355" s="4">
        <f t="shared" si="73"/>
        <v>4.0999999999999997E-6</v>
      </c>
      <c r="J355" s="5">
        <f t="shared" si="79"/>
        <v>6.2507812500002246E-7</v>
      </c>
      <c r="K355" s="5">
        <f t="shared" si="80"/>
        <v>6.8394643978857508E-4</v>
      </c>
      <c r="L355" s="5">
        <f t="shared" si="81"/>
        <v>1.3401545616372545E-9</v>
      </c>
      <c r="M355" s="6">
        <f t="shared" si="74"/>
        <v>8.2535691570520958E-6</v>
      </c>
      <c r="N355">
        <f t="shared" si="75"/>
        <v>2.5599999999999999E-4</v>
      </c>
      <c r="O355">
        <f t="shared" si="82"/>
        <v>0.12181367020076755</v>
      </c>
      <c r="P355">
        <f t="shared" si="83"/>
        <v>0.94080073052543478</v>
      </c>
      <c r="Q355">
        <f t="shared" si="76"/>
        <v>0.25296921020180385</v>
      </c>
      <c r="R355">
        <f t="shared" si="77"/>
        <v>0.25296921020180402</v>
      </c>
    </row>
    <row r="356" spans="6:18">
      <c r="F356">
        <f t="shared" si="84"/>
        <v>35.400000000000233</v>
      </c>
      <c r="G356">
        <f t="shared" si="72"/>
        <v>327.82221723437851</v>
      </c>
      <c r="H356">
        <f t="shared" si="78"/>
        <v>1.2181367020076754</v>
      </c>
      <c r="I356" s="4">
        <f t="shared" si="73"/>
        <v>4.0999999999999997E-6</v>
      </c>
      <c r="J356" s="5">
        <f t="shared" si="79"/>
        <v>6.2507812500002246E-7</v>
      </c>
      <c r="K356" s="5">
        <f t="shared" si="80"/>
        <v>6.8435643978857503E-4</v>
      </c>
      <c r="L356" s="5">
        <f t="shared" si="81"/>
        <v>1.3425661224843988E-9</v>
      </c>
      <c r="M356" s="6">
        <f t="shared" si="74"/>
        <v>8.2634675275572573E-6</v>
      </c>
      <c r="N356">
        <f t="shared" si="75"/>
        <v>2.5599999999999999E-4</v>
      </c>
      <c r="O356">
        <f t="shared" si="82"/>
        <v>0.12181367020076755</v>
      </c>
      <c r="P356">
        <f t="shared" si="83"/>
        <v>0.94088966284769904</v>
      </c>
      <c r="Q356">
        <f t="shared" si="76"/>
        <v>0.25288809148069319</v>
      </c>
      <c r="R356">
        <f t="shared" si="77"/>
        <v>0.25288809148069336</v>
      </c>
    </row>
    <row r="357" spans="6:18">
      <c r="F357">
        <f t="shared" si="84"/>
        <v>35.500000000000234</v>
      </c>
      <c r="G357">
        <f t="shared" si="72"/>
        <v>327.82221723437851</v>
      </c>
      <c r="H357">
        <f t="shared" si="78"/>
        <v>1.2181367020076754</v>
      </c>
      <c r="I357" s="4">
        <f t="shared" si="73"/>
        <v>4.0999999999999997E-6</v>
      </c>
      <c r="J357" s="5">
        <f t="shared" si="79"/>
        <v>6.2507812500002246E-7</v>
      </c>
      <c r="K357" s="5">
        <f t="shared" si="80"/>
        <v>6.8476643978857498E-4</v>
      </c>
      <c r="L357" s="5">
        <f t="shared" si="81"/>
        <v>1.3449805746100747E-9</v>
      </c>
      <c r="M357" s="6">
        <f t="shared" si="74"/>
        <v>8.2733718299828568E-6</v>
      </c>
      <c r="N357">
        <f t="shared" si="75"/>
        <v>2.5599999999999999E-4</v>
      </c>
      <c r="O357">
        <f t="shared" si="82"/>
        <v>0.12181367020076755</v>
      </c>
      <c r="P357">
        <f t="shared" si="83"/>
        <v>0.94097838205147699</v>
      </c>
      <c r="Q357">
        <f t="shared" si="76"/>
        <v>0.25280716715346108</v>
      </c>
      <c r="R357">
        <f t="shared" si="77"/>
        <v>0.25280716715346124</v>
      </c>
    </row>
    <row r="358" spans="6:18">
      <c r="F358">
        <f t="shared" si="84"/>
        <v>35.600000000000236</v>
      </c>
      <c r="G358">
        <f t="shared" si="72"/>
        <v>327.82221723437851</v>
      </c>
      <c r="H358">
        <f t="shared" si="78"/>
        <v>1.2181367020076754</v>
      </c>
      <c r="I358" s="4">
        <f t="shared" si="73"/>
        <v>4.0999999999999997E-6</v>
      </c>
      <c r="J358" s="5">
        <f t="shared" si="79"/>
        <v>6.2507812500002246E-7</v>
      </c>
      <c r="K358" s="5">
        <f t="shared" si="80"/>
        <v>6.8517643978857493E-4</v>
      </c>
      <c r="L358" s="5">
        <f t="shared" si="81"/>
        <v>1.3473979197464552E-9</v>
      </c>
      <c r="M358" s="6">
        <f t="shared" si="74"/>
        <v>8.2832820643288912E-6</v>
      </c>
      <c r="N358">
        <f t="shared" si="75"/>
        <v>2.5599999999999999E-4</v>
      </c>
      <c r="O358">
        <f t="shared" si="82"/>
        <v>0.12181367020076755</v>
      </c>
      <c r="P358">
        <f t="shared" si="83"/>
        <v>0.94106688877478617</v>
      </c>
      <c r="Q358">
        <f t="shared" si="76"/>
        <v>0.25272643663814631</v>
      </c>
      <c r="R358">
        <f t="shared" si="77"/>
        <v>0.25272643663814648</v>
      </c>
    </row>
    <row r="359" spans="6:18">
      <c r="F359">
        <f t="shared" si="84"/>
        <v>35.700000000000237</v>
      </c>
      <c r="G359">
        <f t="shared" si="72"/>
        <v>327.82221723437851</v>
      </c>
      <c r="H359">
        <f t="shared" si="78"/>
        <v>1.2181367020076754</v>
      </c>
      <c r="I359" s="4">
        <f t="shared" si="73"/>
        <v>4.0999999999999997E-6</v>
      </c>
      <c r="J359" s="5">
        <f t="shared" si="79"/>
        <v>6.2507812500002246E-7</v>
      </c>
      <c r="K359" s="5">
        <f t="shared" si="80"/>
        <v>6.8558643978857488E-4</v>
      </c>
      <c r="L359" s="5">
        <f t="shared" si="81"/>
        <v>1.3498181596257145E-9</v>
      </c>
      <c r="M359" s="6">
        <f t="shared" si="74"/>
        <v>8.2931982305953602E-6</v>
      </c>
      <c r="N359">
        <f t="shared" si="75"/>
        <v>2.5599999999999999E-4</v>
      </c>
      <c r="O359">
        <f t="shared" si="82"/>
        <v>0.12181367020076755</v>
      </c>
      <c r="P359">
        <f t="shared" si="83"/>
        <v>0.94115518365335327</v>
      </c>
      <c r="Q359">
        <f t="shared" si="76"/>
        <v>0.25264589935487725</v>
      </c>
      <c r="R359">
        <f t="shared" si="77"/>
        <v>0.25264589935487741</v>
      </c>
    </row>
    <row r="360" spans="6:18">
      <c r="F360">
        <f t="shared" si="84"/>
        <v>35.800000000000239</v>
      </c>
      <c r="G360">
        <f t="shared" si="72"/>
        <v>327.82221723437851</v>
      </c>
      <c r="H360">
        <f t="shared" si="78"/>
        <v>1.2181367020076754</v>
      </c>
      <c r="I360" s="4">
        <f t="shared" si="73"/>
        <v>4.0999999999999997E-6</v>
      </c>
      <c r="J360" s="5">
        <f t="shared" si="79"/>
        <v>6.2507812500002246E-7</v>
      </c>
      <c r="K360" s="5">
        <f t="shared" si="80"/>
        <v>6.8599643978857483E-4</v>
      </c>
      <c r="L360" s="5">
        <f t="shared" si="81"/>
        <v>1.3522412959800262E-9</v>
      </c>
      <c r="M360" s="6">
        <f t="shared" si="74"/>
        <v>8.3031203287822673E-6</v>
      </c>
      <c r="N360">
        <f t="shared" si="75"/>
        <v>2.5599999999999999E-4</v>
      </c>
      <c r="O360">
        <f t="shared" si="82"/>
        <v>0.12181367020076755</v>
      </c>
      <c r="P360">
        <f t="shared" si="83"/>
        <v>0.9412432673206238</v>
      </c>
      <c r="Q360">
        <f t="shared" si="76"/>
        <v>0.25256555472586284</v>
      </c>
      <c r="R360">
        <f t="shared" si="77"/>
        <v>0.25256555472586301</v>
      </c>
    </row>
    <row r="361" spans="6:18">
      <c r="F361">
        <f t="shared" si="84"/>
        <v>35.90000000000024</v>
      </c>
      <c r="G361">
        <f t="shared" si="72"/>
        <v>327.82221723437851</v>
      </c>
      <c r="H361">
        <f t="shared" si="78"/>
        <v>1.2181367020076754</v>
      </c>
      <c r="I361" s="4">
        <f t="shared" si="73"/>
        <v>4.0999999999999997E-6</v>
      </c>
      <c r="J361" s="5">
        <f t="shared" si="79"/>
        <v>6.2507812500002246E-7</v>
      </c>
      <c r="K361" s="5">
        <f t="shared" si="80"/>
        <v>6.8640643978857478E-4</v>
      </c>
      <c r="L361" s="5">
        <f t="shared" si="81"/>
        <v>1.3546673305415638E-9</v>
      </c>
      <c r="M361" s="6">
        <f t="shared" si="74"/>
        <v>8.3130483588896109E-6</v>
      </c>
      <c r="N361">
        <f t="shared" si="75"/>
        <v>2.5599999999999999E-4</v>
      </c>
      <c r="O361">
        <f t="shared" si="82"/>
        <v>0.12181367020076755</v>
      </c>
      <c r="P361">
        <f t="shared" si="83"/>
        <v>0.94133114040777177</v>
      </c>
      <c r="Q361">
        <f t="shared" si="76"/>
        <v>0.25248540217538407</v>
      </c>
      <c r="R361">
        <f t="shared" si="77"/>
        <v>0.25248540217538423</v>
      </c>
    </row>
    <row r="362" spans="6:18">
      <c r="F362">
        <f t="shared" si="84"/>
        <v>36.000000000000242</v>
      </c>
      <c r="G362">
        <f t="shared" si="72"/>
        <v>327.82221723437851</v>
      </c>
      <c r="H362">
        <f t="shared" si="78"/>
        <v>1.2181367020076754</v>
      </c>
      <c r="I362" s="4">
        <f t="shared" si="73"/>
        <v>4.0999999999999997E-6</v>
      </c>
      <c r="J362" s="5">
        <f t="shared" si="79"/>
        <v>6.2507812500002246E-7</v>
      </c>
      <c r="K362" s="5">
        <f t="shared" si="80"/>
        <v>6.8681643978857473E-4</v>
      </c>
      <c r="L362" s="5">
        <f t="shared" si="81"/>
        <v>1.3570962650425008E-9</v>
      </c>
      <c r="M362" s="6">
        <f t="shared" si="74"/>
        <v>8.3229823209173875E-6</v>
      </c>
      <c r="N362">
        <f t="shared" si="75"/>
        <v>2.5599999999999999E-4</v>
      </c>
      <c r="O362">
        <f t="shared" si="82"/>
        <v>0.12181367020076755</v>
      </c>
      <c r="P362">
        <f t="shared" si="83"/>
        <v>0.9414188035437091</v>
      </c>
      <c r="Q362">
        <f t="shared" si="76"/>
        <v>0.25240544112978514</v>
      </c>
      <c r="R362">
        <f t="shared" si="77"/>
        <v>0.2524054411297853</v>
      </c>
    </row>
    <row r="363" spans="6:18">
      <c r="F363">
        <f t="shared" si="84"/>
        <v>36.100000000000243</v>
      </c>
      <c r="G363">
        <f t="shared" si="72"/>
        <v>327.82221723437851</v>
      </c>
      <c r="H363">
        <f t="shared" si="78"/>
        <v>1.2181367020076754</v>
      </c>
      <c r="I363" s="4">
        <f t="shared" si="73"/>
        <v>4.0999999999999997E-6</v>
      </c>
      <c r="J363" s="5">
        <f t="shared" si="79"/>
        <v>6.2507812500002246E-7</v>
      </c>
      <c r="K363" s="5">
        <f t="shared" si="80"/>
        <v>6.8722643978857468E-4</v>
      </c>
      <c r="L363" s="5">
        <f t="shared" si="81"/>
        <v>1.359528101215011E-9</v>
      </c>
      <c r="M363" s="6">
        <f t="shared" si="74"/>
        <v>8.3329222148656022E-6</v>
      </c>
      <c r="N363">
        <f t="shared" si="75"/>
        <v>2.5599999999999999E-4</v>
      </c>
      <c r="O363">
        <f t="shared" si="82"/>
        <v>0.12181367020076755</v>
      </c>
      <c r="P363">
        <f t="shared" si="83"/>
        <v>0.94150625735509552</v>
      </c>
      <c r="Q363">
        <f t="shared" si="76"/>
        <v>0.25232567101746495</v>
      </c>
      <c r="R363">
        <f t="shared" si="77"/>
        <v>0.25232567101746517</v>
      </c>
    </row>
    <row r="364" spans="6:18">
      <c r="F364">
        <f t="shared" si="84"/>
        <v>36.200000000000244</v>
      </c>
      <c r="G364">
        <f t="shared" si="72"/>
        <v>327.82221723437851</v>
      </c>
      <c r="H364">
        <f t="shared" si="78"/>
        <v>1.2181367020076754</v>
      </c>
      <c r="I364" s="4">
        <f t="shared" si="73"/>
        <v>4.0999999999999997E-6</v>
      </c>
      <c r="J364" s="5">
        <f t="shared" si="79"/>
        <v>6.2507812500002246E-7</v>
      </c>
      <c r="K364" s="5">
        <f t="shared" si="80"/>
        <v>6.8763643978857463E-4</v>
      </c>
      <c r="L364" s="5">
        <f t="shared" si="81"/>
        <v>1.3619628407912685E-9</v>
      </c>
      <c r="M364" s="6">
        <f t="shared" si="74"/>
        <v>8.3428680407342551E-6</v>
      </c>
      <c r="N364">
        <f t="shared" si="75"/>
        <v>2.5599999999999999E-4</v>
      </c>
      <c r="O364">
        <f t="shared" si="82"/>
        <v>0.12181367020076755</v>
      </c>
      <c r="P364">
        <f t="shared" si="83"/>
        <v>0.9415935024663471</v>
      </c>
      <c r="Q364">
        <f t="shared" si="76"/>
        <v>0.25224609126886866</v>
      </c>
      <c r="R364">
        <f t="shared" si="77"/>
        <v>0.25224609126886888</v>
      </c>
    </row>
    <row r="365" spans="6:18">
      <c r="F365">
        <f t="shared" si="84"/>
        <v>36.300000000000246</v>
      </c>
      <c r="G365">
        <f t="shared" si="72"/>
        <v>327.82221723437851</v>
      </c>
      <c r="H365">
        <f t="shared" si="78"/>
        <v>1.2181367020076754</v>
      </c>
      <c r="I365" s="4">
        <f t="shared" si="73"/>
        <v>4.0999999999999997E-6</v>
      </c>
      <c r="J365" s="5">
        <f t="shared" si="79"/>
        <v>6.2507812500002246E-7</v>
      </c>
      <c r="K365" s="5">
        <f t="shared" si="80"/>
        <v>6.8804643978857458E-4</v>
      </c>
      <c r="L365" s="5">
        <f t="shared" si="81"/>
        <v>1.3644004855034463E-9</v>
      </c>
      <c r="M365" s="6">
        <f t="shared" si="74"/>
        <v>8.3528197985233409E-6</v>
      </c>
      <c r="N365">
        <f t="shared" si="75"/>
        <v>2.5599999999999999E-4</v>
      </c>
      <c r="O365">
        <f t="shared" si="82"/>
        <v>0.12181367020076755</v>
      </c>
      <c r="P365">
        <f t="shared" si="83"/>
        <v>0.94168053949964625</v>
      </c>
      <c r="Q365">
        <f t="shared" si="76"/>
        <v>0.25216670131647878</v>
      </c>
      <c r="R365">
        <f t="shared" si="77"/>
        <v>0.25216670131647906</v>
      </c>
    </row>
    <row r="366" spans="6:18">
      <c r="F366">
        <f t="shared" si="84"/>
        <v>36.400000000000247</v>
      </c>
      <c r="G366">
        <f t="shared" si="72"/>
        <v>327.82221723437851</v>
      </c>
      <c r="H366">
        <f t="shared" si="78"/>
        <v>1.2181367020076754</v>
      </c>
      <c r="I366" s="4">
        <f t="shared" si="73"/>
        <v>4.0999999999999997E-6</v>
      </c>
      <c r="J366" s="5">
        <f t="shared" si="79"/>
        <v>6.2507812500002246E-7</v>
      </c>
      <c r="K366" s="5">
        <f t="shared" si="80"/>
        <v>6.8845643978857453E-4</v>
      </c>
      <c r="L366" s="5">
        <f t="shared" si="81"/>
        <v>1.3668410370837184E-9</v>
      </c>
      <c r="M366" s="6">
        <f t="shared" si="74"/>
        <v>8.3627774882328649E-6</v>
      </c>
      <c r="N366">
        <f t="shared" si="75"/>
        <v>2.5599999999999999E-4</v>
      </c>
      <c r="O366">
        <f t="shared" si="82"/>
        <v>0.12181367020076755</v>
      </c>
      <c r="P366">
        <f t="shared" si="83"/>
        <v>0.94176736907495051</v>
      </c>
      <c r="Q366">
        <f t="shared" si="76"/>
        <v>0.25208750059480711</v>
      </c>
      <c r="R366">
        <f t="shared" si="77"/>
        <v>0.25208750059480739</v>
      </c>
    </row>
    <row r="367" spans="6:18">
      <c r="F367">
        <f t="shared" si="84"/>
        <v>36.500000000000249</v>
      </c>
      <c r="G367">
        <f t="shared" si="72"/>
        <v>327.82221723437851</v>
      </c>
      <c r="H367">
        <f t="shared" si="78"/>
        <v>1.2181367020076754</v>
      </c>
      <c r="I367" s="4">
        <f t="shared" si="73"/>
        <v>4.0999999999999997E-6</v>
      </c>
      <c r="J367" s="5">
        <f t="shared" si="79"/>
        <v>6.2507812500002246E-7</v>
      </c>
      <c r="K367" s="5">
        <f t="shared" si="80"/>
        <v>6.8886643978857448E-4</v>
      </c>
      <c r="L367" s="5">
        <f t="shared" si="81"/>
        <v>1.3692844972642584E-9</v>
      </c>
      <c r="M367" s="6">
        <f t="shared" si="74"/>
        <v>8.3727411098628236E-6</v>
      </c>
      <c r="N367">
        <f t="shared" si="75"/>
        <v>2.5599999999999999E-4</v>
      </c>
      <c r="O367">
        <f t="shared" si="82"/>
        <v>0.12181367020076755</v>
      </c>
      <c r="P367">
        <f t="shared" si="83"/>
        <v>0.94185399181000284</v>
      </c>
      <c r="Q367">
        <f t="shared" si="76"/>
        <v>0.25200848854038582</v>
      </c>
      <c r="R367">
        <f t="shared" si="77"/>
        <v>0.25200848854038616</v>
      </c>
    </row>
    <row r="368" spans="6:18">
      <c r="F368">
        <f t="shared" si="84"/>
        <v>36.60000000000025</v>
      </c>
      <c r="G368">
        <f t="shared" si="72"/>
        <v>327.82221723437851</v>
      </c>
      <c r="H368">
        <f t="shared" si="78"/>
        <v>1.2181367020076754</v>
      </c>
      <c r="I368" s="4">
        <f t="shared" si="73"/>
        <v>4.0999999999999997E-6</v>
      </c>
      <c r="J368" s="5">
        <f t="shared" si="79"/>
        <v>6.2507812500002246E-7</v>
      </c>
      <c r="K368" s="5">
        <f t="shared" si="80"/>
        <v>6.8927643978857443E-4</v>
      </c>
      <c r="L368" s="5">
        <f t="shared" si="81"/>
        <v>1.3717308677772401E-9</v>
      </c>
      <c r="M368" s="6">
        <f t="shared" si="74"/>
        <v>8.3827106634132204E-6</v>
      </c>
      <c r="N368">
        <f t="shared" si="75"/>
        <v>2.5599999999999999E-4</v>
      </c>
      <c r="O368">
        <f t="shared" si="82"/>
        <v>0.12181367020076755</v>
      </c>
      <c r="P368">
        <f t="shared" si="83"/>
        <v>0.94194040832033987</v>
      </c>
      <c r="Q368">
        <f t="shared" si="76"/>
        <v>0.25192966459175953</v>
      </c>
      <c r="R368">
        <f t="shared" si="77"/>
        <v>0.25192966459175981</v>
      </c>
    </row>
    <row r="369" spans="6:18">
      <c r="F369">
        <f t="shared" si="84"/>
        <v>36.700000000000252</v>
      </c>
      <c r="G369">
        <f t="shared" si="72"/>
        <v>327.82221723437851</v>
      </c>
      <c r="H369">
        <f t="shared" si="78"/>
        <v>1.2181367020076754</v>
      </c>
      <c r="I369" s="4">
        <f t="shared" si="73"/>
        <v>4.0999999999999997E-6</v>
      </c>
      <c r="J369" s="5">
        <f t="shared" si="79"/>
        <v>6.2507812500002246E-7</v>
      </c>
      <c r="K369" s="5">
        <f t="shared" si="80"/>
        <v>6.8968643978857438E-4</v>
      </c>
      <c r="L369" s="5">
        <f t="shared" si="81"/>
        <v>1.3741801503548367E-9</v>
      </c>
      <c r="M369" s="6">
        <f t="shared" si="74"/>
        <v>8.392686148884052E-6</v>
      </c>
      <c r="N369">
        <f t="shared" si="75"/>
        <v>2.5599999999999999E-4</v>
      </c>
      <c r="O369">
        <f t="shared" si="82"/>
        <v>0.12181367020076755</v>
      </c>
      <c r="P369">
        <f t="shared" si="83"/>
        <v>0.94202661921930131</v>
      </c>
      <c r="Q369">
        <f t="shared" si="76"/>
        <v>0.25185102818947641</v>
      </c>
      <c r="R369">
        <f t="shared" si="77"/>
        <v>0.25185102818947669</v>
      </c>
    </row>
    <row r="370" spans="6:18">
      <c r="F370">
        <f t="shared" si="84"/>
        <v>36.800000000000253</v>
      </c>
      <c r="G370">
        <f t="shared" si="72"/>
        <v>327.82221723437851</v>
      </c>
      <c r="H370">
        <f t="shared" si="78"/>
        <v>1.2181367020076754</v>
      </c>
      <c r="I370" s="4">
        <f t="shared" si="73"/>
        <v>4.0999999999999997E-6</v>
      </c>
      <c r="J370" s="5">
        <f t="shared" si="79"/>
        <v>6.2507812500002246E-7</v>
      </c>
      <c r="K370" s="5">
        <f t="shared" si="80"/>
        <v>6.9009643978857433E-4</v>
      </c>
      <c r="L370" s="5">
        <f t="shared" si="81"/>
        <v>1.3766323467292226E-9</v>
      </c>
      <c r="M370" s="6">
        <f t="shared" si="74"/>
        <v>8.4026675662753216E-6</v>
      </c>
      <c r="N370">
        <f t="shared" si="75"/>
        <v>2.5599999999999999E-4</v>
      </c>
      <c r="O370">
        <f t="shared" si="82"/>
        <v>0.12181367020076755</v>
      </c>
      <c r="P370">
        <f t="shared" si="83"/>
        <v>0.94211262511803939</v>
      </c>
      <c r="Q370">
        <f t="shared" si="76"/>
        <v>0.25177257877608028</v>
      </c>
      <c r="R370">
        <f t="shared" si="77"/>
        <v>0.25177257877608056</v>
      </c>
    </row>
    <row r="371" spans="6:18">
      <c r="F371">
        <f t="shared" si="84"/>
        <v>36.900000000000254</v>
      </c>
      <c r="G371">
        <f t="shared" si="72"/>
        <v>327.82221723437851</v>
      </c>
      <c r="H371">
        <f t="shared" si="78"/>
        <v>1.2181367020076754</v>
      </c>
      <c r="I371" s="4">
        <f t="shared" si="73"/>
        <v>4.0999999999999997E-6</v>
      </c>
      <c r="J371" s="5">
        <f t="shared" si="79"/>
        <v>6.2507812500002246E-7</v>
      </c>
      <c r="K371" s="5">
        <f t="shared" si="80"/>
        <v>6.9050643978857428E-4</v>
      </c>
      <c r="L371" s="5">
        <f t="shared" si="81"/>
        <v>1.3790874586325707E-9</v>
      </c>
      <c r="M371" s="6">
        <f t="shared" si="74"/>
        <v>8.4126549155870243E-6</v>
      </c>
      <c r="N371">
        <f t="shared" si="75"/>
        <v>2.5599999999999999E-4</v>
      </c>
      <c r="O371">
        <f t="shared" si="82"/>
        <v>0.12181367020076755</v>
      </c>
      <c r="P371">
        <f t="shared" si="83"/>
        <v>0.94219842662552722</v>
      </c>
      <c r="Q371">
        <f t="shared" si="76"/>
        <v>0.25169431579610207</v>
      </c>
      <c r="R371">
        <f t="shared" si="77"/>
        <v>0.25169431579610235</v>
      </c>
    </row>
    <row r="372" spans="6:18">
      <c r="F372">
        <f t="shared" si="84"/>
        <v>37.000000000000256</v>
      </c>
      <c r="G372">
        <f t="shared" si="72"/>
        <v>327.82221723437851</v>
      </c>
      <c r="H372">
        <f t="shared" si="78"/>
        <v>1.2181367020076754</v>
      </c>
      <c r="I372" s="4">
        <f t="shared" si="73"/>
        <v>4.0999999999999997E-6</v>
      </c>
      <c r="J372" s="5">
        <f t="shared" si="79"/>
        <v>6.2507812500002246E-7</v>
      </c>
      <c r="K372" s="5">
        <f t="shared" si="80"/>
        <v>6.9091643978857423E-4</v>
      </c>
      <c r="L372" s="5">
        <f t="shared" si="81"/>
        <v>1.3815454877970549E-9</v>
      </c>
      <c r="M372" s="6">
        <f t="shared" si="74"/>
        <v>8.4226481968191651E-6</v>
      </c>
      <c r="N372">
        <f t="shared" si="75"/>
        <v>2.5599999999999999E-4</v>
      </c>
      <c r="O372">
        <f t="shared" si="82"/>
        <v>0.12181367020076755</v>
      </c>
      <c r="P372">
        <f t="shared" si="83"/>
        <v>0.94228402434856917</v>
      </c>
      <c r="Q372">
        <f t="shared" si="76"/>
        <v>0.25161623869605165</v>
      </c>
      <c r="R372">
        <f t="shared" si="77"/>
        <v>0.25161623869605193</v>
      </c>
    </row>
    <row r="373" spans="6:18">
      <c r="F373">
        <f t="shared" si="84"/>
        <v>37.100000000000257</v>
      </c>
      <c r="G373">
        <f t="shared" si="72"/>
        <v>327.82221723437851</v>
      </c>
      <c r="H373">
        <f t="shared" si="78"/>
        <v>1.2181367020076754</v>
      </c>
      <c r="I373" s="4">
        <f t="shared" si="73"/>
        <v>4.0999999999999997E-6</v>
      </c>
      <c r="J373" s="5">
        <f t="shared" si="79"/>
        <v>6.2507812500002246E-7</v>
      </c>
      <c r="K373" s="5">
        <f t="shared" si="80"/>
        <v>6.9132643978857418E-4</v>
      </c>
      <c r="L373" s="5">
        <f t="shared" si="81"/>
        <v>1.3840064359548493E-9</v>
      </c>
      <c r="M373" s="6">
        <f t="shared" si="74"/>
        <v>8.4326474099717423E-6</v>
      </c>
      <c r="N373">
        <f t="shared" si="75"/>
        <v>2.5599999999999999E-4</v>
      </c>
      <c r="O373">
        <f t="shared" si="82"/>
        <v>0.12181367020076755</v>
      </c>
      <c r="P373">
        <f t="shared" si="83"/>
        <v>0.94236941889180847</v>
      </c>
      <c r="Q373">
        <f t="shared" si="76"/>
        <v>0.25153834692440957</v>
      </c>
      <c r="R373">
        <f t="shared" si="77"/>
        <v>0.25153834692440985</v>
      </c>
    </row>
    <row r="374" spans="6:18">
      <c r="F374">
        <f t="shared" si="84"/>
        <v>37.200000000000259</v>
      </c>
      <c r="G374">
        <f t="shared" si="72"/>
        <v>327.82221723437851</v>
      </c>
      <c r="H374">
        <f t="shared" si="78"/>
        <v>1.2181367020076754</v>
      </c>
      <c r="I374" s="4">
        <f t="shared" si="73"/>
        <v>4.0999999999999997E-6</v>
      </c>
      <c r="J374" s="5">
        <f t="shared" si="79"/>
        <v>6.2507812500002246E-7</v>
      </c>
      <c r="K374" s="5">
        <f t="shared" si="80"/>
        <v>6.9173643978857413E-4</v>
      </c>
      <c r="L374" s="5">
        <f t="shared" si="81"/>
        <v>1.386470304838127E-9</v>
      </c>
      <c r="M374" s="6">
        <f t="shared" si="74"/>
        <v>8.442652555044756E-6</v>
      </c>
      <c r="N374">
        <f t="shared" si="75"/>
        <v>2.5599999999999999E-4</v>
      </c>
      <c r="O374">
        <f t="shared" si="82"/>
        <v>0.12181367020076755</v>
      </c>
      <c r="P374">
        <f t="shared" si="83"/>
        <v>0.9424546108577373</v>
      </c>
      <c r="Q374">
        <f t="shared" si="76"/>
        <v>0.25146063993161893</v>
      </c>
      <c r="R374">
        <f t="shared" si="77"/>
        <v>0.25146063993161921</v>
      </c>
    </row>
    <row r="375" spans="6:18">
      <c r="F375">
        <f t="shared" si="84"/>
        <v>37.30000000000026</v>
      </c>
      <c r="G375">
        <f t="shared" si="72"/>
        <v>327.82221723437851</v>
      </c>
      <c r="H375">
        <f t="shared" si="78"/>
        <v>1.2181367020076754</v>
      </c>
      <c r="I375" s="4">
        <f t="shared" si="73"/>
        <v>4.0999999999999997E-6</v>
      </c>
      <c r="J375" s="5">
        <f t="shared" si="79"/>
        <v>6.2507812500002246E-7</v>
      </c>
      <c r="K375" s="5">
        <f t="shared" si="80"/>
        <v>6.9214643978857408E-4</v>
      </c>
      <c r="L375" s="5">
        <f t="shared" si="81"/>
        <v>1.3889370961790615E-9</v>
      </c>
      <c r="M375" s="6">
        <f t="shared" si="74"/>
        <v>8.4526636320382026E-6</v>
      </c>
      <c r="N375">
        <f t="shared" si="75"/>
        <v>2.5599999999999999E-4</v>
      </c>
      <c r="O375">
        <f t="shared" si="82"/>
        <v>0.12181367020076755</v>
      </c>
      <c r="P375">
        <f t="shared" si="83"/>
        <v>0.94253960084670507</v>
      </c>
      <c r="Q375">
        <f t="shared" si="76"/>
        <v>0.25138311717007716</v>
      </c>
      <c r="R375">
        <f t="shared" si="77"/>
        <v>0.25138311717007739</v>
      </c>
    </row>
    <row r="376" spans="6:18">
      <c r="F376">
        <f t="shared" si="84"/>
        <v>37.400000000000261</v>
      </c>
      <c r="G376">
        <f t="shared" si="72"/>
        <v>327.82221723437851</v>
      </c>
      <c r="H376">
        <f t="shared" si="78"/>
        <v>1.2181367020076754</v>
      </c>
      <c r="I376" s="4">
        <f t="shared" si="73"/>
        <v>4.0999999999999997E-6</v>
      </c>
      <c r="J376" s="5">
        <f t="shared" si="79"/>
        <v>6.2507812500002246E-7</v>
      </c>
      <c r="K376" s="5">
        <f t="shared" si="80"/>
        <v>6.9255643978857404E-4</v>
      </c>
      <c r="L376" s="5">
        <f t="shared" si="81"/>
        <v>1.3914068117098273E-9</v>
      </c>
      <c r="M376" s="6">
        <f t="shared" si="74"/>
        <v>8.4626806409520874E-6</v>
      </c>
      <c r="N376">
        <f t="shared" si="75"/>
        <v>2.5599999999999999E-4</v>
      </c>
      <c r="O376">
        <f t="shared" si="82"/>
        <v>0.12181367020076755</v>
      </c>
      <c r="P376">
        <f t="shared" si="83"/>
        <v>0.94262438945692684</v>
      </c>
      <c r="Q376">
        <f t="shared" si="76"/>
        <v>0.25130577809412791</v>
      </c>
      <c r="R376">
        <f t="shared" si="77"/>
        <v>0.25130577809412813</v>
      </c>
    </row>
    <row r="377" spans="6:18">
      <c r="F377">
        <f t="shared" si="84"/>
        <v>37.500000000000263</v>
      </c>
      <c r="G377">
        <f t="shared" si="72"/>
        <v>327.82221723437851</v>
      </c>
      <c r="H377">
        <f t="shared" si="78"/>
        <v>1.2181367020076754</v>
      </c>
      <c r="I377" s="4">
        <f t="shared" si="73"/>
        <v>4.0999999999999997E-6</v>
      </c>
      <c r="J377" s="5">
        <f t="shared" si="79"/>
        <v>6.2507812500002246E-7</v>
      </c>
      <c r="K377" s="5">
        <f t="shared" si="80"/>
        <v>6.9296643978857399E-4</v>
      </c>
      <c r="L377" s="5">
        <f t="shared" si="81"/>
        <v>1.3938794531625975E-9</v>
      </c>
      <c r="M377" s="6">
        <f t="shared" si="74"/>
        <v>8.4727035817864103E-6</v>
      </c>
      <c r="N377">
        <f t="shared" si="75"/>
        <v>2.5599999999999999E-4</v>
      </c>
      <c r="O377">
        <f t="shared" si="82"/>
        <v>0.12181367020076755</v>
      </c>
      <c r="P377">
        <f t="shared" si="83"/>
        <v>0.94270897728449377</v>
      </c>
      <c r="Q377">
        <f t="shared" si="76"/>
        <v>0.25122862216005309</v>
      </c>
      <c r="R377">
        <f t="shared" si="77"/>
        <v>0.25122862216005332</v>
      </c>
    </row>
    <row r="378" spans="6:18">
      <c r="F378">
        <f t="shared" si="84"/>
        <v>37.600000000000264</v>
      </c>
      <c r="G378">
        <f t="shared" si="72"/>
        <v>327.82221723437851</v>
      </c>
      <c r="H378">
        <f t="shared" si="78"/>
        <v>1.2181367020076754</v>
      </c>
      <c r="I378" s="4">
        <f t="shared" si="73"/>
        <v>4.0999999999999997E-6</v>
      </c>
      <c r="J378" s="5">
        <f t="shared" si="79"/>
        <v>6.2507812500002246E-7</v>
      </c>
      <c r="K378" s="5">
        <f t="shared" si="80"/>
        <v>6.9337643978857394E-4</v>
      </c>
      <c r="L378" s="5">
        <f t="shared" si="81"/>
        <v>1.3963550222695459E-9</v>
      </c>
      <c r="M378" s="6">
        <f t="shared" si="74"/>
        <v>8.482732454541168E-6</v>
      </c>
      <c r="N378">
        <f t="shared" si="75"/>
        <v>2.5599999999999999E-4</v>
      </c>
      <c r="O378">
        <f t="shared" si="82"/>
        <v>0.12181367020076755</v>
      </c>
      <c r="P378">
        <f t="shared" si="83"/>
        <v>0.94279336492337995</v>
      </c>
      <c r="Q378">
        <f t="shared" si="76"/>
        <v>0.25115164882606489</v>
      </c>
      <c r="R378">
        <f t="shared" si="77"/>
        <v>0.25115164882606505</v>
      </c>
    </row>
    <row r="379" spans="6:18">
      <c r="F379">
        <f t="shared" si="84"/>
        <v>37.700000000000266</v>
      </c>
      <c r="G379">
        <f t="shared" si="72"/>
        <v>327.82221723437851</v>
      </c>
      <c r="H379">
        <f t="shared" si="78"/>
        <v>1.2181367020076754</v>
      </c>
      <c r="I379" s="4">
        <f t="shared" si="73"/>
        <v>4.0999999999999997E-6</v>
      </c>
      <c r="J379" s="5">
        <f t="shared" si="79"/>
        <v>6.2507812500002246E-7</v>
      </c>
      <c r="K379" s="5">
        <f t="shared" si="80"/>
        <v>6.9378643978857389E-4</v>
      </c>
      <c r="L379" s="5">
        <f t="shared" si="81"/>
        <v>1.3988335207628458E-9</v>
      </c>
      <c r="M379" s="6">
        <f t="shared" si="74"/>
        <v>8.4927672592163603E-6</v>
      </c>
      <c r="N379">
        <f t="shared" si="75"/>
        <v>2.5599999999999999E-4</v>
      </c>
      <c r="O379">
        <f t="shared" si="82"/>
        <v>0.12181367020076755</v>
      </c>
      <c r="P379">
        <f t="shared" si="83"/>
        <v>0.94287755296545295</v>
      </c>
      <c r="Q379">
        <f t="shared" si="76"/>
        <v>0.25107485755229747</v>
      </c>
      <c r="R379">
        <f t="shared" si="77"/>
        <v>0.25107485755229764</v>
      </c>
    </row>
    <row r="380" spans="6:18">
      <c r="F380">
        <f t="shared" si="84"/>
        <v>37.800000000000267</v>
      </c>
      <c r="G380">
        <f t="shared" si="72"/>
        <v>327.82221723437851</v>
      </c>
      <c r="H380">
        <f t="shared" si="78"/>
        <v>1.2181367020076754</v>
      </c>
      <c r="I380" s="4">
        <f t="shared" si="73"/>
        <v>4.0999999999999997E-6</v>
      </c>
      <c r="J380" s="5">
        <f t="shared" si="79"/>
        <v>6.2507812500002246E-7</v>
      </c>
      <c r="K380" s="5">
        <f t="shared" si="80"/>
        <v>6.9419643978857384E-4</v>
      </c>
      <c r="L380" s="5">
        <f t="shared" si="81"/>
        <v>1.4013149503746714E-9</v>
      </c>
      <c r="M380" s="6">
        <f t="shared" si="74"/>
        <v>8.5028079958119908E-6</v>
      </c>
      <c r="N380">
        <f t="shared" si="75"/>
        <v>2.5599999999999999E-4</v>
      </c>
      <c r="O380">
        <f t="shared" si="82"/>
        <v>0.12181367020076755</v>
      </c>
      <c r="P380">
        <f t="shared" si="83"/>
        <v>0.94296154200048132</v>
      </c>
      <c r="Q380">
        <f t="shared" si="76"/>
        <v>0.25099824780079938</v>
      </c>
      <c r="R380">
        <f t="shared" si="77"/>
        <v>0.25099824780079955</v>
      </c>
    </row>
    <row r="381" spans="6:18">
      <c r="F381">
        <f t="shared" si="84"/>
        <v>37.900000000000269</v>
      </c>
      <c r="G381">
        <f t="shared" si="72"/>
        <v>327.82221723437851</v>
      </c>
      <c r="H381">
        <f t="shared" si="78"/>
        <v>1.2181367020076754</v>
      </c>
      <c r="I381" s="4">
        <f t="shared" si="73"/>
        <v>4.0999999999999997E-6</v>
      </c>
      <c r="J381" s="5">
        <f t="shared" si="79"/>
        <v>6.2507812500002246E-7</v>
      </c>
      <c r="K381" s="5">
        <f t="shared" si="80"/>
        <v>6.9460643978857379E-4</v>
      </c>
      <c r="L381" s="5">
        <f t="shared" si="81"/>
        <v>1.4037993128371963E-9</v>
      </c>
      <c r="M381" s="6">
        <f t="shared" si="74"/>
        <v>8.5128546643280577E-6</v>
      </c>
      <c r="N381">
        <f t="shared" si="75"/>
        <v>2.5599999999999999E-4</v>
      </c>
      <c r="O381">
        <f t="shared" si="82"/>
        <v>0.12181367020076755</v>
      </c>
      <c r="P381">
        <f t="shared" si="83"/>
        <v>0.94304533261614376</v>
      </c>
      <c r="Q381">
        <f t="shared" si="76"/>
        <v>0.25092181903552546</v>
      </c>
      <c r="R381">
        <f t="shared" si="77"/>
        <v>0.25092181903552563</v>
      </c>
    </row>
    <row r="382" spans="6:18">
      <c r="F382">
        <f t="shared" si="84"/>
        <v>38.00000000000027</v>
      </c>
      <c r="G382">
        <f t="shared" si="72"/>
        <v>327.82221723437851</v>
      </c>
      <c r="H382">
        <f t="shared" si="78"/>
        <v>1.2181367020076754</v>
      </c>
      <c r="I382" s="4">
        <f t="shared" si="73"/>
        <v>4.0999999999999997E-6</v>
      </c>
      <c r="J382" s="5">
        <f t="shared" si="79"/>
        <v>6.2507812500002246E-7</v>
      </c>
      <c r="K382" s="5">
        <f t="shared" si="80"/>
        <v>6.9501643978857374E-4</v>
      </c>
      <c r="L382" s="5">
        <f t="shared" si="81"/>
        <v>1.4062866098825934E-9</v>
      </c>
      <c r="M382" s="6">
        <f t="shared" si="74"/>
        <v>8.5229072647645593E-6</v>
      </c>
      <c r="N382">
        <f t="shared" si="75"/>
        <v>2.5599999999999999E-4</v>
      </c>
      <c r="O382">
        <f t="shared" si="82"/>
        <v>0.12181367020076755</v>
      </c>
      <c r="P382">
        <f t="shared" si="83"/>
        <v>0.94312892539803739</v>
      </c>
      <c r="Q382">
        <f t="shared" si="76"/>
        <v>0.25084557072232894</v>
      </c>
      <c r="R382">
        <f t="shared" si="77"/>
        <v>0.2508455707223291</v>
      </c>
    </row>
    <row r="383" spans="6:18">
      <c r="F383">
        <f t="shared" si="84"/>
        <v>38.100000000000271</v>
      </c>
      <c r="G383">
        <f t="shared" si="72"/>
        <v>327.82221723437851</v>
      </c>
      <c r="H383">
        <f t="shared" si="78"/>
        <v>1.2181367020076754</v>
      </c>
      <c r="I383" s="4">
        <f t="shared" si="73"/>
        <v>4.0999999999999997E-6</v>
      </c>
      <c r="J383" s="5">
        <f t="shared" si="79"/>
        <v>6.2507812500002246E-7</v>
      </c>
      <c r="K383" s="5">
        <f t="shared" si="80"/>
        <v>6.9542643978857369E-4</v>
      </c>
      <c r="L383" s="5">
        <f t="shared" si="81"/>
        <v>1.4087768432430372E-9</v>
      </c>
      <c r="M383" s="6">
        <f t="shared" si="74"/>
        <v>8.5329657971214973E-6</v>
      </c>
      <c r="N383">
        <f t="shared" si="75"/>
        <v>2.5599999999999999E-4</v>
      </c>
      <c r="O383">
        <f t="shared" si="82"/>
        <v>0.12181367020076755</v>
      </c>
      <c r="P383">
        <f t="shared" si="83"/>
        <v>0.94321232092968721</v>
      </c>
      <c r="Q383">
        <f t="shared" si="76"/>
        <v>0.25076950232895373</v>
      </c>
      <c r="R383">
        <f t="shared" si="77"/>
        <v>0.2507695023289539</v>
      </c>
    </row>
    <row r="384" spans="6:18">
      <c r="F384">
        <f t="shared" si="84"/>
        <v>38.200000000000273</v>
      </c>
      <c r="G384">
        <f t="shared" si="72"/>
        <v>327.82221723437851</v>
      </c>
      <c r="H384">
        <f t="shared" si="78"/>
        <v>1.2181367020076754</v>
      </c>
      <c r="I384" s="4">
        <f t="shared" si="73"/>
        <v>4.0999999999999997E-6</v>
      </c>
      <c r="J384" s="5">
        <f t="shared" si="79"/>
        <v>6.2507812500002246E-7</v>
      </c>
      <c r="K384" s="5">
        <f t="shared" si="80"/>
        <v>6.9583643978857364E-4</v>
      </c>
      <c r="L384" s="5">
        <f t="shared" si="81"/>
        <v>1.4112700146507013E-9</v>
      </c>
      <c r="M384" s="6">
        <f t="shared" si="74"/>
        <v>8.5430302613988718E-6</v>
      </c>
      <c r="N384">
        <f t="shared" si="75"/>
        <v>2.5599999999999999E-4</v>
      </c>
      <c r="O384">
        <f t="shared" si="82"/>
        <v>0.12181367020076755</v>
      </c>
      <c r="P384">
        <f t="shared" si="83"/>
        <v>0.94329551979255366</v>
      </c>
      <c r="Q384">
        <f t="shared" si="76"/>
        <v>0.25069361332502649</v>
      </c>
      <c r="R384">
        <f t="shared" si="77"/>
        <v>0.25069361332502665</v>
      </c>
    </row>
    <row r="385" spans="6:18">
      <c r="F385">
        <f t="shared" si="84"/>
        <v>38.300000000000274</v>
      </c>
      <c r="G385">
        <f t="shared" si="72"/>
        <v>327.82221723437851</v>
      </c>
      <c r="H385">
        <f t="shared" si="78"/>
        <v>1.2181367020076754</v>
      </c>
      <c r="I385" s="4">
        <f t="shared" si="73"/>
        <v>4.0999999999999997E-6</v>
      </c>
      <c r="J385" s="5">
        <f t="shared" si="79"/>
        <v>6.2507812500002246E-7</v>
      </c>
      <c r="K385" s="5">
        <f t="shared" si="80"/>
        <v>6.9624643978857359E-4</v>
      </c>
      <c r="L385" s="5">
        <f t="shared" si="81"/>
        <v>1.413766125837759E-9</v>
      </c>
      <c r="M385" s="6">
        <f t="shared" si="74"/>
        <v>8.5531006575966827E-6</v>
      </c>
      <c r="N385">
        <f t="shared" si="75"/>
        <v>2.5599999999999999E-4</v>
      </c>
      <c r="O385">
        <f t="shared" si="82"/>
        <v>0.12181367020076755</v>
      </c>
      <c r="P385">
        <f t="shared" si="83"/>
        <v>0.94337852256604138</v>
      </c>
      <c r="Q385">
        <f t="shared" si="76"/>
        <v>0.25061790318204891</v>
      </c>
      <c r="R385">
        <f t="shared" si="77"/>
        <v>0.25061790318204907</v>
      </c>
    </row>
    <row r="386" spans="6:18">
      <c r="F386">
        <f t="shared" si="84"/>
        <v>38.400000000000276</v>
      </c>
      <c r="G386">
        <f t="shared" ref="G386:G449" si="85">Tc+R_*F386</f>
        <v>327.82221723437851</v>
      </c>
      <c r="H386">
        <f t="shared" si="78"/>
        <v>1.2181367020076754</v>
      </c>
      <c r="I386" s="4">
        <f t="shared" ref="I386:I449" si="86">we</f>
        <v>4.0999999999999997E-6</v>
      </c>
      <c r="J386" s="5">
        <f t="shared" si="79"/>
        <v>6.2507812500002246E-7</v>
      </c>
      <c r="K386" s="5">
        <f t="shared" si="80"/>
        <v>6.9665643978857354E-4</v>
      </c>
      <c r="L386" s="5">
        <f t="shared" si="81"/>
        <v>1.4162651785363837E-9</v>
      </c>
      <c r="M386" s="6">
        <f t="shared" ref="M386:M449" si="87">f2_*f3_/f1_/K386*L386</f>
        <v>8.5631769857149283E-6</v>
      </c>
      <c r="N386">
        <f t="shared" ref="N386:N449" si="88">del_dl</f>
        <v>2.5599999999999999E-4</v>
      </c>
      <c r="O386">
        <f t="shared" si="82"/>
        <v>0.12181367020076755</v>
      </c>
      <c r="P386">
        <f t="shared" si="83"/>
        <v>0.94346132982750808</v>
      </c>
      <c r="Q386">
        <f t="shared" si="76"/>
        <v>0.25054237137339003</v>
      </c>
      <c r="R386">
        <f t="shared" si="77"/>
        <v>0.25054237137339019</v>
      </c>
    </row>
    <row r="387" spans="6:18">
      <c r="F387">
        <f t="shared" si="84"/>
        <v>38.500000000000277</v>
      </c>
      <c r="G387">
        <f t="shared" si="85"/>
        <v>327.82221723437851</v>
      </c>
      <c r="H387">
        <f t="shared" si="78"/>
        <v>1.2181367020076754</v>
      </c>
      <c r="I387" s="4">
        <f t="shared" si="86"/>
        <v>4.0999999999999997E-6</v>
      </c>
      <c r="J387" s="5">
        <f t="shared" si="79"/>
        <v>6.2507812500002246E-7</v>
      </c>
      <c r="K387" s="5">
        <f t="shared" si="80"/>
        <v>6.9706643978857349E-4</v>
      </c>
      <c r="L387" s="5">
        <f t="shared" si="81"/>
        <v>1.4187671744787501E-9</v>
      </c>
      <c r="M387" s="6">
        <f t="shared" si="87"/>
        <v>8.573259245753612E-6</v>
      </c>
      <c r="N387">
        <f t="shared" si="88"/>
        <v>2.5599999999999999E-4</v>
      </c>
      <c r="O387">
        <f t="shared" si="82"/>
        <v>0.12181367020076755</v>
      </c>
      <c r="P387">
        <f t="shared" si="83"/>
        <v>0.94354394215227277</v>
      </c>
      <c r="Q387">
        <f t="shared" ref="Q387:Q450" si="89">Q386+pl/ps*Dl/N386*((Tc-Tf)/ml-Co)/H386/(1-kpart)*M386*dt/L386-Q386*3/K386*we*dt</f>
        <v>0.25046701737427846</v>
      </c>
      <c r="R387">
        <f t="shared" ref="R387:R450" si="90">esidtGeral(R386,K386,MAX(I386,J386),pl,ps,kpart,H386,(H387-H386)/dt,M386,L386,Dl,N386,Co,dt)</f>
        <v>0.25046701737427862</v>
      </c>
    </row>
    <row r="388" spans="6:18">
      <c r="F388">
        <f t="shared" si="84"/>
        <v>38.600000000000279</v>
      </c>
      <c r="G388">
        <f t="shared" si="85"/>
        <v>327.82221723437851</v>
      </c>
      <c r="H388">
        <f t="shared" si="78"/>
        <v>1.2181367020076754</v>
      </c>
      <c r="I388" s="4">
        <f t="shared" si="86"/>
        <v>4.0999999999999997E-6</v>
      </c>
      <c r="J388" s="5">
        <f t="shared" si="79"/>
        <v>6.2507812500002246E-7</v>
      </c>
      <c r="K388" s="5">
        <f t="shared" si="80"/>
        <v>6.9747643978857344E-4</v>
      </c>
      <c r="L388" s="5">
        <f t="shared" si="81"/>
        <v>1.4212721153970308E-9</v>
      </c>
      <c r="M388" s="6">
        <f t="shared" si="87"/>
        <v>8.5833474377127304E-6</v>
      </c>
      <c r="N388">
        <f t="shared" si="88"/>
        <v>2.5599999999999999E-4</v>
      </c>
      <c r="O388">
        <f t="shared" si="82"/>
        <v>0.12181367020076755</v>
      </c>
      <c r="P388">
        <f t="shared" si="83"/>
        <v>0.94362636011362411</v>
      </c>
      <c r="Q388">
        <f t="shared" si="89"/>
        <v>0.25039184066179482</v>
      </c>
      <c r="R388">
        <f t="shared" si="90"/>
        <v>0.25039184066179498</v>
      </c>
    </row>
    <row r="389" spans="6:18">
      <c r="F389">
        <f t="shared" si="84"/>
        <v>38.70000000000028</v>
      </c>
      <c r="G389">
        <f t="shared" si="85"/>
        <v>327.82221723437851</v>
      </c>
      <c r="H389">
        <f t="shared" si="78"/>
        <v>1.2181367020076754</v>
      </c>
      <c r="I389" s="4">
        <f t="shared" si="86"/>
        <v>4.0999999999999997E-6</v>
      </c>
      <c r="J389" s="5">
        <f t="shared" si="79"/>
        <v>6.2507812500002246E-7</v>
      </c>
      <c r="K389" s="5">
        <f t="shared" si="80"/>
        <v>6.9788643978857339E-4</v>
      </c>
      <c r="L389" s="5">
        <f t="shared" si="81"/>
        <v>1.4237800030234E-9</v>
      </c>
      <c r="M389" s="6">
        <f t="shared" si="87"/>
        <v>8.5934415615922853E-6</v>
      </c>
      <c r="N389">
        <f t="shared" si="88"/>
        <v>2.5599999999999999E-4</v>
      </c>
      <c r="O389">
        <f t="shared" si="82"/>
        <v>0.12181367020076755</v>
      </c>
      <c r="P389">
        <f t="shared" si="83"/>
        <v>0.94370858428282867</v>
      </c>
      <c r="Q389">
        <f t="shared" si="89"/>
        <v>0.25031684071486404</v>
      </c>
      <c r="R389">
        <f t="shared" si="90"/>
        <v>0.25031684071486421</v>
      </c>
    </row>
    <row r="390" spans="6:18">
      <c r="F390">
        <f t="shared" si="84"/>
        <v>38.800000000000281</v>
      </c>
      <c r="G390">
        <f t="shared" si="85"/>
        <v>327.82221723437851</v>
      </c>
      <c r="H390">
        <f t="shared" si="78"/>
        <v>1.2181367020076754</v>
      </c>
      <c r="I390" s="4">
        <f t="shared" si="86"/>
        <v>4.0999999999999997E-6</v>
      </c>
      <c r="J390" s="5">
        <f t="shared" si="79"/>
        <v>6.2507812500002246E-7</v>
      </c>
      <c r="K390" s="5">
        <f t="shared" si="80"/>
        <v>6.9829643978857334E-4</v>
      </c>
      <c r="L390" s="5">
        <f t="shared" si="81"/>
        <v>1.4262908390900313E-9</v>
      </c>
      <c r="M390" s="6">
        <f t="shared" si="87"/>
        <v>8.6035416173922783E-6</v>
      </c>
      <c r="N390">
        <f t="shared" si="88"/>
        <v>2.5599999999999999E-4</v>
      </c>
      <c r="O390">
        <f t="shared" si="82"/>
        <v>0.12181367020076755</v>
      </c>
      <c r="P390">
        <f t="shared" si="83"/>
        <v>0.94379061522913932</v>
      </c>
      <c r="Q390">
        <f t="shared" si="89"/>
        <v>0.25024201701424775</v>
      </c>
      <c r="R390">
        <f t="shared" si="90"/>
        <v>0.25024201701424792</v>
      </c>
    </row>
    <row r="391" spans="6:18">
      <c r="F391">
        <f t="shared" si="84"/>
        <v>38.900000000000283</v>
      </c>
      <c r="G391">
        <f t="shared" si="85"/>
        <v>327.82221723437851</v>
      </c>
      <c r="H391">
        <f t="shared" si="78"/>
        <v>1.2181367020076754</v>
      </c>
      <c r="I391" s="4">
        <f t="shared" si="86"/>
        <v>4.0999999999999997E-6</v>
      </c>
      <c r="J391" s="5">
        <f t="shared" si="79"/>
        <v>6.2507812500002246E-7</v>
      </c>
      <c r="K391" s="5">
        <f t="shared" si="80"/>
        <v>6.9870643978857329E-4</v>
      </c>
      <c r="L391" s="5">
        <f t="shared" si="81"/>
        <v>1.4288046253290982E-9</v>
      </c>
      <c r="M391" s="6">
        <f t="shared" si="87"/>
        <v>8.613647605112706E-6</v>
      </c>
      <c r="N391">
        <f t="shared" si="88"/>
        <v>2.5599999999999999E-4</v>
      </c>
      <c r="O391">
        <f t="shared" si="82"/>
        <v>0.12181367020076755</v>
      </c>
      <c r="P391">
        <f t="shared" si="83"/>
        <v>0.94387245351980364</v>
      </c>
      <c r="Q391">
        <f t="shared" si="89"/>
        <v>0.25016736904253689</v>
      </c>
      <c r="R391">
        <f t="shared" si="90"/>
        <v>0.25016736904253706</v>
      </c>
    </row>
    <row r="392" spans="6:18">
      <c r="F392">
        <f t="shared" si="84"/>
        <v>39.000000000000284</v>
      </c>
      <c r="G392">
        <f t="shared" si="85"/>
        <v>327.82221723437851</v>
      </c>
      <c r="H392">
        <f t="shared" si="78"/>
        <v>1.2181367020076754</v>
      </c>
      <c r="I392" s="4">
        <f t="shared" si="86"/>
        <v>4.0999999999999997E-6</v>
      </c>
      <c r="J392" s="5">
        <f t="shared" si="79"/>
        <v>6.2507812500002246E-7</v>
      </c>
      <c r="K392" s="5">
        <f t="shared" si="80"/>
        <v>6.9911643978857324E-4</v>
      </c>
      <c r="L392" s="5">
        <f t="shared" si="81"/>
        <v>1.4313213634727745E-9</v>
      </c>
      <c r="M392" s="6">
        <f t="shared" si="87"/>
        <v>8.6237595247535701E-6</v>
      </c>
      <c r="N392">
        <f t="shared" si="88"/>
        <v>2.5599999999999999E-4</v>
      </c>
      <c r="O392">
        <f t="shared" si="82"/>
        <v>0.12181367020076755</v>
      </c>
      <c r="P392">
        <f t="shared" si="83"/>
        <v>0.94395409972007183</v>
      </c>
      <c r="Q392">
        <f t="shared" si="89"/>
        <v>0.250092896284144</v>
      </c>
      <c r="R392">
        <f t="shared" si="90"/>
        <v>0.25009289628414416</v>
      </c>
    </row>
    <row r="393" spans="6:18">
      <c r="F393">
        <f t="shared" si="84"/>
        <v>39.100000000000286</v>
      </c>
      <c r="G393">
        <f t="shared" si="85"/>
        <v>327.82221723437851</v>
      </c>
      <c r="H393">
        <f t="shared" si="78"/>
        <v>1.2181367020076754</v>
      </c>
      <c r="I393" s="4">
        <f t="shared" si="86"/>
        <v>4.0999999999999997E-6</v>
      </c>
      <c r="J393" s="5">
        <f t="shared" si="79"/>
        <v>6.2507812500002246E-7</v>
      </c>
      <c r="K393" s="5">
        <f t="shared" si="80"/>
        <v>6.9952643978857319E-4</v>
      </c>
      <c r="L393" s="5">
        <f t="shared" si="81"/>
        <v>1.433841055253234E-9</v>
      </c>
      <c r="M393" s="6">
        <f t="shared" si="87"/>
        <v>8.6338773763148707E-6</v>
      </c>
      <c r="N393">
        <f t="shared" si="88"/>
        <v>2.5599999999999999E-4</v>
      </c>
      <c r="O393">
        <f t="shared" si="82"/>
        <v>0.12181367020076755</v>
      </c>
      <c r="P393">
        <f t="shared" si="83"/>
        <v>0.94403555439320563</v>
      </c>
      <c r="Q393">
        <f t="shared" si="89"/>
        <v>0.25001859822529582</v>
      </c>
      <c r="R393">
        <f t="shared" si="90"/>
        <v>0.25001859822529604</v>
      </c>
    </row>
    <row r="394" spans="6:18">
      <c r="F394">
        <f t="shared" si="84"/>
        <v>39.200000000000287</v>
      </c>
      <c r="G394">
        <f t="shared" si="85"/>
        <v>327.82221723437851</v>
      </c>
      <c r="H394">
        <f t="shared" si="78"/>
        <v>1.2181367020076754</v>
      </c>
      <c r="I394" s="4">
        <f t="shared" si="86"/>
        <v>4.0999999999999997E-6</v>
      </c>
      <c r="J394" s="5">
        <f t="shared" si="79"/>
        <v>6.2507812500002246E-7</v>
      </c>
      <c r="K394" s="5">
        <f t="shared" si="80"/>
        <v>6.9993643978857314E-4</v>
      </c>
      <c r="L394" s="5">
        <f t="shared" si="81"/>
        <v>1.4363637024026498E-9</v>
      </c>
      <c r="M394" s="6">
        <f t="shared" si="87"/>
        <v>8.6440011597966059E-6</v>
      </c>
      <c r="N394">
        <f t="shared" si="88"/>
        <v>2.5599999999999999E-4</v>
      </c>
      <c r="O394">
        <f t="shared" si="82"/>
        <v>0.12181367020076755</v>
      </c>
      <c r="P394">
        <f t="shared" si="83"/>
        <v>0.94411681810048553</v>
      </c>
      <c r="Q394">
        <f t="shared" si="89"/>
        <v>0.24994447435402598</v>
      </c>
      <c r="R394">
        <f t="shared" si="90"/>
        <v>0.2499444743540262</v>
      </c>
    </row>
    <row r="395" spans="6:18">
      <c r="F395">
        <f t="shared" si="84"/>
        <v>39.300000000000288</v>
      </c>
      <c r="G395">
        <f t="shared" si="85"/>
        <v>327.82221723437851</v>
      </c>
      <c r="H395">
        <f t="shared" si="78"/>
        <v>1.2181367020076754</v>
      </c>
      <c r="I395" s="4">
        <f t="shared" si="86"/>
        <v>4.0999999999999997E-6</v>
      </c>
      <c r="J395" s="5">
        <f t="shared" si="79"/>
        <v>6.2507812500002246E-7</v>
      </c>
      <c r="K395" s="5">
        <f t="shared" si="80"/>
        <v>7.0034643978857309E-4</v>
      </c>
      <c r="L395" s="5">
        <f t="shared" si="81"/>
        <v>1.438889306653196E-9</v>
      </c>
      <c r="M395" s="6">
        <f t="shared" si="87"/>
        <v>8.6541308751987776E-6</v>
      </c>
      <c r="N395">
        <f t="shared" si="88"/>
        <v>2.5599999999999999E-4</v>
      </c>
      <c r="O395">
        <f t="shared" si="82"/>
        <v>0.12181367020076755</v>
      </c>
      <c r="P395">
        <f t="shared" si="83"/>
        <v>0.94419789140121935</v>
      </c>
      <c r="Q395">
        <f t="shared" si="89"/>
        <v>0.24987052416016736</v>
      </c>
      <c r="R395">
        <f t="shared" si="90"/>
        <v>0.24987052416016758</v>
      </c>
    </row>
    <row r="396" spans="6:18">
      <c r="F396">
        <f t="shared" si="84"/>
        <v>39.40000000000029</v>
      </c>
      <c r="G396">
        <f t="shared" si="85"/>
        <v>327.82221723437851</v>
      </c>
      <c r="H396">
        <f t="shared" si="78"/>
        <v>1.2181367020076754</v>
      </c>
      <c r="I396" s="4">
        <f t="shared" si="86"/>
        <v>4.0999999999999997E-6</v>
      </c>
      <c r="J396" s="5">
        <f t="shared" si="79"/>
        <v>6.2507812500002246E-7</v>
      </c>
      <c r="K396" s="5">
        <f t="shared" si="80"/>
        <v>7.0075643978857304E-4</v>
      </c>
      <c r="L396" s="5">
        <f t="shared" si="81"/>
        <v>1.4414178697370463E-9</v>
      </c>
      <c r="M396" s="6">
        <f t="shared" si="87"/>
        <v>8.6642665225213874E-6</v>
      </c>
      <c r="N396">
        <f t="shared" si="88"/>
        <v>2.5599999999999999E-4</v>
      </c>
      <c r="O396">
        <f t="shared" si="82"/>
        <v>0.12181367020076755</v>
      </c>
      <c r="P396">
        <f t="shared" si="83"/>
        <v>0.94427877485275036</v>
      </c>
      <c r="Q396">
        <f t="shared" si="89"/>
        <v>0.24979674713534486</v>
      </c>
      <c r="R396">
        <f t="shared" si="90"/>
        <v>0.24979674713534508</v>
      </c>
    </row>
    <row r="397" spans="6:18">
      <c r="F397">
        <f t="shared" si="84"/>
        <v>39.500000000000291</v>
      </c>
      <c r="G397">
        <f t="shared" si="85"/>
        <v>327.82221723437851</v>
      </c>
      <c r="H397">
        <f t="shared" si="78"/>
        <v>1.2181367020076754</v>
      </c>
      <c r="I397" s="4">
        <f t="shared" si="86"/>
        <v>4.0999999999999997E-6</v>
      </c>
      <c r="J397" s="5">
        <f t="shared" si="79"/>
        <v>6.2507812500002246E-7</v>
      </c>
      <c r="K397" s="5">
        <f t="shared" si="80"/>
        <v>7.0116643978857299E-4</v>
      </c>
      <c r="L397" s="5">
        <f t="shared" si="81"/>
        <v>1.4439493933863742E-9</v>
      </c>
      <c r="M397" s="6">
        <f t="shared" si="87"/>
        <v>8.6744081017644303E-6</v>
      </c>
      <c r="N397">
        <f t="shared" si="88"/>
        <v>2.5599999999999999E-4</v>
      </c>
      <c r="O397">
        <f t="shared" si="82"/>
        <v>0.12181367020076755</v>
      </c>
      <c r="P397">
        <f t="shared" si="83"/>
        <v>0.94435946901046564</v>
      </c>
      <c r="Q397">
        <f t="shared" si="89"/>
        <v>0.249723142772968</v>
      </c>
      <c r="R397">
        <f t="shared" si="90"/>
        <v>0.24972314277296825</v>
      </c>
    </row>
    <row r="398" spans="6:18">
      <c r="F398">
        <f t="shared" si="84"/>
        <v>39.600000000000293</v>
      </c>
      <c r="G398">
        <f t="shared" si="85"/>
        <v>327.82221723437851</v>
      </c>
      <c r="H398">
        <f t="shared" si="78"/>
        <v>1.2181367020076754</v>
      </c>
      <c r="I398" s="4">
        <f t="shared" si="86"/>
        <v>4.0999999999999997E-6</v>
      </c>
      <c r="J398" s="5">
        <f t="shared" si="79"/>
        <v>6.2507812500002246E-7</v>
      </c>
      <c r="K398" s="5">
        <f t="shared" si="80"/>
        <v>7.0157643978857294E-4</v>
      </c>
      <c r="L398" s="5">
        <f t="shared" si="81"/>
        <v>1.4464838793333533E-9</v>
      </c>
      <c r="M398" s="6">
        <f t="shared" si="87"/>
        <v>8.6845556129279112E-6</v>
      </c>
      <c r="N398">
        <f t="shared" si="88"/>
        <v>2.5599999999999999E-4</v>
      </c>
      <c r="O398">
        <f t="shared" si="82"/>
        <v>0.12181367020076755</v>
      </c>
      <c r="P398">
        <f t="shared" si="83"/>
        <v>0.94443997442780314</v>
      </c>
      <c r="Q398">
        <f t="shared" si="89"/>
        <v>0.24964971056822371</v>
      </c>
      <c r="R398">
        <f t="shared" si="90"/>
        <v>0.24964971056822396</v>
      </c>
    </row>
    <row r="399" spans="6:18">
      <c r="F399">
        <f t="shared" si="84"/>
        <v>39.700000000000294</v>
      </c>
      <c r="G399">
        <f t="shared" si="85"/>
        <v>327.82221723437851</v>
      </c>
      <c r="H399">
        <f t="shared" si="78"/>
        <v>1.2181367020076754</v>
      </c>
      <c r="I399" s="4">
        <f t="shared" si="86"/>
        <v>4.0999999999999997E-6</v>
      </c>
      <c r="J399" s="5">
        <f t="shared" si="79"/>
        <v>6.2507812500002246E-7</v>
      </c>
      <c r="K399" s="5">
        <f t="shared" si="80"/>
        <v>7.0198643978857289E-4</v>
      </c>
      <c r="L399" s="5">
        <f t="shared" si="81"/>
        <v>1.4490213293101578E-9</v>
      </c>
      <c r="M399" s="6">
        <f t="shared" si="87"/>
        <v>8.6947090560118303E-6</v>
      </c>
      <c r="N399">
        <f t="shared" si="88"/>
        <v>2.5599999999999999E-4</v>
      </c>
      <c r="O399">
        <f t="shared" si="82"/>
        <v>0.12181367020076755</v>
      </c>
      <c r="P399">
        <f t="shared" si="83"/>
        <v>0.94452029165626061</v>
      </c>
      <c r="Q399">
        <f t="shared" si="89"/>
        <v>0.24957645001806891</v>
      </c>
      <c r="R399">
        <f t="shared" si="90"/>
        <v>0.24957645001806919</v>
      </c>
    </row>
    <row r="400" spans="6:18">
      <c r="F400">
        <f t="shared" si="84"/>
        <v>39.800000000000296</v>
      </c>
      <c r="G400">
        <f t="shared" si="85"/>
        <v>327.82221723437851</v>
      </c>
      <c r="H400">
        <f t="shared" si="78"/>
        <v>1.2181367020076754</v>
      </c>
      <c r="I400" s="4">
        <f t="shared" si="86"/>
        <v>4.0999999999999997E-6</v>
      </c>
      <c r="J400" s="5">
        <f t="shared" si="79"/>
        <v>6.2507812500002246E-7</v>
      </c>
      <c r="K400" s="5">
        <f t="shared" si="80"/>
        <v>7.0239643978857284E-4</v>
      </c>
      <c r="L400" s="5">
        <f t="shared" si="81"/>
        <v>1.4515617450489603E-9</v>
      </c>
      <c r="M400" s="6">
        <f t="shared" si="87"/>
        <v>8.7048684310161824E-6</v>
      </c>
      <c r="N400">
        <f t="shared" si="88"/>
        <v>2.5599999999999999E-4</v>
      </c>
      <c r="O400">
        <f t="shared" si="82"/>
        <v>0.12181367020076755</v>
      </c>
      <c r="P400">
        <f t="shared" si="83"/>
        <v>0.94460042124540322</v>
      </c>
      <c r="Q400">
        <f t="shared" si="89"/>
        <v>0.24950336062122347</v>
      </c>
      <c r="R400">
        <f t="shared" si="90"/>
        <v>0.24950336062122372</v>
      </c>
    </row>
    <row r="401" spans="6:18">
      <c r="F401">
        <f t="shared" si="84"/>
        <v>39.900000000000297</v>
      </c>
      <c r="G401">
        <f t="shared" si="85"/>
        <v>327.82221723437851</v>
      </c>
      <c r="H401">
        <f t="shared" si="78"/>
        <v>1.2181367020076754</v>
      </c>
      <c r="I401" s="4">
        <f t="shared" si="86"/>
        <v>4.0999999999999997E-6</v>
      </c>
      <c r="J401" s="5">
        <f t="shared" si="79"/>
        <v>6.2507812500002246E-7</v>
      </c>
      <c r="K401" s="5">
        <f t="shared" si="80"/>
        <v>7.0280643978857279E-4</v>
      </c>
      <c r="L401" s="5">
        <f t="shared" si="81"/>
        <v>1.4541051282819352E-9</v>
      </c>
      <c r="M401" s="6">
        <f t="shared" si="87"/>
        <v>8.7150337379409692E-6</v>
      </c>
      <c r="N401">
        <f t="shared" si="88"/>
        <v>2.5599999999999999E-4</v>
      </c>
      <c r="O401">
        <f t="shared" si="82"/>
        <v>0.12181367020076755</v>
      </c>
      <c r="P401">
        <f t="shared" si="83"/>
        <v>0.94468036374287112</v>
      </c>
      <c r="Q401">
        <f t="shared" si="89"/>
        <v>0.24943044187816274</v>
      </c>
      <c r="R401">
        <f t="shared" si="90"/>
        <v>0.24943044187816296</v>
      </c>
    </row>
    <row r="402" spans="6:18">
      <c r="F402">
        <f t="shared" si="84"/>
        <v>40.000000000000298</v>
      </c>
      <c r="G402">
        <f t="shared" si="85"/>
        <v>327.82221723437851</v>
      </c>
      <c r="H402">
        <f t="shared" si="78"/>
        <v>1.2181367020076754</v>
      </c>
      <c r="I402" s="4">
        <f t="shared" si="86"/>
        <v>4.0999999999999997E-6</v>
      </c>
      <c r="J402" s="5">
        <f t="shared" si="79"/>
        <v>6.2507812500002246E-7</v>
      </c>
      <c r="K402" s="5">
        <f t="shared" si="80"/>
        <v>7.0321643978857274E-4</v>
      </c>
      <c r="L402" s="5">
        <f t="shared" si="81"/>
        <v>1.4566514807412563E-9</v>
      </c>
      <c r="M402" s="6">
        <f t="shared" si="87"/>
        <v>8.7252049767861958E-6</v>
      </c>
      <c r="N402">
        <f t="shared" si="88"/>
        <v>2.5599999999999999E-4</v>
      </c>
      <c r="O402">
        <f t="shared" si="82"/>
        <v>0.12181367020076755</v>
      </c>
      <c r="P402">
        <f t="shared" si="83"/>
        <v>0.94476011969438778</v>
      </c>
      <c r="Q402">
        <f t="shared" si="89"/>
        <v>0.2493576932911106</v>
      </c>
      <c r="R402">
        <f t="shared" si="90"/>
        <v>0.24935769329111082</v>
      </c>
    </row>
    <row r="403" spans="6:18">
      <c r="F403">
        <f t="shared" si="84"/>
        <v>40.1000000000003</v>
      </c>
      <c r="G403">
        <f t="shared" si="85"/>
        <v>327.82221723437851</v>
      </c>
      <c r="H403">
        <f t="shared" ref="H403:H466" si="91">(G403-Tf)/ml</f>
        <v>1.2181367020076754</v>
      </c>
      <c r="I403" s="4">
        <f t="shared" si="86"/>
        <v>4.0999999999999997E-6</v>
      </c>
      <c r="J403" s="5">
        <f t="shared" ref="J403:J466" si="92">Glob(H403,N403,Dl,Co,kpart)</f>
        <v>6.2507812500002246E-7</v>
      </c>
      <c r="K403" s="5">
        <f t="shared" ref="K403:K466" si="93">I402*dt+K402</f>
        <v>7.0362643978857269E-4</v>
      </c>
      <c r="L403" s="5">
        <f t="shared" ref="L403:L466" si="94">K403^3*4/3*PI()</f>
        <v>1.4592008041590971E-9</v>
      </c>
      <c r="M403" s="6">
        <f t="shared" si="87"/>
        <v>8.7353821475518589E-6</v>
      </c>
      <c r="N403">
        <f t="shared" si="88"/>
        <v>2.5599999999999999E-4</v>
      </c>
      <c r="O403">
        <f t="shared" ref="O403:O466" si="95">O402+(kpart*H402-O402)/L402/R402*(L402*(R403-R402)+R402*MAX(I402,J402)*M402*dt)</f>
        <v>0.12181367020076755</v>
      </c>
      <c r="P403">
        <f t="shared" ref="P403:P466" si="96">R403*O403+(1-R403)*H403</f>
        <v>0.94483968964376763</v>
      </c>
      <c r="Q403">
        <f t="shared" si="89"/>
        <v>0.24928511436403228</v>
      </c>
      <c r="R403">
        <f t="shared" si="90"/>
        <v>0.2492851143640325</v>
      </c>
    </row>
    <row r="404" spans="6:18">
      <c r="F404">
        <f t="shared" si="84"/>
        <v>40.200000000000301</v>
      </c>
      <c r="G404">
        <f t="shared" si="85"/>
        <v>327.82221723437851</v>
      </c>
      <c r="H404">
        <f t="shared" si="91"/>
        <v>1.2181367020076754</v>
      </c>
      <c r="I404" s="4">
        <f t="shared" si="86"/>
        <v>4.0999999999999997E-6</v>
      </c>
      <c r="J404" s="5">
        <f t="shared" si="92"/>
        <v>6.2507812500002246E-7</v>
      </c>
      <c r="K404" s="5">
        <f t="shared" si="93"/>
        <v>7.0403643978857264E-4</v>
      </c>
      <c r="L404" s="5">
        <f t="shared" si="94"/>
        <v>1.461753100267631E-9</v>
      </c>
      <c r="M404" s="6">
        <f t="shared" si="87"/>
        <v>8.7455652502379567E-6</v>
      </c>
      <c r="N404">
        <f t="shared" si="88"/>
        <v>2.5599999999999999E-4</v>
      </c>
      <c r="O404">
        <f t="shared" si="95"/>
        <v>0.12181367020076755</v>
      </c>
      <c r="P404">
        <f t="shared" si="96"/>
        <v>0.94491907413292353</v>
      </c>
      <c r="Q404">
        <f t="shared" si="89"/>
        <v>0.24921270460262723</v>
      </c>
      <c r="R404">
        <f t="shared" si="90"/>
        <v>0.24921270460262746</v>
      </c>
    </row>
    <row r="405" spans="6:18">
      <c r="F405">
        <f t="shared" si="84"/>
        <v>40.300000000000303</v>
      </c>
      <c r="G405">
        <f t="shared" si="85"/>
        <v>327.82221723437851</v>
      </c>
      <c r="H405">
        <f t="shared" si="91"/>
        <v>1.2181367020076754</v>
      </c>
      <c r="I405" s="4">
        <f t="shared" si="86"/>
        <v>4.0999999999999997E-6</v>
      </c>
      <c r="J405" s="5">
        <f t="shared" si="92"/>
        <v>6.2507812500002246E-7</v>
      </c>
      <c r="K405" s="5">
        <f t="shared" si="93"/>
        <v>7.044464397885726E-4</v>
      </c>
      <c r="L405" s="5">
        <f t="shared" si="94"/>
        <v>1.4643083707990317E-9</v>
      </c>
      <c r="M405" s="6">
        <f t="shared" si="87"/>
        <v>8.7557542848444909E-6</v>
      </c>
      <c r="N405">
        <f t="shared" si="88"/>
        <v>2.5599999999999999E-4</v>
      </c>
      <c r="O405">
        <f t="shared" si="95"/>
        <v>0.12181367020076755</v>
      </c>
      <c r="P405">
        <f t="shared" si="96"/>
        <v>0.94499827370187528</v>
      </c>
      <c r="Q405">
        <f t="shared" si="89"/>
        <v>0.24914046351432201</v>
      </c>
      <c r="R405">
        <f t="shared" si="90"/>
        <v>0.24914046351432226</v>
      </c>
    </row>
    <row r="406" spans="6:18">
      <c r="F406">
        <f t="shared" si="84"/>
        <v>40.400000000000304</v>
      </c>
      <c r="G406">
        <f t="shared" si="85"/>
        <v>327.82221723437851</v>
      </c>
      <c r="H406">
        <f t="shared" si="91"/>
        <v>1.2181367020076754</v>
      </c>
      <c r="I406" s="4">
        <f t="shared" si="86"/>
        <v>4.0999999999999997E-6</v>
      </c>
      <c r="J406" s="5">
        <f t="shared" si="92"/>
        <v>6.2507812500002246E-7</v>
      </c>
      <c r="K406" s="5">
        <f t="shared" si="93"/>
        <v>7.0485643978857255E-4</v>
      </c>
      <c r="L406" s="5">
        <f t="shared" si="94"/>
        <v>1.4668666174854728E-9</v>
      </c>
      <c r="M406" s="6">
        <f t="shared" si="87"/>
        <v>8.7659492513714598E-6</v>
      </c>
      <c r="N406">
        <f t="shared" si="88"/>
        <v>2.5599999999999999E-4</v>
      </c>
      <c r="O406">
        <f t="shared" si="95"/>
        <v>0.12181367020076755</v>
      </c>
      <c r="P406">
        <f t="shared" si="96"/>
        <v>0.94507728888875675</v>
      </c>
      <c r="Q406">
        <f t="shared" si="89"/>
        <v>0.24906839060826333</v>
      </c>
      <c r="R406">
        <f t="shared" si="90"/>
        <v>0.24906839060826361</v>
      </c>
    </row>
    <row r="407" spans="6:18">
      <c r="F407">
        <f t="shared" si="84"/>
        <v>40.500000000000306</v>
      </c>
      <c r="G407">
        <f t="shared" si="85"/>
        <v>327.82221723437851</v>
      </c>
      <c r="H407">
        <f t="shared" si="91"/>
        <v>1.2181367020076754</v>
      </c>
      <c r="I407" s="4">
        <f t="shared" si="86"/>
        <v>4.0999999999999997E-6</v>
      </c>
      <c r="J407" s="5">
        <f t="shared" si="92"/>
        <v>6.2507812500002246E-7</v>
      </c>
      <c r="K407" s="5">
        <f t="shared" si="93"/>
        <v>7.052664397885725E-4</v>
      </c>
      <c r="L407" s="5">
        <f t="shared" si="94"/>
        <v>1.4694278420591285E-9</v>
      </c>
      <c r="M407" s="6">
        <f t="shared" si="87"/>
        <v>8.7761501498188685E-6</v>
      </c>
      <c r="N407">
        <f t="shared" si="88"/>
        <v>2.5599999999999999E-4</v>
      </c>
      <c r="O407">
        <f t="shared" si="95"/>
        <v>0.12181367020076755</v>
      </c>
      <c r="P407">
        <f t="shared" si="96"/>
        <v>0.94515612022982343</v>
      </c>
      <c r="Q407">
        <f t="shared" si="89"/>
        <v>0.24899648539531105</v>
      </c>
      <c r="R407">
        <f t="shared" si="90"/>
        <v>0.24899648539531133</v>
      </c>
    </row>
    <row r="408" spans="6:18">
      <c r="F408">
        <f t="shared" si="84"/>
        <v>40.600000000000307</v>
      </c>
      <c r="G408">
        <f t="shared" si="85"/>
        <v>327.82221723437851</v>
      </c>
      <c r="H408">
        <f t="shared" si="91"/>
        <v>1.2181367020076754</v>
      </c>
      <c r="I408" s="4">
        <f t="shared" si="86"/>
        <v>4.0999999999999997E-6</v>
      </c>
      <c r="J408" s="5">
        <f t="shared" si="92"/>
        <v>6.2507812500002246E-7</v>
      </c>
      <c r="K408" s="5">
        <f t="shared" si="93"/>
        <v>7.0567643978857245E-4</v>
      </c>
      <c r="L408" s="5">
        <f t="shared" si="94"/>
        <v>1.4719920462521717E-9</v>
      </c>
      <c r="M408" s="6">
        <f t="shared" si="87"/>
        <v>8.7863569801867086E-6</v>
      </c>
      <c r="N408">
        <f t="shared" si="88"/>
        <v>2.5599999999999999E-4</v>
      </c>
      <c r="O408">
        <f t="shared" si="95"/>
        <v>0.12181367020076755</v>
      </c>
      <c r="P408">
        <f t="shared" si="96"/>
        <v>0.94523476825946018</v>
      </c>
      <c r="Q408">
        <f t="shared" si="89"/>
        <v>0.24892474738803111</v>
      </c>
      <c r="R408">
        <f t="shared" si="90"/>
        <v>0.24892474738803139</v>
      </c>
    </row>
    <row r="409" spans="6:18">
      <c r="F409">
        <f t="shared" si="84"/>
        <v>40.700000000000308</v>
      </c>
      <c r="G409">
        <f t="shared" si="85"/>
        <v>327.82221723437851</v>
      </c>
      <c r="H409">
        <f t="shared" si="91"/>
        <v>1.2181367020076754</v>
      </c>
      <c r="I409" s="4">
        <f t="shared" si="86"/>
        <v>4.0999999999999997E-6</v>
      </c>
      <c r="J409" s="5">
        <f t="shared" si="92"/>
        <v>6.2507812500002246E-7</v>
      </c>
      <c r="K409" s="5">
        <f t="shared" si="93"/>
        <v>7.060864397885724E-4</v>
      </c>
      <c r="L409" s="5">
        <f t="shared" si="94"/>
        <v>1.4745592317967767E-9</v>
      </c>
      <c r="M409" s="6">
        <f t="shared" si="87"/>
        <v>8.7965697424749885E-6</v>
      </c>
      <c r="N409">
        <f t="shared" si="88"/>
        <v>2.5599999999999999E-4</v>
      </c>
      <c r="O409">
        <f t="shared" si="95"/>
        <v>0.12181367020076755</v>
      </c>
      <c r="P409">
        <f t="shared" si="96"/>
        <v>0.94531323351018981</v>
      </c>
      <c r="Q409">
        <f t="shared" si="89"/>
        <v>0.24885317610068866</v>
      </c>
      <c r="R409">
        <f t="shared" si="90"/>
        <v>0.24885317610068894</v>
      </c>
    </row>
    <row r="410" spans="6:18">
      <c r="F410">
        <f t="shared" si="84"/>
        <v>40.80000000000031</v>
      </c>
      <c r="G410">
        <f t="shared" si="85"/>
        <v>327.82221723437851</v>
      </c>
      <c r="H410">
        <f t="shared" si="91"/>
        <v>1.2181367020076754</v>
      </c>
      <c r="I410" s="4">
        <f t="shared" si="86"/>
        <v>4.0999999999999997E-6</v>
      </c>
      <c r="J410" s="5">
        <f t="shared" si="92"/>
        <v>6.2507812500002246E-7</v>
      </c>
      <c r="K410" s="5">
        <f t="shared" si="93"/>
        <v>7.0649643978857235E-4</v>
      </c>
      <c r="L410" s="5">
        <f t="shared" si="94"/>
        <v>1.4771294004251165E-9</v>
      </c>
      <c r="M410" s="6">
        <f t="shared" si="87"/>
        <v>8.8067884366837014E-6</v>
      </c>
      <c r="N410">
        <f t="shared" si="88"/>
        <v>2.5599999999999999E-4</v>
      </c>
      <c r="O410">
        <f t="shared" si="95"/>
        <v>0.12181367020076755</v>
      </c>
      <c r="P410">
        <f t="shared" si="96"/>
        <v>0.94539151651267905</v>
      </c>
      <c r="Q410">
        <f t="shared" si="89"/>
        <v>0.24878177104924121</v>
      </c>
      <c r="R410">
        <f t="shared" si="90"/>
        <v>0.24878177104924146</v>
      </c>
    </row>
    <row r="411" spans="6:18">
      <c r="F411">
        <f t="shared" si="84"/>
        <v>40.900000000000311</v>
      </c>
      <c r="G411">
        <f t="shared" si="85"/>
        <v>327.82221723437851</v>
      </c>
      <c r="H411">
        <f t="shared" si="91"/>
        <v>1.2181367020076754</v>
      </c>
      <c r="I411" s="4">
        <f t="shared" si="86"/>
        <v>4.0999999999999997E-6</v>
      </c>
      <c r="J411" s="5">
        <f t="shared" si="92"/>
        <v>6.2507812500002246E-7</v>
      </c>
      <c r="K411" s="5">
        <f t="shared" si="93"/>
        <v>7.069064397885723E-4</v>
      </c>
      <c r="L411" s="5">
        <f t="shared" si="94"/>
        <v>1.479702553869366E-9</v>
      </c>
      <c r="M411" s="6">
        <f t="shared" si="87"/>
        <v>8.8170130628128541E-6</v>
      </c>
      <c r="N411">
        <f t="shared" si="88"/>
        <v>2.5599999999999999E-4</v>
      </c>
      <c r="O411">
        <f t="shared" si="95"/>
        <v>0.12181367020076755</v>
      </c>
      <c r="P411">
        <f t="shared" si="96"/>
        <v>0.94546961779574712</v>
      </c>
      <c r="Q411">
        <f t="shared" si="89"/>
        <v>0.24871053175133159</v>
      </c>
      <c r="R411">
        <f t="shared" si="90"/>
        <v>0.24871053175133184</v>
      </c>
    </row>
    <row r="412" spans="6:18">
      <c r="F412">
        <f t="shared" ref="F412:F475" si="97">F411+dt</f>
        <v>41.000000000000313</v>
      </c>
      <c r="G412">
        <f t="shared" si="85"/>
        <v>327.82221723437851</v>
      </c>
      <c r="H412">
        <f t="shared" si="91"/>
        <v>1.2181367020076754</v>
      </c>
      <c r="I412" s="4">
        <f t="shared" si="86"/>
        <v>4.0999999999999997E-6</v>
      </c>
      <c r="J412" s="5">
        <f t="shared" si="92"/>
        <v>6.2507812500002246E-7</v>
      </c>
      <c r="K412" s="5">
        <f t="shared" si="93"/>
        <v>7.0731643978857225E-4</v>
      </c>
      <c r="L412" s="5">
        <f t="shared" si="94"/>
        <v>1.4822786938616974E-9</v>
      </c>
      <c r="M412" s="6">
        <f t="shared" si="87"/>
        <v>8.8272436208624415E-6</v>
      </c>
      <c r="N412">
        <f t="shared" si="88"/>
        <v>2.5599999999999999E-4</v>
      </c>
      <c r="O412">
        <f t="shared" si="95"/>
        <v>0.12181367020076755</v>
      </c>
      <c r="P412">
        <f t="shared" si="96"/>
        <v>0.94554753788637291</v>
      </c>
      <c r="Q412">
        <f t="shared" si="89"/>
        <v>0.24863945772628129</v>
      </c>
      <c r="R412">
        <f t="shared" si="90"/>
        <v>0.24863945772628154</v>
      </c>
    </row>
    <row r="413" spans="6:18">
      <c r="F413">
        <f t="shared" si="97"/>
        <v>41.100000000000314</v>
      </c>
      <c r="G413">
        <f t="shared" si="85"/>
        <v>327.82221723437851</v>
      </c>
      <c r="H413">
        <f t="shared" si="91"/>
        <v>1.2181367020076754</v>
      </c>
      <c r="I413" s="4">
        <f t="shared" si="86"/>
        <v>4.0999999999999997E-6</v>
      </c>
      <c r="J413" s="5">
        <f t="shared" si="92"/>
        <v>6.2507812500002246E-7</v>
      </c>
      <c r="K413" s="5">
        <f t="shared" si="93"/>
        <v>7.077264397885722E-4</v>
      </c>
      <c r="L413" s="5">
        <f t="shared" si="94"/>
        <v>1.484857822134285E-9</v>
      </c>
      <c r="M413" s="6">
        <f t="shared" si="87"/>
        <v>8.8374801108324654E-6</v>
      </c>
      <c r="N413">
        <f t="shared" si="88"/>
        <v>2.5599999999999999E-4</v>
      </c>
      <c r="O413">
        <f t="shared" si="95"/>
        <v>0.12181367020076755</v>
      </c>
      <c r="P413">
        <f t="shared" si="96"/>
        <v>0.94562527730970269</v>
      </c>
      <c r="Q413">
        <f t="shared" si="89"/>
        <v>0.24856854849508353</v>
      </c>
      <c r="R413">
        <f t="shared" si="90"/>
        <v>0.24856854849508378</v>
      </c>
    </row>
    <row r="414" spans="6:18">
      <c r="F414">
        <f t="shared" si="97"/>
        <v>41.200000000000315</v>
      </c>
      <c r="G414">
        <f t="shared" si="85"/>
        <v>327.82221723437851</v>
      </c>
      <c r="H414">
        <f t="shared" si="91"/>
        <v>1.2181367020076754</v>
      </c>
      <c r="I414" s="4">
        <f t="shared" si="86"/>
        <v>4.0999999999999997E-6</v>
      </c>
      <c r="J414" s="5">
        <f t="shared" si="92"/>
        <v>6.2507812500002246E-7</v>
      </c>
      <c r="K414" s="5">
        <f t="shared" si="93"/>
        <v>7.0813643978857215E-4</v>
      </c>
      <c r="L414" s="5">
        <f t="shared" si="94"/>
        <v>1.4874399404193025E-9</v>
      </c>
      <c r="M414" s="6">
        <f t="shared" si="87"/>
        <v>8.847722532722924E-6</v>
      </c>
      <c r="N414">
        <f t="shared" si="88"/>
        <v>2.5599999999999999E-4</v>
      </c>
      <c r="O414">
        <f t="shared" si="95"/>
        <v>0.12181367020076755</v>
      </c>
      <c r="P414">
        <f t="shared" si="96"/>
        <v>0.94570283658905741</v>
      </c>
      <c r="Q414">
        <f t="shared" si="89"/>
        <v>0.24849780358039653</v>
      </c>
      <c r="R414">
        <f t="shared" si="90"/>
        <v>0.24849780358039678</v>
      </c>
    </row>
    <row r="415" spans="6:18">
      <c r="F415">
        <f t="shared" si="97"/>
        <v>41.300000000000317</v>
      </c>
      <c r="G415">
        <f t="shared" si="85"/>
        <v>327.82221723437851</v>
      </c>
      <c r="H415">
        <f t="shared" si="91"/>
        <v>1.2181367020076754</v>
      </c>
      <c r="I415" s="4">
        <f t="shared" si="86"/>
        <v>4.0999999999999997E-6</v>
      </c>
      <c r="J415" s="5">
        <f t="shared" si="92"/>
        <v>6.2507812500002246E-7</v>
      </c>
      <c r="K415" s="5">
        <f t="shared" si="93"/>
        <v>7.085464397885721E-4</v>
      </c>
      <c r="L415" s="5">
        <f t="shared" si="94"/>
        <v>1.4900250504489237E-9</v>
      </c>
      <c r="M415" s="6">
        <f t="shared" si="87"/>
        <v>8.8579708865338207E-6</v>
      </c>
      <c r="N415">
        <f t="shared" si="88"/>
        <v>2.5599999999999999E-4</v>
      </c>
      <c r="O415">
        <f t="shared" si="95"/>
        <v>0.12181367020076755</v>
      </c>
      <c r="P415">
        <f t="shared" si="96"/>
        <v>0.94578021624593944</v>
      </c>
      <c r="Q415">
        <f t="shared" si="89"/>
        <v>0.24842722250653676</v>
      </c>
      <c r="R415">
        <f t="shared" si="90"/>
        <v>0.24842722250653701</v>
      </c>
    </row>
    <row r="416" spans="6:18">
      <c r="F416">
        <f t="shared" si="97"/>
        <v>41.400000000000318</v>
      </c>
      <c r="G416">
        <f t="shared" si="85"/>
        <v>327.82221723437851</v>
      </c>
      <c r="H416">
        <f t="shared" si="91"/>
        <v>1.2181367020076754</v>
      </c>
      <c r="I416" s="4">
        <f t="shared" si="86"/>
        <v>4.0999999999999997E-6</v>
      </c>
      <c r="J416" s="5">
        <f t="shared" si="92"/>
        <v>6.2507812500002246E-7</v>
      </c>
      <c r="K416" s="5">
        <f t="shared" si="93"/>
        <v>7.0895643978857205E-4</v>
      </c>
      <c r="L416" s="5">
        <f t="shared" si="94"/>
        <v>1.4926131539553215E-9</v>
      </c>
      <c r="M416" s="6">
        <f t="shared" si="87"/>
        <v>8.8682251722651504E-6</v>
      </c>
      <c r="N416">
        <f t="shared" si="88"/>
        <v>2.5599999999999999E-4</v>
      </c>
      <c r="O416">
        <f t="shared" si="95"/>
        <v>0.12181367020076755</v>
      </c>
      <c r="P416">
        <f t="shared" si="96"/>
        <v>0.94585741680004143</v>
      </c>
      <c r="Q416">
        <f t="shared" si="89"/>
        <v>0.2483568047994722</v>
      </c>
      <c r="R416">
        <f t="shared" si="90"/>
        <v>0.24835680479947247</v>
      </c>
    </row>
    <row r="417" spans="6:18">
      <c r="F417">
        <f t="shared" si="97"/>
        <v>41.50000000000032</v>
      </c>
      <c r="G417">
        <f t="shared" si="85"/>
        <v>327.82221723437851</v>
      </c>
      <c r="H417">
        <f t="shared" si="91"/>
        <v>1.2181367020076754</v>
      </c>
      <c r="I417" s="4">
        <f t="shared" si="86"/>
        <v>4.0999999999999997E-6</v>
      </c>
      <c r="J417" s="5">
        <f t="shared" si="92"/>
        <v>6.2507812500002246E-7</v>
      </c>
      <c r="K417" s="5">
        <f t="shared" si="93"/>
        <v>7.09366439788572E-4</v>
      </c>
      <c r="L417" s="5">
        <f t="shared" si="94"/>
        <v>1.4952042526706706E-9</v>
      </c>
      <c r="M417" s="6">
        <f t="shared" si="87"/>
        <v>8.87848538991692E-6</v>
      </c>
      <c r="N417">
        <f t="shared" si="88"/>
        <v>2.5599999999999999E-4</v>
      </c>
      <c r="O417">
        <f t="shared" si="95"/>
        <v>0.12181367020076755</v>
      </c>
      <c r="P417">
        <f t="shared" si="96"/>
        <v>0.94593443876925187</v>
      </c>
      <c r="Q417">
        <f t="shared" si="89"/>
        <v>0.24828654998681568</v>
      </c>
      <c r="R417">
        <f t="shared" si="90"/>
        <v>0.24828654998681596</v>
      </c>
    </row>
    <row r="418" spans="6:18">
      <c r="F418">
        <f t="shared" si="97"/>
        <v>41.600000000000321</v>
      </c>
      <c r="G418">
        <f t="shared" si="85"/>
        <v>327.82221723437851</v>
      </c>
      <c r="H418">
        <f t="shared" si="91"/>
        <v>1.2181367020076754</v>
      </c>
      <c r="I418" s="4">
        <f t="shared" si="86"/>
        <v>4.0999999999999997E-6</v>
      </c>
      <c r="J418" s="5">
        <f t="shared" si="92"/>
        <v>6.2507812500002246E-7</v>
      </c>
      <c r="K418" s="5">
        <f t="shared" si="93"/>
        <v>7.0977643978857195E-4</v>
      </c>
      <c r="L418" s="5">
        <f t="shared" si="94"/>
        <v>1.4977983483271437E-9</v>
      </c>
      <c r="M418" s="6">
        <f t="shared" si="87"/>
        <v>8.8887515394891226E-6</v>
      </c>
      <c r="N418">
        <f t="shared" si="88"/>
        <v>2.5599999999999999E-4</v>
      </c>
      <c r="O418">
        <f t="shared" si="95"/>
        <v>0.12181367020076755</v>
      </c>
      <c r="P418">
        <f t="shared" si="96"/>
        <v>0.94601128266966428</v>
      </c>
      <c r="Q418">
        <f t="shared" si="89"/>
        <v>0.24821645759781821</v>
      </c>
      <c r="R418">
        <f t="shared" si="90"/>
        <v>0.24821645759781849</v>
      </c>
    </row>
    <row r="419" spans="6:18">
      <c r="F419">
        <f t="shared" si="97"/>
        <v>41.700000000000323</v>
      </c>
      <c r="G419">
        <f t="shared" si="85"/>
        <v>327.82221723437851</v>
      </c>
      <c r="H419">
        <f t="shared" si="91"/>
        <v>1.2181367020076754</v>
      </c>
      <c r="I419" s="4">
        <f t="shared" si="86"/>
        <v>4.0999999999999997E-6</v>
      </c>
      <c r="J419" s="5">
        <f t="shared" si="92"/>
        <v>6.2507812500002246E-7</v>
      </c>
      <c r="K419" s="5">
        <f t="shared" si="93"/>
        <v>7.101864397885719E-4</v>
      </c>
      <c r="L419" s="5">
        <f t="shared" si="94"/>
        <v>1.5003954426569154E-9</v>
      </c>
      <c r="M419" s="6">
        <f t="shared" si="87"/>
        <v>8.8990236209817632E-6</v>
      </c>
      <c r="N419">
        <f t="shared" si="88"/>
        <v>2.5599999999999999E-4</v>
      </c>
      <c r="O419">
        <f t="shared" si="95"/>
        <v>0.12181367020076755</v>
      </c>
      <c r="P419">
        <f t="shared" si="96"/>
        <v>0.94608794901558246</v>
      </c>
      <c r="Q419">
        <f t="shared" si="89"/>
        <v>0.24814652716336236</v>
      </c>
      <c r="R419">
        <f t="shared" si="90"/>
        <v>0.24814652716336263</v>
      </c>
    </row>
    <row r="420" spans="6:18">
      <c r="F420">
        <f t="shared" si="97"/>
        <v>41.800000000000324</v>
      </c>
      <c r="G420">
        <f t="shared" si="85"/>
        <v>327.82221723437851</v>
      </c>
      <c r="H420">
        <f t="shared" si="91"/>
        <v>1.2181367020076754</v>
      </c>
      <c r="I420" s="4">
        <f t="shared" si="86"/>
        <v>4.0999999999999997E-6</v>
      </c>
      <c r="J420" s="5">
        <f t="shared" si="92"/>
        <v>6.2507812500002246E-7</v>
      </c>
      <c r="K420" s="5">
        <f t="shared" si="93"/>
        <v>7.1059643978857185E-4</v>
      </c>
      <c r="L420" s="5">
        <f t="shared" si="94"/>
        <v>1.5029955373921589E-9</v>
      </c>
      <c r="M420" s="6">
        <f t="shared" si="87"/>
        <v>8.9093016343948421E-6</v>
      </c>
      <c r="N420">
        <f t="shared" si="88"/>
        <v>2.5599999999999999E-4</v>
      </c>
      <c r="O420">
        <f t="shared" si="95"/>
        <v>0.12181367020076755</v>
      </c>
      <c r="P420">
        <f t="shared" si="96"/>
        <v>0.94616443831952934</v>
      </c>
      <c r="Q420">
        <f t="shared" si="89"/>
        <v>0.24807675821595565</v>
      </c>
      <c r="R420">
        <f t="shared" si="90"/>
        <v>0.24807675821595593</v>
      </c>
    </row>
    <row r="421" spans="6:18">
      <c r="F421">
        <f t="shared" si="97"/>
        <v>41.900000000000325</v>
      </c>
      <c r="G421">
        <f t="shared" si="85"/>
        <v>327.82221723437851</v>
      </c>
      <c r="H421">
        <f t="shared" si="91"/>
        <v>1.2181367020076754</v>
      </c>
      <c r="I421" s="4">
        <f t="shared" si="86"/>
        <v>4.0999999999999997E-6</v>
      </c>
      <c r="J421" s="5">
        <f t="shared" si="92"/>
        <v>6.2507812500002246E-7</v>
      </c>
      <c r="K421" s="5">
        <f t="shared" si="93"/>
        <v>7.110064397885718E-4</v>
      </c>
      <c r="L421" s="5">
        <f t="shared" si="94"/>
        <v>1.5055986342650472E-9</v>
      </c>
      <c r="M421" s="6">
        <f t="shared" si="87"/>
        <v>8.9195855797283505E-6</v>
      </c>
      <c r="N421">
        <f t="shared" si="88"/>
        <v>2.5599999999999999E-4</v>
      </c>
      <c r="O421">
        <f t="shared" si="95"/>
        <v>0.12181367020076755</v>
      </c>
      <c r="P421">
        <f t="shared" si="96"/>
        <v>0.94624075109225347</v>
      </c>
      <c r="Q421">
        <f t="shared" si="89"/>
        <v>0.24800715028972403</v>
      </c>
      <c r="R421">
        <f t="shared" si="90"/>
        <v>0.24800715028972431</v>
      </c>
    </row>
    <row r="422" spans="6:18">
      <c r="F422">
        <f t="shared" si="97"/>
        <v>42.000000000000327</v>
      </c>
      <c r="G422">
        <f t="shared" si="85"/>
        <v>327.82221723437851</v>
      </c>
      <c r="H422">
        <f t="shared" si="91"/>
        <v>1.2181367020076754</v>
      </c>
      <c r="I422" s="4">
        <f t="shared" si="86"/>
        <v>4.0999999999999997E-6</v>
      </c>
      <c r="J422" s="5">
        <f t="shared" si="92"/>
        <v>6.2507812500002246E-7</v>
      </c>
      <c r="K422" s="5">
        <f t="shared" si="93"/>
        <v>7.1141643978857175E-4</v>
      </c>
      <c r="L422" s="5">
        <f t="shared" si="94"/>
        <v>1.5082047350077554E-9</v>
      </c>
      <c r="M422" s="6">
        <f t="shared" si="87"/>
        <v>8.9298754569823022E-6</v>
      </c>
      <c r="N422">
        <f t="shared" si="88"/>
        <v>2.5599999999999999E-4</v>
      </c>
      <c r="O422">
        <f t="shared" si="95"/>
        <v>0.12181367020076755</v>
      </c>
      <c r="P422">
        <f t="shared" si="96"/>
        <v>0.94631688784273593</v>
      </c>
      <c r="Q422">
        <f t="shared" si="89"/>
        <v>0.24793770292040532</v>
      </c>
      <c r="R422">
        <f t="shared" si="90"/>
        <v>0.24793770292040559</v>
      </c>
    </row>
    <row r="423" spans="6:18">
      <c r="F423">
        <f t="shared" si="97"/>
        <v>42.100000000000328</v>
      </c>
      <c r="G423">
        <f t="shared" si="85"/>
        <v>327.82221723437851</v>
      </c>
      <c r="H423">
        <f t="shared" si="91"/>
        <v>1.2181367020076754</v>
      </c>
      <c r="I423" s="4">
        <f t="shared" si="86"/>
        <v>4.0999999999999997E-6</v>
      </c>
      <c r="J423" s="5">
        <f t="shared" si="92"/>
        <v>6.2507812500002246E-7</v>
      </c>
      <c r="K423" s="5">
        <f t="shared" si="93"/>
        <v>7.118264397885717E-4</v>
      </c>
      <c r="L423" s="5">
        <f t="shared" si="94"/>
        <v>1.510813841352456E-9</v>
      </c>
      <c r="M423" s="6">
        <f t="shared" si="87"/>
        <v>8.9401712661566868E-6</v>
      </c>
      <c r="N423">
        <f t="shared" si="88"/>
        <v>2.5599999999999999E-4</v>
      </c>
      <c r="O423">
        <f t="shared" si="95"/>
        <v>0.12181367020076755</v>
      </c>
      <c r="P423">
        <f t="shared" si="96"/>
        <v>0.94639284907819821</v>
      </c>
      <c r="Q423">
        <f t="shared" si="89"/>
        <v>0.24786841564534268</v>
      </c>
      <c r="R423">
        <f t="shared" si="90"/>
        <v>0.24786841564534295</v>
      </c>
    </row>
    <row r="424" spans="6:18">
      <c r="F424">
        <f t="shared" si="97"/>
        <v>42.20000000000033</v>
      </c>
      <c r="G424">
        <f t="shared" si="85"/>
        <v>327.82221723437851</v>
      </c>
      <c r="H424">
        <f t="shared" si="91"/>
        <v>1.2181367020076754</v>
      </c>
      <c r="I424" s="4">
        <f t="shared" si="86"/>
        <v>4.0999999999999997E-6</v>
      </c>
      <c r="J424" s="5">
        <f t="shared" si="92"/>
        <v>6.2507812500002246E-7</v>
      </c>
      <c r="K424" s="5">
        <f t="shared" si="93"/>
        <v>7.1223643978857165E-4</v>
      </c>
      <c r="L424" s="5">
        <f t="shared" si="94"/>
        <v>1.5134259550313229E-9</v>
      </c>
      <c r="M424" s="6">
        <f t="shared" si="87"/>
        <v>8.9504730072515096E-6</v>
      </c>
      <c r="N424">
        <f t="shared" si="88"/>
        <v>2.5599999999999999E-4</v>
      </c>
      <c r="O424">
        <f t="shared" si="95"/>
        <v>0.12181367020076755</v>
      </c>
      <c r="P424">
        <f t="shared" si="96"/>
        <v>0.94646863530410874</v>
      </c>
      <c r="Q424">
        <f t="shared" si="89"/>
        <v>0.24779928800347817</v>
      </c>
      <c r="R424">
        <f t="shared" si="90"/>
        <v>0.24779928800347845</v>
      </c>
    </row>
    <row r="425" spans="6:18">
      <c r="F425">
        <f t="shared" si="97"/>
        <v>42.300000000000331</v>
      </c>
      <c r="G425">
        <f t="shared" si="85"/>
        <v>327.82221723437851</v>
      </c>
      <c r="H425">
        <f t="shared" si="91"/>
        <v>1.2181367020076754</v>
      </c>
      <c r="I425" s="4">
        <f t="shared" si="86"/>
        <v>4.0999999999999997E-6</v>
      </c>
      <c r="J425" s="5">
        <f t="shared" si="92"/>
        <v>6.2507812500002246E-7</v>
      </c>
      <c r="K425" s="5">
        <f t="shared" si="93"/>
        <v>7.126464397885716E-4</v>
      </c>
      <c r="L425" s="5">
        <f t="shared" si="94"/>
        <v>1.51604107777653E-9</v>
      </c>
      <c r="M425" s="6">
        <f t="shared" si="87"/>
        <v>8.9607806802667654E-6</v>
      </c>
      <c r="N425">
        <f t="shared" si="88"/>
        <v>2.5599999999999999E-4</v>
      </c>
      <c r="O425">
        <f t="shared" si="95"/>
        <v>0.12181367020076755</v>
      </c>
      <c r="P425">
        <f t="shared" si="96"/>
        <v>0.94654424702419016</v>
      </c>
      <c r="Q425">
        <f t="shared" si="89"/>
        <v>0.24773031953534633</v>
      </c>
      <c r="R425">
        <f t="shared" si="90"/>
        <v>0.2477303195353466</v>
      </c>
    </row>
    <row r="426" spans="6:18">
      <c r="F426">
        <f t="shared" si="97"/>
        <v>42.400000000000333</v>
      </c>
      <c r="G426">
        <f t="shared" si="85"/>
        <v>327.82221723437851</v>
      </c>
      <c r="H426">
        <f t="shared" si="91"/>
        <v>1.2181367020076754</v>
      </c>
      <c r="I426" s="4">
        <f t="shared" si="86"/>
        <v>4.0999999999999997E-6</v>
      </c>
      <c r="J426" s="5">
        <f t="shared" si="92"/>
        <v>6.2507812500002246E-7</v>
      </c>
      <c r="K426" s="5">
        <f t="shared" si="93"/>
        <v>7.1305643978857155E-4</v>
      </c>
      <c r="L426" s="5">
        <f t="shared" si="94"/>
        <v>1.5186592113202508E-9</v>
      </c>
      <c r="M426" s="6">
        <f t="shared" si="87"/>
        <v>8.9710942852024594E-6</v>
      </c>
      <c r="N426">
        <f t="shared" si="88"/>
        <v>2.5599999999999999E-4</v>
      </c>
      <c r="O426">
        <f t="shared" si="95"/>
        <v>0.12181367020076755</v>
      </c>
      <c r="P426">
        <f t="shared" si="96"/>
        <v>0.94661968474042613</v>
      </c>
      <c r="Q426">
        <f t="shared" si="89"/>
        <v>0.2476615097830677</v>
      </c>
      <c r="R426">
        <f t="shared" si="90"/>
        <v>0.24766150978306797</v>
      </c>
    </row>
    <row r="427" spans="6:18">
      <c r="F427">
        <f t="shared" si="97"/>
        <v>42.500000000000334</v>
      </c>
      <c r="G427">
        <f t="shared" si="85"/>
        <v>327.82221723437851</v>
      </c>
      <c r="H427">
        <f t="shared" si="91"/>
        <v>1.2181367020076754</v>
      </c>
      <c r="I427" s="4">
        <f t="shared" si="86"/>
        <v>4.0999999999999997E-6</v>
      </c>
      <c r="J427" s="5">
        <f t="shared" si="92"/>
        <v>6.2507812500002246E-7</v>
      </c>
      <c r="K427" s="5">
        <f t="shared" si="93"/>
        <v>7.134664397885715E-4</v>
      </c>
      <c r="L427" s="5">
        <f t="shared" si="94"/>
        <v>1.5212803573946591E-9</v>
      </c>
      <c r="M427" s="6">
        <f t="shared" si="87"/>
        <v>8.9814138220585897E-6</v>
      </c>
      <c r="N427">
        <f t="shared" si="88"/>
        <v>2.5599999999999999E-4</v>
      </c>
      <c r="O427">
        <f t="shared" si="95"/>
        <v>0.12181367020076755</v>
      </c>
      <c r="P427">
        <f t="shared" si="96"/>
        <v>0.94669494895306872</v>
      </c>
      <c r="Q427">
        <f t="shared" si="89"/>
        <v>0.2475928582903425</v>
      </c>
      <c r="R427">
        <f t="shared" si="90"/>
        <v>0.24759285829034278</v>
      </c>
    </row>
    <row r="428" spans="6:18">
      <c r="F428">
        <f t="shared" si="97"/>
        <v>42.600000000000335</v>
      </c>
      <c r="G428">
        <f t="shared" si="85"/>
        <v>327.82221723437851</v>
      </c>
      <c r="H428">
        <f t="shared" si="91"/>
        <v>1.2181367020076754</v>
      </c>
      <c r="I428" s="4">
        <f t="shared" si="86"/>
        <v>4.0999999999999997E-6</v>
      </c>
      <c r="J428" s="5">
        <f t="shared" si="92"/>
        <v>6.2507812500002246E-7</v>
      </c>
      <c r="K428" s="5">
        <f t="shared" si="93"/>
        <v>7.1387643978857145E-4</v>
      </c>
      <c r="L428" s="5">
        <f t="shared" si="94"/>
        <v>1.523904517731928E-9</v>
      </c>
      <c r="M428" s="6">
        <f t="shared" si="87"/>
        <v>8.9917392908351531E-6</v>
      </c>
      <c r="N428">
        <f t="shared" si="88"/>
        <v>2.5599999999999999E-4</v>
      </c>
      <c r="O428">
        <f t="shared" si="95"/>
        <v>0.12181367020076755</v>
      </c>
      <c r="P428">
        <f t="shared" si="96"/>
        <v>0.94677004016064492</v>
      </c>
      <c r="Q428">
        <f t="shared" si="89"/>
        <v>0.24752436460244426</v>
      </c>
      <c r="R428">
        <f t="shared" si="90"/>
        <v>0.24752436460244454</v>
      </c>
    </row>
    <row r="429" spans="6:18">
      <c r="F429">
        <f t="shared" si="97"/>
        <v>42.700000000000337</v>
      </c>
      <c r="G429">
        <f t="shared" si="85"/>
        <v>327.82221723437851</v>
      </c>
      <c r="H429">
        <f t="shared" si="91"/>
        <v>1.2181367020076754</v>
      </c>
      <c r="I429" s="4">
        <f t="shared" si="86"/>
        <v>4.0999999999999997E-6</v>
      </c>
      <c r="J429" s="5">
        <f t="shared" si="92"/>
        <v>6.2507812500002246E-7</v>
      </c>
      <c r="K429" s="5">
        <f t="shared" si="93"/>
        <v>7.142864397885714E-4</v>
      </c>
      <c r="L429" s="5">
        <f t="shared" si="94"/>
        <v>1.526531694064232E-9</v>
      </c>
      <c r="M429" s="6">
        <f t="shared" si="87"/>
        <v>9.0020706915321563E-6</v>
      </c>
      <c r="N429">
        <f t="shared" si="88"/>
        <v>2.5599999999999999E-4</v>
      </c>
      <c r="O429">
        <f t="shared" si="95"/>
        <v>0.12181367020076755</v>
      </c>
      <c r="P429">
        <f t="shared" si="96"/>
        <v>0.94684495885996411</v>
      </c>
      <c r="Q429">
        <f t="shared" si="89"/>
        <v>0.24745602826621349</v>
      </c>
      <c r="R429">
        <f t="shared" si="90"/>
        <v>0.24745602826621374</v>
      </c>
    </row>
    <row r="430" spans="6:18">
      <c r="F430">
        <f t="shared" si="97"/>
        <v>42.800000000000338</v>
      </c>
      <c r="G430">
        <f t="shared" si="85"/>
        <v>327.82221723437851</v>
      </c>
      <c r="H430">
        <f t="shared" si="91"/>
        <v>1.2181367020076754</v>
      </c>
      <c r="I430" s="4">
        <f t="shared" si="86"/>
        <v>4.0999999999999997E-6</v>
      </c>
      <c r="J430" s="5">
        <f t="shared" si="92"/>
        <v>6.2507812500002246E-7</v>
      </c>
      <c r="K430" s="5">
        <f t="shared" si="93"/>
        <v>7.1469643978857135E-4</v>
      </c>
      <c r="L430" s="5">
        <f t="shared" si="94"/>
        <v>1.5291618881237445E-9</v>
      </c>
      <c r="M430" s="6">
        <f t="shared" si="87"/>
        <v>9.012408024149596E-6</v>
      </c>
      <c r="N430">
        <f t="shared" si="88"/>
        <v>2.5599999999999999E-4</v>
      </c>
      <c r="O430">
        <f t="shared" si="95"/>
        <v>0.12181367020076755</v>
      </c>
      <c r="P430">
        <f t="shared" si="96"/>
        <v>0.94691970554612426</v>
      </c>
      <c r="Q430">
        <f t="shared" si="89"/>
        <v>0.24738784883005133</v>
      </c>
      <c r="R430">
        <f t="shared" si="90"/>
        <v>0.24738784883005158</v>
      </c>
    </row>
    <row r="431" spans="6:18">
      <c r="F431">
        <f t="shared" si="97"/>
        <v>42.90000000000034</v>
      </c>
      <c r="G431">
        <f t="shared" si="85"/>
        <v>327.82221723437851</v>
      </c>
      <c r="H431">
        <f t="shared" si="91"/>
        <v>1.2181367020076754</v>
      </c>
      <c r="I431" s="4">
        <f t="shared" si="86"/>
        <v>4.0999999999999997E-6</v>
      </c>
      <c r="J431" s="5">
        <f t="shared" si="92"/>
        <v>6.2507812500002246E-7</v>
      </c>
      <c r="K431" s="5">
        <f t="shared" si="93"/>
        <v>7.151064397885713E-4</v>
      </c>
      <c r="L431" s="5">
        <f t="shared" si="94"/>
        <v>1.5317951016426387E-9</v>
      </c>
      <c r="M431" s="6">
        <f t="shared" si="87"/>
        <v>9.0227512886874686E-6</v>
      </c>
      <c r="N431">
        <f t="shared" si="88"/>
        <v>2.5599999999999999E-4</v>
      </c>
      <c r="O431">
        <f t="shared" si="95"/>
        <v>0.12181367020076755</v>
      </c>
      <c r="P431">
        <f t="shared" si="96"/>
        <v>0.94699428071251956</v>
      </c>
      <c r="Q431">
        <f t="shared" si="89"/>
        <v>0.24731982584391335</v>
      </c>
      <c r="R431">
        <f t="shared" si="90"/>
        <v>0.24731982584391363</v>
      </c>
    </row>
    <row r="432" spans="6:18">
      <c r="F432">
        <f t="shared" si="97"/>
        <v>43.000000000000341</v>
      </c>
      <c r="G432">
        <f t="shared" si="85"/>
        <v>327.82221723437851</v>
      </c>
      <c r="H432">
        <f t="shared" si="91"/>
        <v>1.2181367020076754</v>
      </c>
      <c r="I432" s="4">
        <f t="shared" si="86"/>
        <v>4.0999999999999997E-6</v>
      </c>
      <c r="J432" s="5">
        <f t="shared" si="92"/>
        <v>6.2507812500002246E-7</v>
      </c>
      <c r="K432" s="5">
        <f t="shared" si="93"/>
        <v>7.1551643978857125E-4</v>
      </c>
      <c r="L432" s="5">
        <f t="shared" si="94"/>
        <v>1.5344313363530887E-9</v>
      </c>
      <c r="M432" s="6">
        <f t="shared" si="87"/>
        <v>9.0331004851457794E-6</v>
      </c>
      <c r="N432">
        <f t="shared" si="88"/>
        <v>2.5599999999999999E-4</v>
      </c>
      <c r="O432">
        <f t="shared" si="95"/>
        <v>0.12181367020076755</v>
      </c>
      <c r="P432">
        <f t="shared" si="96"/>
        <v>0.94706868485084683</v>
      </c>
      <c r="Q432">
        <f t="shared" si="89"/>
        <v>0.24725195885930334</v>
      </c>
      <c r="R432">
        <f t="shared" si="90"/>
        <v>0.24725195885930365</v>
      </c>
    </row>
    <row r="433" spans="6:18">
      <c r="F433">
        <f t="shared" si="97"/>
        <v>43.100000000000342</v>
      </c>
      <c r="G433">
        <f t="shared" si="85"/>
        <v>327.82221723437851</v>
      </c>
      <c r="H433">
        <f t="shared" si="91"/>
        <v>1.2181367020076754</v>
      </c>
      <c r="I433" s="4">
        <f t="shared" si="86"/>
        <v>4.0999999999999997E-6</v>
      </c>
      <c r="J433" s="5">
        <f t="shared" si="92"/>
        <v>6.2507812500002246E-7</v>
      </c>
      <c r="K433" s="5">
        <f t="shared" si="93"/>
        <v>7.159264397885712E-4</v>
      </c>
      <c r="L433" s="5">
        <f t="shared" si="94"/>
        <v>1.5370705939872683E-9</v>
      </c>
      <c r="M433" s="6">
        <f t="shared" si="87"/>
        <v>9.0434556135245283E-6</v>
      </c>
      <c r="N433">
        <f t="shared" si="88"/>
        <v>2.5599999999999999E-4</v>
      </c>
      <c r="O433">
        <f t="shared" si="95"/>
        <v>0.12181367020076755</v>
      </c>
      <c r="P433">
        <f t="shared" si="96"/>
        <v>0.9471429184511122</v>
      </c>
      <c r="Q433">
        <f t="shared" si="89"/>
        <v>0.24718424742926703</v>
      </c>
      <c r="R433">
        <f t="shared" si="90"/>
        <v>0.24718424742926737</v>
      </c>
    </row>
    <row r="434" spans="6:18">
      <c r="F434">
        <f t="shared" si="97"/>
        <v>43.200000000000344</v>
      </c>
      <c r="G434">
        <f t="shared" si="85"/>
        <v>327.82221723437851</v>
      </c>
      <c r="H434">
        <f t="shared" si="91"/>
        <v>1.2181367020076754</v>
      </c>
      <c r="I434" s="4">
        <f t="shared" si="86"/>
        <v>4.0999999999999997E-6</v>
      </c>
      <c r="J434" s="5">
        <f t="shared" si="92"/>
        <v>6.2507812500002246E-7</v>
      </c>
      <c r="K434" s="5">
        <f t="shared" si="93"/>
        <v>7.1633643978857115E-4</v>
      </c>
      <c r="L434" s="5">
        <f t="shared" si="94"/>
        <v>1.5397128762773502E-9</v>
      </c>
      <c r="M434" s="6">
        <f t="shared" si="87"/>
        <v>9.0538166738237085E-6</v>
      </c>
      <c r="N434">
        <f t="shared" si="88"/>
        <v>2.5599999999999999E-4</v>
      </c>
      <c r="O434">
        <f t="shared" si="95"/>
        <v>0.12181367020076755</v>
      </c>
      <c r="P434">
        <f t="shared" si="96"/>
        <v>0.94721698200163817</v>
      </c>
      <c r="Q434">
        <f t="shared" si="89"/>
        <v>0.24711669110838594</v>
      </c>
      <c r="R434">
        <f t="shared" si="90"/>
        <v>0.24711669110838627</v>
      </c>
    </row>
    <row r="435" spans="6:18">
      <c r="F435">
        <f t="shared" si="97"/>
        <v>43.300000000000345</v>
      </c>
      <c r="G435">
        <f t="shared" si="85"/>
        <v>327.82221723437851</v>
      </c>
      <c r="H435">
        <f t="shared" si="91"/>
        <v>1.2181367020076754</v>
      </c>
      <c r="I435" s="4">
        <f t="shared" si="86"/>
        <v>4.0999999999999997E-6</v>
      </c>
      <c r="J435" s="5">
        <f t="shared" si="92"/>
        <v>6.2507812500002246E-7</v>
      </c>
      <c r="K435" s="5">
        <f t="shared" si="93"/>
        <v>7.1674643978857111E-4</v>
      </c>
      <c r="L435" s="5">
        <f t="shared" si="94"/>
        <v>1.5423581849555094E-9</v>
      </c>
      <c r="M435" s="6">
        <f t="shared" si="87"/>
        <v>9.0641836660433285E-6</v>
      </c>
      <c r="N435">
        <f t="shared" si="88"/>
        <v>2.5599999999999999E-4</v>
      </c>
      <c r="O435">
        <f t="shared" si="95"/>
        <v>0.12181367020076755</v>
      </c>
      <c r="P435">
        <f t="shared" si="96"/>
        <v>0.94729087598907069</v>
      </c>
      <c r="Q435">
        <f t="shared" si="89"/>
        <v>0.24704928945277116</v>
      </c>
      <c r="R435">
        <f t="shared" si="90"/>
        <v>0.24704928945277152</v>
      </c>
    </row>
    <row r="436" spans="6:18">
      <c r="F436">
        <f t="shared" si="97"/>
        <v>43.400000000000347</v>
      </c>
      <c r="G436">
        <f t="shared" si="85"/>
        <v>327.82221723437851</v>
      </c>
      <c r="H436">
        <f t="shared" si="91"/>
        <v>1.2181367020076754</v>
      </c>
      <c r="I436" s="4">
        <f t="shared" si="86"/>
        <v>4.0999999999999997E-6</v>
      </c>
      <c r="J436" s="5">
        <f t="shared" si="92"/>
        <v>6.2507812500002246E-7</v>
      </c>
      <c r="K436" s="5">
        <f t="shared" si="93"/>
        <v>7.1715643978857106E-4</v>
      </c>
      <c r="L436" s="5">
        <f t="shared" si="94"/>
        <v>1.5450065217539186E-9</v>
      </c>
      <c r="M436" s="6">
        <f t="shared" si="87"/>
        <v>9.0745565901833833E-6</v>
      </c>
      <c r="N436">
        <f t="shared" si="88"/>
        <v>2.5599999999999999E-4</v>
      </c>
      <c r="O436">
        <f t="shared" si="95"/>
        <v>0.12181367020076755</v>
      </c>
      <c r="P436">
        <f t="shared" si="96"/>
        <v>0.9473646008983847</v>
      </c>
      <c r="Q436">
        <f t="shared" si="89"/>
        <v>0.24698204202005736</v>
      </c>
      <c r="R436">
        <f t="shared" si="90"/>
        <v>0.24698204202005775</v>
      </c>
    </row>
    <row r="437" spans="6:18">
      <c r="F437">
        <f t="shared" si="97"/>
        <v>43.500000000000348</v>
      </c>
      <c r="G437">
        <f t="shared" si="85"/>
        <v>327.82221723437851</v>
      </c>
      <c r="H437">
        <f t="shared" si="91"/>
        <v>1.2181367020076754</v>
      </c>
      <c r="I437" s="4">
        <f t="shared" si="86"/>
        <v>4.0999999999999997E-6</v>
      </c>
      <c r="J437" s="5">
        <f t="shared" si="92"/>
        <v>6.2507812500002246E-7</v>
      </c>
      <c r="K437" s="5">
        <f t="shared" si="93"/>
        <v>7.1756643978857101E-4</v>
      </c>
      <c r="L437" s="5">
        <f t="shared" si="94"/>
        <v>1.5476578884047521E-9</v>
      </c>
      <c r="M437" s="6">
        <f t="shared" si="87"/>
        <v>9.0849354462438761E-6</v>
      </c>
      <c r="N437">
        <f t="shared" si="88"/>
        <v>2.5599999999999999E-4</v>
      </c>
      <c r="O437">
        <f t="shared" si="95"/>
        <v>0.12181367020076755</v>
      </c>
      <c r="P437">
        <f t="shared" si="96"/>
        <v>0.94743815721289204</v>
      </c>
      <c r="Q437">
        <f t="shared" si="89"/>
        <v>0.24691494836939662</v>
      </c>
      <c r="R437">
        <f t="shared" si="90"/>
        <v>0.24691494836939698</v>
      </c>
    </row>
    <row r="438" spans="6:18">
      <c r="F438">
        <f t="shared" si="97"/>
        <v>43.60000000000035</v>
      </c>
      <c r="G438">
        <f t="shared" si="85"/>
        <v>327.82221723437851</v>
      </c>
      <c r="H438">
        <f t="shared" si="91"/>
        <v>1.2181367020076754</v>
      </c>
      <c r="I438" s="4">
        <f t="shared" si="86"/>
        <v>4.0999999999999997E-6</v>
      </c>
      <c r="J438" s="5">
        <f t="shared" si="92"/>
        <v>6.2507812500002246E-7</v>
      </c>
      <c r="K438" s="5">
        <f t="shared" si="93"/>
        <v>7.1797643978857096E-4</v>
      </c>
      <c r="L438" s="5">
        <f t="shared" si="94"/>
        <v>1.5503122866401833E-9</v>
      </c>
      <c r="M438" s="6">
        <f t="shared" si="87"/>
        <v>9.0953202342248037E-6</v>
      </c>
      <c r="N438">
        <f t="shared" si="88"/>
        <v>2.5599999999999999E-4</v>
      </c>
      <c r="O438">
        <f t="shared" si="95"/>
        <v>0.12181367020076755</v>
      </c>
      <c r="P438">
        <f t="shared" si="96"/>
        <v>0.94751154541424765</v>
      </c>
      <c r="Q438">
        <f t="shared" si="89"/>
        <v>0.24684800806145227</v>
      </c>
      <c r="R438">
        <f t="shared" si="90"/>
        <v>0.24684800806145263</v>
      </c>
    </row>
    <row r="439" spans="6:18">
      <c r="F439">
        <f t="shared" si="97"/>
        <v>43.700000000000351</v>
      </c>
      <c r="G439">
        <f t="shared" si="85"/>
        <v>327.82221723437851</v>
      </c>
      <c r="H439">
        <f t="shared" si="91"/>
        <v>1.2181367020076754</v>
      </c>
      <c r="I439" s="4">
        <f t="shared" si="86"/>
        <v>4.0999999999999997E-6</v>
      </c>
      <c r="J439" s="5">
        <f t="shared" si="92"/>
        <v>6.2507812500002246E-7</v>
      </c>
      <c r="K439" s="5">
        <f t="shared" si="93"/>
        <v>7.1838643978857091E-4</v>
      </c>
      <c r="L439" s="5">
        <f t="shared" si="94"/>
        <v>1.5529697181923852E-9</v>
      </c>
      <c r="M439" s="6">
        <f t="shared" si="87"/>
        <v>9.1057109541261677E-6</v>
      </c>
      <c r="N439">
        <f t="shared" si="88"/>
        <v>2.5599999999999999E-4</v>
      </c>
      <c r="O439">
        <f t="shared" si="95"/>
        <v>0.12181367020076755</v>
      </c>
      <c r="P439">
        <f t="shared" si="96"/>
        <v>0.947584765982456</v>
      </c>
      <c r="Q439">
        <f t="shared" si="89"/>
        <v>0.24678122065839303</v>
      </c>
      <c r="R439">
        <f t="shared" si="90"/>
        <v>0.24678122065839336</v>
      </c>
    </row>
    <row r="440" spans="6:18">
      <c r="F440">
        <f t="shared" si="97"/>
        <v>43.800000000000352</v>
      </c>
      <c r="G440">
        <f t="shared" si="85"/>
        <v>327.82221723437851</v>
      </c>
      <c r="H440">
        <f t="shared" si="91"/>
        <v>1.2181367020076754</v>
      </c>
      <c r="I440" s="4">
        <f t="shared" si="86"/>
        <v>4.0999999999999997E-6</v>
      </c>
      <c r="J440" s="5">
        <f t="shared" si="92"/>
        <v>6.2507812500002246E-7</v>
      </c>
      <c r="K440" s="5">
        <f t="shared" si="93"/>
        <v>7.1879643978857086E-4</v>
      </c>
      <c r="L440" s="5">
        <f t="shared" si="94"/>
        <v>1.5556301847935324E-9</v>
      </c>
      <c r="M440" s="6">
        <f t="shared" si="87"/>
        <v>9.1161076059479682E-6</v>
      </c>
      <c r="N440">
        <f t="shared" si="88"/>
        <v>2.5599999999999999E-4</v>
      </c>
      <c r="O440">
        <f t="shared" si="95"/>
        <v>0.12181367020076755</v>
      </c>
      <c r="P440">
        <f t="shared" si="96"/>
        <v>0.94765781939587823</v>
      </c>
      <c r="Q440">
        <f t="shared" si="89"/>
        <v>0.24671458572388683</v>
      </c>
      <c r="R440">
        <f t="shared" si="90"/>
        <v>0.24671458572388719</v>
      </c>
    </row>
    <row r="441" spans="6:18">
      <c r="F441">
        <f t="shared" si="97"/>
        <v>43.900000000000354</v>
      </c>
      <c r="G441">
        <f t="shared" si="85"/>
        <v>327.82221723437851</v>
      </c>
      <c r="H441">
        <f t="shared" si="91"/>
        <v>1.2181367020076754</v>
      </c>
      <c r="I441" s="4">
        <f t="shared" si="86"/>
        <v>4.0999999999999997E-6</v>
      </c>
      <c r="J441" s="5">
        <f t="shared" si="92"/>
        <v>6.2507812500002246E-7</v>
      </c>
      <c r="K441" s="5">
        <f t="shared" si="93"/>
        <v>7.1920643978857081E-4</v>
      </c>
      <c r="L441" s="5">
        <f t="shared" si="94"/>
        <v>1.558293688175798E-9</v>
      </c>
      <c r="M441" s="6">
        <f t="shared" si="87"/>
        <v>9.1265101896902016E-6</v>
      </c>
      <c r="N441">
        <f t="shared" si="88"/>
        <v>2.5599999999999999E-4</v>
      </c>
      <c r="O441">
        <f t="shared" si="95"/>
        <v>0.12181367020076755</v>
      </c>
      <c r="P441">
        <f t="shared" si="96"/>
        <v>0.94773070613123767</v>
      </c>
      <c r="Q441">
        <f t="shared" si="89"/>
        <v>0.24664810282309496</v>
      </c>
      <c r="R441">
        <f t="shared" si="90"/>
        <v>0.24664810282309532</v>
      </c>
    </row>
    <row r="442" spans="6:18">
      <c r="F442">
        <f t="shared" si="97"/>
        <v>44.000000000000355</v>
      </c>
      <c r="G442">
        <f t="shared" si="85"/>
        <v>327.82221723437851</v>
      </c>
      <c r="H442">
        <f t="shared" si="91"/>
        <v>1.2181367020076754</v>
      </c>
      <c r="I442" s="4">
        <f t="shared" si="86"/>
        <v>4.0999999999999997E-6</v>
      </c>
      <c r="J442" s="5">
        <f t="shared" si="92"/>
        <v>6.2507812500002246E-7</v>
      </c>
      <c r="K442" s="5">
        <f t="shared" si="93"/>
        <v>7.1961643978857076E-4</v>
      </c>
      <c r="L442" s="5">
        <f t="shared" si="94"/>
        <v>1.5609602300713559E-9</v>
      </c>
      <c r="M442" s="6">
        <f t="shared" si="87"/>
        <v>9.1369187053528732E-6</v>
      </c>
      <c r="N442">
        <f t="shared" si="88"/>
        <v>2.5599999999999999E-4</v>
      </c>
      <c r="O442">
        <f t="shared" si="95"/>
        <v>0.12181367020076755</v>
      </c>
      <c r="P442">
        <f t="shared" si="96"/>
        <v>0.9478034266636276</v>
      </c>
      <c r="Q442">
        <f t="shared" si="89"/>
        <v>0.24658177152266605</v>
      </c>
      <c r="R442">
        <f t="shared" si="90"/>
        <v>0.24658177152266642</v>
      </c>
    </row>
    <row r="443" spans="6:18">
      <c r="F443">
        <f t="shared" si="97"/>
        <v>44.100000000000357</v>
      </c>
      <c r="G443">
        <f t="shared" si="85"/>
        <v>327.82221723437851</v>
      </c>
      <c r="H443">
        <f t="shared" si="91"/>
        <v>1.2181367020076754</v>
      </c>
      <c r="I443" s="4">
        <f t="shared" si="86"/>
        <v>4.0999999999999997E-6</v>
      </c>
      <c r="J443" s="5">
        <f t="shared" si="92"/>
        <v>6.2507812500002246E-7</v>
      </c>
      <c r="K443" s="5">
        <f t="shared" si="93"/>
        <v>7.2002643978857071E-4</v>
      </c>
      <c r="L443" s="5">
        <f t="shared" si="94"/>
        <v>1.56362981221238E-9</v>
      </c>
      <c r="M443" s="6">
        <f t="shared" si="87"/>
        <v>9.1473331529359846E-6</v>
      </c>
      <c r="N443">
        <f t="shared" si="88"/>
        <v>2.5599999999999999E-4</v>
      </c>
      <c r="O443">
        <f t="shared" si="95"/>
        <v>0.12181367020076755</v>
      </c>
      <c r="P443">
        <f t="shared" si="96"/>
        <v>0.94787598146651697</v>
      </c>
      <c r="Q443">
        <f t="shared" si="89"/>
        <v>0.24651559139073009</v>
      </c>
      <c r="R443">
        <f t="shared" si="90"/>
        <v>0.24651559139073045</v>
      </c>
    </row>
    <row r="444" spans="6:18">
      <c r="F444">
        <f t="shared" si="97"/>
        <v>44.200000000000358</v>
      </c>
      <c r="G444">
        <f t="shared" si="85"/>
        <v>327.82221723437851</v>
      </c>
      <c r="H444">
        <f t="shared" si="91"/>
        <v>1.2181367020076754</v>
      </c>
      <c r="I444" s="4">
        <f t="shared" si="86"/>
        <v>4.0999999999999997E-6</v>
      </c>
      <c r="J444" s="5">
        <f t="shared" si="92"/>
        <v>6.2507812500002246E-7</v>
      </c>
      <c r="K444" s="5">
        <f t="shared" si="93"/>
        <v>7.2043643978857066E-4</v>
      </c>
      <c r="L444" s="5">
        <f t="shared" si="94"/>
        <v>1.5663024363310435E-9</v>
      </c>
      <c r="M444" s="6">
        <f t="shared" si="87"/>
        <v>9.157753532439529E-6</v>
      </c>
      <c r="N444">
        <f t="shared" si="88"/>
        <v>2.5599999999999999E-4</v>
      </c>
      <c r="O444">
        <f t="shared" si="95"/>
        <v>0.12181367020076755</v>
      </c>
      <c r="P444">
        <f t="shared" si="96"/>
        <v>0.94794837101175733</v>
      </c>
      <c r="Q444">
        <f t="shared" si="89"/>
        <v>0.24644956199689258</v>
      </c>
      <c r="R444">
        <f t="shared" si="90"/>
        <v>0.24644956199689294</v>
      </c>
    </row>
    <row r="445" spans="6:18">
      <c r="F445">
        <f t="shared" si="97"/>
        <v>44.30000000000036</v>
      </c>
      <c r="G445">
        <f t="shared" si="85"/>
        <v>327.82221723437851</v>
      </c>
      <c r="H445">
        <f t="shared" si="91"/>
        <v>1.2181367020076754</v>
      </c>
      <c r="I445" s="4">
        <f t="shared" si="86"/>
        <v>4.0999999999999997E-6</v>
      </c>
      <c r="J445" s="5">
        <f t="shared" si="92"/>
        <v>6.2507812500002246E-7</v>
      </c>
      <c r="K445" s="5">
        <f t="shared" si="93"/>
        <v>7.2084643978857061E-4</v>
      </c>
      <c r="L445" s="5">
        <f t="shared" si="94"/>
        <v>1.5689781041595202E-9</v>
      </c>
      <c r="M445" s="6">
        <f t="shared" si="87"/>
        <v>9.1681798438635098E-6</v>
      </c>
      <c r="N445">
        <f t="shared" si="88"/>
        <v>2.5599999999999999E-4</v>
      </c>
      <c r="O445">
        <f t="shared" si="95"/>
        <v>0.12181367020076755</v>
      </c>
      <c r="P445">
        <f t="shared" si="96"/>
        <v>0.94802059576958875</v>
      </c>
      <c r="Q445">
        <f t="shared" si="89"/>
        <v>0.24638368291222867</v>
      </c>
      <c r="R445">
        <f t="shared" si="90"/>
        <v>0.24638368291222904</v>
      </c>
    </row>
    <row r="446" spans="6:18">
      <c r="F446">
        <f t="shared" si="97"/>
        <v>44.400000000000361</v>
      </c>
      <c r="G446">
        <f t="shared" si="85"/>
        <v>327.82221723437851</v>
      </c>
      <c r="H446">
        <f t="shared" si="91"/>
        <v>1.2181367020076754</v>
      </c>
      <c r="I446" s="4">
        <f t="shared" si="86"/>
        <v>4.0999999999999997E-6</v>
      </c>
      <c r="J446" s="5">
        <f t="shared" si="92"/>
        <v>6.2507812500002246E-7</v>
      </c>
      <c r="K446" s="5">
        <f t="shared" si="93"/>
        <v>7.2125643978857056E-4</v>
      </c>
      <c r="L446" s="5">
        <f t="shared" si="94"/>
        <v>1.5716568174299838E-9</v>
      </c>
      <c r="M446" s="6">
        <f t="shared" si="87"/>
        <v>9.1786120872079254E-6</v>
      </c>
      <c r="N446">
        <f t="shared" si="88"/>
        <v>2.5599999999999999E-4</v>
      </c>
      <c r="O446">
        <f t="shared" si="95"/>
        <v>0.12181367020076755</v>
      </c>
      <c r="P446">
        <f t="shared" si="96"/>
        <v>0.94809265620864658</v>
      </c>
      <c r="Q446">
        <f t="shared" si="89"/>
        <v>0.24631795370927728</v>
      </c>
      <c r="R446">
        <f t="shared" si="90"/>
        <v>0.24631795370927764</v>
      </c>
    </row>
    <row r="447" spans="6:18">
      <c r="F447">
        <f t="shared" si="97"/>
        <v>44.500000000000362</v>
      </c>
      <c r="G447">
        <f t="shared" si="85"/>
        <v>327.82221723437851</v>
      </c>
      <c r="H447">
        <f t="shared" si="91"/>
        <v>1.2181367020076754</v>
      </c>
      <c r="I447" s="4">
        <f t="shared" si="86"/>
        <v>4.0999999999999997E-6</v>
      </c>
      <c r="J447" s="5">
        <f t="shared" si="92"/>
        <v>6.2507812500002246E-7</v>
      </c>
      <c r="K447" s="5">
        <f t="shared" si="93"/>
        <v>7.2166643978857051E-4</v>
      </c>
      <c r="L447" s="5">
        <f t="shared" si="94"/>
        <v>1.5743385778746079E-9</v>
      </c>
      <c r="M447" s="6">
        <f t="shared" si="87"/>
        <v>9.1890502624727791E-6</v>
      </c>
      <c r="N447">
        <f t="shared" si="88"/>
        <v>2.5599999999999999E-4</v>
      </c>
      <c r="O447">
        <f t="shared" si="95"/>
        <v>0.12181367020076755</v>
      </c>
      <c r="P447">
        <f t="shared" si="96"/>
        <v>0.94816455279596812</v>
      </c>
      <c r="Q447">
        <f t="shared" si="89"/>
        <v>0.24625237396203523</v>
      </c>
      <c r="R447">
        <f t="shared" si="90"/>
        <v>0.24625237396203559</v>
      </c>
    </row>
    <row r="448" spans="6:18">
      <c r="F448">
        <f t="shared" si="97"/>
        <v>44.600000000000364</v>
      </c>
      <c r="G448">
        <f t="shared" si="85"/>
        <v>327.82221723437851</v>
      </c>
      <c r="H448">
        <f t="shared" si="91"/>
        <v>1.2181367020076754</v>
      </c>
      <c r="I448" s="4">
        <f t="shared" si="86"/>
        <v>4.0999999999999997E-6</v>
      </c>
      <c r="J448" s="5">
        <f t="shared" si="92"/>
        <v>6.2507812500002246E-7</v>
      </c>
      <c r="K448" s="5">
        <f t="shared" si="93"/>
        <v>7.2207643978857046E-4</v>
      </c>
      <c r="L448" s="5">
        <f t="shared" si="94"/>
        <v>1.5770233872255663E-9</v>
      </c>
      <c r="M448" s="6">
        <f t="shared" si="87"/>
        <v>9.1994943696580675E-6</v>
      </c>
      <c r="N448">
        <f t="shared" si="88"/>
        <v>2.5599999999999999E-4</v>
      </c>
      <c r="O448">
        <f t="shared" si="95"/>
        <v>0.12181367020076755</v>
      </c>
      <c r="P448">
        <f t="shared" si="96"/>
        <v>0.94823628599699827</v>
      </c>
      <c r="Q448">
        <f t="shared" si="89"/>
        <v>0.24618694324595156</v>
      </c>
      <c r="R448">
        <f t="shared" si="90"/>
        <v>0.24618694324595192</v>
      </c>
    </row>
    <row r="449" spans="6:18">
      <c r="F449">
        <f t="shared" si="97"/>
        <v>44.700000000000365</v>
      </c>
      <c r="G449">
        <f t="shared" si="85"/>
        <v>327.82221723437851</v>
      </c>
      <c r="H449">
        <f t="shared" si="91"/>
        <v>1.2181367020076754</v>
      </c>
      <c r="I449" s="4">
        <f t="shared" si="86"/>
        <v>4.0999999999999997E-6</v>
      </c>
      <c r="J449" s="5">
        <f t="shared" si="92"/>
        <v>6.2507812500002246E-7</v>
      </c>
      <c r="K449" s="5">
        <f t="shared" si="93"/>
        <v>7.2248643978857041E-4</v>
      </c>
      <c r="L449" s="5">
        <f t="shared" si="94"/>
        <v>1.5797112472150325E-9</v>
      </c>
      <c r="M449" s="6">
        <f t="shared" si="87"/>
        <v>9.2099444087637923E-6</v>
      </c>
      <c r="N449">
        <f t="shared" si="88"/>
        <v>2.5599999999999999E-4</v>
      </c>
      <c r="O449">
        <f t="shared" si="95"/>
        <v>0.12181367020076755</v>
      </c>
      <c r="P449">
        <f t="shared" si="96"/>
        <v>0.94830785627559633</v>
      </c>
      <c r="Q449">
        <f t="shared" si="89"/>
        <v>0.24612166113792161</v>
      </c>
      <c r="R449">
        <f t="shared" si="90"/>
        <v>0.246121661137922</v>
      </c>
    </row>
    <row r="450" spans="6:18">
      <c r="F450">
        <f t="shared" si="97"/>
        <v>44.800000000000367</v>
      </c>
      <c r="G450">
        <f t="shared" ref="G450:G513" si="98">Tc+R_*F450</f>
        <v>327.82221723437851</v>
      </c>
      <c r="H450">
        <f t="shared" si="91"/>
        <v>1.2181367020076754</v>
      </c>
      <c r="I450" s="4">
        <f t="shared" ref="I450:I513" si="99">we</f>
        <v>4.0999999999999997E-6</v>
      </c>
      <c r="J450" s="5">
        <f t="shared" si="92"/>
        <v>6.2507812500002246E-7</v>
      </c>
      <c r="K450" s="5">
        <f t="shared" si="93"/>
        <v>7.2289643978857036E-4</v>
      </c>
      <c r="L450" s="5">
        <f t="shared" si="94"/>
        <v>1.5824021595751802E-9</v>
      </c>
      <c r="M450" s="6">
        <f t="shared" ref="M450:M513" si="100">f2_*f3_/f1_/K450*L450</f>
        <v>9.2204003797899536E-6</v>
      </c>
      <c r="N450">
        <f t="shared" ref="N450:N513" si="101">del_dl</f>
        <v>2.5599999999999999E-4</v>
      </c>
      <c r="O450">
        <f t="shared" si="95"/>
        <v>0.12181367020076755</v>
      </c>
      <c r="P450">
        <f t="shared" si="96"/>
        <v>0.9483792640940425</v>
      </c>
      <c r="Q450">
        <f t="shared" si="89"/>
        <v>0.24605652721628146</v>
      </c>
      <c r="R450">
        <f t="shared" si="90"/>
        <v>0.24605652721628185</v>
      </c>
    </row>
    <row r="451" spans="6:18">
      <c r="F451">
        <f t="shared" si="97"/>
        <v>44.900000000000368</v>
      </c>
      <c r="G451">
        <f t="shared" si="98"/>
        <v>327.82221723437851</v>
      </c>
      <c r="H451">
        <f t="shared" si="91"/>
        <v>1.2181367020076754</v>
      </c>
      <c r="I451" s="4">
        <f t="shared" si="99"/>
        <v>4.0999999999999997E-6</v>
      </c>
      <c r="J451" s="5">
        <f t="shared" si="92"/>
        <v>6.2507812500002246E-7</v>
      </c>
      <c r="K451" s="5">
        <f t="shared" si="93"/>
        <v>7.2330643978857031E-4</v>
      </c>
      <c r="L451" s="5">
        <f t="shared" si="94"/>
        <v>1.5850961260381833E-9</v>
      </c>
      <c r="M451" s="6">
        <f t="shared" si="100"/>
        <v>9.2308622827365512E-6</v>
      </c>
      <c r="N451">
        <f t="shared" si="101"/>
        <v>2.5599999999999999E-4</v>
      </c>
      <c r="O451">
        <f t="shared" si="95"/>
        <v>0.12181367020076755</v>
      </c>
      <c r="P451">
        <f t="shared" si="96"/>
        <v>0.94845050991304303</v>
      </c>
      <c r="Q451">
        <f t="shared" ref="Q451:Q514" si="102">Q450+pl/ps*Dl/N450*((Tc-Tf)/ml-Co)/H450/(1-kpart)*M450*dt/L450-Q450*3/K450*we*dt</f>
        <v>0.24599154106080201</v>
      </c>
      <c r="R451">
        <f t="shared" ref="R451:R514" si="103">esidtGeral(R450,K450,MAX(I450,J450),pl,ps,kpart,H450,(H451-H450)/dt,M450,L450,Dl,N450,Co,dt)</f>
        <v>0.2459915410608024</v>
      </c>
    </row>
    <row r="452" spans="6:18">
      <c r="F452">
        <f t="shared" si="97"/>
        <v>45.000000000000369</v>
      </c>
      <c r="G452">
        <f t="shared" si="98"/>
        <v>327.82221723437851</v>
      </c>
      <c r="H452">
        <f t="shared" si="91"/>
        <v>1.2181367020076754</v>
      </c>
      <c r="I452" s="4">
        <f t="shared" si="99"/>
        <v>4.0999999999999997E-6</v>
      </c>
      <c r="J452" s="5">
        <f t="shared" si="92"/>
        <v>6.2507812500002246E-7</v>
      </c>
      <c r="K452" s="5">
        <f t="shared" si="93"/>
        <v>7.2371643978857026E-4</v>
      </c>
      <c r="L452" s="5">
        <f t="shared" si="94"/>
        <v>1.5877931483362148E-9</v>
      </c>
      <c r="M452" s="6">
        <f t="shared" si="100"/>
        <v>9.2413301176035853E-6</v>
      </c>
      <c r="N452">
        <f t="shared" si="101"/>
        <v>2.5599999999999999E-4</v>
      </c>
      <c r="O452">
        <f t="shared" si="95"/>
        <v>0.12181367020076755</v>
      </c>
      <c r="P452">
        <f t="shared" si="96"/>
        <v>0.94852159419173843</v>
      </c>
      <c r="Q452">
        <f t="shared" si="102"/>
        <v>0.2459267022526834</v>
      </c>
      <c r="R452">
        <f t="shared" si="103"/>
        <v>0.24592670225268379</v>
      </c>
    </row>
    <row r="453" spans="6:18">
      <c r="F453">
        <f t="shared" si="97"/>
        <v>45.100000000000371</v>
      </c>
      <c r="G453">
        <f t="shared" si="98"/>
        <v>327.82221723437851</v>
      </c>
      <c r="H453">
        <f t="shared" si="91"/>
        <v>1.2181367020076754</v>
      </c>
      <c r="I453" s="4">
        <f t="shared" si="99"/>
        <v>4.0999999999999997E-6</v>
      </c>
      <c r="J453" s="5">
        <f t="shared" si="92"/>
        <v>6.2507812500002246E-7</v>
      </c>
      <c r="K453" s="5">
        <f t="shared" si="93"/>
        <v>7.2412643978857021E-4</v>
      </c>
      <c r="L453" s="5">
        <f t="shared" si="94"/>
        <v>1.5904932282014497E-9</v>
      </c>
      <c r="M453" s="6">
        <f t="shared" si="100"/>
        <v>9.2518038843910575E-6</v>
      </c>
      <c r="N453">
        <f t="shared" si="101"/>
        <v>2.5599999999999999E-4</v>
      </c>
      <c r="O453">
        <f t="shared" si="95"/>
        <v>0.12181367020076755</v>
      </c>
      <c r="P453">
        <f t="shared" si="96"/>
        <v>0.94859251738770767</v>
      </c>
      <c r="Q453">
        <f t="shared" si="102"/>
        <v>0.24586201037454933</v>
      </c>
      <c r="R453">
        <f t="shared" si="103"/>
        <v>0.24586201037454972</v>
      </c>
    </row>
    <row r="454" spans="6:18">
      <c r="F454">
        <f t="shared" si="97"/>
        <v>45.200000000000372</v>
      </c>
      <c r="G454">
        <f t="shared" si="98"/>
        <v>327.82221723437851</v>
      </c>
      <c r="H454">
        <f t="shared" si="91"/>
        <v>1.2181367020076754</v>
      </c>
      <c r="I454" s="4">
        <f t="shared" si="99"/>
        <v>4.0999999999999997E-6</v>
      </c>
      <c r="J454" s="5">
        <f t="shared" si="92"/>
        <v>6.2507812500002246E-7</v>
      </c>
      <c r="K454" s="5">
        <f t="shared" si="93"/>
        <v>7.2453643978857016E-4</v>
      </c>
      <c r="L454" s="5">
        <f t="shared" si="94"/>
        <v>1.5931963673660596E-9</v>
      </c>
      <c r="M454" s="6">
        <f t="shared" si="100"/>
        <v>9.2622835830989611E-6</v>
      </c>
      <c r="N454">
        <f t="shared" si="101"/>
        <v>2.5599999999999999E-4</v>
      </c>
      <c r="O454">
        <f t="shared" si="95"/>
        <v>0.12181367020076755</v>
      </c>
      <c r="P454">
        <f t="shared" si="96"/>
        <v>0.94866327995697552</v>
      </c>
      <c r="Q454">
        <f t="shared" si="102"/>
        <v>0.24579746501044145</v>
      </c>
      <c r="R454">
        <f t="shared" si="103"/>
        <v>0.24579746501044181</v>
      </c>
    </row>
    <row r="455" spans="6:18">
      <c r="F455">
        <f t="shared" si="97"/>
        <v>45.300000000000374</v>
      </c>
      <c r="G455">
        <f t="shared" si="98"/>
        <v>327.82221723437851</v>
      </c>
      <c r="H455">
        <f t="shared" si="91"/>
        <v>1.2181367020076754</v>
      </c>
      <c r="I455" s="4">
        <f t="shared" si="99"/>
        <v>4.0999999999999997E-6</v>
      </c>
      <c r="J455" s="5">
        <f t="shared" si="92"/>
        <v>6.2507812500002246E-7</v>
      </c>
      <c r="K455" s="5">
        <f t="shared" si="93"/>
        <v>7.2494643978857011E-4</v>
      </c>
      <c r="L455" s="5">
        <f t="shared" si="94"/>
        <v>1.5959025675622201E-9</v>
      </c>
      <c r="M455" s="6">
        <f t="shared" si="100"/>
        <v>9.2727692137273044E-6</v>
      </c>
      <c r="N455">
        <f t="shared" si="101"/>
        <v>2.5599999999999999E-4</v>
      </c>
      <c r="O455">
        <f t="shared" si="95"/>
        <v>0.12181367020076755</v>
      </c>
      <c r="P455">
        <f t="shared" si="96"/>
        <v>0.94873388235401834</v>
      </c>
      <c r="Q455">
        <f t="shared" si="102"/>
        <v>0.24573306574581361</v>
      </c>
      <c r="R455">
        <f t="shared" si="103"/>
        <v>0.24573306574581397</v>
      </c>
    </row>
    <row r="456" spans="6:18">
      <c r="F456">
        <f t="shared" si="97"/>
        <v>45.400000000000375</v>
      </c>
      <c r="G456">
        <f t="shared" si="98"/>
        <v>327.82221723437851</v>
      </c>
      <c r="H456">
        <f t="shared" si="91"/>
        <v>1.2181367020076754</v>
      </c>
      <c r="I456" s="4">
        <f t="shared" si="99"/>
        <v>4.0999999999999997E-6</v>
      </c>
      <c r="J456" s="5">
        <f t="shared" si="92"/>
        <v>6.2507812500002246E-7</v>
      </c>
      <c r="K456" s="5">
        <f t="shared" si="93"/>
        <v>7.2535643978857006E-4</v>
      </c>
      <c r="L456" s="5">
        <f t="shared" si="94"/>
        <v>1.5986118305221038E-9</v>
      </c>
      <c r="M456" s="6">
        <f t="shared" si="100"/>
        <v>9.2832607762760842E-6</v>
      </c>
      <c r="N456">
        <f t="shared" si="101"/>
        <v>2.5599999999999999E-4</v>
      </c>
      <c r="O456">
        <f t="shared" si="95"/>
        <v>0.12181367020076755</v>
      </c>
      <c r="P456">
        <f t="shared" si="96"/>
        <v>0.9488043250317707</v>
      </c>
      <c r="Q456">
        <f t="shared" si="102"/>
        <v>0.24566881216752642</v>
      </c>
      <c r="R456">
        <f t="shared" si="103"/>
        <v>0.24566881216752678</v>
      </c>
    </row>
    <row r="457" spans="6:18">
      <c r="F457">
        <f t="shared" si="97"/>
        <v>45.500000000000377</v>
      </c>
      <c r="G457">
        <f t="shared" si="98"/>
        <v>327.82221723437851</v>
      </c>
      <c r="H457">
        <f t="shared" si="91"/>
        <v>1.2181367020076754</v>
      </c>
      <c r="I457" s="4">
        <f t="shared" si="99"/>
        <v>4.0999999999999997E-6</v>
      </c>
      <c r="J457" s="5">
        <f t="shared" si="92"/>
        <v>6.2507812500002246E-7</v>
      </c>
      <c r="K457" s="5">
        <f t="shared" si="93"/>
        <v>7.2576643978857001E-4</v>
      </c>
      <c r="L457" s="5">
        <f t="shared" si="94"/>
        <v>1.601324157977885E-9</v>
      </c>
      <c r="M457" s="6">
        <f t="shared" si="100"/>
        <v>9.2937582707453004E-6</v>
      </c>
      <c r="N457">
        <f t="shared" si="101"/>
        <v>2.5599999999999999E-4</v>
      </c>
      <c r="O457">
        <f t="shared" si="95"/>
        <v>0.12181367020076755</v>
      </c>
      <c r="P457">
        <f t="shared" si="96"/>
        <v>0.9488746084416303</v>
      </c>
      <c r="Q457">
        <f t="shared" si="102"/>
        <v>0.24560470386384164</v>
      </c>
      <c r="R457">
        <f t="shared" si="103"/>
        <v>0.24560470386384201</v>
      </c>
    </row>
    <row r="458" spans="6:18">
      <c r="F458">
        <f t="shared" si="97"/>
        <v>45.600000000000378</v>
      </c>
      <c r="G458">
        <f t="shared" si="98"/>
        <v>327.82221723437851</v>
      </c>
      <c r="H458">
        <f t="shared" si="91"/>
        <v>1.2181367020076754</v>
      </c>
      <c r="I458" s="4">
        <f t="shared" si="99"/>
        <v>4.0999999999999997E-6</v>
      </c>
      <c r="J458" s="5">
        <f t="shared" si="92"/>
        <v>6.2507812500002246E-7</v>
      </c>
      <c r="K458" s="5">
        <f t="shared" si="93"/>
        <v>7.2617643978856996E-4</v>
      </c>
      <c r="L458" s="5">
        <f t="shared" si="94"/>
        <v>1.6040395516617362E-9</v>
      </c>
      <c r="M458" s="6">
        <f t="shared" si="100"/>
        <v>9.3042616971349479E-6</v>
      </c>
      <c r="N458">
        <f t="shared" si="101"/>
        <v>2.5599999999999999E-4</v>
      </c>
      <c r="O458">
        <f t="shared" si="95"/>
        <v>0.12181367020076755</v>
      </c>
      <c r="P458">
        <f t="shared" si="96"/>
        <v>0.9489447330334656</v>
      </c>
      <c r="Q458">
        <f t="shared" si="102"/>
        <v>0.24554074042441659</v>
      </c>
      <c r="R458">
        <f t="shared" si="103"/>
        <v>0.24554074042441695</v>
      </c>
    </row>
    <row r="459" spans="6:18">
      <c r="F459">
        <f t="shared" si="97"/>
        <v>45.700000000000379</v>
      </c>
      <c r="G459">
        <f t="shared" si="98"/>
        <v>327.82221723437851</v>
      </c>
      <c r="H459">
        <f t="shared" si="91"/>
        <v>1.2181367020076754</v>
      </c>
      <c r="I459" s="4">
        <f t="shared" si="99"/>
        <v>4.0999999999999997E-6</v>
      </c>
      <c r="J459" s="5">
        <f t="shared" si="92"/>
        <v>6.2507812500002246E-7</v>
      </c>
      <c r="K459" s="5">
        <f t="shared" si="93"/>
        <v>7.2658643978856991E-4</v>
      </c>
      <c r="L459" s="5">
        <f t="shared" si="94"/>
        <v>1.6067580133058325E-9</v>
      </c>
      <c r="M459" s="6">
        <f t="shared" si="100"/>
        <v>9.3147710554450352E-6</v>
      </c>
      <c r="N459">
        <f t="shared" si="101"/>
        <v>2.5599999999999999E-4</v>
      </c>
      <c r="O459">
        <f t="shared" si="95"/>
        <v>0.12181367020076755</v>
      </c>
      <c r="P459">
        <f t="shared" si="96"/>
        <v>0.94901469925562054</v>
      </c>
      <c r="Q459">
        <f t="shared" si="102"/>
        <v>0.24547692144029873</v>
      </c>
      <c r="R459">
        <f t="shared" si="103"/>
        <v>0.24547692144029906</v>
      </c>
    </row>
    <row r="460" spans="6:18">
      <c r="F460">
        <f t="shared" si="97"/>
        <v>45.800000000000381</v>
      </c>
      <c r="G460">
        <f t="shared" si="98"/>
        <v>327.82221723437851</v>
      </c>
      <c r="H460">
        <f t="shared" si="91"/>
        <v>1.2181367020076754</v>
      </c>
      <c r="I460" s="4">
        <f t="shared" si="99"/>
        <v>4.0999999999999997E-6</v>
      </c>
      <c r="J460" s="5">
        <f t="shared" si="92"/>
        <v>6.2507812500002246E-7</v>
      </c>
      <c r="K460" s="5">
        <f t="shared" si="93"/>
        <v>7.2699643978856986E-4</v>
      </c>
      <c r="L460" s="5">
        <f t="shared" si="94"/>
        <v>1.6094795446423468E-9</v>
      </c>
      <c r="M460" s="6">
        <f t="shared" si="100"/>
        <v>9.325286345675559E-6</v>
      </c>
      <c r="N460">
        <f t="shared" si="101"/>
        <v>2.5599999999999999E-4</v>
      </c>
      <c r="O460">
        <f t="shared" si="95"/>
        <v>0.12181367020076755</v>
      </c>
      <c r="P460">
        <f t="shared" si="96"/>
        <v>0.94908450755492146</v>
      </c>
      <c r="Q460">
        <f t="shared" si="102"/>
        <v>0.24541324650391999</v>
      </c>
      <c r="R460">
        <f t="shared" si="103"/>
        <v>0.24541324650392032</v>
      </c>
    </row>
    <row r="461" spans="6:18">
      <c r="F461">
        <f t="shared" si="97"/>
        <v>45.900000000000382</v>
      </c>
      <c r="G461">
        <f t="shared" si="98"/>
        <v>327.82221723437851</v>
      </c>
      <c r="H461">
        <f t="shared" si="91"/>
        <v>1.2181367020076754</v>
      </c>
      <c r="I461" s="4">
        <f t="shared" si="99"/>
        <v>4.0999999999999997E-6</v>
      </c>
      <c r="J461" s="5">
        <f t="shared" si="92"/>
        <v>6.2507812500002246E-7</v>
      </c>
      <c r="K461" s="5">
        <f t="shared" si="93"/>
        <v>7.2740643978856981E-4</v>
      </c>
      <c r="L461" s="5">
        <f t="shared" si="94"/>
        <v>1.6122041474034527E-9</v>
      </c>
      <c r="M461" s="6">
        <f t="shared" si="100"/>
        <v>9.3358075678265192E-6</v>
      </c>
      <c r="N461">
        <f t="shared" si="101"/>
        <v>2.5599999999999999E-4</v>
      </c>
      <c r="O461">
        <f t="shared" si="95"/>
        <v>0.12181367020076755</v>
      </c>
      <c r="P461">
        <f t="shared" si="96"/>
        <v>0.94915415837668249</v>
      </c>
      <c r="Q461">
        <f t="shared" si="102"/>
        <v>0.24534971520909155</v>
      </c>
      <c r="R461">
        <f t="shared" si="103"/>
        <v>0.24534971520909188</v>
      </c>
    </row>
    <row r="462" spans="6:18">
      <c r="F462">
        <f t="shared" si="97"/>
        <v>46.000000000000384</v>
      </c>
      <c r="G462">
        <f t="shared" si="98"/>
        <v>327.82221723437851</v>
      </c>
      <c r="H462">
        <f t="shared" si="91"/>
        <v>1.2181367020076754</v>
      </c>
      <c r="I462" s="4">
        <f t="shared" si="99"/>
        <v>4.0999999999999997E-6</v>
      </c>
      <c r="J462" s="5">
        <f t="shared" si="92"/>
        <v>6.2507812500002246E-7</v>
      </c>
      <c r="K462" s="5">
        <f t="shared" si="93"/>
        <v>7.2781643978856976E-4</v>
      </c>
      <c r="L462" s="5">
        <f t="shared" si="94"/>
        <v>1.6149318233213241E-9</v>
      </c>
      <c r="M462" s="6">
        <f t="shared" si="100"/>
        <v>9.3463347218979141E-6</v>
      </c>
      <c r="N462">
        <f t="shared" si="101"/>
        <v>2.5599999999999999E-4</v>
      </c>
      <c r="O462">
        <f t="shared" si="95"/>
        <v>0.12181367020076755</v>
      </c>
      <c r="P462">
        <f t="shared" si="96"/>
        <v>0.94922365216471172</v>
      </c>
      <c r="Q462">
        <f t="shared" si="102"/>
        <v>0.24528632715099818</v>
      </c>
      <c r="R462">
        <f t="shared" si="103"/>
        <v>0.24528632715099852</v>
      </c>
    </row>
    <row r="463" spans="6:18">
      <c r="F463">
        <f t="shared" si="97"/>
        <v>46.100000000000385</v>
      </c>
      <c r="G463">
        <f t="shared" si="98"/>
        <v>327.82221723437851</v>
      </c>
      <c r="H463">
        <f t="shared" si="91"/>
        <v>1.2181367020076754</v>
      </c>
      <c r="I463" s="4">
        <f t="shared" si="99"/>
        <v>4.0999999999999997E-6</v>
      </c>
      <c r="J463" s="5">
        <f t="shared" si="92"/>
        <v>6.2507812500002246E-7</v>
      </c>
      <c r="K463" s="5">
        <f t="shared" si="93"/>
        <v>7.2822643978856971E-4</v>
      </c>
      <c r="L463" s="5">
        <f t="shared" si="94"/>
        <v>1.6176625741281349E-9</v>
      </c>
      <c r="M463" s="6">
        <f t="shared" si="100"/>
        <v>9.3568678078897471E-6</v>
      </c>
      <c r="N463">
        <f t="shared" si="101"/>
        <v>2.5599999999999999E-4</v>
      </c>
      <c r="O463">
        <f t="shared" si="95"/>
        <v>0.12181367020076755</v>
      </c>
      <c r="P463">
        <f t="shared" si="96"/>
        <v>0.94929298936131734</v>
      </c>
      <c r="Q463">
        <f t="shared" si="102"/>
        <v>0.24522308192619297</v>
      </c>
      <c r="R463">
        <f t="shared" si="103"/>
        <v>0.24522308192619333</v>
      </c>
    </row>
    <row r="464" spans="6:18">
      <c r="F464">
        <f t="shared" si="97"/>
        <v>46.200000000000387</v>
      </c>
      <c r="G464">
        <f t="shared" si="98"/>
        <v>327.82221723437851</v>
      </c>
      <c r="H464">
        <f t="shared" si="91"/>
        <v>1.2181367020076754</v>
      </c>
      <c r="I464" s="4">
        <f t="shared" si="99"/>
        <v>4.0999999999999997E-6</v>
      </c>
      <c r="J464" s="5">
        <f t="shared" si="92"/>
        <v>6.2507812500002246E-7</v>
      </c>
      <c r="K464" s="5">
        <f t="shared" si="93"/>
        <v>7.2863643978856966E-4</v>
      </c>
      <c r="L464" s="5">
        <f t="shared" si="94"/>
        <v>1.620396401556058E-9</v>
      </c>
      <c r="M464" s="6">
        <f t="shared" si="100"/>
        <v>9.3674068258020131E-6</v>
      </c>
      <c r="N464">
        <f t="shared" si="101"/>
        <v>2.5599999999999999E-4</v>
      </c>
      <c r="O464">
        <f t="shared" si="95"/>
        <v>0.12181367020076755</v>
      </c>
      <c r="P464">
        <f t="shared" si="96"/>
        <v>0.94936217040731363</v>
      </c>
      <c r="Q464">
        <f t="shared" si="102"/>
        <v>0.24515997913259188</v>
      </c>
      <c r="R464">
        <f t="shared" si="103"/>
        <v>0.24515997913259224</v>
      </c>
    </row>
    <row r="465" spans="6:18">
      <c r="F465">
        <f t="shared" si="97"/>
        <v>46.300000000000388</v>
      </c>
      <c r="G465">
        <f t="shared" si="98"/>
        <v>327.82221723437851</v>
      </c>
      <c r="H465">
        <f t="shared" si="91"/>
        <v>1.2181367020076754</v>
      </c>
      <c r="I465" s="4">
        <f t="shared" si="99"/>
        <v>4.0999999999999997E-6</v>
      </c>
      <c r="J465" s="5">
        <f t="shared" si="92"/>
        <v>6.2507812500002246E-7</v>
      </c>
      <c r="K465" s="5">
        <f t="shared" si="93"/>
        <v>7.2904643978856962E-4</v>
      </c>
      <c r="L465" s="5">
        <f t="shared" si="94"/>
        <v>1.6231333073372678E-9</v>
      </c>
      <c r="M465" s="6">
        <f t="shared" si="100"/>
        <v>9.377951775634719E-6</v>
      </c>
      <c r="N465">
        <f t="shared" si="101"/>
        <v>2.5599999999999999E-4</v>
      </c>
      <c r="O465">
        <f t="shared" si="95"/>
        <v>0.12181367020076755</v>
      </c>
      <c r="P465">
        <f t="shared" si="96"/>
        <v>0.94943119574202606</v>
      </c>
      <c r="Q465">
        <f t="shared" si="102"/>
        <v>0.24509701836946832</v>
      </c>
      <c r="R465">
        <f t="shared" si="103"/>
        <v>0.24509701836946871</v>
      </c>
    </row>
    <row r="466" spans="6:18">
      <c r="F466">
        <f t="shared" si="97"/>
        <v>46.400000000000389</v>
      </c>
      <c r="G466">
        <f t="shared" si="98"/>
        <v>327.82221723437851</v>
      </c>
      <c r="H466">
        <f t="shared" si="91"/>
        <v>1.2181367020076754</v>
      </c>
      <c r="I466" s="4">
        <f t="shared" si="99"/>
        <v>4.0999999999999997E-6</v>
      </c>
      <c r="J466" s="5">
        <f t="shared" si="92"/>
        <v>6.2507812500002246E-7</v>
      </c>
      <c r="K466" s="5">
        <f t="shared" si="93"/>
        <v>7.2945643978856957E-4</v>
      </c>
      <c r="L466" s="5">
        <f t="shared" si="94"/>
        <v>1.6258732932039371E-9</v>
      </c>
      <c r="M466" s="6">
        <f t="shared" si="100"/>
        <v>9.3885026573878562E-6</v>
      </c>
      <c r="N466">
        <f t="shared" si="101"/>
        <v>2.5599999999999999E-4</v>
      </c>
      <c r="O466">
        <f t="shared" si="95"/>
        <v>0.12181367020076755</v>
      </c>
      <c r="P466">
        <f t="shared" si="96"/>
        <v>0.94950006580329815</v>
      </c>
      <c r="Q466">
        <f t="shared" si="102"/>
        <v>0.24503419923744793</v>
      </c>
      <c r="R466">
        <f t="shared" si="103"/>
        <v>0.24503419923744832</v>
      </c>
    </row>
    <row r="467" spans="6:18">
      <c r="F467">
        <f t="shared" si="97"/>
        <v>46.500000000000391</v>
      </c>
      <c r="G467">
        <f t="shared" si="98"/>
        <v>327.82221723437851</v>
      </c>
      <c r="H467">
        <f t="shared" ref="H467:H530" si="104">(G467-Tf)/ml</f>
        <v>1.2181367020076754</v>
      </c>
      <c r="I467" s="4">
        <f t="shared" si="99"/>
        <v>4.0999999999999997E-6</v>
      </c>
      <c r="J467" s="5">
        <f t="shared" ref="J467:J530" si="105">Glob(H467,N467,Dl,Co,kpart)</f>
        <v>6.2507812500002246E-7</v>
      </c>
      <c r="K467" s="5">
        <f t="shared" ref="K467:K530" si="106">I466*dt+K466</f>
        <v>7.2986643978856952E-4</v>
      </c>
      <c r="L467" s="5">
        <f t="shared" ref="L467:L530" si="107">K467^3*4/3*PI()</f>
        <v>1.6286163608882406E-9</v>
      </c>
      <c r="M467" s="6">
        <f t="shared" si="100"/>
        <v>9.3990594710614332E-6</v>
      </c>
      <c r="N467">
        <f t="shared" si="101"/>
        <v>2.5599999999999999E-4</v>
      </c>
      <c r="O467">
        <f t="shared" ref="O467:O530" si="108">O466+(kpart*H466-O466)/L466/R466*(L466*(R467-R466)+R466*MAX(I466,J466)*M466*dt)</f>
        <v>0.12181367020076755</v>
      </c>
      <c r="P467">
        <f t="shared" ref="P467:P530" si="109">R467*O467+(1-R467)*H467</f>
        <v>0.94956878102749653</v>
      </c>
      <c r="Q467">
        <f t="shared" si="102"/>
        <v>0.24497152133850317</v>
      </c>
      <c r="R467">
        <f t="shared" si="103"/>
        <v>0.24497152133850356</v>
      </c>
    </row>
    <row r="468" spans="6:18">
      <c r="F468">
        <f t="shared" si="97"/>
        <v>46.600000000000392</v>
      </c>
      <c r="G468">
        <f t="shared" si="98"/>
        <v>327.82221723437851</v>
      </c>
      <c r="H468">
        <f t="shared" si="104"/>
        <v>1.2181367020076754</v>
      </c>
      <c r="I468" s="4">
        <f t="shared" si="99"/>
        <v>4.0999999999999997E-6</v>
      </c>
      <c r="J468" s="5">
        <f t="shared" si="105"/>
        <v>6.2507812500002246E-7</v>
      </c>
      <c r="K468" s="5">
        <f t="shared" si="106"/>
        <v>7.3027643978856947E-4</v>
      </c>
      <c r="L468" s="5">
        <f t="shared" si="107"/>
        <v>1.6313625121223517E-9</v>
      </c>
      <c r="M468" s="6">
        <f t="shared" si="100"/>
        <v>9.4096222166554483E-6</v>
      </c>
      <c r="N468">
        <f t="shared" si="101"/>
        <v>2.5599999999999999E-4</v>
      </c>
      <c r="O468">
        <f t="shared" si="108"/>
        <v>0.12181367020076755</v>
      </c>
      <c r="P468">
        <f t="shared" si="109"/>
        <v>0.94963734184951731</v>
      </c>
      <c r="Q468">
        <f t="shared" si="102"/>
        <v>0.24490898427594798</v>
      </c>
      <c r="R468">
        <f t="shared" si="103"/>
        <v>0.24490898427594837</v>
      </c>
    </row>
    <row r="469" spans="6:18">
      <c r="F469">
        <f t="shared" si="97"/>
        <v>46.700000000000394</v>
      </c>
      <c r="G469">
        <f t="shared" si="98"/>
        <v>327.82221723437851</v>
      </c>
      <c r="H469">
        <f t="shared" si="104"/>
        <v>1.2181367020076754</v>
      </c>
      <c r="I469" s="4">
        <f t="shared" si="99"/>
        <v>4.0999999999999997E-6</v>
      </c>
      <c r="J469" s="5">
        <f t="shared" si="105"/>
        <v>6.2507812500002246E-7</v>
      </c>
      <c r="K469" s="5">
        <f t="shared" si="106"/>
        <v>7.3068643978856942E-4</v>
      </c>
      <c r="L469" s="5">
        <f t="shared" si="107"/>
        <v>1.6341117486384433E-9</v>
      </c>
      <c r="M469" s="6">
        <f t="shared" si="100"/>
        <v>9.4201908941698947E-6</v>
      </c>
      <c r="N469">
        <f t="shared" si="101"/>
        <v>2.5599999999999999E-4</v>
      </c>
      <c r="O469">
        <f t="shared" si="108"/>
        <v>0.12181367020076755</v>
      </c>
      <c r="P469">
        <f t="shared" si="109"/>
        <v>0.94970574870279167</v>
      </c>
      <c r="Q469">
        <f t="shared" si="102"/>
        <v>0.24484658765443268</v>
      </c>
      <c r="R469">
        <f t="shared" si="103"/>
        <v>0.24484658765443307</v>
      </c>
    </row>
    <row r="470" spans="6:18">
      <c r="F470">
        <f t="shared" si="97"/>
        <v>46.800000000000395</v>
      </c>
      <c r="G470">
        <f t="shared" si="98"/>
        <v>327.82221723437851</v>
      </c>
      <c r="H470">
        <f t="shared" si="104"/>
        <v>1.2181367020076754</v>
      </c>
      <c r="I470" s="4">
        <f t="shared" si="99"/>
        <v>4.0999999999999997E-6</v>
      </c>
      <c r="J470" s="5">
        <f t="shared" si="105"/>
        <v>6.2507812500002246E-7</v>
      </c>
      <c r="K470" s="5">
        <f t="shared" si="106"/>
        <v>7.3109643978856937E-4</v>
      </c>
      <c r="L470" s="5">
        <f t="shared" si="107"/>
        <v>1.6368640721686899E-9</v>
      </c>
      <c r="M470" s="6">
        <f t="shared" si="100"/>
        <v>9.430765503604781E-6</v>
      </c>
      <c r="N470">
        <f t="shared" si="101"/>
        <v>2.5599999999999999E-4</v>
      </c>
      <c r="O470">
        <f t="shared" si="108"/>
        <v>0.12181367020076755</v>
      </c>
      <c r="P470">
        <f t="shared" si="109"/>
        <v>0.94977400201929085</v>
      </c>
      <c r="Q470">
        <f t="shared" si="102"/>
        <v>0.24478433107993852</v>
      </c>
      <c r="R470">
        <f t="shared" si="103"/>
        <v>0.24478433107993891</v>
      </c>
    </row>
    <row r="471" spans="6:18">
      <c r="F471">
        <f t="shared" si="97"/>
        <v>46.900000000000396</v>
      </c>
      <c r="G471">
        <f t="shared" si="98"/>
        <v>327.82221723437851</v>
      </c>
      <c r="H471">
        <f t="shared" si="104"/>
        <v>1.2181367020076754</v>
      </c>
      <c r="I471" s="4">
        <f t="shared" si="99"/>
        <v>4.0999999999999997E-6</v>
      </c>
      <c r="J471" s="5">
        <f t="shared" si="105"/>
        <v>6.2507812500002246E-7</v>
      </c>
      <c r="K471" s="5">
        <f t="shared" si="106"/>
        <v>7.3150643978856932E-4</v>
      </c>
      <c r="L471" s="5">
        <f t="shared" si="107"/>
        <v>1.6396194844452646E-9</v>
      </c>
      <c r="M471" s="6">
        <f t="shared" si="100"/>
        <v>9.4413460449601003E-6</v>
      </c>
      <c r="N471">
        <f t="shared" si="101"/>
        <v>2.5599999999999999E-4</v>
      </c>
      <c r="O471">
        <f t="shared" si="108"/>
        <v>0.12181367020076755</v>
      </c>
      <c r="P471">
        <f t="shared" si="109"/>
        <v>0.9498421022295338</v>
      </c>
      <c r="Q471">
        <f t="shared" si="102"/>
        <v>0.24472221415977261</v>
      </c>
      <c r="R471">
        <f t="shared" si="103"/>
        <v>0.24472221415977297</v>
      </c>
    </row>
    <row r="472" spans="6:18">
      <c r="F472">
        <f t="shared" si="97"/>
        <v>47.000000000000398</v>
      </c>
      <c r="G472">
        <f t="shared" si="98"/>
        <v>327.82221723437851</v>
      </c>
      <c r="H472">
        <f t="shared" si="104"/>
        <v>1.2181367020076754</v>
      </c>
      <c r="I472" s="4">
        <f t="shared" si="99"/>
        <v>4.0999999999999997E-6</v>
      </c>
      <c r="J472" s="5">
        <f t="shared" si="105"/>
        <v>6.2507812500002246E-7</v>
      </c>
      <c r="K472" s="5">
        <f t="shared" si="106"/>
        <v>7.3191643978856927E-4</v>
      </c>
      <c r="L472" s="5">
        <f t="shared" si="107"/>
        <v>1.6423779872003417E-9</v>
      </c>
      <c r="M472" s="6">
        <f t="shared" si="100"/>
        <v>9.4519325182358594E-6</v>
      </c>
      <c r="N472">
        <f t="shared" si="101"/>
        <v>2.5599999999999999E-4</v>
      </c>
      <c r="O472">
        <f t="shared" si="108"/>
        <v>0.12181367020076755</v>
      </c>
      <c r="P472">
        <f t="shared" si="109"/>
        <v>0.94991004976259052</v>
      </c>
      <c r="Q472">
        <f t="shared" si="102"/>
        <v>0.24466023650256258</v>
      </c>
      <c r="R472">
        <f t="shared" si="103"/>
        <v>0.24466023650256294</v>
      </c>
    </row>
    <row r="473" spans="6:18">
      <c r="F473">
        <f t="shared" si="97"/>
        <v>47.100000000000399</v>
      </c>
      <c r="G473">
        <f t="shared" si="98"/>
        <v>327.82221723437851</v>
      </c>
      <c r="H473">
        <f t="shared" si="104"/>
        <v>1.2181367020076754</v>
      </c>
      <c r="I473" s="4">
        <f t="shared" si="99"/>
        <v>4.0999999999999997E-6</v>
      </c>
      <c r="J473" s="5">
        <f t="shared" si="105"/>
        <v>6.2507812500002246E-7</v>
      </c>
      <c r="K473" s="5">
        <f t="shared" si="106"/>
        <v>7.3232643978856922E-4</v>
      </c>
      <c r="L473" s="5">
        <f t="shared" si="107"/>
        <v>1.6451395821660944E-9</v>
      </c>
      <c r="M473" s="6">
        <f t="shared" si="100"/>
        <v>9.4625249234320532E-6</v>
      </c>
      <c r="N473">
        <f t="shared" si="101"/>
        <v>2.5599999999999999E-4</v>
      </c>
      <c r="O473">
        <f t="shared" si="108"/>
        <v>0.12181367020076755</v>
      </c>
      <c r="P473">
        <f t="shared" si="109"/>
        <v>0.94997784504608962</v>
      </c>
      <c r="Q473">
        <f t="shared" si="102"/>
        <v>0.24459839771825156</v>
      </c>
      <c r="R473">
        <f t="shared" si="103"/>
        <v>0.24459839771825193</v>
      </c>
    </row>
    <row r="474" spans="6:18">
      <c r="F474">
        <f t="shared" si="97"/>
        <v>47.200000000000401</v>
      </c>
      <c r="G474">
        <f t="shared" si="98"/>
        <v>327.82221723437851</v>
      </c>
      <c r="H474">
        <f t="shared" si="104"/>
        <v>1.2181367020076754</v>
      </c>
      <c r="I474" s="4">
        <f t="shared" si="99"/>
        <v>4.0999999999999997E-6</v>
      </c>
      <c r="J474" s="5">
        <f t="shared" si="105"/>
        <v>6.2507812500002246E-7</v>
      </c>
      <c r="K474" s="5">
        <f t="shared" si="106"/>
        <v>7.3273643978856917E-4</v>
      </c>
      <c r="L474" s="5">
        <f t="shared" si="107"/>
        <v>1.6479042710746963E-9</v>
      </c>
      <c r="M474" s="6">
        <f t="shared" si="100"/>
        <v>9.4731232605486818E-6</v>
      </c>
      <c r="N474">
        <f t="shared" si="101"/>
        <v>2.5599999999999999E-4</v>
      </c>
      <c r="O474">
        <f t="shared" si="108"/>
        <v>0.12181367020076755</v>
      </c>
      <c r="P474">
        <f t="shared" si="109"/>
        <v>0.95004548850622295</v>
      </c>
      <c r="Q474">
        <f t="shared" si="102"/>
        <v>0.24453669741809292</v>
      </c>
      <c r="R474">
        <f t="shared" si="103"/>
        <v>0.24453669741809328</v>
      </c>
    </row>
    <row r="475" spans="6:18">
      <c r="F475">
        <f t="shared" si="97"/>
        <v>47.300000000000402</v>
      </c>
      <c r="G475">
        <f t="shared" si="98"/>
        <v>327.82221723437851</v>
      </c>
      <c r="H475">
        <f t="shared" si="104"/>
        <v>1.2181367020076754</v>
      </c>
      <c r="I475" s="4">
        <f t="shared" si="99"/>
        <v>4.0999999999999997E-6</v>
      </c>
      <c r="J475" s="5">
        <f t="shared" si="105"/>
        <v>6.2507812500002246E-7</v>
      </c>
      <c r="K475" s="5">
        <f t="shared" si="106"/>
        <v>7.3314643978856912E-4</v>
      </c>
      <c r="L475" s="5">
        <f t="shared" si="107"/>
        <v>1.6506720556583208E-9</v>
      </c>
      <c r="M475" s="6">
        <f t="shared" si="100"/>
        <v>9.4837275295857467E-6</v>
      </c>
      <c r="N475">
        <f t="shared" si="101"/>
        <v>2.5599999999999999E-4</v>
      </c>
      <c r="O475">
        <f t="shared" si="108"/>
        <v>0.12181367020076755</v>
      </c>
      <c r="P475">
        <f t="shared" si="109"/>
        <v>0.95011298056775151</v>
      </c>
      <c r="Q475">
        <f t="shared" si="102"/>
        <v>0.24447513521464515</v>
      </c>
      <c r="R475">
        <f t="shared" si="103"/>
        <v>0.24447513521464548</v>
      </c>
    </row>
    <row r="476" spans="6:18">
      <c r="F476">
        <f t="shared" ref="F476:F539" si="110">F475+dt</f>
        <v>47.400000000000404</v>
      </c>
      <c r="G476">
        <f t="shared" si="98"/>
        <v>327.82221723437851</v>
      </c>
      <c r="H476">
        <f t="shared" si="104"/>
        <v>1.2181367020076754</v>
      </c>
      <c r="I476" s="4">
        <f t="shared" si="99"/>
        <v>4.0999999999999997E-6</v>
      </c>
      <c r="J476" s="5">
        <f t="shared" si="105"/>
        <v>6.2507812500002246E-7</v>
      </c>
      <c r="K476" s="5">
        <f t="shared" si="106"/>
        <v>7.3355643978856907E-4</v>
      </c>
      <c r="L476" s="5">
        <f t="shared" si="107"/>
        <v>1.6534429376491423E-9</v>
      </c>
      <c r="M476" s="6">
        <f t="shared" si="100"/>
        <v>9.4943377305432481E-6</v>
      </c>
      <c r="N476">
        <f t="shared" si="101"/>
        <v>2.5599999999999999E-4</v>
      </c>
      <c r="O476">
        <f t="shared" si="108"/>
        <v>0.12181367020076755</v>
      </c>
      <c r="P476">
        <f t="shared" si="109"/>
        <v>0.95018032165401123</v>
      </c>
      <c r="Q476">
        <f t="shared" si="102"/>
        <v>0.24441371072176671</v>
      </c>
      <c r="R476">
        <f t="shared" si="103"/>
        <v>0.24441371072176707</v>
      </c>
    </row>
    <row r="477" spans="6:18">
      <c r="F477">
        <f t="shared" si="110"/>
        <v>47.500000000000405</v>
      </c>
      <c r="G477">
        <f t="shared" si="98"/>
        <v>327.82221723437851</v>
      </c>
      <c r="H477">
        <f t="shared" si="104"/>
        <v>1.2181367020076754</v>
      </c>
      <c r="I477" s="4">
        <f t="shared" si="99"/>
        <v>4.0999999999999997E-6</v>
      </c>
      <c r="J477" s="5">
        <f t="shared" si="105"/>
        <v>6.2507812500002246E-7</v>
      </c>
      <c r="K477" s="5">
        <f t="shared" si="106"/>
        <v>7.3396643978856902E-4</v>
      </c>
      <c r="L477" s="5">
        <f t="shared" si="107"/>
        <v>1.6562169187793341E-9</v>
      </c>
      <c r="M477" s="6">
        <f t="shared" si="100"/>
        <v>9.5049538634211876E-6</v>
      </c>
      <c r="N477">
        <f t="shared" si="101"/>
        <v>2.5599999999999999E-4</v>
      </c>
      <c r="O477">
        <f t="shared" si="108"/>
        <v>0.12181367020076755</v>
      </c>
      <c r="P477">
        <f t="shared" si="109"/>
        <v>0.95024751218691805</v>
      </c>
      <c r="Q477">
        <f t="shared" si="102"/>
        <v>0.24435242355461109</v>
      </c>
      <c r="R477">
        <f t="shared" si="103"/>
        <v>0.24435242355461145</v>
      </c>
    </row>
    <row r="478" spans="6:18">
      <c r="F478">
        <f t="shared" si="110"/>
        <v>47.600000000000406</v>
      </c>
      <c r="G478">
        <f t="shared" si="98"/>
        <v>327.82221723437851</v>
      </c>
      <c r="H478">
        <f t="shared" si="104"/>
        <v>1.2181367020076754</v>
      </c>
      <c r="I478" s="4">
        <f t="shared" si="99"/>
        <v>4.0999999999999997E-6</v>
      </c>
      <c r="J478" s="5">
        <f t="shared" si="105"/>
        <v>6.2507812500002246E-7</v>
      </c>
      <c r="K478" s="5">
        <f t="shared" si="106"/>
        <v>7.3437643978856897E-4</v>
      </c>
      <c r="L478" s="5">
        <f t="shared" si="107"/>
        <v>1.6589940007810697E-9</v>
      </c>
      <c r="M478" s="6">
        <f t="shared" si="100"/>
        <v>9.5155759282195619E-6</v>
      </c>
      <c r="N478">
        <f t="shared" si="101"/>
        <v>2.5599999999999999E-4</v>
      </c>
      <c r="O478">
        <f t="shared" si="108"/>
        <v>0.12181367020076755</v>
      </c>
      <c r="P478">
        <f t="shared" si="109"/>
        <v>0.95031455258697428</v>
      </c>
      <c r="Q478">
        <f t="shared" si="102"/>
        <v>0.24429127332962164</v>
      </c>
      <c r="R478">
        <f t="shared" si="103"/>
        <v>0.24429127332962197</v>
      </c>
    </row>
    <row r="479" spans="6:18">
      <c r="F479">
        <f t="shared" si="110"/>
        <v>47.700000000000408</v>
      </c>
      <c r="G479">
        <f t="shared" si="98"/>
        <v>327.82221723437851</v>
      </c>
      <c r="H479">
        <f t="shared" si="104"/>
        <v>1.2181367020076754</v>
      </c>
      <c r="I479" s="4">
        <f t="shared" si="99"/>
        <v>4.0999999999999997E-6</v>
      </c>
      <c r="J479" s="5">
        <f t="shared" si="105"/>
        <v>6.2507812500002246E-7</v>
      </c>
      <c r="K479" s="5">
        <f t="shared" si="106"/>
        <v>7.3478643978856892E-4</v>
      </c>
      <c r="L479" s="5">
        <f t="shared" si="107"/>
        <v>1.6617741853865234E-9</v>
      </c>
      <c r="M479" s="6">
        <f t="shared" si="100"/>
        <v>9.5262039249383725E-6</v>
      </c>
      <c r="N479">
        <f t="shared" si="101"/>
        <v>2.5599999999999999E-4</v>
      </c>
      <c r="O479">
        <f t="shared" si="108"/>
        <v>0.12181367020076755</v>
      </c>
      <c r="P479">
        <f t="shared" si="109"/>
        <v>0.95038144327327301</v>
      </c>
      <c r="Q479">
        <f t="shared" si="102"/>
        <v>0.24423025966452644</v>
      </c>
      <c r="R479">
        <f t="shared" si="103"/>
        <v>0.2442302596645268</v>
      </c>
    </row>
    <row r="480" spans="6:18">
      <c r="F480">
        <f t="shared" si="110"/>
        <v>47.800000000000409</v>
      </c>
      <c r="G480">
        <f t="shared" si="98"/>
        <v>327.82221723437851</v>
      </c>
      <c r="H480">
        <f t="shared" si="104"/>
        <v>1.2181367020076754</v>
      </c>
      <c r="I480" s="4">
        <f t="shared" si="99"/>
        <v>4.0999999999999997E-6</v>
      </c>
      <c r="J480" s="5">
        <f t="shared" si="105"/>
        <v>6.2507812500002246E-7</v>
      </c>
      <c r="K480" s="5">
        <f t="shared" si="106"/>
        <v>7.3519643978856887E-4</v>
      </c>
      <c r="L480" s="5">
        <f t="shared" si="107"/>
        <v>1.6645574743278681E-9</v>
      </c>
      <c r="M480" s="6">
        <f t="shared" si="100"/>
        <v>9.5368378535776196E-6</v>
      </c>
      <c r="N480">
        <f t="shared" si="101"/>
        <v>2.5599999999999999E-4</v>
      </c>
      <c r="O480">
        <f t="shared" si="108"/>
        <v>0.12181367020076755</v>
      </c>
      <c r="P480">
        <f t="shared" si="109"/>
        <v>0.95044818466350489</v>
      </c>
      <c r="Q480">
        <f t="shared" si="102"/>
        <v>0.2441693821783335</v>
      </c>
      <c r="R480">
        <f t="shared" si="103"/>
        <v>0.24416938217833387</v>
      </c>
    </row>
    <row r="481" spans="6:18">
      <c r="F481">
        <f t="shared" si="110"/>
        <v>47.900000000000411</v>
      </c>
      <c r="G481">
        <f t="shared" si="98"/>
        <v>327.82221723437851</v>
      </c>
      <c r="H481">
        <f t="shared" si="104"/>
        <v>1.2181367020076754</v>
      </c>
      <c r="I481" s="4">
        <f t="shared" si="99"/>
        <v>4.0999999999999997E-6</v>
      </c>
      <c r="J481" s="5">
        <f t="shared" si="105"/>
        <v>6.2507812500002246E-7</v>
      </c>
      <c r="K481" s="5">
        <f t="shared" si="106"/>
        <v>7.3560643978856882E-4</v>
      </c>
      <c r="L481" s="5">
        <f t="shared" si="107"/>
        <v>1.6673438693372776E-9</v>
      </c>
      <c r="M481" s="6">
        <f t="shared" si="100"/>
        <v>9.5474777141373014E-6</v>
      </c>
      <c r="N481">
        <f t="shared" si="101"/>
        <v>2.5599999999999999E-4</v>
      </c>
      <c r="O481">
        <f t="shared" si="108"/>
        <v>0.12181367020076755</v>
      </c>
      <c r="P481">
        <f t="shared" si="109"/>
        <v>0.95051477717396249</v>
      </c>
      <c r="Q481">
        <f t="shared" si="102"/>
        <v>0.24410864049132558</v>
      </c>
      <c r="R481">
        <f t="shared" si="103"/>
        <v>0.24410864049132594</v>
      </c>
    </row>
    <row r="482" spans="6:18">
      <c r="F482">
        <f t="shared" si="110"/>
        <v>48.000000000000412</v>
      </c>
      <c r="G482">
        <f t="shared" si="98"/>
        <v>327.82221723437851</v>
      </c>
      <c r="H482">
        <f t="shared" si="104"/>
        <v>1.2181367020076754</v>
      </c>
      <c r="I482" s="4">
        <f t="shared" si="99"/>
        <v>4.0999999999999997E-6</v>
      </c>
      <c r="J482" s="5">
        <f t="shared" si="105"/>
        <v>6.2507812500002246E-7</v>
      </c>
      <c r="K482" s="5">
        <f t="shared" si="106"/>
        <v>7.3601643978856877E-4</v>
      </c>
      <c r="L482" s="5">
        <f t="shared" si="107"/>
        <v>1.670133372146926E-9</v>
      </c>
      <c r="M482" s="6">
        <f t="shared" si="100"/>
        <v>9.558123506617423E-6</v>
      </c>
      <c r="N482">
        <f t="shared" si="101"/>
        <v>2.5599999999999999E-4</v>
      </c>
      <c r="O482">
        <f t="shared" si="108"/>
        <v>0.12181367020076755</v>
      </c>
      <c r="P482">
        <f t="shared" si="109"/>
        <v>0.95058122121954636</v>
      </c>
      <c r="Q482">
        <f t="shared" si="102"/>
        <v>0.2440480342250553</v>
      </c>
      <c r="R482">
        <f t="shared" si="103"/>
        <v>0.24404803422505567</v>
      </c>
    </row>
    <row r="483" spans="6:18">
      <c r="F483">
        <f t="shared" si="110"/>
        <v>48.100000000000414</v>
      </c>
      <c r="G483">
        <f t="shared" si="98"/>
        <v>327.82221723437851</v>
      </c>
      <c r="H483">
        <f t="shared" si="104"/>
        <v>1.2181367020076754</v>
      </c>
      <c r="I483" s="4">
        <f t="shared" si="99"/>
        <v>4.0999999999999997E-6</v>
      </c>
      <c r="J483" s="5">
        <f t="shared" si="105"/>
        <v>6.2507812500002246E-7</v>
      </c>
      <c r="K483" s="5">
        <f t="shared" si="106"/>
        <v>7.3642643978856872E-4</v>
      </c>
      <c r="L483" s="5">
        <f t="shared" si="107"/>
        <v>1.6729259844889862E-9</v>
      </c>
      <c r="M483" s="6">
        <f t="shared" si="100"/>
        <v>9.568775231017976E-6</v>
      </c>
      <c r="N483">
        <f t="shared" si="101"/>
        <v>2.5599999999999999E-4</v>
      </c>
      <c r="O483">
        <f t="shared" si="108"/>
        <v>0.12181367020076755</v>
      </c>
      <c r="P483">
        <f t="shared" si="109"/>
        <v>0.9506475172137705</v>
      </c>
      <c r="Q483">
        <f t="shared" si="102"/>
        <v>0.2439875630023402</v>
      </c>
      <c r="R483">
        <f t="shared" si="103"/>
        <v>0.24398756300234056</v>
      </c>
    </row>
    <row r="484" spans="6:18">
      <c r="F484">
        <f t="shared" si="110"/>
        <v>48.200000000000415</v>
      </c>
      <c r="G484">
        <f t="shared" si="98"/>
        <v>327.82221723437851</v>
      </c>
      <c r="H484">
        <f t="shared" si="104"/>
        <v>1.2181367020076754</v>
      </c>
      <c r="I484" s="4">
        <f t="shared" si="99"/>
        <v>4.0999999999999997E-6</v>
      </c>
      <c r="J484" s="5">
        <f t="shared" si="105"/>
        <v>6.2507812500002246E-7</v>
      </c>
      <c r="K484" s="5">
        <f t="shared" si="106"/>
        <v>7.3683643978856867E-4</v>
      </c>
      <c r="L484" s="5">
        <f t="shared" si="107"/>
        <v>1.6757217080956326E-9</v>
      </c>
      <c r="M484" s="6">
        <f t="shared" si="100"/>
        <v>9.579432887338967E-6</v>
      </c>
      <c r="N484">
        <f t="shared" si="101"/>
        <v>2.5599999999999999E-4</v>
      </c>
      <c r="O484">
        <f t="shared" si="108"/>
        <v>0.12181367020076755</v>
      </c>
      <c r="P484">
        <f t="shared" si="109"/>
        <v>0.95071366556876735</v>
      </c>
      <c r="Q484">
        <f t="shared" si="102"/>
        <v>0.24392722644725773</v>
      </c>
      <c r="R484">
        <f t="shared" si="103"/>
        <v>0.24392722644725809</v>
      </c>
    </row>
    <row r="485" spans="6:18">
      <c r="F485">
        <f t="shared" si="110"/>
        <v>48.300000000000416</v>
      </c>
      <c r="G485">
        <f t="shared" si="98"/>
        <v>327.82221723437851</v>
      </c>
      <c r="H485">
        <f t="shared" si="104"/>
        <v>1.2181367020076754</v>
      </c>
      <c r="I485" s="4">
        <f t="shared" si="99"/>
        <v>4.0999999999999997E-6</v>
      </c>
      <c r="J485" s="5">
        <f t="shared" si="105"/>
        <v>6.2507812500002246E-7</v>
      </c>
      <c r="K485" s="5">
        <f t="shared" si="106"/>
        <v>7.3724643978856862E-4</v>
      </c>
      <c r="L485" s="5">
        <f t="shared" si="107"/>
        <v>1.6785205446990384E-9</v>
      </c>
      <c r="M485" s="6">
        <f t="shared" si="100"/>
        <v>9.5900964755803945E-6</v>
      </c>
      <c r="N485">
        <f t="shared" si="101"/>
        <v>2.5599999999999999E-4</v>
      </c>
      <c r="O485">
        <f t="shared" si="108"/>
        <v>0.12181367020076755</v>
      </c>
      <c r="P485">
        <f t="shared" si="109"/>
        <v>0.95077966669529346</v>
      </c>
      <c r="Q485">
        <f t="shared" si="102"/>
        <v>0.24386702418514039</v>
      </c>
      <c r="R485">
        <f t="shared" si="103"/>
        <v>0.24386702418514075</v>
      </c>
    </row>
    <row r="486" spans="6:18">
      <c r="F486">
        <f t="shared" si="110"/>
        <v>48.400000000000418</v>
      </c>
      <c r="G486">
        <f t="shared" si="98"/>
        <v>327.82221723437851</v>
      </c>
      <c r="H486">
        <f t="shared" si="104"/>
        <v>1.2181367020076754</v>
      </c>
      <c r="I486" s="4">
        <f t="shared" si="99"/>
        <v>4.0999999999999997E-6</v>
      </c>
      <c r="J486" s="5">
        <f t="shared" si="105"/>
        <v>6.2507812500002246E-7</v>
      </c>
      <c r="K486" s="5">
        <f t="shared" si="106"/>
        <v>7.3765643978856857E-4</v>
      </c>
      <c r="L486" s="5">
        <f t="shared" si="107"/>
        <v>1.6813224960313772E-9</v>
      </c>
      <c r="M486" s="6">
        <f t="shared" si="100"/>
        <v>9.6007659957422567E-6</v>
      </c>
      <c r="N486">
        <f t="shared" si="101"/>
        <v>2.5599999999999999E-4</v>
      </c>
      <c r="O486">
        <f t="shared" si="108"/>
        <v>0.12181367020076755</v>
      </c>
      <c r="P486">
        <f t="shared" si="109"/>
        <v>0.95084552100273478</v>
      </c>
      <c r="Q486">
        <f t="shared" si="102"/>
        <v>0.24380695584257092</v>
      </c>
      <c r="R486">
        <f t="shared" si="103"/>
        <v>0.24380695584257128</v>
      </c>
    </row>
    <row r="487" spans="6:18">
      <c r="F487">
        <f t="shared" si="110"/>
        <v>48.500000000000419</v>
      </c>
      <c r="G487">
        <f t="shared" si="98"/>
        <v>327.82221723437851</v>
      </c>
      <c r="H487">
        <f t="shared" si="104"/>
        <v>1.2181367020076754</v>
      </c>
      <c r="I487" s="4">
        <f t="shared" si="99"/>
        <v>4.0999999999999997E-6</v>
      </c>
      <c r="J487" s="5">
        <f t="shared" si="105"/>
        <v>6.2507812500002246E-7</v>
      </c>
      <c r="K487" s="5">
        <f t="shared" si="106"/>
        <v>7.3806643978856852E-4</v>
      </c>
      <c r="L487" s="5">
        <f t="shared" si="107"/>
        <v>1.6841275638248233E-9</v>
      </c>
      <c r="M487" s="6">
        <f t="shared" si="100"/>
        <v>9.611441447824557E-6</v>
      </c>
      <c r="N487">
        <f t="shared" si="101"/>
        <v>2.5599999999999999E-4</v>
      </c>
      <c r="O487">
        <f t="shared" si="108"/>
        <v>0.12181367020076755</v>
      </c>
      <c r="P487">
        <f t="shared" si="109"/>
        <v>0.95091122889911217</v>
      </c>
      <c r="Q487">
        <f t="shared" si="102"/>
        <v>0.2437470210473773</v>
      </c>
      <c r="R487">
        <f t="shared" si="103"/>
        <v>0.24374702104737767</v>
      </c>
    </row>
    <row r="488" spans="6:18">
      <c r="F488">
        <f t="shared" si="110"/>
        <v>48.600000000000421</v>
      </c>
      <c r="G488">
        <f t="shared" si="98"/>
        <v>327.82221723437851</v>
      </c>
      <c r="H488">
        <f t="shared" si="104"/>
        <v>1.2181367020076754</v>
      </c>
      <c r="I488" s="4">
        <f t="shared" si="99"/>
        <v>4.0999999999999997E-6</v>
      </c>
      <c r="J488" s="5">
        <f t="shared" si="105"/>
        <v>6.2507812500002246E-7</v>
      </c>
      <c r="K488" s="5">
        <f t="shared" si="106"/>
        <v>7.3847643978856847E-4</v>
      </c>
      <c r="L488" s="5">
        <f t="shared" si="107"/>
        <v>1.6869357498115501E-9</v>
      </c>
      <c r="M488" s="6">
        <f t="shared" si="100"/>
        <v>9.6221228318272938E-6</v>
      </c>
      <c r="N488">
        <f t="shared" si="101"/>
        <v>2.5599999999999999E-4</v>
      </c>
      <c r="O488">
        <f t="shared" si="108"/>
        <v>0.12181367020076755</v>
      </c>
      <c r="P488">
        <f t="shared" si="109"/>
        <v>0.95097679079108632</v>
      </c>
      <c r="Q488">
        <f t="shared" si="102"/>
        <v>0.243687219428628</v>
      </c>
      <c r="R488">
        <f t="shared" si="103"/>
        <v>0.24368721942862837</v>
      </c>
    </row>
    <row r="489" spans="6:18">
      <c r="F489">
        <f t="shared" si="110"/>
        <v>48.700000000000422</v>
      </c>
      <c r="G489">
        <f t="shared" si="98"/>
        <v>327.82221723437851</v>
      </c>
      <c r="H489">
        <f t="shared" si="104"/>
        <v>1.2181367020076754</v>
      </c>
      <c r="I489" s="4">
        <f t="shared" si="99"/>
        <v>4.0999999999999997E-6</v>
      </c>
      <c r="J489" s="5">
        <f t="shared" si="105"/>
        <v>6.2507812500002246E-7</v>
      </c>
      <c r="K489" s="5">
        <f t="shared" si="106"/>
        <v>7.3888643978856842E-4</v>
      </c>
      <c r="L489" s="5">
        <f t="shared" si="107"/>
        <v>1.6897470557237306E-9</v>
      </c>
      <c r="M489" s="6">
        <f t="shared" si="100"/>
        <v>9.6328101477504652E-6</v>
      </c>
      <c r="N489">
        <f t="shared" si="101"/>
        <v>2.5599999999999999E-4</v>
      </c>
      <c r="O489">
        <f t="shared" si="108"/>
        <v>0.12181367020076755</v>
      </c>
      <c r="P489">
        <f t="shared" si="109"/>
        <v>0.95104220708396359</v>
      </c>
      <c r="Q489">
        <f t="shared" si="102"/>
        <v>0.24362755061662711</v>
      </c>
      <c r="R489">
        <f t="shared" si="103"/>
        <v>0.24362755061662747</v>
      </c>
    </row>
    <row r="490" spans="6:18">
      <c r="F490">
        <f t="shared" si="110"/>
        <v>48.800000000000423</v>
      </c>
      <c r="G490">
        <f t="shared" si="98"/>
        <v>327.82221723437851</v>
      </c>
      <c r="H490">
        <f t="shared" si="104"/>
        <v>1.2181367020076754</v>
      </c>
      <c r="I490" s="4">
        <f t="shared" si="99"/>
        <v>4.0999999999999997E-6</v>
      </c>
      <c r="J490" s="5">
        <f t="shared" si="105"/>
        <v>6.2507812500002246E-7</v>
      </c>
      <c r="K490" s="5">
        <f t="shared" si="106"/>
        <v>7.3929643978856837E-4</v>
      </c>
      <c r="L490" s="5">
        <f t="shared" si="107"/>
        <v>1.6925614832935393E-9</v>
      </c>
      <c r="M490" s="6">
        <f t="shared" si="100"/>
        <v>9.6435033955940748E-6</v>
      </c>
      <c r="N490">
        <f t="shared" si="101"/>
        <v>2.5599999999999999E-4</v>
      </c>
      <c r="O490">
        <f t="shared" si="108"/>
        <v>0.12181367020076755</v>
      </c>
      <c r="P490">
        <f t="shared" si="109"/>
        <v>0.95110747818170016</v>
      </c>
      <c r="Q490">
        <f t="shared" si="102"/>
        <v>0.24356801424290958</v>
      </c>
      <c r="R490">
        <f t="shared" si="103"/>
        <v>0.24356801424290994</v>
      </c>
    </row>
    <row r="491" spans="6:18">
      <c r="F491">
        <f t="shared" si="110"/>
        <v>48.900000000000425</v>
      </c>
      <c r="G491">
        <f t="shared" si="98"/>
        <v>327.82221723437851</v>
      </c>
      <c r="H491">
        <f t="shared" si="104"/>
        <v>1.2181367020076754</v>
      </c>
      <c r="I491" s="4">
        <f t="shared" si="99"/>
        <v>4.0999999999999997E-6</v>
      </c>
      <c r="J491" s="5">
        <f t="shared" si="105"/>
        <v>6.2507812500002246E-7</v>
      </c>
      <c r="K491" s="5">
        <f t="shared" si="106"/>
        <v>7.3970643978856832E-4</v>
      </c>
      <c r="L491" s="5">
        <f t="shared" si="107"/>
        <v>1.6953790342531491E-9</v>
      </c>
      <c r="M491" s="6">
        <f t="shared" si="100"/>
        <v>9.6542025753581174E-6</v>
      </c>
      <c r="N491">
        <f t="shared" si="101"/>
        <v>2.5599999999999999E-4</v>
      </c>
      <c r="O491">
        <f t="shared" si="108"/>
        <v>0.12181367020076755</v>
      </c>
      <c r="P491">
        <f t="shared" si="109"/>
        <v>0.95117260448690921</v>
      </c>
      <c r="Q491">
        <f t="shared" si="102"/>
        <v>0.24350860994023643</v>
      </c>
      <c r="R491">
        <f t="shared" si="103"/>
        <v>0.24350860994023676</v>
      </c>
    </row>
    <row r="492" spans="6:18">
      <c r="F492">
        <f t="shared" si="110"/>
        <v>49.000000000000426</v>
      </c>
      <c r="G492">
        <f t="shared" si="98"/>
        <v>327.82221723437851</v>
      </c>
      <c r="H492">
        <f t="shared" si="104"/>
        <v>1.2181367020076754</v>
      </c>
      <c r="I492" s="4">
        <f t="shared" si="99"/>
        <v>4.0999999999999997E-6</v>
      </c>
      <c r="J492" s="5">
        <f t="shared" si="105"/>
        <v>6.2507812500002246E-7</v>
      </c>
      <c r="K492" s="5">
        <f t="shared" si="106"/>
        <v>7.4011643978856827E-4</v>
      </c>
      <c r="L492" s="5">
        <f t="shared" si="107"/>
        <v>1.6981997103347345E-9</v>
      </c>
      <c r="M492" s="6">
        <f t="shared" si="100"/>
        <v>9.6649076870425982E-6</v>
      </c>
      <c r="N492">
        <f t="shared" si="101"/>
        <v>2.5599999999999999E-4</v>
      </c>
      <c r="O492">
        <f t="shared" si="108"/>
        <v>0.12181367020076755</v>
      </c>
      <c r="P492">
        <f t="shared" si="109"/>
        <v>0.95123758640086409</v>
      </c>
      <c r="Q492">
        <f t="shared" si="102"/>
        <v>0.24344933734258992</v>
      </c>
      <c r="R492">
        <f t="shared" si="103"/>
        <v>0.24344933734259028</v>
      </c>
    </row>
    <row r="493" spans="6:18">
      <c r="F493">
        <f t="shared" si="110"/>
        <v>49.100000000000428</v>
      </c>
      <c r="G493">
        <f t="shared" si="98"/>
        <v>327.82221723437851</v>
      </c>
      <c r="H493">
        <f t="shared" si="104"/>
        <v>1.2181367020076754</v>
      </c>
      <c r="I493" s="4">
        <f t="shared" si="99"/>
        <v>4.0999999999999997E-6</v>
      </c>
      <c r="J493" s="5">
        <f t="shared" si="105"/>
        <v>6.2507812500002246E-7</v>
      </c>
      <c r="K493" s="5">
        <f t="shared" si="106"/>
        <v>7.4052643978856822E-4</v>
      </c>
      <c r="L493" s="5">
        <f t="shared" si="107"/>
        <v>1.7010235132704688E-9</v>
      </c>
      <c r="M493" s="6">
        <f t="shared" si="100"/>
        <v>9.675618730647517E-6</v>
      </c>
      <c r="N493">
        <f t="shared" si="101"/>
        <v>2.5599999999999999E-4</v>
      </c>
      <c r="O493">
        <f t="shared" si="108"/>
        <v>0.12181367020076755</v>
      </c>
      <c r="P493">
        <f t="shared" si="109"/>
        <v>0.95130242432350476</v>
      </c>
      <c r="Q493">
        <f t="shared" si="102"/>
        <v>0.24339019608516899</v>
      </c>
      <c r="R493">
        <f t="shared" si="103"/>
        <v>0.24339019608516935</v>
      </c>
    </row>
    <row r="494" spans="6:18">
      <c r="F494">
        <f t="shared" si="110"/>
        <v>49.200000000000429</v>
      </c>
      <c r="G494">
        <f t="shared" si="98"/>
        <v>327.82221723437851</v>
      </c>
      <c r="H494">
        <f t="shared" si="104"/>
        <v>1.2181367020076754</v>
      </c>
      <c r="I494" s="4">
        <f t="shared" si="99"/>
        <v>4.0999999999999997E-6</v>
      </c>
      <c r="J494" s="5">
        <f t="shared" si="105"/>
        <v>6.2507812500002246E-7</v>
      </c>
      <c r="K494" s="5">
        <f t="shared" si="106"/>
        <v>7.4093643978856817E-4</v>
      </c>
      <c r="L494" s="5">
        <f t="shared" si="107"/>
        <v>1.7038504447925252E-9</v>
      </c>
      <c r="M494" s="6">
        <f t="shared" si="100"/>
        <v>9.6863357061728689E-6</v>
      </c>
      <c r="N494">
        <f t="shared" si="101"/>
        <v>2.5599999999999999E-4</v>
      </c>
      <c r="O494">
        <f t="shared" si="108"/>
        <v>0.12181367020076755</v>
      </c>
      <c r="P494">
        <f t="shared" si="109"/>
        <v>0.95136711865344237</v>
      </c>
      <c r="Q494">
        <f t="shared" si="102"/>
        <v>0.24333118580438434</v>
      </c>
      <c r="R494">
        <f t="shared" si="103"/>
        <v>0.2433311858043847</v>
      </c>
    </row>
    <row r="495" spans="6:18">
      <c r="F495">
        <f t="shared" si="110"/>
        <v>49.300000000000431</v>
      </c>
      <c r="G495">
        <f t="shared" si="98"/>
        <v>327.82221723437851</v>
      </c>
      <c r="H495">
        <f t="shared" si="104"/>
        <v>1.2181367020076754</v>
      </c>
      <c r="I495" s="4">
        <f t="shared" si="99"/>
        <v>4.0999999999999997E-6</v>
      </c>
      <c r="J495" s="5">
        <f t="shared" si="105"/>
        <v>6.2507812500002246E-7</v>
      </c>
      <c r="K495" s="5">
        <f t="shared" si="106"/>
        <v>7.4134643978856813E-4</v>
      </c>
      <c r="L495" s="5">
        <f t="shared" si="107"/>
        <v>1.7066805066330781E-9</v>
      </c>
      <c r="M495" s="6">
        <f t="shared" si="100"/>
        <v>9.6970586136186589E-6</v>
      </c>
      <c r="N495">
        <f t="shared" si="101"/>
        <v>2.5599999999999999E-4</v>
      </c>
      <c r="O495">
        <f t="shared" si="108"/>
        <v>0.12181367020076755</v>
      </c>
      <c r="P495">
        <f t="shared" si="109"/>
        <v>0.95143166978796478</v>
      </c>
      <c r="Q495">
        <f t="shared" si="102"/>
        <v>0.24327230613785389</v>
      </c>
      <c r="R495">
        <f t="shared" si="103"/>
        <v>0.24327230613785425</v>
      </c>
    </row>
    <row r="496" spans="6:18">
      <c r="F496">
        <f t="shared" si="110"/>
        <v>49.400000000000432</v>
      </c>
      <c r="G496">
        <f t="shared" si="98"/>
        <v>327.82221723437851</v>
      </c>
      <c r="H496">
        <f t="shared" si="104"/>
        <v>1.2181367020076754</v>
      </c>
      <c r="I496" s="4">
        <f t="shared" si="99"/>
        <v>4.0999999999999997E-6</v>
      </c>
      <c r="J496" s="5">
        <f t="shared" si="105"/>
        <v>6.2507812500002246E-7</v>
      </c>
      <c r="K496" s="5">
        <f t="shared" si="106"/>
        <v>7.4175643978856808E-4</v>
      </c>
      <c r="L496" s="5">
        <f t="shared" si="107"/>
        <v>1.7095137005243003E-9</v>
      </c>
      <c r="M496" s="6">
        <f t="shared" si="100"/>
        <v>9.7077874529848836E-6</v>
      </c>
      <c r="N496">
        <f t="shared" si="101"/>
        <v>2.5599999999999999E-4</v>
      </c>
      <c r="O496">
        <f t="shared" si="108"/>
        <v>0.12181367020076755</v>
      </c>
      <c r="P496">
        <f t="shared" si="109"/>
        <v>0.95149607812304171</v>
      </c>
      <c r="Q496">
        <f t="shared" si="102"/>
        <v>0.24321355672439801</v>
      </c>
      <c r="R496">
        <f t="shared" si="103"/>
        <v>0.24321355672439837</v>
      </c>
    </row>
    <row r="497" spans="6:18">
      <c r="F497">
        <f t="shared" si="110"/>
        <v>49.500000000000433</v>
      </c>
      <c r="G497">
        <f t="shared" si="98"/>
        <v>327.82221723437851</v>
      </c>
      <c r="H497">
        <f t="shared" si="104"/>
        <v>1.2181367020076754</v>
      </c>
      <c r="I497" s="4">
        <f t="shared" si="99"/>
        <v>4.0999999999999997E-6</v>
      </c>
      <c r="J497" s="5">
        <f t="shared" si="105"/>
        <v>6.2507812500002246E-7</v>
      </c>
      <c r="K497" s="5">
        <f t="shared" si="106"/>
        <v>7.4216643978856803E-4</v>
      </c>
      <c r="L497" s="5">
        <f t="shared" si="107"/>
        <v>1.7123500281983666E-9</v>
      </c>
      <c r="M497" s="6">
        <f t="shared" si="100"/>
        <v>9.7185222242715464E-6</v>
      </c>
      <c r="N497">
        <f t="shared" si="101"/>
        <v>2.5599999999999999E-4</v>
      </c>
      <c r="O497">
        <f t="shared" si="108"/>
        <v>0.12181367020076755</v>
      </c>
      <c r="P497">
        <f t="shared" si="109"/>
        <v>0.95156034405332912</v>
      </c>
      <c r="Q497">
        <f t="shared" si="102"/>
        <v>0.24315493720403494</v>
      </c>
      <c r="R497">
        <f t="shared" si="103"/>
        <v>0.2431549372040353</v>
      </c>
    </row>
    <row r="498" spans="6:18">
      <c r="F498">
        <f t="shared" si="110"/>
        <v>49.600000000000435</v>
      </c>
      <c r="G498">
        <f t="shared" si="98"/>
        <v>327.82221723437851</v>
      </c>
      <c r="H498">
        <f t="shared" si="104"/>
        <v>1.2181367020076754</v>
      </c>
      <c r="I498" s="4">
        <f t="shared" si="99"/>
        <v>4.0999999999999997E-6</v>
      </c>
      <c r="J498" s="5">
        <f t="shared" si="105"/>
        <v>6.2507812500002246E-7</v>
      </c>
      <c r="K498" s="5">
        <f t="shared" si="106"/>
        <v>7.4257643978856798E-4</v>
      </c>
      <c r="L498" s="5">
        <f t="shared" si="107"/>
        <v>1.7151894913874496E-9</v>
      </c>
      <c r="M498" s="6">
        <f t="shared" si="100"/>
        <v>9.7292629274786423E-6</v>
      </c>
      <c r="N498">
        <f t="shared" si="101"/>
        <v>2.5599999999999999E-4</v>
      </c>
      <c r="O498">
        <f t="shared" si="108"/>
        <v>0.12181367020076755</v>
      </c>
      <c r="P498">
        <f t="shared" si="109"/>
        <v>0.95162446797217559</v>
      </c>
      <c r="Q498">
        <f t="shared" si="102"/>
        <v>0.2430964472179761</v>
      </c>
      <c r="R498">
        <f t="shared" si="103"/>
        <v>0.24309644721797646</v>
      </c>
    </row>
    <row r="499" spans="6:18">
      <c r="F499">
        <f t="shared" si="110"/>
        <v>49.700000000000436</v>
      </c>
      <c r="G499">
        <f t="shared" si="98"/>
        <v>327.82221723437851</v>
      </c>
      <c r="H499">
        <f t="shared" si="104"/>
        <v>1.2181367020076754</v>
      </c>
      <c r="I499" s="4">
        <f t="shared" si="99"/>
        <v>4.0999999999999997E-6</v>
      </c>
      <c r="J499" s="5">
        <f t="shared" si="105"/>
        <v>6.2507812500002246E-7</v>
      </c>
      <c r="K499" s="5">
        <f t="shared" si="106"/>
        <v>7.4298643978856793E-4</v>
      </c>
      <c r="L499" s="5">
        <f t="shared" si="107"/>
        <v>1.7180320918237235E-9</v>
      </c>
      <c r="M499" s="6">
        <f t="shared" si="100"/>
        <v>9.7400095626061763E-6</v>
      </c>
      <c r="N499">
        <f t="shared" si="101"/>
        <v>2.5599999999999999E-4</v>
      </c>
      <c r="O499">
        <f t="shared" si="108"/>
        <v>0.12181367020076755</v>
      </c>
      <c r="P499">
        <f t="shared" si="109"/>
        <v>0.95168845027162574</v>
      </c>
      <c r="Q499">
        <f t="shared" si="102"/>
        <v>0.24303808640862148</v>
      </c>
      <c r="R499">
        <f t="shared" si="103"/>
        <v>0.24303808640862185</v>
      </c>
    </row>
    <row r="500" spans="6:18">
      <c r="F500">
        <f t="shared" si="110"/>
        <v>49.800000000000438</v>
      </c>
      <c r="G500">
        <f t="shared" si="98"/>
        <v>327.82221723437851</v>
      </c>
      <c r="H500">
        <f t="shared" si="104"/>
        <v>1.2181367020076754</v>
      </c>
      <c r="I500" s="4">
        <f t="shared" si="99"/>
        <v>4.0999999999999997E-6</v>
      </c>
      <c r="J500" s="5">
        <f t="shared" si="105"/>
        <v>6.2507812500002246E-7</v>
      </c>
      <c r="K500" s="5">
        <f t="shared" si="106"/>
        <v>7.4339643978856788E-4</v>
      </c>
      <c r="L500" s="5">
        <f t="shared" si="107"/>
        <v>1.7208778312393616E-9</v>
      </c>
      <c r="M500" s="6">
        <f t="shared" si="100"/>
        <v>9.7507621296541466E-6</v>
      </c>
      <c r="N500">
        <f t="shared" si="101"/>
        <v>2.5599999999999999E-4</v>
      </c>
      <c r="O500">
        <f t="shared" si="108"/>
        <v>0.12181367020076755</v>
      </c>
      <c r="P500">
        <f t="shared" si="109"/>
        <v>0.95175229134242734</v>
      </c>
      <c r="Q500">
        <f t="shared" si="102"/>
        <v>0.24297985441955514</v>
      </c>
      <c r="R500">
        <f t="shared" si="103"/>
        <v>0.24297985441955547</v>
      </c>
    </row>
    <row r="501" spans="6:18">
      <c r="F501">
        <f t="shared" si="110"/>
        <v>49.900000000000439</v>
      </c>
      <c r="G501">
        <f t="shared" si="98"/>
        <v>327.82221723437851</v>
      </c>
      <c r="H501">
        <f t="shared" si="104"/>
        <v>1.2181367020076754</v>
      </c>
      <c r="I501" s="4">
        <f t="shared" si="99"/>
        <v>4.0999999999999997E-6</v>
      </c>
      <c r="J501" s="5">
        <f t="shared" si="105"/>
        <v>6.2507812500002246E-7</v>
      </c>
      <c r="K501" s="5">
        <f t="shared" si="106"/>
        <v>7.4380643978856783E-4</v>
      </c>
      <c r="L501" s="5">
        <f t="shared" si="107"/>
        <v>1.723726711366538E-9</v>
      </c>
      <c r="M501" s="6">
        <f t="shared" si="100"/>
        <v>9.7615206286225501E-6</v>
      </c>
      <c r="N501">
        <f t="shared" si="101"/>
        <v>2.5599999999999999E-4</v>
      </c>
      <c r="O501">
        <f t="shared" si="108"/>
        <v>0.12181367020076755</v>
      </c>
      <c r="P501">
        <f t="shared" si="109"/>
        <v>0.95181599157403374</v>
      </c>
      <c r="Q501">
        <f t="shared" si="102"/>
        <v>0.24292175089554047</v>
      </c>
      <c r="R501">
        <f t="shared" si="103"/>
        <v>0.2429217508955408</v>
      </c>
    </row>
    <row r="502" spans="6:18">
      <c r="F502">
        <f t="shared" si="110"/>
        <v>50.000000000000441</v>
      </c>
      <c r="G502">
        <f t="shared" si="98"/>
        <v>327.82221723437851</v>
      </c>
      <c r="H502">
        <f t="shared" si="104"/>
        <v>1.2181367020076754</v>
      </c>
      <c r="I502" s="4">
        <f t="shared" si="99"/>
        <v>4.0999999999999997E-6</v>
      </c>
      <c r="J502" s="5">
        <f t="shared" si="105"/>
        <v>6.2507812500002246E-7</v>
      </c>
      <c r="K502" s="5">
        <f t="shared" si="106"/>
        <v>7.4421643978856778E-4</v>
      </c>
      <c r="L502" s="5">
        <f t="shared" si="107"/>
        <v>1.7265787339374264E-9</v>
      </c>
      <c r="M502" s="6">
        <f t="shared" si="100"/>
        <v>9.772285059511395E-6</v>
      </c>
      <c r="N502">
        <f t="shared" si="101"/>
        <v>2.5599999999999999E-4</v>
      </c>
      <c r="O502">
        <f t="shared" si="108"/>
        <v>0.12181367020076755</v>
      </c>
      <c r="P502">
        <f t="shared" si="109"/>
        <v>0.95187955135461111</v>
      </c>
      <c r="Q502">
        <f t="shared" si="102"/>
        <v>0.24286377548251581</v>
      </c>
      <c r="R502">
        <f t="shared" si="103"/>
        <v>0.24286377548251614</v>
      </c>
    </row>
    <row r="503" spans="6:18">
      <c r="F503">
        <f t="shared" si="110"/>
        <v>50.100000000000442</v>
      </c>
      <c r="G503">
        <f t="shared" si="98"/>
        <v>327.82221723437851</v>
      </c>
      <c r="H503">
        <f t="shared" si="104"/>
        <v>1.2181367020076754</v>
      </c>
      <c r="I503" s="4">
        <f t="shared" si="99"/>
        <v>4.0999999999999997E-6</v>
      </c>
      <c r="J503" s="5">
        <f t="shared" si="105"/>
        <v>6.2507812500002246E-7</v>
      </c>
      <c r="K503" s="5">
        <f t="shared" si="106"/>
        <v>7.4462643978856773E-4</v>
      </c>
      <c r="L503" s="5">
        <f t="shared" si="107"/>
        <v>1.7294339006842005E-9</v>
      </c>
      <c r="M503" s="6">
        <f t="shared" si="100"/>
        <v>9.7830554223206764E-6</v>
      </c>
      <c r="N503">
        <f t="shared" si="101"/>
        <v>2.5599999999999999E-4</v>
      </c>
      <c r="O503">
        <f t="shared" si="108"/>
        <v>0.12181367020076755</v>
      </c>
      <c r="P503">
        <f t="shared" si="109"/>
        <v>0.95194297107104242</v>
      </c>
      <c r="Q503">
        <f t="shared" si="102"/>
        <v>0.24280592782758986</v>
      </c>
      <c r="R503">
        <f t="shared" si="103"/>
        <v>0.2428059278275902</v>
      </c>
    </row>
    <row r="504" spans="6:18">
      <c r="F504">
        <f t="shared" si="110"/>
        <v>50.200000000000443</v>
      </c>
      <c r="G504">
        <f t="shared" si="98"/>
        <v>327.82221723437851</v>
      </c>
      <c r="H504">
        <f t="shared" si="104"/>
        <v>1.2181367020076754</v>
      </c>
      <c r="I504" s="4">
        <f t="shared" si="99"/>
        <v>4.0999999999999997E-6</v>
      </c>
      <c r="J504" s="5">
        <f t="shared" si="105"/>
        <v>6.2507812500002246E-7</v>
      </c>
      <c r="K504" s="5">
        <f t="shared" si="106"/>
        <v>7.4503643978856768E-4</v>
      </c>
      <c r="L504" s="5">
        <f t="shared" si="107"/>
        <v>1.7322922133390328E-9</v>
      </c>
      <c r="M504" s="6">
        <f t="shared" si="100"/>
        <v>9.793831717050389E-6</v>
      </c>
      <c r="N504">
        <f t="shared" si="101"/>
        <v>2.5599999999999999E-4</v>
      </c>
      <c r="O504">
        <f t="shared" si="108"/>
        <v>0.12181367020076755</v>
      </c>
      <c r="P504">
        <f t="shared" si="109"/>
        <v>0.95200625110893244</v>
      </c>
      <c r="Q504">
        <f t="shared" si="102"/>
        <v>0.24274820757903709</v>
      </c>
      <c r="R504">
        <f t="shared" si="103"/>
        <v>0.24274820757903742</v>
      </c>
    </row>
    <row r="505" spans="6:18">
      <c r="F505">
        <f t="shared" si="110"/>
        <v>50.300000000000445</v>
      </c>
      <c r="G505">
        <f t="shared" si="98"/>
        <v>327.82221723437851</v>
      </c>
      <c r="H505">
        <f t="shared" si="104"/>
        <v>1.2181367020076754</v>
      </c>
      <c r="I505" s="4">
        <f t="shared" si="99"/>
        <v>4.0999999999999997E-6</v>
      </c>
      <c r="J505" s="5">
        <f t="shared" si="105"/>
        <v>6.2507812500002246E-7</v>
      </c>
      <c r="K505" s="5">
        <f t="shared" si="106"/>
        <v>7.4544643978856763E-4</v>
      </c>
      <c r="L505" s="5">
        <f t="shared" si="107"/>
        <v>1.735153673634098E-9</v>
      </c>
      <c r="M505" s="6">
        <f t="shared" si="100"/>
        <v>9.8046139437005398E-6</v>
      </c>
      <c r="N505">
        <f t="shared" si="101"/>
        <v>2.5599999999999999E-4</v>
      </c>
      <c r="O505">
        <f t="shared" si="108"/>
        <v>0.12181367020076755</v>
      </c>
      <c r="P505">
        <f t="shared" si="109"/>
        <v>0.95206939185261275</v>
      </c>
      <c r="Q505">
        <f t="shared" si="102"/>
        <v>0.24269061438629336</v>
      </c>
      <c r="R505">
        <f t="shared" si="103"/>
        <v>0.24269061438629372</v>
      </c>
    </row>
    <row r="506" spans="6:18">
      <c r="F506">
        <f t="shared" si="110"/>
        <v>50.400000000000446</v>
      </c>
      <c r="G506">
        <f t="shared" si="98"/>
        <v>327.82221723437851</v>
      </c>
      <c r="H506">
        <f t="shared" si="104"/>
        <v>1.2181367020076754</v>
      </c>
      <c r="I506" s="4">
        <f t="shared" si="99"/>
        <v>4.0999999999999997E-6</v>
      </c>
      <c r="J506" s="5">
        <f t="shared" si="105"/>
        <v>6.2507812500002246E-7</v>
      </c>
      <c r="K506" s="5">
        <f t="shared" si="106"/>
        <v>7.4585643978856758E-4</v>
      </c>
      <c r="L506" s="5">
        <f t="shared" si="107"/>
        <v>1.7380182833015698E-9</v>
      </c>
      <c r="M506" s="6">
        <f t="shared" si="100"/>
        <v>9.8154021022711254E-6</v>
      </c>
      <c r="N506">
        <f t="shared" si="101"/>
        <v>2.5599999999999999E-4</v>
      </c>
      <c r="O506">
        <f t="shared" si="108"/>
        <v>0.12181367020076755</v>
      </c>
      <c r="P506">
        <f t="shared" si="109"/>
        <v>0.95213239368514646</v>
      </c>
      <c r="Q506">
        <f t="shared" si="102"/>
        <v>0.24263314789995141</v>
      </c>
      <c r="R506">
        <f t="shared" si="103"/>
        <v>0.24263314789995177</v>
      </c>
    </row>
    <row r="507" spans="6:18">
      <c r="F507">
        <f t="shared" si="110"/>
        <v>50.500000000000448</v>
      </c>
      <c r="G507">
        <f t="shared" si="98"/>
        <v>327.82221723437851</v>
      </c>
      <c r="H507">
        <f t="shared" si="104"/>
        <v>1.2181367020076754</v>
      </c>
      <c r="I507" s="4">
        <f t="shared" si="99"/>
        <v>4.0999999999999997E-6</v>
      </c>
      <c r="J507" s="5">
        <f t="shared" si="105"/>
        <v>6.2507812500002246E-7</v>
      </c>
      <c r="K507" s="5">
        <f t="shared" si="106"/>
        <v>7.4626643978856753E-4</v>
      </c>
      <c r="L507" s="5">
        <f t="shared" si="107"/>
        <v>1.7408860440736219E-9</v>
      </c>
      <c r="M507" s="6">
        <f t="shared" si="100"/>
        <v>9.8261961927621507E-6</v>
      </c>
      <c r="N507">
        <f t="shared" si="101"/>
        <v>2.5599999999999999E-4</v>
      </c>
      <c r="O507">
        <f t="shared" si="108"/>
        <v>0.12181367020076755</v>
      </c>
      <c r="P507">
        <f t="shared" si="109"/>
        <v>0.95219525698833329</v>
      </c>
      <c r="Q507">
        <f t="shared" si="102"/>
        <v>0.24257580777175639</v>
      </c>
      <c r="R507">
        <f t="shared" si="103"/>
        <v>0.24257580777175675</v>
      </c>
    </row>
    <row r="508" spans="6:18">
      <c r="F508">
        <f t="shared" si="110"/>
        <v>50.600000000000449</v>
      </c>
      <c r="G508">
        <f t="shared" si="98"/>
        <v>327.82221723437851</v>
      </c>
      <c r="H508">
        <f t="shared" si="104"/>
        <v>1.2181367020076754</v>
      </c>
      <c r="I508" s="4">
        <f t="shared" si="99"/>
        <v>4.0999999999999997E-6</v>
      </c>
      <c r="J508" s="5">
        <f t="shared" si="105"/>
        <v>6.2507812500002246E-7</v>
      </c>
      <c r="K508" s="5">
        <f t="shared" si="106"/>
        <v>7.4667643978856748E-4</v>
      </c>
      <c r="L508" s="5">
        <f t="shared" si="107"/>
        <v>1.743756957682427E-9</v>
      </c>
      <c r="M508" s="6">
        <f t="shared" si="100"/>
        <v>9.8369962151736057E-6</v>
      </c>
      <c r="N508">
        <f t="shared" si="101"/>
        <v>2.5599999999999999E-4</v>
      </c>
      <c r="O508">
        <f t="shared" si="108"/>
        <v>0.12181367020076755</v>
      </c>
      <c r="P508">
        <f t="shared" si="109"/>
        <v>0.95225798214271484</v>
      </c>
      <c r="Q508">
        <f t="shared" si="102"/>
        <v>0.24251859365460141</v>
      </c>
      <c r="R508">
        <f t="shared" si="103"/>
        <v>0.24251859365460179</v>
      </c>
    </row>
    <row r="509" spans="6:18">
      <c r="F509">
        <f t="shared" si="110"/>
        <v>50.70000000000045</v>
      </c>
      <c r="G509">
        <f t="shared" si="98"/>
        <v>327.82221723437851</v>
      </c>
      <c r="H509">
        <f t="shared" si="104"/>
        <v>1.2181367020076754</v>
      </c>
      <c r="I509" s="4">
        <f t="shared" si="99"/>
        <v>4.0999999999999997E-6</v>
      </c>
      <c r="J509" s="5">
        <f t="shared" si="105"/>
        <v>6.2507812500002246E-7</v>
      </c>
      <c r="K509" s="5">
        <f t="shared" si="106"/>
        <v>7.4708643978856743E-4</v>
      </c>
      <c r="L509" s="5">
        <f t="shared" si="107"/>
        <v>1.7466310258601602E-9</v>
      </c>
      <c r="M509" s="6">
        <f t="shared" si="100"/>
        <v>9.8478021695055039E-6</v>
      </c>
      <c r="N509">
        <f t="shared" si="101"/>
        <v>2.5599999999999999E-4</v>
      </c>
      <c r="O509">
        <f t="shared" si="108"/>
        <v>0.12181367020076755</v>
      </c>
      <c r="P509">
        <f t="shared" si="109"/>
        <v>0.95232056952757838</v>
      </c>
      <c r="Q509">
        <f t="shared" si="102"/>
        <v>0.24246150520252321</v>
      </c>
      <c r="R509">
        <f t="shared" si="103"/>
        <v>0.2424615052025236</v>
      </c>
    </row>
    <row r="510" spans="6:18">
      <c r="F510">
        <f t="shared" si="110"/>
        <v>50.800000000000452</v>
      </c>
      <c r="G510">
        <f t="shared" si="98"/>
        <v>327.82221723437851</v>
      </c>
      <c r="H510">
        <f t="shared" si="104"/>
        <v>1.2181367020076754</v>
      </c>
      <c r="I510" s="4">
        <f t="shared" si="99"/>
        <v>4.0999999999999997E-6</v>
      </c>
      <c r="J510" s="5">
        <f t="shared" si="105"/>
        <v>6.2507812500002246E-7</v>
      </c>
      <c r="K510" s="5">
        <f t="shared" si="106"/>
        <v>7.4749643978856738E-4</v>
      </c>
      <c r="L510" s="5">
        <f t="shared" si="107"/>
        <v>1.7495082503389941E-9</v>
      </c>
      <c r="M510" s="6">
        <f t="shared" si="100"/>
        <v>9.8586140557578368E-6</v>
      </c>
      <c r="N510">
        <f t="shared" si="101"/>
        <v>2.5599999999999999E-4</v>
      </c>
      <c r="O510">
        <f t="shared" si="108"/>
        <v>0.12181367020076755</v>
      </c>
      <c r="P510">
        <f t="shared" si="109"/>
        <v>0.9523830195209626</v>
      </c>
      <c r="Q510">
        <f t="shared" si="102"/>
        <v>0.24240454207069773</v>
      </c>
      <c r="R510">
        <f t="shared" si="103"/>
        <v>0.24240454207069809</v>
      </c>
    </row>
    <row r="511" spans="6:18">
      <c r="F511">
        <f t="shared" si="110"/>
        <v>50.900000000000453</v>
      </c>
      <c r="G511">
        <f t="shared" si="98"/>
        <v>327.82221723437851</v>
      </c>
      <c r="H511">
        <f t="shared" si="104"/>
        <v>1.2181367020076754</v>
      </c>
      <c r="I511" s="4">
        <f t="shared" si="99"/>
        <v>4.0999999999999997E-6</v>
      </c>
      <c r="J511" s="5">
        <f t="shared" si="105"/>
        <v>6.2507812500002246E-7</v>
      </c>
      <c r="K511" s="5">
        <f t="shared" si="106"/>
        <v>7.4790643978856733E-4</v>
      </c>
      <c r="L511" s="5">
        <f t="shared" si="107"/>
        <v>1.7523886328511029E-9</v>
      </c>
      <c r="M511" s="6">
        <f t="shared" si="100"/>
        <v>9.8694318739306044E-6</v>
      </c>
      <c r="N511">
        <f t="shared" si="101"/>
        <v>2.5599999999999999E-4</v>
      </c>
      <c r="O511">
        <f t="shared" si="108"/>
        <v>0.12181367020076755</v>
      </c>
      <c r="P511">
        <f t="shared" si="109"/>
        <v>0.95244533249966179</v>
      </c>
      <c r="Q511">
        <f t="shared" si="102"/>
        <v>0.24234770391543561</v>
      </c>
      <c r="R511">
        <f t="shared" si="103"/>
        <v>0.24234770391543597</v>
      </c>
    </row>
    <row r="512" spans="6:18">
      <c r="F512">
        <f t="shared" si="110"/>
        <v>51.000000000000455</v>
      </c>
      <c r="G512">
        <f t="shared" si="98"/>
        <v>327.82221723437851</v>
      </c>
      <c r="H512">
        <f t="shared" si="104"/>
        <v>1.2181367020076754</v>
      </c>
      <c r="I512" s="4">
        <f t="shared" si="99"/>
        <v>4.0999999999999997E-6</v>
      </c>
      <c r="J512" s="5">
        <f t="shared" si="105"/>
        <v>6.2507812500002246E-7</v>
      </c>
      <c r="K512" s="5">
        <f t="shared" si="106"/>
        <v>7.4831643978856728E-4</v>
      </c>
      <c r="L512" s="5">
        <f t="shared" si="107"/>
        <v>1.7552721751286594E-9</v>
      </c>
      <c r="M512" s="6">
        <f t="shared" si="100"/>
        <v>9.8802556240238068E-6</v>
      </c>
      <c r="N512">
        <f t="shared" si="101"/>
        <v>2.5599999999999999E-4</v>
      </c>
      <c r="O512">
        <f t="shared" si="108"/>
        <v>0.12181367020076755</v>
      </c>
      <c r="P512">
        <f t="shared" si="109"/>
        <v>0.9525075088392313</v>
      </c>
      <c r="Q512">
        <f t="shared" si="102"/>
        <v>0.24229099039417806</v>
      </c>
      <c r="R512">
        <f t="shared" si="103"/>
        <v>0.24229099039417842</v>
      </c>
    </row>
    <row r="513" spans="6:18">
      <c r="F513">
        <f t="shared" si="110"/>
        <v>51.100000000000456</v>
      </c>
      <c r="G513">
        <f t="shared" si="98"/>
        <v>327.82221723437851</v>
      </c>
      <c r="H513">
        <f t="shared" si="104"/>
        <v>1.2181367020076754</v>
      </c>
      <c r="I513" s="4">
        <f t="shared" si="99"/>
        <v>4.0999999999999997E-6</v>
      </c>
      <c r="J513" s="5">
        <f t="shared" si="105"/>
        <v>6.2507812500002246E-7</v>
      </c>
      <c r="K513" s="5">
        <f t="shared" si="106"/>
        <v>7.4872643978856723E-4</v>
      </c>
      <c r="L513" s="5">
        <f t="shared" si="107"/>
        <v>1.7581588789038383E-9</v>
      </c>
      <c r="M513" s="6">
        <f t="shared" si="100"/>
        <v>9.8910853060374472E-6</v>
      </c>
      <c r="N513">
        <f t="shared" si="101"/>
        <v>2.5599999999999999E-4</v>
      </c>
      <c r="O513">
        <f t="shared" si="108"/>
        <v>0.12181367020076755</v>
      </c>
      <c r="P513">
        <f t="shared" si="109"/>
        <v>0.9525695489139917</v>
      </c>
      <c r="Q513">
        <f t="shared" si="102"/>
        <v>0.24223440116549236</v>
      </c>
      <c r="R513">
        <f t="shared" si="103"/>
        <v>0.24223440116549272</v>
      </c>
    </row>
    <row r="514" spans="6:18">
      <c r="F514">
        <f t="shared" si="110"/>
        <v>51.200000000000458</v>
      </c>
      <c r="G514">
        <f t="shared" ref="G514:G577" si="111">Tc+R_*F514</f>
        <v>327.82221723437851</v>
      </c>
      <c r="H514">
        <f t="shared" si="104"/>
        <v>1.2181367020076754</v>
      </c>
      <c r="I514" s="4">
        <f t="shared" ref="I514:I577" si="112">we</f>
        <v>4.0999999999999997E-6</v>
      </c>
      <c r="J514" s="5">
        <f t="shared" si="105"/>
        <v>6.2507812500002246E-7</v>
      </c>
      <c r="K514" s="5">
        <f t="shared" si="106"/>
        <v>7.4913643978856718E-4</v>
      </c>
      <c r="L514" s="5">
        <f t="shared" si="107"/>
        <v>1.7610487459088127E-9</v>
      </c>
      <c r="M514" s="6">
        <f t="shared" ref="M514:M577" si="113">f2_*f3_/f1_/K514*L514</f>
        <v>9.9019209199715224E-6</v>
      </c>
      <c r="N514">
        <f t="shared" ref="N514:N577" si="114">del_dl</f>
        <v>2.5599999999999999E-4</v>
      </c>
      <c r="O514">
        <f t="shared" si="108"/>
        <v>0.12181367020076755</v>
      </c>
      <c r="P514">
        <f t="shared" si="109"/>
        <v>0.95263145309703345</v>
      </c>
      <c r="Q514">
        <f t="shared" si="102"/>
        <v>0.24217793588906764</v>
      </c>
      <c r="R514">
        <f t="shared" si="103"/>
        <v>0.24217793588906797</v>
      </c>
    </row>
    <row r="515" spans="6:18">
      <c r="F515">
        <f t="shared" si="110"/>
        <v>51.300000000000459</v>
      </c>
      <c r="G515">
        <f t="shared" si="111"/>
        <v>327.82221723437851</v>
      </c>
      <c r="H515">
        <f t="shared" si="104"/>
        <v>1.2181367020076754</v>
      </c>
      <c r="I515" s="4">
        <f t="shared" si="112"/>
        <v>4.0999999999999997E-6</v>
      </c>
      <c r="J515" s="5">
        <f t="shared" si="105"/>
        <v>6.2507812500002246E-7</v>
      </c>
      <c r="K515" s="5">
        <f t="shared" si="106"/>
        <v>7.4954643978856713E-4</v>
      </c>
      <c r="L515" s="5">
        <f t="shared" si="107"/>
        <v>1.763941777875757E-9</v>
      </c>
      <c r="M515" s="6">
        <f t="shared" si="113"/>
        <v>9.9127624658260374E-6</v>
      </c>
      <c r="N515">
        <f t="shared" si="114"/>
        <v>2.5599999999999999E-4</v>
      </c>
      <c r="O515">
        <f t="shared" si="108"/>
        <v>0.12181367020076755</v>
      </c>
      <c r="P515">
        <f t="shared" si="109"/>
        <v>0.95269322176022231</v>
      </c>
      <c r="Q515">
        <f t="shared" ref="Q515:Q578" si="115">Q514+pl/ps*Dl/N514*((Tc-Tf)/ml-Co)/H514/(1-kpart)*M514*dt/L514-Q514*3/K514*we*dt</f>
        <v>0.24212159422571045</v>
      </c>
      <c r="R515">
        <f t="shared" ref="R515:R578" si="116">esidtGeral(R514,K514,MAX(I514,J514),pl,ps,kpart,H514,(H515-H514)/dt,M514,L514,Dl,N514,Co,dt)</f>
        <v>0.24212159422571078</v>
      </c>
    </row>
    <row r="516" spans="6:18">
      <c r="F516">
        <f t="shared" si="110"/>
        <v>51.40000000000046</v>
      </c>
      <c r="G516">
        <f t="shared" si="111"/>
        <v>327.82221723437851</v>
      </c>
      <c r="H516">
        <f t="shared" si="104"/>
        <v>1.2181367020076754</v>
      </c>
      <c r="I516" s="4">
        <f t="shared" si="112"/>
        <v>4.0999999999999997E-6</v>
      </c>
      <c r="J516" s="5">
        <f t="shared" si="105"/>
        <v>6.2507812500002246E-7</v>
      </c>
      <c r="K516" s="5">
        <f t="shared" si="106"/>
        <v>7.4995643978856708E-4</v>
      </c>
      <c r="L516" s="5">
        <f t="shared" si="107"/>
        <v>1.7668379765368439E-9</v>
      </c>
      <c r="M516" s="6">
        <f t="shared" si="113"/>
        <v>9.9236099436009872E-6</v>
      </c>
      <c r="N516">
        <f t="shared" si="114"/>
        <v>2.5599999999999999E-4</v>
      </c>
      <c r="O516">
        <f t="shared" si="108"/>
        <v>0.12181367020076755</v>
      </c>
      <c r="P516">
        <f t="shared" si="109"/>
        <v>0.95275485527420312</v>
      </c>
      <c r="Q516">
        <f t="shared" si="115"/>
        <v>0.24206537583734064</v>
      </c>
      <c r="R516">
        <f t="shared" si="116"/>
        <v>0.24206537583734097</v>
      </c>
    </row>
    <row r="517" spans="6:18">
      <c r="F517">
        <f t="shared" si="110"/>
        <v>51.500000000000462</v>
      </c>
      <c r="G517">
        <f t="shared" si="111"/>
        <v>327.82221723437851</v>
      </c>
      <c r="H517">
        <f t="shared" si="104"/>
        <v>1.2181367020076754</v>
      </c>
      <c r="I517" s="4">
        <f t="shared" si="112"/>
        <v>4.0999999999999997E-6</v>
      </c>
      <c r="J517" s="5">
        <f t="shared" si="105"/>
        <v>6.2507812500002246E-7</v>
      </c>
      <c r="K517" s="5">
        <f t="shared" si="106"/>
        <v>7.5036643978856703E-4</v>
      </c>
      <c r="L517" s="5">
        <f t="shared" si="107"/>
        <v>1.7697373436242473E-9</v>
      </c>
      <c r="M517" s="6">
        <f t="shared" si="113"/>
        <v>9.9344633532963699E-6</v>
      </c>
      <c r="N517">
        <f t="shared" si="114"/>
        <v>2.5599999999999999E-4</v>
      </c>
      <c r="O517">
        <f t="shared" si="108"/>
        <v>0.12181367020076755</v>
      </c>
      <c r="P517">
        <f t="shared" si="109"/>
        <v>0.95281635400840548</v>
      </c>
      <c r="Q517">
        <f t="shared" si="115"/>
        <v>0.24200928038698699</v>
      </c>
      <c r="R517">
        <f t="shared" si="116"/>
        <v>0.24200928038698732</v>
      </c>
    </row>
    <row r="518" spans="6:18">
      <c r="F518">
        <f t="shared" si="110"/>
        <v>51.600000000000463</v>
      </c>
      <c r="G518">
        <f t="shared" si="111"/>
        <v>327.82221723437851</v>
      </c>
      <c r="H518">
        <f t="shared" si="104"/>
        <v>1.2181367020076754</v>
      </c>
      <c r="I518" s="4">
        <f t="shared" si="112"/>
        <v>4.0999999999999997E-6</v>
      </c>
      <c r="J518" s="5">
        <f t="shared" si="105"/>
        <v>6.2507812500002246E-7</v>
      </c>
      <c r="K518" s="5">
        <f t="shared" si="106"/>
        <v>7.5077643978856698E-4</v>
      </c>
      <c r="L518" s="5">
        <f t="shared" si="107"/>
        <v>1.7726398808701409E-9</v>
      </c>
      <c r="M518" s="6">
        <f t="shared" si="113"/>
        <v>9.9453226949121891E-6</v>
      </c>
      <c r="N518">
        <f t="shared" si="114"/>
        <v>2.5599999999999999E-4</v>
      </c>
      <c r="O518">
        <f t="shared" si="108"/>
        <v>0.12181367020076755</v>
      </c>
      <c r="P518">
        <f t="shared" si="109"/>
        <v>0.95287771833104729</v>
      </c>
      <c r="Q518">
        <f t="shared" si="115"/>
        <v>0.24195330753878308</v>
      </c>
      <c r="R518">
        <f t="shared" si="116"/>
        <v>0.24195330753878339</v>
      </c>
    </row>
    <row r="519" spans="6:18">
      <c r="F519">
        <f t="shared" si="110"/>
        <v>51.700000000000465</v>
      </c>
      <c r="G519">
        <f t="shared" si="111"/>
        <v>327.82221723437851</v>
      </c>
      <c r="H519">
        <f t="shared" si="104"/>
        <v>1.2181367020076754</v>
      </c>
      <c r="I519" s="4">
        <f t="shared" si="112"/>
        <v>4.0999999999999997E-6</v>
      </c>
      <c r="J519" s="5">
        <f t="shared" si="105"/>
        <v>6.2507812500002246E-7</v>
      </c>
      <c r="K519" s="5">
        <f t="shared" si="106"/>
        <v>7.5118643978856693E-4</v>
      </c>
      <c r="L519" s="5">
        <f t="shared" si="107"/>
        <v>1.7755455900066989E-9</v>
      </c>
      <c r="M519" s="6">
        <f t="shared" si="113"/>
        <v>9.9561879684484481E-6</v>
      </c>
      <c r="N519">
        <f t="shared" si="114"/>
        <v>2.5599999999999999E-4</v>
      </c>
      <c r="O519">
        <f t="shared" si="108"/>
        <v>0.12181367020076755</v>
      </c>
      <c r="P519">
        <f t="shared" si="109"/>
        <v>0.95293894860914019</v>
      </c>
      <c r="Q519">
        <f t="shared" si="115"/>
        <v>0.24189745695796286</v>
      </c>
      <c r="R519">
        <f t="shared" si="116"/>
        <v>0.24189745695796316</v>
      </c>
    </row>
    <row r="520" spans="6:18">
      <c r="F520">
        <f t="shared" si="110"/>
        <v>51.800000000000466</v>
      </c>
      <c r="G520">
        <f t="shared" si="111"/>
        <v>327.82221723437851</v>
      </c>
      <c r="H520">
        <f t="shared" si="104"/>
        <v>1.2181367020076754</v>
      </c>
      <c r="I520" s="4">
        <f t="shared" si="112"/>
        <v>4.0999999999999997E-6</v>
      </c>
      <c r="J520" s="5">
        <f t="shared" si="105"/>
        <v>6.2507812500002246E-7</v>
      </c>
      <c r="K520" s="5">
        <f t="shared" si="106"/>
        <v>7.5159643978856688E-4</v>
      </c>
      <c r="L520" s="5">
        <f t="shared" si="107"/>
        <v>1.7784544727660939E-9</v>
      </c>
      <c r="M520" s="6">
        <f t="shared" si="113"/>
        <v>9.9670591739051401E-6</v>
      </c>
      <c r="N520">
        <f t="shared" si="114"/>
        <v>2.5599999999999999E-4</v>
      </c>
      <c r="O520">
        <f t="shared" si="108"/>
        <v>0.12181367020076755</v>
      </c>
      <c r="P520">
        <f t="shared" si="109"/>
        <v>0.95300004520849424</v>
      </c>
      <c r="Q520">
        <f t="shared" si="115"/>
        <v>0.24184172831085668</v>
      </c>
      <c r="R520">
        <f t="shared" si="116"/>
        <v>0.24184172831085698</v>
      </c>
    </row>
    <row r="521" spans="6:18">
      <c r="F521">
        <f t="shared" si="110"/>
        <v>51.900000000000468</v>
      </c>
      <c r="G521">
        <f t="shared" si="111"/>
        <v>327.82221723437851</v>
      </c>
      <c r="H521">
        <f t="shared" si="104"/>
        <v>1.2181367020076754</v>
      </c>
      <c r="I521" s="4">
        <f t="shared" si="112"/>
        <v>4.0999999999999997E-6</v>
      </c>
      <c r="J521" s="5">
        <f t="shared" si="105"/>
        <v>6.2507812500002246E-7</v>
      </c>
      <c r="K521" s="5">
        <f t="shared" si="106"/>
        <v>7.5200643978856683E-4</v>
      </c>
      <c r="L521" s="5">
        <f t="shared" si="107"/>
        <v>1.7813665308805005E-9</v>
      </c>
      <c r="M521" s="6">
        <f t="shared" si="113"/>
        <v>9.9779363112822702E-6</v>
      </c>
      <c r="N521">
        <f t="shared" si="114"/>
        <v>2.5599999999999999E-4</v>
      </c>
      <c r="O521">
        <f t="shared" si="108"/>
        <v>0.12181367020076755</v>
      </c>
      <c r="P521">
        <f t="shared" si="109"/>
        <v>0.95306100849372155</v>
      </c>
      <c r="Q521">
        <f t="shared" si="115"/>
        <v>0.24178612126488699</v>
      </c>
      <c r="R521">
        <f t="shared" si="116"/>
        <v>0.2417861212648873</v>
      </c>
    </row>
    <row r="522" spans="6:18">
      <c r="F522">
        <f t="shared" si="110"/>
        <v>52.000000000000469</v>
      </c>
      <c r="G522">
        <f t="shared" si="111"/>
        <v>327.82221723437851</v>
      </c>
      <c r="H522">
        <f t="shared" si="104"/>
        <v>1.2181367020076754</v>
      </c>
      <c r="I522" s="4">
        <f t="shared" si="112"/>
        <v>4.0999999999999997E-6</v>
      </c>
      <c r="J522" s="5">
        <f t="shared" si="105"/>
        <v>6.2507812500002246E-7</v>
      </c>
      <c r="K522" s="5">
        <f t="shared" si="106"/>
        <v>7.5241643978856678E-4</v>
      </c>
      <c r="L522" s="5">
        <f t="shared" si="107"/>
        <v>1.7842817660820923E-9</v>
      </c>
      <c r="M522" s="6">
        <f t="shared" si="113"/>
        <v>9.9888193805798368E-6</v>
      </c>
      <c r="N522">
        <f t="shared" si="114"/>
        <v>2.5599999999999999E-4</v>
      </c>
      <c r="O522">
        <f t="shared" si="108"/>
        <v>0.12181367020076755</v>
      </c>
      <c r="P522">
        <f t="shared" si="109"/>
        <v>0.95312183882824197</v>
      </c>
      <c r="Q522">
        <f t="shared" si="115"/>
        <v>0.24173063548856416</v>
      </c>
      <c r="R522">
        <f t="shared" si="116"/>
        <v>0.24173063548856447</v>
      </c>
    </row>
    <row r="523" spans="6:18">
      <c r="F523">
        <f t="shared" si="110"/>
        <v>52.10000000000047</v>
      </c>
      <c r="G523">
        <f t="shared" si="111"/>
        <v>327.82221723437851</v>
      </c>
      <c r="H523">
        <f t="shared" si="104"/>
        <v>1.2181367020076754</v>
      </c>
      <c r="I523" s="4">
        <f t="shared" si="112"/>
        <v>4.0999999999999997E-6</v>
      </c>
      <c r="J523" s="5">
        <f t="shared" si="105"/>
        <v>6.2507812500002246E-7</v>
      </c>
      <c r="K523" s="5">
        <f t="shared" si="106"/>
        <v>7.5282643978856673E-4</v>
      </c>
      <c r="L523" s="5">
        <f t="shared" si="107"/>
        <v>1.7872001801030423E-9</v>
      </c>
      <c r="M523" s="6">
        <f t="shared" si="113"/>
        <v>9.9997083817978381E-6</v>
      </c>
      <c r="N523">
        <f t="shared" si="114"/>
        <v>2.5599999999999999E-4</v>
      </c>
      <c r="O523">
        <f t="shared" si="108"/>
        <v>0.12181367020076755</v>
      </c>
      <c r="P523">
        <f t="shared" si="109"/>
        <v>0.95318253657428698</v>
      </c>
      <c r="Q523">
        <f t="shared" si="115"/>
        <v>0.24167527065148237</v>
      </c>
      <c r="R523">
        <f t="shared" si="116"/>
        <v>0.24167527065148267</v>
      </c>
    </row>
    <row r="524" spans="6:18">
      <c r="F524">
        <f t="shared" si="110"/>
        <v>52.200000000000472</v>
      </c>
      <c r="G524">
        <f t="shared" si="111"/>
        <v>327.82221723437851</v>
      </c>
      <c r="H524">
        <f t="shared" si="104"/>
        <v>1.2181367020076754</v>
      </c>
      <c r="I524" s="4">
        <f t="shared" si="112"/>
        <v>4.0999999999999997E-6</v>
      </c>
      <c r="J524" s="5">
        <f t="shared" si="105"/>
        <v>6.2507812500002246E-7</v>
      </c>
      <c r="K524" s="5">
        <f t="shared" si="106"/>
        <v>7.5323643978856668E-4</v>
      </c>
      <c r="L524" s="5">
        <f t="shared" si="107"/>
        <v>1.7901217746755243E-9</v>
      </c>
      <c r="M524" s="6">
        <f t="shared" si="113"/>
        <v>1.0010603314936274E-5</v>
      </c>
      <c r="N524">
        <f t="shared" si="114"/>
        <v>2.5599999999999999E-4</v>
      </c>
      <c r="O524">
        <f t="shared" si="108"/>
        <v>0.12181367020076755</v>
      </c>
      <c r="P524">
        <f t="shared" si="109"/>
        <v>0.9532431020929043</v>
      </c>
      <c r="Q524">
        <f t="shared" si="115"/>
        <v>0.24162002642431543</v>
      </c>
      <c r="R524">
        <f t="shared" si="116"/>
        <v>0.24162002642431576</v>
      </c>
    </row>
    <row r="525" spans="6:18">
      <c r="F525">
        <f t="shared" si="110"/>
        <v>52.300000000000473</v>
      </c>
      <c r="G525">
        <f t="shared" si="111"/>
        <v>327.82221723437851</v>
      </c>
      <c r="H525">
        <f t="shared" si="104"/>
        <v>1.2181367020076754</v>
      </c>
      <c r="I525" s="4">
        <f t="shared" si="112"/>
        <v>4.0999999999999997E-6</v>
      </c>
      <c r="J525" s="5">
        <f t="shared" si="105"/>
        <v>6.2507812500002246E-7</v>
      </c>
      <c r="K525" s="5">
        <f t="shared" si="106"/>
        <v>7.5364643978856664E-4</v>
      </c>
      <c r="L525" s="5">
        <f t="shared" si="107"/>
        <v>1.7930465515317125E-9</v>
      </c>
      <c r="M525" s="6">
        <f t="shared" si="113"/>
        <v>1.002150417999515E-5</v>
      </c>
      <c r="N525">
        <f t="shared" si="114"/>
        <v>2.5599999999999999E-4</v>
      </c>
      <c r="O525">
        <f t="shared" si="108"/>
        <v>0.12181367020076755</v>
      </c>
      <c r="P525">
        <f t="shared" si="109"/>
        <v>0.95330353574396298</v>
      </c>
      <c r="Q525">
        <f t="shared" si="115"/>
        <v>0.24156490247881277</v>
      </c>
      <c r="R525">
        <f t="shared" si="116"/>
        <v>0.2415649024788131</v>
      </c>
    </row>
    <row r="526" spans="6:18">
      <c r="F526">
        <f t="shared" si="110"/>
        <v>52.400000000000475</v>
      </c>
      <c r="G526">
        <f t="shared" si="111"/>
        <v>327.82221723437851</v>
      </c>
      <c r="H526">
        <f t="shared" si="104"/>
        <v>1.2181367020076754</v>
      </c>
      <c r="I526" s="4">
        <f t="shared" si="112"/>
        <v>4.0999999999999997E-6</v>
      </c>
      <c r="J526" s="5">
        <f t="shared" si="105"/>
        <v>6.2507812500002246E-7</v>
      </c>
      <c r="K526" s="5">
        <f t="shared" si="106"/>
        <v>7.5405643978856659E-4</v>
      </c>
      <c r="L526" s="5">
        <f t="shared" si="107"/>
        <v>1.7959745124037806E-9</v>
      </c>
      <c r="M526" s="6">
        <f t="shared" si="113"/>
        <v>1.0032410976974464E-5</v>
      </c>
      <c r="N526">
        <f t="shared" si="114"/>
        <v>2.5599999999999999E-4</v>
      </c>
      <c r="O526">
        <f t="shared" si="108"/>
        <v>0.12181367020076755</v>
      </c>
      <c r="P526">
        <f t="shared" si="109"/>
        <v>0.95336383788615697</v>
      </c>
      <c r="Q526">
        <f t="shared" si="115"/>
        <v>0.24150989848779519</v>
      </c>
      <c r="R526">
        <f t="shared" si="116"/>
        <v>0.24150989848779553</v>
      </c>
    </row>
    <row r="527" spans="6:18">
      <c r="F527">
        <f t="shared" si="110"/>
        <v>52.500000000000476</v>
      </c>
      <c r="G527">
        <f t="shared" si="111"/>
        <v>327.82221723437851</v>
      </c>
      <c r="H527">
        <f t="shared" si="104"/>
        <v>1.2181367020076754</v>
      </c>
      <c r="I527" s="4">
        <f t="shared" si="112"/>
        <v>4.0999999999999997E-6</v>
      </c>
      <c r="J527" s="5">
        <f t="shared" si="105"/>
        <v>6.2507812500002246E-7</v>
      </c>
      <c r="K527" s="5">
        <f t="shared" si="106"/>
        <v>7.5446643978856654E-4</v>
      </c>
      <c r="L527" s="5">
        <f t="shared" si="107"/>
        <v>1.7989056590239013E-9</v>
      </c>
      <c r="M527" s="6">
        <f t="shared" si="113"/>
        <v>1.0043323705874207E-5</v>
      </c>
      <c r="N527">
        <f t="shared" si="114"/>
        <v>2.5599999999999999E-4</v>
      </c>
      <c r="O527">
        <f t="shared" si="108"/>
        <v>0.12181367020076755</v>
      </c>
      <c r="P527">
        <f t="shared" si="109"/>
        <v>0.95342400887700984</v>
      </c>
      <c r="Q527">
        <f t="shared" si="115"/>
        <v>0.24145501412515091</v>
      </c>
      <c r="R527">
        <f t="shared" si="116"/>
        <v>0.24145501412515125</v>
      </c>
    </row>
    <row r="528" spans="6:18">
      <c r="F528">
        <f t="shared" si="110"/>
        <v>52.600000000000477</v>
      </c>
      <c r="G528">
        <f t="shared" si="111"/>
        <v>327.82221723437851</v>
      </c>
      <c r="H528">
        <f t="shared" si="104"/>
        <v>1.2181367020076754</v>
      </c>
      <c r="I528" s="4">
        <f t="shared" si="112"/>
        <v>4.0999999999999997E-6</v>
      </c>
      <c r="J528" s="5">
        <f t="shared" si="105"/>
        <v>6.2507812500002246E-7</v>
      </c>
      <c r="K528" s="5">
        <f t="shared" si="106"/>
        <v>7.5487643978856649E-4</v>
      </c>
      <c r="L528" s="5">
        <f t="shared" si="107"/>
        <v>1.8018399931242492E-9</v>
      </c>
      <c r="M528" s="6">
        <f t="shared" si="113"/>
        <v>1.0054242366694391E-5</v>
      </c>
      <c r="N528">
        <f t="shared" si="114"/>
        <v>2.5599999999999999E-4</v>
      </c>
      <c r="O528">
        <f t="shared" si="108"/>
        <v>0.12181367020076755</v>
      </c>
      <c r="P528">
        <f t="shared" si="109"/>
        <v>0.95348404907287998</v>
      </c>
      <c r="Q528">
        <f t="shared" si="115"/>
        <v>0.24140024906583146</v>
      </c>
      <c r="R528">
        <f t="shared" si="116"/>
        <v>0.2414002490658318</v>
      </c>
    </row>
    <row r="529" spans="6:18">
      <c r="F529">
        <f t="shared" si="110"/>
        <v>52.700000000000479</v>
      </c>
      <c r="G529">
        <f t="shared" si="111"/>
        <v>327.82221723437851</v>
      </c>
      <c r="H529">
        <f t="shared" si="104"/>
        <v>1.2181367020076754</v>
      </c>
      <c r="I529" s="4">
        <f t="shared" si="112"/>
        <v>4.0999999999999997E-6</v>
      </c>
      <c r="J529" s="5">
        <f t="shared" si="105"/>
        <v>6.2507812500002246E-7</v>
      </c>
      <c r="K529" s="5">
        <f t="shared" si="106"/>
        <v>7.5528643978856644E-4</v>
      </c>
      <c r="L529" s="5">
        <f t="shared" si="107"/>
        <v>1.8047775164369976E-9</v>
      </c>
      <c r="M529" s="6">
        <f t="shared" si="113"/>
        <v>1.0065166959435011E-5</v>
      </c>
      <c r="N529">
        <f t="shared" si="114"/>
        <v>2.5599999999999999E-4</v>
      </c>
      <c r="O529">
        <f t="shared" si="108"/>
        <v>0.12181367020076755</v>
      </c>
      <c r="P529">
        <f t="shared" si="109"/>
        <v>0.95354395882896426</v>
      </c>
      <c r="Q529">
        <f t="shared" si="115"/>
        <v>0.24134560298584765</v>
      </c>
      <c r="R529">
        <f t="shared" si="116"/>
        <v>0.24134560298584798</v>
      </c>
    </row>
    <row r="530" spans="6:18">
      <c r="F530">
        <f t="shared" si="110"/>
        <v>52.80000000000048</v>
      </c>
      <c r="G530">
        <f t="shared" si="111"/>
        <v>327.82221723437851</v>
      </c>
      <c r="H530">
        <f t="shared" si="104"/>
        <v>1.2181367020076754</v>
      </c>
      <c r="I530" s="4">
        <f t="shared" si="112"/>
        <v>4.0999999999999997E-6</v>
      </c>
      <c r="J530" s="5">
        <f t="shared" si="105"/>
        <v>6.2507812500002246E-7</v>
      </c>
      <c r="K530" s="5">
        <f t="shared" si="106"/>
        <v>7.5569643978856639E-4</v>
      </c>
      <c r="L530" s="5">
        <f t="shared" si="107"/>
        <v>1.8077182306943203E-9</v>
      </c>
      <c r="M530" s="6">
        <f t="shared" si="113"/>
        <v>1.0076097484096065E-5</v>
      </c>
      <c r="N530">
        <f t="shared" si="114"/>
        <v>2.5599999999999999E-4</v>
      </c>
      <c r="O530">
        <f t="shared" si="108"/>
        <v>0.12181367020076755</v>
      </c>
      <c r="P530">
        <f t="shared" si="109"/>
        <v>0.95360373849930247</v>
      </c>
      <c r="Q530">
        <f t="shared" si="115"/>
        <v>0.24129107556226551</v>
      </c>
      <c r="R530">
        <f t="shared" si="116"/>
        <v>0.24129107556226581</v>
      </c>
    </row>
    <row r="531" spans="6:18">
      <c r="F531">
        <f t="shared" si="110"/>
        <v>52.900000000000482</v>
      </c>
      <c r="G531">
        <f t="shared" si="111"/>
        <v>327.82221723437851</v>
      </c>
      <c r="H531">
        <f t="shared" ref="H531:H594" si="117">(G531-Tf)/ml</f>
        <v>1.2181367020076754</v>
      </c>
      <c r="I531" s="4">
        <f t="shared" si="112"/>
        <v>4.0999999999999997E-6</v>
      </c>
      <c r="J531" s="5">
        <f t="shared" ref="J531:J594" si="118">Glob(H531,N531,Dl,Co,kpart)</f>
        <v>6.2507812500002246E-7</v>
      </c>
      <c r="K531" s="5">
        <f t="shared" ref="K531:K594" si="119">I530*dt+K530</f>
        <v>7.5610643978856634E-4</v>
      </c>
      <c r="L531" s="5">
        <f t="shared" ref="L531:L594" si="120">K531^3*4/3*PI()</f>
        <v>1.8106621376283903E-9</v>
      </c>
      <c r="M531" s="6">
        <f t="shared" si="113"/>
        <v>1.0087033940677554E-5</v>
      </c>
      <c r="N531">
        <f t="shared" si="114"/>
        <v>2.5599999999999999E-4</v>
      </c>
      <c r="O531">
        <f t="shared" ref="O531:O594" si="121">O530+(kpart*H530-O530)/L530/R530*(L530*(R531-R530)+R530*MAX(I530,J530)*M530*dt)</f>
        <v>0.12181367020076755</v>
      </c>
      <c r="P531">
        <f t="shared" ref="P531:P594" si="122">R531*O531+(1-R531)*H531</f>
        <v>0.95366338843678211</v>
      </c>
      <c r="Q531">
        <f t="shared" si="115"/>
        <v>0.2412366664732023</v>
      </c>
      <c r="R531">
        <f t="shared" si="116"/>
        <v>0.2412366664732026</v>
      </c>
    </row>
    <row r="532" spans="6:18">
      <c r="F532">
        <f t="shared" si="110"/>
        <v>53.000000000000483</v>
      </c>
      <c r="G532">
        <f t="shared" si="111"/>
        <v>327.82221723437851</v>
      </c>
      <c r="H532">
        <f t="shared" si="117"/>
        <v>1.2181367020076754</v>
      </c>
      <c r="I532" s="4">
        <f t="shared" si="112"/>
        <v>4.0999999999999997E-6</v>
      </c>
      <c r="J532" s="5">
        <f t="shared" si="118"/>
        <v>6.2507812500002246E-7</v>
      </c>
      <c r="K532" s="5">
        <f t="shared" si="119"/>
        <v>7.5651643978856629E-4</v>
      </c>
      <c r="L532" s="5">
        <f t="shared" si="120"/>
        <v>1.8136092389713825E-9</v>
      </c>
      <c r="M532" s="6">
        <f t="shared" si="113"/>
        <v>1.0097976329179483E-5</v>
      </c>
      <c r="N532">
        <f t="shared" si="114"/>
        <v>2.5599999999999999E-4</v>
      </c>
      <c r="O532">
        <f t="shared" si="121"/>
        <v>0.12181367020076755</v>
      </c>
      <c r="P532">
        <f t="shared" si="122"/>
        <v>0.95372290899314249</v>
      </c>
      <c r="Q532">
        <f t="shared" si="115"/>
        <v>0.24118237539782256</v>
      </c>
      <c r="R532">
        <f t="shared" si="116"/>
        <v>0.24118237539782289</v>
      </c>
    </row>
    <row r="533" spans="6:18">
      <c r="F533">
        <f t="shared" si="110"/>
        <v>53.100000000000485</v>
      </c>
      <c r="G533">
        <f t="shared" si="111"/>
        <v>327.82221723437851</v>
      </c>
      <c r="H533">
        <f t="shared" si="117"/>
        <v>1.2181367020076754</v>
      </c>
      <c r="I533" s="4">
        <f t="shared" si="112"/>
        <v>4.0999999999999997E-6</v>
      </c>
      <c r="J533" s="5">
        <f t="shared" si="118"/>
        <v>6.2507812500002246E-7</v>
      </c>
      <c r="K533" s="5">
        <f t="shared" si="119"/>
        <v>7.5692643978856624E-4</v>
      </c>
      <c r="L533" s="5">
        <f t="shared" si="120"/>
        <v>1.8165595364554692E-9</v>
      </c>
      <c r="M533" s="6">
        <f t="shared" si="113"/>
        <v>1.0108924649601846E-5</v>
      </c>
      <c r="N533">
        <f t="shared" si="114"/>
        <v>2.5599999999999999E-4</v>
      </c>
      <c r="O533">
        <f t="shared" si="121"/>
        <v>0.12181367020076755</v>
      </c>
      <c r="P533">
        <f t="shared" si="122"/>
        <v>0.95378230051897916</v>
      </c>
      <c r="Q533">
        <f t="shared" si="115"/>
        <v>0.24112820201633411</v>
      </c>
      <c r="R533">
        <f t="shared" si="116"/>
        <v>0.24112820201633445</v>
      </c>
    </row>
    <row r="534" spans="6:18">
      <c r="F534">
        <f t="shared" si="110"/>
        <v>53.200000000000486</v>
      </c>
      <c r="G534">
        <f t="shared" si="111"/>
        <v>327.82221723437851</v>
      </c>
      <c r="H534">
        <f t="shared" si="117"/>
        <v>1.2181367020076754</v>
      </c>
      <c r="I534" s="4">
        <f t="shared" si="112"/>
        <v>4.0999999999999997E-6</v>
      </c>
      <c r="J534" s="5">
        <f t="shared" si="118"/>
        <v>6.2507812500002246E-7</v>
      </c>
      <c r="K534" s="5">
        <f t="shared" si="119"/>
        <v>7.5733643978856619E-4</v>
      </c>
      <c r="L534" s="5">
        <f t="shared" si="120"/>
        <v>1.8195130318128254E-9</v>
      </c>
      <c r="M534" s="6">
        <f t="shared" si="113"/>
        <v>1.0119878901944647E-5</v>
      </c>
      <c r="N534">
        <f t="shared" si="114"/>
        <v>2.5599999999999999E-4</v>
      </c>
      <c r="O534">
        <f t="shared" si="121"/>
        <v>0.12181367020076755</v>
      </c>
      <c r="P534">
        <f t="shared" si="122"/>
        <v>0.95384156336374804</v>
      </c>
      <c r="Q534">
        <f t="shared" si="115"/>
        <v>0.24107414600998409</v>
      </c>
      <c r="R534">
        <f t="shared" si="116"/>
        <v>0.24107414600998442</v>
      </c>
    </row>
    <row r="535" spans="6:18">
      <c r="F535">
        <f t="shared" si="110"/>
        <v>53.300000000000487</v>
      </c>
      <c r="G535">
        <f t="shared" si="111"/>
        <v>327.82221723437851</v>
      </c>
      <c r="H535">
        <f t="shared" si="117"/>
        <v>1.2181367020076754</v>
      </c>
      <c r="I535" s="4">
        <f t="shared" si="112"/>
        <v>4.0999999999999997E-6</v>
      </c>
      <c r="J535" s="5">
        <f t="shared" si="118"/>
        <v>6.2507812500002246E-7</v>
      </c>
      <c r="K535" s="5">
        <f t="shared" si="119"/>
        <v>7.5774643978856614E-4</v>
      </c>
      <c r="L535" s="5">
        <f t="shared" si="120"/>
        <v>1.822469726775624E-9</v>
      </c>
      <c r="M535" s="6">
        <f t="shared" si="113"/>
        <v>1.0130839086207884E-5</v>
      </c>
      <c r="N535">
        <f t="shared" si="114"/>
        <v>2.5599999999999999E-4</v>
      </c>
      <c r="O535">
        <f t="shared" si="121"/>
        <v>0.12181367020076755</v>
      </c>
      <c r="P535">
        <f t="shared" si="122"/>
        <v>0.95390069787577059</v>
      </c>
      <c r="Q535">
        <f t="shared" si="115"/>
        <v>0.24102020706105498</v>
      </c>
      <c r="R535">
        <f t="shared" si="116"/>
        <v>0.24102020706105531</v>
      </c>
    </row>
    <row r="536" spans="6:18">
      <c r="F536">
        <f t="shared" si="110"/>
        <v>53.400000000000489</v>
      </c>
      <c r="G536">
        <f t="shared" si="111"/>
        <v>327.82221723437851</v>
      </c>
      <c r="H536">
        <f t="shared" si="117"/>
        <v>1.2181367020076754</v>
      </c>
      <c r="I536" s="4">
        <f t="shared" si="112"/>
        <v>4.0999999999999997E-6</v>
      </c>
      <c r="J536" s="5">
        <f t="shared" si="118"/>
        <v>6.2507812500002246E-7</v>
      </c>
      <c r="K536" s="5">
        <f t="shared" si="119"/>
        <v>7.5815643978856609E-4</v>
      </c>
      <c r="L536" s="5">
        <f t="shared" si="120"/>
        <v>1.8254296230760379E-9</v>
      </c>
      <c r="M536" s="6">
        <f t="shared" si="113"/>
        <v>1.0141805202391554E-5</v>
      </c>
      <c r="N536">
        <f t="shared" si="114"/>
        <v>2.5599999999999999E-4</v>
      </c>
      <c r="O536">
        <f t="shared" si="121"/>
        <v>0.12181367020076755</v>
      </c>
      <c r="P536">
        <f t="shared" si="122"/>
        <v>0.95395970440223654</v>
      </c>
      <c r="Q536">
        <f t="shared" si="115"/>
        <v>0.24096638485286076</v>
      </c>
      <c r="R536">
        <f t="shared" si="116"/>
        <v>0.24096638485286112</v>
      </c>
    </row>
    <row r="537" spans="6:18">
      <c r="F537">
        <f t="shared" si="110"/>
        <v>53.50000000000049</v>
      </c>
      <c r="G537">
        <f t="shared" si="111"/>
        <v>327.82221723437851</v>
      </c>
      <c r="H537">
        <f t="shared" si="117"/>
        <v>1.2181367020076754</v>
      </c>
      <c r="I537" s="4">
        <f t="shared" si="112"/>
        <v>4.0999999999999997E-6</v>
      </c>
      <c r="J537" s="5">
        <f t="shared" si="118"/>
        <v>6.2507812500002246E-7</v>
      </c>
      <c r="K537" s="5">
        <f t="shared" si="119"/>
        <v>7.5856643978856604E-4</v>
      </c>
      <c r="L537" s="5">
        <f t="shared" si="120"/>
        <v>1.8283927224462424E-9</v>
      </c>
      <c r="M537" s="6">
        <f t="shared" si="113"/>
        <v>1.0152777250495663E-5</v>
      </c>
      <c r="N537">
        <f t="shared" si="114"/>
        <v>2.5599999999999999E-4</v>
      </c>
      <c r="O537">
        <f t="shared" si="121"/>
        <v>0.12181367020076755</v>
      </c>
      <c r="P537">
        <f t="shared" si="122"/>
        <v>0.95401858328920985</v>
      </c>
      <c r="Q537">
        <f t="shared" si="115"/>
        <v>0.24091267906974295</v>
      </c>
      <c r="R537">
        <f t="shared" si="116"/>
        <v>0.24091267906974334</v>
      </c>
    </row>
    <row r="538" spans="6:18">
      <c r="F538">
        <f t="shared" si="110"/>
        <v>53.600000000000492</v>
      </c>
      <c r="G538">
        <f t="shared" si="111"/>
        <v>327.82221723437851</v>
      </c>
      <c r="H538">
        <f t="shared" si="117"/>
        <v>1.2181367020076754</v>
      </c>
      <c r="I538" s="4">
        <f t="shared" si="112"/>
        <v>4.0999999999999997E-6</v>
      </c>
      <c r="J538" s="5">
        <f t="shared" si="118"/>
        <v>6.2507812500002246E-7</v>
      </c>
      <c r="K538" s="5">
        <f t="shared" si="119"/>
        <v>7.5897643978856599E-4</v>
      </c>
      <c r="L538" s="5">
        <f t="shared" si="120"/>
        <v>1.83135902661841E-9</v>
      </c>
      <c r="M538" s="6">
        <f t="shared" si="113"/>
        <v>1.0163755230520206E-5</v>
      </c>
      <c r="N538">
        <f t="shared" si="114"/>
        <v>2.5599999999999999E-4</v>
      </c>
      <c r="O538">
        <f t="shared" si="121"/>
        <v>0.12181367020076755</v>
      </c>
      <c r="P538">
        <f t="shared" si="122"/>
        <v>0.95407733488163182</v>
      </c>
      <c r="Q538">
        <f t="shared" si="115"/>
        <v>0.24085908939706677</v>
      </c>
      <c r="R538">
        <f t="shared" si="116"/>
        <v>0.24085908939706716</v>
      </c>
    </row>
    <row r="539" spans="6:18">
      <c r="F539">
        <f t="shared" si="110"/>
        <v>53.700000000000493</v>
      </c>
      <c r="G539">
        <f t="shared" si="111"/>
        <v>327.82221723437851</v>
      </c>
      <c r="H539">
        <f t="shared" si="117"/>
        <v>1.2181367020076754</v>
      </c>
      <c r="I539" s="4">
        <f t="shared" si="112"/>
        <v>4.0999999999999997E-6</v>
      </c>
      <c r="J539" s="5">
        <f t="shared" si="118"/>
        <v>6.2507812500002246E-7</v>
      </c>
      <c r="K539" s="5">
        <f t="shared" si="119"/>
        <v>7.5938643978856594E-4</v>
      </c>
      <c r="L539" s="5">
        <f t="shared" si="120"/>
        <v>1.8343285373247146E-9</v>
      </c>
      <c r="M539" s="6">
        <f t="shared" si="113"/>
        <v>1.0174739142465185E-5</v>
      </c>
      <c r="N539">
        <f t="shared" si="114"/>
        <v>2.5599999999999999E-4</v>
      </c>
      <c r="O539">
        <f t="shared" si="121"/>
        <v>0.12181367020076755</v>
      </c>
      <c r="P539">
        <f t="shared" si="122"/>
        <v>0.95413595952332553</v>
      </c>
      <c r="Q539">
        <f t="shared" si="115"/>
        <v>0.24080561552121718</v>
      </c>
      <c r="R539">
        <f t="shared" si="116"/>
        <v>0.24080561552121757</v>
      </c>
    </row>
    <row r="540" spans="6:18">
      <c r="F540">
        <f t="shared" ref="F540:F603" si="123">F539+dt</f>
        <v>53.800000000000495</v>
      </c>
      <c r="G540">
        <f t="shared" si="111"/>
        <v>327.82221723437851</v>
      </c>
      <c r="H540">
        <f t="shared" si="117"/>
        <v>1.2181367020076754</v>
      </c>
      <c r="I540" s="4">
        <f t="shared" si="112"/>
        <v>4.0999999999999997E-6</v>
      </c>
      <c r="J540" s="5">
        <f t="shared" si="118"/>
        <v>6.2507812500002246E-7</v>
      </c>
      <c r="K540" s="5">
        <f t="shared" si="119"/>
        <v>7.5979643978856589E-4</v>
      </c>
      <c r="L540" s="5">
        <f t="shared" si="120"/>
        <v>1.8373012562973304E-9</v>
      </c>
      <c r="M540" s="6">
        <f t="shared" si="113"/>
        <v>1.0185728986330605E-5</v>
      </c>
      <c r="N540">
        <f t="shared" si="114"/>
        <v>2.5599999999999999E-4</v>
      </c>
      <c r="O540">
        <f t="shared" si="121"/>
        <v>0.12181367020076755</v>
      </c>
      <c r="P540">
        <f t="shared" si="122"/>
        <v>0.95419445755700116</v>
      </c>
      <c r="Q540">
        <f t="shared" si="115"/>
        <v>0.24075225712959514</v>
      </c>
      <c r="R540">
        <f t="shared" si="116"/>
        <v>0.24075225712959553</v>
      </c>
    </row>
    <row r="541" spans="6:18">
      <c r="F541">
        <f t="shared" si="123"/>
        <v>53.900000000000496</v>
      </c>
      <c r="G541">
        <f t="shared" si="111"/>
        <v>327.82221723437851</v>
      </c>
      <c r="H541">
        <f t="shared" si="117"/>
        <v>1.2181367020076754</v>
      </c>
      <c r="I541" s="4">
        <f t="shared" si="112"/>
        <v>4.0999999999999997E-6</v>
      </c>
      <c r="J541" s="5">
        <f t="shared" si="118"/>
        <v>6.2507812500002246E-7</v>
      </c>
      <c r="K541" s="5">
        <f t="shared" si="119"/>
        <v>7.6020643978856584E-4</v>
      </c>
      <c r="L541" s="5">
        <f t="shared" si="120"/>
        <v>1.8402771852684304E-9</v>
      </c>
      <c r="M541" s="6">
        <f t="shared" si="113"/>
        <v>1.0196724762116457E-5</v>
      </c>
      <c r="N541">
        <f t="shared" si="114"/>
        <v>2.5599999999999999E-4</v>
      </c>
      <c r="O541">
        <f t="shared" si="121"/>
        <v>0.12181367020076755</v>
      </c>
      <c r="P541">
        <f t="shared" si="122"/>
        <v>0.95425282932425792</v>
      </c>
      <c r="Q541">
        <f t="shared" si="115"/>
        <v>0.24069901391061363</v>
      </c>
      <c r="R541">
        <f t="shared" si="116"/>
        <v>0.24069901391061405</v>
      </c>
    </row>
    <row r="542" spans="6:18">
      <c r="F542">
        <f t="shared" si="123"/>
        <v>54.000000000000497</v>
      </c>
      <c r="G542">
        <f t="shared" si="111"/>
        <v>327.82221723437851</v>
      </c>
      <c r="H542">
        <f t="shared" si="117"/>
        <v>1.2181367020076754</v>
      </c>
      <c r="I542" s="4">
        <f t="shared" si="112"/>
        <v>4.0999999999999997E-6</v>
      </c>
      <c r="J542" s="5">
        <f t="shared" si="118"/>
        <v>6.2507812500002246E-7</v>
      </c>
      <c r="K542" s="5">
        <f t="shared" si="119"/>
        <v>7.6061643978856579E-4</v>
      </c>
      <c r="L542" s="5">
        <f t="shared" si="120"/>
        <v>1.8432563259701885E-9</v>
      </c>
      <c r="M542" s="6">
        <f t="shared" si="113"/>
        <v>1.0207726469822747E-5</v>
      </c>
      <c r="N542">
        <f t="shared" si="114"/>
        <v>2.5599999999999999E-4</v>
      </c>
      <c r="O542">
        <f t="shared" si="121"/>
        <v>0.12181367020076755</v>
      </c>
      <c r="P542">
        <f t="shared" si="122"/>
        <v>0.95431107516559099</v>
      </c>
      <c r="Q542">
        <f t="shared" si="115"/>
        <v>0.24064588555369401</v>
      </c>
      <c r="R542">
        <f t="shared" si="116"/>
        <v>0.24064588555369443</v>
      </c>
    </row>
    <row r="543" spans="6:18">
      <c r="F543">
        <f t="shared" si="123"/>
        <v>54.100000000000499</v>
      </c>
      <c r="G543">
        <f t="shared" si="111"/>
        <v>327.82221723437851</v>
      </c>
      <c r="H543">
        <f t="shared" si="117"/>
        <v>1.2181367020076754</v>
      </c>
      <c r="I543" s="4">
        <f t="shared" si="112"/>
        <v>4.0999999999999997E-6</v>
      </c>
      <c r="J543" s="5">
        <f t="shared" si="118"/>
        <v>6.2507812500002246E-7</v>
      </c>
      <c r="K543" s="5">
        <f t="shared" si="119"/>
        <v>7.6102643978856574E-4</v>
      </c>
      <c r="L543" s="5">
        <f t="shared" si="120"/>
        <v>1.8462386801347783E-9</v>
      </c>
      <c r="M543" s="6">
        <f t="shared" si="113"/>
        <v>1.021873410944947E-5</v>
      </c>
      <c r="N543">
        <f t="shared" si="114"/>
        <v>2.5599999999999999E-4</v>
      </c>
      <c r="O543">
        <f t="shared" si="121"/>
        <v>0.12181367020076755</v>
      </c>
      <c r="P543">
        <f t="shared" si="122"/>
        <v>0.95436919542039345</v>
      </c>
      <c r="Q543">
        <f t="shared" si="115"/>
        <v>0.24059287174926208</v>
      </c>
      <c r="R543">
        <f t="shared" si="116"/>
        <v>0.2405928717492625</v>
      </c>
    </row>
    <row r="544" spans="6:18">
      <c r="F544">
        <f t="shared" si="123"/>
        <v>54.2000000000005</v>
      </c>
      <c r="G544">
        <f t="shared" si="111"/>
        <v>327.82221723437851</v>
      </c>
      <c r="H544">
        <f t="shared" si="117"/>
        <v>1.2181367020076754</v>
      </c>
      <c r="I544" s="4">
        <f t="shared" si="112"/>
        <v>4.0999999999999997E-6</v>
      </c>
      <c r="J544" s="5">
        <f t="shared" si="118"/>
        <v>6.2507812500002246E-7</v>
      </c>
      <c r="K544" s="5">
        <f t="shared" si="119"/>
        <v>7.6143643978856569E-4</v>
      </c>
      <c r="L544" s="5">
        <f t="shared" si="120"/>
        <v>1.8492242494943737E-9</v>
      </c>
      <c r="M544" s="6">
        <f t="shared" si="113"/>
        <v>1.0229747680996634E-5</v>
      </c>
      <c r="N544">
        <f t="shared" si="114"/>
        <v>2.5599999999999999E-4</v>
      </c>
      <c r="O544">
        <f t="shared" si="121"/>
        <v>0.12181367020076755</v>
      </c>
      <c r="P544">
        <f t="shared" si="122"/>
        <v>0.95442719042696156</v>
      </c>
      <c r="Q544">
        <f t="shared" si="115"/>
        <v>0.24053997218874432</v>
      </c>
      <c r="R544">
        <f t="shared" si="116"/>
        <v>0.24053997218874473</v>
      </c>
    </row>
    <row r="545" spans="6:18">
      <c r="F545">
        <f t="shared" si="123"/>
        <v>54.300000000000502</v>
      </c>
      <c r="G545">
        <f t="shared" si="111"/>
        <v>327.82221723437851</v>
      </c>
      <c r="H545">
        <f t="shared" si="117"/>
        <v>1.2181367020076754</v>
      </c>
      <c r="I545" s="4">
        <f t="shared" si="112"/>
        <v>4.0999999999999997E-6</v>
      </c>
      <c r="J545" s="5">
        <f t="shared" si="118"/>
        <v>6.2507812500002246E-7</v>
      </c>
      <c r="K545" s="5">
        <f t="shared" si="119"/>
        <v>7.6184643978856564E-4</v>
      </c>
      <c r="L545" s="5">
        <f t="shared" si="120"/>
        <v>1.8522130357811477E-9</v>
      </c>
      <c r="M545" s="6">
        <f t="shared" si="113"/>
        <v>1.0240767184464228E-5</v>
      </c>
      <c r="N545">
        <f t="shared" si="114"/>
        <v>2.5599999999999999E-4</v>
      </c>
      <c r="O545">
        <f t="shared" si="121"/>
        <v>0.12181367020076755</v>
      </c>
      <c r="P545">
        <f t="shared" si="122"/>
        <v>0.9544850605224986</v>
      </c>
      <c r="Q545">
        <f t="shared" si="115"/>
        <v>0.24048718656456414</v>
      </c>
      <c r="R545">
        <f t="shared" si="116"/>
        <v>0.24048718656456455</v>
      </c>
    </row>
    <row r="546" spans="6:18">
      <c r="F546">
        <f t="shared" si="123"/>
        <v>54.400000000000503</v>
      </c>
      <c r="G546">
        <f t="shared" si="111"/>
        <v>327.82221723437851</v>
      </c>
      <c r="H546">
        <f t="shared" si="117"/>
        <v>1.2181367020076754</v>
      </c>
      <c r="I546" s="4">
        <f t="shared" si="112"/>
        <v>4.0999999999999997E-6</v>
      </c>
      <c r="J546" s="5">
        <f t="shared" si="118"/>
        <v>6.2507812500002246E-7</v>
      </c>
      <c r="K546" s="5">
        <f t="shared" si="119"/>
        <v>7.6225643978856559E-4</v>
      </c>
      <c r="L546" s="5">
        <f t="shared" si="120"/>
        <v>1.8552050407272749E-9</v>
      </c>
      <c r="M546" s="6">
        <f t="shared" si="113"/>
        <v>1.0251792619852264E-5</v>
      </c>
      <c r="N546">
        <f t="shared" si="114"/>
        <v>2.5599999999999999E-4</v>
      </c>
      <c r="O546">
        <f t="shared" si="121"/>
        <v>0.12181367020076755</v>
      </c>
      <c r="P546">
        <f t="shared" si="122"/>
        <v>0.95454280604311892</v>
      </c>
      <c r="Q546">
        <f t="shared" si="115"/>
        <v>0.24043451457013809</v>
      </c>
      <c r="R546">
        <f t="shared" si="116"/>
        <v>0.24043451457013854</v>
      </c>
    </row>
    <row r="547" spans="6:18">
      <c r="F547">
        <f t="shared" si="123"/>
        <v>54.500000000000504</v>
      </c>
      <c r="G547">
        <f t="shared" si="111"/>
        <v>327.82221723437851</v>
      </c>
      <c r="H547">
        <f t="shared" si="117"/>
        <v>1.2181367020076754</v>
      </c>
      <c r="I547" s="4">
        <f t="shared" si="112"/>
        <v>4.0999999999999997E-6</v>
      </c>
      <c r="J547" s="5">
        <f t="shared" si="118"/>
        <v>6.2507812500002246E-7</v>
      </c>
      <c r="K547" s="5">
        <f t="shared" si="119"/>
        <v>7.6266643978856554E-4</v>
      </c>
      <c r="L547" s="5">
        <f t="shared" si="120"/>
        <v>1.8582002660649285E-9</v>
      </c>
      <c r="M547" s="6">
        <f t="shared" si="113"/>
        <v>1.0262823987160736E-5</v>
      </c>
      <c r="N547">
        <f t="shared" si="114"/>
        <v>2.5599999999999999E-4</v>
      </c>
      <c r="O547">
        <f t="shared" si="121"/>
        <v>0.12181367020076755</v>
      </c>
      <c r="P547">
        <f t="shared" si="122"/>
        <v>0.95460042732385264</v>
      </c>
      <c r="Q547">
        <f t="shared" si="115"/>
        <v>0.24038195589987221</v>
      </c>
      <c r="R547">
        <f t="shared" si="116"/>
        <v>0.24038195589987266</v>
      </c>
    </row>
    <row r="548" spans="6:18">
      <c r="F548">
        <f t="shared" si="123"/>
        <v>54.600000000000506</v>
      </c>
      <c r="G548">
        <f t="shared" si="111"/>
        <v>327.82221723437851</v>
      </c>
      <c r="H548">
        <f t="shared" si="117"/>
        <v>1.2181367020076754</v>
      </c>
      <c r="I548" s="4">
        <f t="shared" si="112"/>
        <v>4.0999999999999997E-6</v>
      </c>
      <c r="J548" s="5">
        <f t="shared" si="118"/>
        <v>6.2507812500002246E-7</v>
      </c>
      <c r="K548" s="5">
        <f t="shared" si="119"/>
        <v>7.6307643978856549E-4</v>
      </c>
      <c r="L548" s="5">
        <f t="shared" si="120"/>
        <v>1.8611987135262817E-9</v>
      </c>
      <c r="M548" s="6">
        <f t="shared" si="113"/>
        <v>1.0273861286389639E-5</v>
      </c>
      <c r="N548">
        <f t="shared" si="114"/>
        <v>2.5599999999999999E-4</v>
      </c>
      <c r="O548">
        <f t="shared" si="121"/>
        <v>0.12181367020076755</v>
      </c>
      <c r="P548">
        <f t="shared" si="122"/>
        <v>0.95465792469864852</v>
      </c>
      <c r="Q548">
        <f t="shared" si="115"/>
        <v>0.24032951024915819</v>
      </c>
      <c r="R548">
        <f t="shared" si="116"/>
        <v>0.24032951024915863</v>
      </c>
    </row>
    <row r="549" spans="6:18">
      <c r="F549">
        <f t="shared" si="123"/>
        <v>54.700000000000507</v>
      </c>
      <c r="G549">
        <f t="shared" si="111"/>
        <v>327.82221723437851</v>
      </c>
      <c r="H549">
        <f t="shared" si="117"/>
        <v>1.2181367020076754</v>
      </c>
      <c r="I549" s="4">
        <f t="shared" si="112"/>
        <v>4.0999999999999997E-6</v>
      </c>
      <c r="J549" s="5">
        <f t="shared" si="118"/>
        <v>6.2507812500002246E-7</v>
      </c>
      <c r="K549" s="5">
        <f t="shared" si="119"/>
        <v>7.6348643978856544E-4</v>
      </c>
      <c r="L549" s="5">
        <f t="shared" si="120"/>
        <v>1.8642003848435084E-9</v>
      </c>
      <c r="M549" s="6">
        <f t="shared" si="113"/>
        <v>1.028490451753898E-5</v>
      </c>
      <c r="N549">
        <f t="shared" si="114"/>
        <v>2.5599999999999999E-4</v>
      </c>
      <c r="O549">
        <f t="shared" si="121"/>
        <v>0.12181367020076755</v>
      </c>
      <c r="P549">
        <f t="shared" si="122"/>
        <v>0.95471529850037917</v>
      </c>
      <c r="Q549">
        <f t="shared" si="115"/>
        <v>0.24027717731436971</v>
      </c>
      <c r="R549">
        <f t="shared" si="116"/>
        <v>0.24027717731437015</v>
      </c>
    </row>
    <row r="550" spans="6:18">
      <c r="F550">
        <f t="shared" si="123"/>
        <v>54.800000000000509</v>
      </c>
      <c r="G550">
        <f t="shared" si="111"/>
        <v>327.82221723437851</v>
      </c>
      <c r="H550">
        <f t="shared" si="117"/>
        <v>1.2181367020076754</v>
      </c>
      <c r="I550" s="4">
        <f t="shared" si="112"/>
        <v>4.0999999999999997E-6</v>
      </c>
      <c r="J550" s="5">
        <f t="shared" si="118"/>
        <v>6.2507812500002246E-7</v>
      </c>
      <c r="K550" s="5">
        <f t="shared" si="119"/>
        <v>7.6389643978856539E-4</v>
      </c>
      <c r="L550" s="5">
        <f t="shared" si="120"/>
        <v>1.8672052817487833E-9</v>
      </c>
      <c r="M550" s="6">
        <f t="shared" si="113"/>
        <v>1.029595368060876E-5</v>
      </c>
      <c r="N550">
        <f t="shared" si="114"/>
        <v>2.5599999999999999E-4</v>
      </c>
      <c r="O550">
        <f t="shared" si="121"/>
        <v>0.12181367020076755</v>
      </c>
      <c r="P550">
        <f t="shared" si="122"/>
        <v>0.95477254906084463</v>
      </c>
      <c r="Q550">
        <f t="shared" si="115"/>
        <v>0.24022495679285874</v>
      </c>
      <c r="R550">
        <f t="shared" si="116"/>
        <v>0.24022495679285921</v>
      </c>
    </row>
    <row r="551" spans="6:18">
      <c r="F551">
        <f t="shared" si="123"/>
        <v>54.90000000000051</v>
      </c>
      <c r="G551">
        <f t="shared" si="111"/>
        <v>327.82221723437851</v>
      </c>
      <c r="H551">
        <f t="shared" si="117"/>
        <v>1.2181367020076754</v>
      </c>
      <c r="I551" s="4">
        <f t="shared" si="112"/>
        <v>4.0999999999999997E-6</v>
      </c>
      <c r="J551" s="5">
        <f t="shared" si="118"/>
        <v>6.2507812500002246E-7</v>
      </c>
      <c r="K551" s="5">
        <f t="shared" si="119"/>
        <v>7.6430643978856534E-4</v>
      </c>
      <c r="L551" s="5">
        <f t="shared" si="120"/>
        <v>1.8702134059742786E-9</v>
      </c>
      <c r="M551" s="6">
        <f t="shared" si="113"/>
        <v>1.0307008775598974E-5</v>
      </c>
      <c r="N551">
        <f t="shared" si="114"/>
        <v>2.5599999999999999E-4</v>
      </c>
      <c r="O551">
        <f t="shared" si="121"/>
        <v>0.12181367020076755</v>
      </c>
      <c r="P551">
        <f t="shared" si="122"/>
        <v>0.95482967671077634</v>
      </c>
      <c r="Q551">
        <f t="shared" si="115"/>
        <v>0.24017284838295197</v>
      </c>
      <c r="R551">
        <f t="shared" si="116"/>
        <v>0.24017284838295241</v>
      </c>
    </row>
    <row r="552" spans="6:18">
      <c r="F552">
        <f t="shared" si="123"/>
        <v>55.000000000000512</v>
      </c>
      <c r="G552">
        <f t="shared" si="111"/>
        <v>327.82221723437851</v>
      </c>
      <c r="H552">
        <f t="shared" si="117"/>
        <v>1.2181367020076754</v>
      </c>
      <c r="I552" s="4">
        <f t="shared" si="112"/>
        <v>4.0999999999999997E-6</v>
      </c>
      <c r="J552" s="5">
        <f t="shared" si="118"/>
        <v>6.2507812500002246E-7</v>
      </c>
      <c r="K552" s="5">
        <f t="shared" si="119"/>
        <v>7.6471643978856529E-4</v>
      </c>
      <c r="L552" s="5">
        <f t="shared" si="120"/>
        <v>1.8732247592521687E-9</v>
      </c>
      <c r="M552" s="6">
        <f t="shared" si="113"/>
        <v>1.0318069802509625E-5</v>
      </c>
      <c r="N552">
        <f t="shared" si="114"/>
        <v>2.5599999999999999E-4</v>
      </c>
      <c r="O552">
        <f t="shared" si="121"/>
        <v>0.12181367020076755</v>
      </c>
      <c r="P552">
        <f t="shared" si="122"/>
        <v>0.95488668177984104</v>
      </c>
      <c r="Q552">
        <f t="shared" si="115"/>
        <v>0.24012085178394693</v>
      </c>
      <c r="R552">
        <f t="shared" si="116"/>
        <v>0.24012085178394738</v>
      </c>
    </row>
    <row r="553" spans="6:18">
      <c r="F553">
        <f t="shared" si="123"/>
        <v>55.100000000000513</v>
      </c>
      <c r="G553">
        <f t="shared" si="111"/>
        <v>327.82221723437851</v>
      </c>
      <c r="H553">
        <f t="shared" si="117"/>
        <v>1.2181367020076754</v>
      </c>
      <c r="I553" s="4">
        <f t="shared" si="112"/>
        <v>4.0999999999999997E-6</v>
      </c>
      <c r="J553" s="5">
        <f t="shared" si="118"/>
        <v>6.2507812500002246E-7</v>
      </c>
      <c r="K553" s="5">
        <f t="shared" si="119"/>
        <v>7.6512643978856524E-4</v>
      </c>
      <c r="L553" s="5">
        <f t="shared" si="120"/>
        <v>1.8762393433146274E-9</v>
      </c>
      <c r="M553" s="6">
        <f t="shared" si="113"/>
        <v>1.0329136761340712E-5</v>
      </c>
      <c r="N553">
        <f t="shared" si="114"/>
        <v>2.5599999999999999E-4</v>
      </c>
      <c r="O553">
        <f t="shared" si="121"/>
        <v>0.12181367020076755</v>
      </c>
      <c r="P553">
        <f t="shared" si="122"/>
        <v>0.95494356459664553</v>
      </c>
      <c r="Q553">
        <f t="shared" si="115"/>
        <v>0.24006896669610855</v>
      </c>
      <c r="R553">
        <f t="shared" si="116"/>
        <v>0.240068966696109</v>
      </c>
    </row>
    <row r="554" spans="6:18">
      <c r="F554">
        <f t="shared" si="123"/>
        <v>55.200000000000514</v>
      </c>
      <c r="G554">
        <f t="shared" si="111"/>
        <v>327.82221723437851</v>
      </c>
      <c r="H554">
        <f t="shared" si="117"/>
        <v>1.2181367020076754</v>
      </c>
      <c r="I554" s="4">
        <f t="shared" si="112"/>
        <v>4.0999999999999997E-6</v>
      </c>
      <c r="J554" s="5">
        <f t="shared" si="118"/>
        <v>6.2507812500002246E-7</v>
      </c>
      <c r="K554" s="5">
        <f t="shared" si="119"/>
        <v>7.6553643978856519E-4</v>
      </c>
      <c r="L554" s="5">
        <f t="shared" si="120"/>
        <v>1.8792571598938278E-9</v>
      </c>
      <c r="M554" s="6">
        <f t="shared" si="113"/>
        <v>1.0340209652092237E-5</v>
      </c>
      <c r="N554">
        <f t="shared" si="114"/>
        <v>2.5599999999999999E-4</v>
      </c>
      <c r="O554">
        <f t="shared" si="121"/>
        <v>0.12181367020076755</v>
      </c>
      <c r="P554">
        <f t="shared" si="122"/>
        <v>0.95500032548873981</v>
      </c>
      <c r="Q554">
        <f t="shared" si="115"/>
        <v>0.24001719282066547</v>
      </c>
      <c r="R554">
        <f t="shared" si="116"/>
        <v>0.24001719282066591</v>
      </c>
    </row>
    <row r="555" spans="6:18">
      <c r="F555">
        <f t="shared" si="123"/>
        <v>55.300000000000516</v>
      </c>
      <c r="G555">
        <f t="shared" si="111"/>
        <v>327.82221723437851</v>
      </c>
      <c r="H555">
        <f t="shared" si="117"/>
        <v>1.2181367020076754</v>
      </c>
      <c r="I555" s="4">
        <f t="shared" si="112"/>
        <v>4.0999999999999997E-6</v>
      </c>
      <c r="J555" s="5">
        <f t="shared" si="118"/>
        <v>6.2507812500002246E-7</v>
      </c>
      <c r="K555" s="5">
        <f t="shared" si="119"/>
        <v>7.6594643978856515E-4</v>
      </c>
      <c r="L555" s="5">
        <f t="shared" si="120"/>
        <v>1.8822782107219437E-9</v>
      </c>
      <c r="M555" s="6">
        <f t="shared" si="113"/>
        <v>1.0351288474764194E-5</v>
      </c>
      <c r="N555">
        <f t="shared" si="114"/>
        <v>2.5599999999999999E-4</v>
      </c>
      <c r="O555">
        <f t="shared" si="121"/>
        <v>0.12181367020076755</v>
      </c>
      <c r="P555">
        <f t="shared" si="122"/>
        <v>0.95505696478262092</v>
      </c>
      <c r="Q555">
        <f t="shared" si="115"/>
        <v>0.23996552985980635</v>
      </c>
      <c r="R555">
        <f t="shared" si="116"/>
        <v>0.23996552985980679</v>
      </c>
    </row>
    <row r="556" spans="6:18">
      <c r="F556">
        <f t="shared" si="123"/>
        <v>55.400000000000517</v>
      </c>
      <c r="G556">
        <f t="shared" si="111"/>
        <v>327.82221723437851</v>
      </c>
      <c r="H556">
        <f t="shared" si="117"/>
        <v>1.2181367020076754</v>
      </c>
      <c r="I556" s="4">
        <f t="shared" si="112"/>
        <v>4.0999999999999997E-6</v>
      </c>
      <c r="J556" s="5">
        <f t="shared" si="118"/>
        <v>6.2507812500002246E-7</v>
      </c>
      <c r="K556" s="5">
        <f t="shared" si="119"/>
        <v>7.663564397885651E-4</v>
      </c>
      <c r="L556" s="5">
        <f t="shared" si="120"/>
        <v>1.8853024975311492E-9</v>
      </c>
      <c r="M556" s="6">
        <f t="shared" si="113"/>
        <v>1.0362373229356592E-5</v>
      </c>
      <c r="N556">
        <f t="shared" si="114"/>
        <v>2.5599999999999999E-4</v>
      </c>
      <c r="O556">
        <f t="shared" si="121"/>
        <v>0.12181367020076755</v>
      </c>
      <c r="P556">
        <f t="shared" si="122"/>
        <v>0.95511348280373809</v>
      </c>
      <c r="Q556">
        <f t="shared" si="115"/>
        <v>0.23991397751667634</v>
      </c>
      <c r="R556">
        <f t="shared" si="116"/>
        <v>0.23991397751667679</v>
      </c>
    </row>
    <row r="557" spans="6:18">
      <c r="F557">
        <f t="shared" si="123"/>
        <v>55.500000000000519</v>
      </c>
      <c r="G557">
        <f t="shared" si="111"/>
        <v>327.82221723437851</v>
      </c>
      <c r="H557">
        <f t="shared" si="117"/>
        <v>1.2181367020076754</v>
      </c>
      <c r="I557" s="4">
        <f t="shared" si="112"/>
        <v>4.0999999999999997E-6</v>
      </c>
      <c r="J557" s="5">
        <f t="shared" si="118"/>
        <v>6.2507812500002246E-7</v>
      </c>
      <c r="K557" s="5">
        <f t="shared" si="119"/>
        <v>7.6676643978856505E-4</v>
      </c>
      <c r="L557" s="5">
        <f t="shared" si="120"/>
        <v>1.8883300220536172E-9</v>
      </c>
      <c r="M557" s="6">
        <f t="shared" si="113"/>
        <v>1.037346391586942E-5</v>
      </c>
      <c r="N557">
        <f t="shared" si="114"/>
        <v>2.5599999999999999E-4</v>
      </c>
      <c r="O557">
        <f t="shared" si="121"/>
        <v>0.12181367020076755</v>
      </c>
      <c r="P557">
        <f t="shared" si="122"/>
        <v>0.95516987987649482</v>
      </c>
      <c r="Q557">
        <f t="shared" si="115"/>
        <v>0.23986253549537356</v>
      </c>
      <c r="R557">
        <f t="shared" si="116"/>
        <v>0.23986253549537401</v>
      </c>
    </row>
    <row r="558" spans="6:18">
      <c r="F558">
        <f t="shared" si="123"/>
        <v>55.60000000000052</v>
      </c>
      <c r="G558">
        <f t="shared" si="111"/>
        <v>327.82221723437851</v>
      </c>
      <c r="H558">
        <f t="shared" si="117"/>
        <v>1.2181367020076754</v>
      </c>
      <c r="I558" s="4">
        <f t="shared" si="112"/>
        <v>4.0999999999999997E-6</v>
      </c>
      <c r="J558" s="5">
        <f t="shared" si="118"/>
        <v>6.2507812500002246E-7</v>
      </c>
      <c r="K558" s="5">
        <f t="shared" si="119"/>
        <v>7.67176439788565E-4</v>
      </c>
      <c r="L558" s="5">
        <f t="shared" si="120"/>
        <v>1.8913607860215226E-9</v>
      </c>
      <c r="M558" s="6">
        <f t="shared" si="113"/>
        <v>1.038456053430269E-5</v>
      </c>
      <c r="N558">
        <f t="shared" si="114"/>
        <v>2.5599999999999999E-4</v>
      </c>
      <c r="O558">
        <f t="shared" si="121"/>
        <v>0.12181367020076755</v>
      </c>
      <c r="P558">
        <f t="shared" si="122"/>
        <v>0.95522615632425512</v>
      </c>
      <c r="Q558">
        <f t="shared" si="115"/>
        <v>0.2398112035009454</v>
      </c>
      <c r="R558">
        <f t="shared" si="116"/>
        <v>0.23981120350094584</v>
      </c>
    </row>
    <row r="559" spans="6:18">
      <c r="F559">
        <f t="shared" si="123"/>
        <v>55.700000000000522</v>
      </c>
      <c r="G559">
        <f t="shared" si="111"/>
        <v>327.82221723437851</v>
      </c>
      <c r="H559">
        <f t="shared" si="117"/>
        <v>1.2181367020076754</v>
      </c>
      <c r="I559" s="4">
        <f t="shared" si="112"/>
        <v>4.0999999999999997E-6</v>
      </c>
      <c r="J559" s="5">
        <f t="shared" si="118"/>
        <v>6.2507812500002246E-7</v>
      </c>
      <c r="K559" s="5">
        <f t="shared" si="119"/>
        <v>7.6758643978856495E-4</v>
      </c>
      <c r="L559" s="5">
        <f t="shared" si="120"/>
        <v>1.8943947911670374E-9</v>
      </c>
      <c r="M559" s="6">
        <f t="shared" si="113"/>
        <v>1.0395663084656393E-5</v>
      </c>
      <c r="N559">
        <f t="shared" si="114"/>
        <v>2.5599999999999999E-4</v>
      </c>
      <c r="O559">
        <f t="shared" si="121"/>
        <v>0.12181367020076755</v>
      </c>
      <c r="P559">
        <f t="shared" si="122"/>
        <v>0.95528231246934492</v>
      </c>
      <c r="Q559">
        <f t="shared" si="115"/>
        <v>0.23975998123938505</v>
      </c>
      <c r="R559">
        <f t="shared" si="116"/>
        <v>0.23975998123938549</v>
      </c>
    </row>
    <row r="560" spans="6:18">
      <c r="F560">
        <f t="shared" si="123"/>
        <v>55.800000000000523</v>
      </c>
      <c r="G560">
        <f t="shared" si="111"/>
        <v>327.82221723437851</v>
      </c>
      <c r="H560">
        <f t="shared" si="117"/>
        <v>1.2181367020076754</v>
      </c>
      <c r="I560" s="4">
        <f t="shared" si="112"/>
        <v>4.0999999999999997E-6</v>
      </c>
      <c r="J560" s="5">
        <f t="shared" si="118"/>
        <v>6.2507812500002246E-7</v>
      </c>
      <c r="K560" s="5">
        <f t="shared" si="119"/>
        <v>7.679964397885649E-4</v>
      </c>
      <c r="L560" s="5">
        <f t="shared" si="120"/>
        <v>1.8974320392223366E-9</v>
      </c>
      <c r="M560" s="6">
        <f t="shared" si="113"/>
        <v>1.0406771566930533E-5</v>
      </c>
      <c r="N560">
        <f t="shared" si="114"/>
        <v>2.5599999999999999E-4</v>
      </c>
      <c r="O560">
        <f t="shared" si="121"/>
        <v>0.12181367020076755</v>
      </c>
      <c r="P560">
        <f t="shared" si="122"/>
        <v>0.955338348633058</v>
      </c>
      <c r="Q560">
        <f t="shared" si="115"/>
        <v>0.23970886841762798</v>
      </c>
      <c r="R560">
        <f t="shared" si="116"/>
        <v>0.23970886841762842</v>
      </c>
    </row>
    <row r="561" spans="6:18">
      <c r="F561">
        <f t="shared" si="123"/>
        <v>55.900000000000524</v>
      </c>
      <c r="G561">
        <f t="shared" si="111"/>
        <v>327.82221723437851</v>
      </c>
      <c r="H561">
        <f t="shared" si="117"/>
        <v>1.2181367020076754</v>
      </c>
      <c r="I561" s="4">
        <f t="shared" si="112"/>
        <v>4.0999999999999997E-6</v>
      </c>
      <c r="J561" s="5">
        <f t="shared" si="118"/>
        <v>6.2507812500002246E-7</v>
      </c>
      <c r="K561" s="5">
        <f t="shared" si="119"/>
        <v>7.6840643978856485E-4</v>
      </c>
      <c r="L561" s="5">
        <f t="shared" si="120"/>
        <v>1.9004725319195934E-9</v>
      </c>
      <c r="M561" s="6">
        <f t="shared" si="113"/>
        <v>1.041788598112511E-5</v>
      </c>
      <c r="N561">
        <f t="shared" si="114"/>
        <v>2.5599999999999999E-4</v>
      </c>
      <c r="O561">
        <f t="shared" si="121"/>
        <v>0.12181367020076755</v>
      </c>
      <c r="P561">
        <f t="shared" si="122"/>
        <v>0.95539426513565817</v>
      </c>
      <c r="Q561">
        <f t="shared" si="115"/>
        <v>0.23965786474354833</v>
      </c>
      <c r="R561">
        <f t="shared" si="116"/>
        <v>0.23965786474354878</v>
      </c>
    </row>
    <row r="562" spans="6:18">
      <c r="F562">
        <f t="shared" si="123"/>
        <v>56.000000000000526</v>
      </c>
      <c r="G562">
        <f t="shared" si="111"/>
        <v>327.82221723437851</v>
      </c>
      <c r="H562">
        <f t="shared" si="117"/>
        <v>1.2181367020076754</v>
      </c>
      <c r="I562" s="4">
        <f t="shared" si="112"/>
        <v>4.0999999999999997E-6</v>
      </c>
      <c r="J562" s="5">
        <f t="shared" si="118"/>
        <v>6.2507812500002246E-7</v>
      </c>
      <c r="K562" s="5">
        <f t="shared" si="119"/>
        <v>7.688164397885648E-4</v>
      </c>
      <c r="L562" s="5">
        <f t="shared" si="120"/>
        <v>1.9035162709909816E-9</v>
      </c>
      <c r="M562" s="6">
        <f t="shared" si="113"/>
        <v>1.0429006327240123E-5</v>
      </c>
      <c r="N562">
        <f t="shared" si="114"/>
        <v>2.5599999999999999E-4</v>
      </c>
      <c r="O562">
        <f t="shared" si="121"/>
        <v>0.12181367020076755</v>
      </c>
      <c r="P562">
        <f t="shared" si="122"/>
        <v>0.95545006229638485</v>
      </c>
      <c r="Q562">
        <f t="shared" si="115"/>
        <v>0.23960696992595551</v>
      </c>
      <c r="R562">
        <f t="shared" si="116"/>
        <v>0.23960696992595595</v>
      </c>
    </row>
    <row r="563" spans="6:18">
      <c r="F563">
        <f t="shared" si="123"/>
        <v>56.100000000000527</v>
      </c>
      <c r="G563">
        <f t="shared" si="111"/>
        <v>327.82221723437851</v>
      </c>
      <c r="H563">
        <f t="shared" si="117"/>
        <v>1.2181367020076754</v>
      </c>
      <c r="I563" s="4">
        <f t="shared" si="112"/>
        <v>4.0999999999999997E-6</v>
      </c>
      <c r="J563" s="5">
        <f t="shared" si="118"/>
        <v>6.2507812500002246E-7</v>
      </c>
      <c r="K563" s="5">
        <f t="shared" si="119"/>
        <v>7.6922643978856475E-4</v>
      </c>
      <c r="L563" s="5">
        <f t="shared" si="120"/>
        <v>1.9065632581686744E-9</v>
      </c>
      <c r="M563" s="6">
        <f t="shared" si="113"/>
        <v>1.0440132605275571E-5</v>
      </c>
      <c r="N563">
        <f t="shared" si="114"/>
        <v>2.5599999999999999E-4</v>
      </c>
      <c r="O563">
        <f t="shared" si="121"/>
        <v>0.12181367020076755</v>
      </c>
      <c r="P563">
        <f t="shared" si="122"/>
        <v>0.95550574043345526</v>
      </c>
      <c r="Q563">
        <f t="shared" si="115"/>
        <v>0.23955618367459064</v>
      </c>
      <c r="R563">
        <f t="shared" si="116"/>
        <v>0.23955618367459108</v>
      </c>
    </row>
    <row r="564" spans="6:18">
      <c r="F564">
        <f t="shared" si="123"/>
        <v>56.200000000000529</v>
      </c>
      <c r="G564">
        <f t="shared" si="111"/>
        <v>327.82221723437851</v>
      </c>
      <c r="H564">
        <f t="shared" si="117"/>
        <v>1.2181367020076754</v>
      </c>
      <c r="I564" s="4">
        <f t="shared" si="112"/>
        <v>4.0999999999999997E-6</v>
      </c>
      <c r="J564" s="5">
        <f t="shared" si="118"/>
        <v>6.2507812500002246E-7</v>
      </c>
      <c r="K564" s="5">
        <f t="shared" si="119"/>
        <v>7.696364397885647E-4</v>
      </c>
      <c r="L564" s="5">
        <f t="shared" si="120"/>
        <v>1.9096134951848459E-9</v>
      </c>
      <c r="M564" s="6">
        <f t="shared" si="113"/>
        <v>1.0451264815231455E-5</v>
      </c>
      <c r="N564">
        <f t="shared" si="114"/>
        <v>2.5599999999999999E-4</v>
      </c>
      <c r="O564">
        <f t="shared" si="121"/>
        <v>0.12181367020076755</v>
      </c>
      <c r="P564">
        <f t="shared" si="122"/>
        <v>0.95556129986406935</v>
      </c>
      <c r="Q564">
        <f t="shared" si="115"/>
        <v>0.23950550570012311</v>
      </c>
      <c r="R564">
        <f t="shared" si="116"/>
        <v>0.23950550570012355</v>
      </c>
    </row>
    <row r="565" spans="6:18">
      <c r="F565">
        <f t="shared" si="123"/>
        <v>56.30000000000053</v>
      </c>
      <c r="G565">
        <f t="shared" si="111"/>
        <v>327.82221723437851</v>
      </c>
      <c r="H565">
        <f t="shared" si="117"/>
        <v>1.2181367020076754</v>
      </c>
      <c r="I565" s="4">
        <f t="shared" si="112"/>
        <v>4.0999999999999997E-6</v>
      </c>
      <c r="J565" s="5">
        <f t="shared" si="118"/>
        <v>6.2507812500002246E-7</v>
      </c>
      <c r="K565" s="5">
        <f t="shared" si="119"/>
        <v>7.7004643978856465E-4</v>
      </c>
      <c r="L565" s="5">
        <f t="shared" si="120"/>
        <v>1.9126669837716693E-9</v>
      </c>
      <c r="M565" s="6">
        <f t="shared" si="113"/>
        <v>1.0462402957107776E-5</v>
      </c>
      <c r="N565">
        <f t="shared" si="114"/>
        <v>2.5599999999999999E-4</v>
      </c>
      <c r="O565">
        <f t="shared" si="121"/>
        <v>0.12181367020076755</v>
      </c>
      <c r="P565">
        <f t="shared" si="122"/>
        <v>0.95561674090441295</v>
      </c>
      <c r="Q565">
        <f t="shared" si="115"/>
        <v>0.23945493571414705</v>
      </c>
      <c r="R565">
        <f t="shared" si="116"/>
        <v>0.2394549357141475</v>
      </c>
    </row>
    <row r="566" spans="6:18">
      <c r="F566">
        <f t="shared" si="123"/>
        <v>56.400000000000531</v>
      </c>
      <c r="G566">
        <f t="shared" si="111"/>
        <v>327.82221723437851</v>
      </c>
      <c r="H566">
        <f t="shared" si="117"/>
        <v>1.2181367020076754</v>
      </c>
      <c r="I566" s="4">
        <f t="shared" si="112"/>
        <v>4.0999999999999997E-6</v>
      </c>
      <c r="J566" s="5">
        <f t="shared" si="118"/>
        <v>6.2507812500002246E-7</v>
      </c>
      <c r="K566" s="5">
        <f t="shared" si="119"/>
        <v>7.704564397885646E-4</v>
      </c>
      <c r="L566" s="5">
        <f t="shared" si="120"/>
        <v>1.9157237256613189E-9</v>
      </c>
      <c r="M566" s="6">
        <f t="shared" si="113"/>
        <v>1.0473547030904533E-5</v>
      </c>
      <c r="N566">
        <f t="shared" si="114"/>
        <v>2.5599999999999999E-4</v>
      </c>
      <c r="O566">
        <f t="shared" si="121"/>
        <v>0.12181367020076755</v>
      </c>
      <c r="P566">
        <f t="shared" si="122"/>
        <v>0.95567206386966219</v>
      </c>
      <c r="Q566">
        <f t="shared" si="115"/>
        <v>0.23940447342917798</v>
      </c>
      <c r="R566">
        <f t="shared" si="116"/>
        <v>0.23940447342917845</v>
      </c>
    </row>
    <row r="567" spans="6:18">
      <c r="F567">
        <f t="shared" si="123"/>
        <v>56.500000000000533</v>
      </c>
      <c r="G567">
        <f t="shared" si="111"/>
        <v>327.82221723437851</v>
      </c>
      <c r="H567">
        <f t="shared" si="117"/>
        <v>1.2181367020076754</v>
      </c>
      <c r="I567" s="4">
        <f t="shared" si="112"/>
        <v>4.0999999999999997E-6</v>
      </c>
      <c r="J567" s="5">
        <f t="shared" si="118"/>
        <v>6.2507812500002246E-7</v>
      </c>
      <c r="K567" s="5">
        <f t="shared" si="119"/>
        <v>7.7086643978856455E-4</v>
      </c>
      <c r="L567" s="5">
        <f t="shared" si="120"/>
        <v>1.9187837225859679E-9</v>
      </c>
      <c r="M567" s="6">
        <f t="shared" si="113"/>
        <v>1.0484697036621725E-5</v>
      </c>
      <c r="N567">
        <f t="shared" si="114"/>
        <v>2.5599999999999999E-4</v>
      </c>
      <c r="O567">
        <f t="shared" si="121"/>
        <v>0.12181367020076755</v>
      </c>
      <c r="P567">
        <f t="shared" si="122"/>
        <v>0.95572726907398631</v>
      </c>
      <c r="Q567">
        <f t="shared" si="115"/>
        <v>0.23935411855864935</v>
      </c>
      <c r="R567">
        <f t="shared" si="116"/>
        <v>0.2393541185586498</v>
      </c>
    </row>
    <row r="568" spans="6:18">
      <c r="F568">
        <f t="shared" si="123"/>
        <v>56.600000000000534</v>
      </c>
      <c r="G568">
        <f t="shared" si="111"/>
        <v>327.82221723437851</v>
      </c>
      <c r="H568">
        <f t="shared" si="117"/>
        <v>1.2181367020076754</v>
      </c>
      <c r="I568" s="4">
        <f t="shared" si="112"/>
        <v>4.0999999999999997E-6</v>
      </c>
      <c r="J568" s="5">
        <f t="shared" si="118"/>
        <v>6.2507812500002246E-7</v>
      </c>
      <c r="K568" s="5">
        <f t="shared" si="119"/>
        <v>7.712764397885645E-4</v>
      </c>
      <c r="L568" s="5">
        <f t="shared" si="120"/>
        <v>1.9218469762777904E-9</v>
      </c>
      <c r="M568" s="6">
        <f t="shared" si="113"/>
        <v>1.0495852974259355E-5</v>
      </c>
      <c r="N568">
        <f t="shared" si="114"/>
        <v>2.5599999999999999E-4</v>
      </c>
      <c r="O568">
        <f t="shared" si="121"/>
        <v>0.12181367020076755</v>
      </c>
      <c r="P568">
        <f t="shared" si="122"/>
        <v>0.95578235683055257</v>
      </c>
      <c r="Q568">
        <f t="shared" si="115"/>
        <v>0.23930387081690904</v>
      </c>
      <c r="R568">
        <f t="shared" si="116"/>
        <v>0.23930387081690949</v>
      </c>
    </row>
    <row r="569" spans="6:18">
      <c r="F569">
        <f t="shared" si="123"/>
        <v>56.700000000000536</v>
      </c>
      <c r="G569">
        <f t="shared" si="111"/>
        <v>327.82221723437851</v>
      </c>
      <c r="H569">
        <f t="shared" si="117"/>
        <v>1.2181367020076754</v>
      </c>
      <c r="I569" s="4">
        <f t="shared" si="112"/>
        <v>4.0999999999999997E-6</v>
      </c>
      <c r="J569" s="5">
        <f t="shared" si="118"/>
        <v>6.2507812500002246E-7</v>
      </c>
      <c r="K569" s="5">
        <f t="shared" si="119"/>
        <v>7.7168643978856445E-4</v>
      </c>
      <c r="L569" s="5">
        <f t="shared" si="120"/>
        <v>1.9249134884689596E-9</v>
      </c>
      <c r="M569" s="6">
        <f t="shared" si="113"/>
        <v>1.0507014843817423E-5</v>
      </c>
      <c r="N569">
        <f t="shared" si="114"/>
        <v>2.5599999999999999E-4</v>
      </c>
      <c r="O569">
        <f t="shared" si="121"/>
        <v>0.12181367020076755</v>
      </c>
      <c r="P569">
        <f t="shared" si="122"/>
        <v>0.95583732745152883</v>
      </c>
      <c r="Q569">
        <f t="shared" si="115"/>
        <v>0.23925372991921609</v>
      </c>
      <c r="R569">
        <f t="shared" si="116"/>
        <v>0.23925372991921653</v>
      </c>
    </row>
    <row r="570" spans="6:18">
      <c r="F570">
        <f t="shared" si="123"/>
        <v>56.800000000000537</v>
      </c>
      <c r="G570">
        <f t="shared" si="111"/>
        <v>327.82221723437851</v>
      </c>
      <c r="H570">
        <f t="shared" si="117"/>
        <v>1.2181367020076754</v>
      </c>
      <c r="I570" s="4">
        <f t="shared" si="112"/>
        <v>4.0999999999999997E-6</v>
      </c>
      <c r="J570" s="5">
        <f t="shared" si="118"/>
        <v>6.2507812500002246E-7</v>
      </c>
      <c r="K570" s="5">
        <f t="shared" si="119"/>
        <v>7.720964397885644E-4</v>
      </c>
      <c r="L570" s="5">
        <f t="shared" si="120"/>
        <v>1.9279832608916492E-9</v>
      </c>
      <c r="M570" s="6">
        <f t="shared" si="113"/>
        <v>1.0518182645295924E-5</v>
      </c>
      <c r="N570">
        <f t="shared" si="114"/>
        <v>2.5599999999999999E-4</v>
      </c>
      <c r="O570">
        <f t="shared" si="121"/>
        <v>0.12181367020076755</v>
      </c>
      <c r="P570">
        <f t="shared" si="122"/>
        <v>0.95589218124808817</v>
      </c>
      <c r="Q570">
        <f t="shared" si="115"/>
        <v>0.23920369558173721</v>
      </c>
      <c r="R570">
        <f t="shared" si="116"/>
        <v>0.23920369558173765</v>
      </c>
    </row>
    <row r="571" spans="6:18">
      <c r="F571">
        <f t="shared" si="123"/>
        <v>56.900000000000539</v>
      </c>
      <c r="G571">
        <f t="shared" si="111"/>
        <v>327.82221723437851</v>
      </c>
      <c r="H571">
        <f t="shared" si="117"/>
        <v>1.2181367020076754</v>
      </c>
      <c r="I571" s="4">
        <f t="shared" si="112"/>
        <v>4.0999999999999997E-6</v>
      </c>
      <c r="J571" s="5">
        <f t="shared" si="118"/>
        <v>6.2507812500002246E-7</v>
      </c>
      <c r="K571" s="5">
        <f t="shared" si="119"/>
        <v>7.7250643978856435E-4</v>
      </c>
      <c r="L571" s="5">
        <f t="shared" si="120"/>
        <v>1.9310562952780335E-9</v>
      </c>
      <c r="M571" s="6">
        <f t="shared" si="113"/>
        <v>1.0529356378694865E-5</v>
      </c>
      <c r="N571">
        <f t="shared" si="114"/>
        <v>2.5599999999999999E-4</v>
      </c>
      <c r="O571">
        <f t="shared" si="121"/>
        <v>0.12181367020076755</v>
      </c>
      <c r="P571">
        <f t="shared" si="122"/>
        <v>0.95594691853041203</v>
      </c>
      <c r="Q571">
        <f t="shared" si="115"/>
        <v>0.23915376752154344</v>
      </c>
      <c r="R571">
        <f t="shared" si="116"/>
        <v>0.23915376752154388</v>
      </c>
    </row>
    <row r="572" spans="6:18">
      <c r="F572">
        <f t="shared" si="123"/>
        <v>57.00000000000054</v>
      </c>
      <c r="G572">
        <f t="shared" si="111"/>
        <v>327.82221723437851</v>
      </c>
      <c r="H572">
        <f t="shared" si="117"/>
        <v>1.2181367020076754</v>
      </c>
      <c r="I572" s="4">
        <f t="shared" si="112"/>
        <v>4.0999999999999997E-6</v>
      </c>
      <c r="J572" s="5">
        <f t="shared" si="118"/>
        <v>6.2507812500002246E-7</v>
      </c>
      <c r="K572" s="5">
        <f t="shared" si="119"/>
        <v>7.729164397885643E-4</v>
      </c>
      <c r="L572" s="5">
        <f t="shared" si="120"/>
        <v>1.9341325933602847E-9</v>
      </c>
      <c r="M572" s="6">
        <f t="shared" si="113"/>
        <v>1.0540536044014236E-5</v>
      </c>
      <c r="N572">
        <f t="shared" si="114"/>
        <v>2.5599999999999999E-4</v>
      </c>
      <c r="O572">
        <f t="shared" si="121"/>
        <v>0.12181367020076755</v>
      </c>
      <c r="P572">
        <f t="shared" si="122"/>
        <v>0.95600153960769418</v>
      </c>
      <c r="Q572">
        <f t="shared" si="115"/>
        <v>0.23910394545660679</v>
      </c>
      <c r="R572">
        <f t="shared" si="116"/>
        <v>0.23910394545660724</v>
      </c>
    </row>
    <row r="573" spans="6:18">
      <c r="F573">
        <f t="shared" si="123"/>
        <v>57.100000000000541</v>
      </c>
      <c r="G573">
        <f t="shared" si="111"/>
        <v>327.82221723437851</v>
      </c>
      <c r="H573">
        <f t="shared" si="117"/>
        <v>1.2181367020076754</v>
      </c>
      <c r="I573" s="4">
        <f t="shared" si="112"/>
        <v>4.0999999999999997E-6</v>
      </c>
      <c r="J573" s="5">
        <f t="shared" si="118"/>
        <v>6.2507812500002246E-7</v>
      </c>
      <c r="K573" s="5">
        <f t="shared" si="119"/>
        <v>7.7332643978856425E-4</v>
      </c>
      <c r="L573" s="5">
        <f t="shared" si="120"/>
        <v>1.9372121568705775E-9</v>
      </c>
      <c r="M573" s="6">
        <f t="shared" si="113"/>
        <v>1.0551721641254045E-5</v>
      </c>
      <c r="N573">
        <f t="shared" si="114"/>
        <v>2.5599999999999999E-4</v>
      </c>
      <c r="O573">
        <f t="shared" si="121"/>
        <v>0.12181367020076755</v>
      </c>
      <c r="P573">
        <f t="shared" si="122"/>
        <v>0.95605604478814454</v>
      </c>
      <c r="Q573">
        <f t="shared" si="115"/>
        <v>0.23905422910579693</v>
      </c>
      <c r="R573">
        <f t="shared" si="116"/>
        <v>0.23905422910579735</v>
      </c>
    </row>
    <row r="574" spans="6:18">
      <c r="F574">
        <f t="shared" si="123"/>
        <v>57.200000000000543</v>
      </c>
      <c r="G574">
        <f t="shared" si="111"/>
        <v>327.82221723437851</v>
      </c>
      <c r="H574">
        <f t="shared" si="117"/>
        <v>1.2181367020076754</v>
      </c>
      <c r="I574" s="4">
        <f t="shared" si="112"/>
        <v>4.0999999999999997E-6</v>
      </c>
      <c r="J574" s="5">
        <f t="shared" si="118"/>
        <v>6.2507812500002246E-7</v>
      </c>
      <c r="K574" s="5">
        <f t="shared" si="119"/>
        <v>7.737364397885642E-4</v>
      </c>
      <c r="L574" s="5">
        <f t="shared" si="120"/>
        <v>1.9402949875410863E-9</v>
      </c>
      <c r="M574" s="6">
        <f t="shared" si="113"/>
        <v>1.0562913170414293E-5</v>
      </c>
      <c r="N574">
        <f t="shared" si="114"/>
        <v>2.5599999999999999E-4</v>
      </c>
      <c r="O574">
        <f t="shared" si="121"/>
        <v>0.12181367020076755</v>
      </c>
      <c r="P574">
        <f t="shared" si="122"/>
        <v>0.95611043437899201</v>
      </c>
      <c r="Q574">
        <f t="shared" si="115"/>
        <v>0.23900461818887778</v>
      </c>
      <c r="R574">
        <f t="shared" si="116"/>
        <v>0.23900461818887817</v>
      </c>
    </row>
    <row r="575" spans="6:18">
      <c r="F575">
        <f t="shared" si="123"/>
        <v>57.300000000000544</v>
      </c>
      <c r="G575">
        <f t="shared" si="111"/>
        <v>327.82221723437851</v>
      </c>
      <c r="H575">
        <f t="shared" si="117"/>
        <v>1.2181367020076754</v>
      </c>
      <c r="I575" s="4">
        <f t="shared" si="112"/>
        <v>4.0999999999999997E-6</v>
      </c>
      <c r="J575" s="5">
        <f t="shared" si="118"/>
        <v>6.2507812500002246E-7</v>
      </c>
      <c r="K575" s="5">
        <f t="shared" si="119"/>
        <v>7.7414643978856415E-4</v>
      </c>
      <c r="L575" s="5">
        <f t="shared" si="120"/>
        <v>1.9433810871039832E-9</v>
      </c>
      <c r="M575" s="6">
        <f t="shared" si="113"/>
        <v>1.0574110631494975E-5</v>
      </c>
      <c r="N575">
        <f t="shared" si="114"/>
        <v>2.5599999999999999E-4</v>
      </c>
      <c r="O575">
        <f t="shared" si="121"/>
        <v>0.12181367020076755</v>
      </c>
      <c r="P575">
        <f t="shared" si="122"/>
        <v>0.9561647086864894</v>
      </c>
      <c r="Q575">
        <f t="shared" si="115"/>
        <v>0.23895511242650419</v>
      </c>
      <c r="R575">
        <f t="shared" si="116"/>
        <v>0.23895511242650461</v>
      </c>
    </row>
    <row r="576" spans="6:18">
      <c r="F576">
        <f t="shared" si="123"/>
        <v>57.400000000000546</v>
      </c>
      <c r="G576">
        <f t="shared" si="111"/>
        <v>327.82221723437851</v>
      </c>
      <c r="H576">
        <f t="shared" si="117"/>
        <v>1.2181367020076754</v>
      </c>
      <c r="I576" s="4">
        <f t="shared" si="112"/>
        <v>4.0999999999999997E-6</v>
      </c>
      <c r="J576" s="5">
        <f t="shared" si="118"/>
        <v>6.2507812500002246E-7</v>
      </c>
      <c r="K576" s="5">
        <f t="shared" si="119"/>
        <v>7.745564397885641E-4</v>
      </c>
      <c r="L576" s="5">
        <f t="shared" si="120"/>
        <v>1.9464704572914428E-9</v>
      </c>
      <c r="M576" s="6">
        <f t="shared" si="113"/>
        <v>1.0585314024496095E-5</v>
      </c>
      <c r="N576">
        <f t="shared" si="114"/>
        <v>2.5599999999999999E-4</v>
      </c>
      <c r="O576">
        <f t="shared" si="121"/>
        <v>0.12181367020076755</v>
      </c>
      <c r="P576">
        <f t="shared" si="122"/>
        <v>0.95621886801591571</v>
      </c>
      <c r="Q576">
        <f t="shared" si="115"/>
        <v>0.23890571154021881</v>
      </c>
      <c r="R576">
        <f t="shared" si="116"/>
        <v>0.23890571154021922</v>
      </c>
    </row>
    <row r="577" spans="6:18">
      <c r="F577">
        <f t="shared" si="123"/>
        <v>57.500000000000547</v>
      </c>
      <c r="G577">
        <f t="shared" si="111"/>
        <v>327.82221723437851</v>
      </c>
      <c r="H577">
        <f t="shared" si="117"/>
        <v>1.2181367020076754</v>
      </c>
      <c r="I577" s="4">
        <f t="shared" si="112"/>
        <v>4.0999999999999997E-6</v>
      </c>
      <c r="J577" s="5">
        <f t="shared" si="118"/>
        <v>6.2507812500002246E-7</v>
      </c>
      <c r="K577" s="5">
        <f t="shared" si="119"/>
        <v>7.7496643978856405E-4</v>
      </c>
      <c r="L577" s="5">
        <f t="shared" si="120"/>
        <v>1.9495630998356386E-9</v>
      </c>
      <c r="M577" s="6">
        <f t="shared" si="113"/>
        <v>1.0596523349417649E-5</v>
      </c>
      <c r="N577">
        <f t="shared" si="114"/>
        <v>2.5599999999999999E-4</v>
      </c>
      <c r="O577">
        <f t="shared" si="121"/>
        <v>0.12181367020076755</v>
      </c>
      <c r="P577">
        <f t="shared" si="122"/>
        <v>0.95627291267158077</v>
      </c>
      <c r="Q577">
        <f t="shared" si="115"/>
        <v>0.23885641525244858</v>
      </c>
      <c r="R577">
        <f t="shared" si="116"/>
        <v>0.23885641525244902</v>
      </c>
    </row>
    <row r="578" spans="6:18">
      <c r="F578">
        <f t="shared" si="123"/>
        <v>57.600000000000549</v>
      </c>
      <c r="G578">
        <f t="shared" ref="G578:G641" si="124">Tc+R_*F578</f>
        <v>327.82221723437851</v>
      </c>
      <c r="H578">
        <f t="shared" si="117"/>
        <v>1.2181367020076754</v>
      </c>
      <c r="I578" s="4">
        <f t="shared" ref="I578:I641" si="125">we</f>
        <v>4.0999999999999997E-6</v>
      </c>
      <c r="J578" s="5">
        <f t="shared" si="118"/>
        <v>6.2507812500002246E-7</v>
      </c>
      <c r="K578" s="5">
        <f t="shared" si="119"/>
        <v>7.75376439788564E-4</v>
      </c>
      <c r="L578" s="5">
        <f t="shared" si="120"/>
        <v>1.9526590164687436E-9</v>
      </c>
      <c r="M578" s="6">
        <f t="shared" ref="M578:M641" si="126">f2_*f3_/f1_/K578*L578</f>
        <v>1.0607738606259638E-5</v>
      </c>
      <c r="N578">
        <f t="shared" ref="N578:N641" si="127">del_dl</f>
        <v>2.5599999999999999E-4</v>
      </c>
      <c r="O578">
        <f t="shared" si="121"/>
        <v>0.12181367020076755</v>
      </c>
      <c r="P578">
        <f t="shared" si="122"/>
        <v>0.95632684295682824</v>
      </c>
      <c r="Q578">
        <f t="shared" si="115"/>
        <v>0.23880722328650161</v>
      </c>
      <c r="R578">
        <f t="shared" si="116"/>
        <v>0.23880722328650203</v>
      </c>
    </row>
    <row r="579" spans="6:18">
      <c r="F579">
        <f t="shared" si="123"/>
        <v>57.70000000000055</v>
      </c>
      <c r="G579">
        <f t="shared" si="124"/>
        <v>327.82221723437851</v>
      </c>
      <c r="H579">
        <f t="shared" si="117"/>
        <v>1.2181367020076754</v>
      </c>
      <c r="I579" s="4">
        <f t="shared" si="125"/>
        <v>4.0999999999999997E-6</v>
      </c>
      <c r="J579" s="5">
        <f t="shared" si="118"/>
        <v>6.2507812500002246E-7</v>
      </c>
      <c r="K579" s="5">
        <f t="shared" si="119"/>
        <v>7.7578643978856395E-4</v>
      </c>
      <c r="L579" s="5">
        <f t="shared" si="120"/>
        <v>1.9557582089229331E-9</v>
      </c>
      <c r="M579" s="6">
        <f t="shared" si="126"/>
        <v>1.0618959795022069E-5</v>
      </c>
      <c r="N579">
        <f t="shared" si="127"/>
        <v>2.5599999999999999E-4</v>
      </c>
      <c r="O579">
        <f t="shared" si="121"/>
        <v>0.12181367020076755</v>
      </c>
      <c r="P579">
        <f t="shared" si="122"/>
        <v>0.95638065917403958</v>
      </c>
      <c r="Q579">
        <f t="shared" ref="Q579:Q642" si="128">Q578+pl/ps*Dl/N578*((Tc-Tf)/ml-Co)/H578/(1-kpart)*M578*dt/L578-Q578*3/K578*we*dt</f>
        <v>0.23875813536656379</v>
      </c>
      <c r="R579">
        <f t="shared" ref="R579:R642" si="129">esidtGeral(R578,K578,MAX(I578,J578),pl,ps,kpart,H578,(H579-H578)/dt,M578,L578,Dl,N578,Co,dt)</f>
        <v>0.23875813536656421</v>
      </c>
    </row>
    <row r="580" spans="6:18">
      <c r="F580">
        <f t="shared" si="123"/>
        <v>57.800000000000551</v>
      </c>
      <c r="G580">
        <f t="shared" si="124"/>
        <v>327.82221723437851</v>
      </c>
      <c r="H580">
        <f t="shared" si="117"/>
        <v>1.2181367020076754</v>
      </c>
      <c r="I580" s="4">
        <f t="shared" si="125"/>
        <v>4.0999999999999997E-6</v>
      </c>
      <c r="J580" s="5">
        <f t="shared" si="118"/>
        <v>6.2507812500002246E-7</v>
      </c>
      <c r="K580" s="5">
        <f t="shared" si="119"/>
        <v>7.761964397885639E-4</v>
      </c>
      <c r="L580" s="5">
        <f t="shared" si="120"/>
        <v>1.9588606789303787E-9</v>
      </c>
      <c r="M580" s="6">
        <f t="shared" si="126"/>
        <v>1.0630186915704931E-5</v>
      </c>
      <c r="N580">
        <f t="shared" si="127"/>
        <v>2.5599999999999999E-4</v>
      </c>
      <c r="O580">
        <f t="shared" si="121"/>
        <v>0.12181367020076755</v>
      </c>
      <c r="P580">
        <f t="shared" si="122"/>
        <v>0.95643436162463724</v>
      </c>
      <c r="Q580">
        <f t="shared" si="128"/>
        <v>0.23870915121769565</v>
      </c>
      <c r="R580">
        <f t="shared" si="129"/>
        <v>0.23870915121769606</v>
      </c>
    </row>
    <row r="581" spans="6:18">
      <c r="F581">
        <f t="shared" si="123"/>
        <v>57.900000000000553</v>
      </c>
      <c r="G581">
        <f t="shared" si="124"/>
        <v>327.82221723437851</v>
      </c>
      <c r="H581">
        <f t="shared" si="117"/>
        <v>1.2181367020076754</v>
      </c>
      <c r="I581" s="4">
        <f t="shared" si="125"/>
        <v>4.0999999999999997E-6</v>
      </c>
      <c r="J581" s="5">
        <f t="shared" si="118"/>
        <v>6.2507812500002246E-7</v>
      </c>
      <c r="K581" s="5">
        <f t="shared" si="119"/>
        <v>7.7660643978856385E-4</v>
      </c>
      <c r="L581" s="5">
        <f t="shared" si="120"/>
        <v>1.9619664282232554E-9</v>
      </c>
      <c r="M581" s="6">
        <f t="shared" si="126"/>
        <v>1.0641419968308229E-5</v>
      </c>
      <c r="N581">
        <f t="shared" si="127"/>
        <v>2.5599999999999999E-4</v>
      </c>
      <c r="O581">
        <f t="shared" si="121"/>
        <v>0.12181367020076755</v>
      </c>
      <c r="P581">
        <f t="shared" si="122"/>
        <v>0.95648795060908831</v>
      </c>
      <c r="Q581">
        <f t="shared" si="128"/>
        <v>0.23866027056582906</v>
      </c>
      <c r="R581">
        <f t="shared" si="129"/>
        <v>0.23866027056582947</v>
      </c>
    </row>
    <row r="582" spans="6:18">
      <c r="F582">
        <f t="shared" si="123"/>
        <v>58.000000000000554</v>
      </c>
      <c r="G582">
        <f t="shared" si="124"/>
        <v>327.82221723437851</v>
      </c>
      <c r="H582">
        <f t="shared" si="117"/>
        <v>1.2181367020076754</v>
      </c>
      <c r="I582" s="4">
        <f t="shared" si="125"/>
        <v>4.0999999999999997E-6</v>
      </c>
      <c r="J582" s="5">
        <f t="shared" si="118"/>
        <v>6.2507812500002246E-7</v>
      </c>
      <c r="K582" s="5">
        <f t="shared" si="119"/>
        <v>7.770164397885638E-4</v>
      </c>
      <c r="L582" s="5">
        <f t="shared" si="120"/>
        <v>1.9650754585337368E-9</v>
      </c>
      <c r="M582" s="6">
        <f t="shared" si="126"/>
        <v>1.0652658952831967E-5</v>
      </c>
      <c r="N582">
        <f t="shared" si="127"/>
        <v>2.5599999999999999E-4</v>
      </c>
      <c r="O582">
        <f t="shared" si="121"/>
        <v>0.12181367020076755</v>
      </c>
      <c r="P582">
        <f t="shared" si="122"/>
        <v>0.9565414264269082</v>
      </c>
      <c r="Q582">
        <f t="shared" si="128"/>
        <v>0.23861149313776409</v>
      </c>
      <c r="R582">
        <f t="shared" si="129"/>
        <v>0.2386114931377645</v>
      </c>
    </row>
    <row r="583" spans="6:18">
      <c r="F583">
        <f t="shared" si="123"/>
        <v>58.100000000000556</v>
      </c>
      <c r="G583">
        <f t="shared" si="124"/>
        <v>327.82221723437851</v>
      </c>
      <c r="H583">
        <f t="shared" si="117"/>
        <v>1.2181367020076754</v>
      </c>
      <c r="I583" s="4">
        <f t="shared" si="125"/>
        <v>4.0999999999999997E-6</v>
      </c>
      <c r="J583" s="5">
        <f t="shared" si="118"/>
        <v>6.2507812500002246E-7</v>
      </c>
      <c r="K583" s="5">
        <f t="shared" si="119"/>
        <v>7.7742643978856375E-4</v>
      </c>
      <c r="L583" s="5">
        <f t="shared" si="120"/>
        <v>1.9681877715939954E-9</v>
      </c>
      <c r="M583" s="6">
        <f t="shared" si="126"/>
        <v>1.0663903869276135E-5</v>
      </c>
      <c r="N583">
        <f t="shared" si="127"/>
        <v>2.5599999999999999E-4</v>
      </c>
      <c r="O583">
        <f t="shared" si="121"/>
        <v>0.12181367020076755</v>
      </c>
      <c r="P583">
        <f t="shared" si="122"/>
        <v>0.9565947893766642</v>
      </c>
      <c r="Q583">
        <f t="shared" si="128"/>
        <v>0.23856281866116566</v>
      </c>
      <c r="R583">
        <f t="shared" si="129"/>
        <v>0.2385628186611661</v>
      </c>
    </row>
    <row r="584" spans="6:18">
      <c r="F584">
        <f t="shared" si="123"/>
        <v>58.200000000000557</v>
      </c>
      <c r="G584">
        <f t="shared" si="124"/>
        <v>327.82221723437851</v>
      </c>
      <c r="H584">
        <f t="shared" si="117"/>
        <v>1.2181367020076754</v>
      </c>
      <c r="I584" s="4">
        <f t="shared" si="125"/>
        <v>4.0999999999999997E-6</v>
      </c>
      <c r="J584" s="5">
        <f t="shared" si="118"/>
        <v>6.2507812500002246E-7</v>
      </c>
      <c r="K584" s="5">
        <f t="shared" si="119"/>
        <v>7.778364397885637E-4</v>
      </c>
      <c r="L584" s="5">
        <f t="shared" si="120"/>
        <v>1.9713033691362066E-9</v>
      </c>
      <c r="M584" s="6">
        <f t="shared" si="126"/>
        <v>1.0675154717640745E-5</v>
      </c>
      <c r="N584">
        <f t="shared" si="127"/>
        <v>2.5599999999999999E-4</v>
      </c>
      <c r="O584">
        <f t="shared" si="121"/>
        <v>0.12181367020076755</v>
      </c>
      <c r="P584">
        <f t="shared" si="122"/>
        <v>0.95664803975597867</v>
      </c>
      <c r="Q584">
        <f t="shared" si="128"/>
        <v>0.23851424686456052</v>
      </c>
      <c r="R584">
        <f t="shared" si="129"/>
        <v>0.23851424686456099</v>
      </c>
    </row>
    <row r="585" spans="6:18">
      <c r="F585">
        <f t="shared" si="123"/>
        <v>58.300000000000558</v>
      </c>
      <c r="G585">
        <f t="shared" si="124"/>
        <v>327.82221723437851</v>
      </c>
      <c r="H585">
        <f t="shared" si="117"/>
        <v>1.2181367020076754</v>
      </c>
      <c r="I585" s="4">
        <f t="shared" si="125"/>
        <v>4.0999999999999997E-6</v>
      </c>
      <c r="J585" s="5">
        <f t="shared" si="118"/>
        <v>6.2507812500002246E-7</v>
      </c>
      <c r="K585" s="5">
        <f t="shared" si="119"/>
        <v>7.7824643978856366E-4</v>
      </c>
      <c r="L585" s="5">
        <f t="shared" si="120"/>
        <v>1.9744222528925433E-9</v>
      </c>
      <c r="M585" s="6">
        <f t="shared" si="126"/>
        <v>1.068641149792579E-5</v>
      </c>
      <c r="N585">
        <f t="shared" si="127"/>
        <v>2.5599999999999999E-4</v>
      </c>
      <c r="O585">
        <f t="shared" si="121"/>
        <v>0.12181367020076755</v>
      </c>
      <c r="P585">
        <f t="shared" si="122"/>
        <v>0.95670117786153264</v>
      </c>
      <c r="Q585">
        <f t="shared" si="128"/>
        <v>0.238465777477334</v>
      </c>
      <c r="R585">
        <f t="shared" si="129"/>
        <v>0.23846577747733444</v>
      </c>
    </row>
    <row r="586" spans="6:18">
      <c r="F586">
        <f t="shared" si="123"/>
        <v>58.40000000000056</v>
      </c>
      <c r="G586">
        <f t="shared" si="124"/>
        <v>327.82221723437851</v>
      </c>
      <c r="H586">
        <f t="shared" si="117"/>
        <v>1.2181367020076754</v>
      </c>
      <c r="I586" s="4">
        <f t="shared" si="125"/>
        <v>4.0999999999999997E-6</v>
      </c>
      <c r="J586" s="5">
        <f t="shared" si="118"/>
        <v>6.2507812500002246E-7</v>
      </c>
      <c r="K586" s="5">
        <f t="shared" si="119"/>
        <v>7.7865643978856361E-4</v>
      </c>
      <c r="L586" s="5">
        <f t="shared" si="120"/>
        <v>1.9775444245951786E-9</v>
      </c>
      <c r="M586" s="6">
        <f t="shared" si="126"/>
        <v>1.0697674210131271E-5</v>
      </c>
      <c r="N586">
        <f t="shared" si="127"/>
        <v>2.5599999999999999E-4</v>
      </c>
      <c r="O586">
        <f t="shared" si="121"/>
        <v>0.12181367020076755</v>
      </c>
      <c r="P586">
        <f t="shared" si="122"/>
        <v>0.95675420398906963</v>
      </c>
      <c r="Q586">
        <f t="shared" si="128"/>
        <v>0.23841741022972671</v>
      </c>
      <c r="R586">
        <f t="shared" si="129"/>
        <v>0.23841741022972715</v>
      </c>
    </row>
    <row r="587" spans="6:18">
      <c r="F587">
        <f t="shared" si="123"/>
        <v>58.500000000000561</v>
      </c>
      <c r="G587">
        <f t="shared" si="124"/>
        <v>327.82221723437851</v>
      </c>
      <c r="H587">
        <f t="shared" si="117"/>
        <v>1.2181367020076754</v>
      </c>
      <c r="I587" s="4">
        <f t="shared" si="125"/>
        <v>4.0999999999999997E-6</v>
      </c>
      <c r="J587" s="5">
        <f t="shared" si="118"/>
        <v>6.2507812500002246E-7</v>
      </c>
      <c r="K587" s="5">
        <f t="shared" si="119"/>
        <v>7.7906643978856356E-4</v>
      </c>
      <c r="L587" s="5">
        <f t="shared" si="120"/>
        <v>1.9806698859762867E-9</v>
      </c>
      <c r="M587" s="6">
        <f t="shared" si="126"/>
        <v>1.0708942854257188E-5</v>
      </c>
      <c r="N587">
        <f t="shared" si="127"/>
        <v>2.5599999999999999E-4</v>
      </c>
      <c r="O587">
        <f t="shared" si="121"/>
        <v>0.12181367020076755</v>
      </c>
      <c r="P587">
        <f t="shared" si="122"/>
        <v>0.95680711843339861</v>
      </c>
      <c r="Q587">
        <f t="shared" si="128"/>
        <v>0.23836914485283162</v>
      </c>
      <c r="R587">
        <f t="shared" si="129"/>
        <v>0.23836914485283206</v>
      </c>
    </row>
    <row r="588" spans="6:18">
      <c r="F588">
        <f t="shared" si="123"/>
        <v>58.600000000000563</v>
      </c>
      <c r="G588">
        <f t="shared" si="124"/>
        <v>327.82221723437851</v>
      </c>
      <c r="H588">
        <f t="shared" si="117"/>
        <v>1.2181367020076754</v>
      </c>
      <c r="I588" s="4">
        <f t="shared" si="125"/>
        <v>4.0999999999999997E-6</v>
      </c>
      <c r="J588" s="5">
        <f t="shared" si="118"/>
        <v>6.2507812500002246E-7</v>
      </c>
      <c r="K588" s="5">
        <f t="shared" si="119"/>
        <v>7.7947643978856351E-4</v>
      </c>
      <c r="L588" s="5">
        <f t="shared" si="120"/>
        <v>1.9837986387680413E-9</v>
      </c>
      <c r="M588" s="6">
        <f t="shared" si="126"/>
        <v>1.0720217430303541E-5</v>
      </c>
      <c r="N588">
        <f t="shared" si="127"/>
        <v>2.5599999999999999E-4</v>
      </c>
      <c r="O588">
        <f t="shared" si="121"/>
        <v>0.12181367020076755</v>
      </c>
      <c r="P588">
        <f t="shared" si="122"/>
        <v>0.9568599214883976</v>
      </c>
      <c r="Q588">
        <f t="shared" si="128"/>
        <v>0.23832098107859076</v>
      </c>
      <c r="R588">
        <f t="shared" si="129"/>
        <v>0.2383209810785912</v>
      </c>
    </row>
    <row r="589" spans="6:18">
      <c r="F589">
        <f t="shared" si="123"/>
        <v>58.700000000000564</v>
      </c>
      <c r="G589">
        <f t="shared" si="124"/>
        <v>327.82221723437851</v>
      </c>
      <c r="H589">
        <f t="shared" si="117"/>
        <v>1.2181367020076754</v>
      </c>
      <c r="I589" s="4">
        <f t="shared" si="125"/>
        <v>4.0999999999999997E-6</v>
      </c>
      <c r="J589" s="5">
        <f t="shared" si="118"/>
        <v>6.2507812500002246E-7</v>
      </c>
      <c r="K589" s="5">
        <f t="shared" si="119"/>
        <v>7.7988643978856346E-4</v>
      </c>
      <c r="L589" s="5">
        <f t="shared" si="120"/>
        <v>1.9869306847026157E-9</v>
      </c>
      <c r="M589" s="6">
        <f t="shared" si="126"/>
        <v>1.0731497938270329E-5</v>
      </c>
      <c r="N589">
        <f t="shared" si="127"/>
        <v>2.5599999999999999E-4</v>
      </c>
      <c r="O589">
        <f t="shared" si="121"/>
        <v>0.12181367020076755</v>
      </c>
      <c r="P589">
        <f t="shared" si="122"/>
        <v>0.95691261344701728</v>
      </c>
      <c r="Q589">
        <f t="shared" si="128"/>
        <v>0.23827291863979216</v>
      </c>
      <c r="R589">
        <f t="shared" si="129"/>
        <v>0.23827291863979261</v>
      </c>
    </row>
    <row r="590" spans="6:18">
      <c r="F590">
        <f t="shared" si="123"/>
        <v>58.800000000000566</v>
      </c>
      <c r="G590">
        <f t="shared" si="124"/>
        <v>327.82221723437851</v>
      </c>
      <c r="H590">
        <f t="shared" si="117"/>
        <v>1.2181367020076754</v>
      </c>
      <c r="I590" s="4">
        <f t="shared" si="125"/>
        <v>4.0999999999999997E-6</v>
      </c>
      <c r="J590" s="5">
        <f t="shared" si="118"/>
        <v>6.2507812500002246E-7</v>
      </c>
      <c r="K590" s="5">
        <f t="shared" si="119"/>
        <v>7.8029643978856341E-4</v>
      </c>
      <c r="L590" s="5">
        <f t="shared" si="120"/>
        <v>1.9900660255121835E-9</v>
      </c>
      <c r="M590" s="6">
        <f t="shared" si="126"/>
        <v>1.0742784378157554E-5</v>
      </c>
      <c r="N590">
        <f t="shared" si="127"/>
        <v>2.5599999999999999E-4</v>
      </c>
      <c r="O590">
        <f t="shared" si="121"/>
        <v>0.12181367020076755</v>
      </c>
      <c r="P590">
        <f t="shared" si="122"/>
        <v>0.95696519460128426</v>
      </c>
      <c r="Q590">
        <f t="shared" si="128"/>
        <v>0.23822495727006673</v>
      </c>
      <c r="R590">
        <f t="shared" si="129"/>
        <v>0.23822495727006715</v>
      </c>
    </row>
    <row r="591" spans="6:18">
      <c r="F591">
        <f t="shared" si="123"/>
        <v>58.900000000000567</v>
      </c>
      <c r="G591">
        <f t="shared" si="124"/>
        <v>327.82221723437851</v>
      </c>
      <c r="H591">
        <f t="shared" si="117"/>
        <v>1.2181367020076754</v>
      </c>
      <c r="I591" s="4">
        <f t="shared" si="125"/>
        <v>4.0999999999999997E-6</v>
      </c>
      <c r="J591" s="5">
        <f t="shared" si="118"/>
        <v>6.2507812500002246E-7</v>
      </c>
      <c r="K591" s="5">
        <f t="shared" si="119"/>
        <v>7.8070643978856336E-4</v>
      </c>
      <c r="L591" s="5">
        <f t="shared" si="120"/>
        <v>1.9932046629289193E-9</v>
      </c>
      <c r="M591" s="6">
        <f t="shared" si="126"/>
        <v>1.0754076749965216E-5</v>
      </c>
      <c r="N591">
        <f t="shared" si="127"/>
        <v>2.5599999999999999E-4</v>
      </c>
      <c r="O591">
        <f t="shared" si="121"/>
        <v>0.12181367020076755</v>
      </c>
      <c r="P591">
        <f t="shared" si="122"/>
        <v>0.95701766524230458</v>
      </c>
      <c r="Q591">
        <f t="shared" si="128"/>
        <v>0.23817709670388507</v>
      </c>
      <c r="R591">
        <f t="shared" si="129"/>
        <v>0.23817709670388551</v>
      </c>
    </row>
    <row r="592" spans="6:18">
      <c r="F592">
        <f t="shared" si="123"/>
        <v>59.000000000000568</v>
      </c>
      <c r="G592">
        <f t="shared" si="124"/>
        <v>327.82221723437851</v>
      </c>
      <c r="H592">
        <f t="shared" si="117"/>
        <v>1.2181367020076754</v>
      </c>
      <c r="I592" s="4">
        <f t="shared" si="125"/>
        <v>4.0999999999999997E-6</v>
      </c>
      <c r="J592" s="5">
        <f t="shared" si="118"/>
        <v>6.2507812500002246E-7</v>
      </c>
      <c r="K592" s="5">
        <f t="shared" si="119"/>
        <v>7.8111643978856331E-4</v>
      </c>
      <c r="L592" s="5">
        <f t="shared" si="120"/>
        <v>1.9963465986849956E-9</v>
      </c>
      <c r="M592" s="6">
        <f t="shared" si="126"/>
        <v>1.0765375053693312E-5</v>
      </c>
      <c r="N592">
        <f t="shared" si="127"/>
        <v>2.5599999999999999E-4</v>
      </c>
      <c r="O592">
        <f t="shared" si="121"/>
        <v>0.12181367020076755</v>
      </c>
      <c r="P592">
        <f t="shared" si="122"/>
        <v>0.95707002566026678</v>
      </c>
      <c r="Q592">
        <f t="shared" si="128"/>
        <v>0.23812933667655456</v>
      </c>
      <c r="R592">
        <f t="shared" si="129"/>
        <v>0.238129336676555</v>
      </c>
    </row>
    <row r="593" spans="6:18">
      <c r="F593">
        <f t="shared" si="123"/>
        <v>59.10000000000057</v>
      </c>
      <c r="G593">
        <f t="shared" si="124"/>
        <v>327.82221723437851</v>
      </c>
      <c r="H593">
        <f t="shared" si="117"/>
        <v>1.2181367020076754</v>
      </c>
      <c r="I593" s="4">
        <f t="shared" si="125"/>
        <v>4.0999999999999997E-6</v>
      </c>
      <c r="J593" s="5">
        <f t="shared" si="118"/>
        <v>6.2507812500002246E-7</v>
      </c>
      <c r="K593" s="5">
        <f t="shared" si="119"/>
        <v>7.8152643978856326E-4</v>
      </c>
      <c r="L593" s="5">
        <f t="shared" si="120"/>
        <v>1.9994918345125868E-9</v>
      </c>
      <c r="M593" s="6">
        <f t="shared" si="126"/>
        <v>1.0776679289341846E-5</v>
      </c>
      <c r="N593">
        <f t="shared" si="127"/>
        <v>2.5599999999999999E-4</v>
      </c>
      <c r="O593">
        <f t="shared" si="121"/>
        <v>0.12181367020076755</v>
      </c>
      <c r="P593">
        <f t="shared" si="122"/>
        <v>0.95712227614444567</v>
      </c>
      <c r="Q593">
        <f t="shared" si="128"/>
        <v>0.23808167692421614</v>
      </c>
      <c r="R593">
        <f t="shared" si="129"/>
        <v>0.23808167692421658</v>
      </c>
    </row>
    <row r="594" spans="6:18">
      <c r="F594">
        <f t="shared" si="123"/>
        <v>59.200000000000571</v>
      </c>
      <c r="G594">
        <f t="shared" si="124"/>
        <v>327.82221723437851</v>
      </c>
      <c r="H594">
        <f t="shared" si="117"/>
        <v>1.2181367020076754</v>
      </c>
      <c r="I594" s="4">
        <f t="shared" si="125"/>
        <v>4.0999999999999997E-6</v>
      </c>
      <c r="J594" s="5">
        <f t="shared" si="118"/>
        <v>6.2507812500002246E-7</v>
      </c>
      <c r="K594" s="5">
        <f t="shared" si="119"/>
        <v>7.8193643978856321E-4</v>
      </c>
      <c r="L594" s="5">
        <f t="shared" si="120"/>
        <v>2.0026403721438663E-9</v>
      </c>
      <c r="M594" s="6">
        <f t="shared" si="126"/>
        <v>1.0787989456910816E-5</v>
      </c>
      <c r="N594">
        <f t="shared" si="127"/>
        <v>2.5599999999999999E-4</v>
      </c>
      <c r="O594">
        <f t="shared" si="121"/>
        <v>0.12181367020076755</v>
      </c>
      <c r="P594">
        <f t="shared" si="122"/>
        <v>0.95717441698320527</v>
      </c>
      <c r="Q594">
        <f t="shared" si="128"/>
        <v>0.23803411718384132</v>
      </c>
      <c r="R594">
        <f t="shared" si="129"/>
        <v>0.23803411718384176</v>
      </c>
    </row>
    <row r="595" spans="6:18">
      <c r="F595">
        <f t="shared" si="123"/>
        <v>59.300000000000573</v>
      </c>
      <c r="G595">
        <f t="shared" si="124"/>
        <v>327.82221723437851</v>
      </c>
      <c r="H595">
        <f t="shared" ref="H595:H658" si="130">(G595-Tf)/ml</f>
        <v>1.2181367020076754</v>
      </c>
      <c r="I595" s="4">
        <f t="shared" si="125"/>
        <v>4.0999999999999997E-6</v>
      </c>
      <c r="J595" s="5">
        <f t="shared" ref="J595:J658" si="131">Glob(H595,N595,Dl,Co,kpart)</f>
        <v>6.2507812500002246E-7</v>
      </c>
      <c r="K595" s="5">
        <f t="shared" ref="K595:K658" si="132">I594*dt+K594</f>
        <v>7.8234643978856316E-4</v>
      </c>
      <c r="L595" s="5">
        <f t="shared" ref="L595:L658" si="133">K595^3*4/3*PI()</f>
        <v>2.005792213311008E-9</v>
      </c>
      <c r="M595" s="6">
        <f t="shared" si="126"/>
        <v>1.0799305556400223E-5</v>
      </c>
      <c r="N595">
        <f t="shared" si="127"/>
        <v>2.5599999999999999E-4</v>
      </c>
      <c r="O595">
        <f t="shared" ref="O595:O658" si="134">O594+(kpart*H594-O594)/L594/R594*(L594*(R595-R594)+R594*MAX(I594,J594)*M594*dt)</f>
        <v>0.12181367020076755</v>
      </c>
      <c r="P595">
        <f t="shared" ref="P595:P658" si="135">R595*O595+(1-R595)*H595</f>
        <v>0.95722644846400273</v>
      </c>
      <c r="Q595">
        <f t="shared" si="128"/>
        <v>0.23798665719322906</v>
      </c>
      <c r="R595">
        <f t="shared" si="129"/>
        <v>0.23798665719322951</v>
      </c>
    </row>
    <row r="596" spans="6:18">
      <c r="F596">
        <f t="shared" si="123"/>
        <v>59.400000000000574</v>
      </c>
      <c r="G596">
        <f t="shared" si="124"/>
        <v>327.82221723437851</v>
      </c>
      <c r="H596">
        <f t="shared" si="130"/>
        <v>1.2181367020076754</v>
      </c>
      <c r="I596" s="4">
        <f t="shared" si="125"/>
        <v>4.0999999999999997E-6</v>
      </c>
      <c r="J596" s="5">
        <f t="shared" si="131"/>
        <v>6.2507812500002246E-7</v>
      </c>
      <c r="K596" s="5">
        <f t="shared" si="132"/>
        <v>7.8275643978856311E-4</v>
      </c>
      <c r="L596" s="5">
        <f t="shared" si="133"/>
        <v>2.0089473597461846E-9</v>
      </c>
      <c r="M596" s="6">
        <f t="shared" si="126"/>
        <v>1.0810627587810062E-5</v>
      </c>
      <c r="N596">
        <f t="shared" si="127"/>
        <v>2.5599999999999999E-4</v>
      </c>
      <c r="O596">
        <f t="shared" si="134"/>
        <v>0.12181367020076755</v>
      </c>
      <c r="P596">
        <f t="shared" si="135"/>
        <v>0.9572783708733914</v>
      </c>
      <c r="Q596">
        <f t="shared" si="128"/>
        <v>0.23793929669100283</v>
      </c>
      <c r="R596">
        <f t="shared" si="129"/>
        <v>0.23793929669100328</v>
      </c>
    </row>
    <row r="597" spans="6:18">
      <c r="F597">
        <f t="shared" si="123"/>
        <v>59.500000000000576</v>
      </c>
      <c r="G597">
        <f t="shared" si="124"/>
        <v>327.82221723437851</v>
      </c>
      <c r="H597">
        <f t="shared" si="130"/>
        <v>1.2181367020076754</v>
      </c>
      <c r="I597" s="4">
        <f t="shared" si="125"/>
        <v>4.0999999999999997E-6</v>
      </c>
      <c r="J597" s="5">
        <f t="shared" si="131"/>
        <v>6.2507812500002246E-7</v>
      </c>
      <c r="K597" s="5">
        <f t="shared" si="132"/>
        <v>7.8316643978856306E-4</v>
      </c>
      <c r="L597" s="5">
        <f t="shared" si="133"/>
        <v>2.0121058131815709E-9</v>
      </c>
      <c r="M597" s="6">
        <f t="shared" si="126"/>
        <v>1.0821955551140342E-5</v>
      </c>
      <c r="N597">
        <f t="shared" si="127"/>
        <v>2.5599999999999999E-4</v>
      </c>
      <c r="O597">
        <f t="shared" si="134"/>
        <v>0.12181367020076755</v>
      </c>
      <c r="P597">
        <f t="shared" si="135"/>
        <v>0.95733018449702345</v>
      </c>
      <c r="Q597">
        <f t="shared" si="128"/>
        <v>0.23789203541660753</v>
      </c>
      <c r="R597">
        <f t="shared" si="129"/>
        <v>0.23789203541660794</v>
      </c>
    </row>
    <row r="598" spans="6:18">
      <c r="F598">
        <f t="shared" si="123"/>
        <v>59.600000000000577</v>
      </c>
      <c r="G598">
        <f t="shared" si="124"/>
        <v>327.82221723437851</v>
      </c>
      <c r="H598">
        <f t="shared" si="130"/>
        <v>1.2181367020076754</v>
      </c>
      <c r="I598" s="4">
        <f t="shared" si="125"/>
        <v>4.0999999999999997E-6</v>
      </c>
      <c r="J598" s="5">
        <f t="shared" si="131"/>
        <v>6.2507812500002246E-7</v>
      </c>
      <c r="K598" s="5">
        <f t="shared" si="132"/>
        <v>7.8357643978856301E-4</v>
      </c>
      <c r="L598" s="5">
        <f t="shared" si="133"/>
        <v>2.0152675753493402E-9</v>
      </c>
      <c r="M598" s="6">
        <f t="shared" si="126"/>
        <v>1.0833289446391056E-5</v>
      </c>
      <c r="N598">
        <f t="shared" si="127"/>
        <v>2.5599999999999999E-4</v>
      </c>
      <c r="O598">
        <f t="shared" si="134"/>
        <v>0.12181367020076755</v>
      </c>
      <c r="P598">
        <f t="shared" si="135"/>
        <v>0.95738188961965442</v>
      </c>
      <c r="Q598">
        <f t="shared" si="128"/>
        <v>0.23784487311030644</v>
      </c>
      <c r="R598">
        <f t="shared" si="129"/>
        <v>0.23784487311030686</v>
      </c>
    </row>
    <row r="599" spans="6:18">
      <c r="F599">
        <f t="shared" si="123"/>
        <v>59.700000000000578</v>
      </c>
      <c r="G599">
        <f t="shared" si="124"/>
        <v>327.82221723437851</v>
      </c>
      <c r="H599">
        <f t="shared" si="130"/>
        <v>1.2181367020076754</v>
      </c>
      <c r="I599" s="4">
        <f t="shared" si="125"/>
        <v>4.0999999999999997E-6</v>
      </c>
      <c r="J599" s="5">
        <f t="shared" si="131"/>
        <v>6.2507812500002246E-7</v>
      </c>
      <c r="K599" s="5">
        <f t="shared" si="132"/>
        <v>7.8398643978856296E-4</v>
      </c>
      <c r="L599" s="5">
        <f t="shared" si="133"/>
        <v>2.0184326479816661E-9</v>
      </c>
      <c r="M599" s="6">
        <f t="shared" si="126"/>
        <v>1.0844629273562208E-5</v>
      </c>
      <c r="N599">
        <f t="shared" si="127"/>
        <v>2.5599999999999999E-4</v>
      </c>
      <c r="O599">
        <f t="shared" si="134"/>
        <v>0.12181367020076755</v>
      </c>
      <c r="P599">
        <f t="shared" si="135"/>
        <v>0.9574334865251457</v>
      </c>
      <c r="Q599">
        <f t="shared" si="128"/>
        <v>0.23779780951317833</v>
      </c>
      <c r="R599">
        <f t="shared" si="129"/>
        <v>0.23779780951317875</v>
      </c>
    </row>
    <row r="600" spans="6:18">
      <c r="F600">
        <f t="shared" si="123"/>
        <v>59.80000000000058</v>
      </c>
      <c r="G600">
        <f t="shared" si="124"/>
        <v>327.82221723437851</v>
      </c>
      <c r="H600">
        <f t="shared" si="130"/>
        <v>1.2181367020076754</v>
      </c>
      <c r="I600" s="4">
        <f t="shared" si="125"/>
        <v>4.0999999999999997E-6</v>
      </c>
      <c r="J600" s="5">
        <f t="shared" si="131"/>
        <v>6.2507812500002246E-7</v>
      </c>
      <c r="K600" s="5">
        <f t="shared" si="132"/>
        <v>7.8439643978856291E-4</v>
      </c>
      <c r="L600" s="5">
        <f t="shared" si="133"/>
        <v>2.0216010328107225E-9</v>
      </c>
      <c r="M600" s="6">
        <f t="shared" si="126"/>
        <v>1.0855975032653795E-5</v>
      </c>
      <c r="N600">
        <f t="shared" si="127"/>
        <v>2.5599999999999999E-4</v>
      </c>
      <c r="O600">
        <f t="shared" si="134"/>
        <v>0.12181367020076755</v>
      </c>
      <c r="P600">
        <f t="shared" si="135"/>
        <v>0.95748497549646783</v>
      </c>
      <c r="Q600">
        <f t="shared" si="128"/>
        <v>0.23775084436711436</v>
      </c>
      <c r="R600">
        <f t="shared" si="129"/>
        <v>0.2377508443671148</v>
      </c>
    </row>
    <row r="601" spans="6:18">
      <c r="F601">
        <f t="shared" si="123"/>
        <v>59.900000000000581</v>
      </c>
      <c r="G601">
        <f t="shared" si="124"/>
        <v>327.82221723437851</v>
      </c>
      <c r="H601">
        <f t="shared" si="130"/>
        <v>1.2181367020076754</v>
      </c>
      <c r="I601" s="4">
        <f t="shared" si="125"/>
        <v>4.0999999999999997E-6</v>
      </c>
      <c r="J601" s="5">
        <f t="shared" si="131"/>
        <v>6.2507812500002246E-7</v>
      </c>
      <c r="K601" s="5">
        <f t="shared" si="132"/>
        <v>7.8480643978856286E-4</v>
      </c>
      <c r="L601" s="5">
        <f t="shared" si="133"/>
        <v>2.0247727315686821E-9</v>
      </c>
      <c r="M601" s="6">
        <f t="shared" si="126"/>
        <v>1.0867326723665815E-5</v>
      </c>
      <c r="N601">
        <f t="shared" si="127"/>
        <v>2.5599999999999999E-4</v>
      </c>
      <c r="O601">
        <f t="shared" si="134"/>
        <v>0.12181367020076755</v>
      </c>
      <c r="P601">
        <f t="shared" si="135"/>
        <v>0.95753635681570393</v>
      </c>
      <c r="Q601">
        <f t="shared" si="128"/>
        <v>0.23770397741481525</v>
      </c>
      <c r="R601">
        <f t="shared" si="129"/>
        <v>0.23770397741481569</v>
      </c>
    </row>
    <row r="602" spans="6:18">
      <c r="F602">
        <f t="shared" si="123"/>
        <v>60.000000000000583</v>
      </c>
      <c r="G602">
        <f t="shared" si="124"/>
        <v>327.82221723437851</v>
      </c>
      <c r="H602">
        <f t="shared" si="130"/>
        <v>1.2181367020076754</v>
      </c>
      <c r="I602" s="4">
        <f t="shared" si="125"/>
        <v>4.0999999999999997E-6</v>
      </c>
      <c r="J602" s="5">
        <f t="shared" si="131"/>
        <v>6.2507812500002246E-7</v>
      </c>
      <c r="K602" s="5">
        <f t="shared" si="132"/>
        <v>7.8521643978856281E-4</v>
      </c>
      <c r="L602" s="5">
        <f t="shared" si="133"/>
        <v>2.0279477459877198E-9</v>
      </c>
      <c r="M602" s="6">
        <f t="shared" si="126"/>
        <v>1.0878684346598275E-5</v>
      </c>
      <c r="N602">
        <f t="shared" si="127"/>
        <v>2.5599999999999999E-4</v>
      </c>
      <c r="O602">
        <f t="shared" si="134"/>
        <v>0.12181367020076755</v>
      </c>
      <c r="P602">
        <f t="shared" si="135"/>
        <v>0.95758763076405318</v>
      </c>
      <c r="Q602">
        <f t="shared" si="128"/>
        <v>0.23765720839978813</v>
      </c>
      <c r="R602">
        <f t="shared" si="129"/>
        <v>0.23765720839978857</v>
      </c>
    </row>
    <row r="603" spans="6:18">
      <c r="F603">
        <f t="shared" si="123"/>
        <v>60.100000000000584</v>
      </c>
      <c r="G603">
        <f t="shared" si="124"/>
        <v>327.82221723437851</v>
      </c>
      <c r="H603">
        <f t="shared" si="130"/>
        <v>1.2181367020076754</v>
      </c>
      <c r="I603" s="4">
        <f t="shared" si="125"/>
        <v>4.0999999999999997E-6</v>
      </c>
      <c r="J603" s="5">
        <f t="shared" si="131"/>
        <v>6.2507812500002246E-7</v>
      </c>
      <c r="K603" s="5">
        <f t="shared" si="132"/>
        <v>7.8562643978856276E-4</v>
      </c>
      <c r="L603" s="5">
        <f t="shared" si="133"/>
        <v>2.0311260778000086E-9</v>
      </c>
      <c r="M603" s="6">
        <f t="shared" si="126"/>
        <v>1.0890047901451171E-5</v>
      </c>
      <c r="N603">
        <f t="shared" si="127"/>
        <v>2.5599999999999999E-4</v>
      </c>
      <c r="O603">
        <f t="shared" si="134"/>
        <v>0.12181367020076755</v>
      </c>
      <c r="P603">
        <f t="shared" si="135"/>
        <v>0.95763879762183335</v>
      </c>
      <c r="Q603">
        <f t="shared" si="128"/>
        <v>0.2376105370663438</v>
      </c>
      <c r="R603">
        <f t="shared" si="129"/>
        <v>0.23761053706634422</v>
      </c>
    </row>
    <row r="604" spans="6:18">
      <c r="F604">
        <f t="shared" ref="F604:F667" si="136">F603+dt</f>
        <v>60.200000000000585</v>
      </c>
      <c r="G604">
        <f t="shared" si="124"/>
        <v>327.82221723437851</v>
      </c>
      <c r="H604">
        <f t="shared" si="130"/>
        <v>1.2181367020076754</v>
      </c>
      <c r="I604" s="4">
        <f t="shared" si="125"/>
        <v>4.0999999999999997E-6</v>
      </c>
      <c r="J604" s="5">
        <f t="shared" si="131"/>
        <v>6.2507812500002246E-7</v>
      </c>
      <c r="K604" s="5">
        <f t="shared" si="132"/>
        <v>7.8603643978856271E-4</v>
      </c>
      <c r="L604" s="5">
        <f t="shared" si="133"/>
        <v>2.0343077287377226E-9</v>
      </c>
      <c r="M604" s="6">
        <f t="shared" si="126"/>
        <v>1.0901417388224504E-5</v>
      </c>
      <c r="N604">
        <f t="shared" si="127"/>
        <v>2.5599999999999999E-4</v>
      </c>
      <c r="O604">
        <f t="shared" si="134"/>
        <v>0.12181367020076755</v>
      </c>
      <c r="P604">
        <f t="shared" si="135"/>
        <v>0.95768985766848469</v>
      </c>
      <c r="Q604">
        <f t="shared" si="128"/>
        <v>0.23756396315959358</v>
      </c>
      <c r="R604">
        <f t="shared" si="129"/>
        <v>0.23756396315959399</v>
      </c>
    </row>
    <row r="605" spans="6:18">
      <c r="F605">
        <f t="shared" si="136"/>
        <v>60.300000000000587</v>
      </c>
      <c r="G605">
        <f t="shared" si="124"/>
        <v>327.82221723437851</v>
      </c>
      <c r="H605">
        <f t="shared" si="130"/>
        <v>1.2181367020076754</v>
      </c>
      <c r="I605" s="4">
        <f t="shared" si="125"/>
        <v>4.0999999999999997E-6</v>
      </c>
      <c r="J605" s="5">
        <f t="shared" si="131"/>
        <v>6.2507812500002246E-7</v>
      </c>
      <c r="K605" s="5">
        <f t="shared" si="132"/>
        <v>7.8644643978856266E-4</v>
      </c>
      <c r="L605" s="5">
        <f t="shared" si="133"/>
        <v>2.037492700533035E-9</v>
      </c>
      <c r="M605" s="6">
        <f t="shared" si="126"/>
        <v>1.0912792806918271E-5</v>
      </c>
      <c r="N605">
        <f t="shared" si="127"/>
        <v>2.5599999999999999E-4</v>
      </c>
      <c r="O605">
        <f t="shared" si="134"/>
        <v>0.12181367020076755</v>
      </c>
      <c r="P605">
        <f t="shared" si="135"/>
        <v>0.95774081118257326</v>
      </c>
      <c r="Q605">
        <f t="shared" si="128"/>
        <v>0.23751748642544657</v>
      </c>
      <c r="R605">
        <f t="shared" si="129"/>
        <v>0.23751748642544698</v>
      </c>
    </row>
    <row r="606" spans="6:18">
      <c r="F606">
        <f t="shared" si="136"/>
        <v>60.400000000000588</v>
      </c>
      <c r="G606">
        <f t="shared" si="124"/>
        <v>327.82221723437851</v>
      </c>
      <c r="H606">
        <f t="shared" si="130"/>
        <v>1.2181367020076754</v>
      </c>
      <c r="I606" s="4">
        <f t="shared" si="125"/>
        <v>4.0999999999999997E-6</v>
      </c>
      <c r="J606" s="5">
        <f t="shared" si="131"/>
        <v>6.2507812500002246E-7</v>
      </c>
      <c r="K606" s="5">
        <f t="shared" si="132"/>
        <v>7.8685643978856261E-4</v>
      </c>
      <c r="L606" s="5">
        <f t="shared" si="133"/>
        <v>2.0406809949181195E-9</v>
      </c>
      <c r="M606" s="6">
        <f t="shared" si="126"/>
        <v>1.0924174157532475E-5</v>
      </c>
      <c r="N606">
        <f t="shared" si="127"/>
        <v>2.5599999999999999E-4</v>
      </c>
      <c r="O606">
        <f t="shared" si="134"/>
        <v>0.12181367020076755</v>
      </c>
      <c r="P606">
        <f t="shared" si="135"/>
        <v>0.95779165844179326</v>
      </c>
      <c r="Q606">
        <f t="shared" si="128"/>
        <v>0.23747110661060661</v>
      </c>
      <c r="R606">
        <f t="shared" si="129"/>
        <v>0.23747110661060705</v>
      </c>
    </row>
    <row r="607" spans="6:18">
      <c r="F607">
        <f t="shared" si="136"/>
        <v>60.50000000000059</v>
      </c>
      <c r="G607">
        <f t="shared" si="124"/>
        <v>327.82221723437851</v>
      </c>
      <c r="H607">
        <f t="shared" si="130"/>
        <v>1.2181367020076754</v>
      </c>
      <c r="I607" s="4">
        <f t="shared" si="125"/>
        <v>4.0999999999999997E-6</v>
      </c>
      <c r="J607" s="5">
        <f t="shared" si="131"/>
        <v>6.2507812500002246E-7</v>
      </c>
      <c r="K607" s="5">
        <f t="shared" si="132"/>
        <v>7.8726643978856256E-4</v>
      </c>
      <c r="L607" s="5">
        <f t="shared" si="133"/>
        <v>2.0438726136251494E-9</v>
      </c>
      <c r="M607" s="6">
        <f t="shared" si="126"/>
        <v>1.0935561440067112E-5</v>
      </c>
      <c r="N607">
        <f t="shared" si="127"/>
        <v>2.5599999999999999E-4</v>
      </c>
      <c r="O607">
        <f t="shared" si="134"/>
        <v>0.12181367020076755</v>
      </c>
      <c r="P607">
        <f t="shared" si="135"/>
        <v>0.95784239972297092</v>
      </c>
      <c r="Q607">
        <f t="shared" si="128"/>
        <v>0.23742482346256955</v>
      </c>
      <c r="R607">
        <f t="shared" si="129"/>
        <v>0.23742482346256996</v>
      </c>
    </row>
    <row r="608" spans="6:18">
      <c r="F608">
        <f t="shared" si="136"/>
        <v>60.600000000000591</v>
      </c>
      <c r="G608">
        <f t="shared" si="124"/>
        <v>327.82221723437851</v>
      </c>
      <c r="H608">
        <f t="shared" si="130"/>
        <v>1.2181367020076754</v>
      </c>
      <c r="I608" s="4">
        <f t="shared" si="125"/>
        <v>4.0999999999999997E-6</v>
      </c>
      <c r="J608" s="5">
        <f t="shared" si="131"/>
        <v>6.2507812500002246E-7</v>
      </c>
      <c r="K608" s="5">
        <f t="shared" si="132"/>
        <v>7.8767643978856251E-4</v>
      </c>
      <c r="L608" s="5">
        <f t="shared" si="133"/>
        <v>2.0470675583863E-9</v>
      </c>
      <c r="M608" s="6">
        <f t="shared" si="126"/>
        <v>1.0946954654522192E-5</v>
      </c>
      <c r="N608">
        <f t="shared" si="127"/>
        <v>2.5599999999999999E-4</v>
      </c>
      <c r="O608">
        <f t="shared" si="134"/>
        <v>0.12181367020076755</v>
      </c>
      <c r="P608">
        <f t="shared" si="135"/>
        <v>0.95789303530206737</v>
      </c>
      <c r="Q608">
        <f t="shared" si="128"/>
        <v>0.23737863672962009</v>
      </c>
      <c r="R608">
        <f t="shared" si="129"/>
        <v>0.23737863672962051</v>
      </c>
    </row>
    <row r="609" spans="6:18">
      <c r="F609">
        <f t="shared" si="136"/>
        <v>60.700000000000593</v>
      </c>
      <c r="G609">
        <f t="shared" si="124"/>
        <v>327.82221723437851</v>
      </c>
      <c r="H609">
        <f t="shared" si="130"/>
        <v>1.2181367020076754</v>
      </c>
      <c r="I609" s="4">
        <f t="shared" si="125"/>
        <v>4.0999999999999997E-6</v>
      </c>
      <c r="J609" s="5">
        <f t="shared" si="131"/>
        <v>6.2507812500002246E-7</v>
      </c>
      <c r="K609" s="5">
        <f t="shared" si="132"/>
        <v>7.8808643978856246E-4</v>
      </c>
      <c r="L609" s="5">
        <f t="shared" si="133"/>
        <v>2.0502658309337426E-9</v>
      </c>
      <c r="M609" s="6">
        <f t="shared" si="126"/>
        <v>1.0958353800897702E-5</v>
      </c>
      <c r="N609">
        <f t="shared" si="127"/>
        <v>2.5599999999999999E-4</v>
      </c>
      <c r="O609">
        <f t="shared" si="134"/>
        <v>0.12181367020076755</v>
      </c>
      <c r="P609">
        <f t="shared" si="135"/>
        <v>0.95794356545418191</v>
      </c>
      <c r="Q609">
        <f t="shared" si="128"/>
        <v>0.23733254616082919</v>
      </c>
      <c r="R609">
        <f t="shared" si="129"/>
        <v>0.2373325461608296</v>
      </c>
    </row>
    <row r="610" spans="6:18">
      <c r="F610">
        <f t="shared" si="136"/>
        <v>60.800000000000594</v>
      </c>
      <c r="G610">
        <f t="shared" si="124"/>
        <v>327.82221723437851</v>
      </c>
      <c r="H610">
        <f t="shared" si="130"/>
        <v>1.2181367020076754</v>
      </c>
      <c r="I610" s="4">
        <f t="shared" si="125"/>
        <v>4.0999999999999997E-6</v>
      </c>
      <c r="J610" s="5">
        <f t="shared" si="131"/>
        <v>6.2507812500002246E-7</v>
      </c>
      <c r="K610" s="5">
        <f t="shared" si="132"/>
        <v>7.8849643978856241E-4</v>
      </c>
      <c r="L610" s="5">
        <f t="shared" si="133"/>
        <v>2.0534674329996525E-9</v>
      </c>
      <c r="M610" s="6">
        <f t="shared" si="126"/>
        <v>1.096975887919365E-5</v>
      </c>
      <c r="N610">
        <f t="shared" si="127"/>
        <v>2.5599999999999999E-4</v>
      </c>
      <c r="O610">
        <f t="shared" si="134"/>
        <v>0.12181367020076755</v>
      </c>
      <c r="P610">
        <f t="shared" si="135"/>
        <v>0.95799399045355527</v>
      </c>
      <c r="Q610">
        <f t="shared" si="128"/>
        <v>0.23728655150605099</v>
      </c>
      <c r="R610">
        <f t="shared" si="129"/>
        <v>0.23728655150605144</v>
      </c>
    </row>
    <row r="611" spans="6:18">
      <c r="F611">
        <f t="shared" si="136"/>
        <v>60.900000000000595</v>
      </c>
      <c r="G611">
        <f t="shared" si="124"/>
        <v>327.82221723437851</v>
      </c>
      <c r="H611">
        <f t="shared" si="130"/>
        <v>1.2181367020076754</v>
      </c>
      <c r="I611" s="4">
        <f t="shared" si="125"/>
        <v>4.0999999999999997E-6</v>
      </c>
      <c r="J611" s="5">
        <f t="shared" si="131"/>
        <v>6.2507812500002246E-7</v>
      </c>
      <c r="K611" s="5">
        <f t="shared" si="132"/>
        <v>7.8890643978856236E-4</v>
      </c>
      <c r="L611" s="5">
        <f t="shared" si="133"/>
        <v>2.0566723663162029E-9</v>
      </c>
      <c r="M611" s="6">
        <f t="shared" si="126"/>
        <v>1.0981169889410035E-5</v>
      </c>
      <c r="N611">
        <f t="shared" si="127"/>
        <v>2.5599999999999999E-4</v>
      </c>
      <c r="O611">
        <f t="shared" si="134"/>
        <v>0.12181367020076755</v>
      </c>
      <c r="P611">
        <f t="shared" si="135"/>
        <v>0.95804431057357231</v>
      </c>
      <c r="Q611">
        <f t="shared" si="128"/>
        <v>0.23724065251592014</v>
      </c>
      <c r="R611">
        <f t="shared" si="129"/>
        <v>0.23724065251592058</v>
      </c>
    </row>
    <row r="612" spans="6:18">
      <c r="F612">
        <f t="shared" si="136"/>
        <v>61.000000000000597</v>
      </c>
      <c r="G612">
        <f t="shared" si="124"/>
        <v>327.82221723437851</v>
      </c>
      <c r="H612">
        <f t="shared" si="130"/>
        <v>1.2181367020076754</v>
      </c>
      <c r="I612" s="4">
        <f t="shared" si="125"/>
        <v>4.0999999999999997E-6</v>
      </c>
      <c r="J612" s="5">
        <f t="shared" si="131"/>
        <v>6.2507812500002246E-7</v>
      </c>
      <c r="K612" s="5">
        <f t="shared" si="132"/>
        <v>7.8931643978856231E-4</v>
      </c>
      <c r="L612" s="5">
        <f t="shared" si="133"/>
        <v>2.0598806326155681E-9</v>
      </c>
      <c r="M612" s="6">
        <f t="shared" si="126"/>
        <v>1.0992586831546859E-5</v>
      </c>
      <c r="N612">
        <f t="shared" si="127"/>
        <v>2.5599999999999999E-4</v>
      </c>
      <c r="O612">
        <f t="shared" si="134"/>
        <v>0.12181367020076755</v>
      </c>
      <c r="P612">
        <f t="shared" si="135"/>
        <v>0.95809452608676571</v>
      </c>
      <c r="Q612">
        <f t="shared" si="128"/>
        <v>0.23719484894184881</v>
      </c>
      <c r="R612">
        <f t="shared" si="129"/>
        <v>0.23719484894184925</v>
      </c>
    </row>
    <row r="613" spans="6:18">
      <c r="F613">
        <f t="shared" si="136"/>
        <v>61.100000000000598</v>
      </c>
      <c r="G613">
        <f t="shared" si="124"/>
        <v>327.82221723437851</v>
      </c>
      <c r="H613">
        <f t="shared" si="130"/>
        <v>1.2181367020076754</v>
      </c>
      <c r="I613" s="4">
        <f t="shared" si="125"/>
        <v>4.0999999999999997E-6</v>
      </c>
      <c r="J613" s="5">
        <f t="shared" si="131"/>
        <v>6.2507812500002246E-7</v>
      </c>
      <c r="K613" s="5">
        <f t="shared" si="132"/>
        <v>7.8972643978856226E-4</v>
      </c>
      <c r="L613" s="5">
        <f t="shared" si="133"/>
        <v>2.0630922336299204E-9</v>
      </c>
      <c r="M613" s="6">
        <f t="shared" si="126"/>
        <v>1.1004009705604117E-5</v>
      </c>
      <c r="N613">
        <f t="shared" si="127"/>
        <v>2.5599999999999999E-4</v>
      </c>
      <c r="O613">
        <f t="shared" si="134"/>
        <v>0.12181367020076755</v>
      </c>
      <c r="P613">
        <f t="shared" si="135"/>
        <v>0.95814463726481858</v>
      </c>
      <c r="Q613">
        <f t="shared" si="128"/>
        <v>0.23714914053602396</v>
      </c>
      <c r="R613">
        <f t="shared" si="129"/>
        <v>0.23714914053602437</v>
      </c>
    </row>
    <row r="614" spans="6:18">
      <c r="F614">
        <f t="shared" si="136"/>
        <v>61.2000000000006</v>
      </c>
      <c r="G614">
        <f t="shared" si="124"/>
        <v>327.82221723437851</v>
      </c>
      <c r="H614">
        <f t="shared" si="130"/>
        <v>1.2181367020076754</v>
      </c>
      <c r="I614" s="4">
        <f t="shared" si="125"/>
        <v>4.0999999999999997E-6</v>
      </c>
      <c r="J614" s="5">
        <f t="shared" si="131"/>
        <v>6.2507812500002246E-7</v>
      </c>
      <c r="K614" s="5">
        <f t="shared" si="132"/>
        <v>7.9013643978856221E-4</v>
      </c>
      <c r="L614" s="5">
        <f t="shared" si="133"/>
        <v>2.0663071710914343E-9</v>
      </c>
      <c r="M614" s="6">
        <f t="shared" si="126"/>
        <v>1.1015438511581808E-5</v>
      </c>
      <c r="N614">
        <f t="shared" si="127"/>
        <v>2.5599999999999999E-4</v>
      </c>
      <c r="O614">
        <f t="shared" si="134"/>
        <v>0.12181367020076755</v>
      </c>
      <c r="P614">
        <f t="shared" si="135"/>
        <v>0.95819464437856816</v>
      </c>
      <c r="Q614">
        <f t="shared" si="128"/>
        <v>0.23710352705140444</v>
      </c>
      <c r="R614">
        <f t="shared" si="129"/>
        <v>0.23710352705140483</v>
      </c>
    </row>
    <row r="615" spans="6:18">
      <c r="F615">
        <f t="shared" si="136"/>
        <v>61.300000000000601</v>
      </c>
      <c r="G615">
        <f t="shared" si="124"/>
        <v>327.82221723437851</v>
      </c>
      <c r="H615">
        <f t="shared" si="130"/>
        <v>1.2181367020076754</v>
      </c>
      <c r="I615" s="4">
        <f t="shared" si="125"/>
        <v>4.0999999999999997E-6</v>
      </c>
      <c r="J615" s="5">
        <f t="shared" si="131"/>
        <v>6.2507812500002246E-7</v>
      </c>
      <c r="K615" s="5">
        <f t="shared" si="132"/>
        <v>7.9054643978856217E-4</v>
      </c>
      <c r="L615" s="5">
        <f t="shared" si="133"/>
        <v>2.0695254467322832E-9</v>
      </c>
      <c r="M615" s="6">
        <f t="shared" si="126"/>
        <v>1.1026873249479938E-5</v>
      </c>
      <c r="N615">
        <f t="shared" si="127"/>
        <v>2.5599999999999999E-4</v>
      </c>
      <c r="O615">
        <f t="shared" si="134"/>
        <v>0.12181367020076755</v>
      </c>
      <c r="P615">
        <f t="shared" si="135"/>
        <v>0.95824454769800749</v>
      </c>
      <c r="Q615">
        <f t="shared" si="128"/>
        <v>0.23705800824171827</v>
      </c>
      <c r="R615">
        <f t="shared" si="129"/>
        <v>0.23705800824171866</v>
      </c>
    </row>
    <row r="616" spans="6:18">
      <c r="F616">
        <f t="shared" si="136"/>
        <v>61.400000000000603</v>
      </c>
      <c r="G616">
        <f t="shared" si="124"/>
        <v>327.82221723437851</v>
      </c>
      <c r="H616">
        <f t="shared" si="130"/>
        <v>1.2181367020076754</v>
      </c>
      <c r="I616" s="4">
        <f t="shared" si="125"/>
        <v>4.0999999999999997E-6</v>
      </c>
      <c r="J616" s="5">
        <f t="shared" si="131"/>
        <v>6.2507812500002246E-7</v>
      </c>
      <c r="K616" s="5">
        <f t="shared" si="132"/>
        <v>7.9095643978856212E-4</v>
      </c>
      <c r="L616" s="5">
        <f t="shared" si="133"/>
        <v>2.072747062284641E-9</v>
      </c>
      <c r="M616" s="6">
        <f t="shared" si="126"/>
        <v>1.1038313919298505E-5</v>
      </c>
      <c r="N616">
        <f t="shared" si="127"/>
        <v>2.5599999999999999E-4</v>
      </c>
      <c r="O616">
        <f t="shared" si="134"/>
        <v>0.12181367020076755</v>
      </c>
      <c r="P616">
        <f t="shared" si="135"/>
        <v>0.95829434749229048</v>
      </c>
      <c r="Q616">
        <f t="shared" si="128"/>
        <v>0.23701258386145979</v>
      </c>
      <c r="R616">
        <f t="shared" si="129"/>
        <v>0.23701258386146018</v>
      </c>
    </row>
    <row r="617" spans="6:18">
      <c r="F617">
        <f t="shared" si="136"/>
        <v>61.500000000000604</v>
      </c>
      <c r="G617">
        <f t="shared" si="124"/>
        <v>327.82221723437851</v>
      </c>
      <c r="H617">
        <f t="shared" si="130"/>
        <v>1.2181367020076754</v>
      </c>
      <c r="I617" s="4">
        <f t="shared" si="125"/>
        <v>4.0999999999999997E-6</v>
      </c>
      <c r="J617" s="5">
        <f t="shared" si="131"/>
        <v>6.2507812500002246E-7</v>
      </c>
      <c r="K617" s="5">
        <f t="shared" si="132"/>
        <v>7.9136643978856207E-4</v>
      </c>
      <c r="L617" s="5">
        <f t="shared" si="133"/>
        <v>2.0759720194806812E-9</v>
      </c>
      <c r="M617" s="6">
        <f t="shared" si="126"/>
        <v>1.1049760521037504E-5</v>
      </c>
      <c r="N617">
        <f t="shared" si="127"/>
        <v>2.5599999999999999E-4</v>
      </c>
      <c r="O617">
        <f t="shared" si="134"/>
        <v>0.12181367020076755</v>
      </c>
      <c r="P617">
        <f t="shared" si="135"/>
        <v>0.95834404402973317</v>
      </c>
      <c r="Q617">
        <f t="shared" si="128"/>
        <v>0.23696725366588695</v>
      </c>
      <c r="R617">
        <f t="shared" si="129"/>
        <v>0.23696725366588733</v>
      </c>
    </row>
    <row r="618" spans="6:18">
      <c r="F618">
        <f t="shared" si="136"/>
        <v>61.600000000000605</v>
      </c>
      <c r="G618">
        <f t="shared" si="124"/>
        <v>327.82221723437851</v>
      </c>
      <c r="H618">
        <f t="shared" si="130"/>
        <v>1.2181367020076754</v>
      </c>
      <c r="I618" s="4">
        <f t="shared" si="125"/>
        <v>4.0999999999999997E-6</v>
      </c>
      <c r="J618" s="5">
        <f t="shared" si="131"/>
        <v>6.2507812500002246E-7</v>
      </c>
      <c r="K618" s="5">
        <f t="shared" si="132"/>
        <v>7.9177643978856202E-4</v>
      </c>
      <c r="L618" s="5">
        <f t="shared" si="133"/>
        <v>2.079200320052577E-9</v>
      </c>
      <c r="M618" s="6">
        <f t="shared" si="126"/>
        <v>1.106121305469694E-5</v>
      </c>
      <c r="N618">
        <f t="shared" si="127"/>
        <v>2.5599999999999999E-4</v>
      </c>
      <c r="O618">
        <f t="shared" si="134"/>
        <v>0.12181367020076755</v>
      </c>
      <c r="P618">
        <f t="shared" si="135"/>
        <v>0.95839363757781826</v>
      </c>
      <c r="Q618">
        <f t="shared" si="128"/>
        <v>0.23692201741101843</v>
      </c>
      <c r="R618">
        <f t="shared" si="129"/>
        <v>0.23692201741101881</v>
      </c>
    </row>
    <row r="619" spans="6:18">
      <c r="F619">
        <f t="shared" si="136"/>
        <v>61.700000000000607</v>
      </c>
      <c r="G619">
        <f t="shared" si="124"/>
        <v>327.82221723437851</v>
      </c>
      <c r="H619">
        <f t="shared" si="130"/>
        <v>1.2181367020076754</v>
      </c>
      <c r="I619" s="4">
        <f t="shared" si="125"/>
        <v>4.0999999999999997E-6</v>
      </c>
      <c r="J619" s="5">
        <f t="shared" si="131"/>
        <v>6.2507812500002246E-7</v>
      </c>
      <c r="K619" s="5">
        <f t="shared" si="132"/>
        <v>7.9218643978856197E-4</v>
      </c>
      <c r="L619" s="5">
        <f t="shared" si="133"/>
        <v>2.0824319657325038E-9</v>
      </c>
      <c r="M619" s="6">
        <f t="shared" si="126"/>
        <v>1.1072671520276817E-5</v>
      </c>
      <c r="N619">
        <f t="shared" si="127"/>
        <v>2.5599999999999999E-4</v>
      </c>
      <c r="O619">
        <f t="shared" si="134"/>
        <v>0.12181367020076755</v>
      </c>
      <c r="P619">
        <f t="shared" si="135"/>
        <v>0.95844312840319679</v>
      </c>
      <c r="Q619">
        <f t="shared" si="128"/>
        <v>0.23687687485363101</v>
      </c>
      <c r="R619">
        <f t="shared" si="129"/>
        <v>0.23687687485363138</v>
      </c>
    </row>
    <row r="620" spans="6:18">
      <c r="F620">
        <f t="shared" si="136"/>
        <v>61.800000000000608</v>
      </c>
      <c r="G620">
        <f t="shared" si="124"/>
        <v>327.82221723437851</v>
      </c>
      <c r="H620">
        <f t="shared" si="130"/>
        <v>1.2181367020076754</v>
      </c>
      <c r="I620" s="4">
        <f t="shared" si="125"/>
        <v>4.0999999999999997E-6</v>
      </c>
      <c r="J620" s="5">
        <f t="shared" si="131"/>
        <v>6.2507812500002246E-7</v>
      </c>
      <c r="K620" s="5">
        <f t="shared" si="132"/>
        <v>7.9259643978856192E-4</v>
      </c>
      <c r="L620" s="5">
        <f t="shared" si="133"/>
        <v>2.0856669582526327E-9</v>
      </c>
      <c r="M620" s="6">
        <f t="shared" si="126"/>
        <v>1.1084135917777124E-5</v>
      </c>
      <c r="N620">
        <f t="shared" si="127"/>
        <v>2.5599999999999999E-4</v>
      </c>
      <c r="O620">
        <f t="shared" si="134"/>
        <v>0.12181367020076755</v>
      </c>
      <c r="P620">
        <f t="shared" si="135"/>
        <v>0.95849251677169189</v>
      </c>
      <c r="Q620">
        <f t="shared" si="128"/>
        <v>0.23683182575125669</v>
      </c>
      <c r="R620">
        <f t="shared" si="129"/>
        <v>0.23683182575125705</v>
      </c>
    </row>
    <row r="621" spans="6:18">
      <c r="F621">
        <f t="shared" si="136"/>
        <v>61.90000000000061</v>
      </c>
      <c r="G621">
        <f t="shared" si="124"/>
        <v>327.82221723437851</v>
      </c>
      <c r="H621">
        <f t="shared" si="130"/>
        <v>1.2181367020076754</v>
      </c>
      <c r="I621" s="4">
        <f t="shared" si="125"/>
        <v>4.0999999999999997E-6</v>
      </c>
      <c r="J621" s="5">
        <f t="shared" si="131"/>
        <v>6.2507812500002246E-7</v>
      </c>
      <c r="K621" s="5">
        <f t="shared" si="132"/>
        <v>7.9300643978856187E-4</v>
      </c>
      <c r="L621" s="5">
        <f t="shared" si="133"/>
        <v>2.0889052993451394E-9</v>
      </c>
      <c r="M621" s="6">
        <f t="shared" si="126"/>
        <v>1.1095606247197871E-5</v>
      </c>
      <c r="N621">
        <f t="shared" si="127"/>
        <v>2.5599999999999999E-4</v>
      </c>
      <c r="O621">
        <f t="shared" si="134"/>
        <v>0.12181367020076755</v>
      </c>
      <c r="P621">
        <f t="shared" si="135"/>
        <v>0.95854180294830194</v>
      </c>
      <c r="Q621">
        <f t="shared" si="128"/>
        <v>0.23678686986218006</v>
      </c>
      <c r="R621">
        <f t="shared" si="129"/>
        <v>0.23678686986218042</v>
      </c>
    </row>
    <row r="622" spans="6:18">
      <c r="F622">
        <f t="shared" si="136"/>
        <v>62.000000000000611</v>
      </c>
      <c r="G622">
        <f t="shared" si="124"/>
        <v>327.82221723437851</v>
      </c>
      <c r="H622">
        <f t="shared" si="130"/>
        <v>1.2181367020076754</v>
      </c>
      <c r="I622" s="4">
        <f t="shared" si="125"/>
        <v>4.0999999999999997E-6</v>
      </c>
      <c r="J622" s="5">
        <f t="shared" si="131"/>
        <v>6.2507812500002246E-7</v>
      </c>
      <c r="K622" s="5">
        <f t="shared" si="132"/>
        <v>7.9341643978856182E-4</v>
      </c>
      <c r="L622" s="5">
        <f t="shared" si="133"/>
        <v>2.0921469907421974E-9</v>
      </c>
      <c r="M622" s="6">
        <f t="shared" si="126"/>
        <v>1.1107082508539056E-5</v>
      </c>
      <c r="N622">
        <f t="shared" si="127"/>
        <v>2.5599999999999999E-4</v>
      </c>
      <c r="O622">
        <f t="shared" si="134"/>
        <v>0.12181367020076755</v>
      </c>
      <c r="P622">
        <f t="shared" si="135"/>
        <v>0.95859098719720315</v>
      </c>
      <c r="Q622">
        <f t="shared" si="128"/>
        <v>0.23674200694543554</v>
      </c>
      <c r="R622">
        <f t="shared" si="129"/>
        <v>0.2367420069454359</v>
      </c>
    </row>
    <row r="623" spans="6:18">
      <c r="F623">
        <f t="shared" si="136"/>
        <v>62.100000000000612</v>
      </c>
      <c r="G623">
        <f t="shared" si="124"/>
        <v>327.82221723437851</v>
      </c>
      <c r="H623">
        <f t="shared" si="130"/>
        <v>1.2181367020076754</v>
      </c>
      <c r="I623" s="4">
        <f t="shared" si="125"/>
        <v>4.0999999999999997E-6</v>
      </c>
      <c r="J623" s="5">
        <f t="shared" si="131"/>
        <v>6.2507812500002246E-7</v>
      </c>
      <c r="K623" s="5">
        <f t="shared" si="132"/>
        <v>7.9382643978856177E-4</v>
      </c>
      <c r="L623" s="5">
        <f t="shared" si="133"/>
        <v>2.0953920341759794E-9</v>
      </c>
      <c r="M623" s="6">
        <f t="shared" si="126"/>
        <v>1.1118564701800675E-5</v>
      </c>
      <c r="N623">
        <f t="shared" si="127"/>
        <v>2.5599999999999999E-4</v>
      </c>
      <c r="O623">
        <f t="shared" si="134"/>
        <v>0.12181367020076755</v>
      </c>
      <c r="P623">
        <f t="shared" si="135"/>
        <v>0.95864006978175209</v>
      </c>
      <c r="Q623">
        <f t="shared" si="128"/>
        <v>0.23669723676080467</v>
      </c>
      <c r="R623">
        <f t="shared" si="129"/>
        <v>0.23669723676080504</v>
      </c>
    </row>
    <row r="624" spans="6:18">
      <c r="F624">
        <f t="shared" si="136"/>
        <v>62.200000000000614</v>
      </c>
      <c r="G624">
        <f t="shared" si="124"/>
        <v>327.82221723437851</v>
      </c>
      <c r="H624">
        <f t="shared" si="130"/>
        <v>1.2181367020076754</v>
      </c>
      <c r="I624" s="4">
        <f t="shared" si="125"/>
        <v>4.0999999999999997E-6</v>
      </c>
      <c r="J624" s="5">
        <f t="shared" si="131"/>
        <v>6.2507812500002246E-7</v>
      </c>
      <c r="K624" s="5">
        <f t="shared" si="132"/>
        <v>7.9423643978856172E-4</v>
      </c>
      <c r="L624" s="5">
        <f t="shared" si="133"/>
        <v>2.0986404313786588E-9</v>
      </c>
      <c r="M624" s="6">
        <f t="shared" si="126"/>
        <v>1.1130052826982728E-5</v>
      </c>
      <c r="N624">
        <f t="shared" si="127"/>
        <v>2.5599999999999999E-4</v>
      </c>
      <c r="O624">
        <f t="shared" si="134"/>
        <v>0.12181367020076755</v>
      </c>
      <c r="P624">
        <f t="shared" si="135"/>
        <v>0.95868905096449009</v>
      </c>
      <c r="Q624">
        <f t="shared" si="128"/>
        <v>0.23665255906881338</v>
      </c>
      <c r="R624">
        <f t="shared" si="129"/>
        <v>0.23665255906881374</v>
      </c>
    </row>
    <row r="625" spans="6:18">
      <c r="F625">
        <f t="shared" si="136"/>
        <v>62.300000000000615</v>
      </c>
      <c r="G625">
        <f t="shared" si="124"/>
        <v>327.82221723437851</v>
      </c>
      <c r="H625">
        <f t="shared" si="130"/>
        <v>1.2181367020076754</v>
      </c>
      <c r="I625" s="4">
        <f t="shared" si="125"/>
        <v>4.0999999999999997E-6</v>
      </c>
      <c r="J625" s="5">
        <f t="shared" si="131"/>
        <v>6.2507812500002246E-7</v>
      </c>
      <c r="K625" s="5">
        <f t="shared" si="132"/>
        <v>7.9464643978856167E-4</v>
      </c>
      <c r="L625" s="5">
        <f t="shared" si="133"/>
        <v>2.1018921840824104E-9</v>
      </c>
      <c r="M625" s="6">
        <f t="shared" si="126"/>
        <v>1.114154688408522E-5</v>
      </c>
      <c r="N625">
        <f t="shared" si="127"/>
        <v>2.5599999999999999E-4</v>
      </c>
      <c r="O625">
        <f t="shared" si="134"/>
        <v>0.12181367020076755</v>
      </c>
      <c r="P625">
        <f t="shared" si="135"/>
        <v>0.95873793100714488</v>
      </c>
      <c r="Q625">
        <f t="shared" si="128"/>
        <v>0.23660797363072938</v>
      </c>
      <c r="R625">
        <f t="shared" si="129"/>
        <v>0.23660797363072972</v>
      </c>
    </row>
    <row r="626" spans="6:18">
      <c r="F626">
        <f t="shared" si="136"/>
        <v>62.400000000000617</v>
      </c>
      <c r="G626">
        <f t="shared" si="124"/>
        <v>327.82221723437851</v>
      </c>
      <c r="H626">
        <f t="shared" si="130"/>
        <v>1.2181367020076754</v>
      </c>
      <c r="I626" s="4">
        <f t="shared" si="125"/>
        <v>4.0999999999999997E-6</v>
      </c>
      <c r="J626" s="5">
        <f t="shared" si="131"/>
        <v>6.2507812500002246E-7</v>
      </c>
      <c r="K626" s="5">
        <f t="shared" si="132"/>
        <v>7.9505643978856162E-4</v>
      </c>
      <c r="L626" s="5">
        <f t="shared" si="133"/>
        <v>2.1051472940194075E-9</v>
      </c>
      <c r="M626" s="6">
        <f t="shared" si="126"/>
        <v>1.1153046873108149E-5</v>
      </c>
      <c r="N626">
        <f t="shared" si="127"/>
        <v>2.5599999999999999E-4</v>
      </c>
      <c r="O626">
        <f t="shared" si="134"/>
        <v>0.12181367020076755</v>
      </c>
      <c r="P626">
        <f t="shared" si="135"/>
        <v>0.95878671017063388</v>
      </c>
      <c r="Q626">
        <f t="shared" si="128"/>
        <v>0.23656348020855936</v>
      </c>
      <c r="R626">
        <f t="shared" si="129"/>
        <v>0.23656348020855969</v>
      </c>
    </row>
    <row r="627" spans="6:18">
      <c r="F627">
        <f t="shared" si="136"/>
        <v>62.500000000000618</v>
      </c>
      <c r="G627">
        <f t="shared" si="124"/>
        <v>327.82221723437851</v>
      </c>
      <c r="H627">
        <f t="shared" si="130"/>
        <v>1.2181367020076754</v>
      </c>
      <c r="I627" s="4">
        <f t="shared" si="125"/>
        <v>4.0999999999999997E-6</v>
      </c>
      <c r="J627" s="5">
        <f t="shared" si="131"/>
        <v>6.2507812500002246E-7</v>
      </c>
      <c r="K627" s="5">
        <f t="shared" si="132"/>
        <v>7.9546643978856157E-4</v>
      </c>
      <c r="L627" s="5">
        <f t="shared" si="133"/>
        <v>2.1084057629218235E-9</v>
      </c>
      <c r="M627" s="6">
        <f t="shared" si="126"/>
        <v>1.1164552794051511E-5</v>
      </c>
      <c r="N627">
        <f t="shared" si="127"/>
        <v>2.5599999999999999E-4</v>
      </c>
      <c r="O627">
        <f t="shared" si="134"/>
        <v>0.12181367020076755</v>
      </c>
      <c r="P627">
        <f t="shared" si="135"/>
        <v>0.95883538871506724</v>
      </c>
      <c r="Q627">
        <f t="shared" si="128"/>
        <v>0.23651907856504642</v>
      </c>
      <c r="R627">
        <f t="shared" si="129"/>
        <v>0.23651907856504675</v>
      </c>
    </row>
    <row r="628" spans="6:18">
      <c r="F628">
        <f t="shared" si="136"/>
        <v>62.60000000000062</v>
      </c>
      <c r="G628">
        <f t="shared" si="124"/>
        <v>327.82221723437851</v>
      </c>
      <c r="H628">
        <f t="shared" si="130"/>
        <v>1.2181367020076754</v>
      </c>
      <c r="I628" s="4">
        <f t="shared" si="125"/>
        <v>4.0999999999999997E-6</v>
      </c>
      <c r="J628" s="5">
        <f t="shared" si="131"/>
        <v>6.2507812500002246E-7</v>
      </c>
      <c r="K628" s="5">
        <f t="shared" si="132"/>
        <v>7.9587643978856152E-4</v>
      </c>
      <c r="L628" s="5">
        <f t="shared" si="133"/>
        <v>2.111667592521832E-9</v>
      </c>
      <c r="M628" s="6">
        <f t="shared" si="126"/>
        <v>1.1176064646915309E-5</v>
      </c>
      <c r="N628">
        <f t="shared" si="127"/>
        <v>2.5599999999999999E-4</v>
      </c>
      <c r="O628">
        <f t="shared" si="134"/>
        <v>0.12181367020076755</v>
      </c>
      <c r="P628">
        <f t="shared" si="135"/>
        <v>0.95888396689975064</v>
      </c>
      <c r="Q628">
        <f t="shared" si="128"/>
        <v>0.23647476846366741</v>
      </c>
      <c r="R628">
        <f t="shared" si="129"/>
        <v>0.23647476846366774</v>
      </c>
    </row>
    <row r="629" spans="6:18">
      <c r="F629">
        <f t="shared" si="136"/>
        <v>62.700000000000621</v>
      </c>
      <c r="G629">
        <f t="shared" si="124"/>
        <v>327.82221723437851</v>
      </c>
      <c r="H629">
        <f t="shared" si="130"/>
        <v>1.2181367020076754</v>
      </c>
      <c r="I629" s="4">
        <f t="shared" si="125"/>
        <v>4.0999999999999997E-6</v>
      </c>
      <c r="J629" s="5">
        <f t="shared" si="131"/>
        <v>6.2507812500002246E-7</v>
      </c>
      <c r="K629" s="5">
        <f t="shared" si="132"/>
        <v>7.9628643978856147E-4</v>
      </c>
      <c r="L629" s="5">
        <f t="shared" si="133"/>
        <v>2.1149327845516066E-9</v>
      </c>
      <c r="M629" s="6">
        <f t="shared" si="126"/>
        <v>1.1187582431699544E-5</v>
      </c>
      <c r="N629">
        <f t="shared" si="127"/>
        <v>2.5599999999999999E-4</v>
      </c>
      <c r="O629">
        <f t="shared" si="134"/>
        <v>0.12181367020076755</v>
      </c>
      <c r="P629">
        <f t="shared" si="135"/>
        <v>0.95893244498318864</v>
      </c>
      <c r="Q629">
        <f t="shared" si="128"/>
        <v>0.23643054966863022</v>
      </c>
      <c r="R629">
        <f t="shared" si="129"/>
        <v>0.23643054966863056</v>
      </c>
    </row>
    <row r="630" spans="6:18">
      <c r="F630">
        <f t="shared" si="136"/>
        <v>62.800000000000622</v>
      </c>
      <c r="G630">
        <f t="shared" si="124"/>
        <v>327.82221723437851</v>
      </c>
      <c r="H630">
        <f t="shared" si="130"/>
        <v>1.2181367020076754</v>
      </c>
      <c r="I630" s="4">
        <f t="shared" si="125"/>
        <v>4.0999999999999997E-6</v>
      </c>
      <c r="J630" s="5">
        <f t="shared" si="131"/>
        <v>6.2507812500002246E-7</v>
      </c>
      <c r="K630" s="5">
        <f t="shared" si="132"/>
        <v>7.9669643978856142E-4</v>
      </c>
      <c r="L630" s="5">
        <f t="shared" si="133"/>
        <v>2.118201340743322E-9</v>
      </c>
      <c r="M630" s="6">
        <f t="shared" si="126"/>
        <v>1.1199106148404218E-5</v>
      </c>
      <c r="N630">
        <f t="shared" si="127"/>
        <v>2.5599999999999999E-4</v>
      </c>
      <c r="O630">
        <f t="shared" si="134"/>
        <v>0.12181367020076755</v>
      </c>
      <c r="P630">
        <f t="shared" si="135"/>
        <v>0.95898082322308675</v>
      </c>
      <c r="Q630">
        <f t="shared" si="128"/>
        <v>0.23638642194487122</v>
      </c>
      <c r="R630">
        <f t="shared" si="129"/>
        <v>0.23638642194487156</v>
      </c>
    </row>
    <row r="631" spans="6:18">
      <c r="F631">
        <f t="shared" si="136"/>
        <v>62.900000000000624</v>
      </c>
      <c r="G631">
        <f t="shared" si="124"/>
        <v>327.82221723437851</v>
      </c>
      <c r="H631">
        <f t="shared" si="130"/>
        <v>1.2181367020076754</v>
      </c>
      <c r="I631" s="4">
        <f t="shared" si="125"/>
        <v>4.0999999999999997E-6</v>
      </c>
      <c r="J631" s="5">
        <f t="shared" si="131"/>
        <v>6.2507812500002246E-7</v>
      </c>
      <c r="K631" s="5">
        <f t="shared" si="132"/>
        <v>7.9710643978856137E-4</v>
      </c>
      <c r="L631" s="5">
        <f t="shared" si="133"/>
        <v>2.1214732628291506E-9</v>
      </c>
      <c r="M631" s="6">
        <f t="shared" si="126"/>
        <v>1.1210635797029324E-5</v>
      </c>
      <c r="N631">
        <f t="shared" si="127"/>
        <v>2.5599999999999999E-4</v>
      </c>
      <c r="O631">
        <f t="shared" si="134"/>
        <v>0.12181367020076755</v>
      </c>
      <c r="P631">
        <f t="shared" si="135"/>
        <v>0.95902910187635526</v>
      </c>
      <c r="Q631">
        <f t="shared" si="128"/>
        <v>0.23634238505805255</v>
      </c>
      <c r="R631">
        <f t="shared" si="129"/>
        <v>0.23634238505805288</v>
      </c>
    </row>
    <row r="632" spans="6:18">
      <c r="F632">
        <f t="shared" si="136"/>
        <v>63.000000000000625</v>
      </c>
      <c r="G632">
        <f t="shared" si="124"/>
        <v>327.82221723437851</v>
      </c>
      <c r="H632">
        <f t="shared" si="130"/>
        <v>1.2181367020076754</v>
      </c>
      <c r="I632" s="4">
        <f t="shared" si="125"/>
        <v>4.0999999999999997E-6</v>
      </c>
      <c r="J632" s="5">
        <f t="shared" si="131"/>
        <v>6.2507812500002246E-7</v>
      </c>
      <c r="K632" s="5">
        <f t="shared" si="132"/>
        <v>7.9751643978856132E-4</v>
      </c>
      <c r="L632" s="5">
        <f t="shared" si="133"/>
        <v>2.1247485525412664E-9</v>
      </c>
      <c r="M632" s="6">
        <f t="shared" si="126"/>
        <v>1.1222171377574868E-5</v>
      </c>
      <c r="N632">
        <f t="shared" si="127"/>
        <v>2.5599999999999999E-4</v>
      </c>
      <c r="O632">
        <f t="shared" si="134"/>
        <v>0.12181367020076755</v>
      </c>
      <c r="P632">
        <f t="shared" si="135"/>
        <v>0.95907728119911095</v>
      </c>
      <c r="Q632">
        <f t="shared" si="128"/>
        <v>0.23629843877455955</v>
      </c>
      <c r="R632">
        <f t="shared" si="129"/>
        <v>0.23629843877455992</v>
      </c>
    </row>
    <row r="633" spans="6:18">
      <c r="F633">
        <f t="shared" si="136"/>
        <v>63.100000000000627</v>
      </c>
      <c r="G633">
        <f t="shared" si="124"/>
        <v>327.82221723437851</v>
      </c>
      <c r="H633">
        <f t="shared" si="130"/>
        <v>1.2181367020076754</v>
      </c>
      <c r="I633" s="4">
        <f t="shared" si="125"/>
        <v>4.0999999999999997E-6</v>
      </c>
      <c r="J633" s="5">
        <f t="shared" si="131"/>
        <v>6.2507812500002246E-7</v>
      </c>
      <c r="K633" s="5">
        <f t="shared" si="132"/>
        <v>7.9792643978856127E-4</v>
      </c>
      <c r="L633" s="5">
        <f t="shared" si="133"/>
        <v>2.1280272116118436E-9</v>
      </c>
      <c r="M633" s="6">
        <f t="shared" si="126"/>
        <v>1.123371289004085E-5</v>
      </c>
      <c r="N633">
        <f t="shared" si="127"/>
        <v>2.5599999999999999E-4</v>
      </c>
      <c r="O633">
        <f t="shared" si="134"/>
        <v>0.12181367020076755</v>
      </c>
      <c r="P633">
        <f t="shared" si="135"/>
        <v>0.95912536144668092</v>
      </c>
      <c r="Q633">
        <f t="shared" si="128"/>
        <v>0.23625458286149825</v>
      </c>
      <c r="R633">
        <f t="shared" si="129"/>
        <v>0.23625458286149861</v>
      </c>
    </row>
    <row r="634" spans="6:18">
      <c r="F634">
        <f t="shared" si="136"/>
        <v>63.200000000000628</v>
      </c>
      <c r="G634">
        <f t="shared" si="124"/>
        <v>327.82221723437851</v>
      </c>
      <c r="H634">
        <f t="shared" si="130"/>
        <v>1.2181367020076754</v>
      </c>
      <c r="I634" s="4">
        <f t="shared" si="125"/>
        <v>4.0999999999999997E-6</v>
      </c>
      <c r="J634" s="5">
        <f t="shared" si="131"/>
        <v>6.2507812500002246E-7</v>
      </c>
      <c r="K634" s="5">
        <f t="shared" si="132"/>
        <v>7.9833643978856122E-4</v>
      </c>
      <c r="L634" s="5">
        <f t="shared" si="133"/>
        <v>2.1313092417730551E-9</v>
      </c>
      <c r="M634" s="6">
        <f t="shared" si="126"/>
        <v>1.1245260334427265E-5</v>
      </c>
      <c r="N634">
        <f t="shared" si="127"/>
        <v>2.5599999999999999E-4</v>
      </c>
      <c r="O634">
        <f t="shared" si="134"/>
        <v>0.12181367020076755</v>
      </c>
      <c r="P634">
        <f t="shared" si="135"/>
        <v>0.95917334287360512</v>
      </c>
      <c r="Q634">
        <f t="shared" si="128"/>
        <v>0.23621081708669259</v>
      </c>
      <c r="R634">
        <f t="shared" si="129"/>
        <v>0.23621081708669295</v>
      </c>
    </row>
    <row r="635" spans="6:18">
      <c r="F635">
        <f t="shared" si="136"/>
        <v>63.30000000000063</v>
      </c>
      <c r="G635">
        <f t="shared" si="124"/>
        <v>327.82221723437851</v>
      </c>
      <c r="H635">
        <f t="shared" si="130"/>
        <v>1.2181367020076754</v>
      </c>
      <c r="I635" s="4">
        <f t="shared" si="125"/>
        <v>4.0999999999999997E-6</v>
      </c>
      <c r="J635" s="5">
        <f t="shared" si="131"/>
        <v>6.2507812500002246E-7</v>
      </c>
      <c r="K635" s="5">
        <f t="shared" si="132"/>
        <v>7.9874643978856117E-4</v>
      </c>
      <c r="L635" s="5">
        <f t="shared" si="133"/>
        <v>2.1345946447570753E-9</v>
      </c>
      <c r="M635" s="6">
        <f t="shared" si="126"/>
        <v>1.1256813710734119E-5</v>
      </c>
      <c r="N635">
        <f t="shared" si="127"/>
        <v>2.5599999999999999E-4</v>
      </c>
      <c r="O635">
        <f t="shared" si="134"/>
        <v>0.12181367020076755</v>
      </c>
      <c r="P635">
        <f t="shared" si="135"/>
        <v>0.95922122573363944</v>
      </c>
      <c r="Q635">
        <f t="shared" si="128"/>
        <v>0.23616714121868199</v>
      </c>
      <c r="R635">
        <f t="shared" si="129"/>
        <v>0.23616714121868235</v>
      </c>
    </row>
    <row r="636" spans="6:18">
      <c r="F636">
        <f t="shared" si="136"/>
        <v>63.400000000000631</v>
      </c>
      <c r="G636">
        <f t="shared" si="124"/>
        <v>327.82221723437851</v>
      </c>
      <c r="H636">
        <f t="shared" si="130"/>
        <v>1.2181367020076754</v>
      </c>
      <c r="I636" s="4">
        <f t="shared" si="125"/>
        <v>4.0999999999999997E-6</v>
      </c>
      <c r="J636" s="5">
        <f t="shared" si="131"/>
        <v>6.2507812500002246E-7</v>
      </c>
      <c r="K636" s="5">
        <f t="shared" si="132"/>
        <v>7.9915643978856112E-4</v>
      </c>
      <c r="L636" s="5">
        <f t="shared" si="133"/>
        <v>2.1378834222960772E-9</v>
      </c>
      <c r="M636" s="6">
        <f t="shared" si="126"/>
        <v>1.126837301896141E-5</v>
      </c>
      <c r="N636">
        <f t="shared" si="127"/>
        <v>2.5599999999999999E-4</v>
      </c>
      <c r="O636">
        <f t="shared" si="134"/>
        <v>0.12181367020076755</v>
      </c>
      <c r="P636">
        <f t="shared" si="135"/>
        <v>0.95926901027975753</v>
      </c>
      <c r="Q636">
        <f t="shared" si="128"/>
        <v>0.23612355502671872</v>
      </c>
      <c r="R636">
        <f t="shared" si="129"/>
        <v>0.23612355502671908</v>
      </c>
    </row>
    <row r="637" spans="6:18">
      <c r="F637">
        <f t="shared" si="136"/>
        <v>63.500000000000632</v>
      </c>
      <c r="G637">
        <f t="shared" si="124"/>
        <v>327.82221723437851</v>
      </c>
      <c r="H637">
        <f t="shared" si="130"/>
        <v>1.2181367020076754</v>
      </c>
      <c r="I637" s="4">
        <f t="shared" si="125"/>
        <v>4.0999999999999997E-6</v>
      </c>
      <c r="J637" s="5">
        <f t="shared" si="131"/>
        <v>6.2507812500002246E-7</v>
      </c>
      <c r="K637" s="5">
        <f t="shared" si="132"/>
        <v>7.9956643978856107E-4</v>
      </c>
      <c r="L637" s="5">
        <f t="shared" si="133"/>
        <v>2.1411755761222344E-9</v>
      </c>
      <c r="M637" s="6">
        <f t="shared" si="126"/>
        <v>1.1279938259109133E-5</v>
      </c>
      <c r="N637">
        <f t="shared" si="127"/>
        <v>2.5599999999999999E-4</v>
      </c>
      <c r="O637">
        <f t="shared" si="134"/>
        <v>0.12181367020076755</v>
      </c>
      <c r="P637">
        <f t="shared" si="135"/>
        <v>0.95931669676415487</v>
      </c>
      <c r="Q637">
        <f t="shared" si="128"/>
        <v>0.23608005828076536</v>
      </c>
      <c r="R637">
        <f t="shared" si="129"/>
        <v>0.23608005828076573</v>
      </c>
    </row>
    <row r="638" spans="6:18">
      <c r="F638">
        <f t="shared" si="136"/>
        <v>63.600000000000634</v>
      </c>
      <c r="G638">
        <f t="shared" si="124"/>
        <v>327.82221723437851</v>
      </c>
      <c r="H638">
        <f t="shared" si="130"/>
        <v>1.2181367020076754</v>
      </c>
      <c r="I638" s="4">
        <f t="shared" si="125"/>
        <v>4.0999999999999997E-6</v>
      </c>
      <c r="J638" s="5">
        <f t="shared" si="131"/>
        <v>6.2507812500002246E-7</v>
      </c>
      <c r="K638" s="5">
        <f t="shared" si="132"/>
        <v>7.9997643978856102E-4</v>
      </c>
      <c r="L638" s="5">
        <f t="shared" si="133"/>
        <v>2.1444711079677214E-9</v>
      </c>
      <c r="M638" s="6">
        <f t="shared" si="126"/>
        <v>1.1291509431177295E-5</v>
      </c>
      <c r="N638">
        <f t="shared" si="127"/>
        <v>2.5599999999999999E-4</v>
      </c>
      <c r="O638">
        <f t="shared" si="134"/>
        <v>0.12181367020076755</v>
      </c>
      <c r="P638">
        <f t="shared" si="135"/>
        <v>0.9593642854382507</v>
      </c>
      <c r="Q638">
        <f t="shared" si="128"/>
        <v>0.23603665075149219</v>
      </c>
      <c r="R638">
        <f t="shared" si="129"/>
        <v>0.23603665075149255</v>
      </c>
    </row>
    <row r="639" spans="6:18">
      <c r="F639">
        <f t="shared" si="136"/>
        <v>63.700000000000635</v>
      </c>
      <c r="G639">
        <f t="shared" si="124"/>
        <v>327.82221723437851</v>
      </c>
      <c r="H639">
        <f t="shared" si="130"/>
        <v>1.2181367020076754</v>
      </c>
      <c r="I639" s="4">
        <f t="shared" si="125"/>
        <v>4.0999999999999997E-6</v>
      </c>
      <c r="J639" s="5">
        <f t="shared" si="131"/>
        <v>6.2507812500002246E-7</v>
      </c>
      <c r="K639" s="5">
        <f t="shared" si="132"/>
        <v>8.0038643978856097E-4</v>
      </c>
      <c r="L639" s="5">
        <f t="shared" si="133"/>
        <v>2.1477700195647107E-9</v>
      </c>
      <c r="M639" s="6">
        <f t="shared" si="126"/>
        <v>1.1303086535165889E-5</v>
      </c>
      <c r="N639">
        <f t="shared" si="127"/>
        <v>2.5599999999999999E-4</v>
      </c>
      <c r="O639">
        <f t="shared" si="134"/>
        <v>0.12181367020076755</v>
      </c>
      <c r="P639">
        <f t="shared" si="135"/>
        <v>0.95941177655269172</v>
      </c>
      <c r="Q639">
        <f t="shared" si="128"/>
        <v>0.23599333221027477</v>
      </c>
      <c r="R639">
        <f t="shared" si="129"/>
        <v>0.23599333221027513</v>
      </c>
    </row>
    <row r="640" spans="6:18">
      <c r="F640">
        <f t="shared" si="136"/>
        <v>63.800000000000637</v>
      </c>
      <c r="G640">
        <f t="shared" si="124"/>
        <v>327.82221723437851</v>
      </c>
      <c r="H640">
        <f t="shared" si="130"/>
        <v>1.2181367020076754</v>
      </c>
      <c r="I640" s="4">
        <f t="shared" si="125"/>
        <v>4.0999999999999997E-6</v>
      </c>
      <c r="J640" s="5">
        <f t="shared" si="131"/>
        <v>6.2507812500002246E-7</v>
      </c>
      <c r="K640" s="5">
        <f t="shared" si="132"/>
        <v>8.0079643978856092E-4</v>
      </c>
      <c r="L640" s="5">
        <f t="shared" si="133"/>
        <v>2.1510723126453776E-9</v>
      </c>
      <c r="M640" s="6">
        <f t="shared" si="126"/>
        <v>1.1314669571074928E-5</v>
      </c>
      <c r="N640">
        <f t="shared" si="127"/>
        <v>2.5599999999999999E-4</v>
      </c>
      <c r="O640">
        <f t="shared" si="134"/>
        <v>0.12181367020076755</v>
      </c>
      <c r="P640">
        <f t="shared" si="135"/>
        <v>0.95945917035735351</v>
      </c>
      <c r="Q640">
        <f t="shared" si="128"/>
        <v>0.23595010242919126</v>
      </c>
      <c r="R640">
        <f t="shared" si="129"/>
        <v>0.23595010242919162</v>
      </c>
    </row>
    <row r="641" spans="6:18">
      <c r="F641">
        <f t="shared" si="136"/>
        <v>63.900000000000638</v>
      </c>
      <c r="G641">
        <f t="shared" si="124"/>
        <v>327.82221723437851</v>
      </c>
      <c r="H641">
        <f t="shared" si="130"/>
        <v>1.2181367020076754</v>
      </c>
      <c r="I641" s="4">
        <f t="shared" si="125"/>
        <v>4.0999999999999997E-6</v>
      </c>
      <c r="J641" s="5">
        <f t="shared" si="131"/>
        <v>6.2507812500002246E-7</v>
      </c>
      <c r="K641" s="5">
        <f t="shared" si="132"/>
        <v>8.0120643978856087E-4</v>
      </c>
      <c r="L641" s="5">
        <f t="shared" si="133"/>
        <v>2.1543779889418938E-9</v>
      </c>
      <c r="M641" s="6">
        <f t="shared" si="126"/>
        <v>1.1326258538904394E-5</v>
      </c>
      <c r="N641">
        <f t="shared" si="127"/>
        <v>2.5599999999999999E-4</v>
      </c>
      <c r="O641">
        <f t="shared" si="134"/>
        <v>0.12181367020076755</v>
      </c>
      <c r="P641">
        <f t="shared" si="135"/>
        <v>0.95950646710134468</v>
      </c>
      <c r="Q641">
        <f t="shared" si="128"/>
        <v>0.23590696118102006</v>
      </c>
      <c r="R641">
        <f t="shared" si="129"/>
        <v>0.23590696118102042</v>
      </c>
    </row>
    <row r="642" spans="6:18">
      <c r="F642">
        <f t="shared" si="136"/>
        <v>64.000000000000639</v>
      </c>
      <c r="G642">
        <f t="shared" ref="G642:G705" si="137">Tc+R_*F642</f>
        <v>327.82221723437851</v>
      </c>
      <c r="H642">
        <f t="shared" si="130"/>
        <v>1.2181367020076754</v>
      </c>
      <c r="I642" s="4">
        <f t="shared" ref="I642:I705" si="138">we</f>
        <v>4.0999999999999997E-6</v>
      </c>
      <c r="J642" s="5">
        <f t="shared" si="131"/>
        <v>6.2507812500002246E-7</v>
      </c>
      <c r="K642" s="5">
        <f t="shared" si="132"/>
        <v>8.0161643978856082E-4</v>
      </c>
      <c r="L642" s="5">
        <f t="shared" si="133"/>
        <v>2.1576870501864342E-9</v>
      </c>
      <c r="M642" s="6">
        <f t="shared" ref="M642:M705" si="139">f2_*f3_/f1_/K642*L642</f>
        <v>1.1337853438654301E-5</v>
      </c>
      <c r="N642">
        <f t="shared" ref="N642:N705" si="140">del_dl</f>
        <v>2.5599999999999999E-4</v>
      </c>
      <c r="O642">
        <f t="shared" si="134"/>
        <v>0.12181367020076755</v>
      </c>
      <c r="P642">
        <f t="shared" si="135"/>
        <v>0.95955366703300815</v>
      </c>
      <c r="Q642">
        <f t="shared" si="128"/>
        <v>0.2358639082392372</v>
      </c>
      <c r="R642">
        <f t="shared" si="129"/>
        <v>0.23586390823923756</v>
      </c>
    </row>
    <row r="643" spans="6:18">
      <c r="F643">
        <f t="shared" si="136"/>
        <v>64.100000000000634</v>
      </c>
      <c r="G643">
        <f t="shared" si="137"/>
        <v>327.82221723437851</v>
      </c>
      <c r="H643">
        <f t="shared" si="130"/>
        <v>1.2181367020076754</v>
      </c>
      <c r="I643" s="4">
        <f t="shared" si="138"/>
        <v>4.0999999999999997E-6</v>
      </c>
      <c r="J643" s="5">
        <f t="shared" si="131"/>
        <v>6.2507812500002246E-7</v>
      </c>
      <c r="K643" s="5">
        <f t="shared" si="132"/>
        <v>8.0202643978856077E-4</v>
      </c>
      <c r="L643" s="5">
        <f t="shared" si="133"/>
        <v>2.1609994981111721E-9</v>
      </c>
      <c r="M643" s="6">
        <f t="shared" si="139"/>
        <v>1.1349454270324642E-5</v>
      </c>
      <c r="N643">
        <f t="shared" si="140"/>
        <v>2.5599999999999999E-4</v>
      </c>
      <c r="O643">
        <f t="shared" si="134"/>
        <v>0.12181367020076755</v>
      </c>
      <c r="P643">
        <f t="shared" si="135"/>
        <v>0.95960077039992575</v>
      </c>
      <c r="Q643">
        <f t="shared" ref="Q643:Q706" si="141">Q642+pl/ps*Dl/N642*((Tc-Tf)/ml-Co)/H642/(1-kpart)*M642*dt/L642-Q642*3/K642*we*dt</f>
        <v>0.23582094337801385</v>
      </c>
      <c r="R643">
        <f t="shared" ref="R643:R706" si="142">esidtGeral(R642,K642,MAX(I642,J642),pl,ps,kpart,H642,(H643-H642)/dt,M642,L642,Dl,N642,Co,dt)</f>
        <v>0.23582094337801421</v>
      </c>
    </row>
    <row r="644" spans="6:18">
      <c r="F644">
        <f t="shared" si="136"/>
        <v>64.200000000000628</v>
      </c>
      <c r="G644">
        <f t="shared" si="137"/>
        <v>327.82221723437851</v>
      </c>
      <c r="H644">
        <f t="shared" si="130"/>
        <v>1.2181367020076754</v>
      </c>
      <c r="I644" s="4">
        <f t="shared" si="138"/>
        <v>4.0999999999999997E-6</v>
      </c>
      <c r="J644" s="5">
        <f t="shared" si="131"/>
        <v>6.2507812500002246E-7</v>
      </c>
      <c r="K644" s="5">
        <f t="shared" si="132"/>
        <v>8.0243643978856073E-4</v>
      </c>
      <c r="L644" s="5">
        <f t="shared" si="133"/>
        <v>2.1643153344482811E-9</v>
      </c>
      <c r="M644" s="6">
        <f t="shared" si="139"/>
        <v>1.1361061033915418E-5</v>
      </c>
      <c r="N644">
        <f t="shared" si="140"/>
        <v>2.5599999999999999E-4</v>
      </c>
      <c r="O644">
        <f t="shared" si="134"/>
        <v>0.12181367020076755</v>
      </c>
      <c r="P644">
        <f t="shared" si="135"/>
        <v>0.95964777744891927</v>
      </c>
      <c r="Q644">
        <f t="shared" si="141"/>
        <v>0.23577806637221385</v>
      </c>
      <c r="R644">
        <f t="shared" si="142"/>
        <v>0.23577806637221418</v>
      </c>
    </row>
    <row r="645" spans="6:18">
      <c r="F645">
        <f t="shared" si="136"/>
        <v>64.300000000000622</v>
      </c>
      <c r="G645">
        <f t="shared" si="137"/>
        <v>327.82221723437851</v>
      </c>
      <c r="H645">
        <f t="shared" si="130"/>
        <v>1.2181367020076754</v>
      </c>
      <c r="I645" s="4">
        <f t="shared" si="138"/>
        <v>4.0999999999999997E-6</v>
      </c>
      <c r="J645" s="5">
        <f t="shared" si="131"/>
        <v>6.2507812500002246E-7</v>
      </c>
      <c r="K645" s="5">
        <f t="shared" si="132"/>
        <v>8.0284643978856068E-4</v>
      </c>
      <c r="L645" s="5">
        <f t="shared" si="133"/>
        <v>2.167634560929935E-9</v>
      </c>
      <c r="M645" s="6">
        <f t="shared" si="139"/>
        <v>1.1372673729426634E-5</v>
      </c>
      <c r="N645">
        <f t="shared" si="140"/>
        <v>2.5599999999999999E-4</v>
      </c>
      <c r="O645">
        <f t="shared" si="134"/>
        <v>0.12181367020076755</v>
      </c>
      <c r="P645">
        <f t="shared" si="135"/>
        <v>0.95969468842605399</v>
      </c>
      <c r="Q645">
        <f t="shared" si="141"/>
        <v>0.23573527699739122</v>
      </c>
      <c r="R645">
        <f t="shared" si="142"/>
        <v>0.23573527699739155</v>
      </c>
    </row>
    <row r="646" spans="6:18">
      <c r="F646">
        <f t="shared" si="136"/>
        <v>64.400000000000617</v>
      </c>
      <c r="G646">
        <f t="shared" si="137"/>
        <v>327.82221723437851</v>
      </c>
      <c r="H646">
        <f t="shared" si="130"/>
        <v>1.2181367020076754</v>
      </c>
      <c r="I646" s="4">
        <f t="shared" si="138"/>
        <v>4.0999999999999997E-6</v>
      </c>
      <c r="J646" s="5">
        <f t="shared" si="131"/>
        <v>6.2507812500002246E-7</v>
      </c>
      <c r="K646" s="5">
        <f t="shared" si="132"/>
        <v>8.0325643978856063E-4</v>
      </c>
      <c r="L646" s="5">
        <f t="shared" si="133"/>
        <v>2.1709571792883082E-9</v>
      </c>
      <c r="M646" s="6">
        <f t="shared" si="139"/>
        <v>1.1384292356858286E-5</v>
      </c>
      <c r="N646">
        <f t="shared" si="140"/>
        <v>2.5599999999999999E-4</v>
      </c>
      <c r="O646">
        <f t="shared" si="134"/>
        <v>0.12181367020076755</v>
      </c>
      <c r="P646">
        <f t="shared" si="135"/>
        <v>0.95974150357664112</v>
      </c>
      <c r="Q646">
        <f t="shared" si="141"/>
        <v>0.23569257502978777</v>
      </c>
      <c r="R646">
        <f t="shared" si="142"/>
        <v>0.23569257502978808</v>
      </c>
    </row>
    <row r="647" spans="6:18">
      <c r="F647">
        <f t="shared" si="136"/>
        <v>64.500000000000611</v>
      </c>
      <c r="G647">
        <f t="shared" si="137"/>
        <v>327.82221723437851</v>
      </c>
      <c r="H647">
        <f t="shared" si="130"/>
        <v>1.2181367020076754</v>
      </c>
      <c r="I647" s="4">
        <f t="shared" si="138"/>
        <v>4.0999999999999997E-6</v>
      </c>
      <c r="J647" s="5">
        <f t="shared" si="131"/>
        <v>6.2507812500002246E-7</v>
      </c>
      <c r="K647" s="5">
        <f t="shared" si="132"/>
        <v>8.0366643978856058E-4</v>
      </c>
      <c r="L647" s="5">
        <f t="shared" si="133"/>
        <v>2.1742831912555729E-9</v>
      </c>
      <c r="M647" s="6">
        <f t="shared" si="139"/>
        <v>1.1395916916210371E-5</v>
      </c>
      <c r="N647">
        <f t="shared" si="140"/>
        <v>2.5599999999999999E-4</v>
      </c>
      <c r="O647">
        <f t="shared" si="134"/>
        <v>0.12181367020076755</v>
      </c>
      <c r="P647">
        <f t="shared" si="135"/>
        <v>0.95978822314524082</v>
      </c>
      <c r="Q647">
        <f t="shared" si="141"/>
        <v>0.23564996024633048</v>
      </c>
      <c r="R647">
        <f t="shared" si="142"/>
        <v>0.23564996024633078</v>
      </c>
    </row>
    <row r="648" spans="6:18">
      <c r="F648">
        <f t="shared" si="136"/>
        <v>64.600000000000605</v>
      </c>
      <c r="G648">
        <f t="shared" si="137"/>
        <v>327.82221723437851</v>
      </c>
      <c r="H648">
        <f t="shared" si="130"/>
        <v>1.2181367020076754</v>
      </c>
      <c r="I648" s="4">
        <f t="shared" si="138"/>
        <v>4.0999999999999997E-6</v>
      </c>
      <c r="J648" s="5">
        <f t="shared" si="131"/>
        <v>6.2507812500002246E-7</v>
      </c>
      <c r="K648" s="5">
        <f t="shared" si="132"/>
        <v>8.0407643978856053E-4</v>
      </c>
      <c r="L648" s="5">
        <f t="shared" si="133"/>
        <v>2.1776125985639035E-9</v>
      </c>
      <c r="M648" s="6">
        <f t="shared" si="139"/>
        <v>1.1407547407482896E-5</v>
      </c>
      <c r="N648">
        <f t="shared" si="140"/>
        <v>2.5599999999999999E-4</v>
      </c>
      <c r="O648">
        <f t="shared" si="134"/>
        <v>0.12181367020076755</v>
      </c>
      <c r="P648">
        <f t="shared" si="135"/>
        <v>0.95983484737566438</v>
      </c>
      <c r="Q648">
        <f t="shared" si="141"/>
        <v>0.23560743242462923</v>
      </c>
      <c r="R648">
        <f t="shared" si="142"/>
        <v>0.23560743242462953</v>
      </c>
    </row>
    <row r="649" spans="6:18">
      <c r="F649">
        <f t="shared" si="136"/>
        <v>64.7000000000006</v>
      </c>
      <c r="G649">
        <f t="shared" si="137"/>
        <v>327.82221723437851</v>
      </c>
      <c r="H649">
        <f t="shared" si="130"/>
        <v>1.2181367020076754</v>
      </c>
      <c r="I649" s="4">
        <f t="shared" si="138"/>
        <v>4.0999999999999997E-6</v>
      </c>
      <c r="J649" s="5">
        <f t="shared" si="131"/>
        <v>6.2507812500002246E-7</v>
      </c>
      <c r="K649" s="5">
        <f t="shared" si="132"/>
        <v>8.0448643978856048E-4</v>
      </c>
      <c r="L649" s="5">
        <f t="shared" si="133"/>
        <v>2.1809454029454737E-9</v>
      </c>
      <c r="M649" s="6">
        <f t="shared" si="139"/>
        <v>1.1419183830675854E-5</v>
      </c>
      <c r="N649">
        <f t="shared" si="140"/>
        <v>2.5599999999999999E-4</v>
      </c>
      <c r="O649">
        <f t="shared" si="134"/>
        <v>0.12181367020076755</v>
      </c>
      <c r="P649">
        <f t="shared" si="135"/>
        <v>0.9598813765109776</v>
      </c>
      <c r="Q649">
        <f t="shared" si="141"/>
        <v>0.23556499134297423</v>
      </c>
      <c r="R649">
        <f t="shared" si="142"/>
        <v>0.23556499134297454</v>
      </c>
    </row>
    <row r="650" spans="6:18">
      <c r="F650">
        <f t="shared" si="136"/>
        <v>64.800000000000594</v>
      </c>
      <c r="G650">
        <f t="shared" si="137"/>
        <v>327.82221723437851</v>
      </c>
      <c r="H650">
        <f t="shared" si="130"/>
        <v>1.2181367020076754</v>
      </c>
      <c r="I650" s="4">
        <f t="shared" si="138"/>
        <v>4.0999999999999997E-6</v>
      </c>
      <c r="J650" s="5">
        <f t="shared" si="131"/>
        <v>6.2507812500002246E-7</v>
      </c>
      <c r="K650" s="5">
        <f t="shared" si="132"/>
        <v>8.0489643978856043E-4</v>
      </c>
      <c r="L650" s="5">
        <f t="shared" si="133"/>
        <v>2.1842816061324572E-9</v>
      </c>
      <c r="M650" s="6">
        <f t="shared" si="139"/>
        <v>1.143082618578925E-5</v>
      </c>
      <c r="N650">
        <f t="shared" si="140"/>
        <v>2.5599999999999999E-4</v>
      </c>
      <c r="O650">
        <f t="shared" si="134"/>
        <v>0.12181367020076755</v>
      </c>
      <c r="P650">
        <f t="shared" si="135"/>
        <v>0.95992781079350242</v>
      </c>
      <c r="Q650">
        <f t="shared" si="141"/>
        <v>0.23552263678033372</v>
      </c>
      <c r="R650">
        <f t="shared" si="142"/>
        <v>0.235522636780334</v>
      </c>
    </row>
    <row r="651" spans="6:18">
      <c r="F651">
        <f t="shared" si="136"/>
        <v>64.900000000000588</v>
      </c>
      <c r="G651">
        <f t="shared" si="137"/>
        <v>327.82221723437851</v>
      </c>
      <c r="H651">
        <f t="shared" si="130"/>
        <v>1.2181367020076754</v>
      </c>
      <c r="I651" s="4">
        <f t="shared" si="138"/>
        <v>4.0999999999999997E-6</v>
      </c>
      <c r="J651" s="5">
        <f t="shared" si="131"/>
        <v>6.2507812500002246E-7</v>
      </c>
      <c r="K651" s="5">
        <f t="shared" si="132"/>
        <v>8.0530643978856038E-4</v>
      </c>
      <c r="L651" s="5">
        <f t="shared" si="133"/>
        <v>2.1876212098570274E-9</v>
      </c>
      <c r="M651" s="6">
        <f t="shared" si="139"/>
        <v>1.1442474472823081E-5</v>
      </c>
      <c r="N651">
        <f t="shared" si="140"/>
        <v>2.5599999999999999E-4</v>
      </c>
      <c r="O651">
        <f t="shared" si="134"/>
        <v>0.12181367020076755</v>
      </c>
      <c r="P651">
        <f t="shared" si="135"/>
        <v>0.95997415046482082</v>
      </c>
      <c r="Q651">
        <f t="shared" si="141"/>
        <v>0.23548036851635137</v>
      </c>
      <c r="R651">
        <f t="shared" si="142"/>
        <v>0.23548036851635165</v>
      </c>
    </row>
    <row r="652" spans="6:18">
      <c r="F652">
        <f t="shared" si="136"/>
        <v>65.000000000000583</v>
      </c>
      <c r="G652">
        <f t="shared" si="137"/>
        <v>327.82221723437851</v>
      </c>
      <c r="H652">
        <f t="shared" si="130"/>
        <v>1.2181367020076754</v>
      </c>
      <c r="I652" s="4">
        <f t="shared" si="138"/>
        <v>4.0999999999999997E-6</v>
      </c>
      <c r="J652" s="5">
        <f t="shared" si="131"/>
        <v>6.2507812500002246E-7</v>
      </c>
      <c r="K652" s="5">
        <f t="shared" si="132"/>
        <v>8.0571643978856033E-4</v>
      </c>
      <c r="L652" s="5">
        <f t="shared" si="133"/>
        <v>2.1909642158513578E-9</v>
      </c>
      <c r="M652" s="6">
        <f t="shared" si="139"/>
        <v>1.1454128691777347E-5</v>
      </c>
      <c r="N652">
        <f t="shared" si="140"/>
        <v>2.5599999999999999E-4</v>
      </c>
      <c r="O652">
        <f t="shared" si="134"/>
        <v>0.12181367020076755</v>
      </c>
      <c r="P652">
        <f t="shared" si="135"/>
        <v>0.96002039576577625</v>
      </c>
      <c r="Q652">
        <f t="shared" si="141"/>
        <v>0.23543818633134406</v>
      </c>
      <c r="R652">
        <f t="shared" si="142"/>
        <v>0.23543818633134436</v>
      </c>
    </row>
    <row r="653" spans="6:18">
      <c r="F653">
        <f t="shared" si="136"/>
        <v>65.100000000000577</v>
      </c>
      <c r="G653">
        <f t="shared" si="137"/>
        <v>327.82221723437851</v>
      </c>
      <c r="H653">
        <f t="shared" si="130"/>
        <v>1.2181367020076754</v>
      </c>
      <c r="I653" s="4">
        <f t="shared" si="138"/>
        <v>4.0999999999999997E-6</v>
      </c>
      <c r="J653" s="5">
        <f t="shared" si="131"/>
        <v>6.2507812500002246E-7</v>
      </c>
      <c r="K653" s="5">
        <f t="shared" si="132"/>
        <v>8.0612643978856028E-4</v>
      </c>
      <c r="L653" s="5">
        <f t="shared" si="133"/>
        <v>2.1943106258476226E-9</v>
      </c>
      <c r="M653" s="6">
        <f t="shared" si="139"/>
        <v>1.1465788842652051E-5</v>
      </c>
      <c r="N653">
        <f t="shared" si="140"/>
        <v>2.5599999999999999E-4</v>
      </c>
      <c r="O653">
        <f t="shared" si="134"/>
        <v>0.12181367020076755</v>
      </c>
      <c r="P653">
        <f t="shared" si="135"/>
        <v>0.96006654693647719</v>
      </c>
      <c r="Q653">
        <f t="shared" si="141"/>
        <v>0.23539609000629938</v>
      </c>
      <c r="R653">
        <f t="shared" si="142"/>
        <v>0.23539609000629969</v>
      </c>
    </row>
    <row r="654" spans="6:18">
      <c r="F654">
        <f t="shared" si="136"/>
        <v>65.200000000000571</v>
      </c>
      <c r="G654">
        <f t="shared" si="137"/>
        <v>327.82221723437851</v>
      </c>
      <c r="H654">
        <f t="shared" si="130"/>
        <v>1.2181367020076754</v>
      </c>
      <c r="I654" s="4">
        <f t="shared" si="138"/>
        <v>4.0999999999999997E-6</v>
      </c>
      <c r="J654" s="5">
        <f t="shared" si="131"/>
        <v>6.2507812500002246E-7</v>
      </c>
      <c r="K654" s="5">
        <f t="shared" si="132"/>
        <v>8.0653643978856023E-4</v>
      </c>
      <c r="L654" s="5">
        <f t="shared" si="133"/>
        <v>2.1976604415779954E-9</v>
      </c>
      <c r="M654" s="6">
        <f t="shared" si="139"/>
        <v>1.1477454925447191E-5</v>
      </c>
      <c r="N654">
        <f t="shared" si="140"/>
        <v>2.5599999999999999E-4</v>
      </c>
      <c r="O654">
        <f t="shared" si="134"/>
        <v>0.12181367020076755</v>
      </c>
      <c r="P654">
        <f t="shared" si="135"/>
        <v>0.96011260421629918</v>
      </c>
      <c r="Q654">
        <f t="shared" si="141"/>
        <v>0.23535407932287328</v>
      </c>
      <c r="R654">
        <f t="shared" si="142"/>
        <v>0.23535407932287358</v>
      </c>
    </row>
    <row r="655" spans="6:18">
      <c r="F655">
        <f t="shared" si="136"/>
        <v>65.300000000000566</v>
      </c>
      <c r="G655">
        <f t="shared" si="137"/>
        <v>327.82221723437851</v>
      </c>
      <c r="H655">
        <f t="shared" si="130"/>
        <v>1.2181367020076754</v>
      </c>
      <c r="I655" s="4">
        <f t="shared" si="138"/>
        <v>4.0999999999999997E-6</v>
      </c>
      <c r="J655" s="5">
        <f t="shared" si="131"/>
        <v>6.2507812500002246E-7</v>
      </c>
      <c r="K655" s="5">
        <f t="shared" si="132"/>
        <v>8.0694643978856018E-4</v>
      </c>
      <c r="L655" s="5">
        <f t="shared" si="133"/>
        <v>2.2010136647746497E-9</v>
      </c>
      <c r="M655" s="6">
        <f t="shared" si="139"/>
        <v>1.1489126940162769E-5</v>
      </c>
      <c r="N655">
        <f t="shared" si="140"/>
        <v>2.5599999999999999E-4</v>
      </c>
      <c r="O655">
        <f t="shared" si="134"/>
        <v>0.12181367020076755</v>
      </c>
      <c r="P655">
        <f t="shared" si="135"/>
        <v>0.96015856784388776</v>
      </c>
      <c r="Q655">
        <f t="shared" si="141"/>
        <v>0.23531215406338765</v>
      </c>
      <c r="R655">
        <f t="shared" si="142"/>
        <v>0.23531215406338796</v>
      </c>
    </row>
    <row r="656" spans="6:18">
      <c r="F656">
        <f t="shared" si="136"/>
        <v>65.40000000000056</v>
      </c>
      <c r="G656">
        <f t="shared" si="137"/>
        <v>327.82221723437851</v>
      </c>
      <c r="H656">
        <f t="shared" si="130"/>
        <v>1.2181367020076754</v>
      </c>
      <c r="I656" s="4">
        <f t="shared" si="138"/>
        <v>4.0999999999999997E-6</v>
      </c>
      <c r="J656" s="5">
        <f t="shared" si="131"/>
        <v>6.2507812500002246E-7</v>
      </c>
      <c r="K656" s="5">
        <f t="shared" si="132"/>
        <v>8.0735643978856013E-4</v>
      </c>
      <c r="L656" s="5">
        <f t="shared" si="133"/>
        <v>2.2043702971697589E-9</v>
      </c>
      <c r="M656" s="6">
        <f t="shared" si="139"/>
        <v>1.1500804886798782E-5</v>
      </c>
      <c r="N656">
        <f t="shared" si="140"/>
        <v>2.5599999999999999E-4</v>
      </c>
      <c r="O656">
        <f t="shared" si="134"/>
        <v>0.12181367020076755</v>
      </c>
      <c r="P656">
        <f t="shared" si="135"/>
        <v>0.96020443805716083</v>
      </c>
      <c r="Q656">
        <f t="shared" si="141"/>
        <v>0.23527031401082799</v>
      </c>
      <c r="R656">
        <f t="shared" si="142"/>
        <v>0.23527031401082829</v>
      </c>
    </row>
    <row r="657" spans="6:18">
      <c r="F657">
        <f t="shared" si="136"/>
        <v>65.500000000000554</v>
      </c>
      <c r="G657">
        <f t="shared" si="137"/>
        <v>327.82221723437851</v>
      </c>
      <c r="H657">
        <f t="shared" si="130"/>
        <v>1.2181367020076754</v>
      </c>
      <c r="I657" s="4">
        <f t="shared" si="138"/>
        <v>4.0999999999999997E-6</v>
      </c>
      <c r="J657" s="5">
        <f t="shared" si="131"/>
        <v>6.2507812500002246E-7</v>
      </c>
      <c r="K657" s="5">
        <f t="shared" si="132"/>
        <v>8.0776643978856008E-4</v>
      </c>
      <c r="L657" s="5">
        <f t="shared" si="133"/>
        <v>2.207730340495497E-9</v>
      </c>
      <c r="M657" s="6">
        <f t="shared" si="139"/>
        <v>1.1512488765355228E-5</v>
      </c>
      <c r="N657">
        <f t="shared" si="140"/>
        <v>2.5599999999999999E-4</v>
      </c>
      <c r="O657">
        <f t="shared" si="134"/>
        <v>0.12181367020076755</v>
      </c>
      <c r="P657">
        <f t="shared" si="135"/>
        <v>0.96025021509331177</v>
      </c>
      <c r="Q657">
        <f t="shared" si="141"/>
        <v>0.23522855894884104</v>
      </c>
      <c r="R657">
        <f t="shared" si="142"/>
        <v>0.23522855894884134</v>
      </c>
    </row>
    <row r="658" spans="6:18">
      <c r="F658">
        <f t="shared" si="136"/>
        <v>65.600000000000549</v>
      </c>
      <c r="G658">
        <f t="shared" si="137"/>
        <v>327.82221723437851</v>
      </c>
      <c r="H658">
        <f t="shared" si="130"/>
        <v>1.2181367020076754</v>
      </c>
      <c r="I658" s="4">
        <f t="shared" si="138"/>
        <v>4.0999999999999997E-6</v>
      </c>
      <c r="J658" s="5">
        <f t="shared" si="131"/>
        <v>6.2507812500002246E-7</v>
      </c>
      <c r="K658" s="5">
        <f t="shared" si="132"/>
        <v>8.0817643978856003E-4</v>
      </c>
      <c r="L658" s="5">
        <f t="shared" si="133"/>
        <v>2.2110937964840374E-9</v>
      </c>
      <c r="M658" s="6">
        <f t="shared" si="139"/>
        <v>1.1524178575832114E-5</v>
      </c>
      <c r="N658">
        <f t="shared" si="140"/>
        <v>2.5599999999999999E-4</v>
      </c>
      <c r="O658">
        <f t="shared" si="134"/>
        <v>0.12181367020076755</v>
      </c>
      <c r="P658">
        <f t="shared" si="135"/>
        <v>0.96029589918881086</v>
      </c>
      <c r="Q658">
        <f t="shared" si="141"/>
        <v>0.23518688866173243</v>
      </c>
      <c r="R658">
        <f t="shared" si="142"/>
        <v>0.23518688866173273</v>
      </c>
    </row>
    <row r="659" spans="6:18">
      <c r="F659">
        <f t="shared" si="136"/>
        <v>65.700000000000543</v>
      </c>
      <c r="G659">
        <f t="shared" si="137"/>
        <v>327.82221723437851</v>
      </c>
      <c r="H659">
        <f t="shared" ref="H659:H722" si="143">(G659-Tf)/ml</f>
        <v>1.2181367020076754</v>
      </c>
      <c r="I659" s="4">
        <f t="shared" si="138"/>
        <v>4.0999999999999997E-6</v>
      </c>
      <c r="J659" s="5">
        <f t="shared" ref="J659:J722" si="144">Glob(H659,N659,Dl,Co,kpart)</f>
        <v>6.2507812500002246E-7</v>
      </c>
      <c r="K659" s="5">
        <f t="shared" ref="K659:K722" si="145">I658*dt+K658</f>
        <v>8.0858643978855998E-4</v>
      </c>
      <c r="L659" s="5">
        <f t="shared" ref="L659:L722" si="146">K659^3*4/3*PI()</f>
        <v>2.214460666867554E-9</v>
      </c>
      <c r="M659" s="6">
        <f t="shared" si="139"/>
        <v>1.1535874318229436E-5</v>
      </c>
      <c r="N659">
        <f t="shared" si="140"/>
        <v>2.5599999999999999E-4</v>
      </c>
      <c r="O659">
        <f t="shared" ref="O659:O722" si="147">O658+(kpart*H658-O658)/L658/R658*(L658*(R659-R658)+R658*MAX(I658,J658)*M658*dt)</f>
        <v>0.12181367020076755</v>
      </c>
      <c r="P659">
        <f t="shared" ref="P659:P722" si="148">R659*O659+(1-R659)*H659</f>
        <v>0.96034149057940932</v>
      </c>
      <c r="Q659">
        <f t="shared" si="141"/>
        <v>0.23514530293446434</v>
      </c>
      <c r="R659">
        <f t="shared" si="142"/>
        <v>0.23514530293446465</v>
      </c>
    </row>
    <row r="660" spans="6:18">
      <c r="F660">
        <f t="shared" si="136"/>
        <v>65.800000000000537</v>
      </c>
      <c r="G660">
        <f t="shared" si="137"/>
        <v>327.82221723437851</v>
      </c>
      <c r="H660">
        <f t="shared" si="143"/>
        <v>1.2181367020076754</v>
      </c>
      <c r="I660" s="4">
        <f t="shared" si="138"/>
        <v>4.0999999999999997E-6</v>
      </c>
      <c r="J660" s="5">
        <f t="shared" si="144"/>
        <v>6.2507812500002246E-7</v>
      </c>
      <c r="K660" s="5">
        <f t="shared" si="145"/>
        <v>8.0899643978855993E-4</v>
      </c>
      <c r="L660" s="5">
        <f t="shared" si="146"/>
        <v>2.21783095337822E-9</v>
      </c>
      <c r="M660" s="6">
        <f t="shared" si="139"/>
        <v>1.1547575992547191E-5</v>
      </c>
      <c r="N660">
        <f t="shared" si="140"/>
        <v>2.5599999999999999E-4</v>
      </c>
      <c r="O660">
        <f t="shared" si="147"/>
        <v>0.12181367020076755</v>
      </c>
      <c r="P660">
        <f t="shared" si="148"/>
        <v>0.9603869895001409</v>
      </c>
      <c r="Q660">
        <f t="shared" si="141"/>
        <v>0.23510380155265317</v>
      </c>
      <c r="R660">
        <f t="shared" si="142"/>
        <v>0.23510380155265345</v>
      </c>
    </row>
    <row r="661" spans="6:18">
      <c r="F661">
        <f t="shared" si="136"/>
        <v>65.900000000000531</v>
      </c>
      <c r="G661">
        <f t="shared" si="137"/>
        <v>327.82221723437851</v>
      </c>
      <c r="H661">
        <f t="shared" si="143"/>
        <v>1.2181367020076754</v>
      </c>
      <c r="I661" s="4">
        <f t="shared" si="138"/>
        <v>4.0999999999999997E-6</v>
      </c>
      <c r="J661" s="5">
        <f t="shared" si="144"/>
        <v>6.2507812500002246E-7</v>
      </c>
      <c r="K661" s="5">
        <f t="shared" si="145"/>
        <v>8.0940643978855988E-4</v>
      </c>
      <c r="L661" s="5">
        <f t="shared" si="146"/>
        <v>2.2212046577482099E-9</v>
      </c>
      <c r="M661" s="6">
        <f t="shared" si="139"/>
        <v>1.1559283598785385E-5</v>
      </c>
      <c r="N661">
        <f t="shared" si="140"/>
        <v>2.5599999999999999E-4</v>
      </c>
      <c r="O661">
        <f t="shared" si="147"/>
        <v>0.12181367020076755</v>
      </c>
      <c r="P661">
        <f t="shared" si="148"/>
        <v>0.96043239618532417</v>
      </c>
      <c r="Q661">
        <f t="shared" si="141"/>
        <v>0.23506238430256721</v>
      </c>
      <c r="R661">
        <f t="shared" si="142"/>
        <v>0.23506238430256748</v>
      </c>
    </row>
    <row r="662" spans="6:18">
      <c r="F662">
        <f t="shared" si="136"/>
        <v>66.000000000000526</v>
      </c>
      <c r="G662">
        <f t="shared" si="137"/>
        <v>327.82221723437851</v>
      </c>
      <c r="H662">
        <f t="shared" si="143"/>
        <v>1.2181367020076754</v>
      </c>
      <c r="I662" s="4">
        <f t="shared" si="138"/>
        <v>4.0999999999999997E-6</v>
      </c>
      <c r="J662" s="5">
        <f t="shared" si="144"/>
        <v>6.2507812500002246E-7</v>
      </c>
      <c r="K662" s="5">
        <f t="shared" si="145"/>
        <v>8.0981643978855983E-4</v>
      </c>
      <c r="L662" s="5">
        <f t="shared" si="146"/>
        <v>2.2245817817096966E-9</v>
      </c>
      <c r="M662" s="6">
        <f t="shared" si="139"/>
        <v>1.1570997136944014E-5</v>
      </c>
      <c r="N662">
        <f t="shared" si="140"/>
        <v>2.5599999999999999E-4</v>
      </c>
      <c r="O662">
        <f t="shared" si="147"/>
        <v>0.12181367020076755</v>
      </c>
      <c r="P662">
        <f t="shared" si="148"/>
        <v>0.96047771086856637</v>
      </c>
      <c r="Q662">
        <f t="shared" si="141"/>
        <v>0.23502105097112433</v>
      </c>
      <c r="R662">
        <f t="shared" si="142"/>
        <v>0.23502105097112461</v>
      </c>
    </row>
    <row r="663" spans="6:18">
      <c r="F663">
        <f t="shared" si="136"/>
        <v>66.10000000000052</v>
      </c>
      <c r="G663">
        <f t="shared" si="137"/>
        <v>327.82221723437851</v>
      </c>
      <c r="H663">
        <f t="shared" si="143"/>
        <v>1.2181367020076754</v>
      </c>
      <c r="I663" s="4">
        <f t="shared" si="138"/>
        <v>4.0999999999999997E-6</v>
      </c>
      <c r="J663" s="5">
        <f t="shared" si="144"/>
        <v>6.2507812500002246E-7</v>
      </c>
      <c r="K663" s="5">
        <f t="shared" si="145"/>
        <v>8.1022643978855978E-4</v>
      </c>
      <c r="L663" s="5">
        <f t="shared" si="146"/>
        <v>2.2279623269948537E-9</v>
      </c>
      <c r="M663" s="6">
        <f t="shared" si="139"/>
        <v>1.1582716607023077E-5</v>
      </c>
      <c r="N663">
        <f t="shared" si="140"/>
        <v>2.5599999999999999E-4</v>
      </c>
      <c r="O663">
        <f t="shared" si="147"/>
        <v>0.12181367020076755</v>
      </c>
      <c r="P663">
        <f t="shared" si="148"/>
        <v>0.96052293378276432</v>
      </c>
      <c r="Q663">
        <f t="shared" si="141"/>
        <v>0.23497980134588972</v>
      </c>
      <c r="R663">
        <f t="shared" si="142"/>
        <v>0.23497980134589</v>
      </c>
    </row>
    <row r="664" spans="6:18">
      <c r="F664">
        <f t="shared" si="136"/>
        <v>66.200000000000514</v>
      </c>
      <c r="G664">
        <f t="shared" si="137"/>
        <v>327.82221723437851</v>
      </c>
      <c r="H664">
        <f t="shared" si="143"/>
        <v>1.2181367020076754</v>
      </c>
      <c r="I664" s="4">
        <f t="shared" si="138"/>
        <v>4.0999999999999997E-6</v>
      </c>
      <c r="J664" s="5">
        <f t="shared" si="144"/>
        <v>6.2507812500002246E-7</v>
      </c>
      <c r="K664" s="5">
        <f t="shared" si="145"/>
        <v>8.1063643978855973E-4</v>
      </c>
      <c r="L664" s="5">
        <f t="shared" si="146"/>
        <v>2.2313462953358555E-9</v>
      </c>
      <c r="M664" s="6">
        <f t="shared" si="139"/>
        <v>1.159444200902258E-5</v>
      </c>
      <c r="N664">
        <f t="shared" si="140"/>
        <v>2.5599999999999999E-4</v>
      </c>
      <c r="O664">
        <f t="shared" si="147"/>
        <v>0.12181367020076755</v>
      </c>
      <c r="P664">
        <f t="shared" si="148"/>
        <v>0.96056806516010851</v>
      </c>
      <c r="Q664">
        <f t="shared" si="141"/>
        <v>0.23493863521507355</v>
      </c>
      <c r="R664">
        <f t="shared" si="142"/>
        <v>0.23493863521507383</v>
      </c>
    </row>
    <row r="665" spans="6:18">
      <c r="F665">
        <f t="shared" si="136"/>
        <v>66.300000000000509</v>
      </c>
      <c r="G665">
        <f t="shared" si="137"/>
        <v>327.82221723437851</v>
      </c>
      <c r="H665">
        <f t="shared" si="143"/>
        <v>1.2181367020076754</v>
      </c>
      <c r="I665" s="4">
        <f t="shared" si="138"/>
        <v>4.0999999999999997E-6</v>
      </c>
      <c r="J665" s="5">
        <f t="shared" si="144"/>
        <v>6.2507812500002246E-7</v>
      </c>
      <c r="K665" s="5">
        <f t="shared" si="145"/>
        <v>8.1104643978855968E-4</v>
      </c>
      <c r="L665" s="5">
        <f t="shared" si="146"/>
        <v>2.2347336884648759E-9</v>
      </c>
      <c r="M665" s="6">
        <f t="shared" si="139"/>
        <v>1.1606173342942517E-5</v>
      </c>
      <c r="N665">
        <f t="shared" si="140"/>
        <v>2.5599999999999999E-4</v>
      </c>
      <c r="O665">
        <f t="shared" si="147"/>
        <v>0.12181367020076755</v>
      </c>
      <c r="P665">
        <f t="shared" si="148"/>
        <v>0.9606131052320841</v>
      </c>
      <c r="Q665">
        <f t="shared" si="141"/>
        <v>0.23489755236752866</v>
      </c>
      <c r="R665">
        <f t="shared" si="142"/>
        <v>0.23489755236752893</v>
      </c>
    </row>
    <row r="666" spans="6:18">
      <c r="F666">
        <f t="shared" si="136"/>
        <v>66.400000000000503</v>
      </c>
      <c r="G666">
        <f t="shared" si="137"/>
        <v>327.82221723437851</v>
      </c>
      <c r="H666">
        <f t="shared" si="143"/>
        <v>1.2181367020076754</v>
      </c>
      <c r="I666" s="4">
        <f t="shared" si="138"/>
        <v>4.0999999999999997E-6</v>
      </c>
      <c r="J666" s="5">
        <f t="shared" si="144"/>
        <v>6.2507812500002246E-7</v>
      </c>
      <c r="K666" s="5">
        <f t="shared" si="145"/>
        <v>8.1145643978855963E-4</v>
      </c>
      <c r="L666" s="5">
        <f t="shared" si="146"/>
        <v>2.2381245081140875E-9</v>
      </c>
      <c r="M666" s="6">
        <f t="shared" si="139"/>
        <v>1.1617910608782891E-5</v>
      </c>
      <c r="N666">
        <f t="shared" si="140"/>
        <v>2.5599999999999999E-4</v>
      </c>
      <c r="O666">
        <f t="shared" si="147"/>
        <v>0.12181367020076755</v>
      </c>
      <c r="P666">
        <f t="shared" si="148"/>
        <v>0.9606580542294747</v>
      </c>
      <c r="Q666">
        <f t="shared" si="141"/>
        <v>0.23485655259274837</v>
      </c>
      <c r="R666">
        <f t="shared" si="142"/>
        <v>0.23485655259274865</v>
      </c>
    </row>
    <row r="667" spans="6:18">
      <c r="F667">
        <f t="shared" si="136"/>
        <v>66.500000000000497</v>
      </c>
      <c r="G667">
        <f t="shared" si="137"/>
        <v>327.82221723437851</v>
      </c>
      <c r="H667">
        <f t="shared" si="143"/>
        <v>1.2181367020076754</v>
      </c>
      <c r="I667" s="4">
        <f t="shared" si="138"/>
        <v>4.0999999999999997E-6</v>
      </c>
      <c r="J667" s="5">
        <f t="shared" si="144"/>
        <v>6.2507812500002246E-7</v>
      </c>
      <c r="K667" s="5">
        <f t="shared" si="145"/>
        <v>8.1186643978855958E-4</v>
      </c>
      <c r="L667" s="5">
        <f t="shared" si="146"/>
        <v>2.2415187560156643E-9</v>
      </c>
      <c r="M667" s="6">
        <f t="shared" si="139"/>
        <v>1.1629653806543701E-5</v>
      </c>
      <c r="N667">
        <f t="shared" si="140"/>
        <v>2.5599999999999999E-4</v>
      </c>
      <c r="O667">
        <f t="shared" si="147"/>
        <v>0.12181367020076755</v>
      </c>
      <c r="P667">
        <f t="shared" si="148"/>
        <v>0.96070291238236383</v>
      </c>
      <c r="Q667">
        <f t="shared" si="141"/>
        <v>0.23481563568086417</v>
      </c>
      <c r="R667">
        <f t="shared" si="142"/>
        <v>0.23481563568086444</v>
      </c>
    </row>
    <row r="668" spans="6:18">
      <c r="F668">
        <f t="shared" ref="F668:F731" si="149">F667+dt</f>
        <v>66.600000000000492</v>
      </c>
      <c r="G668">
        <f t="shared" si="137"/>
        <v>327.82221723437851</v>
      </c>
      <c r="H668">
        <f t="shared" si="143"/>
        <v>1.2181367020076754</v>
      </c>
      <c r="I668" s="4">
        <f t="shared" si="138"/>
        <v>4.0999999999999997E-6</v>
      </c>
      <c r="J668" s="5">
        <f t="shared" si="144"/>
        <v>6.2507812500002246E-7</v>
      </c>
      <c r="K668" s="5">
        <f t="shared" si="145"/>
        <v>8.1227643978855953E-4</v>
      </c>
      <c r="L668" s="5">
        <f t="shared" si="146"/>
        <v>2.2449164339017805E-9</v>
      </c>
      <c r="M668" s="6">
        <f t="shared" si="139"/>
        <v>1.164140293622495E-5</v>
      </c>
      <c r="N668">
        <f t="shared" si="140"/>
        <v>2.5599999999999999E-4</v>
      </c>
      <c r="O668">
        <f t="shared" si="147"/>
        <v>0.12181367020076755</v>
      </c>
      <c r="P668">
        <f t="shared" si="148"/>
        <v>0.96074767992013788</v>
      </c>
      <c r="Q668">
        <f t="shared" si="141"/>
        <v>0.23477480142264343</v>
      </c>
      <c r="R668">
        <f t="shared" si="142"/>
        <v>0.2347748014226437</v>
      </c>
    </row>
    <row r="669" spans="6:18">
      <c r="F669">
        <f t="shared" si="149"/>
        <v>66.700000000000486</v>
      </c>
      <c r="G669">
        <f t="shared" si="137"/>
        <v>327.82221723437851</v>
      </c>
      <c r="H669">
        <f t="shared" si="143"/>
        <v>1.2181367020076754</v>
      </c>
      <c r="I669" s="4">
        <f t="shared" si="138"/>
        <v>4.0999999999999997E-6</v>
      </c>
      <c r="J669" s="5">
        <f t="shared" si="144"/>
        <v>6.2507812500002246E-7</v>
      </c>
      <c r="K669" s="5">
        <f t="shared" si="145"/>
        <v>8.1268643978855948E-4</v>
      </c>
      <c r="L669" s="5">
        <f t="shared" si="146"/>
        <v>2.2483175435046089E-9</v>
      </c>
      <c r="M669" s="6">
        <f t="shared" si="139"/>
        <v>1.1653157997826629E-5</v>
      </c>
      <c r="N669">
        <f t="shared" si="140"/>
        <v>2.5599999999999999E-4</v>
      </c>
      <c r="O669">
        <f t="shared" si="147"/>
        <v>0.12181367020076755</v>
      </c>
      <c r="P669">
        <f t="shared" si="148"/>
        <v>0.96079235707148902</v>
      </c>
      <c r="Q669">
        <f t="shared" si="141"/>
        <v>0.23473404960948721</v>
      </c>
      <c r="R669">
        <f t="shared" si="142"/>
        <v>0.23473404960948746</v>
      </c>
    </row>
    <row r="670" spans="6:18">
      <c r="F670">
        <f t="shared" si="149"/>
        <v>66.80000000000048</v>
      </c>
      <c r="G670">
        <f t="shared" si="137"/>
        <v>327.82221723437851</v>
      </c>
      <c r="H670">
        <f t="shared" si="143"/>
        <v>1.2181367020076754</v>
      </c>
      <c r="I670" s="4">
        <f t="shared" si="138"/>
        <v>4.0999999999999997E-6</v>
      </c>
      <c r="J670" s="5">
        <f t="shared" si="144"/>
        <v>6.2507812500002246E-7</v>
      </c>
      <c r="K670" s="5">
        <f t="shared" si="145"/>
        <v>8.1309643978855943E-4</v>
      </c>
      <c r="L670" s="5">
        <f t="shared" si="146"/>
        <v>2.2517220865563244E-9</v>
      </c>
      <c r="M670" s="6">
        <f t="shared" si="139"/>
        <v>1.166491899134875E-5</v>
      </c>
      <c r="N670">
        <f t="shared" si="140"/>
        <v>2.5599999999999999E-4</v>
      </c>
      <c r="O670">
        <f t="shared" si="147"/>
        <v>0.12181367020076755</v>
      </c>
      <c r="P670">
        <f t="shared" si="148"/>
        <v>0.96083694406441666</v>
      </c>
      <c r="Q670">
        <f t="shared" si="141"/>
        <v>0.23469338003342796</v>
      </c>
      <c r="R670">
        <f t="shared" si="142"/>
        <v>0.23469338003342824</v>
      </c>
    </row>
    <row r="671" spans="6:18">
      <c r="F671">
        <f t="shared" si="149"/>
        <v>66.900000000000475</v>
      </c>
      <c r="G671">
        <f t="shared" si="137"/>
        <v>327.82221723437851</v>
      </c>
      <c r="H671">
        <f t="shared" si="143"/>
        <v>1.2181367020076754</v>
      </c>
      <c r="I671" s="4">
        <f t="shared" si="138"/>
        <v>4.0999999999999997E-6</v>
      </c>
      <c r="J671" s="5">
        <f t="shared" si="144"/>
        <v>6.2507812500002246E-7</v>
      </c>
      <c r="K671" s="5">
        <f t="shared" si="145"/>
        <v>8.1350643978855938E-4</v>
      </c>
      <c r="L671" s="5">
        <f t="shared" si="146"/>
        <v>2.2551300647890992E-9</v>
      </c>
      <c r="M671" s="6">
        <f t="shared" si="139"/>
        <v>1.1676685916791305E-5</v>
      </c>
      <c r="N671">
        <f t="shared" si="140"/>
        <v>2.5599999999999999E-4</v>
      </c>
      <c r="O671">
        <f t="shared" si="147"/>
        <v>0.12181367020076755</v>
      </c>
      <c r="P671">
        <f t="shared" si="148"/>
        <v>0.96088144112623042</v>
      </c>
      <c r="Q671">
        <f t="shared" si="141"/>
        <v>0.23465279248712739</v>
      </c>
      <c r="R671">
        <f t="shared" si="142"/>
        <v>0.23465279248712767</v>
      </c>
    </row>
    <row r="672" spans="6:18">
      <c r="F672">
        <f t="shared" si="149"/>
        <v>67.000000000000469</v>
      </c>
      <c r="G672">
        <f t="shared" si="137"/>
        <v>327.82221723437851</v>
      </c>
      <c r="H672">
        <f t="shared" si="143"/>
        <v>1.2181367020076754</v>
      </c>
      <c r="I672" s="4">
        <f t="shared" si="138"/>
        <v>4.0999999999999997E-6</v>
      </c>
      <c r="J672" s="5">
        <f t="shared" si="144"/>
        <v>6.2507812500002246E-7</v>
      </c>
      <c r="K672" s="5">
        <f t="shared" si="145"/>
        <v>8.1391643978855933E-4</v>
      </c>
      <c r="L672" s="5">
        <f t="shared" si="146"/>
        <v>2.258541479935108E-9</v>
      </c>
      <c r="M672" s="6">
        <f t="shared" si="139"/>
        <v>1.1688458774154295E-5</v>
      </c>
      <c r="N672">
        <f t="shared" si="140"/>
        <v>2.5599999999999999E-4</v>
      </c>
      <c r="O672">
        <f t="shared" si="147"/>
        <v>0.12181367020076755</v>
      </c>
      <c r="P672">
        <f t="shared" si="148"/>
        <v>0.96092584848355289</v>
      </c>
      <c r="Q672">
        <f t="shared" si="141"/>
        <v>0.23461228676387416</v>
      </c>
      <c r="R672">
        <f t="shared" si="142"/>
        <v>0.23461228676387444</v>
      </c>
    </row>
    <row r="673" spans="6:18">
      <c r="F673">
        <f t="shared" si="149"/>
        <v>67.100000000000463</v>
      </c>
      <c r="G673">
        <f t="shared" si="137"/>
        <v>327.82221723437851</v>
      </c>
      <c r="H673">
        <f t="shared" si="143"/>
        <v>1.2181367020076754</v>
      </c>
      <c r="I673" s="4">
        <f t="shared" si="138"/>
        <v>4.0999999999999997E-6</v>
      </c>
      <c r="J673" s="5">
        <f t="shared" si="144"/>
        <v>6.2507812500002246E-7</v>
      </c>
      <c r="K673" s="5">
        <f t="shared" si="145"/>
        <v>8.1432643978855928E-4</v>
      </c>
      <c r="L673" s="5">
        <f t="shared" si="146"/>
        <v>2.2619563337265238E-9</v>
      </c>
      <c r="M673" s="6">
        <f t="shared" si="139"/>
        <v>1.1700237563437722E-5</v>
      </c>
      <c r="N673">
        <f t="shared" si="140"/>
        <v>2.5599999999999999E-4</v>
      </c>
      <c r="O673">
        <f t="shared" si="147"/>
        <v>0.12181367020076755</v>
      </c>
      <c r="P673">
        <f t="shared" si="148"/>
        <v>0.96097016636232158</v>
      </c>
      <c r="Q673">
        <f t="shared" si="141"/>
        <v>0.23457186265758173</v>
      </c>
      <c r="R673">
        <f t="shared" si="142"/>
        <v>0.23457186265758198</v>
      </c>
    </row>
    <row r="674" spans="6:18">
      <c r="F674">
        <f t="shared" si="149"/>
        <v>67.200000000000458</v>
      </c>
      <c r="G674">
        <f t="shared" si="137"/>
        <v>327.82221723437851</v>
      </c>
      <c r="H674">
        <f t="shared" si="143"/>
        <v>1.2181367020076754</v>
      </c>
      <c r="I674" s="4">
        <f t="shared" si="138"/>
        <v>4.0999999999999997E-6</v>
      </c>
      <c r="J674" s="5">
        <f t="shared" si="144"/>
        <v>6.2507812500002246E-7</v>
      </c>
      <c r="K674" s="5">
        <f t="shared" si="145"/>
        <v>8.1473643978855924E-4</v>
      </c>
      <c r="L674" s="5">
        <f t="shared" si="146"/>
        <v>2.2653746278955207E-9</v>
      </c>
      <c r="M674" s="6">
        <f t="shared" si="139"/>
        <v>1.1712022284641586E-5</v>
      </c>
      <c r="N674">
        <f t="shared" si="140"/>
        <v>2.5599999999999999E-4</v>
      </c>
      <c r="O674">
        <f t="shared" si="147"/>
        <v>0.12181367020076755</v>
      </c>
      <c r="P674">
        <f t="shared" si="148"/>
        <v>0.96101439498779118</v>
      </c>
      <c r="Q674">
        <f t="shared" si="141"/>
        <v>0.23453151996278604</v>
      </c>
      <c r="R674">
        <f t="shared" si="142"/>
        <v>0.23453151996278629</v>
      </c>
    </row>
    <row r="675" spans="6:18">
      <c r="F675">
        <f t="shared" si="149"/>
        <v>67.300000000000452</v>
      </c>
      <c r="G675">
        <f t="shared" si="137"/>
        <v>327.82221723437851</v>
      </c>
      <c r="H675">
        <f t="shared" si="143"/>
        <v>1.2181367020076754</v>
      </c>
      <c r="I675" s="4">
        <f t="shared" si="138"/>
        <v>4.0999999999999997E-6</v>
      </c>
      <c r="J675" s="5">
        <f t="shared" si="144"/>
        <v>6.2507812500002246E-7</v>
      </c>
      <c r="K675" s="5">
        <f t="shared" si="145"/>
        <v>8.1514643978855919E-4</v>
      </c>
      <c r="L675" s="5">
        <f t="shared" si="146"/>
        <v>2.2687963641742724E-9</v>
      </c>
      <c r="M675" s="6">
        <f t="shared" si="139"/>
        <v>1.1723812937765886E-5</v>
      </c>
      <c r="N675">
        <f t="shared" si="140"/>
        <v>2.5599999999999999E-4</v>
      </c>
      <c r="O675">
        <f t="shared" si="147"/>
        <v>0.12181367020076755</v>
      </c>
      <c r="P675">
        <f t="shared" si="148"/>
        <v>0.96105853458453672</v>
      </c>
      <c r="Q675">
        <f t="shared" si="141"/>
        <v>0.23449125847464347</v>
      </c>
      <c r="R675">
        <f t="shared" si="142"/>
        <v>0.23449125847464375</v>
      </c>
    </row>
    <row r="676" spans="6:18">
      <c r="F676">
        <f t="shared" si="149"/>
        <v>67.400000000000446</v>
      </c>
      <c r="G676">
        <f t="shared" si="137"/>
        <v>327.82221723437851</v>
      </c>
      <c r="H676">
        <f t="shared" si="143"/>
        <v>1.2181367020076754</v>
      </c>
      <c r="I676" s="4">
        <f t="shared" si="138"/>
        <v>4.0999999999999997E-6</v>
      </c>
      <c r="J676" s="5">
        <f t="shared" si="144"/>
        <v>6.2507812500002246E-7</v>
      </c>
      <c r="K676" s="5">
        <f t="shared" si="145"/>
        <v>8.1555643978855914E-4</v>
      </c>
      <c r="L676" s="5">
        <f t="shared" si="146"/>
        <v>2.2722215442949522E-9</v>
      </c>
      <c r="M676" s="6">
        <f t="shared" si="139"/>
        <v>1.173560952281062E-5</v>
      </c>
      <c r="N676">
        <f t="shared" si="140"/>
        <v>2.5599999999999999E-4</v>
      </c>
      <c r="O676">
        <f t="shared" si="147"/>
        <v>0.12181367020076755</v>
      </c>
      <c r="P676">
        <f t="shared" si="148"/>
        <v>0.9611025853764551</v>
      </c>
      <c r="Q676">
        <f t="shared" si="141"/>
        <v>0.23445107798892861</v>
      </c>
      <c r="R676">
        <f t="shared" si="142"/>
        <v>0.23445107798892889</v>
      </c>
    </row>
    <row r="677" spans="6:18">
      <c r="F677">
        <f t="shared" si="149"/>
        <v>67.500000000000441</v>
      </c>
      <c r="G677">
        <f t="shared" si="137"/>
        <v>327.82221723437851</v>
      </c>
      <c r="H677">
        <f t="shared" si="143"/>
        <v>1.2181367020076754</v>
      </c>
      <c r="I677" s="4">
        <f t="shared" si="138"/>
        <v>4.0999999999999997E-6</v>
      </c>
      <c r="J677" s="5">
        <f t="shared" si="144"/>
        <v>6.2507812500002246E-7</v>
      </c>
      <c r="K677" s="5">
        <f t="shared" si="145"/>
        <v>8.1596643978855909E-4</v>
      </c>
      <c r="L677" s="5">
        <f t="shared" si="146"/>
        <v>2.2756501699897345E-9</v>
      </c>
      <c r="M677" s="6">
        <f t="shared" si="139"/>
        <v>1.1747412039775795E-5</v>
      </c>
      <c r="N677">
        <f t="shared" si="140"/>
        <v>2.5599999999999999E-4</v>
      </c>
      <c r="O677">
        <f t="shared" si="147"/>
        <v>0.12181367020076755</v>
      </c>
      <c r="P677">
        <f t="shared" si="148"/>
        <v>0.9611465475867681</v>
      </c>
      <c r="Q677">
        <f t="shared" si="141"/>
        <v>0.23441097830203206</v>
      </c>
      <c r="R677">
        <f t="shared" si="142"/>
        <v>0.23441097830203231</v>
      </c>
    </row>
    <row r="678" spans="6:18">
      <c r="F678">
        <f t="shared" si="149"/>
        <v>67.600000000000435</v>
      </c>
      <c r="G678">
        <f t="shared" si="137"/>
        <v>327.82221723437851</v>
      </c>
      <c r="H678">
        <f t="shared" si="143"/>
        <v>1.2181367020076754</v>
      </c>
      <c r="I678" s="4">
        <f t="shared" si="138"/>
        <v>4.0999999999999997E-6</v>
      </c>
      <c r="J678" s="5">
        <f t="shared" si="144"/>
        <v>6.2507812500002246E-7</v>
      </c>
      <c r="K678" s="5">
        <f t="shared" si="145"/>
        <v>8.1637643978855904E-4</v>
      </c>
      <c r="L678" s="5">
        <f t="shared" si="146"/>
        <v>2.2790822429907914E-9</v>
      </c>
      <c r="M678" s="6">
        <f t="shared" si="139"/>
        <v>1.1759220488661402E-5</v>
      </c>
      <c r="N678">
        <f t="shared" si="140"/>
        <v>2.5599999999999999E-4</v>
      </c>
      <c r="O678">
        <f t="shared" si="147"/>
        <v>0.12181367020076755</v>
      </c>
      <c r="P678">
        <f t="shared" si="148"/>
        <v>0.96119042143802436</v>
      </c>
      <c r="Q678">
        <f t="shared" si="141"/>
        <v>0.23437095921095819</v>
      </c>
      <c r="R678">
        <f t="shared" si="142"/>
        <v>0.23437095921095843</v>
      </c>
    </row>
    <row r="679" spans="6:18">
      <c r="F679">
        <f t="shared" si="149"/>
        <v>67.700000000000429</v>
      </c>
      <c r="G679">
        <f t="shared" si="137"/>
        <v>327.82221723437851</v>
      </c>
      <c r="H679">
        <f t="shared" si="143"/>
        <v>1.2181367020076754</v>
      </c>
      <c r="I679" s="4">
        <f t="shared" si="138"/>
        <v>4.0999999999999997E-6</v>
      </c>
      <c r="J679" s="5">
        <f t="shared" si="144"/>
        <v>6.2507812500002246E-7</v>
      </c>
      <c r="K679" s="5">
        <f t="shared" si="145"/>
        <v>8.1678643978855899E-4</v>
      </c>
      <c r="L679" s="5">
        <f t="shared" si="146"/>
        <v>2.2825177650302979E-9</v>
      </c>
      <c r="M679" s="6">
        <f t="shared" si="139"/>
        <v>1.1771034869467444E-5</v>
      </c>
      <c r="N679">
        <f t="shared" si="140"/>
        <v>2.5599999999999999E-4</v>
      </c>
      <c r="O679">
        <f t="shared" si="147"/>
        <v>0.12181367020076755</v>
      </c>
      <c r="P679">
        <f t="shared" si="148"/>
        <v>0.96123420715210206</v>
      </c>
      <c r="Q679">
        <f t="shared" si="141"/>
        <v>0.23433102051332313</v>
      </c>
      <c r="R679">
        <f t="shared" si="142"/>
        <v>0.23433102051332338</v>
      </c>
    </row>
    <row r="680" spans="6:18">
      <c r="F680">
        <f t="shared" si="149"/>
        <v>67.800000000000423</v>
      </c>
      <c r="G680">
        <f t="shared" si="137"/>
        <v>327.82221723437851</v>
      </c>
      <c r="H680">
        <f t="shared" si="143"/>
        <v>1.2181367020076754</v>
      </c>
      <c r="I680" s="4">
        <f t="shared" si="138"/>
        <v>4.0999999999999997E-6</v>
      </c>
      <c r="J680" s="5">
        <f t="shared" si="144"/>
        <v>6.2507812500002246E-7</v>
      </c>
      <c r="K680" s="5">
        <f t="shared" si="145"/>
        <v>8.1719643978855894E-4</v>
      </c>
      <c r="L680" s="5">
        <f t="shared" si="146"/>
        <v>2.2859567378404277E-9</v>
      </c>
      <c r="M680" s="6">
        <f t="shared" si="139"/>
        <v>1.1782855182193925E-5</v>
      </c>
      <c r="N680">
        <f t="shared" si="140"/>
        <v>2.5599999999999999E-4</v>
      </c>
      <c r="O680">
        <f t="shared" si="147"/>
        <v>0.12181367020076755</v>
      </c>
      <c r="P680">
        <f t="shared" si="148"/>
        <v>0.96127790495021104</v>
      </c>
      <c r="Q680">
        <f t="shared" si="141"/>
        <v>0.23429116200735256</v>
      </c>
      <c r="R680">
        <f t="shared" si="142"/>
        <v>0.23429116200735281</v>
      </c>
    </row>
    <row r="681" spans="6:18">
      <c r="F681">
        <f t="shared" si="149"/>
        <v>67.900000000000418</v>
      </c>
      <c r="G681">
        <f t="shared" si="137"/>
        <v>327.82221723437851</v>
      </c>
      <c r="H681">
        <f t="shared" si="143"/>
        <v>1.2181367020076754</v>
      </c>
      <c r="I681" s="4">
        <f t="shared" si="138"/>
        <v>4.0999999999999997E-6</v>
      </c>
      <c r="J681" s="5">
        <f t="shared" si="144"/>
        <v>6.2507812500002246E-7</v>
      </c>
      <c r="K681" s="5">
        <f t="shared" si="145"/>
        <v>8.1760643978855889E-4</v>
      </c>
      <c r="L681" s="5">
        <f t="shared" si="146"/>
        <v>2.2893991631533539E-9</v>
      </c>
      <c r="M681" s="6">
        <f t="shared" si="139"/>
        <v>1.1794681426840843E-5</v>
      </c>
      <c r="N681">
        <f t="shared" si="140"/>
        <v>2.5599999999999999E-4</v>
      </c>
      <c r="O681">
        <f t="shared" si="147"/>
        <v>0.12181367020076755</v>
      </c>
      <c r="P681">
        <f t="shared" si="148"/>
        <v>0.96132151505289509</v>
      </c>
      <c r="Q681">
        <f t="shared" si="141"/>
        <v>0.23425138349187952</v>
      </c>
      <c r="R681">
        <f t="shared" si="142"/>
        <v>0.23425138349187974</v>
      </c>
    </row>
    <row r="682" spans="6:18">
      <c r="F682">
        <f t="shared" si="149"/>
        <v>68.000000000000412</v>
      </c>
      <c r="G682">
        <f t="shared" si="137"/>
        <v>327.82221723437851</v>
      </c>
      <c r="H682">
        <f t="shared" si="143"/>
        <v>1.2181367020076754</v>
      </c>
      <c r="I682" s="4">
        <f t="shared" si="138"/>
        <v>4.0999999999999997E-6</v>
      </c>
      <c r="J682" s="5">
        <f t="shared" si="144"/>
        <v>6.2507812500002246E-7</v>
      </c>
      <c r="K682" s="5">
        <f t="shared" si="145"/>
        <v>8.1801643978855884E-4</v>
      </c>
      <c r="L682" s="5">
        <f t="shared" si="146"/>
        <v>2.2928450427012503E-9</v>
      </c>
      <c r="M682" s="6">
        <f t="shared" si="139"/>
        <v>1.1806513603408196E-5</v>
      </c>
      <c r="N682">
        <f t="shared" si="140"/>
        <v>2.5599999999999999E-4</v>
      </c>
      <c r="O682">
        <f t="shared" si="147"/>
        <v>0.12181367020076755</v>
      </c>
      <c r="P682">
        <f t="shared" si="148"/>
        <v>0.96136503768003501</v>
      </c>
      <c r="Q682">
        <f t="shared" si="141"/>
        <v>0.2342116847663423</v>
      </c>
      <c r="R682">
        <f t="shared" si="142"/>
        <v>0.23421168476634252</v>
      </c>
    </row>
    <row r="683" spans="6:18">
      <c r="F683">
        <f t="shared" si="149"/>
        <v>68.100000000000406</v>
      </c>
      <c r="G683">
        <f t="shared" si="137"/>
        <v>327.82221723437851</v>
      </c>
      <c r="H683">
        <f t="shared" si="143"/>
        <v>1.2181367020076754</v>
      </c>
      <c r="I683" s="4">
        <f t="shared" si="138"/>
        <v>4.0999999999999997E-6</v>
      </c>
      <c r="J683" s="5">
        <f t="shared" si="144"/>
        <v>6.2507812500002246E-7</v>
      </c>
      <c r="K683" s="5">
        <f t="shared" si="145"/>
        <v>8.1842643978855879E-4</v>
      </c>
      <c r="L683" s="5">
        <f t="shared" si="146"/>
        <v>2.2962943782162907E-9</v>
      </c>
      <c r="M683" s="6">
        <f t="shared" si="139"/>
        <v>1.1818351711895984E-5</v>
      </c>
      <c r="N683">
        <f t="shared" si="140"/>
        <v>2.5599999999999999E-4</v>
      </c>
      <c r="O683">
        <f t="shared" si="147"/>
        <v>0.12181367020076755</v>
      </c>
      <c r="P683">
        <f t="shared" si="148"/>
        <v>0.96140847305084964</v>
      </c>
      <c r="Q683">
        <f t="shared" si="141"/>
        <v>0.23417206563078238</v>
      </c>
      <c r="R683">
        <f t="shared" si="142"/>
        <v>0.23417206563078261</v>
      </c>
    </row>
    <row r="684" spans="6:18">
      <c r="F684">
        <f t="shared" si="149"/>
        <v>68.200000000000401</v>
      </c>
      <c r="G684">
        <f t="shared" si="137"/>
        <v>327.82221723437851</v>
      </c>
      <c r="H684">
        <f t="shared" si="143"/>
        <v>1.2181367020076754</v>
      </c>
      <c r="I684" s="4">
        <f t="shared" si="138"/>
        <v>4.0999999999999997E-6</v>
      </c>
      <c r="J684" s="5">
        <f t="shared" si="144"/>
        <v>6.2507812500002246E-7</v>
      </c>
      <c r="K684" s="5">
        <f t="shared" si="145"/>
        <v>8.1883643978855874E-4</v>
      </c>
      <c r="L684" s="5">
        <f t="shared" si="146"/>
        <v>2.2997471714306478E-9</v>
      </c>
      <c r="M684" s="6">
        <f t="shared" si="139"/>
        <v>1.1830195752304205E-5</v>
      </c>
      <c r="N684">
        <f t="shared" si="140"/>
        <v>2.5599999999999999E-4</v>
      </c>
      <c r="O684">
        <f t="shared" si="147"/>
        <v>0.12181367020076755</v>
      </c>
      <c r="P684">
        <f t="shared" si="148"/>
        <v>0.96145182138389929</v>
      </c>
      <c r="Q684">
        <f t="shared" si="141"/>
        <v>0.23413252588584227</v>
      </c>
      <c r="R684">
        <f t="shared" si="142"/>
        <v>0.23413252588584249</v>
      </c>
    </row>
    <row r="685" spans="6:18">
      <c r="F685">
        <f t="shared" si="149"/>
        <v>68.300000000000395</v>
      </c>
      <c r="G685">
        <f t="shared" si="137"/>
        <v>327.82221723437851</v>
      </c>
      <c r="H685">
        <f t="shared" si="143"/>
        <v>1.2181367020076754</v>
      </c>
      <c r="I685" s="4">
        <f t="shared" si="138"/>
        <v>4.0999999999999997E-6</v>
      </c>
      <c r="J685" s="5">
        <f t="shared" si="144"/>
        <v>6.2507812500002246E-7</v>
      </c>
      <c r="K685" s="5">
        <f t="shared" si="145"/>
        <v>8.1924643978855869E-4</v>
      </c>
      <c r="L685" s="5">
        <f t="shared" si="146"/>
        <v>2.303203424076497E-9</v>
      </c>
      <c r="M685" s="6">
        <f t="shared" si="139"/>
        <v>1.1842045724632865E-5</v>
      </c>
      <c r="N685">
        <f t="shared" si="140"/>
        <v>2.5599999999999999E-4</v>
      </c>
      <c r="O685">
        <f t="shared" si="147"/>
        <v>0.12181367020076755</v>
      </c>
      <c r="P685">
        <f t="shared" si="148"/>
        <v>0.96149508289708752</v>
      </c>
      <c r="Q685">
        <f t="shared" si="141"/>
        <v>0.23409306533276339</v>
      </c>
      <c r="R685">
        <f t="shared" si="142"/>
        <v>0.23409306533276361</v>
      </c>
    </row>
    <row r="686" spans="6:18">
      <c r="F686">
        <f t="shared" si="149"/>
        <v>68.400000000000389</v>
      </c>
      <c r="G686">
        <f t="shared" si="137"/>
        <v>327.82221723437851</v>
      </c>
      <c r="H686">
        <f t="shared" si="143"/>
        <v>1.2181367020076754</v>
      </c>
      <c r="I686" s="4">
        <f t="shared" si="138"/>
        <v>4.0999999999999997E-6</v>
      </c>
      <c r="J686" s="5">
        <f t="shared" si="144"/>
        <v>6.2507812500002246E-7</v>
      </c>
      <c r="K686" s="5">
        <f t="shared" si="145"/>
        <v>8.1965643978855864E-4</v>
      </c>
      <c r="L686" s="5">
        <f t="shared" si="146"/>
        <v>2.3066631378860112E-9</v>
      </c>
      <c r="M686" s="6">
        <f t="shared" si="139"/>
        <v>1.1853901628881966E-5</v>
      </c>
      <c r="N686">
        <f t="shared" si="140"/>
        <v>2.5599999999999999E-4</v>
      </c>
      <c r="O686">
        <f t="shared" si="147"/>
        <v>0.12181367020076755</v>
      </c>
      <c r="P686">
        <f t="shared" si="148"/>
        <v>0.96153825780766355</v>
      </c>
      <c r="Q686">
        <f t="shared" si="141"/>
        <v>0.23405368377338398</v>
      </c>
      <c r="R686">
        <f t="shared" si="142"/>
        <v>0.23405368377338417</v>
      </c>
    </row>
    <row r="687" spans="6:18">
      <c r="F687">
        <f t="shared" si="149"/>
        <v>68.500000000000384</v>
      </c>
      <c r="G687">
        <f t="shared" si="137"/>
        <v>327.82221723437851</v>
      </c>
      <c r="H687">
        <f t="shared" si="143"/>
        <v>1.2181367020076754</v>
      </c>
      <c r="I687" s="4">
        <f t="shared" si="138"/>
        <v>4.0999999999999997E-6</v>
      </c>
      <c r="J687" s="5">
        <f t="shared" si="144"/>
        <v>6.2507812500002246E-7</v>
      </c>
      <c r="K687" s="5">
        <f t="shared" si="145"/>
        <v>8.2006643978855859E-4</v>
      </c>
      <c r="L687" s="5">
        <f t="shared" si="146"/>
        <v>2.3101263145913637E-9</v>
      </c>
      <c r="M687" s="6">
        <f t="shared" si="139"/>
        <v>1.1865763465051499E-5</v>
      </c>
      <c r="N687">
        <f t="shared" si="140"/>
        <v>2.5599999999999999E-4</v>
      </c>
      <c r="O687">
        <f t="shared" si="147"/>
        <v>0.12181367020076755</v>
      </c>
      <c r="P687">
        <f t="shared" si="148"/>
        <v>0.96158134633222492</v>
      </c>
      <c r="Q687">
        <f t="shared" si="141"/>
        <v>0.234014381010137</v>
      </c>
      <c r="R687">
        <f t="shared" si="142"/>
        <v>0.23401438101013719</v>
      </c>
    </row>
    <row r="688" spans="6:18">
      <c r="F688">
        <f t="shared" si="149"/>
        <v>68.600000000000378</v>
      </c>
      <c r="G688">
        <f t="shared" si="137"/>
        <v>327.82221723437851</v>
      </c>
      <c r="H688">
        <f t="shared" si="143"/>
        <v>1.2181367020076754</v>
      </c>
      <c r="I688" s="4">
        <f t="shared" si="138"/>
        <v>4.0999999999999997E-6</v>
      </c>
      <c r="J688" s="5">
        <f t="shared" si="144"/>
        <v>6.2507812500002246E-7</v>
      </c>
      <c r="K688" s="5">
        <f t="shared" si="145"/>
        <v>8.2047643978855854E-4</v>
      </c>
      <c r="L688" s="5">
        <f t="shared" si="146"/>
        <v>2.3135929559247281E-9</v>
      </c>
      <c r="M688" s="6">
        <f t="shared" si="139"/>
        <v>1.1877631233141468E-5</v>
      </c>
      <c r="N688">
        <f t="shared" si="140"/>
        <v>2.5599999999999999E-4</v>
      </c>
      <c r="O688">
        <f t="shared" si="147"/>
        <v>0.12181367020076755</v>
      </c>
      <c r="P688">
        <f t="shared" si="148"/>
        <v>0.96162434868671898</v>
      </c>
      <c r="Q688">
        <f t="shared" si="141"/>
        <v>0.23397515684604805</v>
      </c>
      <c r="R688">
        <f t="shared" si="142"/>
        <v>0.23397515684604828</v>
      </c>
    </row>
    <row r="689" spans="6:18">
      <c r="F689">
        <f t="shared" si="149"/>
        <v>68.700000000000372</v>
      </c>
      <c r="G689">
        <f t="shared" si="137"/>
        <v>327.82221723437851</v>
      </c>
      <c r="H689">
        <f t="shared" si="143"/>
        <v>1.2181367020076754</v>
      </c>
      <c r="I689" s="4">
        <f t="shared" si="138"/>
        <v>4.0999999999999997E-6</v>
      </c>
      <c r="J689" s="5">
        <f t="shared" si="144"/>
        <v>6.2507812500002246E-7</v>
      </c>
      <c r="K689" s="5">
        <f t="shared" si="145"/>
        <v>8.2088643978855849E-4</v>
      </c>
      <c r="L689" s="5">
        <f t="shared" si="146"/>
        <v>2.3170630636182785E-9</v>
      </c>
      <c r="M689" s="6">
        <f t="shared" si="139"/>
        <v>1.1889504933151874E-5</v>
      </c>
      <c r="N689">
        <f t="shared" si="140"/>
        <v>2.5599999999999999E-4</v>
      </c>
      <c r="O689">
        <f t="shared" si="147"/>
        <v>0.12181367020076755</v>
      </c>
      <c r="P689">
        <f t="shared" si="148"/>
        <v>0.96166726508644595</v>
      </c>
      <c r="Q689">
        <f t="shared" si="141"/>
        <v>0.23393601108473341</v>
      </c>
      <c r="R689">
        <f t="shared" si="142"/>
        <v>0.23393601108473364</v>
      </c>
    </row>
    <row r="690" spans="6:18">
      <c r="F690">
        <f t="shared" si="149"/>
        <v>68.800000000000367</v>
      </c>
      <c r="G690">
        <f t="shared" si="137"/>
        <v>327.82221723437851</v>
      </c>
      <c r="H690">
        <f t="shared" si="143"/>
        <v>1.2181367020076754</v>
      </c>
      <c r="I690" s="4">
        <f t="shared" si="138"/>
        <v>4.0999999999999997E-6</v>
      </c>
      <c r="J690" s="5">
        <f t="shared" si="144"/>
        <v>6.2507812500002246E-7</v>
      </c>
      <c r="K690" s="5">
        <f t="shared" si="145"/>
        <v>8.2129643978855844E-4</v>
      </c>
      <c r="L690" s="5">
        <f t="shared" si="146"/>
        <v>2.3205366394041887E-9</v>
      </c>
      <c r="M690" s="6">
        <f t="shared" si="139"/>
        <v>1.1901384565082717E-5</v>
      </c>
      <c r="N690">
        <f t="shared" si="140"/>
        <v>2.5599999999999999E-4</v>
      </c>
      <c r="O690">
        <f t="shared" si="147"/>
        <v>0.12181367020076755</v>
      </c>
      <c r="P690">
        <f t="shared" si="148"/>
        <v>0.96171009574606048</v>
      </c>
      <c r="Q690">
        <f t="shared" si="141"/>
        <v>0.23389694353039778</v>
      </c>
      <c r="R690">
        <f t="shared" si="142"/>
        <v>0.23389694353039797</v>
      </c>
    </row>
    <row r="691" spans="6:18">
      <c r="F691">
        <f t="shared" si="149"/>
        <v>68.900000000000361</v>
      </c>
      <c r="G691">
        <f t="shared" si="137"/>
        <v>327.82221723437851</v>
      </c>
      <c r="H691">
        <f t="shared" si="143"/>
        <v>1.2181367020076754</v>
      </c>
      <c r="I691" s="4">
        <f t="shared" si="138"/>
        <v>4.0999999999999997E-6</v>
      </c>
      <c r="J691" s="5">
        <f t="shared" si="144"/>
        <v>6.2507812500002246E-7</v>
      </c>
      <c r="K691" s="5">
        <f t="shared" si="145"/>
        <v>8.2170643978855839E-4</v>
      </c>
      <c r="L691" s="5">
        <f t="shared" si="146"/>
        <v>2.3240136850146319E-9</v>
      </c>
      <c r="M691" s="6">
        <f t="shared" si="139"/>
        <v>1.1913270128933994E-5</v>
      </c>
      <c r="N691">
        <f t="shared" si="140"/>
        <v>2.5599999999999999E-4</v>
      </c>
      <c r="O691">
        <f t="shared" si="147"/>
        <v>0.12181367020076755</v>
      </c>
      <c r="P691">
        <f t="shared" si="148"/>
        <v>0.96175284087957458</v>
      </c>
      <c r="Q691">
        <f t="shared" si="141"/>
        <v>0.2338579539878323</v>
      </c>
      <c r="R691">
        <f t="shared" si="142"/>
        <v>0.23385795398783249</v>
      </c>
    </row>
    <row r="692" spans="6:18">
      <c r="F692">
        <f t="shared" si="149"/>
        <v>69.000000000000355</v>
      </c>
      <c r="G692">
        <f t="shared" si="137"/>
        <v>327.82221723437851</v>
      </c>
      <c r="H692">
        <f t="shared" si="143"/>
        <v>1.2181367020076754</v>
      </c>
      <c r="I692" s="4">
        <f t="shared" si="138"/>
        <v>4.0999999999999997E-6</v>
      </c>
      <c r="J692" s="5">
        <f t="shared" si="144"/>
        <v>6.2507812500002246E-7</v>
      </c>
      <c r="K692" s="5">
        <f t="shared" si="145"/>
        <v>8.2211643978855834E-4</v>
      </c>
      <c r="L692" s="5">
        <f t="shared" si="146"/>
        <v>2.3274942021817814E-9</v>
      </c>
      <c r="M692" s="6">
        <f t="shared" si="139"/>
        <v>1.1925161624705707E-5</v>
      </c>
      <c r="N692">
        <f t="shared" si="140"/>
        <v>2.5599999999999999E-4</v>
      </c>
      <c r="O692">
        <f t="shared" si="147"/>
        <v>0.12181367020076755</v>
      </c>
      <c r="P692">
        <f t="shared" si="148"/>
        <v>0.96179550070035957</v>
      </c>
      <c r="Q692">
        <f t="shared" si="141"/>
        <v>0.2338190422624126</v>
      </c>
      <c r="R692">
        <f t="shared" si="142"/>
        <v>0.23381904226241279</v>
      </c>
    </row>
    <row r="693" spans="6:18">
      <c r="F693">
        <f t="shared" si="149"/>
        <v>69.10000000000035</v>
      </c>
      <c r="G693">
        <f t="shared" si="137"/>
        <v>327.82221723437851</v>
      </c>
      <c r="H693">
        <f t="shared" si="143"/>
        <v>1.2181367020076754</v>
      </c>
      <c r="I693" s="4">
        <f t="shared" si="138"/>
        <v>4.0999999999999997E-6</v>
      </c>
      <c r="J693" s="5">
        <f t="shared" si="144"/>
        <v>6.2507812500002246E-7</v>
      </c>
      <c r="K693" s="5">
        <f t="shared" si="145"/>
        <v>8.2252643978855829E-4</v>
      </c>
      <c r="L693" s="5">
        <f t="shared" si="146"/>
        <v>2.3309781926378121E-9</v>
      </c>
      <c r="M693" s="6">
        <f t="shared" si="139"/>
        <v>1.1937059052397859E-5</v>
      </c>
      <c r="N693">
        <f t="shared" si="140"/>
        <v>2.5599999999999999E-4</v>
      </c>
      <c r="O693">
        <f t="shared" si="147"/>
        <v>0.12181367020076755</v>
      </c>
      <c r="P693">
        <f t="shared" si="148"/>
        <v>0.96183807542114808</v>
      </c>
      <c r="Q693">
        <f t="shared" si="141"/>
        <v>0.23378020816009662</v>
      </c>
      <c r="R693">
        <f t="shared" si="142"/>
        <v>0.23378020816009681</v>
      </c>
    </row>
    <row r="694" spans="6:18">
      <c r="F694">
        <f t="shared" si="149"/>
        <v>69.200000000000344</v>
      </c>
      <c r="G694">
        <f t="shared" si="137"/>
        <v>327.82221723437851</v>
      </c>
      <c r="H694">
        <f t="shared" si="143"/>
        <v>1.2181367020076754</v>
      </c>
      <c r="I694" s="4">
        <f t="shared" si="138"/>
        <v>4.0999999999999997E-6</v>
      </c>
      <c r="J694" s="5">
        <f t="shared" si="144"/>
        <v>6.2507812500002246E-7</v>
      </c>
      <c r="K694" s="5">
        <f t="shared" si="145"/>
        <v>8.2293643978855824E-4</v>
      </c>
      <c r="L694" s="5">
        <f t="shared" si="146"/>
        <v>2.3344656581148965E-9</v>
      </c>
      <c r="M694" s="6">
        <f t="shared" si="139"/>
        <v>1.1948962412010444E-5</v>
      </c>
      <c r="N694">
        <f t="shared" si="140"/>
        <v>2.5599999999999999E-4</v>
      </c>
      <c r="O694">
        <f t="shared" si="147"/>
        <v>0.12181367020076755</v>
      </c>
      <c r="P694">
        <f t="shared" si="148"/>
        <v>0.96188056525403665</v>
      </c>
      <c r="Q694">
        <f t="shared" si="141"/>
        <v>0.23374145148742267</v>
      </c>
      <c r="R694">
        <f t="shared" si="142"/>
        <v>0.2337414514874229</v>
      </c>
    </row>
    <row r="695" spans="6:18">
      <c r="F695">
        <f t="shared" si="149"/>
        <v>69.300000000000338</v>
      </c>
      <c r="G695">
        <f t="shared" si="137"/>
        <v>327.82221723437851</v>
      </c>
      <c r="H695">
        <f t="shared" si="143"/>
        <v>1.2181367020076754</v>
      </c>
      <c r="I695" s="4">
        <f t="shared" si="138"/>
        <v>4.0999999999999997E-6</v>
      </c>
      <c r="J695" s="5">
        <f t="shared" si="144"/>
        <v>6.2507812500002246E-7</v>
      </c>
      <c r="K695" s="5">
        <f t="shared" si="145"/>
        <v>8.2334643978855819E-4</v>
      </c>
      <c r="L695" s="5">
        <f t="shared" si="146"/>
        <v>2.3379566003452087E-9</v>
      </c>
      <c r="M695" s="6">
        <f t="shared" si="139"/>
        <v>1.1960871703543469E-5</v>
      </c>
      <c r="N695">
        <f t="shared" si="140"/>
        <v>2.5599999999999999E-4</v>
      </c>
      <c r="O695">
        <f t="shared" si="147"/>
        <v>0.12181367020076755</v>
      </c>
      <c r="P695">
        <f t="shared" si="148"/>
        <v>0.96192297041048791</v>
      </c>
      <c r="Q695">
        <f t="shared" si="141"/>
        <v>0.23370277205150738</v>
      </c>
      <c r="R695">
        <f t="shared" si="142"/>
        <v>0.23370277205150761</v>
      </c>
    </row>
    <row r="696" spans="6:18">
      <c r="F696">
        <f t="shared" si="149"/>
        <v>69.400000000000333</v>
      </c>
      <c r="G696">
        <f t="shared" si="137"/>
        <v>327.82221723437851</v>
      </c>
      <c r="H696">
        <f t="shared" si="143"/>
        <v>1.2181367020076754</v>
      </c>
      <c r="I696" s="4">
        <f t="shared" si="138"/>
        <v>4.0999999999999997E-6</v>
      </c>
      <c r="J696" s="5">
        <f t="shared" si="144"/>
        <v>6.2507812500002246E-7</v>
      </c>
      <c r="K696" s="5">
        <f t="shared" si="145"/>
        <v>8.2375643978855814E-4</v>
      </c>
      <c r="L696" s="5">
        <f t="shared" si="146"/>
        <v>2.3414510210609233E-9</v>
      </c>
      <c r="M696" s="6">
        <f t="shared" si="139"/>
        <v>1.197278692699693E-5</v>
      </c>
      <c r="N696">
        <f t="shared" si="140"/>
        <v>2.5599999999999999E-4</v>
      </c>
      <c r="O696">
        <f t="shared" si="147"/>
        <v>0.12181367020076755</v>
      </c>
      <c r="P696">
        <f t="shared" si="148"/>
        <v>0.96196529110133244</v>
      </c>
      <c r="Q696">
        <f t="shared" si="141"/>
        <v>0.23366416966004366</v>
      </c>
      <c r="R696">
        <f t="shared" si="142"/>
        <v>0.23366416966004389</v>
      </c>
    </row>
    <row r="697" spans="6:18">
      <c r="F697">
        <f t="shared" si="149"/>
        <v>69.500000000000327</v>
      </c>
      <c r="G697">
        <f t="shared" si="137"/>
        <v>327.82221723437851</v>
      </c>
      <c r="H697">
        <f t="shared" si="143"/>
        <v>1.2181367020076754</v>
      </c>
      <c r="I697" s="4">
        <f t="shared" si="138"/>
        <v>4.0999999999999997E-6</v>
      </c>
      <c r="J697" s="5">
        <f t="shared" si="144"/>
        <v>6.2507812500002246E-7</v>
      </c>
      <c r="K697" s="5">
        <f t="shared" si="145"/>
        <v>8.2416643978855809E-4</v>
      </c>
      <c r="L697" s="5">
        <f t="shared" si="146"/>
        <v>2.3449489219942117E-9</v>
      </c>
      <c r="M697" s="6">
        <f t="shared" si="139"/>
        <v>1.1984708082370823E-5</v>
      </c>
      <c r="N697">
        <f t="shared" si="140"/>
        <v>2.5599999999999999E-4</v>
      </c>
      <c r="O697">
        <f t="shared" si="147"/>
        <v>0.12181367020076755</v>
      </c>
      <c r="P697">
        <f t="shared" si="148"/>
        <v>0.96200752753677132</v>
      </c>
      <c r="Q697">
        <f t="shared" si="141"/>
        <v>0.23362564412129871</v>
      </c>
      <c r="R697">
        <f t="shared" si="142"/>
        <v>0.23362564412129894</v>
      </c>
    </row>
    <row r="698" spans="6:18">
      <c r="F698">
        <f t="shared" si="149"/>
        <v>69.600000000000321</v>
      </c>
      <c r="G698">
        <f t="shared" si="137"/>
        <v>327.82221723437851</v>
      </c>
      <c r="H698">
        <f t="shared" si="143"/>
        <v>1.2181367020076754</v>
      </c>
      <c r="I698" s="4">
        <f t="shared" si="138"/>
        <v>4.0999999999999997E-6</v>
      </c>
      <c r="J698" s="5">
        <f t="shared" si="144"/>
        <v>6.2507812500002246E-7</v>
      </c>
      <c r="K698" s="5">
        <f t="shared" si="145"/>
        <v>8.2457643978855804E-4</v>
      </c>
      <c r="L698" s="5">
        <f t="shared" si="146"/>
        <v>2.3484503048772494E-9</v>
      </c>
      <c r="M698" s="6">
        <f t="shared" si="139"/>
        <v>1.1996635169665155E-5</v>
      </c>
      <c r="N698">
        <f t="shared" si="140"/>
        <v>2.5599999999999999E-4</v>
      </c>
      <c r="O698">
        <f t="shared" si="147"/>
        <v>0.12181367020076755</v>
      </c>
      <c r="P698">
        <f t="shared" si="148"/>
        <v>0.96204967992637824</v>
      </c>
      <c r="Q698">
        <f t="shared" si="141"/>
        <v>0.23358719524411201</v>
      </c>
      <c r="R698">
        <f t="shared" si="142"/>
        <v>0.23358719524411226</v>
      </c>
    </row>
    <row r="699" spans="6:18">
      <c r="F699">
        <f t="shared" si="149"/>
        <v>69.700000000000315</v>
      </c>
      <c r="G699">
        <f t="shared" si="137"/>
        <v>327.82221723437851</v>
      </c>
      <c r="H699">
        <f t="shared" si="143"/>
        <v>1.2181367020076754</v>
      </c>
      <c r="I699" s="4">
        <f t="shared" si="138"/>
        <v>4.0999999999999997E-6</v>
      </c>
      <c r="J699" s="5">
        <f t="shared" si="144"/>
        <v>6.2507812500002246E-7</v>
      </c>
      <c r="K699" s="5">
        <f t="shared" si="145"/>
        <v>8.2498643978855799E-4</v>
      </c>
      <c r="L699" s="5">
        <f t="shared" si="146"/>
        <v>2.3519551714422093E-9</v>
      </c>
      <c r="M699" s="6">
        <f t="shared" si="139"/>
        <v>1.2008568188879921E-5</v>
      </c>
      <c r="N699">
        <f t="shared" si="140"/>
        <v>2.5599999999999999E-4</v>
      </c>
      <c r="O699">
        <f t="shared" si="147"/>
        <v>0.12181367020076755</v>
      </c>
      <c r="P699">
        <f t="shared" si="148"/>
        <v>0.96209174847910139</v>
      </c>
      <c r="Q699">
        <f t="shared" si="141"/>
        <v>0.23354882283789338</v>
      </c>
      <c r="R699">
        <f t="shared" si="142"/>
        <v>0.23354882283789363</v>
      </c>
    </row>
    <row r="700" spans="6:18">
      <c r="F700">
        <f t="shared" si="149"/>
        <v>69.80000000000031</v>
      </c>
      <c r="G700">
        <f t="shared" si="137"/>
        <v>327.82221723437851</v>
      </c>
      <c r="H700">
        <f t="shared" si="143"/>
        <v>1.2181367020076754</v>
      </c>
      <c r="I700" s="4">
        <f t="shared" si="138"/>
        <v>4.0999999999999997E-6</v>
      </c>
      <c r="J700" s="5">
        <f t="shared" si="144"/>
        <v>6.2507812500002246E-7</v>
      </c>
      <c r="K700" s="5">
        <f t="shared" si="145"/>
        <v>8.2539643978855794E-4</v>
      </c>
      <c r="L700" s="5">
        <f t="shared" si="146"/>
        <v>2.3554635234212654E-9</v>
      </c>
      <c r="M700" s="6">
        <f t="shared" si="139"/>
        <v>1.2020507140015124E-5</v>
      </c>
      <c r="N700">
        <f t="shared" si="140"/>
        <v>2.5599999999999999E-4</v>
      </c>
      <c r="O700">
        <f t="shared" si="147"/>
        <v>0.12181367020076755</v>
      </c>
      <c r="P700">
        <f t="shared" si="148"/>
        <v>0.96213373340326658</v>
      </c>
      <c r="Q700">
        <f t="shared" si="141"/>
        <v>0.23351052671262093</v>
      </c>
      <c r="R700">
        <f t="shared" si="142"/>
        <v>0.23351052671262115</v>
      </c>
    </row>
    <row r="701" spans="6:18">
      <c r="F701">
        <f t="shared" si="149"/>
        <v>69.900000000000304</v>
      </c>
      <c r="G701">
        <f t="shared" si="137"/>
        <v>327.82221723437851</v>
      </c>
      <c r="H701">
        <f t="shared" si="143"/>
        <v>1.2181367020076754</v>
      </c>
      <c r="I701" s="4">
        <f t="shared" si="138"/>
        <v>4.0999999999999997E-6</v>
      </c>
      <c r="J701" s="5">
        <f t="shared" si="144"/>
        <v>6.2507812500002246E-7</v>
      </c>
      <c r="K701" s="5">
        <f t="shared" si="145"/>
        <v>8.2580643978855789E-4</v>
      </c>
      <c r="L701" s="5">
        <f t="shared" si="146"/>
        <v>2.3589753625465918E-9</v>
      </c>
      <c r="M701" s="6">
        <f t="shared" si="139"/>
        <v>1.2032452023070766E-5</v>
      </c>
      <c r="N701">
        <f t="shared" si="140"/>
        <v>2.5599999999999999E-4</v>
      </c>
      <c r="O701">
        <f t="shared" si="147"/>
        <v>0.12181367020076755</v>
      </c>
      <c r="P701">
        <f t="shared" si="148"/>
        <v>0.96217563490657809</v>
      </c>
      <c r="Q701">
        <f t="shared" si="141"/>
        <v>0.23347230667883906</v>
      </c>
      <c r="R701">
        <f t="shared" si="142"/>
        <v>0.23347230667883931</v>
      </c>
    </row>
    <row r="702" spans="6:18">
      <c r="F702">
        <f t="shared" si="149"/>
        <v>70.000000000000298</v>
      </c>
      <c r="G702">
        <f t="shared" si="137"/>
        <v>327.82221723437851</v>
      </c>
      <c r="H702">
        <f t="shared" si="143"/>
        <v>1.2181367020076754</v>
      </c>
      <c r="I702" s="4">
        <f t="shared" si="138"/>
        <v>4.0999999999999997E-6</v>
      </c>
      <c r="J702" s="5">
        <f t="shared" si="144"/>
        <v>6.2507812500002246E-7</v>
      </c>
      <c r="K702" s="5">
        <f t="shared" si="145"/>
        <v>8.2621643978855784E-4</v>
      </c>
      <c r="L702" s="5">
        <f t="shared" si="146"/>
        <v>2.3624906905503611E-9</v>
      </c>
      <c r="M702" s="6">
        <f t="shared" si="139"/>
        <v>1.2044402838046842E-5</v>
      </c>
      <c r="N702">
        <f t="shared" si="140"/>
        <v>2.5599999999999999E-4</v>
      </c>
      <c r="O702">
        <f t="shared" si="147"/>
        <v>0.12181367020076755</v>
      </c>
      <c r="P702">
        <f t="shared" si="148"/>
        <v>0.96221745319612173</v>
      </c>
      <c r="Q702">
        <f t="shared" si="141"/>
        <v>0.23343416254765664</v>
      </c>
      <c r="R702">
        <f t="shared" si="142"/>
        <v>0.23343416254765686</v>
      </c>
    </row>
    <row r="703" spans="6:18">
      <c r="F703">
        <f t="shared" si="149"/>
        <v>70.100000000000293</v>
      </c>
      <c r="G703">
        <f t="shared" si="137"/>
        <v>327.82221723437851</v>
      </c>
      <c r="H703">
        <f t="shared" si="143"/>
        <v>1.2181367020076754</v>
      </c>
      <c r="I703" s="4">
        <f t="shared" si="138"/>
        <v>4.0999999999999997E-6</v>
      </c>
      <c r="J703" s="5">
        <f t="shared" si="144"/>
        <v>6.2507812500002246E-7</v>
      </c>
      <c r="K703" s="5">
        <f t="shared" si="145"/>
        <v>8.2662643978855779E-4</v>
      </c>
      <c r="L703" s="5">
        <f t="shared" si="146"/>
        <v>2.3660095091647472E-9</v>
      </c>
      <c r="M703" s="6">
        <f t="shared" si="139"/>
        <v>1.2056359584943354E-5</v>
      </c>
      <c r="N703">
        <f t="shared" si="140"/>
        <v>2.5599999999999999E-4</v>
      </c>
      <c r="O703">
        <f t="shared" si="147"/>
        <v>0.12181367020076755</v>
      </c>
      <c r="P703">
        <f t="shared" si="148"/>
        <v>0.96225918847836656</v>
      </c>
      <c r="Q703">
        <f t="shared" si="141"/>
        <v>0.23339609413074486</v>
      </c>
      <c r="R703">
        <f t="shared" si="142"/>
        <v>0.23339609413074508</v>
      </c>
    </row>
    <row r="704" spans="6:18">
      <c r="F704">
        <f t="shared" si="149"/>
        <v>70.200000000000287</v>
      </c>
      <c r="G704">
        <f t="shared" si="137"/>
        <v>327.82221723437851</v>
      </c>
      <c r="H704">
        <f t="shared" si="143"/>
        <v>1.2181367020076754</v>
      </c>
      <c r="I704" s="4">
        <f t="shared" si="138"/>
        <v>4.0999999999999997E-6</v>
      </c>
      <c r="J704" s="5">
        <f t="shared" si="144"/>
        <v>6.2507812500002246E-7</v>
      </c>
      <c r="K704" s="5">
        <f t="shared" si="145"/>
        <v>8.2703643978855775E-4</v>
      </c>
      <c r="L704" s="5">
        <f t="shared" si="146"/>
        <v>2.369531820121924E-9</v>
      </c>
      <c r="M704" s="6">
        <f t="shared" si="139"/>
        <v>1.2068322263760301E-5</v>
      </c>
      <c r="N704">
        <f t="shared" si="140"/>
        <v>2.5599999999999999E-4</v>
      </c>
      <c r="O704">
        <f t="shared" si="147"/>
        <v>0.12181367020076755</v>
      </c>
      <c r="P704">
        <f t="shared" si="148"/>
        <v>0.96230084095916735</v>
      </c>
      <c r="Q704">
        <f t="shared" si="141"/>
        <v>0.23335810124033543</v>
      </c>
      <c r="R704">
        <f t="shared" si="142"/>
        <v>0.23335810124033562</v>
      </c>
    </row>
    <row r="705" spans="6:18">
      <c r="F705">
        <f t="shared" si="149"/>
        <v>70.300000000000281</v>
      </c>
      <c r="G705">
        <f t="shared" si="137"/>
        <v>327.82221723437851</v>
      </c>
      <c r="H705">
        <f t="shared" si="143"/>
        <v>1.2181367020076754</v>
      </c>
      <c r="I705" s="4">
        <f t="shared" si="138"/>
        <v>4.0999999999999997E-6</v>
      </c>
      <c r="J705" s="5">
        <f t="shared" si="144"/>
        <v>6.2507812500002246E-7</v>
      </c>
      <c r="K705" s="5">
        <f t="shared" si="145"/>
        <v>8.274464397885577E-4</v>
      </c>
      <c r="L705" s="5">
        <f t="shared" si="146"/>
        <v>2.3730576251540654E-9</v>
      </c>
      <c r="M705" s="6">
        <f t="shared" si="139"/>
        <v>1.2080290874497683E-5</v>
      </c>
      <c r="N705">
        <f t="shared" si="140"/>
        <v>2.5599999999999999E-4</v>
      </c>
      <c r="O705">
        <f t="shared" si="147"/>
        <v>0.12181367020076755</v>
      </c>
      <c r="P705">
        <f t="shared" si="148"/>
        <v>0.96234241084376659</v>
      </c>
      <c r="Q705">
        <f t="shared" si="141"/>
        <v>0.23332018368921853</v>
      </c>
      <c r="R705">
        <f t="shared" si="142"/>
        <v>0.23332018368921872</v>
      </c>
    </row>
    <row r="706" spans="6:18">
      <c r="F706">
        <f t="shared" si="149"/>
        <v>70.400000000000276</v>
      </c>
      <c r="G706">
        <f t="shared" ref="G706:G769" si="150">Tc+R_*F706</f>
        <v>327.82221723437851</v>
      </c>
      <c r="H706">
        <f t="shared" si="143"/>
        <v>1.2181367020076754</v>
      </c>
      <c r="I706" s="4">
        <f t="shared" ref="I706:I769" si="151">we</f>
        <v>4.0999999999999997E-6</v>
      </c>
      <c r="J706" s="5">
        <f t="shared" si="144"/>
        <v>6.2507812500002246E-7</v>
      </c>
      <c r="K706" s="5">
        <f t="shared" si="145"/>
        <v>8.2785643978855765E-4</v>
      </c>
      <c r="L706" s="5">
        <f t="shared" si="146"/>
        <v>2.3765869259933453E-9</v>
      </c>
      <c r="M706" s="6">
        <f t="shared" ref="M706:M769" si="152">f2_*f3_/f1_/K706*L706</f>
        <v>1.2092265417155507E-5</v>
      </c>
      <c r="N706">
        <f t="shared" ref="N706:N769" si="153">del_dl</f>
        <v>2.5599999999999999E-4</v>
      </c>
      <c r="O706">
        <f t="shared" si="147"/>
        <v>0.12181367020076755</v>
      </c>
      <c r="P706">
        <f t="shared" si="148"/>
        <v>0.96238389833679638</v>
      </c>
      <c r="Q706">
        <f t="shared" si="141"/>
        <v>0.23328234129074091</v>
      </c>
      <c r="R706">
        <f t="shared" si="142"/>
        <v>0.2332823412907411</v>
      </c>
    </row>
    <row r="707" spans="6:18">
      <c r="F707">
        <f t="shared" si="149"/>
        <v>70.50000000000027</v>
      </c>
      <c r="G707">
        <f t="shared" si="150"/>
        <v>327.82221723437851</v>
      </c>
      <c r="H707">
        <f t="shared" si="143"/>
        <v>1.2181367020076754</v>
      </c>
      <c r="I707" s="4">
        <f t="shared" si="151"/>
        <v>4.0999999999999997E-6</v>
      </c>
      <c r="J707" s="5">
        <f t="shared" si="144"/>
        <v>6.2507812500002246E-7</v>
      </c>
      <c r="K707" s="5">
        <f t="shared" si="145"/>
        <v>8.282664397885576E-4</v>
      </c>
      <c r="L707" s="5">
        <f t="shared" si="146"/>
        <v>2.3801197243719368E-9</v>
      </c>
      <c r="M707" s="6">
        <f t="shared" si="152"/>
        <v>1.2104245891733766E-5</v>
      </c>
      <c r="N707">
        <f t="shared" si="153"/>
        <v>2.5599999999999999E-4</v>
      </c>
      <c r="O707">
        <f t="shared" si="147"/>
        <v>0.12181367020076755</v>
      </c>
      <c r="P707">
        <f t="shared" si="148"/>
        <v>0.96242530364228085</v>
      </c>
      <c r="Q707">
        <f t="shared" ref="Q707:Q770" si="154">Q706+pl/ps*Dl/N706*((Tc-Tf)/ml-Co)/H706/(1-kpart)*M706*dt/L706-Q706*3/K706*we*dt</f>
        <v>0.23324457385880404</v>
      </c>
      <c r="R707">
        <f t="shared" ref="R707:R770" si="155">esidtGeral(R706,K706,MAX(I706,J706),pl,ps,kpart,H706,(H707-H706)/dt,M706,L706,Dl,N706,Co,dt)</f>
        <v>0.23324457385880421</v>
      </c>
    </row>
    <row r="708" spans="6:18">
      <c r="F708">
        <f t="shared" si="149"/>
        <v>70.600000000000264</v>
      </c>
      <c r="G708">
        <f t="shared" si="150"/>
        <v>327.82221723437851</v>
      </c>
      <c r="H708">
        <f t="shared" si="143"/>
        <v>1.2181367020076754</v>
      </c>
      <c r="I708" s="4">
        <f t="shared" si="151"/>
        <v>4.0999999999999997E-6</v>
      </c>
      <c r="J708" s="5">
        <f t="shared" si="144"/>
        <v>6.2507812500002246E-7</v>
      </c>
      <c r="K708" s="5">
        <f t="shared" si="145"/>
        <v>8.2867643978855755E-4</v>
      </c>
      <c r="L708" s="5">
        <f t="shared" si="146"/>
        <v>2.3836560220220129E-9</v>
      </c>
      <c r="M708" s="6">
        <f t="shared" si="152"/>
        <v>1.2116232298232457E-5</v>
      </c>
      <c r="N708">
        <f t="shared" si="153"/>
        <v>2.5599999999999999E-4</v>
      </c>
      <c r="O708">
        <f t="shared" si="147"/>
        <v>0.12181367020076755</v>
      </c>
      <c r="P708">
        <f t="shared" si="148"/>
        <v>0.96246662696363861</v>
      </c>
      <c r="Q708">
        <f t="shared" si="154"/>
        <v>0.23320688120786201</v>
      </c>
      <c r="R708">
        <f t="shared" si="155"/>
        <v>0.23320688120786218</v>
      </c>
    </row>
    <row r="709" spans="6:18">
      <c r="F709">
        <f t="shared" si="149"/>
        <v>70.700000000000259</v>
      </c>
      <c r="G709">
        <f t="shared" si="150"/>
        <v>327.82221723437851</v>
      </c>
      <c r="H709">
        <f t="shared" si="143"/>
        <v>1.2181367020076754</v>
      </c>
      <c r="I709" s="4">
        <f t="shared" si="151"/>
        <v>4.0999999999999997E-6</v>
      </c>
      <c r="J709" s="5">
        <f t="shared" si="144"/>
        <v>6.2507812500002246E-7</v>
      </c>
      <c r="K709" s="5">
        <f t="shared" si="145"/>
        <v>8.290864397885575E-4</v>
      </c>
      <c r="L709" s="5">
        <f t="shared" si="146"/>
        <v>2.3871958206757488E-9</v>
      </c>
      <c r="M709" s="6">
        <f t="shared" si="152"/>
        <v>1.2128224636651589E-5</v>
      </c>
      <c r="N709">
        <f t="shared" si="153"/>
        <v>2.5599999999999999E-4</v>
      </c>
      <c r="O709">
        <f t="shared" si="147"/>
        <v>0.12181367020076755</v>
      </c>
      <c r="P709">
        <f t="shared" si="148"/>
        <v>0.96250786850368353</v>
      </c>
      <c r="Q709">
        <f t="shared" si="154"/>
        <v>0.2331692631529198</v>
      </c>
      <c r="R709">
        <f t="shared" si="155"/>
        <v>0.23316926315291994</v>
      </c>
    </row>
    <row r="710" spans="6:18">
      <c r="F710">
        <f t="shared" si="149"/>
        <v>70.800000000000253</v>
      </c>
      <c r="G710">
        <f t="shared" si="150"/>
        <v>327.82221723437851</v>
      </c>
      <c r="H710">
        <f t="shared" si="143"/>
        <v>1.2181367020076754</v>
      </c>
      <c r="I710" s="4">
        <f t="shared" si="151"/>
        <v>4.0999999999999997E-6</v>
      </c>
      <c r="J710" s="5">
        <f t="shared" si="144"/>
        <v>6.2507812500002246E-7</v>
      </c>
      <c r="K710" s="5">
        <f t="shared" si="145"/>
        <v>8.2949643978855745E-4</v>
      </c>
      <c r="L710" s="5">
        <f t="shared" si="146"/>
        <v>2.3907391220653163E-9</v>
      </c>
      <c r="M710" s="6">
        <f t="shared" si="152"/>
        <v>1.2140222906991148E-5</v>
      </c>
      <c r="N710">
        <f t="shared" si="153"/>
        <v>2.5599999999999999E-4</v>
      </c>
      <c r="O710">
        <f t="shared" si="147"/>
        <v>0.12181367020076755</v>
      </c>
      <c r="P710">
        <f t="shared" si="148"/>
        <v>0.96254902846462831</v>
      </c>
      <c r="Q710">
        <f t="shared" si="154"/>
        <v>0.23313171950953127</v>
      </c>
      <c r="R710">
        <f t="shared" si="155"/>
        <v>0.23313171950953138</v>
      </c>
    </row>
    <row r="711" spans="6:18">
      <c r="F711">
        <f t="shared" si="149"/>
        <v>70.900000000000247</v>
      </c>
      <c r="G711">
        <f t="shared" si="150"/>
        <v>327.82221723437851</v>
      </c>
      <c r="H711">
        <f t="shared" si="143"/>
        <v>1.2181367020076754</v>
      </c>
      <c r="I711" s="4">
        <f t="shared" si="151"/>
        <v>4.0999999999999997E-6</v>
      </c>
      <c r="J711" s="5">
        <f t="shared" si="144"/>
        <v>6.2507812500002246E-7</v>
      </c>
      <c r="K711" s="5">
        <f t="shared" si="145"/>
        <v>8.299064397885574E-4</v>
      </c>
      <c r="L711" s="5">
        <f t="shared" si="146"/>
        <v>2.394285927922891E-9</v>
      </c>
      <c r="M711" s="6">
        <f t="shared" si="152"/>
        <v>1.2152227109251152E-5</v>
      </c>
      <c r="N711">
        <f t="shared" si="153"/>
        <v>2.5599999999999999E-4</v>
      </c>
      <c r="O711">
        <f t="shared" si="147"/>
        <v>0.12181367020076755</v>
      </c>
      <c r="P711">
        <f t="shared" si="148"/>
        <v>0.9625901070480859</v>
      </c>
      <c r="Q711">
        <f t="shared" si="154"/>
        <v>0.23309425009379722</v>
      </c>
      <c r="R711">
        <f t="shared" si="155"/>
        <v>0.23309425009379733</v>
      </c>
    </row>
    <row r="712" spans="6:18">
      <c r="F712">
        <f t="shared" si="149"/>
        <v>71.000000000000242</v>
      </c>
      <c r="G712">
        <f t="shared" si="150"/>
        <v>327.82221723437851</v>
      </c>
      <c r="H712">
        <f t="shared" si="143"/>
        <v>1.2181367020076754</v>
      </c>
      <c r="I712" s="4">
        <f t="shared" si="151"/>
        <v>4.0999999999999997E-6</v>
      </c>
      <c r="J712" s="5">
        <f t="shared" si="144"/>
        <v>6.2507812500002246E-7</v>
      </c>
      <c r="K712" s="5">
        <f t="shared" si="145"/>
        <v>8.3031643978855735E-4</v>
      </c>
      <c r="L712" s="5">
        <f t="shared" si="146"/>
        <v>2.3978362399806455E-9</v>
      </c>
      <c r="M712" s="6">
        <f t="shared" si="152"/>
        <v>1.216423724343159E-5</v>
      </c>
      <c r="N712">
        <f t="shared" si="153"/>
        <v>2.5599999999999999E-4</v>
      </c>
      <c r="O712">
        <f t="shared" si="147"/>
        <v>0.12181367020076755</v>
      </c>
      <c r="P712">
        <f t="shared" si="148"/>
        <v>0.96263110445507138</v>
      </c>
      <c r="Q712">
        <f t="shared" si="154"/>
        <v>0.23305685472236365</v>
      </c>
      <c r="R712">
        <f t="shared" si="155"/>
        <v>0.23305685472236379</v>
      </c>
    </row>
    <row r="713" spans="6:18">
      <c r="F713">
        <f t="shared" si="149"/>
        <v>71.100000000000236</v>
      </c>
      <c r="G713">
        <f t="shared" si="150"/>
        <v>327.82221723437851</v>
      </c>
      <c r="H713">
        <f t="shared" si="143"/>
        <v>1.2181367020076754</v>
      </c>
      <c r="I713" s="4">
        <f t="shared" si="151"/>
        <v>4.0999999999999997E-6</v>
      </c>
      <c r="J713" s="5">
        <f t="shared" si="144"/>
        <v>6.2507812500002246E-7</v>
      </c>
      <c r="K713" s="5">
        <f t="shared" si="145"/>
        <v>8.307264397885573E-4</v>
      </c>
      <c r="L713" s="5">
        <f t="shared" si="146"/>
        <v>2.4013900599707533E-9</v>
      </c>
      <c r="M713" s="6">
        <f t="shared" si="152"/>
        <v>1.2176253309532462E-5</v>
      </c>
      <c r="N713">
        <f t="shared" si="153"/>
        <v>2.5599999999999999E-4</v>
      </c>
      <c r="O713">
        <f t="shared" si="147"/>
        <v>0.12181367020076755</v>
      </c>
      <c r="P713">
        <f t="shared" si="148"/>
        <v>0.9626720208860049</v>
      </c>
      <c r="Q713">
        <f t="shared" si="154"/>
        <v>0.23301953321241978</v>
      </c>
      <c r="R713">
        <f t="shared" si="155"/>
        <v>0.23301953321241992</v>
      </c>
    </row>
    <row r="714" spans="6:18">
      <c r="F714">
        <f t="shared" si="149"/>
        <v>71.20000000000023</v>
      </c>
      <c r="G714">
        <f t="shared" si="150"/>
        <v>327.82221723437851</v>
      </c>
      <c r="H714">
        <f t="shared" si="143"/>
        <v>1.2181367020076754</v>
      </c>
      <c r="I714" s="4">
        <f t="shared" si="151"/>
        <v>4.0999999999999997E-6</v>
      </c>
      <c r="J714" s="5">
        <f t="shared" si="144"/>
        <v>6.2507812500002246E-7</v>
      </c>
      <c r="K714" s="5">
        <f t="shared" si="145"/>
        <v>8.3113643978855725E-4</v>
      </c>
      <c r="L714" s="5">
        <f t="shared" si="146"/>
        <v>2.4049473896253896E-9</v>
      </c>
      <c r="M714" s="6">
        <f t="shared" si="152"/>
        <v>1.2188275307553777E-5</v>
      </c>
      <c r="N714">
        <f t="shared" si="153"/>
        <v>2.5599999999999999E-4</v>
      </c>
      <c r="O714">
        <f t="shared" si="147"/>
        <v>0.12181367020076755</v>
      </c>
      <c r="P714">
        <f t="shared" si="148"/>
        <v>0.96271285654071193</v>
      </c>
      <c r="Q714">
        <f t="shared" si="154"/>
        <v>0.23298228538169616</v>
      </c>
      <c r="R714">
        <f t="shared" si="155"/>
        <v>0.23298228538169627</v>
      </c>
    </row>
    <row r="715" spans="6:18">
      <c r="F715">
        <f t="shared" si="149"/>
        <v>71.300000000000225</v>
      </c>
      <c r="G715">
        <f t="shared" si="150"/>
        <v>327.82221723437851</v>
      </c>
      <c r="H715">
        <f t="shared" si="143"/>
        <v>1.2181367020076754</v>
      </c>
      <c r="I715" s="4">
        <f t="shared" si="151"/>
        <v>4.0999999999999997E-6</v>
      </c>
      <c r="J715" s="5">
        <f t="shared" si="144"/>
        <v>6.2507812500002246E-7</v>
      </c>
      <c r="K715" s="5">
        <f t="shared" si="145"/>
        <v>8.315464397885572E-4</v>
      </c>
      <c r="L715" s="5">
        <f t="shared" si="146"/>
        <v>2.4085082306767257E-9</v>
      </c>
      <c r="M715" s="6">
        <f t="shared" si="152"/>
        <v>1.220030323749552E-5</v>
      </c>
      <c r="N715">
        <f t="shared" si="153"/>
        <v>2.5599999999999999E-4</v>
      </c>
      <c r="O715">
        <f t="shared" si="147"/>
        <v>0.12181367020076755</v>
      </c>
      <c r="P715">
        <f t="shared" si="148"/>
        <v>0.96275361161842787</v>
      </c>
      <c r="Q715">
        <f t="shared" si="154"/>
        <v>0.23294511104846277</v>
      </c>
      <c r="R715">
        <f t="shared" si="155"/>
        <v>0.23294511104846288</v>
      </c>
    </row>
    <row r="716" spans="6:18">
      <c r="F716">
        <f t="shared" si="149"/>
        <v>71.400000000000219</v>
      </c>
      <c r="G716">
        <f t="shared" si="150"/>
        <v>327.82221723437851</v>
      </c>
      <c r="H716">
        <f t="shared" si="143"/>
        <v>1.2181367020076754</v>
      </c>
      <c r="I716" s="4">
        <f t="shared" si="151"/>
        <v>4.0999999999999997E-6</v>
      </c>
      <c r="J716" s="5">
        <f t="shared" si="144"/>
        <v>6.2507812500002246E-7</v>
      </c>
      <c r="K716" s="5">
        <f t="shared" si="145"/>
        <v>8.3195643978855715E-4</v>
      </c>
      <c r="L716" s="5">
        <f t="shared" si="146"/>
        <v>2.4120725848569364E-9</v>
      </c>
      <c r="M716" s="6">
        <f t="shared" si="152"/>
        <v>1.2212337099357703E-5</v>
      </c>
      <c r="N716">
        <f t="shared" si="153"/>
        <v>2.5599999999999999E-4</v>
      </c>
      <c r="O716">
        <f t="shared" si="147"/>
        <v>0.12181367020076755</v>
      </c>
      <c r="P716">
        <f t="shared" si="148"/>
        <v>0.96279428631779762</v>
      </c>
      <c r="Q716">
        <f t="shared" si="154"/>
        <v>0.23290801003152728</v>
      </c>
      <c r="R716">
        <f t="shared" si="155"/>
        <v>0.23290801003152742</v>
      </c>
    </row>
    <row r="717" spans="6:18">
      <c r="F717">
        <f t="shared" si="149"/>
        <v>71.500000000000213</v>
      </c>
      <c r="G717">
        <f t="shared" si="150"/>
        <v>327.82221723437851</v>
      </c>
      <c r="H717">
        <f t="shared" si="143"/>
        <v>1.2181367020076754</v>
      </c>
      <c r="I717" s="4">
        <f t="shared" si="151"/>
        <v>4.0999999999999997E-6</v>
      </c>
      <c r="J717" s="5">
        <f t="shared" si="144"/>
        <v>6.2507812500002246E-7</v>
      </c>
      <c r="K717" s="5">
        <f t="shared" si="145"/>
        <v>8.323664397885571E-4</v>
      </c>
      <c r="L717" s="5">
        <f t="shared" si="146"/>
        <v>2.4156404538981965E-9</v>
      </c>
      <c r="M717" s="6">
        <f t="shared" si="152"/>
        <v>1.2224376893140324E-5</v>
      </c>
      <c r="N717">
        <f t="shared" si="153"/>
        <v>2.5599999999999999E-4</v>
      </c>
      <c r="O717">
        <f t="shared" si="147"/>
        <v>0.12181367020076755</v>
      </c>
      <c r="P717">
        <f t="shared" si="148"/>
        <v>0.9628348808368794</v>
      </c>
      <c r="Q717">
        <f t="shared" si="154"/>
        <v>0.23287098215023314</v>
      </c>
      <c r="R717">
        <f t="shared" si="155"/>
        <v>0.23287098215023327</v>
      </c>
    </row>
    <row r="718" spans="6:18">
      <c r="F718">
        <f t="shared" si="149"/>
        <v>71.600000000000207</v>
      </c>
      <c r="G718">
        <f t="shared" si="150"/>
        <v>327.82221723437851</v>
      </c>
      <c r="H718">
        <f t="shared" si="143"/>
        <v>1.2181367020076754</v>
      </c>
      <c r="I718" s="4">
        <f t="shared" si="151"/>
        <v>4.0999999999999997E-6</v>
      </c>
      <c r="J718" s="5">
        <f t="shared" si="144"/>
        <v>6.2507812500002246E-7</v>
      </c>
      <c r="K718" s="5">
        <f t="shared" si="145"/>
        <v>8.3277643978855705E-4</v>
      </c>
      <c r="L718" s="5">
        <f t="shared" si="146"/>
        <v>2.4192118395326768E-9</v>
      </c>
      <c r="M718" s="6">
        <f t="shared" si="152"/>
        <v>1.2236422618843375E-5</v>
      </c>
      <c r="N718">
        <f t="shared" si="153"/>
        <v>2.5599999999999999E-4</v>
      </c>
      <c r="O718">
        <f t="shared" si="147"/>
        <v>0.12181367020076755</v>
      </c>
      <c r="P718">
        <f t="shared" si="148"/>
        <v>0.9628753953731457</v>
      </c>
      <c r="Q718">
        <f t="shared" si="154"/>
        <v>0.23283402722445765</v>
      </c>
      <c r="R718">
        <f t="shared" si="155"/>
        <v>0.23283402722445776</v>
      </c>
    </row>
    <row r="719" spans="6:18">
      <c r="F719">
        <f t="shared" si="149"/>
        <v>71.700000000000202</v>
      </c>
      <c r="G719">
        <f t="shared" si="150"/>
        <v>327.82221723437851</v>
      </c>
      <c r="H719">
        <f t="shared" si="143"/>
        <v>1.2181367020076754</v>
      </c>
      <c r="I719" s="4">
        <f t="shared" si="151"/>
        <v>4.0999999999999997E-6</v>
      </c>
      <c r="J719" s="5">
        <f t="shared" si="144"/>
        <v>6.2507812500002246E-7</v>
      </c>
      <c r="K719" s="5">
        <f t="shared" si="145"/>
        <v>8.33186439788557E-4</v>
      </c>
      <c r="L719" s="5">
        <f t="shared" si="146"/>
        <v>2.4227867434925538E-9</v>
      </c>
      <c r="M719" s="6">
        <f t="shared" si="152"/>
        <v>1.2248474276466867E-5</v>
      </c>
      <c r="N719">
        <f t="shared" si="153"/>
        <v>2.5599999999999999E-4</v>
      </c>
      <c r="O719">
        <f t="shared" si="147"/>
        <v>0.12181367020076755</v>
      </c>
      <c r="P719">
        <f t="shared" si="148"/>
        <v>0.96291583012348614</v>
      </c>
      <c r="Q719">
        <f t="shared" si="154"/>
        <v>0.23279714507461022</v>
      </c>
      <c r="R719">
        <f t="shared" si="155"/>
        <v>0.2327971450746103</v>
      </c>
    </row>
    <row r="720" spans="6:18">
      <c r="F720">
        <f t="shared" si="149"/>
        <v>71.800000000000196</v>
      </c>
      <c r="G720">
        <f t="shared" si="150"/>
        <v>327.82221723437851</v>
      </c>
      <c r="H720">
        <f t="shared" si="143"/>
        <v>1.2181367020076754</v>
      </c>
      <c r="I720" s="4">
        <f t="shared" si="151"/>
        <v>4.0999999999999997E-6</v>
      </c>
      <c r="J720" s="5">
        <f t="shared" si="144"/>
        <v>6.2507812500002246E-7</v>
      </c>
      <c r="K720" s="5">
        <f t="shared" si="145"/>
        <v>8.3359643978855695E-4</v>
      </c>
      <c r="L720" s="5">
        <f t="shared" si="146"/>
        <v>2.4263651675099998E-9</v>
      </c>
      <c r="M720" s="6">
        <f t="shared" si="152"/>
        <v>1.2260531866010794E-5</v>
      </c>
      <c r="N720">
        <f t="shared" si="153"/>
        <v>2.5599999999999999E-4</v>
      </c>
      <c r="O720">
        <f t="shared" si="147"/>
        <v>0.12181367020076755</v>
      </c>
      <c r="P720">
        <f t="shared" si="148"/>
        <v>0.96295618528420834</v>
      </c>
      <c r="Q720">
        <f t="shared" si="154"/>
        <v>0.23276033552163047</v>
      </c>
      <c r="R720">
        <f t="shared" si="155"/>
        <v>0.23276033552163056</v>
      </c>
    </row>
    <row r="721" spans="6:18">
      <c r="F721">
        <f t="shared" si="149"/>
        <v>71.90000000000019</v>
      </c>
      <c r="G721">
        <f t="shared" si="150"/>
        <v>327.82221723437851</v>
      </c>
      <c r="H721">
        <f t="shared" si="143"/>
        <v>1.2181367020076754</v>
      </c>
      <c r="I721" s="4">
        <f t="shared" si="151"/>
        <v>4.0999999999999997E-6</v>
      </c>
      <c r="J721" s="5">
        <f t="shared" si="144"/>
        <v>6.2507812500002246E-7</v>
      </c>
      <c r="K721" s="5">
        <f t="shared" si="145"/>
        <v>8.340064397885569E-4</v>
      </c>
      <c r="L721" s="5">
        <f t="shared" si="146"/>
        <v>2.4299471133171887E-9</v>
      </c>
      <c r="M721" s="6">
        <f t="shared" si="152"/>
        <v>1.2272595387475155E-5</v>
      </c>
      <c r="N721">
        <f t="shared" si="153"/>
        <v>2.5599999999999999E-4</v>
      </c>
      <c r="O721">
        <f t="shared" si="147"/>
        <v>0.12181367020076755</v>
      </c>
      <c r="P721">
        <f t="shared" si="148"/>
        <v>0.96299646105104098</v>
      </c>
      <c r="Q721">
        <f t="shared" si="154"/>
        <v>0.23272359838698653</v>
      </c>
      <c r="R721">
        <f t="shared" si="155"/>
        <v>0.23272359838698661</v>
      </c>
    </row>
    <row r="722" spans="6:18">
      <c r="F722">
        <f t="shared" si="149"/>
        <v>72.000000000000185</v>
      </c>
      <c r="G722">
        <f t="shared" si="150"/>
        <v>327.82221723437851</v>
      </c>
      <c r="H722">
        <f t="shared" si="143"/>
        <v>1.2181367020076754</v>
      </c>
      <c r="I722" s="4">
        <f t="shared" si="151"/>
        <v>4.0999999999999997E-6</v>
      </c>
      <c r="J722" s="5">
        <f t="shared" si="144"/>
        <v>6.2507812500002246E-7</v>
      </c>
      <c r="K722" s="5">
        <f t="shared" si="145"/>
        <v>8.3441643978855685E-4</v>
      </c>
      <c r="L722" s="5">
        <f t="shared" si="146"/>
        <v>2.4335325826462946E-9</v>
      </c>
      <c r="M722" s="6">
        <f t="shared" si="152"/>
        <v>1.2284664840859958E-5</v>
      </c>
      <c r="N722">
        <f t="shared" si="153"/>
        <v>2.5599999999999999E-4</v>
      </c>
      <c r="O722">
        <f t="shared" si="147"/>
        <v>0.12181367020076755</v>
      </c>
      <c r="P722">
        <f t="shared" si="148"/>
        <v>0.96303665761913571</v>
      </c>
      <c r="Q722">
        <f t="shared" si="154"/>
        <v>0.23268693349267303</v>
      </c>
      <c r="R722">
        <f t="shared" si="155"/>
        <v>0.23268693349267314</v>
      </c>
    </row>
    <row r="723" spans="6:18">
      <c r="F723">
        <f t="shared" si="149"/>
        <v>72.100000000000179</v>
      </c>
      <c r="G723">
        <f t="shared" si="150"/>
        <v>327.82221723437851</v>
      </c>
      <c r="H723">
        <f t="shared" ref="H723:H786" si="156">(G723-Tf)/ml</f>
        <v>1.2181367020076754</v>
      </c>
      <c r="I723" s="4">
        <f t="shared" si="151"/>
        <v>4.0999999999999997E-6</v>
      </c>
      <c r="J723" s="5">
        <f t="shared" ref="J723:J786" si="157">Glob(H723,N723,Dl,Co,kpart)</f>
        <v>6.2507812500002246E-7</v>
      </c>
      <c r="K723" s="5">
        <f t="shared" ref="K723:K786" si="158">I722*dt+K722</f>
        <v>8.348264397885568E-4</v>
      </c>
      <c r="L723" s="5">
        <f t="shared" ref="L723:L786" si="159">K723^3*4/3*PI()</f>
        <v>2.4371215772294904E-9</v>
      </c>
      <c r="M723" s="6">
        <f t="shared" si="152"/>
        <v>1.2296740226165195E-5</v>
      </c>
      <c r="N723">
        <f t="shared" si="153"/>
        <v>2.5599999999999999E-4</v>
      </c>
      <c r="O723">
        <f t="shared" ref="O723:O786" si="160">O722+(kpart*H722-O722)/L722/R722*(L722*(R723-R722)+R722*MAX(I722,J722)*M722*dt)</f>
        <v>0.12181367020076755</v>
      </c>
      <c r="P723">
        <f t="shared" ref="P723:P786" si="161">R723*O723+(1-R723)*H723</f>
        <v>0.96307677518306822</v>
      </c>
      <c r="Q723">
        <f t="shared" si="154"/>
        <v>0.23265034066120946</v>
      </c>
      <c r="R723">
        <f t="shared" si="155"/>
        <v>0.23265034066120957</v>
      </c>
    </row>
    <row r="724" spans="6:18">
      <c r="F724">
        <f t="shared" si="149"/>
        <v>72.200000000000173</v>
      </c>
      <c r="G724">
        <f t="shared" si="150"/>
        <v>327.82221723437851</v>
      </c>
      <c r="H724">
        <f t="shared" si="156"/>
        <v>1.2181367020076754</v>
      </c>
      <c r="I724" s="4">
        <f t="shared" si="151"/>
        <v>4.0999999999999997E-6</v>
      </c>
      <c r="J724" s="5">
        <f t="shared" si="157"/>
        <v>6.2507812500002246E-7</v>
      </c>
      <c r="K724" s="5">
        <f t="shared" si="158"/>
        <v>8.3523643978855675E-4</v>
      </c>
      <c r="L724" s="5">
        <f t="shared" si="159"/>
        <v>2.4407140987989495E-9</v>
      </c>
      <c r="M724" s="6">
        <f t="shared" si="152"/>
        <v>1.2308821543390861E-5</v>
      </c>
      <c r="N724">
        <f t="shared" si="153"/>
        <v>2.5599999999999999E-4</v>
      </c>
      <c r="O724">
        <f t="shared" si="160"/>
        <v>0.12181367020076755</v>
      </c>
      <c r="P724">
        <f t="shared" si="161"/>
        <v>0.96311681393684123</v>
      </c>
      <c r="Q724">
        <f t="shared" si="154"/>
        <v>0.23261381971563827</v>
      </c>
      <c r="R724">
        <f t="shared" si="155"/>
        <v>0.23261381971563838</v>
      </c>
    </row>
    <row r="725" spans="6:18">
      <c r="F725">
        <f t="shared" si="149"/>
        <v>72.300000000000168</v>
      </c>
      <c r="G725">
        <f t="shared" si="150"/>
        <v>327.82221723437851</v>
      </c>
      <c r="H725">
        <f t="shared" si="156"/>
        <v>1.2181367020076754</v>
      </c>
      <c r="I725" s="4">
        <f t="shared" si="151"/>
        <v>4.0999999999999997E-6</v>
      </c>
      <c r="J725" s="5">
        <f t="shared" si="157"/>
        <v>6.2507812500002246E-7</v>
      </c>
      <c r="K725" s="5">
        <f t="shared" si="158"/>
        <v>8.356464397885567E-4</v>
      </c>
      <c r="L725" s="5">
        <f t="shared" si="159"/>
        <v>2.444310149086847E-9</v>
      </c>
      <c r="M725" s="6">
        <f t="shared" si="152"/>
        <v>1.2320908792536971E-5</v>
      </c>
      <c r="N725">
        <f t="shared" si="153"/>
        <v>2.5599999999999999E-4</v>
      </c>
      <c r="O725">
        <f t="shared" si="160"/>
        <v>0.12181367020076755</v>
      </c>
      <c r="P725">
        <f t="shared" si="161"/>
        <v>0.96315677407388611</v>
      </c>
      <c r="Q725">
        <f t="shared" si="154"/>
        <v>0.23257737047952309</v>
      </c>
      <c r="R725">
        <f t="shared" si="155"/>
        <v>0.2325773704795232</v>
      </c>
    </row>
    <row r="726" spans="6:18">
      <c r="F726">
        <f t="shared" si="149"/>
        <v>72.400000000000162</v>
      </c>
      <c r="G726">
        <f t="shared" si="150"/>
        <v>327.82221723437851</v>
      </c>
      <c r="H726">
        <f t="shared" si="156"/>
        <v>1.2181367020076754</v>
      </c>
      <c r="I726" s="4">
        <f t="shared" si="151"/>
        <v>4.0999999999999997E-6</v>
      </c>
      <c r="J726" s="5">
        <f t="shared" si="157"/>
        <v>6.2507812500002246E-7</v>
      </c>
      <c r="K726" s="5">
        <f t="shared" si="158"/>
        <v>8.3605643978855665E-4</v>
      </c>
      <c r="L726" s="5">
        <f t="shared" si="159"/>
        <v>2.4479097298253552E-9</v>
      </c>
      <c r="M726" s="6">
        <f t="shared" si="152"/>
        <v>1.2333001973603515E-5</v>
      </c>
      <c r="N726">
        <f t="shared" si="153"/>
        <v>2.5599999999999999E-4</v>
      </c>
      <c r="O726">
        <f t="shared" si="160"/>
        <v>0.12181367020076755</v>
      </c>
      <c r="P726">
        <f t="shared" si="161"/>
        <v>0.96319665578706459</v>
      </c>
      <c r="Q726">
        <f t="shared" si="154"/>
        <v>0.23254099277694695</v>
      </c>
      <c r="R726">
        <f t="shared" si="155"/>
        <v>0.23254099277694706</v>
      </c>
    </row>
    <row r="727" spans="6:18">
      <c r="F727">
        <f t="shared" si="149"/>
        <v>72.500000000000156</v>
      </c>
      <c r="G727">
        <f t="shared" si="150"/>
        <v>327.82221723437851</v>
      </c>
      <c r="H727">
        <f t="shared" si="156"/>
        <v>1.2181367020076754</v>
      </c>
      <c r="I727" s="4">
        <f t="shared" si="151"/>
        <v>4.0999999999999997E-6</v>
      </c>
      <c r="J727" s="5">
        <f t="shared" si="157"/>
        <v>6.2507812500002246E-7</v>
      </c>
      <c r="K727" s="5">
        <f t="shared" si="158"/>
        <v>8.364664397885566E-4</v>
      </c>
      <c r="L727" s="5">
        <f t="shared" si="159"/>
        <v>2.4515128427466484E-9</v>
      </c>
      <c r="M727" s="6">
        <f t="shared" si="152"/>
        <v>1.2345101086590497E-5</v>
      </c>
      <c r="N727">
        <f t="shared" si="153"/>
        <v>2.5599999999999999E-4</v>
      </c>
      <c r="O727">
        <f t="shared" si="160"/>
        <v>0.12181367020076755</v>
      </c>
      <c r="P727">
        <f t="shared" si="161"/>
        <v>0.96323645926867085</v>
      </c>
      <c r="Q727">
        <f t="shared" si="154"/>
        <v>0.23250468643251052</v>
      </c>
      <c r="R727">
        <f t="shared" si="155"/>
        <v>0.23250468643251063</v>
      </c>
    </row>
    <row r="728" spans="6:18">
      <c r="F728">
        <f t="shared" si="149"/>
        <v>72.600000000000151</v>
      </c>
      <c r="G728">
        <f t="shared" si="150"/>
        <v>327.82221723437851</v>
      </c>
      <c r="H728">
        <f t="shared" si="156"/>
        <v>1.2181367020076754</v>
      </c>
      <c r="I728" s="4">
        <f t="shared" si="151"/>
        <v>4.0999999999999997E-6</v>
      </c>
      <c r="J728" s="5">
        <f t="shared" si="157"/>
        <v>6.2507812500002246E-7</v>
      </c>
      <c r="K728" s="5">
        <f t="shared" si="158"/>
        <v>8.3687643978855655E-4</v>
      </c>
      <c r="L728" s="5">
        <f t="shared" si="159"/>
        <v>2.4551194895829005E-9</v>
      </c>
      <c r="M728" s="6">
        <f t="shared" si="152"/>
        <v>1.2357206131497913E-5</v>
      </c>
      <c r="N728">
        <f t="shared" si="153"/>
        <v>2.5599999999999999E-4</v>
      </c>
      <c r="O728">
        <f t="shared" si="160"/>
        <v>0.12181367020076755</v>
      </c>
      <c r="P728">
        <f t="shared" si="161"/>
        <v>0.96327618471043397</v>
      </c>
      <c r="Q728">
        <f t="shared" si="154"/>
        <v>0.23246845127133026</v>
      </c>
      <c r="R728">
        <f t="shared" si="155"/>
        <v>0.23246845127133037</v>
      </c>
    </row>
    <row r="729" spans="6:18">
      <c r="F729">
        <f t="shared" si="149"/>
        <v>72.700000000000145</v>
      </c>
      <c r="G729">
        <f t="shared" si="150"/>
        <v>327.82221723437851</v>
      </c>
      <c r="H729">
        <f t="shared" si="156"/>
        <v>1.2181367020076754</v>
      </c>
      <c r="I729" s="4">
        <f t="shared" si="151"/>
        <v>4.0999999999999997E-6</v>
      </c>
      <c r="J729" s="5">
        <f t="shared" si="157"/>
        <v>6.2507812500002246E-7</v>
      </c>
      <c r="K729" s="5">
        <f t="shared" si="158"/>
        <v>8.372864397885565E-4</v>
      </c>
      <c r="L729" s="5">
        <f t="shared" si="159"/>
        <v>2.4587296720662838E-9</v>
      </c>
      <c r="M729" s="6">
        <f t="shared" si="152"/>
        <v>1.2369317108325763E-5</v>
      </c>
      <c r="N729">
        <f t="shared" si="153"/>
        <v>2.5599999999999999E-4</v>
      </c>
      <c r="O729">
        <f t="shared" si="160"/>
        <v>0.12181367020076755</v>
      </c>
      <c r="P729">
        <f t="shared" si="161"/>
        <v>0.96331583230351925</v>
      </c>
      <c r="Q729">
        <f t="shared" si="154"/>
        <v>0.23243228711903677</v>
      </c>
      <c r="R729">
        <f t="shared" si="155"/>
        <v>0.23243228711903688</v>
      </c>
    </row>
    <row r="730" spans="6:18">
      <c r="F730">
        <f t="shared" si="149"/>
        <v>72.800000000000139</v>
      </c>
      <c r="G730">
        <f t="shared" si="150"/>
        <v>327.82221723437851</v>
      </c>
      <c r="H730">
        <f t="shared" si="156"/>
        <v>1.2181367020076754</v>
      </c>
      <c r="I730" s="4">
        <f t="shared" si="151"/>
        <v>4.0999999999999997E-6</v>
      </c>
      <c r="J730" s="5">
        <f t="shared" si="157"/>
        <v>6.2507812500002246E-7</v>
      </c>
      <c r="K730" s="5">
        <f t="shared" si="158"/>
        <v>8.3769643978855645E-4</v>
      </c>
      <c r="L730" s="5">
        <f t="shared" si="159"/>
        <v>2.4623433919289736E-9</v>
      </c>
      <c r="M730" s="6">
        <f t="shared" si="152"/>
        <v>1.2381434017074052E-5</v>
      </c>
      <c r="N730">
        <f t="shared" si="153"/>
        <v>2.5599999999999999E-4</v>
      </c>
      <c r="O730">
        <f t="shared" si="160"/>
        <v>0.12181367020076755</v>
      </c>
      <c r="P730">
        <f t="shared" si="161"/>
        <v>0.96335540223852989</v>
      </c>
      <c r="Q730">
        <f t="shared" si="154"/>
        <v>0.23239619380177287</v>
      </c>
      <c r="R730">
        <f t="shared" si="155"/>
        <v>0.23239619380177301</v>
      </c>
    </row>
    <row r="731" spans="6:18">
      <c r="F731">
        <f t="shared" si="149"/>
        <v>72.900000000000134</v>
      </c>
      <c r="G731">
        <f t="shared" si="150"/>
        <v>327.82221723437851</v>
      </c>
      <c r="H731">
        <f t="shared" si="156"/>
        <v>1.2181367020076754</v>
      </c>
      <c r="I731" s="4">
        <f t="shared" si="151"/>
        <v>4.0999999999999997E-6</v>
      </c>
      <c r="J731" s="5">
        <f t="shared" si="157"/>
        <v>6.2507812500002246E-7</v>
      </c>
      <c r="K731" s="5">
        <f t="shared" si="158"/>
        <v>8.381064397885564E-4</v>
      </c>
      <c r="L731" s="5">
        <f t="shared" si="159"/>
        <v>2.4659606509031429E-9</v>
      </c>
      <c r="M731" s="6">
        <f t="shared" si="152"/>
        <v>1.2393556857742777E-5</v>
      </c>
      <c r="N731">
        <f t="shared" si="153"/>
        <v>2.5599999999999999E-4</v>
      </c>
      <c r="O731">
        <f t="shared" si="160"/>
        <v>0.12181367020076755</v>
      </c>
      <c r="P731">
        <f t="shared" si="161"/>
        <v>0.96339489470550987</v>
      </c>
      <c r="Q731">
        <f t="shared" si="154"/>
        <v>0.23236017114619203</v>
      </c>
      <c r="R731">
        <f t="shared" si="155"/>
        <v>0.23236017114619217</v>
      </c>
    </row>
    <row r="732" spans="6:18">
      <c r="F732">
        <f t="shared" ref="F732:F795" si="162">F731+dt</f>
        <v>73.000000000000128</v>
      </c>
      <c r="G732">
        <f t="shared" si="150"/>
        <v>327.82221723437851</v>
      </c>
      <c r="H732">
        <f t="shared" si="156"/>
        <v>1.2181367020076754</v>
      </c>
      <c r="I732" s="4">
        <f t="shared" si="151"/>
        <v>4.0999999999999997E-6</v>
      </c>
      <c r="J732" s="5">
        <f t="shared" si="157"/>
        <v>6.2507812500002246E-7</v>
      </c>
      <c r="K732" s="5">
        <f t="shared" si="158"/>
        <v>8.3851643978855635E-4</v>
      </c>
      <c r="L732" s="5">
        <f t="shared" si="159"/>
        <v>2.4695814507209658E-9</v>
      </c>
      <c r="M732" s="6">
        <f t="shared" si="152"/>
        <v>1.2405685630331941E-5</v>
      </c>
      <c r="N732">
        <f t="shared" si="153"/>
        <v>2.5599999999999999E-4</v>
      </c>
      <c r="O732">
        <f t="shared" si="160"/>
        <v>0.12181367020076755</v>
      </c>
      <c r="P732">
        <f t="shared" si="161"/>
        <v>0.96343430989394574</v>
      </c>
      <c r="Q732">
        <f t="shared" si="154"/>
        <v>0.23232421897945646</v>
      </c>
      <c r="R732">
        <f t="shared" si="155"/>
        <v>0.2323242189794566</v>
      </c>
    </row>
    <row r="733" spans="6:18">
      <c r="F733">
        <f t="shared" si="162"/>
        <v>73.100000000000122</v>
      </c>
      <c r="G733">
        <f t="shared" si="150"/>
        <v>327.82221723437851</v>
      </c>
      <c r="H733">
        <f t="shared" si="156"/>
        <v>1.2181367020076754</v>
      </c>
      <c r="I733" s="4">
        <f t="shared" si="151"/>
        <v>4.0999999999999997E-6</v>
      </c>
      <c r="J733" s="5">
        <f t="shared" si="157"/>
        <v>6.2507812500002246E-7</v>
      </c>
      <c r="K733" s="5">
        <f t="shared" si="158"/>
        <v>8.389264397885563E-4</v>
      </c>
      <c r="L733" s="5">
        <f t="shared" si="159"/>
        <v>2.4732057931146142E-9</v>
      </c>
      <c r="M733" s="6">
        <f t="shared" si="152"/>
        <v>1.2417820334841534E-5</v>
      </c>
      <c r="N733">
        <f t="shared" si="153"/>
        <v>2.5599999999999999E-4</v>
      </c>
      <c r="O733">
        <f t="shared" si="160"/>
        <v>0.12181367020076755</v>
      </c>
      <c r="P733">
        <f t="shared" si="161"/>
        <v>0.9634736479927668</v>
      </c>
      <c r="Q733">
        <f t="shared" si="154"/>
        <v>0.23228833712923544</v>
      </c>
      <c r="R733">
        <f t="shared" si="155"/>
        <v>0.23228833712923558</v>
      </c>
    </row>
    <row r="734" spans="6:18">
      <c r="F734">
        <f t="shared" si="162"/>
        <v>73.200000000000117</v>
      </c>
      <c r="G734">
        <f t="shared" si="150"/>
        <v>327.82221723437851</v>
      </c>
      <c r="H734">
        <f t="shared" si="156"/>
        <v>1.2181367020076754</v>
      </c>
      <c r="I734" s="4">
        <f t="shared" si="151"/>
        <v>4.0999999999999997E-6</v>
      </c>
      <c r="J734" s="5">
        <f t="shared" si="157"/>
        <v>6.2507812500002246E-7</v>
      </c>
      <c r="K734" s="5">
        <f t="shared" si="158"/>
        <v>8.3933643978855626E-4</v>
      </c>
      <c r="L734" s="5">
        <f t="shared" si="159"/>
        <v>2.476833679816264E-9</v>
      </c>
      <c r="M734" s="6">
        <f t="shared" si="152"/>
        <v>1.2429960971271569E-5</v>
      </c>
      <c r="N734">
        <f t="shared" si="153"/>
        <v>2.5599999999999999E-4</v>
      </c>
      <c r="O734">
        <f t="shared" si="160"/>
        <v>0.12181367020076755</v>
      </c>
      <c r="P734">
        <f t="shared" si="161"/>
        <v>0.96351290919034949</v>
      </c>
      <c r="Q734">
        <f t="shared" si="154"/>
        <v>0.23225252542370359</v>
      </c>
      <c r="R734">
        <f t="shared" si="155"/>
        <v>0.23225252542370375</v>
      </c>
    </row>
    <row r="735" spans="6:18">
      <c r="F735">
        <f t="shared" si="162"/>
        <v>73.300000000000111</v>
      </c>
      <c r="G735">
        <f t="shared" si="150"/>
        <v>327.82221723437851</v>
      </c>
      <c r="H735">
        <f t="shared" si="156"/>
        <v>1.2181367020076754</v>
      </c>
      <c r="I735" s="4">
        <f t="shared" si="151"/>
        <v>4.0999999999999997E-6</v>
      </c>
      <c r="J735" s="5">
        <f t="shared" si="157"/>
        <v>6.2507812500002246E-7</v>
      </c>
      <c r="K735" s="5">
        <f t="shared" si="158"/>
        <v>8.3974643978855621E-4</v>
      </c>
      <c r="L735" s="5">
        <f t="shared" si="159"/>
        <v>2.4804651125580876E-9</v>
      </c>
      <c r="M735" s="6">
        <f t="shared" si="152"/>
        <v>1.2442107539622039E-5</v>
      </c>
      <c r="N735">
        <f t="shared" si="153"/>
        <v>2.5599999999999999E-4</v>
      </c>
      <c r="O735">
        <f t="shared" si="160"/>
        <v>0.12181367020076755</v>
      </c>
      <c r="P735">
        <f t="shared" si="161"/>
        <v>0.96355209367451811</v>
      </c>
      <c r="Q735">
        <f t="shared" si="154"/>
        <v>0.23221678369153917</v>
      </c>
      <c r="R735">
        <f t="shared" si="155"/>
        <v>0.23221678369153931</v>
      </c>
    </row>
    <row r="736" spans="6:18">
      <c r="F736">
        <f t="shared" si="162"/>
        <v>73.400000000000105</v>
      </c>
      <c r="G736">
        <f t="shared" si="150"/>
        <v>327.82221723437851</v>
      </c>
      <c r="H736">
        <f t="shared" si="156"/>
        <v>1.2181367020076754</v>
      </c>
      <c r="I736" s="4">
        <f t="shared" si="151"/>
        <v>4.0999999999999997E-6</v>
      </c>
      <c r="J736" s="5">
        <f t="shared" si="157"/>
        <v>6.2507812500002246E-7</v>
      </c>
      <c r="K736" s="5">
        <f t="shared" si="158"/>
        <v>8.4015643978855616E-4</v>
      </c>
      <c r="L736" s="5">
        <f t="shared" si="159"/>
        <v>2.4841000930722591E-9</v>
      </c>
      <c r="M736" s="6">
        <f t="shared" si="152"/>
        <v>1.2454260039892944E-5</v>
      </c>
      <c r="N736">
        <f t="shared" si="153"/>
        <v>2.5599999999999999E-4</v>
      </c>
      <c r="O736">
        <f t="shared" si="160"/>
        <v>0.12181367020076755</v>
      </c>
      <c r="P736">
        <f t="shared" si="161"/>
        <v>0.96359120163254619</v>
      </c>
      <c r="Q736">
        <f t="shared" si="154"/>
        <v>0.23218111176192224</v>
      </c>
      <c r="R736">
        <f t="shared" si="155"/>
        <v>0.23218111176192238</v>
      </c>
    </row>
    <row r="737" spans="6:18">
      <c r="F737">
        <f t="shared" si="162"/>
        <v>73.500000000000099</v>
      </c>
      <c r="G737">
        <f t="shared" si="150"/>
        <v>327.82221723437851</v>
      </c>
      <c r="H737">
        <f t="shared" si="156"/>
        <v>1.2181367020076754</v>
      </c>
      <c r="I737" s="4">
        <f t="shared" si="151"/>
        <v>4.0999999999999997E-6</v>
      </c>
      <c r="J737" s="5">
        <f t="shared" si="157"/>
        <v>6.2507812500002246E-7</v>
      </c>
      <c r="K737" s="5">
        <f t="shared" si="158"/>
        <v>8.4056643978855611E-4</v>
      </c>
      <c r="L737" s="5">
        <f t="shared" si="159"/>
        <v>2.4877386230909523E-9</v>
      </c>
      <c r="M737" s="6">
        <f t="shared" si="152"/>
        <v>1.2466418472084286E-5</v>
      </c>
      <c r="N737">
        <f t="shared" si="153"/>
        <v>2.5599999999999999E-4</v>
      </c>
      <c r="O737">
        <f t="shared" si="160"/>
        <v>0.12181367020076755</v>
      </c>
      <c r="P737">
        <f t="shared" si="161"/>
        <v>0.96363023325115904</v>
      </c>
      <c r="Q737">
        <f t="shared" si="154"/>
        <v>0.23214550946453308</v>
      </c>
      <c r="R737">
        <f t="shared" si="155"/>
        <v>0.23214550946453322</v>
      </c>
    </row>
    <row r="738" spans="6:18">
      <c r="F738">
        <f t="shared" si="162"/>
        <v>73.600000000000094</v>
      </c>
      <c r="G738">
        <f t="shared" si="150"/>
        <v>327.82221723437851</v>
      </c>
      <c r="H738">
        <f t="shared" si="156"/>
        <v>1.2181367020076754</v>
      </c>
      <c r="I738" s="4">
        <f t="shared" si="151"/>
        <v>4.0999999999999997E-6</v>
      </c>
      <c r="J738" s="5">
        <f t="shared" si="157"/>
        <v>6.2507812500002246E-7</v>
      </c>
      <c r="K738" s="5">
        <f t="shared" si="158"/>
        <v>8.4097643978855606E-4</v>
      </c>
      <c r="L738" s="5">
        <f t="shared" si="159"/>
        <v>2.4913807043463402E-9</v>
      </c>
      <c r="M738" s="6">
        <f t="shared" si="152"/>
        <v>1.2478582836196064E-5</v>
      </c>
      <c r="N738">
        <f t="shared" si="153"/>
        <v>2.5599999999999999E-4</v>
      </c>
      <c r="O738">
        <f t="shared" si="160"/>
        <v>0.12181367020076755</v>
      </c>
      <c r="P738">
        <f t="shared" si="161"/>
        <v>0.96366918871653617</v>
      </c>
      <c r="Q738">
        <f t="shared" si="154"/>
        <v>0.23210997662955038</v>
      </c>
      <c r="R738">
        <f t="shared" si="155"/>
        <v>0.23210997662955052</v>
      </c>
    </row>
    <row r="739" spans="6:18">
      <c r="F739">
        <f t="shared" si="162"/>
        <v>73.700000000000088</v>
      </c>
      <c r="G739">
        <f t="shared" si="150"/>
        <v>327.82221723437851</v>
      </c>
      <c r="H739">
        <f t="shared" si="156"/>
        <v>1.2181367020076754</v>
      </c>
      <c r="I739" s="4">
        <f t="shared" si="151"/>
        <v>4.0999999999999997E-6</v>
      </c>
      <c r="J739" s="5">
        <f t="shared" si="157"/>
        <v>6.2507812500002246E-7</v>
      </c>
      <c r="K739" s="5">
        <f t="shared" si="158"/>
        <v>8.4138643978855601E-4</v>
      </c>
      <c r="L739" s="5">
        <f t="shared" si="159"/>
        <v>2.4950263385705976E-9</v>
      </c>
      <c r="M739" s="6">
        <f t="shared" si="152"/>
        <v>1.2490753132228281E-5</v>
      </c>
      <c r="N739">
        <f t="shared" si="153"/>
        <v>2.5599999999999999E-4</v>
      </c>
      <c r="O739">
        <f t="shared" si="160"/>
        <v>0.12181367020076755</v>
      </c>
      <c r="P739">
        <f t="shared" si="161"/>
        <v>0.96370806821431132</v>
      </c>
      <c r="Q739">
        <f t="shared" si="154"/>
        <v>0.23207451308764965</v>
      </c>
      <c r="R739">
        <f t="shared" si="155"/>
        <v>0.23207451308764979</v>
      </c>
    </row>
    <row r="740" spans="6:18">
      <c r="F740">
        <f t="shared" si="162"/>
        <v>73.800000000000082</v>
      </c>
      <c r="G740">
        <f t="shared" si="150"/>
        <v>327.82221723437851</v>
      </c>
      <c r="H740">
        <f t="shared" si="156"/>
        <v>1.2181367020076754</v>
      </c>
      <c r="I740" s="4">
        <f t="shared" si="151"/>
        <v>4.0999999999999997E-6</v>
      </c>
      <c r="J740" s="5">
        <f t="shared" si="157"/>
        <v>6.2507812500002246E-7</v>
      </c>
      <c r="K740" s="5">
        <f t="shared" si="158"/>
        <v>8.4179643978855596E-4</v>
      </c>
      <c r="L740" s="5">
        <f t="shared" si="159"/>
        <v>2.4986755274958964E-9</v>
      </c>
      <c r="M740" s="6">
        <f t="shared" si="152"/>
        <v>1.2502929360180931E-5</v>
      </c>
      <c r="N740">
        <f t="shared" si="153"/>
        <v>2.5599999999999999E-4</v>
      </c>
      <c r="O740">
        <f t="shared" si="160"/>
        <v>0.12181367020076755</v>
      </c>
      <c r="P740">
        <f t="shared" si="161"/>
        <v>0.96374687192957642</v>
      </c>
      <c r="Q740">
        <f t="shared" si="154"/>
        <v>0.2320391186700014</v>
      </c>
      <c r="R740">
        <f t="shared" si="155"/>
        <v>0.23203911867000157</v>
      </c>
    </row>
    <row r="741" spans="6:18">
      <c r="F741">
        <f t="shared" si="162"/>
        <v>73.900000000000077</v>
      </c>
      <c r="G741">
        <f t="shared" si="150"/>
        <v>327.82221723437851</v>
      </c>
      <c r="H741">
        <f t="shared" si="156"/>
        <v>1.2181367020076754</v>
      </c>
      <c r="I741" s="4">
        <f t="shared" si="151"/>
        <v>4.0999999999999997E-6</v>
      </c>
      <c r="J741" s="5">
        <f t="shared" si="157"/>
        <v>6.2507812500002246E-7</v>
      </c>
      <c r="K741" s="5">
        <f t="shared" si="158"/>
        <v>8.4220643978855591E-4</v>
      </c>
      <c r="L741" s="5">
        <f t="shared" si="159"/>
        <v>2.5023282728544116E-9</v>
      </c>
      <c r="M741" s="6">
        <f t="shared" si="152"/>
        <v>1.2515111520054016E-5</v>
      </c>
      <c r="N741">
        <f t="shared" si="153"/>
        <v>2.5599999999999999E-4</v>
      </c>
      <c r="O741">
        <f t="shared" si="160"/>
        <v>0.12181367020076755</v>
      </c>
      <c r="P741">
        <f t="shared" si="161"/>
        <v>0.96378560004688218</v>
      </c>
      <c r="Q741">
        <f t="shared" si="154"/>
        <v>0.23200379320826961</v>
      </c>
      <c r="R741">
        <f t="shared" si="155"/>
        <v>0.23200379320826978</v>
      </c>
    </row>
    <row r="742" spans="6:18">
      <c r="F742">
        <f t="shared" si="162"/>
        <v>74.000000000000071</v>
      </c>
      <c r="G742">
        <f t="shared" si="150"/>
        <v>327.82221723437851</v>
      </c>
      <c r="H742">
        <f t="shared" si="156"/>
        <v>1.2181367020076754</v>
      </c>
      <c r="I742" s="4">
        <f t="shared" si="151"/>
        <v>4.0999999999999997E-6</v>
      </c>
      <c r="J742" s="5">
        <f t="shared" si="157"/>
        <v>6.2507812500002246E-7</v>
      </c>
      <c r="K742" s="5">
        <f t="shared" si="158"/>
        <v>8.4261643978855586E-4</v>
      </c>
      <c r="L742" s="5">
        <f t="shared" si="159"/>
        <v>2.5059845763783169E-9</v>
      </c>
      <c r="M742" s="6">
        <f t="shared" si="152"/>
        <v>1.2527299611847539E-5</v>
      </c>
      <c r="N742">
        <f t="shared" si="153"/>
        <v>2.5599999999999999E-4</v>
      </c>
      <c r="O742">
        <f t="shared" si="160"/>
        <v>0.12181367020076755</v>
      </c>
      <c r="P742">
        <f t="shared" si="161"/>
        <v>0.96382425275024031</v>
      </c>
      <c r="Q742">
        <f t="shared" si="154"/>
        <v>0.23196853653460983</v>
      </c>
      <c r="R742">
        <f t="shared" si="155"/>
        <v>0.23196853653461</v>
      </c>
    </row>
    <row r="743" spans="6:18">
      <c r="F743">
        <f t="shared" si="162"/>
        <v>74.100000000000065</v>
      </c>
      <c r="G743">
        <f t="shared" si="150"/>
        <v>327.82221723437851</v>
      </c>
      <c r="H743">
        <f t="shared" si="156"/>
        <v>1.2181367020076754</v>
      </c>
      <c r="I743" s="4">
        <f t="shared" si="151"/>
        <v>4.0999999999999997E-6</v>
      </c>
      <c r="J743" s="5">
        <f t="shared" si="157"/>
        <v>6.2507812500002246E-7</v>
      </c>
      <c r="K743" s="5">
        <f t="shared" si="158"/>
        <v>8.4302643978855581E-4</v>
      </c>
      <c r="L743" s="5">
        <f t="shared" si="159"/>
        <v>2.509644439799785E-9</v>
      </c>
      <c r="M743" s="6">
        <f t="shared" si="152"/>
        <v>1.2539493635561497E-5</v>
      </c>
      <c r="N743">
        <f t="shared" si="153"/>
        <v>2.5599999999999999E-4</v>
      </c>
      <c r="O743">
        <f t="shared" si="160"/>
        <v>0.12181367020076755</v>
      </c>
      <c r="P743">
        <f t="shared" si="161"/>
        <v>0.96386283022312513</v>
      </c>
      <c r="Q743">
        <f t="shared" si="154"/>
        <v>0.23193334848166772</v>
      </c>
      <c r="R743">
        <f t="shared" si="155"/>
        <v>0.23193334848166786</v>
      </c>
    </row>
    <row r="744" spans="6:18">
      <c r="F744">
        <f t="shared" si="162"/>
        <v>74.20000000000006</v>
      </c>
      <c r="G744">
        <f t="shared" si="150"/>
        <v>327.82221723437851</v>
      </c>
      <c r="H744">
        <f t="shared" si="156"/>
        <v>1.2181367020076754</v>
      </c>
      <c r="I744" s="4">
        <f t="shared" si="151"/>
        <v>4.0999999999999997E-6</v>
      </c>
      <c r="J744" s="5">
        <f t="shared" si="157"/>
        <v>6.2507812500002246E-7</v>
      </c>
      <c r="K744" s="5">
        <f t="shared" si="158"/>
        <v>8.4343643978855576E-4</v>
      </c>
      <c r="L744" s="5">
        <f t="shared" si="159"/>
        <v>2.5133078648509902E-9</v>
      </c>
      <c r="M744" s="6">
        <f t="shared" si="152"/>
        <v>1.2551693591195891E-5</v>
      </c>
      <c r="N744">
        <f t="shared" si="153"/>
        <v>2.5599999999999999E-4</v>
      </c>
      <c r="O744">
        <f t="shared" si="160"/>
        <v>0.12181367020076755</v>
      </c>
      <c r="P744">
        <f t="shared" si="161"/>
        <v>0.96390133264847588</v>
      </c>
      <c r="Q744">
        <f t="shared" si="154"/>
        <v>0.23189822888257719</v>
      </c>
      <c r="R744">
        <f t="shared" si="155"/>
        <v>0.23189822888257736</v>
      </c>
    </row>
    <row r="745" spans="6:18">
      <c r="F745">
        <f t="shared" si="162"/>
        <v>74.300000000000054</v>
      </c>
      <c r="G745">
        <f t="shared" si="150"/>
        <v>327.82221723437851</v>
      </c>
      <c r="H745">
        <f t="shared" si="156"/>
        <v>1.2181367020076754</v>
      </c>
      <c r="I745" s="4">
        <f t="shared" si="151"/>
        <v>4.0999999999999997E-6</v>
      </c>
      <c r="J745" s="5">
        <f t="shared" si="157"/>
        <v>6.2507812500002246E-7</v>
      </c>
      <c r="K745" s="5">
        <f t="shared" si="158"/>
        <v>8.4384643978855571E-4</v>
      </c>
      <c r="L745" s="5">
        <f t="shared" si="159"/>
        <v>2.5169748532641065E-9</v>
      </c>
      <c r="M745" s="6">
        <f t="shared" si="152"/>
        <v>1.2563899478750724E-5</v>
      </c>
      <c r="N745">
        <f t="shared" si="153"/>
        <v>2.5599999999999999E-4</v>
      </c>
      <c r="O745">
        <f t="shared" si="160"/>
        <v>0.12181367020076755</v>
      </c>
      <c r="P745">
        <f t="shared" si="161"/>
        <v>0.96393976020869798</v>
      </c>
      <c r="Q745">
        <f t="shared" si="154"/>
        <v>0.23186317757095898</v>
      </c>
      <c r="R745">
        <f t="shared" si="155"/>
        <v>0.23186317757095914</v>
      </c>
    </row>
    <row r="746" spans="6:18">
      <c r="F746">
        <f t="shared" si="162"/>
        <v>74.400000000000048</v>
      </c>
      <c r="G746">
        <f t="shared" si="150"/>
        <v>327.82221723437851</v>
      </c>
      <c r="H746">
        <f t="shared" si="156"/>
        <v>1.2181367020076754</v>
      </c>
      <c r="I746" s="4">
        <f t="shared" si="151"/>
        <v>4.0999999999999997E-6</v>
      </c>
      <c r="J746" s="5">
        <f t="shared" si="157"/>
        <v>6.2507812500002246E-7</v>
      </c>
      <c r="K746" s="5">
        <f t="shared" si="158"/>
        <v>8.4425643978855566E-4</v>
      </c>
      <c r="L746" s="5">
        <f t="shared" si="159"/>
        <v>2.5206454067713073E-9</v>
      </c>
      <c r="M746" s="6">
        <f t="shared" si="152"/>
        <v>1.2576111298225992E-5</v>
      </c>
      <c r="N746">
        <f t="shared" si="153"/>
        <v>2.5599999999999999E-4</v>
      </c>
      <c r="O746">
        <f t="shared" si="160"/>
        <v>0.12181367020076755</v>
      </c>
      <c r="P746">
        <f t="shared" si="161"/>
        <v>0.96397811308566517</v>
      </c>
      <c r="Q746">
        <f t="shared" si="154"/>
        <v>0.23182819438091876</v>
      </c>
      <c r="R746">
        <f t="shared" si="155"/>
        <v>0.23182819438091892</v>
      </c>
    </row>
    <row r="747" spans="6:18">
      <c r="F747">
        <f t="shared" si="162"/>
        <v>74.500000000000043</v>
      </c>
      <c r="G747">
        <f t="shared" si="150"/>
        <v>327.82221723437851</v>
      </c>
      <c r="H747">
        <f t="shared" si="156"/>
        <v>1.2181367020076754</v>
      </c>
      <c r="I747" s="4">
        <f t="shared" si="151"/>
        <v>4.0999999999999997E-6</v>
      </c>
      <c r="J747" s="5">
        <f t="shared" si="157"/>
        <v>6.2507812500002246E-7</v>
      </c>
      <c r="K747" s="5">
        <f t="shared" si="158"/>
        <v>8.4466643978855561E-4</v>
      </c>
      <c r="L747" s="5">
        <f t="shared" si="159"/>
        <v>2.5243195271047657E-9</v>
      </c>
      <c r="M747" s="6">
        <f t="shared" si="152"/>
        <v>1.2588329049621696E-5</v>
      </c>
      <c r="N747">
        <f t="shared" si="153"/>
        <v>2.5599999999999999E-4</v>
      </c>
      <c r="O747">
        <f t="shared" si="160"/>
        <v>0.12181367020076755</v>
      </c>
      <c r="P747">
        <f t="shared" si="161"/>
        <v>0.96401639146072138</v>
      </c>
      <c r="Q747">
        <f t="shared" si="154"/>
        <v>0.23179327914704559</v>
      </c>
      <c r="R747">
        <f t="shared" si="155"/>
        <v>0.23179327914704576</v>
      </c>
    </row>
    <row r="748" spans="6:18">
      <c r="F748">
        <f t="shared" si="162"/>
        <v>74.600000000000037</v>
      </c>
      <c r="G748">
        <f t="shared" si="150"/>
        <v>327.82221723437851</v>
      </c>
      <c r="H748">
        <f t="shared" si="156"/>
        <v>1.2181367020076754</v>
      </c>
      <c r="I748" s="4">
        <f t="shared" si="151"/>
        <v>4.0999999999999997E-6</v>
      </c>
      <c r="J748" s="5">
        <f t="shared" si="157"/>
        <v>6.2507812500002246E-7</v>
      </c>
      <c r="K748" s="5">
        <f t="shared" si="158"/>
        <v>8.4507643978855556E-4</v>
      </c>
      <c r="L748" s="5">
        <f t="shared" si="159"/>
        <v>2.5279972159966559E-9</v>
      </c>
      <c r="M748" s="6">
        <f t="shared" si="152"/>
        <v>1.2600552732937834E-5</v>
      </c>
      <c r="N748">
        <f t="shared" si="153"/>
        <v>2.5599999999999999E-4</v>
      </c>
      <c r="O748">
        <f t="shared" si="160"/>
        <v>0.12181367020076755</v>
      </c>
      <c r="P748">
        <f t="shared" si="161"/>
        <v>0.96405459551468198</v>
      </c>
      <c r="Q748">
        <f t="shared" si="154"/>
        <v>0.23175843170441029</v>
      </c>
      <c r="R748">
        <f t="shared" si="155"/>
        <v>0.23175843170441046</v>
      </c>
    </row>
    <row r="749" spans="6:18">
      <c r="F749">
        <f t="shared" si="162"/>
        <v>74.700000000000031</v>
      </c>
      <c r="G749">
        <f t="shared" si="150"/>
        <v>327.82221723437851</v>
      </c>
      <c r="H749">
        <f t="shared" si="156"/>
        <v>1.2181367020076754</v>
      </c>
      <c r="I749" s="4">
        <f t="shared" si="151"/>
        <v>4.0999999999999997E-6</v>
      </c>
      <c r="J749" s="5">
        <f t="shared" si="157"/>
        <v>6.2507812500002246E-7</v>
      </c>
      <c r="K749" s="5">
        <f t="shared" si="158"/>
        <v>8.4548643978855551E-4</v>
      </c>
      <c r="L749" s="5">
        <f t="shared" si="159"/>
        <v>2.5316784751791516E-9</v>
      </c>
      <c r="M749" s="6">
        <f t="shared" si="152"/>
        <v>1.2612782348174411E-5</v>
      </c>
      <c r="N749">
        <f t="shared" si="153"/>
        <v>2.5599999999999999E-4</v>
      </c>
      <c r="O749">
        <f t="shared" si="160"/>
        <v>0.12181367020076755</v>
      </c>
      <c r="P749">
        <f t="shared" si="161"/>
        <v>0.96409272542783653</v>
      </c>
      <c r="Q749">
        <f t="shared" si="154"/>
        <v>0.23172365188856381</v>
      </c>
      <c r="R749">
        <f t="shared" si="155"/>
        <v>0.23172365188856398</v>
      </c>
    </row>
    <row r="750" spans="6:18">
      <c r="F750">
        <f t="shared" si="162"/>
        <v>74.800000000000026</v>
      </c>
      <c r="G750">
        <f t="shared" si="150"/>
        <v>327.82221723437851</v>
      </c>
      <c r="H750">
        <f t="shared" si="156"/>
        <v>1.2181367020076754</v>
      </c>
      <c r="I750" s="4">
        <f t="shared" si="151"/>
        <v>4.0999999999999997E-6</v>
      </c>
      <c r="J750" s="5">
        <f t="shared" si="157"/>
        <v>6.2507812500002246E-7</v>
      </c>
      <c r="K750" s="5">
        <f t="shared" si="158"/>
        <v>8.4589643978855546E-4</v>
      </c>
      <c r="L750" s="5">
        <f t="shared" si="159"/>
        <v>2.5353633063844257E-9</v>
      </c>
      <c r="M750" s="6">
        <f t="shared" si="152"/>
        <v>1.262501789533142E-5</v>
      </c>
      <c r="N750">
        <f t="shared" si="153"/>
        <v>2.5599999999999999E-4</v>
      </c>
      <c r="O750">
        <f t="shared" si="160"/>
        <v>0.12181367020076755</v>
      </c>
      <c r="P750">
        <f t="shared" si="161"/>
        <v>0.96413078137994945</v>
      </c>
      <c r="Q750">
        <f t="shared" si="154"/>
        <v>0.23168893953553554</v>
      </c>
      <c r="R750">
        <f t="shared" si="155"/>
        <v>0.23168893953553571</v>
      </c>
    </row>
    <row r="751" spans="6:18">
      <c r="F751">
        <f t="shared" si="162"/>
        <v>74.90000000000002</v>
      </c>
      <c r="G751">
        <f t="shared" si="150"/>
        <v>327.82221723437851</v>
      </c>
      <c r="H751">
        <f t="shared" si="156"/>
        <v>1.2181367020076754</v>
      </c>
      <c r="I751" s="4">
        <f t="shared" si="151"/>
        <v>4.0999999999999997E-6</v>
      </c>
      <c r="J751" s="5">
        <f t="shared" si="157"/>
        <v>6.2507812500002246E-7</v>
      </c>
      <c r="K751" s="5">
        <f t="shared" si="158"/>
        <v>8.4630643978855541E-4</v>
      </c>
      <c r="L751" s="5">
        <f t="shared" si="159"/>
        <v>2.539051711344653E-9</v>
      </c>
      <c r="M751" s="6">
        <f t="shared" si="152"/>
        <v>1.2637259374408869E-5</v>
      </c>
      <c r="N751">
        <f t="shared" si="153"/>
        <v>2.5599999999999999E-4</v>
      </c>
      <c r="O751">
        <f t="shared" si="160"/>
        <v>0.12181367020076755</v>
      </c>
      <c r="P751">
        <f t="shared" si="161"/>
        <v>0.96416876355026326</v>
      </c>
      <c r="Q751">
        <f t="shared" si="154"/>
        <v>0.23165429448183172</v>
      </c>
      <c r="R751">
        <f t="shared" si="155"/>
        <v>0.23165429448183192</v>
      </c>
    </row>
    <row r="752" spans="6:18">
      <c r="F752">
        <f t="shared" si="162"/>
        <v>75.000000000000014</v>
      </c>
      <c r="G752">
        <f t="shared" si="150"/>
        <v>327.82221723437851</v>
      </c>
      <c r="H752">
        <f t="shared" si="156"/>
        <v>1.2181367020076754</v>
      </c>
      <c r="I752" s="4">
        <f t="shared" si="151"/>
        <v>4.0999999999999997E-6</v>
      </c>
      <c r="J752" s="5">
        <f t="shared" si="157"/>
        <v>6.2507812500002246E-7</v>
      </c>
      <c r="K752" s="5">
        <f t="shared" si="158"/>
        <v>8.4671643978855536E-4</v>
      </c>
      <c r="L752" s="5">
        <f t="shared" si="159"/>
        <v>2.5427436917920061E-9</v>
      </c>
      <c r="M752" s="6">
        <f t="shared" si="152"/>
        <v>1.2649506785406753E-5</v>
      </c>
      <c r="N752">
        <f t="shared" si="153"/>
        <v>2.5599999999999999E-4</v>
      </c>
      <c r="O752">
        <f t="shared" si="160"/>
        <v>0.12181367020076755</v>
      </c>
      <c r="P752">
        <f t="shared" si="161"/>
        <v>0.96420667211749844</v>
      </c>
      <c r="Q752">
        <f t="shared" si="154"/>
        <v>0.23161971656443389</v>
      </c>
      <c r="R752">
        <f t="shared" si="155"/>
        <v>0.23161971656443409</v>
      </c>
    </row>
    <row r="753" spans="6:18">
      <c r="F753">
        <f t="shared" si="162"/>
        <v>75.100000000000009</v>
      </c>
      <c r="G753">
        <f t="shared" si="150"/>
        <v>327.82221723437851</v>
      </c>
      <c r="H753">
        <f t="shared" si="156"/>
        <v>1.2181367020076754</v>
      </c>
      <c r="I753" s="4">
        <f t="shared" si="151"/>
        <v>4.0999999999999997E-6</v>
      </c>
      <c r="J753" s="5">
        <f t="shared" si="157"/>
        <v>6.2507812500002246E-7</v>
      </c>
      <c r="K753" s="5">
        <f t="shared" si="158"/>
        <v>8.4712643978855531E-4</v>
      </c>
      <c r="L753" s="5">
        <f t="shared" si="159"/>
        <v>2.5464392494586598E-9</v>
      </c>
      <c r="M753" s="6">
        <f t="shared" si="152"/>
        <v>1.2661760128325075E-5</v>
      </c>
      <c r="N753">
        <f t="shared" si="153"/>
        <v>2.5599999999999999E-4</v>
      </c>
      <c r="O753">
        <f t="shared" si="160"/>
        <v>0.12181367020076755</v>
      </c>
      <c r="P753">
        <f t="shared" si="161"/>
        <v>0.96424450725985678</v>
      </c>
      <c r="Q753">
        <f t="shared" si="154"/>
        <v>0.23158520562079712</v>
      </c>
      <c r="R753">
        <f t="shared" si="155"/>
        <v>0.23158520562079732</v>
      </c>
    </row>
    <row r="754" spans="6:18">
      <c r="F754">
        <f t="shared" si="162"/>
        <v>75.2</v>
      </c>
      <c r="G754">
        <f t="shared" si="150"/>
        <v>327.82221723437851</v>
      </c>
      <c r="H754">
        <f t="shared" si="156"/>
        <v>1.2181367020076754</v>
      </c>
      <c r="I754" s="4">
        <f t="shared" si="151"/>
        <v>4.0999999999999997E-6</v>
      </c>
      <c r="J754" s="5">
        <f t="shared" si="157"/>
        <v>6.2507812500002246E-7</v>
      </c>
      <c r="K754" s="5">
        <f t="shared" si="158"/>
        <v>8.4753643978855526E-4</v>
      </c>
      <c r="L754" s="5">
        <f t="shared" si="159"/>
        <v>2.5501383860767871E-9</v>
      </c>
      <c r="M754" s="6">
        <f t="shared" si="152"/>
        <v>1.2674019403163832E-5</v>
      </c>
      <c r="N754">
        <f t="shared" si="153"/>
        <v>2.5599999999999999E-4</v>
      </c>
      <c r="O754">
        <f t="shared" si="160"/>
        <v>0.12181367020076755</v>
      </c>
      <c r="P754">
        <f t="shared" si="161"/>
        <v>0.96428226915502258</v>
      </c>
      <c r="Q754">
        <f t="shared" si="154"/>
        <v>0.23155076148884857</v>
      </c>
      <c r="R754">
        <f t="shared" si="155"/>
        <v>0.23155076148884876</v>
      </c>
    </row>
    <row r="755" spans="6:18">
      <c r="F755">
        <f t="shared" si="162"/>
        <v>75.3</v>
      </c>
      <c r="G755">
        <f t="shared" si="150"/>
        <v>327.82221723437851</v>
      </c>
      <c r="H755">
        <f t="shared" si="156"/>
        <v>1.2181367020076754</v>
      </c>
      <c r="I755" s="4">
        <f t="shared" si="151"/>
        <v>4.0999999999999997E-6</v>
      </c>
      <c r="J755" s="5">
        <f t="shared" si="157"/>
        <v>6.2507812500002246E-7</v>
      </c>
      <c r="K755" s="5">
        <f t="shared" si="158"/>
        <v>8.4794643978855521E-4</v>
      </c>
      <c r="L755" s="5">
        <f t="shared" si="159"/>
        <v>2.5538411033785616E-9</v>
      </c>
      <c r="M755" s="6">
        <f t="shared" si="152"/>
        <v>1.2686284609923027E-5</v>
      </c>
      <c r="N755">
        <f t="shared" si="153"/>
        <v>2.5599999999999999E-4</v>
      </c>
      <c r="O755">
        <f t="shared" si="160"/>
        <v>0.12181367020076755</v>
      </c>
      <c r="P755">
        <f t="shared" si="161"/>
        <v>0.96431995798016434</v>
      </c>
      <c r="Q755">
        <f t="shared" si="154"/>
        <v>0.23151638400698576</v>
      </c>
      <c r="R755">
        <f t="shared" si="155"/>
        <v>0.23151638400698596</v>
      </c>
    </row>
    <row r="756" spans="6:18">
      <c r="F756">
        <f t="shared" si="162"/>
        <v>75.399999999999991</v>
      </c>
      <c r="G756">
        <f t="shared" si="150"/>
        <v>327.82221723437851</v>
      </c>
      <c r="H756">
        <f t="shared" si="156"/>
        <v>1.2181367020076754</v>
      </c>
      <c r="I756" s="4">
        <f t="shared" si="151"/>
        <v>4.0999999999999997E-6</v>
      </c>
      <c r="J756" s="5">
        <f t="shared" si="157"/>
        <v>6.2507812500002246E-7</v>
      </c>
      <c r="K756" s="5">
        <f t="shared" si="158"/>
        <v>8.4835643978855516E-4</v>
      </c>
      <c r="L756" s="5">
        <f t="shared" si="159"/>
        <v>2.5575474030961566E-9</v>
      </c>
      <c r="M756" s="6">
        <f t="shared" si="152"/>
        <v>1.2698555748602653E-5</v>
      </c>
      <c r="N756">
        <f t="shared" si="153"/>
        <v>2.5599999999999999E-4</v>
      </c>
      <c r="O756">
        <f t="shared" si="160"/>
        <v>0.12181367020076755</v>
      </c>
      <c r="P756">
        <f t="shared" si="161"/>
        <v>0.96435757391193633</v>
      </c>
      <c r="Q756">
        <f t="shared" si="154"/>
        <v>0.23148207301407508</v>
      </c>
      <c r="R756">
        <f t="shared" si="155"/>
        <v>0.23148207301407528</v>
      </c>
    </row>
    <row r="757" spans="6:18">
      <c r="F757">
        <f t="shared" si="162"/>
        <v>75.499999999999986</v>
      </c>
      <c r="G757">
        <f t="shared" si="150"/>
        <v>327.82221723437851</v>
      </c>
      <c r="H757">
        <f t="shared" si="156"/>
        <v>1.2181367020076754</v>
      </c>
      <c r="I757" s="4">
        <f t="shared" si="151"/>
        <v>4.0999999999999997E-6</v>
      </c>
      <c r="J757" s="5">
        <f t="shared" si="157"/>
        <v>6.2507812500002246E-7</v>
      </c>
      <c r="K757" s="5">
        <f t="shared" si="158"/>
        <v>8.4876643978855511E-4</v>
      </c>
      <c r="L757" s="5">
        <f t="shared" si="159"/>
        <v>2.5612572869617466E-9</v>
      </c>
      <c r="M757" s="6">
        <f t="shared" si="152"/>
        <v>1.2710832819202719E-5</v>
      </c>
      <c r="N757">
        <f t="shared" si="153"/>
        <v>2.5599999999999999E-4</v>
      </c>
      <c r="O757">
        <f t="shared" si="160"/>
        <v>0.12181367020076755</v>
      </c>
      <c r="P757">
        <f t="shared" si="161"/>
        <v>0.96439511712648118</v>
      </c>
      <c r="Q757">
        <f t="shared" si="154"/>
        <v>0.23144782834945019</v>
      </c>
      <c r="R757">
        <f t="shared" si="155"/>
        <v>0.23144782834945038</v>
      </c>
    </row>
    <row r="758" spans="6:18">
      <c r="F758">
        <f t="shared" si="162"/>
        <v>75.59999999999998</v>
      </c>
      <c r="G758">
        <f t="shared" si="150"/>
        <v>327.82221723437851</v>
      </c>
      <c r="H758">
        <f t="shared" si="156"/>
        <v>1.2181367020076754</v>
      </c>
      <c r="I758" s="4">
        <f t="shared" si="151"/>
        <v>4.0999999999999997E-6</v>
      </c>
      <c r="J758" s="5">
        <f t="shared" si="157"/>
        <v>6.2507812500002246E-7</v>
      </c>
      <c r="K758" s="5">
        <f t="shared" si="158"/>
        <v>8.4917643978855506E-4</v>
      </c>
      <c r="L758" s="5">
        <f t="shared" si="159"/>
        <v>2.5649707567075049E-9</v>
      </c>
      <c r="M758" s="6">
        <f t="shared" si="152"/>
        <v>1.2723115821723221E-5</v>
      </c>
      <c r="N758">
        <f t="shared" si="153"/>
        <v>2.5599999999999999E-4</v>
      </c>
      <c r="O758">
        <f t="shared" si="160"/>
        <v>0.12181367020076755</v>
      </c>
      <c r="P758">
        <f t="shared" si="161"/>
        <v>0.96443258779943031</v>
      </c>
      <c r="Q758">
        <f t="shared" si="154"/>
        <v>0.23141364985291035</v>
      </c>
      <c r="R758">
        <f t="shared" si="155"/>
        <v>0.23141364985291055</v>
      </c>
    </row>
    <row r="759" spans="6:18">
      <c r="F759">
        <f t="shared" si="162"/>
        <v>75.699999999999974</v>
      </c>
      <c r="G759">
        <f t="shared" si="150"/>
        <v>327.82221723437851</v>
      </c>
      <c r="H759">
        <f t="shared" si="156"/>
        <v>1.2181367020076754</v>
      </c>
      <c r="I759" s="4">
        <f t="shared" si="151"/>
        <v>4.0999999999999997E-6</v>
      </c>
      <c r="J759" s="5">
        <f t="shared" si="157"/>
        <v>6.2507812500002246E-7</v>
      </c>
      <c r="K759" s="5">
        <f t="shared" si="158"/>
        <v>8.4958643978855501E-4</v>
      </c>
      <c r="L759" s="5">
        <f t="shared" si="159"/>
        <v>2.5686878140656052E-9</v>
      </c>
      <c r="M759" s="6">
        <f t="shared" si="152"/>
        <v>1.2735404756164158E-5</v>
      </c>
      <c r="N759">
        <f t="shared" si="153"/>
        <v>2.5599999999999999E-4</v>
      </c>
      <c r="O759">
        <f t="shared" si="160"/>
        <v>0.12181367020076755</v>
      </c>
      <c r="P759">
        <f t="shared" si="161"/>
        <v>0.96446998610590684</v>
      </c>
      <c r="Q759">
        <f t="shared" si="154"/>
        <v>0.23137953736471897</v>
      </c>
      <c r="R759">
        <f t="shared" si="155"/>
        <v>0.23137953736471914</v>
      </c>
    </row>
    <row r="760" spans="6:18">
      <c r="F760">
        <f t="shared" si="162"/>
        <v>75.799999999999969</v>
      </c>
      <c r="G760">
        <f t="shared" si="150"/>
        <v>327.82221723437851</v>
      </c>
      <c r="H760">
        <f t="shared" si="156"/>
        <v>1.2181367020076754</v>
      </c>
      <c r="I760" s="4">
        <f t="shared" si="151"/>
        <v>4.0999999999999997E-6</v>
      </c>
      <c r="J760" s="5">
        <f t="shared" si="157"/>
        <v>6.2507812500002246E-7</v>
      </c>
      <c r="K760" s="5">
        <f t="shared" si="158"/>
        <v>8.4999643978855496E-4</v>
      </c>
      <c r="L760" s="5">
        <f t="shared" si="159"/>
        <v>2.5724084607682204E-9</v>
      </c>
      <c r="M760" s="6">
        <f t="shared" si="152"/>
        <v>1.274769962252553E-5</v>
      </c>
      <c r="N760">
        <f t="shared" si="153"/>
        <v>2.5599999999999999E-4</v>
      </c>
      <c r="O760">
        <f t="shared" si="160"/>
        <v>0.12181367020076755</v>
      </c>
      <c r="P760">
        <f t="shared" si="161"/>
        <v>0.96450731222052644</v>
      </c>
      <c r="Q760">
        <f t="shared" si="154"/>
        <v>0.2313454907256019</v>
      </c>
      <c r="R760">
        <f t="shared" si="155"/>
        <v>0.23134549072560209</v>
      </c>
    </row>
    <row r="761" spans="6:18">
      <c r="F761">
        <f t="shared" si="162"/>
        <v>75.899999999999963</v>
      </c>
      <c r="G761">
        <f t="shared" si="150"/>
        <v>327.82221723437851</v>
      </c>
      <c r="H761">
        <f t="shared" si="156"/>
        <v>1.2181367020076754</v>
      </c>
      <c r="I761" s="4">
        <f t="shared" si="151"/>
        <v>4.0999999999999997E-6</v>
      </c>
      <c r="J761" s="5">
        <f t="shared" si="157"/>
        <v>6.2507812500002246E-7</v>
      </c>
      <c r="K761" s="5">
        <f t="shared" si="158"/>
        <v>8.5040643978855491E-4</v>
      </c>
      <c r="L761" s="5">
        <f t="shared" si="159"/>
        <v>2.5761326985475253E-9</v>
      </c>
      <c r="M761" s="6">
        <f t="shared" si="152"/>
        <v>1.2760000420807342E-5</v>
      </c>
      <c r="N761">
        <f t="shared" si="153"/>
        <v>2.5599999999999999E-4</v>
      </c>
      <c r="O761">
        <f t="shared" si="160"/>
        <v>0.12181367020076755</v>
      </c>
      <c r="P761">
        <f t="shared" si="161"/>
        <v>0.96454456631739982</v>
      </c>
      <c r="Q761">
        <f t="shared" si="154"/>
        <v>0.23131150977674603</v>
      </c>
      <c r="R761">
        <f t="shared" si="155"/>
        <v>0.23131150977674625</v>
      </c>
    </row>
    <row r="762" spans="6:18">
      <c r="F762">
        <f t="shared" si="162"/>
        <v>75.999999999999957</v>
      </c>
      <c r="G762">
        <f t="shared" si="150"/>
        <v>327.82221723437851</v>
      </c>
      <c r="H762">
        <f t="shared" si="156"/>
        <v>1.2181367020076754</v>
      </c>
      <c r="I762" s="4">
        <f t="shared" si="151"/>
        <v>4.0999999999999997E-6</v>
      </c>
      <c r="J762" s="5">
        <f t="shared" si="157"/>
        <v>6.2507812500002246E-7</v>
      </c>
      <c r="K762" s="5">
        <f t="shared" si="158"/>
        <v>8.5081643978855486E-4</v>
      </c>
      <c r="L762" s="5">
        <f t="shared" si="159"/>
        <v>2.5798605291356929E-9</v>
      </c>
      <c r="M762" s="6">
        <f t="shared" si="152"/>
        <v>1.2772307151009587E-5</v>
      </c>
      <c r="N762">
        <f t="shared" si="153"/>
        <v>2.5599999999999999E-4</v>
      </c>
      <c r="O762">
        <f t="shared" si="160"/>
        <v>0.12181367020076755</v>
      </c>
      <c r="P762">
        <f t="shared" si="161"/>
        <v>0.96458174857013357</v>
      </c>
      <c r="Q762">
        <f t="shared" si="154"/>
        <v>0.23127759435979764</v>
      </c>
      <c r="R762">
        <f t="shared" si="155"/>
        <v>0.23127759435979786</v>
      </c>
    </row>
    <row r="763" spans="6:18">
      <c r="F763">
        <f t="shared" si="162"/>
        <v>76.099999999999952</v>
      </c>
      <c r="G763">
        <f t="shared" si="150"/>
        <v>327.82221723437851</v>
      </c>
      <c r="H763">
        <f t="shared" si="156"/>
        <v>1.2181367020076754</v>
      </c>
      <c r="I763" s="4">
        <f t="shared" si="151"/>
        <v>4.0999999999999997E-6</v>
      </c>
      <c r="J763" s="5">
        <f t="shared" si="157"/>
        <v>6.2507812500002246E-7</v>
      </c>
      <c r="K763" s="5">
        <f t="shared" si="158"/>
        <v>8.5122643978855481E-4</v>
      </c>
      <c r="L763" s="5">
        <f t="shared" si="159"/>
        <v>2.5835919542648977E-9</v>
      </c>
      <c r="M763" s="6">
        <f t="shared" si="152"/>
        <v>1.2784619813132271E-5</v>
      </c>
      <c r="N763">
        <f t="shared" si="153"/>
        <v>2.5599999999999999E-4</v>
      </c>
      <c r="O763">
        <f t="shared" si="160"/>
        <v>0.12181367020076755</v>
      </c>
      <c r="P763">
        <f t="shared" si="161"/>
        <v>0.96461885915183287</v>
      </c>
      <c r="Q763">
        <f t="shared" si="154"/>
        <v>0.23124374431686084</v>
      </c>
      <c r="R763">
        <f t="shared" si="155"/>
        <v>0.23124374431686107</v>
      </c>
    </row>
    <row r="764" spans="6:18">
      <c r="F764">
        <f t="shared" si="162"/>
        <v>76.199999999999946</v>
      </c>
      <c r="G764">
        <f t="shared" si="150"/>
        <v>327.82221723437851</v>
      </c>
      <c r="H764">
        <f t="shared" si="156"/>
        <v>1.2181367020076754</v>
      </c>
      <c r="I764" s="4">
        <f t="shared" si="151"/>
        <v>4.0999999999999997E-6</v>
      </c>
      <c r="J764" s="5">
        <f t="shared" si="157"/>
        <v>6.2507812500002246E-7</v>
      </c>
      <c r="K764" s="5">
        <f t="shared" si="158"/>
        <v>8.5163643978855477E-4</v>
      </c>
      <c r="L764" s="5">
        <f t="shared" si="159"/>
        <v>2.5873269756673125E-9</v>
      </c>
      <c r="M764" s="6">
        <f t="shared" si="152"/>
        <v>1.279693840717539E-5</v>
      </c>
      <c r="N764">
        <f t="shared" si="153"/>
        <v>2.5599999999999999E-4</v>
      </c>
      <c r="O764">
        <f t="shared" si="160"/>
        <v>0.12181367020076755</v>
      </c>
      <c r="P764">
        <f t="shared" si="161"/>
        <v>0.96465589823510223</v>
      </c>
      <c r="Q764">
        <f t="shared" si="154"/>
        <v>0.23120995949049608</v>
      </c>
      <c r="R764">
        <f t="shared" si="155"/>
        <v>0.2312099594904963</v>
      </c>
    </row>
    <row r="765" spans="6:18">
      <c r="F765">
        <f t="shared" si="162"/>
        <v>76.29999999999994</v>
      </c>
      <c r="G765">
        <f t="shared" si="150"/>
        <v>327.82221723437851</v>
      </c>
      <c r="H765">
        <f t="shared" si="156"/>
        <v>1.2181367020076754</v>
      </c>
      <c r="I765" s="4">
        <f t="shared" si="151"/>
        <v>4.0999999999999997E-6</v>
      </c>
      <c r="J765" s="5">
        <f t="shared" si="157"/>
        <v>6.2507812500002246E-7</v>
      </c>
      <c r="K765" s="5">
        <f t="shared" si="158"/>
        <v>8.5204643978855472E-4</v>
      </c>
      <c r="L765" s="5">
        <f t="shared" si="159"/>
        <v>2.5910655950751106E-9</v>
      </c>
      <c r="M765" s="6">
        <f t="shared" si="152"/>
        <v>1.2809262933138944E-5</v>
      </c>
      <c r="N765">
        <f t="shared" si="153"/>
        <v>2.5599999999999999E-4</v>
      </c>
      <c r="O765">
        <f t="shared" si="160"/>
        <v>0.12181367020076755</v>
      </c>
      <c r="P765">
        <f t="shared" si="161"/>
        <v>0.96469286599204762</v>
      </c>
      <c r="Q765">
        <f t="shared" si="154"/>
        <v>0.23117623972371854</v>
      </c>
      <c r="R765">
        <f t="shared" si="155"/>
        <v>0.23117623972371876</v>
      </c>
    </row>
    <row r="766" spans="6:18">
      <c r="F766">
        <f t="shared" si="162"/>
        <v>76.399999999999935</v>
      </c>
      <c r="G766">
        <f t="shared" si="150"/>
        <v>327.82221723437851</v>
      </c>
      <c r="H766">
        <f t="shared" si="156"/>
        <v>1.2181367020076754</v>
      </c>
      <c r="I766" s="4">
        <f t="shared" si="151"/>
        <v>4.0999999999999997E-6</v>
      </c>
      <c r="J766" s="5">
        <f t="shared" si="157"/>
        <v>6.2507812500002246E-7</v>
      </c>
      <c r="K766" s="5">
        <f t="shared" si="158"/>
        <v>8.5245643978855467E-4</v>
      </c>
      <c r="L766" s="5">
        <f t="shared" si="159"/>
        <v>2.594807814220467E-9</v>
      </c>
      <c r="M766" s="6">
        <f t="shared" si="152"/>
        <v>1.2821593391022936E-5</v>
      </c>
      <c r="N766">
        <f t="shared" si="153"/>
        <v>2.5599999999999999E-4</v>
      </c>
      <c r="O766">
        <f t="shared" si="160"/>
        <v>0.12181367020076755</v>
      </c>
      <c r="P766">
        <f t="shared" si="161"/>
        <v>0.96472976259427823</v>
      </c>
      <c r="Q766">
        <f t="shared" si="154"/>
        <v>0.23114258485999667</v>
      </c>
      <c r="R766">
        <f t="shared" si="155"/>
        <v>0.23114258485999689</v>
      </c>
    </row>
    <row r="767" spans="6:18">
      <c r="F767">
        <f t="shared" si="162"/>
        <v>76.499999999999929</v>
      </c>
      <c r="G767">
        <f t="shared" si="150"/>
        <v>327.82221723437851</v>
      </c>
      <c r="H767">
        <f t="shared" si="156"/>
        <v>1.2181367020076754</v>
      </c>
      <c r="I767" s="4">
        <f t="shared" si="151"/>
        <v>4.0999999999999997E-6</v>
      </c>
      <c r="J767" s="5">
        <f t="shared" si="157"/>
        <v>6.2507812500002246E-7</v>
      </c>
      <c r="K767" s="5">
        <f t="shared" si="158"/>
        <v>8.5286643978855462E-4</v>
      </c>
      <c r="L767" s="5">
        <f t="shared" si="159"/>
        <v>2.5985536348355536E-9</v>
      </c>
      <c r="M767" s="6">
        <f t="shared" si="152"/>
        <v>1.283392978082736E-5</v>
      </c>
      <c r="N767">
        <f t="shared" si="153"/>
        <v>2.5599999999999999E-4</v>
      </c>
      <c r="O767">
        <f t="shared" si="160"/>
        <v>0.12181367020076755</v>
      </c>
      <c r="P767">
        <f t="shared" si="161"/>
        <v>0.96476658821290795</v>
      </c>
      <c r="Q767">
        <f t="shared" si="154"/>
        <v>0.23110899474325061</v>
      </c>
      <c r="R767">
        <f t="shared" si="155"/>
        <v>0.23110899474325083</v>
      </c>
    </row>
    <row r="768" spans="6:18">
      <c r="F768">
        <f t="shared" si="162"/>
        <v>76.599999999999923</v>
      </c>
      <c r="G768">
        <f t="shared" si="150"/>
        <v>327.82221723437851</v>
      </c>
      <c r="H768">
        <f t="shared" si="156"/>
        <v>1.2181367020076754</v>
      </c>
      <c r="I768" s="4">
        <f t="shared" si="151"/>
        <v>4.0999999999999997E-6</v>
      </c>
      <c r="J768" s="5">
        <f t="shared" si="157"/>
        <v>6.2507812500002246E-7</v>
      </c>
      <c r="K768" s="5">
        <f t="shared" si="158"/>
        <v>8.5327643978855457E-4</v>
      </c>
      <c r="L768" s="5">
        <f t="shared" si="159"/>
        <v>2.6023030586525459E-9</v>
      </c>
      <c r="M768" s="6">
        <f t="shared" si="152"/>
        <v>1.2846272102552225E-5</v>
      </c>
      <c r="N768">
        <f t="shared" si="153"/>
        <v>2.5599999999999999E-4</v>
      </c>
      <c r="O768">
        <f t="shared" si="160"/>
        <v>0.12181367020076755</v>
      </c>
      <c r="P768">
        <f t="shared" si="161"/>
        <v>0.96480334301855719</v>
      </c>
      <c r="Q768">
        <f t="shared" si="154"/>
        <v>0.23107546921785077</v>
      </c>
      <c r="R768">
        <f t="shared" si="155"/>
        <v>0.23107546921785097</v>
      </c>
    </row>
    <row r="769" spans="6:18">
      <c r="F769">
        <f t="shared" si="162"/>
        <v>76.699999999999918</v>
      </c>
      <c r="G769">
        <f t="shared" si="150"/>
        <v>327.82221723437851</v>
      </c>
      <c r="H769">
        <f t="shared" si="156"/>
        <v>1.2181367020076754</v>
      </c>
      <c r="I769" s="4">
        <f t="shared" si="151"/>
        <v>4.0999999999999997E-6</v>
      </c>
      <c r="J769" s="5">
        <f t="shared" si="157"/>
        <v>6.2507812500002246E-7</v>
      </c>
      <c r="K769" s="5">
        <f t="shared" si="158"/>
        <v>8.5368643978855452E-4</v>
      </c>
      <c r="L769" s="5">
        <f t="shared" si="159"/>
        <v>2.6060560874036159E-9</v>
      </c>
      <c r="M769" s="6">
        <f t="shared" si="152"/>
        <v>1.2858620356197523E-5</v>
      </c>
      <c r="N769">
        <f t="shared" si="153"/>
        <v>2.5599999999999999E-4</v>
      </c>
      <c r="O769">
        <f t="shared" si="160"/>
        <v>0.12181367020076755</v>
      </c>
      <c r="P769">
        <f t="shared" si="161"/>
        <v>0.96484002718135464</v>
      </c>
      <c r="Q769">
        <f t="shared" si="154"/>
        <v>0.23104200812861614</v>
      </c>
      <c r="R769">
        <f t="shared" si="155"/>
        <v>0.23104200812861633</v>
      </c>
    </row>
    <row r="770" spans="6:18">
      <c r="F770">
        <f t="shared" si="162"/>
        <v>76.799999999999912</v>
      </c>
      <c r="G770">
        <f t="shared" ref="G770:G833" si="163">Tc+R_*F770</f>
        <v>327.82221723437851</v>
      </c>
      <c r="H770">
        <f t="shared" si="156"/>
        <v>1.2181367020076754</v>
      </c>
      <c r="I770" s="4">
        <f t="shared" ref="I770:I833" si="164">we</f>
        <v>4.0999999999999997E-6</v>
      </c>
      <c r="J770" s="5">
        <f t="shared" si="157"/>
        <v>6.2507812500002246E-7</v>
      </c>
      <c r="K770" s="5">
        <f t="shared" si="158"/>
        <v>8.5409643978855447E-4</v>
      </c>
      <c r="L770" s="5">
        <f t="shared" si="159"/>
        <v>2.6098127228209388E-9</v>
      </c>
      <c r="M770" s="6">
        <f t="shared" ref="M770:M833" si="165">f2_*f3_/f1_/K770*L770</f>
        <v>1.2870974541763259E-5</v>
      </c>
      <c r="N770">
        <f t="shared" ref="N770:N833" si="166">del_dl</f>
        <v>2.5599999999999999E-4</v>
      </c>
      <c r="O770">
        <f t="shared" si="160"/>
        <v>0.12181367020076755</v>
      </c>
      <c r="P770">
        <f t="shared" si="161"/>
        <v>0.96487664087093794</v>
      </c>
      <c r="Q770">
        <f t="shared" si="154"/>
        <v>0.23100861132081296</v>
      </c>
      <c r="R770">
        <f t="shared" si="155"/>
        <v>0.23100861132081313</v>
      </c>
    </row>
    <row r="771" spans="6:18">
      <c r="F771">
        <f t="shared" si="162"/>
        <v>76.899999999999906</v>
      </c>
      <c r="G771">
        <f t="shared" si="163"/>
        <v>327.82221723437851</v>
      </c>
      <c r="H771">
        <f t="shared" si="156"/>
        <v>1.2181367020076754</v>
      </c>
      <c r="I771" s="4">
        <f t="shared" si="164"/>
        <v>4.0999999999999997E-6</v>
      </c>
      <c r="J771" s="5">
        <f t="shared" si="157"/>
        <v>6.2507812500002246E-7</v>
      </c>
      <c r="K771" s="5">
        <f t="shared" si="158"/>
        <v>8.5450643978855442E-4</v>
      </c>
      <c r="L771" s="5">
        <f t="shared" si="159"/>
        <v>2.6135729666366872E-9</v>
      </c>
      <c r="M771" s="6">
        <f t="shared" si="165"/>
        <v>1.2883334659249431E-5</v>
      </c>
      <c r="N771">
        <f t="shared" si="166"/>
        <v>2.5599999999999999E-4</v>
      </c>
      <c r="O771">
        <f t="shared" si="160"/>
        <v>0.12181367020076755</v>
      </c>
      <c r="P771">
        <f t="shared" si="161"/>
        <v>0.96491318425645733</v>
      </c>
      <c r="Q771">
        <f t="shared" ref="Q771:Q834" si="167">Q770+pl/ps*Dl/N770*((Tc-Tf)/ml-Co)/H770/(1-kpart)*M770*dt/L770-Q770*3/K770*we*dt</f>
        <v>0.23097527864015308</v>
      </c>
      <c r="R771">
        <f t="shared" ref="R771:R834" si="168">esidtGeral(R770,K770,MAX(I770,J770),pl,ps,kpart,H770,(H771-H770)/dt,M770,L770,Dl,N770,Co,dt)</f>
        <v>0.23097527864015324</v>
      </c>
    </row>
    <row r="772" spans="6:18">
      <c r="F772">
        <f t="shared" si="162"/>
        <v>76.999999999999901</v>
      </c>
      <c r="G772">
        <f t="shared" si="163"/>
        <v>327.82221723437851</v>
      </c>
      <c r="H772">
        <f t="shared" si="156"/>
        <v>1.2181367020076754</v>
      </c>
      <c r="I772" s="4">
        <f t="shared" si="164"/>
        <v>4.0999999999999997E-6</v>
      </c>
      <c r="J772" s="5">
        <f t="shared" si="157"/>
        <v>6.2507812500002246E-7</v>
      </c>
      <c r="K772" s="5">
        <f t="shared" si="158"/>
        <v>8.5491643978855437E-4</v>
      </c>
      <c r="L772" s="5">
        <f t="shared" si="159"/>
        <v>2.6173368205830352E-9</v>
      </c>
      <c r="M772" s="6">
        <f t="shared" si="165"/>
        <v>1.289570070865604E-5</v>
      </c>
      <c r="N772">
        <f t="shared" si="166"/>
        <v>2.5599999999999999E-4</v>
      </c>
      <c r="O772">
        <f t="shared" si="160"/>
        <v>0.12181367020076755</v>
      </c>
      <c r="P772">
        <f t="shared" si="161"/>
        <v>0.96494965750657513</v>
      </c>
      <c r="Q772">
        <f t="shared" si="167"/>
        <v>0.23094200993279254</v>
      </c>
      <c r="R772">
        <f t="shared" si="168"/>
        <v>0.23094200993279271</v>
      </c>
    </row>
    <row r="773" spans="6:18">
      <c r="F773">
        <f t="shared" si="162"/>
        <v>77.099999999999895</v>
      </c>
      <c r="G773">
        <f t="shared" si="163"/>
        <v>327.82221723437851</v>
      </c>
      <c r="H773">
        <f t="shared" si="156"/>
        <v>1.2181367020076754</v>
      </c>
      <c r="I773" s="4">
        <f t="shared" si="164"/>
        <v>4.0999999999999997E-6</v>
      </c>
      <c r="J773" s="5">
        <f t="shared" si="157"/>
        <v>6.2507812500002246E-7</v>
      </c>
      <c r="K773" s="5">
        <f t="shared" si="158"/>
        <v>8.5532643978855432E-4</v>
      </c>
      <c r="L773" s="5">
        <f t="shared" si="159"/>
        <v>2.6211042863921561E-9</v>
      </c>
      <c r="M773" s="6">
        <f t="shared" si="165"/>
        <v>1.2908072689983082E-5</v>
      </c>
      <c r="N773">
        <f t="shared" si="166"/>
        <v>2.5599999999999999E-4</v>
      </c>
      <c r="O773">
        <f t="shared" si="160"/>
        <v>0.12181367020076755</v>
      </c>
      <c r="P773">
        <f t="shared" si="161"/>
        <v>0.96498606078946869</v>
      </c>
      <c r="Q773">
        <f t="shared" si="167"/>
        <v>0.23090880504533012</v>
      </c>
      <c r="R773">
        <f t="shared" si="168"/>
        <v>0.23090880504533029</v>
      </c>
    </row>
    <row r="774" spans="6:18">
      <c r="F774">
        <f t="shared" si="162"/>
        <v>77.199999999999889</v>
      </c>
      <c r="G774">
        <f t="shared" si="163"/>
        <v>327.82221723437851</v>
      </c>
      <c r="H774">
        <f t="shared" si="156"/>
        <v>1.2181367020076754</v>
      </c>
      <c r="I774" s="4">
        <f t="shared" si="164"/>
        <v>4.0999999999999997E-6</v>
      </c>
      <c r="J774" s="5">
        <f t="shared" si="157"/>
        <v>6.2507812500002246E-7</v>
      </c>
      <c r="K774" s="5">
        <f t="shared" si="158"/>
        <v>8.5573643978855427E-4</v>
      </c>
      <c r="L774" s="5">
        <f t="shared" si="159"/>
        <v>2.6248753657962243E-9</v>
      </c>
      <c r="M774" s="6">
        <f t="shared" si="165"/>
        <v>1.2920450603230562E-5</v>
      </c>
      <c r="N774">
        <f t="shared" si="166"/>
        <v>2.5599999999999999E-4</v>
      </c>
      <c r="O774">
        <f t="shared" si="160"/>
        <v>0.12181367020076755</v>
      </c>
      <c r="P774">
        <f t="shared" si="161"/>
        <v>0.96502239427283165</v>
      </c>
      <c r="Q774">
        <f t="shared" si="167"/>
        <v>0.23087566382480573</v>
      </c>
      <c r="R774">
        <f t="shared" si="168"/>
        <v>0.2308756638248059</v>
      </c>
    </row>
    <row r="775" spans="6:18">
      <c r="F775">
        <f t="shared" si="162"/>
        <v>77.299999999999883</v>
      </c>
      <c r="G775">
        <f t="shared" si="163"/>
        <v>327.82221723437851</v>
      </c>
      <c r="H775">
        <f t="shared" si="156"/>
        <v>1.2181367020076754</v>
      </c>
      <c r="I775" s="4">
        <f t="shared" si="164"/>
        <v>4.0999999999999997E-6</v>
      </c>
      <c r="J775" s="5">
        <f t="shared" si="157"/>
        <v>6.2507812500002246E-7</v>
      </c>
      <c r="K775" s="5">
        <f t="shared" si="158"/>
        <v>8.5614643978855422E-4</v>
      </c>
      <c r="L775" s="5">
        <f t="shared" si="159"/>
        <v>2.6286500605274123E-9</v>
      </c>
      <c r="M775" s="6">
        <f t="shared" si="165"/>
        <v>1.2932834448398479E-5</v>
      </c>
      <c r="N775">
        <f t="shared" si="166"/>
        <v>2.5599999999999999E-4</v>
      </c>
      <c r="O775">
        <f t="shared" si="160"/>
        <v>0.12181367020076755</v>
      </c>
      <c r="P775">
        <f t="shared" si="161"/>
        <v>0.96505865812387592</v>
      </c>
      <c r="Q775">
        <f t="shared" si="167"/>
        <v>0.23084258611869901</v>
      </c>
      <c r="R775">
        <f t="shared" si="168"/>
        <v>0.23084258611869918</v>
      </c>
    </row>
    <row r="776" spans="6:18">
      <c r="F776">
        <f t="shared" si="162"/>
        <v>77.399999999999878</v>
      </c>
      <c r="G776">
        <f t="shared" si="163"/>
        <v>327.82221723437851</v>
      </c>
      <c r="H776">
        <f t="shared" si="156"/>
        <v>1.2181367020076754</v>
      </c>
      <c r="I776" s="4">
        <f t="shared" si="164"/>
        <v>4.0999999999999997E-6</v>
      </c>
      <c r="J776" s="5">
        <f t="shared" si="157"/>
        <v>6.2507812500002246E-7</v>
      </c>
      <c r="K776" s="5">
        <f t="shared" si="158"/>
        <v>8.5655643978855417E-4</v>
      </c>
      <c r="L776" s="5">
        <f t="shared" si="159"/>
        <v>2.6324283723178947E-9</v>
      </c>
      <c r="M776" s="6">
        <f t="shared" si="165"/>
        <v>1.2945224225486832E-5</v>
      </c>
      <c r="N776">
        <f t="shared" si="166"/>
        <v>2.5599999999999999E-4</v>
      </c>
      <c r="O776">
        <f t="shared" si="160"/>
        <v>0.12181367020076755</v>
      </c>
      <c r="P776">
        <f t="shared" si="161"/>
        <v>0.96509485250933225</v>
      </c>
      <c r="Q776">
        <f t="shared" si="167"/>
        <v>0.23080957177492786</v>
      </c>
      <c r="R776">
        <f t="shared" si="168"/>
        <v>0.23080957177492803</v>
      </c>
    </row>
    <row r="777" spans="6:18">
      <c r="F777">
        <f t="shared" si="162"/>
        <v>77.499999999999872</v>
      </c>
      <c r="G777">
        <f t="shared" si="163"/>
        <v>327.82221723437851</v>
      </c>
      <c r="H777">
        <f t="shared" si="156"/>
        <v>1.2181367020076754</v>
      </c>
      <c r="I777" s="4">
        <f t="shared" si="164"/>
        <v>4.0999999999999997E-6</v>
      </c>
      <c r="J777" s="5">
        <f t="shared" si="157"/>
        <v>6.2507812500002246E-7</v>
      </c>
      <c r="K777" s="5">
        <f t="shared" si="158"/>
        <v>8.5696643978855412E-4</v>
      </c>
      <c r="L777" s="5">
        <f t="shared" si="159"/>
        <v>2.636210302899845E-9</v>
      </c>
      <c r="M777" s="6">
        <f t="shared" si="165"/>
        <v>1.2957619934495619E-5</v>
      </c>
      <c r="N777">
        <f t="shared" si="166"/>
        <v>2.5599999999999999E-4</v>
      </c>
      <c r="O777">
        <f t="shared" si="160"/>
        <v>0.12181367020076755</v>
      </c>
      <c r="P777">
        <f t="shared" si="161"/>
        <v>0.96513097759545285</v>
      </c>
      <c r="Q777">
        <f t="shared" si="167"/>
        <v>0.23077662064184695</v>
      </c>
      <c r="R777">
        <f t="shared" si="168"/>
        <v>0.23077662064184712</v>
      </c>
    </row>
    <row r="778" spans="6:18">
      <c r="F778">
        <f t="shared" si="162"/>
        <v>77.599999999999866</v>
      </c>
      <c r="G778">
        <f t="shared" si="163"/>
        <v>327.82221723437851</v>
      </c>
      <c r="H778">
        <f t="shared" si="156"/>
        <v>1.2181367020076754</v>
      </c>
      <c r="I778" s="4">
        <f t="shared" si="164"/>
        <v>4.0999999999999997E-6</v>
      </c>
      <c r="J778" s="5">
        <f t="shared" si="157"/>
        <v>6.2507812500002246E-7</v>
      </c>
      <c r="K778" s="5">
        <f t="shared" si="158"/>
        <v>8.5737643978855407E-4</v>
      </c>
      <c r="L778" s="5">
        <f t="shared" si="159"/>
        <v>2.6399958540054359E-9</v>
      </c>
      <c r="M778" s="6">
        <f t="shared" si="165"/>
        <v>1.2970021575424842E-5</v>
      </c>
      <c r="N778">
        <f t="shared" si="166"/>
        <v>2.5599999999999999E-4</v>
      </c>
      <c r="O778">
        <f t="shared" si="160"/>
        <v>0.12181367020076755</v>
      </c>
      <c r="P778">
        <f t="shared" si="161"/>
        <v>0.96516703354801314</v>
      </c>
      <c r="Q778">
        <f t="shared" si="167"/>
        <v>0.23074373256824623</v>
      </c>
      <c r="R778">
        <f t="shared" si="168"/>
        <v>0.23074373256824643</v>
      </c>
    </row>
    <row r="779" spans="6:18">
      <c r="F779">
        <f t="shared" si="162"/>
        <v>77.699999999999861</v>
      </c>
      <c r="G779">
        <f t="shared" si="163"/>
        <v>327.82221723437851</v>
      </c>
      <c r="H779">
        <f t="shared" si="156"/>
        <v>1.2181367020076754</v>
      </c>
      <c r="I779" s="4">
        <f t="shared" si="164"/>
        <v>4.0999999999999997E-6</v>
      </c>
      <c r="J779" s="5">
        <f t="shared" si="157"/>
        <v>6.2507812500002246E-7</v>
      </c>
      <c r="K779" s="5">
        <f t="shared" si="158"/>
        <v>8.5778643978855402E-4</v>
      </c>
      <c r="L779" s="5">
        <f t="shared" si="159"/>
        <v>2.643785027366843E-9</v>
      </c>
      <c r="M779" s="6">
        <f t="shared" si="165"/>
        <v>1.2982429148274505E-5</v>
      </c>
      <c r="N779">
        <f t="shared" si="166"/>
        <v>2.5599999999999999E-4</v>
      </c>
      <c r="O779">
        <f t="shared" si="160"/>
        <v>0.12181367020076755</v>
      </c>
      <c r="P779">
        <f t="shared" si="161"/>
        <v>0.96520302053231222</v>
      </c>
      <c r="Q779">
        <f t="shared" si="167"/>
        <v>0.2307109074033496</v>
      </c>
      <c r="R779">
        <f t="shared" si="168"/>
        <v>0.23071090740334979</v>
      </c>
    </row>
    <row r="780" spans="6:18">
      <c r="F780">
        <f t="shared" si="162"/>
        <v>77.799999999999855</v>
      </c>
      <c r="G780">
        <f t="shared" si="163"/>
        <v>327.82221723437851</v>
      </c>
      <c r="H780">
        <f t="shared" si="156"/>
        <v>1.2181367020076754</v>
      </c>
      <c r="I780" s="4">
        <f t="shared" si="164"/>
        <v>4.0999999999999997E-6</v>
      </c>
      <c r="J780" s="5">
        <f t="shared" si="157"/>
        <v>6.2507812500002246E-7</v>
      </c>
      <c r="K780" s="5">
        <f t="shared" si="158"/>
        <v>8.5819643978855397E-4</v>
      </c>
      <c r="L780" s="5">
        <f t="shared" si="159"/>
        <v>2.6475778247162384E-9</v>
      </c>
      <c r="M780" s="6">
        <f t="shared" si="165"/>
        <v>1.2994842653044602E-5</v>
      </c>
      <c r="N780">
        <f t="shared" si="166"/>
        <v>2.5599999999999999E-4</v>
      </c>
      <c r="O780">
        <f t="shared" si="160"/>
        <v>0.12181367020076755</v>
      </c>
      <c r="P780">
        <f t="shared" si="161"/>
        <v>0.96523893871317556</v>
      </c>
      <c r="Q780">
        <f t="shared" si="167"/>
        <v>0.23067814499681322</v>
      </c>
      <c r="R780">
        <f t="shared" si="168"/>
        <v>0.23067814499681341</v>
      </c>
    </row>
    <row r="781" spans="6:18">
      <c r="F781">
        <f t="shared" si="162"/>
        <v>77.899999999999849</v>
      </c>
      <c r="G781">
        <f t="shared" si="163"/>
        <v>327.82221723437851</v>
      </c>
      <c r="H781">
        <f t="shared" si="156"/>
        <v>1.2181367020076754</v>
      </c>
      <c r="I781" s="4">
        <f t="shared" si="164"/>
        <v>4.0999999999999997E-6</v>
      </c>
      <c r="J781" s="5">
        <f t="shared" si="157"/>
        <v>6.2507812500002246E-7</v>
      </c>
      <c r="K781" s="5">
        <f t="shared" si="158"/>
        <v>8.5860643978855392E-4</v>
      </c>
      <c r="L781" s="5">
        <f t="shared" si="159"/>
        <v>2.6513742477857966E-9</v>
      </c>
      <c r="M781" s="6">
        <f t="shared" si="165"/>
        <v>1.3007262089735137E-5</v>
      </c>
      <c r="N781">
        <f t="shared" si="166"/>
        <v>2.5599999999999999E-4</v>
      </c>
      <c r="O781">
        <f t="shared" si="160"/>
        <v>0.12181367020076755</v>
      </c>
      <c r="P781">
        <f t="shared" si="161"/>
        <v>0.96527478825495572</v>
      </c>
      <c r="Q781">
        <f t="shared" si="167"/>
        <v>0.23064544519872432</v>
      </c>
      <c r="R781">
        <f t="shared" si="168"/>
        <v>0.23064544519872451</v>
      </c>
    </row>
    <row r="782" spans="6:18">
      <c r="F782">
        <f t="shared" si="162"/>
        <v>77.999999999999844</v>
      </c>
      <c r="G782">
        <f t="shared" si="163"/>
        <v>327.82221723437851</v>
      </c>
      <c r="H782">
        <f t="shared" si="156"/>
        <v>1.2181367020076754</v>
      </c>
      <c r="I782" s="4">
        <f t="shared" si="164"/>
        <v>4.0999999999999997E-6</v>
      </c>
      <c r="J782" s="5">
        <f t="shared" si="157"/>
        <v>6.2507812500002246E-7</v>
      </c>
      <c r="K782" s="5">
        <f t="shared" si="158"/>
        <v>8.5901643978855387E-4</v>
      </c>
      <c r="L782" s="5">
        <f t="shared" si="159"/>
        <v>2.65517429830769E-9</v>
      </c>
      <c r="M782" s="6">
        <f t="shared" si="165"/>
        <v>1.3019687458346105E-5</v>
      </c>
      <c r="N782">
        <f t="shared" si="166"/>
        <v>2.5599999999999999E-4</v>
      </c>
      <c r="O782">
        <f t="shared" si="160"/>
        <v>0.12181367020076755</v>
      </c>
      <c r="P782">
        <f t="shared" si="161"/>
        <v>0.96531056932153503</v>
      </c>
      <c r="Q782">
        <f t="shared" si="167"/>
        <v>0.23061280785959959</v>
      </c>
      <c r="R782">
        <f t="shared" si="168"/>
        <v>0.23061280785959978</v>
      </c>
    </row>
    <row r="783" spans="6:18">
      <c r="F783">
        <f t="shared" si="162"/>
        <v>78.099999999999838</v>
      </c>
      <c r="G783">
        <f t="shared" si="163"/>
        <v>327.82221723437851</v>
      </c>
      <c r="H783">
        <f t="shared" si="156"/>
        <v>1.2181367020076754</v>
      </c>
      <c r="I783" s="4">
        <f t="shared" si="164"/>
        <v>4.0999999999999997E-6</v>
      </c>
      <c r="J783" s="5">
        <f t="shared" si="157"/>
        <v>6.2507812500002246E-7</v>
      </c>
      <c r="K783" s="5">
        <f t="shared" si="158"/>
        <v>8.5942643978855382E-4</v>
      </c>
      <c r="L783" s="5">
        <f t="shared" si="159"/>
        <v>2.6589779780140936E-9</v>
      </c>
      <c r="M783" s="6">
        <f t="shared" si="165"/>
        <v>1.303211875887751E-5</v>
      </c>
      <c r="N783">
        <f t="shared" si="166"/>
        <v>2.5599999999999999E-4</v>
      </c>
      <c r="O783">
        <f t="shared" si="160"/>
        <v>0.12181367020076755</v>
      </c>
      <c r="P783">
        <f t="shared" si="161"/>
        <v>0.965346282076326</v>
      </c>
      <c r="Q783">
        <f t="shared" si="167"/>
        <v>0.23058023283038384</v>
      </c>
      <c r="R783">
        <f t="shared" si="168"/>
        <v>0.23058023283038404</v>
      </c>
    </row>
    <row r="784" spans="6:18">
      <c r="F784">
        <f t="shared" si="162"/>
        <v>78.199999999999832</v>
      </c>
      <c r="G784">
        <f t="shared" si="163"/>
        <v>327.82221723437851</v>
      </c>
      <c r="H784">
        <f t="shared" si="156"/>
        <v>1.2181367020076754</v>
      </c>
      <c r="I784" s="4">
        <f t="shared" si="164"/>
        <v>4.0999999999999997E-6</v>
      </c>
      <c r="J784" s="5">
        <f t="shared" si="157"/>
        <v>6.2507812500002246E-7</v>
      </c>
      <c r="K784" s="5">
        <f t="shared" si="158"/>
        <v>8.5983643978855377E-4</v>
      </c>
      <c r="L784" s="5">
        <f t="shared" si="159"/>
        <v>2.6627852886371806E-9</v>
      </c>
      <c r="M784" s="6">
        <f t="shared" si="165"/>
        <v>1.3044555991329352E-5</v>
      </c>
      <c r="N784">
        <f t="shared" si="166"/>
        <v>2.5599999999999999E-4</v>
      </c>
      <c r="O784">
        <f t="shared" si="160"/>
        <v>0.12181367020076755</v>
      </c>
      <c r="P784">
        <f t="shared" si="161"/>
        <v>0.96538192668227363</v>
      </c>
      <c r="Q784">
        <f t="shared" si="167"/>
        <v>0.23054771996244849</v>
      </c>
      <c r="R784">
        <f t="shared" si="168"/>
        <v>0.23054771996244869</v>
      </c>
    </row>
    <row r="785" spans="6:18">
      <c r="F785">
        <f t="shared" si="162"/>
        <v>78.299999999999827</v>
      </c>
      <c r="G785">
        <f t="shared" si="163"/>
        <v>327.82221723437851</v>
      </c>
      <c r="H785">
        <f t="shared" si="156"/>
        <v>1.2181367020076754</v>
      </c>
      <c r="I785" s="4">
        <f t="shared" si="164"/>
        <v>4.0999999999999997E-6</v>
      </c>
      <c r="J785" s="5">
        <f t="shared" si="157"/>
        <v>6.2507812500002246E-7</v>
      </c>
      <c r="K785" s="5">
        <f t="shared" si="158"/>
        <v>8.6024643978855372E-4</v>
      </c>
      <c r="L785" s="5">
        <f t="shared" si="159"/>
        <v>2.6665962319091248E-9</v>
      </c>
      <c r="M785" s="6">
        <f t="shared" si="165"/>
        <v>1.3056999155701631E-5</v>
      </c>
      <c r="N785">
        <f t="shared" si="166"/>
        <v>2.5599999999999999E-4</v>
      </c>
      <c r="O785">
        <f t="shared" si="160"/>
        <v>0.12181367020076755</v>
      </c>
      <c r="P785">
        <f t="shared" si="161"/>
        <v>0.96541750330185661</v>
      </c>
      <c r="Q785">
        <f t="shared" si="167"/>
        <v>0.23051526910759021</v>
      </c>
      <c r="R785">
        <f t="shared" si="168"/>
        <v>0.2305152691075904</v>
      </c>
    </row>
    <row r="786" spans="6:18">
      <c r="F786">
        <f t="shared" si="162"/>
        <v>78.399999999999821</v>
      </c>
      <c r="G786">
        <f t="shared" si="163"/>
        <v>327.82221723437851</v>
      </c>
      <c r="H786">
        <f t="shared" si="156"/>
        <v>1.2181367020076754</v>
      </c>
      <c r="I786" s="4">
        <f t="shared" si="164"/>
        <v>4.0999999999999997E-6</v>
      </c>
      <c r="J786" s="5">
        <f t="shared" si="157"/>
        <v>6.2507812500002246E-7</v>
      </c>
      <c r="K786" s="5">
        <f t="shared" si="158"/>
        <v>8.6065643978855367E-4</v>
      </c>
      <c r="L786" s="5">
        <f t="shared" si="159"/>
        <v>2.6704108095620994E-9</v>
      </c>
      <c r="M786" s="6">
        <f t="shared" si="165"/>
        <v>1.3069448251994345E-5</v>
      </c>
      <c r="N786">
        <f t="shared" si="166"/>
        <v>2.5599999999999999E-4</v>
      </c>
      <c r="O786">
        <f t="shared" si="160"/>
        <v>0.12181367020076755</v>
      </c>
      <c r="P786">
        <f t="shared" si="161"/>
        <v>0.96545301209708911</v>
      </c>
      <c r="Q786">
        <f t="shared" si="167"/>
        <v>0.23048288011802948</v>
      </c>
      <c r="R786">
        <f t="shared" si="168"/>
        <v>0.2304828801180297</v>
      </c>
    </row>
    <row r="787" spans="6:18">
      <c r="F787">
        <f t="shared" si="162"/>
        <v>78.499999999999815</v>
      </c>
      <c r="G787">
        <f t="shared" si="163"/>
        <v>327.82221723437851</v>
      </c>
      <c r="H787">
        <f t="shared" ref="H787:H850" si="169">(G787-Tf)/ml</f>
        <v>1.2181367020076754</v>
      </c>
      <c r="I787" s="4">
        <f t="shared" si="164"/>
        <v>4.0999999999999997E-6</v>
      </c>
      <c r="J787" s="5">
        <f t="shared" ref="J787:J850" si="170">Glob(H787,N787,Dl,Co,kpart)</f>
        <v>6.2507812500002246E-7</v>
      </c>
      <c r="K787" s="5">
        <f t="shared" ref="K787:K850" si="171">I786*dt+K786</f>
        <v>8.6106643978855362E-4</v>
      </c>
      <c r="L787" s="5">
        <f t="shared" ref="L787:L850" si="172">K787^3*4/3*PI()</f>
        <v>2.6742290233282782E-9</v>
      </c>
      <c r="M787" s="6">
        <f t="shared" si="165"/>
        <v>1.3081903280207494E-5</v>
      </c>
      <c r="N787">
        <f t="shared" si="166"/>
        <v>2.5599999999999999E-4</v>
      </c>
      <c r="O787">
        <f t="shared" ref="O787:O850" si="173">O786+(kpart*H786-O786)/L786/R786*(L786*(R787-R786)+R786*MAX(I786,J786)*M786*dt)</f>
        <v>0.12181367020076755</v>
      </c>
      <c r="P787">
        <f t="shared" ref="P787:P850" si="174">R787*O787+(1-R787)*H787</f>
        <v>0.96548845322952193</v>
      </c>
      <c r="Q787">
        <f t="shared" si="167"/>
        <v>0.2304505528464092</v>
      </c>
      <c r="R787">
        <f t="shared" si="168"/>
        <v>0.23045055284640942</v>
      </c>
    </row>
    <row r="788" spans="6:18">
      <c r="F788">
        <f t="shared" si="162"/>
        <v>78.59999999999981</v>
      </c>
      <c r="G788">
        <f t="shared" si="163"/>
        <v>327.82221723437851</v>
      </c>
      <c r="H788">
        <f t="shared" si="169"/>
        <v>1.2181367020076754</v>
      </c>
      <c r="I788" s="4">
        <f t="shared" si="164"/>
        <v>4.0999999999999997E-6</v>
      </c>
      <c r="J788" s="5">
        <f t="shared" si="170"/>
        <v>6.2507812500002246E-7</v>
      </c>
      <c r="K788" s="5">
        <f t="shared" si="171"/>
        <v>8.6147643978855357E-4</v>
      </c>
      <c r="L788" s="5">
        <f t="shared" si="172"/>
        <v>2.6780508749398352E-9</v>
      </c>
      <c r="M788" s="6">
        <f t="shared" si="165"/>
        <v>1.309436424034108E-5</v>
      </c>
      <c r="N788">
        <f t="shared" si="166"/>
        <v>2.5599999999999999E-4</v>
      </c>
      <c r="O788">
        <f t="shared" si="173"/>
        <v>0.12181367020076755</v>
      </c>
      <c r="P788">
        <f t="shared" si="174"/>
        <v>0.96552382686024463</v>
      </c>
      <c r="Q788">
        <f t="shared" si="167"/>
        <v>0.23041828714579318</v>
      </c>
      <c r="R788">
        <f t="shared" si="168"/>
        <v>0.2304182871457934</v>
      </c>
    </row>
    <row r="789" spans="6:18">
      <c r="F789">
        <f t="shared" si="162"/>
        <v>78.699999999999804</v>
      </c>
      <c r="G789">
        <f t="shared" si="163"/>
        <v>327.82221723437851</v>
      </c>
      <c r="H789">
        <f t="shared" si="169"/>
        <v>1.2181367020076754</v>
      </c>
      <c r="I789" s="4">
        <f t="shared" si="164"/>
        <v>4.0999999999999997E-6</v>
      </c>
      <c r="J789" s="5">
        <f t="shared" si="170"/>
        <v>6.2507812500002246E-7</v>
      </c>
      <c r="K789" s="5">
        <f t="shared" si="171"/>
        <v>8.6188643978855352E-4</v>
      </c>
      <c r="L789" s="5">
        <f t="shared" si="172"/>
        <v>2.681876366128944E-9</v>
      </c>
      <c r="M789" s="6">
        <f t="shared" si="165"/>
        <v>1.3106831132395105E-5</v>
      </c>
      <c r="N789">
        <f t="shared" si="166"/>
        <v>2.5599999999999999E-4</v>
      </c>
      <c r="O789">
        <f t="shared" si="173"/>
        <v>0.12181367020076755</v>
      </c>
      <c r="P789">
        <f t="shared" si="174"/>
        <v>0.96555913314988662</v>
      </c>
      <c r="Q789">
        <f t="shared" si="167"/>
        <v>0.23038608286966492</v>
      </c>
      <c r="R789">
        <f t="shared" si="168"/>
        <v>0.23038608286966514</v>
      </c>
    </row>
    <row r="790" spans="6:18">
      <c r="F790">
        <f t="shared" si="162"/>
        <v>78.799999999999798</v>
      </c>
      <c r="G790">
        <f t="shared" si="163"/>
        <v>327.82221723437851</v>
      </c>
      <c r="H790">
        <f t="shared" si="169"/>
        <v>1.2181367020076754</v>
      </c>
      <c r="I790" s="4">
        <f t="shared" si="164"/>
        <v>4.0999999999999997E-6</v>
      </c>
      <c r="J790" s="5">
        <f t="shared" si="170"/>
        <v>6.2507812500002246E-7</v>
      </c>
      <c r="K790" s="5">
        <f t="shared" si="171"/>
        <v>8.6229643978855347E-4</v>
      </c>
      <c r="L790" s="5">
        <f t="shared" si="172"/>
        <v>2.6857054986277781E-9</v>
      </c>
      <c r="M790" s="6">
        <f t="shared" si="165"/>
        <v>1.3119303956369562E-5</v>
      </c>
      <c r="N790">
        <f t="shared" si="166"/>
        <v>2.5599999999999999E-4</v>
      </c>
      <c r="O790">
        <f t="shared" si="173"/>
        <v>0.12181367020076755</v>
      </c>
      <c r="P790">
        <f t="shared" si="174"/>
        <v>0.9655943722586191</v>
      </c>
      <c r="Q790">
        <f t="shared" si="167"/>
        <v>0.23035393987192601</v>
      </c>
      <c r="R790">
        <f t="shared" si="168"/>
        <v>0.23035393987192623</v>
      </c>
    </row>
    <row r="791" spans="6:18">
      <c r="F791">
        <f t="shared" si="162"/>
        <v>78.899999999999793</v>
      </c>
      <c r="G791">
        <f t="shared" si="163"/>
        <v>327.82221723437851</v>
      </c>
      <c r="H791">
        <f t="shared" si="169"/>
        <v>1.2181367020076754</v>
      </c>
      <c r="I791" s="4">
        <f t="shared" si="164"/>
        <v>4.0999999999999997E-6</v>
      </c>
      <c r="J791" s="5">
        <f t="shared" si="170"/>
        <v>6.2507812500002246E-7</v>
      </c>
      <c r="K791" s="5">
        <f t="shared" si="171"/>
        <v>8.6270643978855342E-4</v>
      </c>
      <c r="L791" s="5">
        <f t="shared" si="172"/>
        <v>2.6895382741685111E-9</v>
      </c>
      <c r="M791" s="6">
        <f t="shared" si="165"/>
        <v>1.3131782712264458E-5</v>
      </c>
      <c r="N791">
        <f t="shared" si="166"/>
        <v>2.5599999999999999E-4</v>
      </c>
      <c r="O791">
        <f t="shared" si="173"/>
        <v>0.12181367020076755</v>
      </c>
      <c r="P791">
        <f t="shared" si="174"/>
        <v>0.965629544346156</v>
      </c>
      <c r="Q791">
        <f t="shared" si="167"/>
        <v>0.23032185800689492</v>
      </c>
      <c r="R791">
        <f t="shared" si="168"/>
        <v>0.23032185800689514</v>
      </c>
    </row>
    <row r="792" spans="6:18">
      <c r="F792">
        <f t="shared" si="162"/>
        <v>78.999999999999787</v>
      </c>
      <c r="G792">
        <f t="shared" si="163"/>
        <v>327.82221723437851</v>
      </c>
      <c r="H792">
        <f t="shared" si="169"/>
        <v>1.2181367020076754</v>
      </c>
      <c r="I792" s="4">
        <f t="shared" si="164"/>
        <v>4.0999999999999997E-6</v>
      </c>
      <c r="J792" s="5">
        <f t="shared" si="170"/>
        <v>6.2507812500002246E-7</v>
      </c>
      <c r="K792" s="5">
        <f t="shared" si="171"/>
        <v>8.6311643978855337E-4</v>
      </c>
      <c r="L792" s="5">
        <f t="shared" si="172"/>
        <v>2.693374694483317E-9</v>
      </c>
      <c r="M792" s="6">
        <f t="shared" si="165"/>
        <v>1.314426740007979E-5</v>
      </c>
      <c r="N792">
        <f t="shared" si="166"/>
        <v>2.5599999999999999E-4</v>
      </c>
      <c r="O792">
        <f t="shared" si="173"/>
        <v>0.12181367020076755</v>
      </c>
      <c r="P792">
        <f t="shared" si="174"/>
        <v>0.96566464957175591</v>
      </c>
      <c r="Q792">
        <f t="shared" si="167"/>
        <v>0.23028983712930545</v>
      </c>
      <c r="R792">
        <f t="shared" si="168"/>
        <v>0.2302898371293057</v>
      </c>
    </row>
    <row r="793" spans="6:18">
      <c r="F793">
        <f t="shared" si="162"/>
        <v>79.099999999999781</v>
      </c>
      <c r="G793">
        <f t="shared" si="163"/>
        <v>327.82221723437851</v>
      </c>
      <c r="H793">
        <f t="shared" si="169"/>
        <v>1.2181367020076754</v>
      </c>
      <c r="I793" s="4">
        <f t="shared" si="164"/>
        <v>4.0999999999999997E-6</v>
      </c>
      <c r="J793" s="5">
        <f t="shared" si="170"/>
        <v>6.2507812500002246E-7</v>
      </c>
      <c r="K793" s="5">
        <f t="shared" si="171"/>
        <v>8.6352643978855332E-4</v>
      </c>
      <c r="L793" s="5">
        <f t="shared" si="172"/>
        <v>2.6972147613043684E-9</v>
      </c>
      <c r="M793" s="6">
        <f t="shared" si="165"/>
        <v>1.3156758019815556E-5</v>
      </c>
      <c r="N793">
        <f t="shared" si="166"/>
        <v>2.5599999999999999E-4</v>
      </c>
      <c r="O793">
        <f t="shared" si="173"/>
        <v>0.12181367020076755</v>
      </c>
      <c r="P793">
        <f t="shared" si="174"/>
        <v>0.9656996880942238</v>
      </c>
      <c r="Q793">
        <f t="shared" si="167"/>
        <v>0.23025787709430551</v>
      </c>
      <c r="R793">
        <f t="shared" si="168"/>
        <v>0.23025787709430576</v>
      </c>
    </row>
    <row r="794" spans="6:18">
      <c r="F794">
        <f t="shared" si="162"/>
        <v>79.199999999999775</v>
      </c>
      <c r="G794">
        <f t="shared" si="163"/>
        <v>327.82221723437851</v>
      </c>
      <c r="H794">
        <f t="shared" si="169"/>
        <v>1.2181367020076754</v>
      </c>
      <c r="I794" s="4">
        <f t="shared" si="164"/>
        <v>4.0999999999999997E-6</v>
      </c>
      <c r="J794" s="5">
        <f t="shared" si="170"/>
        <v>6.2507812500002246E-7</v>
      </c>
      <c r="K794" s="5">
        <f t="shared" si="171"/>
        <v>8.6393643978855328E-4</v>
      </c>
      <c r="L794" s="5">
        <f t="shared" si="172"/>
        <v>2.7010584763638406E-9</v>
      </c>
      <c r="M794" s="6">
        <f t="shared" si="165"/>
        <v>1.3169254571471759E-5</v>
      </c>
      <c r="N794">
        <f t="shared" si="166"/>
        <v>2.5599999999999999E-4</v>
      </c>
      <c r="O794">
        <f t="shared" si="173"/>
        <v>0.12181367020076755</v>
      </c>
      <c r="P794">
        <f t="shared" si="174"/>
        <v>0.96573466007191167</v>
      </c>
      <c r="Q794">
        <f t="shared" si="167"/>
        <v>0.2302259777574556</v>
      </c>
      <c r="R794">
        <f t="shared" si="168"/>
        <v>0.23022597775745585</v>
      </c>
    </row>
    <row r="795" spans="6:18">
      <c r="F795">
        <f t="shared" si="162"/>
        <v>79.29999999999977</v>
      </c>
      <c r="G795">
        <f t="shared" si="163"/>
        <v>327.82221723437851</v>
      </c>
      <c r="H795">
        <f t="shared" si="169"/>
        <v>1.2181367020076754</v>
      </c>
      <c r="I795" s="4">
        <f t="shared" si="164"/>
        <v>4.0999999999999997E-6</v>
      </c>
      <c r="J795" s="5">
        <f t="shared" si="170"/>
        <v>6.2507812500002246E-7</v>
      </c>
      <c r="K795" s="5">
        <f t="shared" si="171"/>
        <v>8.6434643978855323E-4</v>
      </c>
      <c r="L795" s="5">
        <f t="shared" si="172"/>
        <v>2.7049058413939064E-9</v>
      </c>
      <c r="M795" s="6">
        <f t="shared" si="165"/>
        <v>1.3181757055048401E-5</v>
      </c>
      <c r="N795">
        <f t="shared" si="166"/>
        <v>2.5599999999999999E-4</v>
      </c>
      <c r="O795">
        <f t="shared" si="173"/>
        <v>0.12181367020076755</v>
      </c>
      <c r="P795">
        <f t="shared" si="174"/>
        <v>0.96576956566272121</v>
      </c>
      <c r="Q795">
        <f t="shared" si="167"/>
        <v>0.23019413897472751</v>
      </c>
      <c r="R795">
        <f t="shared" si="168"/>
        <v>0.23019413897472776</v>
      </c>
    </row>
    <row r="796" spans="6:18">
      <c r="F796">
        <f t="shared" ref="F796:F855" si="175">F795+dt</f>
        <v>79.399999999999764</v>
      </c>
      <c r="G796">
        <f t="shared" si="163"/>
        <v>327.82221723437851</v>
      </c>
      <c r="H796">
        <f t="shared" si="169"/>
        <v>1.2181367020076754</v>
      </c>
      <c r="I796" s="4">
        <f t="shared" si="164"/>
        <v>4.0999999999999997E-6</v>
      </c>
      <c r="J796" s="5">
        <f t="shared" si="170"/>
        <v>6.2507812500002246E-7</v>
      </c>
      <c r="K796" s="5">
        <f t="shared" si="171"/>
        <v>8.6475643978855318E-4</v>
      </c>
      <c r="L796" s="5">
        <f t="shared" si="172"/>
        <v>2.7087568581267388E-9</v>
      </c>
      <c r="M796" s="6">
        <f t="shared" si="165"/>
        <v>1.3194265470545477E-5</v>
      </c>
      <c r="N796">
        <f t="shared" si="166"/>
        <v>2.5599999999999999E-4</v>
      </c>
      <c r="O796">
        <f t="shared" si="173"/>
        <v>0.12181367020076755</v>
      </c>
      <c r="P796">
        <f t="shared" si="174"/>
        <v>0.96580440502410414</v>
      </c>
      <c r="Q796">
        <f t="shared" si="167"/>
        <v>0.230162360602503</v>
      </c>
      <c r="R796">
        <f t="shared" si="168"/>
        <v>0.23016236060250325</v>
      </c>
    </row>
    <row r="797" spans="6:18">
      <c r="F797">
        <f t="shared" si="175"/>
        <v>79.499999999999758</v>
      </c>
      <c r="G797">
        <f t="shared" si="163"/>
        <v>327.82221723437851</v>
      </c>
      <c r="H797">
        <f t="shared" si="169"/>
        <v>1.2181367020076754</v>
      </c>
      <c r="I797" s="4">
        <f t="shared" si="164"/>
        <v>4.0999999999999997E-6</v>
      </c>
      <c r="J797" s="5">
        <f t="shared" si="170"/>
        <v>6.2507812500002246E-7</v>
      </c>
      <c r="K797" s="5">
        <f t="shared" si="171"/>
        <v>8.6516643978855313E-4</v>
      </c>
      <c r="L797" s="5">
        <f t="shared" si="172"/>
        <v>2.7126115282945126E-9</v>
      </c>
      <c r="M797" s="6">
        <f t="shared" si="165"/>
        <v>1.3206779817962988E-5</v>
      </c>
      <c r="N797">
        <f t="shared" si="166"/>
        <v>2.5599999999999999E-4</v>
      </c>
      <c r="O797">
        <f t="shared" si="173"/>
        <v>0.12181367020076755</v>
      </c>
      <c r="P797">
        <f t="shared" si="174"/>
        <v>0.96583917831306509</v>
      </c>
      <c r="Q797">
        <f t="shared" si="167"/>
        <v>0.23013064249757231</v>
      </c>
      <c r="R797">
        <f t="shared" si="168"/>
        <v>0.23013064249757256</v>
      </c>
    </row>
    <row r="798" spans="6:18">
      <c r="F798">
        <f t="shared" si="175"/>
        <v>79.599999999999753</v>
      </c>
      <c r="G798">
        <f t="shared" si="163"/>
        <v>327.82221723437851</v>
      </c>
      <c r="H798">
        <f t="shared" si="169"/>
        <v>1.2181367020076754</v>
      </c>
      <c r="I798" s="4">
        <f t="shared" si="164"/>
        <v>4.0999999999999997E-6</v>
      </c>
      <c r="J798" s="5">
        <f t="shared" si="170"/>
        <v>6.2507812500002246E-7</v>
      </c>
      <c r="K798" s="5">
        <f t="shared" si="171"/>
        <v>8.6557643978855308E-4</v>
      </c>
      <c r="L798" s="5">
        <f t="shared" si="172"/>
        <v>2.7164698536294007E-9</v>
      </c>
      <c r="M798" s="6">
        <f t="shared" si="165"/>
        <v>1.3219300097300935E-5</v>
      </c>
      <c r="N798">
        <f t="shared" si="166"/>
        <v>2.5599999999999999E-4</v>
      </c>
      <c r="O798">
        <f t="shared" si="173"/>
        <v>0.12181367020076755</v>
      </c>
      <c r="P798">
        <f t="shared" si="174"/>
        <v>0.96587388568616117</v>
      </c>
      <c r="Q798">
        <f t="shared" si="167"/>
        <v>0.23009898451713293</v>
      </c>
      <c r="R798">
        <f t="shared" si="168"/>
        <v>0.23009898451713318</v>
      </c>
    </row>
    <row r="799" spans="6:18">
      <c r="F799">
        <f t="shared" si="175"/>
        <v>79.699999999999747</v>
      </c>
      <c r="G799">
        <f t="shared" si="163"/>
        <v>327.82221723437851</v>
      </c>
      <c r="H799">
        <f t="shared" si="169"/>
        <v>1.2181367020076754</v>
      </c>
      <c r="I799" s="4">
        <f t="shared" si="164"/>
        <v>4.0999999999999997E-6</v>
      </c>
      <c r="J799" s="5">
        <f t="shared" si="170"/>
        <v>6.2507812500002246E-7</v>
      </c>
      <c r="K799" s="5">
        <f t="shared" si="171"/>
        <v>8.6598643978855303E-4</v>
      </c>
      <c r="L799" s="5">
        <f t="shared" si="172"/>
        <v>2.7203318358635772E-9</v>
      </c>
      <c r="M799" s="6">
        <f t="shared" si="165"/>
        <v>1.3231826308559319E-5</v>
      </c>
      <c r="N799">
        <f t="shared" si="166"/>
        <v>2.5599999999999999E-4</v>
      </c>
      <c r="O799">
        <f t="shared" si="173"/>
        <v>0.12181367020076755</v>
      </c>
      <c r="P799">
        <f t="shared" si="174"/>
        <v>0.9659085272995056</v>
      </c>
      <c r="Q799">
        <f t="shared" si="167"/>
        <v>0.23006738651878819</v>
      </c>
      <c r="R799">
        <f t="shared" si="168"/>
        <v>0.23006738651878841</v>
      </c>
    </row>
    <row r="800" spans="6:18">
      <c r="F800">
        <f t="shared" si="175"/>
        <v>79.799999999999741</v>
      </c>
      <c r="G800">
        <f t="shared" si="163"/>
        <v>327.82221723437851</v>
      </c>
      <c r="H800">
        <f t="shared" si="169"/>
        <v>1.2181367020076754</v>
      </c>
      <c r="I800" s="4">
        <f t="shared" si="164"/>
        <v>4.0999999999999997E-6</v>
      </c>
      <c r="J800" s="5">
        <f t="shared" si="170"/>
        <v>6.2507812500002246E-7</v>
      </c>
      <c r="K800" s="5">
        <f t="shared" si="171"/>
        <v>8.6639643978855298E-4</v>
      </c>
      <c r="L800" s="5">
        <f t="shared" si="172"/>
        <v>2.7241974767292159E-9</v>
      </c>
      <c r="M800" s="6">
        <f t="shared" si="165"/>
        <v>1.3244358451738141E-5</v>
      </c>
      <c r="N800">
        <f t="shared" si="166"/>
        <v>2.5599999999999999E-4</v>
      </c>
      <c r="O800">
        <f t="shared" si="173"/>
        <v>0.12181367020076755</v>
      </c>
      <c r="P800">
        <f t="shared" si="174"/>
        <v>0.96594310330876743</v>
      </c>
      <c r="Q800">
        <f t="shared" si="167"/>
        <v>0.23003584836054591</v>
      </c>
      <c r="R800">
        <f t="shared" si="168"/>
        <v>0.23003584836054614</v>
      </c>
    </row>
    <row r="801" spans="6:18">
      <c r="F801">
        <f t="shared" si="175"/>
        <v>79.899999999999736</v>
      </c>
      <c r="G801">
        <f t="shared" si="163"/>
        <v>327.82221723437851</v>
      </c>
      <c r="H801">
        <f t="shared" si="169"/>
        <v>1.2181367020076754</v>
      </c>
      <c r="I801" s="4">
        <f t="shared" si="164"/>
        <v>4.0999999999999997E-6</v>
      </c>
      <c r="J801" s="5">
        <f t="shared" si="170"/>
        <v>6.2507812500002246E-7</v>
      </c>
      <c r="K801" s="5">
        <f t="shared" si="171"/>
        <v>8.6680643978855293E-4</v>
      </c>
      <c r="L801" s="5">
        <f t="shared" si="172"/>
        <v>2.7280667779584899E-9</v>
      </c>
      <c r="M801" s="6">
        <f t="shared" si="165"/>
        <v>1.3256896526837397E-5</v>
      </c>
      <c r="N801">
        <f t="shared" si="166"/>
        <v>2.5599999999999999E-4</v>
      </c>
      <c r="O801">
        <f t="shared" si="173"/>
        <v>0.12181367020076755</v>
      </c>
      <c r="P801">
        <f t="shared" si="174"/>
        <v>0.96597761386917391</v>
      </c>
      <c r="Q801">
        <f t="shared" si="167"/>
        <v>0.23000436990081707</v>
      </c>
      <c r="R801">
        <f t="shared" si="168"/>
        <v>0.2300043699008173</v>
      </c>
    </row>
    <row r="802" spans="6:18">
      <c r="F802">
        <f t="shared" si="175"/>
        <v>79.99999999999973</v>
      </c>
      <c r="G802">
        <f t="shared" si="163"/>
        <v>327.82221723437851</v>
      </c>
      <c r="H802">
        <f t="shared" si="169"/>
        <v>1.2181367020076754</v>
      </c>
      <c r="I802" s="4">
        <f t="shared" si="164"/>
        <v>4.0999999999999997E-6</v>
      </c>
      <c r="J802" s="5">
        <f t="shared" si="170"/>
        <v>6.2507812500002246E-7</v>
      </c>
      <c r="K802" s="5">
        <f t="shared" si="171"/>
        <v>8.6721643978855288E-4</v>
      </c>
      <c r="L802" s="5">
        <f t="shared" si="172"/>
        <v>2.731939741283573E-9</v>
      </c>
      <c r="M802" s="6">
        <f t="shared" si="165"/>
        <v>1.3269440533857091E-5</v>
      </c>
      <c r="N802">
        <f t="shared" si="166"/>
        <v>2.5599999999999999E-4</v>
      </c>
      <c r="O802">
        <f t="shared" si="173"/>
        <v>0.12181367020076755</v>
      </c>
      <c r="P802">
        <f t="shared" si="174"/>
        <v>0.96601205913551191</v>
      </c>
      <c r="Q802">
        <f t="shared" si="167"/>
        <v>0.2299729509984145</v>
      </c>
      <c r="R802">
        <f t="shared" si="168"/>
        <v>0.22997295099841475</v>
      </c>
    </row>
    <row r="803" spans="6:18">
      <c r="F803">
        <f t="shared" si="175"/>
        <v>80.099999999999724</v>
      </c>
      <c r="G803">
        <f t="shared" si="163"/>
        <v>327.82221723437851</v>
      </c>
      <c r="H803">
        <f t="shared" si="169"/>
        <v>1.2181367020076754</v>
      </c>
      <c r="I803" s="4">
        <f t="shared" si="164"/>
        <v>4.0999999999999997E-6</v>
      </c>
      <c r="J803" s="5">
        <f t="shared" si="170"/>
        <v>6.2507812500002246E-7</v>
      </c>
      <c r="K803" s="5">
        <f t="shared" si="171"/>
        <v>8.6762643978855283E-4</v>
      </c>
      <c r="L803" s="5">
        <f t="shared" si="172"/>
        <v>2.7358163684366393E-9</v>
      </c>
      <c r="M803" s="6">
        <f t="shared" si="165"/>
        <v>1.3281990472797218E-5</v>
      </c>
      <c r="N803">
        <f t="shared" si="166"/>
        <v>2.5599999999999999E-4</v>
      </c>
      <c r="O803">
        <f t="shared" si="173"/>
        <v>0.12181367020076755</v>
      </c>
      <c r="P803">
        <f t="shared" si="174"/>
        <v>0.96604643926212908</v>
      </c>
      <c r="Q803">
        <f t="shared" si="167"/>
        <v>0.22994159151255156</v>
      </c>
      <c r="R803">
        <f t="shared" si="168"/>
        <v>0.22994159151255181</v>
      </c>
    </row>
    <row r="804" spans="6:18">
      <c r="F804">
        <f t="shared" si="175"/>
        <v>80.199999999999719</v>
      </c>
      <c r="G804">
        <f t="shared" si="163"/>
        <v>327.82221723437851</v>
      </c>
      <c r="H804">
        <f t="shared" si="169"/>
        <v>1.2181367020076754</v>
      </c>
      <c r="I804" s="4">
        <f t="shared" si="164"/>
        <v>4.0999999999999997E-6</v>
      </c>
      <c r="J804" s="5">
        <f t="shared" si="170"/>
        <v>6.2507812500002246E-7</v>
      </c>
      <c r="K804" s="5">
        <f t="shared" si="171"/>
        <v>8.6803643978855278E-4</v>
      </c>
      <c r="L804" s="5">
        <f t="shared" si="172"/>
        <v>2.7396966611498617E-9</v>
      </c>
      <c r="M804" s="6">
        <f t="shared" si="165"/>
        <v>1.3294546343657783E-5</v>
      </c>
      <c r="N804">
        <f t="shared" si="166"/>
        <v>2.5599999999999999E-4</v>
      </c>
      <c r="O804">
        <f t="shared" si="173"/>
        <v>0.12181367020076755</v>
      </c>
      <c r="P804">
        <f t="shared" si="174"/>
        <v>0.96608075440293539</v>
      </c>
      <c r="Q804">
        <f t="shared" si="167"/>
        <v>0.22991029130284071</v>
      </c>
      <c r="R804">
        <f t="shared" si="168"/>
        <v>0.22991029130284096</v>
      </c>
    </row>
    <row r="805" spans="6:18">
      <c r="F805">
        <f t="shared" si="175"/>
        <v>80.299999999999713</v>
      </c>
      <c r="G805">
        <f t="shared" si="163"/>
        <v>327.82221723437851</v>
      </c>
      <c r="H805">
        <f t="shared" si="169"/>
        <v>1.2181367020076754</v>
      </c>
      <c r="I805" s="4">
        <f t="shared" si="164"/>
        <v>4.0999999999999997E-6</v>
      </c>
      <c r="J805" s="5">
        <f t="shared" si="170"/>
        <v>6.2507812500002246E-7</v>
      </c>
      <c r="K805" s="5">
        <f t="shared" si="171"/>
        <v>8.6844643978855273E-4</v>
      </c>
      <c r="L805" s="5">
        <f t="shared" si="172"/>
        <v>2.743580621155415E-9</v>
      </c>
      <c r="M805" s="6">
        <f t="shared" si="165"/>
        <v>1.3307108146438787E-5</v>
      </c>
      <c r="N805">
        <f t="shared" si="166"/>
        <v>2.5599999999999999E-4</v>
      </c>
      <c r="O805">
        <f t="shared" si="173"/>
        <v>0.12181367020076755</v>
      </c>
      <c r="P805">
        <f t="shared" si="174"/>
        <v>0.96611500471140499</v>
      </c>
      <c r="Q805">
        <f t="shared" si="167"/>
        <v>0.22987905022929234</v>
      </c>
      <c r="R805">
        <f t="shared" si="168"/>
        <v>0.22987905022929259</v>
      </c>
    </row>
    <row r="806" spans="6:18">
      <c r="F806">
        <f t="shared" si="175"/>
        <v>80.399999999999707</v>
      </c>
      <c r="G806">
        <f t="shared" si="163"/>
        <v>327.82221723437851</v>
      </c>
      <c r="H806">
        <f t="shared" si="169"/>
        <v>1.2181367020076754</v>
      </c>
      <c r="I806" s="4">
        <f t="shared" si="164"/>
        <v>4.0999999999999997E-6</v>
      </c>
      <c r="J806" s="5">
        <f t="shared" si="170"/>
        <v>6.2507812500002246E-7</v>
      </c>
      <c r="K806" s="5">
        <f t="shared" si="171"/>
        <v>8.6885643978855268E-4</v>
      </c>
      <c r="L806" s="5">
        <f t="shared" si="172"/>
        <v>2.7474682501854714E-9</v>
      </c>
      <c r="M806" s="6">
        <f t="shared" si="165"/>
        <v>1.3319675881140224E-5</v>
      </c>
      <c r="N806">
        <f t="shared" si="166"/>
        <v>2.5599999999999999E-4</v>
      </c>
      <c r="O806">
        <f t="shared" si="173"/>
        <v>0.12181367020076755</v>
      </c>
      <c r="P806">
        <f t="shared" si="174"/>
        <v>0.96614919034057667</v>
      </c>
      <c r="Q806">
        <f t="shared" si="167"/>
        <v>0.22984786815231331</v>
      </c>
      <c r="R806">
        <f t="shared" si="168"/>
        <v>0.22984786815231356</v>
      </c>
    </row>
    <row r="807" spans="6:18">
      <c r="F807">
        <f t="shared" si="175"/>
        <v>80.499999999999702</v>
      </c>
      <c r="G807">
        <f t="shared" si="163"/>
        <v>327.82221723437851</v>
      </c>
      <c r="H807">
        <f t="shared" si="169"/>
        <v>1.2181367020076754</v>
      </c>
      <c r="I807" s="4">
        <f t="shared" si="164"/>
        <v>4.0999999999999997E-6</v>
      </c>
      <c r="J807" s="5">
        <f t="shared" si="170"/>
        <v>6.2507812500002246E-7</v>
      </c>
      <c r="K807" s="5">
        <f t="shared" si="171"/>
        <v>8.6926643978855263E-4</v>
      </c>
      <c r="L807" s="5">
        <f t="shared" si="172"/>
        <v>2.7513595499722057E-9</v>
      </c>
      <c r="M807" s="6">
        <f t="shared" si="165"/>
        <v>1.3332249547762095E-5</v>
      </c>
      <c r="N807">
        <f t="shared" si="166"/>
        <v>2.5599999999999999E-4</v>
      </c>
      <c r="O807">
        <f t="shared" si="173"/>
        <v>0.12181367020076755</v>
      </c>
      <c r="P807">
        <f t="shared" si="174"/>
        <v>0.96618331144305636</v>
      </c>
      <c r="Q807">
        <f t="shared" si="167"/>
        <v>0.22981674493270576</v>
      </c>
      <c r="R807">
        <f t="shared" si="168"/>
        <v>0.22981674493270601</v>
      </c>
    </row>
    <row r="808" spans="6:18">
      <c r="F808">
        <f t="shared" si="175"/>
        <v>80.599999999999696</v>
      </c>
      <c r="G808">
        <f t="shared" si="163"/>
        <v>327.82221723437851</v>
      </c>
      <c r="H808">
        <f t="shared" si="169"/>
        <v>1.2181367020076754</v>
      </c>
      <c r="I808" s="4">
        <f t="shared" si="164"/>
        <v>4.0999999999999997E-6</v>
      </c>
      <c r="J808" s="5">
        <f t="shared" si="170"/>
        <v>6.2507812500002246E-7</v>
      </c>
      <c r="K808" s="5">
        <f t="shared" si="171"/>
        <v>8.6967643978855258E-4</v>
      </c>
      <c r="L808" s="5">
        <f t="shared" si="172"/>
        <v>2.7552545222477908E-9</v>
      </c>
      <c r="M808" s="6">
        <f t="shared" si="165"/>
        <v>1.3344829146304405E-5</v>
      </c>
      <c r="N808">
        <f t="shared" si="166"/>
        <v>2.5599999999999999E-4</v>
      </c>
      <c r="O808">
        <f t="shared" si="173"/>
        <v>0.12181367020076755</v>
      </c>
      <c r="P808">
        <f t="shared" si="174"/>
        <v>0.966217368171018</v>
      </c>
      <c r="Q808">
        <f t="shared" si="167"/>
        <v>0.22978568043166575</v>
      </c>
      <c r="R808">
        <f t="shared" si="168"/>
        <v>0.229785680431666</v>
      </c>
    </row>
    <row r="809" spans="6:18">
      <c r="F809">
        <f t="shared" si="175"/>
        <v>80.69999999999969</v>
      </c>
      <c r="G809">
        <f t="shared" si="163"/>
        <v>327.82221723437851</v>
      </c>
      <c r="H809">
        <f t="shared" si="169"/>
        <v>1.2181367020076754</v>
      </c>
      <c r="I809" s="4">
        <f t="shared" si="164"/>
        <v>4.0999999999999997E-6</v>
      </c>
      <c r="J809" s="5">
        <f t="shared" si="170"/>
        <v>6.2507812500002246E-7</v>
      </c>
      <c r="K809" s="5">
        <f t="shared" si="171"/>
        <v>8.7008643978855253E-4</v>
      </c>
      <c r="L809" s="5">
        <f t="shared" si="172"/>
        <v>2.7591531687444008E-9</v>
      </c>
      <c r="M809" s="6">
        <f t="shared" si="165"/>
        <v>1.3357414676767151E-5</v>
      </c>
      <c r="N809">
        <f t="shared" si="166"/>
        <v>2.5599999999999999E-4</v>
      </c>
      <c r="O809">
        <f t="shared" si="173"/>
        <v>0.12181367020076755</v>
      </c>
      <c r="P809">
        <f t="shared" si="174"/>
        <v>0.96625136067620543</v>
      </c>
      <c r="Q809">
        <f t="shared" si="167"/>
        <v>0.22975467451078196</v>
      </c>
      <c r="R809">
        <f t="shared" si="168"/>
        <v>0.22975467451078221</v>
      </c>
    </row>
    <row r="810" spans="6:18">
      <c r="F810">
        <f t="shared" si="175"/>
        <v>80.799999999999685</v>
      </c>
      <c r="G810">
        <f t="shared" si="163"/>
        <v>327.82221723437851</v>
      </c>
      <c r="H810">
        <f t="shared" si="169"/>
        <v>1.2181367020076754</v>
      </c>
      <c r="I810" s="4">
        <f t="shared" si="164"/>
        <v>4.0999999999999997E-6</v>
      </c>
      <c r="J810" s="5">
        <f t="shared" si="170"/>
        <v>6.2507812500002246E-7</v>
      </c>
      <c r="K810" s="5">
        <f t="shared" si="171"/>
        <v>8.7049643978855248E-4</v>
      </c>
      <c r="L810" s="5">
        <f t="shared" si="172"/>
        <v>2.7630554911942095E-9</v>
      </c>
      <c r="M810" s="6">
        <f t="shared" si="165"/>
        <v>1.3370006139150332E-5</v>
      </c>
      <c r="N810">
        <f t="shared" si="166"/>
        <v>2.5599999999999999E-4</v>
      </c>
      <c r="O810">
        <f t="shared" si="173"/>
        <v>0.12181367020076755</v>
      </c>
      <c r="P810">
        <f t="shared" si="174"/>
        <v>0.96628528910993261</v>
      </c>
      <c r="Q810">
        <f t="shared" si="167"/>
        <v>0.22972372703203442</v>
      </c>
      <c r="R810">
        <f t="shared" si="168"/>
        <v>0.22972372703203467</v>
      </c>
    </row>
    <row r="811" spans="6:18">
      <c r="F811">
        <f t="shared" si="175"/>
        <v>80.899999999999679</v>
      </c>
      <c r="G811">
        <f t="shared" si="163"/>
        <v>327.82221723437851</v>
      </c>
      <c r="H811">
        <f t="shared" si="169"/>
        <v>1.2181367020076754</v>
      </c>
      <c r="I811" s="4">
        <f t="shared" si="164"/>
        <v>4.0999999999999997E-6</v>
      </c>
      <c r="J811" s="5">
        <f t="shared" si="170"/>
        <v>6.2507812500002246E-7</v>
      </c>
      <c r="K811" s="5">
        <f t="shared" si="171"/>
        <v>8.7090643978855243E-4</v>
      </c>
      <c r="L811" s="5">
        <f t="shared" si="172"/>
        <v>2.7669614913293904E-9</v>
      </c>
      <c r="M811" s="6">
        <f t="shared" si="165"/>
        <v>1.3382603533453952E-5</v>
      </c>
      <c r="N811">
        <f t="shared" si="166"/>
        <v>2.5599999999999999E-4</v>
      </c>
      <c r="O811">
        <f t="shared" si="173"/>
        <v>0.12181367020076755</v>
      </c>
      <c r="P811">
        <f t="shared" si="174"/>
        <v>0.96631915362308685</v>
      </c>
      <c r="Q811">
        <f t="shared" si="167"/>
        <v>0.22969283785779315</v>
      </c>
      <c r="R811">
        <f t="shared" si="168"/>
        <v>0.2296928378577934</v>
      </c>
    </row>
    <row r="812" spans="6:18">
      <c r="F812">
        <f t="shared" si="175"/>
        <v>80.999999999999673</v>
      </c>
      <c r="G812">
        <f t="shared" si="163"/>
        <v>327.82221723437851</v>
      </c>
      <c r="H812">
        <f t="shared" si="169"/>
        <v>1.2181367020076754</v>
      </c>
      <c r="I812" s="4">
        <f t="shared" si="164"/>
        <v>4.0999999999999997E-6</v>
      </c>
      <c r="J812" s="5">
        <f t="shared" si="170"/>
        <v>6.2507812500002246E-7</v>
      </c>
      <c r="K812" s="5">
        <f t="shared" si="171"/>
        <v>8.7131643978855238E-4</v>
      </c>
      <c r="L812" s="5">
        <f t="shared" si="172"/>
        <v>2.7708711708821174E-9</v>
      </c>
      <c r="M812" s="6">
        <f t="shared" si="165"/>
        <v>1.3395206859678007E-5</v>
      </c>
      <c r="N812">
        <f t="shared" si="166"/>
        <v>2.5599999999999999E-4</v>
      </c>
      <c r="O812">
        <f t="shared" si="173"/>
        <v>0.12181367020076755</v>
      </c>
      <c r="P812">
        <f t="shared" si="174"/>
        <v>0.96635295436612856</v>
      </c>
      <c r="Q812">
        <f t="shared" si="167"/>
        <v>0.229662006850817</v>
      </c>
      <c r="R812">
        <f t="shared" si="168"/>
        <v>0.22966200685081725</v>
      </c>
    </row>
    <row r="813" spans="6:18">
      <c r="F813">
        <f t="shared" si="175"/>
        <v>81.099999999999667</v>
      </c>
      <c r="G813">
        <f t="shared" si="163"/>
        <v>327.82221723437851</v>
      </c>
      <c r="H813">
        <f t="shared" si="169"/>
        <v>1.2181367020076754</v>
      </c>
      <c r="I813" s="4">
        <f t="shared" si="164"/>
        <v>4.0999999999999997E-6</v>
      </c>
      <c r="J813" s="5">
        <f t="shared" si="170"/>
        <v>6.2507812500002246E-7</v>
      </c>
      <c r="K813" s="5">
        <f t="shared" si="171"/>
        <v>8.7172643978855233E-4</v>
      </c>
      <c r="L813" s="5">
        <f t="shared" si="172"/>
        <v>2.7747845315845632E-9</v>
      </c>
      <c r="M813" s="6">
        <f t="shared" si="165"/>
        <v>1.3407816117822497E-5</v>
      </c>
      <c r="N813">
        <f t="shared" si="166"/>
        <v>2.5599999999999999E-4</v>
      </c>
      <c r="O813">
        <f t="shared" si="173"/>
        <v>0.12181367020076755</v>
      </c>
      <c r="P813">
        <f t="shared" si="174"/>
        <v>0.96638669148909384</v>
      </c>
      <c r="Q813">
        <f t="shared" si="167"/>
        <v>0.22963123387425222</v>
      </c>
      <c r="R813">
        <f t="shared" si="168"/>
        <v>0.22963123387425247</v>
      </c>
    </row>
    <row r="814" spans="6:18">
      <c r="F814">
        <f t="shared" si="175"/>
        <v>81.199999999999662</v>
      </c>
      <c r="G814">
        <f t="shared" si="163"/>
        <v>327.82221723437851</v>
      </c>
      <c r="H814">
        <f t="shared" si="169"/>
        <v>1.2181367020076754</v>
      </c>
      <c r="I814" s="4">
        <f t="shared" si="164"/>
        <v>4.0999999999999997E-6</v>
      </c>
      <c r="J814" s="5">
        <f t="shared" si="170"/>
        <v>6.2507812500002246E-7</v>
      </c>
      <c r="K814" s="5">
        <f t="shared" si="171"/>
        <v>8.7213643978855228E-4</v>
      </c>
      <c r="L814" s="5">
        <f t="shared" si="172"/>
        <v>2.7787015751689024E-9</v>
      </c>
      <c r="M814" s="6">
        <f t="shared" si="165"/>
        <v>1.3420431307887424E-5</v>
      </c>
      <c r="N814">
        <f t="shared" si="166"/>
        <v>2.5599999999999999E-4</v>
      </c>
      <c r="O814">
        <f t="shared" si="173"/>
        <v>0.12181367020076755</v>
      </c>
      <c r="P814">
        <f t="shared" si="174"/>
        <v>0.96642036514159491</v>
      </c>
      <c r="Q814">
        <f t="shared" si="167"/>
        <v>0.22960051879163129</v>
      </c>
      <c r="R814">
        <f t="shared" si="168"/>
        <v>0.22960051879163154</v>
      </c>
    </row>
    <row r="815" spans="6:18">
      <c r="F815">
        <f t="shared" si="175"/>
        <v>81.299999999999656</v>
      </c>
      <c r="G815">
        <f t="shared" si="163"/>
        <v>327.82221723437851</v>
      </c>
      <c r="H815">
        <f t="shared" si="169"/>
        <v>1.2181367020076754</v>
      </c>
      <c r="I815" s="4">
        <f t="shared" si="164"/>
        <v>4.0999999999999997E-6</v>
      </c>
      <c r="J815" s="5">
        <f t="shared" si="170"/>
        <v>6.2507812500002246E-7</v>
      </c>
      <c r="K815" s="5">
        <f t="shared" si="171"/>
        <v>8.7254643978855223E-4</v>
      </c>
      <c r="L815" s="5">
        <f t="shared" si="172"/>
        <v>2.7826223033673087E-9</v>
      </c>
      <c r="M815" s="6">
        <f t="shared" si="165"/>
        <v>1.3433052429872787E-5</v>
      </c>
      <c r="N815">
        <f t="shared" si="166"/>
        <v>2.5599999999999999E-4</v>
      </c>
      <c r="O815">
        <f t="shared" si="173"/>
        <v>0.12181367020076755</v>
      </c>
      <c r="P815">
        <f t="shared" si="174"/>
        <v>0.96645397547282264</v>
      </c>
      <c r="Q815">
        <f t="shared" si="167"/>
        <v>0.22956986146687164</v>
      </c>
      <c r="R815">
        <f t="shared" si="168"/>
        <v>0.22956986146687189</v>
      </c>
    </row>
    <row r="816" spans="6:18">
      <c r="F816">
        <f t="shared" si="175"/>
        <v>81.39999999999965</v>
      </c>
      <c r="G816">
        <f t="shared" si="163"/>
        <v>327.82221723437851</v>
      </c>
      <c r="H816">
        <f t="shared" si="169"/>
        <v>1.2181367020076754</v>
      </c>
      <c r="I816" s="4">
        <f t="shared" si="164"/>
        <v>4.0999999999999997E-6</v>
      </c>
      <c r="J816" s="5">
        <f t="shared" si="170"/>
        <v>6.2507812500002246E-7</v>
      </c>
      <c r="K816" s="5">
        <f t="shared" si="171"/>
        <v>8.7295643978855218E-4</v>
      </c>
      <c r="L816" s="5">
        <f t="shared" si="172"/>
        <v>2.7865467179119549E-9</v>
      </c>
      <c r="M816" s="6">
        <f t="shared" si="165"/>
        <v>1.3445679483778585E-5</v>
      </c>
      <c r="N816">
        <f t="shared" si="166"/>
        <v>2.5599999999999999E-4</v>
      </c>
      <c r="O816">
        <f t="shared" si="173"/>
        <v>0.12181367020076755</v>
      </c>
      <c r="P816">
        <f t="shared" si="174"/>
        <v>0.96648752263154647</v>
      </c>
      <c r="Q816">
        <f t="shared" si="167"/>
        <v>0.22953926176427433</v>
      </c>
      <c r="R816">
        <f t="shared" si="168"/>
        <v>0.22953926176427458</v>
      </c>
    </row>
    <row r="817" spans="6:18">
      <c r="F817">
        <f t="shared" si="175"/>
        <v>81.499999999999645</v>
      </c>
      <c r="G817">
        <f t="shared" si="163"/>
        <v>327.82221723437851</v>
      </c>
      <c r="H817">
        <f t="shared" si="169"/>
        <v>1.2181367020076754</v>
      </c>
      <c r="I817" s="4">
        <f t="shared" si="164"/>
        <v>4.0999999999999997E-6</v>
      </c>
      <c r="J817" s="5">
        <f t="shared" si="170"/>
        <v>6.2507812500002246E-7</v>
      </c>
      <c r="K817" s="5">
        <f t="shared" si="171"/>
        <v>8.7336643978855213E-4</v>
      </c>
      <c r="L817" s="5">
        <f t="shared" si="172"/>
        <v>2.7904748205350156E-9</v>
      </c>
      <c r="M817" s="6">
        <f t="shared" si="165"/>
        <v>1.3458312469604821E-5</v>
      </c>
      <c r="N817">
        <f t="shared" si="166"/>
        <v>2.5599999999999999E-4</v>
      </c>
      <c r="O817">
        <f t="shared" si="173"/>
        <v>0.12181367020076755</v>
      </c>
      <c r="P817">
        <f t="shared" si="174"/>
        <v>0.9665210067661173</v>
      </c>
      <c r="Q817">
        <f t="shared" si="167"/>
        <v>0.22950871954852284</v>
      </c>
      <c r="R817">
        <f t="shared" si="168"/>
        <v>0.22950871954852309</v>
      </c>
    </row>
    <row r="818" spans="6:18">
      <c r="F818">
        <f t="shared" si="175"/>
        <v>81.599999999999639</v>
      </c>
      <c r="G818">
        <f t="shared" si="163"/>
        <v>327.82221723437851</v>
      </c>
      <c r="H818">
        <f t="shared" si="169"/>
        <v>1.2181367020076754</v>
      </c>
      <c r="I818" s="4">
        <f t="shared" si="164"/>
        <v>4.0999999999999997E-6</v>
      </c>
      <c r="J818" s="5">
        <f t="shared" si="170"/>
        <v>6.2507812500002246E-7</v>
      </c>
      <c r="K818" s="5">
        <f t="shared" si="171"/>
        <v>8.7377643978855208E-4</v>
      </c>
      <c r="L818" s="5">
        <f t="shared" si="172"/>
        <v>2.794406612968664E-9</v>
      </c>
      <c r="M818" s="6">
        <f t="shared" si="165"/>
        <v>1.3470951387351493E-5</v>
      </c>
      <c r="N818">
        <f t="shared" si="166"/>
        <v>2.5599999999999999E-4</v>
      </c>
      <c r="O818">
        <f t="shared" si="173"/>
        <v>0.12181367020076755</v>
      </c>
      <c r="P818">
        <f t="shared" si="174"/>
        <v>0.96655442802446778</v>
      </c>
      <c r="Q818">
        <f t="shared" si="167"/>
        <v>0.22947823468468179</v>
      </c>
      <c r="R818">
        <f t="shared" si="168"/>
        <v>0.22947823468468204</v>
      </c>
    </row>
    <row r="819" spans="6:18">
      <c r="F819">
        <f t="shared" si="175"/>
        <v>81.699999999999633</v>
      </c>
      <c r="G819">
        <f t="shared" si="163"/>
        <v>327.82221723437851</v>
      </c>
      <c r="H819">
        <f t="shared" si="169"/>
        <v>1.2181367020076754</v>
      </c>
      <c r="I819" s="4">
        <f t="shared" si="164"/>
        <v>4.0999999999999997E-6</v>
      </c>
      <c r="J819" s="5">
        <f t="shared" si="170"/>
        <v>6.2507812500002246E-7</v>
      </c>
      <c r="K819" s="5">
        <f t="shared" si="171"/>
        <v>8.7418643978855203E-4</v>
      </c>
      <c r="L819" s="5">
        <f t="shared" si="172"/>
        <v>2.798342096945073E-9</v>
      </c>
      <c r="M819" s="6">
        <f t="shared" si="165"/>
        <v>1.3483596237018599E-5</v>
      </c>
      <c r="N819">
        <f t="shared" si="166"/>
        <v>2.5599999999999999E-4</v>
      </c>
      <c r="O819">
        <f t="shared" si="173"/>
        <v>0.12181367020076755</v>
      </c>
      <c r="P819">
        <f t="shared" si="174"/>
        <v>0.96658778655411415</v>
      </c>
      <c r="Q819">
        <f t="shared" si="167"/>
        <v>0.22944780703819567</v>
      </c>
      <c r="R819">
        <f t="shared" si="168"/>
        <v>0.22944780703819592</v>
      </c>
    </row>
    <row r="820" spans="6:18">
      <c r="F820">
        <f t="shared" si="175"/>
        <v>81.799999999999628</v>
      </c>
      <c r="G820">
        <f t="shared" si="163"/>
        <v>327.82221723437851</v>
      </c>
      <c r="H820">
        <f t="shared" si="169"/>
        <v>1.2181367020076754</v>
      </c>
      <c r="I820" s="4">
        <f t="shared" si="164"/>
        <v>4.0999999999999997E-6</v>
      </c>
      <c r="J820" s="5">
        <f t="shared" si="170"/>
        <v>6.2507812500002246E-7</v>
      </c>
      <c r="K820" s="5">
        <f t="shared" si="171"/>
        <v>8.7459643978855198E-4</v>
      </c>
      <c r="L820" s="5">
        <f t="shared" si="172"/>
        <v>2.8022812741964184E-9</v>
      </c>
      <c r="M820" s="6">
        <f t="shared" si="165"/>
        <v>1.3496247018606144E-5</v>
      </c>
      <c r="N820">
        <f t="shared" si="166"/>
        <v>2.5599999999999999E-4</v>
      </c>
      <c r="O820">
        <f t="shared" si="173"/>
        <v>0.12181367020076755</v>
      </c>
      <c r="P820">
        <f t="shared" si="174"/>
        <v>0.96662108250215772</v>
      </c>
      <c r="Q820">
        <f t="shared" si="167"/>
        <v>0.22941743647488766</v>
      </c>
      <c r="R820">
        <f t="shared" si="168"/>
        <v>0.22941743647488791</v>
      </c>
    </row>
    <row r="821" spans="6:18">
      <c r="F821">
        <f t="shared" si="175"/>
        <v>81.899999999999622</v>
      </c>
      <c r="G821">
        <f t="shared" si="163"/>
        <v>327.82221723437851</v>
      </c>
      <c r="H821">
        <f t="shared" si="169"/>
        <v>1.2181367020076754</v>
      </c>
      <c r="I821" s="4">
        <f t="shared" si="164"/>
        <v>4.0999999999999997E-6</v>
      </c>
      <c r="J821" s="5">
        <f t="shared" si="170"/>
        <v>6.2507812500002246E-7</v>
      </c>
      <c r="K821" s="5">
        <f t="shared" si="171"/>
        <v>8.7500643978855193E-4</v>
      </c>
      <c r="L821" s="5">
        <f t="shared" si="172"/>
        <v>2.8062241464548713E-9</v>
      </c>
      <c r="M821" s="6">
        <f t="shared" si="165"/>
        <v>1.3508903732114121E-5</v>
      </c>
      <c r="N821">
        <f t="shared" si="166"/>
        <v>2.5599999999999999E-4</v>
      </c>
      <c r="O821">
        <f t="shared" si="173"/>
        <v>0.12181367020076755</v>
      </c>
      <c r="P821">
        <f t="shared" si="174"/>
        <v>0.96665431601528573</v>
      </c>
      <c r="Q821">
        <f t="shared" si="167"/>
        <v>0.22938712286095833</v>
      </c>
      <c r="R821">
        <f t="shared" si="168"/>
        <v>0.22938712286095855</v>
      </c>
    </row>
    <row r="822" spans="6:18">
      <c r="F822">
        <f t="shared" si="175"/>
        <v>81.999999999999616</v>
      </c>
      <c r="G822">
        <f t="shared" si="163"/>
        <v>327.82221723437851</v>
      </c>
      <c r="H822">
        <f t="shared" si="169"/>
        <v>1.2181367020076754</v>
      </c>
      <c r="I822" s="4">
        <f t="shared" si="164"/>
        <v>4.0999999999999997E-6</v>
      </c>
      <c r="J822" s="5">
        <f t="shared" si="170"/>
        <v>6.2507812500002246E-7</v>
      </c>
      <c r="K822" s="5">
        <f t="shared" si="171"/>
        <v>8.7541643978855188E-4</v>
      </c>
      <c r="L822" s="5">
        <f t="shared" si="172"/>
        <v>2.8101707154526076E-9</v>
      </c>
      <c r="M822" s="6">
        <f t="shared" si="165"/>
        <v>1.352156637754254E-5</v>
      </c>
      <c r="N822">
        <f t="shared" si="166"/>
        <v>2.5599999999999999E-4</v>
      </c>
      <c r="O822">
        <f t="shared" si="173"/>
        <v>0.12181367020076755</v>
      </c>
      <c r="P822">
        <f t="shared" si="174"/>
        <v>0.96668748723977327</v>
      </c>
      <c r="Q822">
        <f t="shared" si="167"/>
        <v>0.22935686606298436</v>
      </c>
      <c r="R822">
        <f t="shared" si="168"/>
        <v>0.22935686606298458</v>
      </c>
    </row>
    <row r="823" spans="6:18">
      <c r="F823">
        <f t="shared" si="175"/>
        <v>82.099999999999611</v>
      </c>
      <c r="G823">
        <f t="shared" si="163"/>
        <v>327.82221723437851</v>
      </c>
      <c r="H823">
        <f t="shared" si="169"/>
        <v>1.2181367020076754</v>
      </c>
      <c r="I823" s="4">
        <f t="shared" si="164"/>
        <v>4.0999999999999997E-6</v>
      </c>
      <c r="J823" s="5">
        <f t="shared" si="170"/>
        <v>6.2507812500002246E-7</v>
      </c>
      <c r="K823" s="5">
        <f t="shared" si="171"/>
        <v>8.7582643978855183E-4</v>
      </c>
      <c r="L823" s="5">
        <f t="shared" si="172"/>
        <v>2.8141209829217996E-9</v>
      </c>
      <c r="M823" s="6">
        <f t="shared" si="165"/>
        <v>1.3534234954891393E-5</v>
      </c>
      <c r="N823">
        <f t="shared" si="166"/>
        <v>2.5599999999999999E-4</v>
      </c>
      <c r="O823">
        <f t="shared" si="173"/>
        <v>0.12181367020076755</v>
      </c>
      <c r="P823">
        <f t="shared" si="174"/>
        <v>0.96672059632148444</v>
      </c>
      <c r="Q823">
        <f t="shared" si="167"/>
        <v>0.22932666594791745</v>
      </c>
      <c r="R823">
        <f t="shared" si="168"/>
        <v>0.22932666594791765</v>
      </c>
    </row>
    <row r="824" spans="6:18">
      <c r="F824">
        <f t="shared" si="175"/>
        <v>82.199999999999605</v>
      </c>
      <c r="G824">
        <f t="shared" si="163"/>
        <v>327.82221723437851</v>
      </c>
      <c r="H824">
        <f t="shared" si="169"/>
        <v>1.2181367020076754</v>
      </c>
      <c r="I824" s="4">
        <f t="shared" si="164"/>
        <v>4.0999999999999997E-6</v>
      </c>
      <c r="J824" s="5">
        <f t="shared" si="170"/>
        <v>6.2507812500002246E-7</v>
      </c>
      <c r="K824" s="5">
        <f t="shared" si="171"/>
        <v>8.7623643978855179E-4</v>
      </c>
      <c r="L824" s="5">
        <f t="shared" si="172"/>
        <v>2.8180749505946212E-9</v>
      </c>
      <c r="M824" s="6">
        <f t="shared" si="165"/>
        <v>1.3546909464160682E-5</v>
      </c>
      <c r="N824">
        <f t="shared" si="166"/>
        <v>2.5599999999999999E-4</v>
      </c>
      <c r="O824">
        <f t="shared" si="173"/>
        <v>0.12181367020076755</v>
      </c>
      <c r="P824">
        <f t="shared" si="174"/>
        <v>0.96675364340587311</v>
      </c>
      <c r="Q824">
        <f t="shared" si="167"/>
        <v>0.22929652238308293</v>
      </c>
      <c r="R824">
        <f t="shared" si="168"/>
        <v>0.22929652238308312</v>
      </c>
    </row>
    <row r="825" spans="6:18">
      <c r="F825">
        <f t="shared" si="175"/>
        <v>82.299999999999599</v>
      </c>
      <c r="G825">
        <f t="shared" si="163"/>
        <v>327.82221723437851</v>
      </c>
      <c r="H825">
        <f t="shared" si="169"/>
        <v>1.2181367020076754</v>
      </c>
      <c r="I825" s="4">
        <f t="shared" si="164"/>
        <v>4.0999999999999997E-6</v>
      </c>
      <c r="J825" s="5">
        <f t="shared" si="170"/>
        <v>6.2507812500002246E-7</v>
      </c>
      <c r="K825" s="5">
        <f t="shared" si="171"/>
        <v>8.7664643978855174E-4</v>
      </c>
      <c r="L825" s="5">
        <f t="shared" si="172"/>
        <v>2.8220326202032458E-9</v>
      </c>
      <c r="M825" s="6">
        <f t="shared" si="165"/>
        <v>1.3559589905350405E-5</v>
      </c>
      <c r="N825">
        <f t="shared" si="166"/>
        <v>2.5599999999999999E-4</v>
      </c>
      <c r="O825">
        <f t="shared" si="173"/>
        <v>0.12181367020076755</v>
      </c>
      <c r="P825">
        <f t="shared" si="174"/>
        <v>0.9667866286379857</v>
      </c>
      <c r="Q825">
        <f t="shared" si="167"/>
        <v>0.22926643523617862</v>
      </c>
      <c r="R825">
        <f t="shared" si="168"/>
        <v>0.22926643523617884</v>
      </c>
    </row>
    <row r="826" spans="6:18">
      <c r="F826">
        <f t="shared" si="175"/>
        <v>82.399999999999594</v>
      </c>
      <c r="G826">
        <f t="shared" si="163"/>
        <v>327.82221723437851</v>
      </c>
      <c r="H826">
        <f t="shared" si="169"/>
        <v>1.2181367020076754</v>
      </c>
      <c r="I826" s="4">
        <f t="shared" si="164"/>
        <v>4.0999999999999997E-6</v>
      </c>
      <c r="J826" s="5">
        <f t="shared" si="170"/>
        <v>6.2507812500002246E-7</v>
      </c>
      <c r="K826" s="5">
        <f t="shared" si="171"/>
        <v>8.7705643978855169E-4</v>
      </c>
      <c r="L826" s="5">
        <f t="shared" si="172"/>
        <v>2.8259939934798482E-9</v>
      </c>
      <c r="M826" s="6">
        <f t="shared" si="165"/>
        <v>1.3572276278460567E-5</v>
      </c>
      <c r="N826">
        <f t="shared" si="166"/>
        <v>2.5599999999999999E-4</v>
      </c>
      <c r="O826">
        <f t="shared" si="173"/>
        <v>0.12181367020076755</v>
      </c>
      <c r="P826">
        <f t="shared" si="174"/>
        <v>0.96681955216246074</v>
      </c>
      <c r="Q826">
        <f t="shared" si="167"/>
        <v>0.22923640437527365</v>
      </c>
      <c r="R826">
        <f t="shared" si="168"/>
        <v>0.22923640437527387</v>
      </c>
    </row>
    <row r="827" spans="6:18">
      <c r="F827">
        <f t="shared" si="175"/>
        <v>82.499999999999588</v>
      </c>
      <c r="G827">
        <f t="shared" si="163"/>
        <v>327.82221723437851</v>
      </c>
      <c r="H827">
        <f t="shared" si="169"/>
        <v>1.2181367020076754</v>
      </c>
      <c r="I827" s="4">
        <f t="shared" si="164"/>
        <v>4.0999999999999997E-6</v>
      </c>
      <c r="J827" s="5">
        <f t="shared" si="170"/>
        <v>6.2507812500002246E-7</v>
      </c>
      <c r="K827" s="5">
        <f t="shared" si="171"/>
        <v>8.7746643978855164E-4</v>
      </c>
      <c r="L827" s="5">
        <f t="shared" si="172"/>
        <v>2.8299590721566007E-9</v>
      </c>
      <c r="M827" s="6">
        <f t="shared" si="165"/>
        <v>1.3584968583491165E-5</v>
      </c>
      <c r="N827">
        <f t="shared" si="166"/>
        <v>2.5599999999999999E-4</v>
      </c>
      <c r="O827">
        <f t="shared" si="173"/>
        <v>0.12181367020076755</v>
      </c>
      <c r="P827">
        <f t="shared" si="174"/>
        <v>0.96685241412353173</v>
      </c>
      <c r="Q827">
        <f t="shared" si="167"/>
        <v>0.22920642966880714</v>
      </c>
      <c r="R827">
        <f t="shared" si="168"/>
        <v>0.22920642966880739</v>
      </c>
    </row>
    <row r="828" spans="6:18">
      <c r="F828">
        <f t="shared" si="175"/>
        <v>82.599999999999582</v>
      </c>
      <c r="G828">
        <f t="shared" si="163"/>
        <v>327.82221723437851</v>
      </c>
      <c r="H828">
        <f t="shared" si="169"/>
        <v>1.2181367020076754</v>
      </c>
      <c r="I828" s="4">
        <f t="shared" si="164"/>
        <v>4.0999999999999997E-6</v>
      </c>
      <c r="J828" s="5">
        <f t="shared" si="170"/>
        <v>6.2507812500002246E-7</v>
      </c>
      <c r="K828" s="5">
        <f t="shared" si="171"/>
        <v>8.7787643978855159E-4</v>
      </c>
      <c r="L828" s="5">
        <f t="shared" si="172"/>
        <v>2.8339278579656778E-9</v>
      </c>
      <c r="M828" s="6">
        <f t="shared" si="165"/>
        <v>1.3597666820442197E-5</v>
      </c>
      <c r="N828">
        <f t="shared" si="166"/>
        <v>2.5599999999999999E-4</v>
      </c>
      <c r="O828">
        <f t="shared" si="173"/>
        <v>0.12181367020076755</v>
      </c>
      <c r="P828">
        <f t="shared" si="174"/>
        <v>0.96688521466502719</v>
      </c>
      <c r="Q828">
        <f t="shared" si="167"/>
        <v>0.22917651098558711</v>
      </c>
      <c r="R828">
        <f t="shared" si="168"/>
        <v>0.22917651098558733</v>
      </c>
    </row>
    <row r="829" spans="6:18">
      <c r="F829">
        <f t="shared" si="175"/>
        <v>82.699999999999577</v>
      </c>
      <c r="G829">
        <f t="shared" si="163"/>
        <v>327.82221723437851</v>
      </c>
      <c r="H829">
        <f t="shared" si="169"/>
        <v>1.2181367020076754</v>
      </c>
      <c r="I829" s="4">
        <f t="shared" si="164"/>
        <v>4.0999999999999997E-6</v>
      </c>
      <c r="J829" s="5">
        <f t="shared" si="170"/>
        <v>6.2507812500002246E-7</v>
      </c>
      <c r="K829" s="5">
        <f t="shared" si="171"/>
        <v>8.7828643978855154E-4</v>
      </c>
      <c r="L829" s="5">
        <f t="shared" si="172"/>
        <v>2.8379003526392529E-9</v>
      </c>
      <c r="M829" s="6">
        <f t="shared" si="165"/>
        <v>1.3610370989313666E-5</v>
      </c>
      <c r="N829">
        <f t="shared" si="166"/>
        <v>2.5599999999999999E-4</v>
      </c>
      <c r="O829">
        <f t="shared" si="173"/>
        <v>0.12181367020076755</v>
      </c>
      <c r="P829">
        <f t="shared" si="174"/>
        <v>0.96691795393037305</v>
      </c>
      <c r="Q829">
        <f t="shared" si="167"/>
        <v>0.22914664819478914</v>
      </c>
      <c r="R829">
        <f t="shared" si="168"/>
        <v>0.22914664819478933</v>
      </c>
    </row>
    <row r="830" spans="6:18">
      <c r="F830">
        <f t="shared" si="175"/>
        <v>82.799999999999571</v>
      </c>
      <c r="G830">
        <f t="shared" si="163"/>
        <v>327.82221723437851</v>
      </c>
      <c r="H830">
        <f t="shared" si="169"/>
        <v>1.2181367020076754</v>
      </c>
      <c r="I830" s="4">
        <f t="shared" si="164"/>
        <v>4.0999999999999997E-6</v>
      </c>
      <c r="J830" s="5">
        <f t="shared" si="170"/>
        <v>6.2507812500002246E-7</v>
      </c>
      <c r="K830" s="5">
        <f t="shared" si="171"/>
        <v>8.7869643978855149E-4</v>
      </c>
      <c r="L830" s="5">
        <f t="shared" si="172"/>
        <v>2.8418765579094992E-9</v>
      </c>
      <c r="M830" s="6">
        <f t="shared" si="165"/>
        <v>1.3623081090105571E-5</v>
      </c>
      <c r="N830">
        <f t="shared" si="166"/>
        <v>2.5599999999999999E-4</v>
      </c>
      <c r="O830">
        <f t="shared" si="173"/>
        <v>0.12181367020076755</v>
      </c>
      <c r="P830">
        <f t="shared" si="174"/>
        <v>0.96695063206259346</v>
      </c>
      <c r="Q830">
        <f t="shared" si="167"/>
        <v>0.22911684116595521</v>
      </c>
      <c r="R830">
        <f t="shared" si="168"/>
        <v>0.22911684116595543</v>
      </c>
    </row>
    <row r="831" spans="6:18">
      <c r="F831">
        <f t="shared" si="175"/>
        <v>82.899999999999565</v>
      </c>
      <c r="G831">
        <f t="shared" si="163"/>
        <v>327.82221723437851</v>
      </c>
      <c r="H831">
        <f t="shared" si="169"/>
        <v>1.2181367020076754</v>
      </c>
      <c r="I831" s="4">
        <f t="shared" si="164"/>
        <v>4.0999999999999997E-6</v>
      </c>
      <c r="J831" s="5">
        <f t="shared" si="170"/>
        <v>6.2507812500002246E-7</v>
      </c>
      <c r="K831" s="5">
        <f t="shared" si="171"/>
        <v>8.7910643978855144E-4</v>
      </c>
      <c r="L831" s="5">
        <f t="shared" si="172"/>
        <v>2.8458564755085916E-9</v>
      </c>
      <c r="M831" s="6">
        <f t="shared" si="165"/>
        <v>1.3635797122817915E-5</v>
      </c>
      <c r="N831">
        <f t="shared" si="166"/>
        <v>2.5599999999999999E-4</v>
      </c>
      <c r="O831">
        <f t="shared" si="173"/>
        <v>0.12181367020076755</v>
      </c>
      <c r="P831">
        <f t="shared" si="174"/>
        <v>0.966983249204312</v>
      </c>
      <c r="Q831">
        <f t="shared" si="167"/>
        <v>0.22908708976899264</v>
      </c>
      <c r="R831">
        <f t="shared" si="168"/>
        <v>0.22908708976899286</v>
      </c>
    </row>
    <row r="832" spans="6:18">
      <c r="F832">
        <f t="shared" si="175"/>
        <v>82.999999999999559</v>
      </c>
      <c r="G832">
        <f t="shared" si="163"/>
        <v>327.82221723437851</v>
      </c>
      <c r="H832">
        <f t="shared" si="169"/>
        <v>1.2181367020076754</v>
      </c>
      <c r="I832" s="4">
        <f t="shared" si="164"/>
        <v>4.0999999999999997E-6</v>
      </c>
      <c r="J832" s="5">
        <f t="shared" si="170"/>
        <v>6.2507812500002246E-7</v>
      </c>
      <c r="K832" s="5">
        <f t="shared" si="171"/>
        <v>8.7951643978855139E-4</v>
      </c>
      <c r="L832" s="5">
        <f t="shared" si="172"/>
        <v>2.8498401071687022E-9</v>
      </c>
      <c r="M832" s="6">
        <f t="shared" si="165"/>
        <v>1.364851908745069E-5</v>
      </c>
      <c r="N832">
        <f t="shared" si="166"/>
        <v>2.5599999999999999E-4</v>
      </c>
      <c r="O832">
        <f t="shared" si="173"/>
        <v>0.12181367020076755</v>
      </c>
      <c r="P832">
        <f t="shared" si="174"/>
        <v>0.96701580549775323</v>
      </c>
      <c r="Q832">
        <f t="shared" si="167"/>
        <v>0.2290573938741727</v>
      </c>
      <c r="R832">
        <f t="shared" si="168"/>
        <v>0.22905739387417293</v>
      </c>
    </row>
    <row r="833" spans="6:18">
      <c r="F833">
        <f t="shared" si="175"/>
        <v>83.099999999999554</v>
      </c>
      <c r="G833">
        <f t="shared" si="163"/>
        <v>327.82221723437851</v>
      </c>
      <c r="H833">
        <f t="shared" si="169"/>
        <v>1.2181367020076754</v>
      </c>
      <c r="I833" s="4">
        <f t="shared" si="164"/>
        <v>4.0999999999999997E-6</v>
      </c>
      <c r="J833" s="5">
        <f t="shared" si="170"/>
        <v>6.2507812500002246E-7</v>
      </c>
      <c r="K833" s="5">
        <f t="shared" si="171"/>
        <v>8.7992643978855134E-4</v>
      </c>
      <c r="L833" s="5">
        <f t="shared" si="172"/>
        <v>2.853827454622006E-9</v>
      </c>
      <c r="M833" s="6">
        <f t="shared" si="165"/>
        <v>1.3661246984003906E-5</v>
      </c>
      <c r="N833">
        <f t="shared" si="166"/>
        <v>2.5599999999999999E-4</v>
      </c>
      <c r="O833">
        <f t="shared" si="173"/>
        <v>0.12181367020076755</v>
      </c>
      <c r="P833">
        <f t="shared" si="174"/>
        <v>0.96704830108474382</v>
      </c>
      <c r="Q833">
        <f t="shared" si="167"/>
        <v>0.22902775335212958</v>
      </c>
      <c r="R833">
        <f t="shared" si="168"/>
        <v>0.2290277533521298</v>
      </c>
    </row>
    <row r="834" spans="6:18">
      <c r="F834">
        <f t="shared" si="175"/>
        <v>83.199999999999548</v>
      </c>
      <c r="G834">
        <f t="shared" ref="G834:G897" si="176">Tc+R_*F834</f>
        <v>327.82221723437851</v>
      </c>
      <c r="H834">
        <f t="shared" si="169"/>
        <v>1.2181367020076754</v>
      </c>
      <c r="I834" s="4">
        <f t="shared" ref="I834:I855" si="177">we</f>
        <v>4.0999999999999997E-6</v>
      </c>
      <c r="J834" s="5">
        <f t="shared" si="170"/>
        <v>6.2507812500002246E-7</v>
      </c>
      <c r="K834" s="5">
        <f t="shared" si="171"/>
        <v>8.8033643978855129E-4</v>
      </c>
      <c r="L834" s="5">
        <f t="shared" si="172"/>
        <v>2.8578185196006756E-9</v>
      </c>
      <c r="M834" s="6">
        <f t="shared" ref="M834:M897" si="178">f2_*f3_/f1_/K834*L834</f>
        <v>1.3673980812477556E-5</v>
      </c>
      <c r="N834">
        <f t="shared" ref="N834:N855" si="179">del_dl</f>
        <v>2.5599999999999999E-4</v>
      </c>
      <c r="O834">
        <f t="shared" si="173"/>
        <v>0.12181367020076755</v>
      </c>
      <c r="P834">
        <f t="shared" si="174"/>
        <v>0.96708073610671408</v>
      </c>
      <c r="Q834">
        <f t="shared" si="167"/>
        <v>0.22899816807385903</v>
      </c>
      <c r="R834">
        <f t="shared" si="168"/>
        <v>0.22899816807385928</v>
      </c>
    </row>
    <row r="835" spans="6:18">
      <c r="F835">
        <f t="shared" si="175"/>
        <v>83.299999999999542</v>
      </c>
      <c r="G835">
        <f t="shared" si="176"/>
        <v>327.82221723437851</v>
      </c>
      <c r="H835">
        <f t="shared" si="169"/>
        <v>1.2181367020076754</v>
      </c>
      <c r="I835" s="4">
        <f t="shared" si="177"/>
        <v>4.0999999999999997E-6</v>
      </c>
      <c r="J835" s="5">
        <f t="shared" si="170"/>
        <v>6.2507812500002246E-7</v>
      </c>
      <c r="K835" s="5">
        <f t="shared" si="171"/>
        <v>8.8074643978855124E-4</v>
      </c>
      <c r="L835" s="5">
        <f t="shared" si="172"/>
        <v>2.8618133038368858E-9</v>
      </c>
      <c r="M835" s="6">
        <f t="shared" si="178"/>
        <v>1.3686720572871644E-5</v>
      </c>
      <c r="N835">
        <f t="shared" si="179"/>
        <v>2.5599999999999999E-4</v>
      </c>
      <c r="O835">
        <f t="shared" si="173"/>
        <v>0.12181367020076755</v>
      </c>
      <c r="P835">
        <f t="shared" si="174"/>
        <v>0.9671131107046993</v>
      </c>
      <c r="Q835">
        <f t="shared" ref="Q835:Q855" si="180">Q834+pl/ps*Dl/N834*((Tc-Tf)/ml-Co)/H834/(1-kpart)*M834*dt/L834-Q834*3/K834*we*dt</f>
        <v>0.22896863791071739</v>
      </c>
      <c r="R835">
        <f t="shared" ref="R835:R855" si="181">esidtGeral(R834,K834,MAX(I834,J834),pl,ps,kpart,H834,(H835-H834)/dt,M834,L834,Dl,N834,Co,dt)</f>
        <v>0.22896863791071767</v>
      </c>
    </row>
    <row r="836" spans="6:18">
      <c r="F836">
        <f t="shared" si="175"/>
        <v>83.399999999999537</v>
      </c>
      <c r="G836">
        <f t="shared" si="176"/>
        <v>327.82221723437851</v>
      </c>
      <c r="H836">
        <f t="shared" si="169"/>
        <v>1.2181367020076754</v>
      </c>
      <c r="I836" s="4">
        <f t="shared" si="177"/>
        <v>4.0999999999999997E-6</v>
      </c>
      <c r="J836" s="5">
        <f t="shared" si="170"/>
        <v>6.2507812500002246E-7</v>
      </c>
      <c r="K836" s="5">
        <f t="shared" si="171"/>
        <v>8.8115643978855119E-4</v>
      </c>
      <c r="L836" s="5">
        <f t="shared" si="172"/>
        <v>2.865811809062809E-9</v>
      </c>
      <c r="M836" s="6">
        <f t="shared" si="178"/>
        <v>1.3699466265186165E-5</v>
      </c>
      <c r="N836">
        <f t="shared" si="179"/>
        <v>2.5599999999999999E-4</v>
      </c>
      <c r="O836">
        <f t="shared" si="173"/>
        <v>0.12181367020076755</v>
      </c>
      <c r="P836">
        <f t="shared" si="174"/>
        <v>0.96714542501934031</v>
      </c>
      <c r="Q836">
        <f t="shared" si="180"/>
        <v>0.2289391627344203</v>
      </c>
      <c r="R836">
        <f t="shared" si="181"/>
        <v>0.22893916273442058</v>
      </c>
    </row>
    <row r="837" spans="6:18">
      <c r="F837">
        <f t="shared" si="175"/>
        <v>83.499999999999531</v>
      </c>
      <c r="G837">
        <f t="shared" si="176"/>
        <v>327.82221723437851</v>
      </c>
      <c r="H837">
        <f t="shared" si="169"/>
        <v>1.2181367020076754</v>
      </c>
      <c r="I837" s="4">
        <f t="shared" si="177"/>
        <v>4.0999999999999997E-6</v>
      </c>
      <c r="J837" s="5">
        <f t="shared" si="170"/>
        <v>6.2507812500002246E-7</v>
      </c>
      <c r="K837" s="5">
        <f t="shared" si="171"/>
        <v>8.8156643978855114E-4</v>
      </c>
      <c r="L837" s="5">
        <f t="shared" si="172"/>
        <v>2.8698140370106196E-9</v>
      </c>
      <c r="M837" s="6">
        <f t="shared" si="178"/>
        <v>1.3712217889421123E-5</v>
      </c>
      <c r="N837">
        <f t="shared" si="179"/>
        <v>2.5599999999999999E-4</v>
      </c>
      <c r="O837">
        <f t="shared" si="173"/>
        <v>0.12181367020076755</v>
      </c>
      <c r="P837">
        <f t="shared" si="174"/>
        <v>0.96717767919088593</v>
      </c>
      <c r="Q837">
        <f t="shared" si="180"/>
        <v>0.22890974241704151</v>
      </c>
      <c r="R837">
        <f t="shared" si="181"/>
        <v>0.22890974241704179</v>
      </c>
    </row>
    <row r="838" spans="6:18">
      <c r="F838">
        <f t="shared" si="175"/>
        <v>83.599999999999525</v>
      </c>
      <c r="G838">
        <f t="shared" si="176"/>
        <v>327.82221723437851</v>
      </c>
      <c r="H838">
        <f t="shared" si="169"/>
        <v>1.2181367020076754</v>
      </c>
      <c r="I838" s="4">
        <f t="shared" si="177"/>
        <v>4.0999999999999997E-6</v>
      </c>
      <c r="J838" s="5">
        <f t="shared" si="170"/>
        <v>6.2507812500002246E-7</v>
      </c>
      <c r="K838" s="5">
        <f t="shared" si="171"/>
        <v>8.8197643978855109E-4</v>
      </c>
      <c r="L838" s="5">
        <f t="shared" si="172"/>
        <v>2.8738199894124909E-9</v>
      </c>
      <c r="M838" s="6">
        <f t="shared" si="178"/>
        <v>1.3724975445576517E-5</v>
      </c>
      <c r="N838">
        <f t="shared" si="179"/>
        <v>2.5599999999999999E-4</v>
      </c>
      <c r="O838">
        <f t="shared" si="173"/>
        <v>0.12181367020076755</v>
      </c>
      <c r="P838">
        <f t="shared" si="174"/>
        <v>0.96720987335919273</v>
      </c>
      <c r="Q838">
        <f t="shared" si="180"/>
        <v>0.22888037683101173</v>
      </c>
      <c r="R838">
        <f t="shared" si="181"/>
        <v>0.22888037683101201</v>
      </c>
    </row>
    <row r="839" spans="6:18">
      <c r="F839">
        <f t="shared" si="175"/>
        <v>83.69999999999952</v>
      </c>
      <c r="G839">
        <f t="shared" si="176"/>
        <v>327.82221723437851</v>
      </c>
      <c r="H839">
        <f t="shared" si="169"/>
        <v>1.2181367020076754</v>
      </c>
      <c r="I839" s="4">
        <f t="shared" si="177"/>
        <v>4.0999999999999997E-6</v>
      </c>
      <c r="J839" s="5">
        <f t="shared" si="170"/>
        <v>6.2507812500002246E-7</v>
      </c>
      <c r="K839" s="5">
        <f t="shared" si="171"/>
        <v>8.8238643978855104E-4</v>
      </c>
      <c r="L839" s="5">
        <f t="shared" si="172"/>
        <v>2.8778296680005975E-9</v>
      </c>
      <c r="M839" s="6">
        <f t="shared" si="178"/>
        <v>1.373773893365235E-5</v>
      </c>
      <c r="N839">
        <f t="shared" si="179"/>
        <v>2.5599999999999999E-4</v>
      </c>
      <c r="O839">
        <f t="shared" si="173"/>
        <v>0.12181367020076755</v>
      </c>
      <c r="P839">
        <f t="shared" si="174"/>
        <v>0.96724200766372825</v>
      </c>
      <c r="Q839">
        <f t="shared" si="180"/>
        <v>0.22885106584911749</v>
      </c>
      <c r="R839">
        <f t="shared" si="181"/>
        <v>0.2288510658491178</v>
      </c>
    </row>
    <row r="840" spans="6:18">
      <c r="F840">
        <f t="shared" si="175"/>
        <v>83.799999999999514</v>
      </c>
      <c r="G840">
        <f t="shared" si="176"/>
        <v>327.82221723437851</v>
      </c>
      <c r="H840">
        <f t="shared" si="169"/>
        <v>1.2181367020076754</v>
      </c>
      <c r="I840" s="4">
        <f t="shared" si="177"/>
        <v>4.0999999999999997E-6</v>
      </c>
      <c r="J840" s="5">
        <f t="shared" si="170"/>
        <v>6.2507812500002246E-7</v>
      </c>
      <c r="K840" s="5">
        <f t="shared" si="171"/>
        <v>8.8279643978855099E-4</v>
      </c>
      <c r="L840" s="5">
        <f t="shared" si="172"/>
        <v>2.8818430745071118E-9</v>
      </c>
      <c r="M840" s="6">
        <f t="shared" si="178"/>
        <v>1.3750508353648617E-5</v>
      </c>
      <c r="N840">
        <f t="shared" si="179"/>
        <v>2.5599999999999999E-4</v>
      </c>
      <c r="O840">
        <f t="shared" si="173"/>
        <v>0.12181367020076755</v>
      </c>
      <c r="P840">
        <f t="shared" si="174"/>
        <v>0.96727408224357059</v>
      </c>
      <c r="Q840">
        <f t="shared" si="180"/>
        <v>0.22882180934450005</v>
      </c>
      <c r="R840">
        <f t="shared" si="181"/>
        <v>0.22882180934450036</v>
      </c>
    </row>
    <row r="841" spans="6:18">
      <c r="F841">
        <f t="shared" si="175"/>
        <v>83.899999999999508</v>
      </c>
      <c r="G841">
        <f t="shared" si="176"/>
        <v>327.82221723437851</v>
      </c>
      <c r="H841">
        <f t="shared" si="169"/>
        <v>1.2181367020076754</v>
      </c>
      <c r="I841" s="4">
        <f t="shared" si="177"/>
        <v>4.0999999999999997E-6</v>
      </c>
      <c r="J841" s="5">
        <f t="shared" si="170"/>
        <v>6.2507812500002246E-7</v>
      </c>
      <c r="K841" s="5">
        <f t="shared" si="171"/>
        <v>8.8320643978855094E-4</v>
      </c>
      <c r="L841" s="5">
        <f t="shared" si="172"/>
        <v>2.8858602106642084E-9</v>
      </c>
      <c r="M841" s="6">
        <f t="shared" si="178"/>
        <v>1.3763283705565322E-5</v>
      </c>
      <c r="N841">
        <f t="shared" si="179"/>
        <v>2.5599999999999999E-4</v>
      </c>
      <c r="O841">
        <f t="shared" si="173"/>
        <v>0.12181367020076755</v>
      </c>
      <c r="P841">
        <f t="shared" si="174"/>
        <v>0.96730609723741023</v>
      </c>
      <c r="Q841">
        <f t="shared" si="180"/>
        <v>0.22879260719065411</v>
      </c>
      <c r="R841">
        <f t="shared" si="181"/>
        <v>0.22879260719065442</v>
      </c>
    </row>
    <row r="842" spans="6:18">
      <c r="F842">
        <f t="shared" si="175"/>
        <v>83.999999999999503</v>
      </c>
      <c r="G842">
        <f t="shared" si="176"/>
        <v>327.82221723437851</v>
      </c>
      <c r="H842">
        <f t="shared" si="169"/>
        <v>1.2181367020076754</v>
      </c>
      <c r="I842" s="4">
        <f t="shared" si="177"/>
        <v>4.0999999999999997E-6</v>
      </c>
      <c r="J842" s="5">
        <f t="shared" si="170"/>
        <v>6.2507812500002246E-7</v>
      </c>
      <c r="K842" s="5">
        <f t="shared" si="171"/>
        <v>8.8361643978855089E-4</v>
      </c>
      <c r="L842" s="5">
        <f t="shared" si="172"/>
        <v>2.88988107820406E-9</v>
      </c>
      <c r="M842" s="6">
        <f t="shared" si="178"/>
        <v>1.3776064989402462E-5</v>
      </c>
      <c r="N842">
        <f t="shared" si="179"/>
        <v>2.5599999999999999E-4</v>
      </c>
      <c r="O842">
        <f t="shared" si="173"/>
        <v>0.12181367020076755</v>
      </c>
      <c r="P842">
        <f t="shared" si="174"/>
        <v>0.96733805278355167</v>
      </c>
      <c r="Q842">
        <f t="shared" si="180"/>
        <v>0.22876345926142672</v>
      </c>
      <c r="R842">
        <f t="shared" si="181"/>
        <v>0.22876345926142705</v>
      </c>
    </row>
    <row r="843" spans="6:18">
      <c r="F843">
        <f t="shared" si="175"/>
        <v>84.099999999999497</v>
      </c>
      <c r="G843">
        <f t="shared" si="176"/>
        <v>327.82221723437851</v>
      </c>
      <c r="H843">
        <f t="shared" si="169"/>
        <v>1.2181367020076754</v>
      </c>
      <c r="I843" s="4">
        <f t="shared" si="177"/>
        <v>4.0999999999999997E-6</v>
      </c>
      <c r="J843" s="5">
        <f t="shared" si="170"/>
        <v>6.2507812500002246E-7</v>
      </c>
      <c r="K843" s="5">
        <f t="shared" si="171"/>
        <v>8.8402643978855084E-4</v>
      </c>
      <c r="L843" s="5">
        <f t="shared" si="172"/>
        <v>2.8939056788588408E-9</v>
      </c>
      <c r="M843" s="6">
        <f t="shared" si="178"/>
        <v>1.3788852205160036E-5</v>
      </c>
      <c r="N843">
        <f t="shared" si="179"/>
        <v>2.5599999999999999E-4</v>
      </c>
      <c r="O843">
        <f t="shared" si="173"/>
        <v>0.12181367020076755</v>
      </c>
      <c r="P843">
        <f t="shared" si="174"/>
        <v>0.96736994901991413</v>
      </c>
      <c r="Q843">
        <f t="shared" si="180"/>
        <v>0.22873436543101616</v>
      </c>
      <c r="R843">
        <f t="shared" si="181"/>
        <v>0.2287343654310165</v>
      </c>
    </row>
    <row r="844" spans="6:18">
      <c r="F844">
        <f t="shared" si="175"/>
        <v>84.199999999999491</v>
      </c>
      <c r="G844">
        <f t="shared" si="176"/>
        <v>327.82221723437851</v>
      </c>
      <c r="H844">
        <f t="shared" si="169"/>
        <v>1.2181367020076754</v>
      </c>
      <c r="I844" s="4">
        <f t="shared" si="177"/>
        <v>4.0999999999999997E-6</v>
      </c>
      <c r="J844" s="5">
        <f t="shared" si="170"/>
        <v>6.2507812500002246E-7</v>
      </c>
      <c r="K844" s="5">
        <f t="shared" si="171"/>
        <v>8.8443643978855079E-4</v>
      </c>
      <c r="L844" s="5">
        <f t="shared" si="172"/>
        <v>2.897934014360725E-9</v>
      </c>
      <c r="M844" s="6">
        <f t="shared" si="178"/>
        <v>1.3801645352838047E-5</v>
      </c>
      <c r="N844">
        <f t="shared" si="179"/>
        <v>2.5599999999999999E-4</v>
      </c>
      <c r="O844">
        <f t="shared" si="173"/>
        <v>0.12181367020076755</v>
      </c>
      <c r="P844">
        <f t="shared" si="174"/>
        <v>0.96740178608403338</v>
      </c>
      <c r="Q844">
        <f t="shared" si="180"/>
        <v>0.2287053255739708</v>
      </c>
      <c r="R844">
        <f t="shared" si="181"/>
        <v>0.22870532557397114</v>
      </c>
    </row>
    <row r="845" spans="6:18">
      <c r="F845">
        <f t="shared" si="175"/>
        <v>84.299999999999486</v>
      </c>
      <c r="G845">
        <f t="shared" si="176"/>
        <v>327.82221723437851</v>
      </c>
      <c r="H845">
        <f t="shared" si="169"/>
        <v>1.2181367020076754</v>
      </c>
      <c r="I845" s="4">
        <f t="shared" si="177"/>
        <v>4.0999999999999997E-6</v>
      </c>
      <c r="J845" s="5">
        <f t="shared" si="170"/>
        <v>6.2507812500002246E-7</v>
      </c>
      <c r="K845" s="5">
        <f t="shared" si="171"/>
        <v>8.8484643978855074E-4</v>
      </c>
      <c r="L845" s="5">
        <f t="shared" si="172"/>
        <v>2.9019660864418853E-9</v>
      </c>
      <c r="M845" s="6">
        <f t="shared" si="178"/>
        <v>1.3814444432436494E-5</v>
      </c>
      <c r="N845">
        <f t="shared" si="179"/>
        <v>2.5599999999999999E-4</v>
      </c>
      <c r="O845">
        <f t="shared" si="173"/>
        <v>0.12181367020076755</v>
      </c>
      <c r="P845">
        <f t="shared" si="174"/>
        <v>0.96743356411306225</v>
      </c>
      <c r="Q845">
        <f t="shared" si="180"/>
        <v>0.2286763395651879</v>
      </c>
      <c r="R845">
        <f t="shared" si="181"/>
        <v>0.22867633956518826</v>
      </c>
    </row>
    <row r="846" spans="6:18">
      <c r="F846">
        <f t="shared" si="175"/>
        <v>84.39999999999948</v>
      </c>
      <c r="G846">
        <f t="shared" si="176"/>
        <v>327.82221723437851</v>
      </c>
      <c r="H846">
        <f t="shared" si="169"/>
        <v>1.2181367020076754</v>
      </c>
      <c r="I846" s="4">
        <f t="shared" si="177"/>
        <v>4.0999999999999997E-6</v>
      </c>
      <c r="J846" s="5">
        <f t="shared" si="170"/>
        <v>6.2507812500002246E-7</v>
      </c>
      <c r="K846" s="5">
        <f t="shared" si="171"/>
        <v>8.8525643978855069E-4</v>
      </c>
      <c r="L846" s="5">
        <f t="shared" si="172"/>
        <v>2.9060018968344959E-9</v>
      </c>
      <c r="M846" s="6">
        <f t="shared" si="178"/>
        <v>1.382724944395538E-5</v>
      </c>
      <c r="N846">
        <f t="shared" si="179"/>
        <v>2.5599999999999999E-4</v>
      </c>
      <c r="O846">
        <f t="shared" si="173"/>
        <v>0.12181367020076755</v>
      </c>
      <c r="P846">
        <f t="shared" si="174"/>
        <v>0.96746528324377234</v>
      </c>
      <c r="Q846">
        <f t="shared" si="180"/>
        <v>0.22864740727991259</v>
      </c>
      <c r="R846">
        <f t="shared" si="181"/>
        <v>0.22864740727991295</v>
      </c>
    </row>
    <row r="847" spans="6:18">
      <c r="F847">
        <f t="shared" si="175"/>
        <v>84.499999999999474</v>
      </c>
      <c r="G847">
        <f t="shared" si="176"/>
        <v>327.82221723437851</v>
      </c>
      <c r="H847">
        <f t="shared" si="169"/>
        <v>1.2181367020076754</v>
      </c>
      <c r="I847" s="4">
        <f t="shared" si="177"/>
        <v>4.0999999999999997E-6</v>
      </c>
      <c r="J847" s="5">
        <f t="shared" si="170"/>
        <v>6.2507812500002246E-7</v>
      </c>
      <c r="K847" s="5">
        <f t="shared" si="171"/>
        <v>8.8566643978855064E-4</v>
      </c>
      <c r="L847" s="5">
        <f t="shared" si="172"/>
        <v>2.91004144727073E-9</v>
      </c>
      <c r="M847" s="6">
        <f t="shared" si="178"/>
        <v>1.3840060387394698E-5</v>
      </c>
      <c r="N847">
        <f t="shared" si="179"/>
        <v>2.5599999999999999E-4</v>
      </c>
      <c r="O847">
        <f t="shared" si="173"/>
        <v>0.12181367020076755</v>
      </c>
      <c r="P847">
        <f t="shared" si="174"/>
        <v>0.96749694361255545</v>
      </c>
      <c r="Q847">
        <f t="shared" si="180"/>
        <v>0.2286185285937366</v>
      </c>
      <c r="R847">
        <f t="shared" si="181"/>
        <v>0.22861852859373699</v>
      </c>
    </row>
    <row r="848" spans="6:18">
      <c r="F848">
        <f t="shared" si="175"/>
        <v>84.599999999999469</v>
      </c>
      <c r="G848">
        <f t="shared" si="176"/>
        <v>327.82221723437851</v>
      </c>
      <c r="H848">
        <f t="shared" si="169"/>
        <v>1.2181367020076754</v>
      </c>
      <c r="I848" s="4">
        <f t="shared" si="177"/>
        <v>4.0999999999999997E-6</v>
      </c>
      <c r="J848" s="5">
        <f t="shared" si="170"/>
        <v>6.2507812500002246E-7</v>
      </c>
      <c r="K848" s="5">
        <f t="shared" si="171"/>
        <v>8.8607643978855059E-4</v>
      </c>
      <c r="L848" s="5">
        <f t="shared" si="172"/>
        <v>2.9140847394827627E-9</v>
      </c>
      <c r="M848" s="6">
        <f t="shared" si="178"/>
        <v>1.385287726275446E-5</v>
      </c>
      <c r="N848">
        <f t="shared" si="179"/>
        <v>2.5599999999999999E-4</v>
      </c>
      <c r="O848">
        <f t="shared" si="173"/>
        <v>0.12181367020076755</v>
      </c>
      <c r="P848">
        <f t="shared" si="174"/>
        <v>0.96752854535542421</v>
      </c>
      <c r="Q848">
        <f t="shared" si="180"/>
        <v>0.22858970338259729</v>
      </c>
      <c r="R848">
        <f t="shared" si="181"/>
        <v>0.22858970338259768</v>
      </c>
    </row>
    <row r="849" spans="6:18">
      <c r="F849">
        <f t="shared" si="175"/>
        <v>84.699999999999463</v>
      </c>
      <c r="G849">
        <f t="shared" si="176"/>
        <v>327.82221723437851</v>
      </c>
      <c r="H849">
        <f t="shared" si="169"/>
        <v>1.2181367020076754</v>
      </c>
      <c r="I849" s="4">
        <f t="shared" si="177"/>
        <v>4.0999999999999997E-6</v>
      </c>
      <c r="J849" s="5">
        <f t="shared" si="170"/>
        <v>6.2507812500002246E-7</v>
      </c>
      <c r="K849" s="5">
        <f t="shared" si="171"/>
        <v>8.8648643978855054E-4</v>
      </c>
      <c r="L849" s="5">
        <f t="shared" si="172"/>
        <v>2.9181317752027654E-9</v>
      </c>
      <c r="M849" s="6">
        <f t="shared" si="178"/>
        <v>1.3865700070034651E-5</v>
      </c>
      <c r="N849">
        <f t="shared" si="179"/>
        <v>2.5599999999999999E-4</v>
      </c>
      <c r="O849">
        <f t="shared" si="173"/>
        <v>0.12181367020076755</v>
      </c>
      <c r="P849">
        <f t="shared" si="174"/>
        <v>0.96756008860801368</v>
      </c>
      <c r="Q849">
        <f t="shared" si="180"/>
        <v>0.22856093152277637</v>
      </c>
      <c r="R849">
        <f t="shared" si="181"/>
        <v>0.22856093152277676</v>
      </c>
    </row>
    <row r="850" spans="6:18">
      <c r="F850">
        <f t="shared" si="175"/>
        <v>84.799999999999457</v>
      </c>
      <c r="G850">
        <f t="shared" si="176"/>
        <v>327.82221723437851</v>
      </c>
      <c r="H850">
        <f t="shared" si="169"/>
        <v>1.2181367020076754</v>
      </c>
      <c r="I850" s="4">
        <f t="shared" si="177"/>
        <v>4.0999999999999997E-6</v>
      </c>
      <c r="J850" s="5">
        <f t="shared" si="170"/>
        <v>6.2507812500002246E-7</v>
      </c>
      <c r="K850" s="5">
        <f t="shared" si="171"/>
        <v>8.8689643978855049E-4</v>
      </c>
      <c r="L850" s="5">
        <f t="shared" si="172"/>
        <v>2.9221825561629132E-9</v>
      </c>
      <c r="M850" s="6">
        <f t="shared" si="178"/>
        <v>1.3878528809235277E-5</v>
      </c>
      <c r="N850">
        <f t="shared" si="179"/>
        <v>2.5599999999999999E-4</v>
      </c>
      <c r="O850">
        <f t="shared" si="173"/>
        <v>0.12181367020076755</v>
      </c>
      <c r="P850">
        <f t="shared" si="174"/>
        <v>0.967591573505583</v>
      </c>
      <c r="Q850">
        <f t="shared" si="180"/>
        <v>0.22853221289089892</v>
      </c>
      <c r="R850">
        <f t="shared" si="181"/>
        <v>0.22853221289089931</v>
      </c>
    </row>
    <row r="851" spans="6:18">
      <c r="F851">
        <f t="shared" si="175"/>
        <v>84.899999999999451</v>
      </c>
      <c r="G851">
        <f t="shared" si="176"/>
        <v>327.82221723437851</v>
      </c>
      <c r="H851">
        <f t="shared" ref="H851:H855" si="182">(G851-Tf)/ml</f>
        <v>1.2181367020076754</v>
      </c>
      <c r="I851" s="4">
        <f t="shared" si="177"/>
        <v>4.0999999999999997E-6</v>
      </c>
      <c r="J851" s="5">
        <f t="shared" ref="J851:J855" si="183">Glob(H851,N851,Dl,Co,kpart)</f>
        <v>6.2507812500002246E-7</v>
      </c>
      <c r="K851" s="5">
        <f t="shared" ref="K851:K855" si="184">I850*dt+K850</f>
        <v>8.8730643978855044E-4</v>
      </c>
      <c r="L851" s="5">
        <f t="shared" ref="L851:L855" si="185">K851^3*4/3*PI()</f>
        <v>2.9262370840953793E-9</v>
      </c>
      <c r="M851" s="6">
        <f t="shared" si="178"/>
        <v>1.3891363480356341E-5</v>
      </c>
      <c r="N851">
        <f t="shared" si="179"/>
        <v>2.5599999999999999E-4</v>
      </c>
      <c r="O851">
        <f t="shared" ref="O851:O855" si="186">O850+(kpart*H850-O850)/L850/R850*(L850*(R851-R850)+R850*MAX(I850,J850)*M850*dt)</f>
        <v>0.12181367020076755</v>
      </c>
      <c r="P851">
        <f t="shared" ref="P851:P855" si="187">R851*O851+(1-R851)*H851</f>
        <v>0.9676230001830155</v>
      </c>
      <c r="Q851">
        <f t="shared" si="180"/>
        <v>0.22850354736393225</v>
      </c>
      <c r="R851">
        <f t="shared" si="181"/>
        <v>0.22850354736393261</v>
      </c>
    </row>
    <row r="852" spans="6:18">
      <c r="F852">
        <f t="shared" si="175"/>
        <v>84.999999999999446</v>
      </c>
      <c r="G852">
        <f t="shared" si="176"/>
        <v>327.82221723437851</v>
      </c>
      <c r="H852">
        <f t="shared" si="182"/>
        <v>1.2181367020076754</v>
      </c>
      <c r="I852" s="4">
        <f t="shared" si="177"/>
        <v>4.0999999999999997E-6</v>
      </c>
      <c r="J852" s="5">
        <f t="shared" si="183"/>
        <v>6.2507812500002246E-7</v>
      </c>
      <c r="K852" s="5">
        <f t="shared" si="184"/>
        <v>8.8771643978855039E-4</v>
      </c>
      <c r="L852" s="5">
        <f t="shared" si="185"/>
        <v>2.9302953607323383E-9</v>
      </c>
      <c r="M852" s="6">
        <f t="shared" si="178"/>
        <v>1.3904204083397843E-5</v>
      </c>
      <c r="N852">
        <f t="shared" si="179"/>
        <v>2.5599999999999999E-4</v>
      </c>
      <c r="O852">
        <f t="shared" si="186"/>
        <v>0.12181367020076755</v>
      </c>
      <c r="P852">
        <f t="shared" si="187"/>
        <v>0.96765436877482081</v>
      </c>
      <c r="Q852">
        <f t="shared" si="180"/>
        <v>0.22847493481918468</v>
      </c>
      <c r="R852">
        <f t="shared" si="181"/>
        <v>0.22847493481918504</v>
      </c>
    </row>
    <row r="853" spans="6:18">
      <c r="F853">
        <f t="shared" si="175"/>
        <v>85.09999999999944</v>
      </c>
      <c r="G853">
        <f t="shared" si="176"/>
        <v>327.82221723437851</v>
      </c>
      <c r="H853">
        <f t="shared" si="182"/>
        <v>1.2181367020076754</v>
      </c>
      <c r="I853" s="4">
        <f t="shared" si="177"/>
        <v>4.0999999999999997E-6</v>
      </c>
      <c r="J853" s="5">
        <f t="shared" si="183"/>
        <v>6.2507812500002246E-7</v>
      </c>
      <c r="K853" s="5">
        <f t="shared" si="184"/>
        <v>8.8812643978855034E-4</v>
      </c>
      <c r="L853" s="5">
        <f t="shared" si="185"/>
        <v>2.9343573878059625E-9</v>
      </c>
      <c r="M853" s="6">
        <f t="shared" si="178"/>
        <v>1.3917050618359784E-5</v>
      </c>
      <c r="N853">
        <f t="shared" si="179"/>
        <v>2.5599999999999999E-4</v>
      </c>
      <c r="O853">
        <f t="shared" si="186"/>
        <v>0.12181367020076755</v>
      </c>
      <c r="P853">
        <f t="shared" si="187"/>
        <v>0.96768567941513595</v>
      </c>
      <c r="Q853">
        <f t="shared" si="180"/>
        <v>0.2284463751343046</v>
      </c>
      <c r="R853">
        <f t="shared" si="181"/>
        <v>0.22844637513430496</v>
      </c>
    </row>
    <row r="854" spans="6:18">
      <c r="F854">
        <f t="shared" si="175"/>
        <v>85.199999999999434</v>
      </c>
      <c r="G854">
        <f t="shared" si="176"/>
        <v>327.82221723437851</v>
      </c>
      <c r="H854">
        <f t="shared" si="182"/>
        <v>1.2181367020076754</v>
      </c>
      <c r="I854" s="4">
        <f t="shared" si="177"/>
        <v>4.0999999999999997E-6</v>
      </c>
      <c r="J854" s="5">
        <f t="shared" si="183"/>
        <v>6.2507812500002246E-7</v>
      </c>
      <c r="K854" s="5">
        <f t="shared" si="184"/>
        <v>8.885364397885503E-4</v>
      </c>
      <c r="L854" s="5">
        <f t="shared" si="185"/>
        <v>2.9384231670484266E-9</v>
      </c>
      <c r="M854" s="6">
        <f t="shared" si="178"/>
        <v>1.3929903085242155E-5</v>
      </c>
      <c r="N854">
        <f t="shared" si="179"/>
        <v>2.5599999999999999E-4</v>
      </c>
      <c r="O854">
        <f t="shared" si="186"/>
        <v>0.12181367020076755</v>
      </c>
      <c r="P854">
        <f t="shared" si="187"/>
        <v>0.96771693223772626</v>
      </c>
      <c r="Q854">
        <f t="shared" si="180"/>
        <v>0.22841786818727933</v>
      </c>
      <c r="R854">
        <f t="shared" si="181"/>
        <v>0.22841786818727966</v>
      </c>
    </row>
    <row r="855" spans="6:18">
      <c r="F855">
        <f t="shared" si="175"/>
        <v>85.299999999999429</v>
      </c>
      <c r="G855">
        <f t="shared" si="176"/>
        <v>327.82221723437851</v>
      </c>
      <c r="H855">
        <f t="shared" si="182"/>
        <v>1.2181367020076754</v>
      </c>
      <c r="I855" s="4">
        <f t="shared" si="177"/>
        <v>4.0999999999999997E-6</v>
      </c>
      <c r="J855" s="5">
        <f t="shared" si="183"/>
        <v>6.2507812500002246E-7</v>
      </c>
      <c r="K855" s="5">
        <f t="shared" si="184"/>
        <v>8.8894643978855025E-4</v>
      </c>
      <c r="L855" s="5">
        <f t="shared" si="185"/>
        <v>2.9424927001919033E-9</v>
      </c>
      <c r="M855" s="6">
        <f t="shared" si="178"/>
        <v>1.3942761484044965E-5</v>
      </c>
      <c r="N855">
        <f t="shared" si="179"/>
        <v>2.5599999999999999E-4</v>
      </c>
      <c r="O855">
        <f t="shared" si="186"/>
        <v>0.12181367020076755</v>
      </c>
      <c r="P855">
        <f t="shared" si="187"/>
        <v>0.96774812737598681</v>
      </c>
      <c r="Q855">
        <f t="shared" si="180"/>
        <v>0.22838941385643388</v>
      </c>
      <c r="R855">
        <f t="shared" si="181"/>
        <v>0.22838941385643421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T855"/>
  <sheetViews>
    <sheetView workbookViewId="0">
      <selection activeCell="B27" sqref="B27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328.209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327.81527848101268</v>
      </c>
      <c r="H2">
        <f>(G2-Tf)/ml</f>
        <v>1.2206148282097575</v>
      </c>
      <c r="I2" s="4">
        <f t="shared" ref="I2:I65" si="1">we</f>
        <v>4.3000000000000003E-6</v>
      </c>
      <c r="J2" s="5">
        <f>Glob(H2,N2,Dl,Co,kpart)</f>
        <v>7.9686274509800172E-7</v>
      </c>
      <c r="K2" s="5">
        <f>R0</f>
        <v>5.798608950490393E-4</v>
      </c>
      <c r="L2" s="5">
        <f>K2^3*4/3*PI()</f>
        <v>8.1669533333333362E-10</v>
      </c>
      <c r="M2" s="6">
        <f t="shared" ref="M2:M65" si="2">f2_*f3_/f1_/K2*L2</f>
        <v>5.9326025118669823E-6</v>
      </c>
      <c r="N2">
        <f t="shared" ref="N2:N65" si="3">del_dl</f>
        <v>2.04E-4</v>
      </c>
      <c r="O2">
        <f>kpart*H2</f>
        <v>0.12206148282097576</v>
      </c>
      <c r="P2">
        <f>R2*O2+(1-R2)*H2</f>
        <v>0.86907775768534723</v>
      </c>
      <c r="Q2">
        <f>esi0</f>
        <v>0.32</v>
      </c>
      <c r="R2">
        <f>esi0</f>
        <v>0.32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327.81527848101268</v>
      </c>
      <c r="H3">
        <f t="shared" ref="H3:H65" si="5">(G3-Tf)/ml</f>
        <v>1.2206148282097575</v>
      </c>
      <c r="I3" s="4">
        <f t="shared" si="1"/>
        <v>4.3000000000000003E-6</v>
      </c>
      <c r="J3" s="5">
        <f t="shared" ref="J3:J27" si="6">Glob(H3,N3,Dl,Co,kpart)</f>
        <v>7.9686274509800172E-7</v>
      </c>
      <c r="K3" s="5">
        <f t="shared" ref="K3:K27" si="7">I2*dt+K2</f>
        <v>5.8029089504903935E-4</v>
      </c>
      <c r="L3" s="5">
        <f t="shared" ref="L3:L66" si="8">K3^3*4/3*PI()</f>
        <v>8.1851355980801297E-10</v>
      </c>
      <c r="M3" s="6">
        <f t="shared" si="2"/>
        <v>5.9414045020171279E-6</v>
      </c>
      <c r="N3">
        <f t="shared" si="3"/>
        <v>2.04E-4</v>
      </c>
      <c r="O3">
        <f t="shared" ref="O3:O27" si="9">O2+(kpart*H2-O2)/L2/R2*(L2*(R3-R2)+R2*MAX(I2,J2)*M2*dt)</f>
        <v>0.12206148282097576</v>
      </c>
      <c r="P3">
        <f t="shared" ref="P3:P66" si="10">R3*O3+(1-R3)*H3</f>
        <v>0.86924232281756308</v>
      </c>
      <c r="Q3">
        <f t="shared" ref="Q3:Q66" si="11">Q2+pl/ps*Dl/N2*((Tc-Tf)/ml-Co)/H2/(1-kpart)*M2*dt/L2-Q2*3/K2*we*dt</f>
        <v>0.31985019832408995</v>
      </c>
      <c r="R3">
        <f t="shared" ref="R3:R66" si="12">esidtGeral(R2,K2,MAX(I2,J2),pl,ps,kpart,H2,(H3-H2)/dt,M2,L2,Dl,N2,Co,dt)</f>
        <v>0.31985019832408995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327.81527848101268</v>
      </c>
      <c r="H4">
        <f t="shared" si="5"/>
        <v>1.2206148282097575</v>
      </c>
      <c r="I4" s="4">
        <f t="shared" si="1"/>
        <v>4.3000000000000003E-6</v>
      </c>
      <c r="J4" s="5">
        <f t="shared" si="6"/>
        <v>7.9686274509800172E-7</v>
      </c>
      <c r="K4" s="5">
        <f t="shared" si="7"/>
        <v>5.807208950490394E-4</v>
      </c>
      <c r="L4" s="5">
        <f t="shared" si="8"/>
        <v>8.2033448291992916E-10</v>
      </c>
      <c r="M4" s="6">
        <f t="shared" si="2"/>
        <v>5.9502130169268734E-6</v>
      </c>
      <c r="N4">
        <f t="shared" si="3"/>
        <v>2.04E-4</v>
      </c>
      <c r="O4">
        <f t="shared" si="9"/>
        <v>0.12206148282097576</v>
      </c>
      <c r="P4">
        <f t="shared" si="10"/>
        <v>0.86940640017368298</v>
      </c>
      <c r="Q4">
        <f t="shared" si="11"/>
        <v>0.31970084066493898</v>
      </c>
      <c r="R4">
        <f t="shared" si="12"/>
        <v>0.31970084066493898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327.81527848101268</v>
      </c>
      <c r="H5">
        <f t="shared" si="5"/>
        <v>1.2206148282097575</v>
      </c>
      <c r="I5" s="4">
        <f t="shared" si="1"/>
        <v>4.3000000000000003E-6</v>
      </c>
      <c r="J5" s="5">
        <f t="shared" si="6"/>
        <v>7.9686274509800172E-7</v>
      </c>
      <c r="K5" s="5">
        <f t="shared" si="7"/>
        <v>5.8115089504903945E-4</v>
      </c>
      <c r="L5" s="5">
        <f t="shared" si="8"/>
        <v>8.2215810466731128E-10</v>
      </c>
      <c r="M5" s="6">
        <f t="shared" si="2"/>
        <v>5.9590280565962199E-6</v>
      </c>
      <c r="N5">
        <f t="shared" si="3"/>
        <v>2.04E-4</v>
      </c>
      <c r="O5">
        <f t="shared" si="9"/>
        <v>0.12206148282097576</v>
      </c>
      <c r="P5">
        <f t="shared" si="10"/>
        <v>0.86956999155959747</v>
      </c>
      <c r="Q5">
        <f t="shared" si="11"/>
        <v>0.31955192537866611</v>
      </c>
      <c r="R5">
        <f t="shared" si="12"/>
        <v>0.31955192537866617</v>
      </c>
    </row>
    <row r="6" spans="1:20">
      <c r="A6" s="4" t="s">
        <v>14</v>
      </c>
      <c r="B6" s="6">
        <v>1.08</v>
      </c>
      <c r="F6">
        <f t="shared" si="4"/>
        <v>0.4</v>
      </c>
      <c r="G6">
        <f t="shared" si="0"/>
        <v>327.81527848101268</v>
      </c>
      <c r="H6">
        <f t="shared" si="5"/>
        <v>1.2206148282097575</v>
      </c>
      <c r="I6" s="4">
        <f t="shared" si="1"/>
        <v>4.3000000000000003E-6</v>
      </c>
      <c r="J6" s="5">
        <f t="shared" si="6"/>
        <v>7.9686274509800172E-7</v>
      </c>
      <c r="K6" s="5">
        <f t="shared" si="7"/>
        <v>5.8158089504903949E-4</v>
      </c>
      <c r="L6" s="5">
        <f t="shared" si="8"/>
        <v>8.2398442704838783E-10</v>
      </c>
      <c r="M6" s="6">
        <f t="shared" si="2"/>
        <v>5.967849621025163E-6</v>
      </c>
      <c r="N6">
        <f t="shared" si="3"/>
        <v>2.04E-4</v>
      </c>
      <c r="O6">
        <f t="shared" si="9"/>
        <v>0.12206148282097576</v>
      </c>
      <c r="P6">
        <f t="shared" si="10"/>
        <v>0.86973309877318061</v>
      </c>
      <c r="Q6">
        <f t="shared" si="11"/>
        <v>0.31940345082868843</v>
      </c>
      <c r="R6">
        <f t="shared" si="12"/>
        <v>0.31940345082868848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327.81527848101268</v>
      </c>
      <c r="H7">
        <f t="shared" si="5"/>
        <v>1.2206148282097575</v>
      </c>
      <c r="I7" s="4">
        <f t="shared" si="1"/>
        <v>4.3000000000000003E-6</v>
      </c>
      <c r="J7" s="5">
        <f t="shared" si="6"/>
        <v>7.9686274509800172E-7</v>
      </c>
      <c r="K7" s="5">
        <f t="shared" si="7"/>
        <v>5.8201089504903954E-4</v>
      </c>
      <c r="L7" s="5">
        <f t="shared" si="8"/>
        <v>8.2581345206138788E-10</v>
      </c>
      <c r="M7" s="6">
        <f t="shared" si="2"/>
        <v>5.976677710213707E-6</v>
      </c>
      <c r="N7">
        <f t="shared" si="3"/>
        <v>2.04E-4</v>
      </c>
      <c r="O7">
        <f t="shared" si="9"/>
        <v>0.12206148282097576</v>
      </c>
      <c r="P7">
        <f t="shared" si="10"/>
        <v>0.86989572360433021</v>
      </c>
      <c r="Q7">
        <f t="shared" si="11"/>
        <v>0.31925541538568303</v>
      </c>
      <c r="R7">
        <f t="shared" si="12"/>
        <v>0.31925541538568308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327.81527848101268</v>
      </c>
      <c r="H8">
        <f t="shared" si="5"/>
        <v>1.2206148282097575</v>
      </c>
      <c r="I8" s="4">
        <f t="shared" si="1"/>
        <v>4.3000000000000003E-6</v>
      </c>
      <c r="J8" s="5">
        <f t="shared" si="6"/>
        <v>7.9686274509800172E-7</v>
      </c>
      <c r="K8" s="5">
        <f t="shared" si="7"/>
        <v>5.8244089504903959E-4</v>
      </c>
      <c r="L8" s="5">
        <f t="shared" si="8"/>
        <v>8.2764518170454045E-10</v>
      </c>
      <c r="M8" s="6">
        <f t="shared" si="2"/>
        <v>5.9855123241618518E-6</v>
      </c>
      <c r="N8">
        <f t="shared" si="3"/>
        <v>2.04E-4</v>
      </c>
      <c r="O8">
        <f t="shared" si="9"/>
        <v>0.12206148282097576</v>
      </c>
      <c r="P8">
        <f t="shared" si="10"/>
        <v>0.87005786783501016</v>
      </c>
      <c r="Q8">
        <f t="shared" si="11"/>
        <v>0.31910781742754968</v>
      </c>
      <c r="R8">
        <f t="shared" si="12"/>
        <v>0.31910781742754973</v>
      </c>
    </row>
    <row r="9" spans="1:20">
      <c r="A9" s="1" t="s">
        <v>35</v>
      </c>
      <c r="B9" s="2">
        <f>Tf+ml*Co/(1-B14*(1-kpart))</f>
        <v>327.81527848101268</v>
      </c>
      <c r="C9" s="2"/>
      <c r="D9" s="3"/>
      <c r="F9">
        <f t="shared" si="4"/>
        <v>0.7</v>
      </c>
      <c r="G9">
        <f t="shared" si="0"/>
        <v>327.81527848101268</v>
      </c>
      <c r="H9">
        <f t="shared" si="5"/>
        <v>1.2206148282097575</v>
      </c>
      <c r="I9" s="4">
        <f t="shared" si="1"/>
        <v>4.3000000000000003E-6</v>
      </c>
      <c r="J9" s="5">
        <f t="shared" si="6"/>
        <v>7.9686274509800172E-7</v>
      </c>
      <c r="K9" s="5">
        <f t="shared" si="7"/>
        <v>5.8287089504903964E-4</v>
      </c>
      <c r="L9" s="5">
        <f t="shared" si="8"/>
        <v>8.294796179760741E-10</v>
      </c>
      <c r="M9" s="6">
        <f t="shared" si="2"/>
        <v>5.9943534628695942E-6</v>
      </c>
      <c r="N9">
        <f t="shared" si="3"/>
        <v>2.04E-4</v>
      </c>
      <c r="O9">
        <f t="shared" si="9"/>
        <v>0.12206148282097576</v>
      </c>
      <c r="P9">
        <f t="shared" si="10"/>
        <v>0.87021953323929058</v>
      </c>
      <c r="Q9">
        <f t="shared" si="11"/>
        <v>0.31896065533937351</v>
      </c>
      <c r="R9">
        <f t="shared" si="12"/>
        <v>0.31896065533937357</v>
      </c>
    </row>
    <row r="10" spans="1:20">
      <c r="A10" s="4" t="s">
        <v>12</v>
      </c>
      <c r="B10" s="11">
        <f>f3_*Li</f>
        <v>5.798608950490393E-4</v>
      </c>
      <c r="C10" s="5"/>
      <c r="D10" s="6"/>
      <c r="F10">
        <f t="shared" si="4"/>
        <v>0.79999999999999993</v>
      </c>
      <c r="G10">
        <f t="shared" si="0"/>
        <v>327.81527848101268</v>
      </c>
      <c r="H10">
        <f t="shared" si="5"/>
        <v>1.2206148282097575</v>
      </c>
      <c r="I10" s="4">
        <f t="shared" si="1"/>
        <v>4.3000000000000003E-6</v>
      </c>
      <c r="J10" s="5">
        <f t="shared" si="6"/>
        <v>7.9686274509800172E-7</v>
      </c>
      <c r="K10" s="5">
        <f t="shared" si="7"/>
        <v>5.8330089504903969E-4</v>
      </c>
      <c r="L10" s="5">
        <f t="shared" si="8"/>
        <v>8.3131676287421773E-10</v>
      </c>
      <c r="M10" s="6">
        <f t="shared" si="2"/>
        <v>6.0032011263369358E-6</v>
      </c>
      <c r="N10">
        <f t="shared" si="3"/>
        <v>2.04E-4</v>
      </c>
      <c r="O10">
        <f t="shared" si="9"/>
        <v>0.12206148282097576</v>
      </c>
      <c r="P10">
        <f t="shared" si="10"/>
        <v>0.87038072158338875</v>
      </c>
      <c r="Q10">
        <f t="shared" si="11"/>
        <v>0.31881392751338788</v>
      </c>
      <c r="R10">
        <f t="shared" si="12"/>
        <v>0.31881392751338794</v>
      </c>
    </row>
    <row r="11" spans="1:20">
      <c r="A11" s="4" t="s">
        <v>16</v>
      </c>
      <c r="B11" s="11">
        <v>2.04E-4</v>
      </c>
      <c r="C11" s="5"/>
      <c r="D11" s="6"/>
      <c r="F11">
        <f t="shared" si="4"/>
        <v>0.89999999999999991</v>
      </c>
      <c r="G11">
        <f t="shared" si="0"/>
        <v>327.81527848101268</v>
      </c>
      <c r="H11">
        <f t="shared" si="5"/>
        <v>1.2206148282097575</v>
      </c>
      <c r="I11" s="4">
        <f t="shared" si="1"/>
        <v>4.3000000000000003E-6</v>
      </c>
      <c r="J11" s="5">
        <f t="shared" si="6"/>
        <v>7.9686274509800172E-7</v>
      </c>
      <c r="K11" s="5">
        <f t="shared" si="7"/>
        <v>5.8373089504903974E-4</v>
      </c>
      <c r="L11" s="5">
        <f t="shared" si="8"/>
        <v>8.3315661839720023E-10</v>
      </c>
      <c r="M11" s="6">
        <f t="shared" si="2"/>
        <v>6.0120553145638765E-6</v>
      </c>
      <c r="N11">
        <f t="shared" si="3"/>
        <v>2.04E-4</v>
      </c>
      <c r="O11">
        <f t="shared" si="9"/>
        <v>0.12206148282097576</v>
      </c>
      <c r="P11">
        <f t="shared" si="10"/>
        <v>0.87054143462570999</v>
      </c>
      <c r="Q11">
        <f t="shared" si="11"/>
        <v>0.31866763234893736</v>
      </c>
      <c r="R11">
        <f t="shared" si="12"/>
        <v>0.31866763234893741</v>
      </c>
    </row>
    <row r="12" spans="1:20">
      <c r="A12" s="1" t="s">
        <v>10</v>
      </c>
      <c r="B12" s="2">
        <f>Tliq-dTtotal</f>
        <v>327.66724648101268</v>
      </c>
      <c r="C12" s="2" t="s">
        <v>36</v>
      </c>
      <c r="D12" s="3">
        <f>D14+D15</f>
        <v>0.54175351898734192</v>
      </c>
      <c r="F12">
        <f t="shared" si="4"/>
        <v>0.99999999999999989</v>
      </c>
      <c r="G12">
        <f t="shared" si="0"/>
        <v>327.81527848101268</v>
      </c>
      <c r="H12">
        <f t="shared" si="5"/>
        <v>1.2206148282097575</v>
      </c>
      <c r="I12" s="4">
        <f t="shared" si="1"/>
        <v>4.3000000000000003E-6</v>
      </c>
      <c r="J12" s="5">
        <f t="shared" si="6"/>
        <v>7.9686274509800172E-7</v>
      </c>
      <c r="K12" s="5">
        <f t="shared" si="7"/>
        <v>5.8416089504903978E-4</v>
      </c>
      <c r="L12" s="5">
        <f t="shared" si="8"/>
        <v>8.349991865432505E-10</v>
      </c>
      <c r="M12" s="6">
        <f t="shared" si="2"/>
        <v>6.0209160275504164E-6</v>
      </c>
      <c r="N12">
        <f t="shared" si="3"/>
        <v>2.04E-4</v>
      </c>
      <c r="O12">
        <f t="shared" si="9"/>
        <v>0.12206148282097576</v>
      </c>
      <c r="P12">
        <f t="shared" si="10"/>
        <v>0.87070167411688792</v>
      </c>
      <c r="Q12">
        <f t="shared" si="11"/>
        <v>0.31852176825244127</v>
      </c>
      <c r="R12">
        <f t="shared" si="12"/>
        <v>0.31852176825244133</v>
      </c>
    </row>
    <row r="13" spans="1:20">
      <c r="A13" s="9" t="s">
        <v>40</v>
      </c>
      <c r="B13" s="14">
        <v>2.14E-3</v>
      </c>
      <c r="C13" s="12" t="s">
        <v>41</v>
      </c>
      <c r="D13" s="10">
        <v>0.32</v>
      </c>
      <c r="F13">
        <f t="shared" si="4"/>
        <v>1.0999999999999999</v>
      </c>
      <c r="G13">
        <f t="shared" si="0"/>
        <v>327.81527848101268</v>
      </c>
      <c r="H13">
        <f t="shared" si="5"/>
        <v>1.2206148282097575</v>
      </c>
      <c r="I13" s="4">
        <f t="shared" si="1"/>
        <v>4.3000000000000003E-6</v>
      </c>
      <c r="J13" s="5">
        <f t="shared" si="6"/>
        <v>7.9686274509800172E-7</v>
      </c>
      <c r="K13" s="5">
        <f t="shared" si="7"/>
        <v>5.8459089504903983E-4</v>
      </c>
      <c r="L13" s="5">
        <f t="shared" si="8"/>
        <v>8.3684446931059752E-10</v>
      </c>
      <c r="M13" s="6">
        <f t="shared" si="2"/>
        <v>6.0297832652965581E-6</v>
      </c>
      <c r="N13">
        <f t="shared" si="3"/>
        <v>2.04E-4</v>
      </c>
      <c r="O13">
        <f t="shared" si="9"/>
        <v>0.12206148282097576</v>
      </c>
      <c r="P13">
        <f t="shared" si="10"/>
        <v>0.87086144179982394</v>
      </c>
      <c r="Q13">
        <f t="shared" si="11"/>
        <v>0.31837633363735701</v>
      </c>
      <c r="R13">
        <f t="shared" si="12"/>
        <v>0.31837633363735712</v>
      </c>
    </row>
    <row r="14" spans="1:20">
      <c r="A14" s="1" t="s">
        <v>32</v>
      </c>
      <c r="B14" s="2">
        <v>0.128</v>
      </c>
      <c r="C14" s="2" t="s">
        <v>22</v>
      </c>
      <c r="D14" s="3">
        <f>kpart*(ml*Co*(1-1/kpart))*omegaC/(1-(1-kpart)*omegaC)</f>
        <v>0.39372151898734187</v>
      </c>
      <c r="F14">
        <f t="shared" si="4"/>
        <v>1.2</v>
      </c>
      <c r="G14">
        <f t="shared" si="0"/>
        <v>327.81527848101268</v>
      </c>
      <c r="H14">
        <f t="shared" si="5"/>
        <v>1.2206148282097575</v>
      </c>
      <c r="I14" s="4">
        <f t="shared" si="1"/>
        <v>4.3000000000000003E-6</v>
      </c>
      <c r="J14" s="5">
        <f t="shared" si="6"/>
        <v>7.9686274509800172E-7</v>
      </c>
      <c r="K14" s="5">
        <f t="shared" si="7"/>
        <v>5.8502089504903988E-4</v>
      </c>
      <c r="L14" s="5">
        <f t="shared" si="8"/>
        <v>8.3869246869746968E-10</v>
      </c>
      <c r="M14" s="6">
        <f t="shared" si="2"/>
        <v>6.0386570278022956E-6</v>
      </c>
      <c r="N14">
        <f t="shared" si="3"/>
        <v>2.04E-4</v>
      </c>
      <c r="O14">
        <f t="shared" si="9"/>
        <v>0.12206148282097576</v>
      </c>
      <c r="P14">
        <f t="shared" si="10"/>
        <v>0.8710207394097278</v>
      </c>
      <c r="Q14">
        <f t="shared" si="11"/>
        <v>0.31823132692414413</v>
      </c>
      <c r="R14">
        <f t="shared" si="12"/>
        <v>0.31823132692414424</v>
      </c>
    </row>
    <row r="15" spans="1:20">
      <c r="A15" s="9" t="s">
        <v>37</v>
      </c>
      <c r="B15" s="12">
        <v>6.4000000000000003E-3</v>
      </c>
      <c r="C15" s="12" t="s">
        <v>38</v>
      </c>
      <c r="D15" s="10">
        <f>Lf_c*omegaT</f>
        <v>0.148032</v>
      </c>
      <c r="F15">
        <f t="shared" si="4"/>
        <v>1.3</v>
      </c>
      <c r="G15">
        <f t="shared" si="0"/>
        <v>327.81527848101268</v>
      </c>
      <c r="H15">
        <f t="shared" si="5"/>
        <v>1.2206148282097575</v>
      </c>
      <c r="I15" s="4">
        <f t="shared" si="1"/>
        <v>4.3000000000000003E-6</v>
      </c>
      <c r="J15" s="5">
        <f t="shared" si="6"/>
        <v>7.9686274509800172E-7</v>
      </c>
      <c r="K15" s="5">
        <f t="shared" si="7"/>
        <v>5.8545089504903993E-4</v>
      </c>
      <c r="L15" s="5">
        <f t="shared" si="8"/>
        <v>8.4054318670209657E-10</v>
      </c>
      <c r="M15" s="6">
        <f t="shared" si="2"/>
        <v>6.0475373150676348E-6</v>
      </c>
      <c r="N15">
        <f t="shared" si="3"/>
        <v>2.04E-4</v>
      </c>
      <c r="O15">
        <f t="shared" si="9"/>
        <v>0.12206148282097576</v>
      </c>
      <c r="P15">
        <f t="shared" si="10"/>
        <v>0.87117956867415658</v>
      </c>
      <c r="Q15">
        <f t="shared" si="11"/>
        <v>0.31808674654022789</v>
      </c>
      <c r="R15">
        <f t="shared" si="12"/>
        <v>0.318086746540228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327.81527848101268</v>
      </c>
      <c r="H16">
        <f t="shared" si="5"/>
        <v>1.2206148282097575</v>
      </c>
      <c r="I16" s="4">
        <f t="shared" si="1"/>
        <v>4.3000000000000003E-6</v>
      </c>
      <c r="J16" s="5">
        <f t="shared" si="6"/>
        <v>7.9686274509800172E-7</v>
      </c>
      <c r="K16" s="5">
        <f t="shared" si="7"/>
        <v>5.8588089504903998E-4</v>
      </c>
      <c r="L16" s="5">
        <f t="shared" si="8"/>
        <v>8.4239662532270628E-10</v>
      </c>
      <c r="M16" s="6">
        <f t="shared" si="2"/>
        <v>6.0564241270925715E-6</v>
      </c>
      <c r="N16">
        <f t="shared" si="3"/>
        <v>2.04E-4</v>
      </c>
      <c r="O16">
        <f t="shared" si="9"/>
        <v>0.12206148282097576</v>
      </c>
      <c r="P16">
        <f t="shared" si="10"/>
        <v>0.87133793131305437</v>
      </c>
      <c r="Q16">
        <f t="shared" si="11"/>
        <v>0.31794259091996385</v>
      </c>
      <c r="R16">
        <f t="shared" si="12"/>
        <v>0.31794259091996391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327.81527848101268</v>
      </c>
      <c r="H17">
        <f t="shared" si="5"/>
        <v>1.2206148282097575</v>
      </c>
      <c r="I17" s="4">
        <f t="shared" si="1"/>
        <v>4.3000000000000003E-6</v>
      </c>
      <c r="J17" s="5">
        <f t="shared" si="6"/>
        <v>7.9686274509800172E-7</v>
      </c>
      <c r="K17" s="5">
        <f t="shared" si="7"/>
        <v>5.8631089504904003E-4</v>
      </c>
      <c r="L17" s="5">
        <f t="shared" si="8"/>
        <v>8.4425278655752842E-10</v>
      </c>
      <c r="M17" s="6">
        <f t="shared" si="2"/>
        <v>6.0653174638771099E-6</v>
      </c>
      <c r="N17">
        <f t="shared" si="3"/>
        <v>2.04E-4</v>
      </c>
      <c r="O17">
        <f t="shared" si="9"/>
        <v>0.12206148282097576</v>
      </c>
      <c r="P17">
        <f t="shared" si="10"/>
        <v>0.87149582903879086</v>
      </c>
      <c r="Q17">
        <f t="shared" si="11"/>
        <v>0.31779885850460193</v>
      </c>
      <c r="R17">
        <f t="shared" si="12"/>
        <v>0.31779885850460199</v>
      </c>
    </row>
    <row r="18" spans="1:18">
      <c r="A18" s="1" t="s">
        <v>24</v>
      </c>
      <c r="B18" s="2">
        <f>1.048-0.000553*(T0-273.3)</f>
        <v>1.017934912696</v>
      </c>
      <c r="C18" s="2"/>
      <c r="D18" s="3"/>
      <c r="F18">
        <f t="shared" si="4"/>
        <v>1.6000000000000003</v>
      </c>
      <c r="G18">
        <f t="shared" si="0"/>
        <v>327.81527848101268</v>
      </c>
      <c r="H18">
        <f t="shared" si="5"/>
        <v>1.2206148282097575</v>
      </c>
      <c r="I18" s="4">
        <f t="shared" si="1"/>
        <v>4.3000000000000003E-6</v>
      </c>
      <c r="J18" s="5">
        <f t="shared" si="6"/>
        <v>7.9686274509800172E-7</v>
      </c>
      <c r="K18" s="5">
        <f t="shared" si="7"/>
        <v>5.8674089504904008E-4</v>
      </c>
      <c r="L18" s="5">
        <f t="shared" si="8"/>
        <v>8.4611167240479114E-10</v>
      </c>
      <c r="M18" s="6">
        <f t="shared" si="2"/>
        <v>6.074217325421245E-6</v>
      </c>
      <c r="N18">
        <f t="shared" si="3"/>
        <v>2.04E-4</v>
      </c>
      <c r="O18">
        <f t="shared" si="9"/>
        <v>0.12206148282097576</v>
      </c>
      <c r="P18">
        <f t="shared" si="10"/>
        <v>0.87165326355620132</v>
      </c>
      <c r="Q18">
        <f t="shared" si="11"/>
        <v>0.31765554774225124</v>
      </c>
      <c r="R18">
        <f t="shared" si="12"/>
        <v>0.3176555477422513</v>
      </c>
    </row>
    <row r="19" spans="1:18">
      <c r="A19" s="4" t="s">
        <v>25</v>
      </c>
      <c r="B19" s="5">
        <f>1.0334-(0.000781+0.00000304*Co)*(T0-273.3)-0.002114*Co-0.000014*Co^2</f>
        <v>0.98846123235468275</v>
      </c>
      <c r="C19" s="5"/>
      <c r="D19" s="6"/>
      <c r="F19">
        <f t="shared" si="4"/>
        <v>1.7000000000000004</v>
      </c>
      <c r="G19">
        <f t="shared" si="0"/>
        <v>327.81527848101268</v>
      </c>
      <c r="H19">
        <f t="shared" si="5"/>
        <v>1.2206148282097575</v>
      </c>
      <c r="I19" s="4">
        <f t="shared" si="1"/>
        <v>4.3000000000000003E-6</v>
      </c>
      <c r="J19" s="5">
        <f t="shared" si="6"/>
        <v>7.9686274509800172E-7</v>
      </c>
      <c r="K19" s="5">
        <f t="shared" si="7"/>
        <v>5.8717089504904012E-4</v>
      </c>
      <c r="L19" s="5">
        <f t="shared" si="8"/>
        <v>8.4797328486272376E-10</v>
      </c>
      <c r="M19" s="6">
        <f t="shared" si="2"/>
        <v>6.0831237117249818E-6</v>
      </c>
      <c r="N19">
        <f t="shared" si="3"/>
        <v>2.04E-4</v>
      </c>
      <c r="O19">
        <f t="shared" si="9"/>
        <v>0.12206148282097576</v>
      </c>
      <c r="P19">
        <f t="shared" si="10"/>
        <v>0.87181023656262457</v>
      </c>
      <c r="Q19">
        <f t="shared" si="11"/>
        <v>0.31751265708784482</v>
      </c>
      <c r="R19">
        <f t="shared" si="12"/>
        <v>0.31751265708784487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327.81527848101268</v>
      </c>
      <c r="H20">
        <f t="shared" si="5"/>
        <v>1.2206148282097575</v>
      </c>
      <c r="I20" s="4">
        <f t="shared" si="1"/>
        <v>4.3000000000000003E-6</v>
      </c>
      <c r="J20" s="5">
        <f t="shared" si="6"/>
        <v>7.9686274509800172E-7</v>
      </c>
      <c r="K20" s="5">
        <f t="shared" si="7"/>
        <v>5.8760089504904017E-4</v>
      </c>
      <c r="L20" s="5">
        <f t="shared" si="8"/>
        <v>8.4983762592955486E-10</v>
      </c>
      <c r="M20" s="6">
        <f t="shared" si="2"/>
        <v>6.0920366227883161E-6</v>
      </c>
      <c r="N20">
        <f t="shared" si="3"/>
        <v>2.04E-4</v>
      </c>
      <c r="O20">
        <f t="shared" si="9"/>
        <v>0.12206148282097576</v>
      </c>
      <c r="P20">
        <f t="shared" si="10"/>
        <v>0.8719667497479402</v>
      </c>
      <c r="Q20">
        <f t="shared" si="11"/>
        <v>0.31737018500310465</v>
      </c>
      <c r="R20">
        <f t="shared" si="12"/>
        <v>0.31737018500310471</v>
      </c>
    </row>
    <row r="21" spans="1:18">
      <c r="A21" s="1" t="s">
        <v>26</v>
      </c>
      <c r="B21" s="2">
        <f>C21/180*PI()</f>
        <v>0.52359877559829882</v>
      </c>
      <c r="C21" s="2">
        <v>30</v>
      </c>
      <c r="D21" s="3" t="s">
        <v>34</v>
      </c>
      <c r="F21">
        <f t="shared" si="4"/>
        <v>1.9000000000000006</v>
      </c>
      <c r="G21">
        <f t="shared" si="0"/>
        <v>327.81527848101268</v>
      </c>
      <c r="H21">
        <f t="shared" si="5"/>
        <v>1.2206148282097575</v>
      </c>
      <c r="I21" s="4">
        <f t="shared" si="1"/>
        <v>4.3000000000000003E-6</v>
      </c>
      <c r="J21" s="5">
        <f t="shared" si="6"/>
        <v>7.9686274509800172E-7</v>
      </c>
      <c r="K21" s="5">
        <f t="shared" si="7"/>
        <v>5.8803089504904022E-4</v>
      </c>
      <c r="L21" s="5">
        <f t="shared" si="8"/>
        <v>8.5170469760351375E-10</v>
      </c>
      <c r="M21" s="6">
        <f t="shared" si="2"/>
        <v>6.1009560586112522E-6</v>
      </c>
      <c r="N21">
        <f t="shared" si="3"/>
        <v>2.04E-4</v>
      </c>
      <c r="O21">
        <f t="shared" si="9"/>
        <v>0.12206148282097576</v>
      </c>
      <c r="P21">
        <f t="shared" si="10"/>
        <v>0.87212280479460969</v>
      </c>
      <c r="Q21">
        <f t="shared" si="11"/>
        <v>0.3172281299565069</v>
      </c>
      <c r="R21">
        <f t="shared" si="12"/>
        <v>0.31722812995650695</v>
      </c>
    </row>
    <row r="22" spans="1:18">
      <c r="A22" s="4" t="s">
        <v>27</v>
      </c>
      <c r="B22" s="5">
        <f>B25^2*B26+5*B25^3/6</f>
        <v>8.3333333333333343E-2</v>
      </c>
      <c r="C22" s="5"/>
      <c r="D22" s="6"/>
      <c r="F22">
        <f t="shared" si="4"/>
        <v>2.0000000000000004</v>
      </c>
      <c r="G22">
        <f t="shared" si="0"/>
        <v>327.81527848101268</v>
      </c>
      <c r="H22">
        <f t="shared" si="5"/>
        <v>1.2206148282097575</v>
      </c>
      <c r="I22" s="4">
        <f t="shared" si="1"/>
        <v>4.3000000000000003E-6</v>
      </c>
      <c r="J22" s="5">
        <f t="shared" si="6"/>
        <v>7.9686274509800172E-7</v>
      </c>
      <c r="K22" s="5">
        <f t="shared" si="7"/>
        <v>5.8846089504904027E-4</v>
      </c>
      <c r="L22" s="5">
        <f t="shared" si="8"/>
        <v>8.5357450188282868E-10</v>
      </c>
      <c r="M22" s="6">
        <f t="shared" si="2"/>
        <v>6.1098820191937857E-6</v>
      </c>
      <c r="N22">
        <f t="shared" si="3"/>
        <v>2.04E-4</v>
      </c>
      <c r="O22">
        <f t="shared" si="9"/>
        <v>0.12206148282097576</v>
      </c>
      <c r="P22">
        <f t="shared" si="10"/>
        <v>0.87227840337771123</v>
      </c>
      <c r="Q22">
        <f t="shared" si="11"/>
        <v>0.31708649042324732</v>
      </c>
      <c r="R22">
        <f t="shared" si="12"/>
        <v>0.31708649042324738</v>
      </c>
    </row>
    <row r="23" spans="1:18">
      <c r="A23" s="4" t="s">
        <v>28</v>
      </c>
      <c r="B23" s="5">
        <f>6*B25*SQRT(2*B26^2+B25^2/4)+B25^2*SQRT(3)</f>
        <v>1.2954411983288892</v>
      </c>
      <c r="C23" s="5"/>
      <c r="D23" s="6"/>
      <c r="F23">
        <f t="shared" si="4"/>
        <v>2.1000000000000005</v>
      </c>
      <c r="G23">
        <f t="shared" si="0"/>
        <v>327.81527848101268</v>
      </c>
      <c r="H23">
        <f t="shared" si="5"/>
        <v>1.2206148282097575</v>
      </c>
      <c r="I23" s="4">
        <f t="shared" si="1"/>
        <v>4.3000000000000003E-6</v>
      </c>
      <c r="J23" s="5">
        <f t="shared" si="6"/>
        <v>7.9686274509800172E-7</v>
      </c>
      <c r="K23" s="5">
        <f t="shared" si="7"/>
        <v>5.8889089504904032E-4</v>
      </c>
      <c r="L23" s="5">
        <f t="shared" si="8"/>
        <v>8.5544704076572887E-10</v>
      </c>
      <c r="M23" s="6">
        <f t="shared" si="2"/>
        <v>6.1188145045359184E-6</v>
      </c>
      <c r="N23">
        <f t="shared" si="3"/>
        <v>2.04E-4</v>
      </c>
      <c r="O23">
        <f t="shared" si="9"/>
        <v>0.12206148282097576</v>
      </c>
      <c r="P23">
        <f t="shared" si="10"/>
        <v>0.87243354716497989</v>
      </c>
      <c r="Q23">
        <f t="shared" si="11"/>
        <v>0.31694526488520691</v>
      </c>
      <c r="R23">
        <f t="shared" si="12"/>
        <v>0.31694526488520697</v>
      </c>
    </row>
    <row r="24" spans="1:18">
      <c r="A24" s="4" t="s">
        <v>29</v>
      </c>
      <c r="B24" s="5">
        <f>(3*B22/4/PI())^(1/3)</f>
        <v>0.27096303506964453</v>
      </c>
      <c r="C24" s="5"/>
      <c r="D24" s="6"/>
      <c r="F24">
        <f t="shared" si="4"/>
        <v>2.2000000000000006</v>
      </c>
      <c r="G24">
        <f t="shared" si="0"/>
        <v>327.81527848101268</v>
      </c>
      <c r="H24">
        <f t="shared" si="5"/>
        <v>1.2206148282097575</v>
      </c>
      <c r="I24" s="4">
        <f t="shared" si="1"/>
        <v>4.3000000000000003E-6</v>
      </c>
      <c r="J24" s="5">
        <f t="shared" si="6"/>
        <v>7.9686274509800172E-7</v>
      </c>
      <c r="K24" s="5">
        <f t="shared" si="7"/>
        <v>5.8932089504904037E-4</v>
      </c>
      <c r="L24" s="5">
        <f t="shared" si="8"/>
        <v>8.5732231625044311E-10</v>
      </c>
      <c r="M24" s="6">
        <f t="shared" si="2"/>
        <v>6.1277535146376521E-6</v>
      </c>
      <c r="N24">
        <f t="shared" si="3"/>
        <v>2.04E-4</v>
      </c>
      <c r="O24">
        <f t="shared" si="9"/>
        <v>0.12206148282097576</v>
      </c>
      <c r="P24">
        <f t="shared" si="10"/>
        <v>0.8725882378168438</v>
      </c>
      <c r="Q24">
        <f t="shared" si="11"/>
        <v>0.31680445183091765</v>
      </c>
      <c r="R24">
        <f t="shared" si="12"/>
        <v>0.31680445183091771</v>
      </c>
    </row>
    <row r="25" spans="1:18">
      <c r="A25" s="4" t="s">
        <v>30</v>
      </c>
      <c r="B25" s="5">
        <f>TAN(B21)/(1+TAN(B21))</f>
        <v>0.36602540378443865</v>
      </c>
      <c r="C25" s="5"/>
      <c r="D25" s="6"/>
      <c r="F25">
        <f t="shared" si="4"/>
        <v>2.3000000000000007</v>
      </c>
      <c r="G25">
        <f t="shared" si="0"/>
        <v>327.81527848101268</v>
      </c>
      <c r="H25">
        <f t="shared" si="5"/>
        <v>1.2206148282097575</v>
      </c>
      <c r="I25" s="4">
        <f t="shared" si="1"/>
        <v>4.3000000000000003E-6</v>
      </c>
      <c r="J25" s="5">
        <f t="shared" si="6"/>
        <v>7.9686274509800172E-7</v>
      </c>
      <c r="K25" s="5">
        <f t="shared" si="7"/>
        <v>5.8975089504904041E-4</v>
      </c>
      <c r="L25" s="5">
        <f t="shared" si="8"/>
        <v>8.5920033033520027E-10</v>
      </c>
      <c r="M25" s="6">
        <f t="shared" si="2"/>
        <v>6.1366990494989849E-6</v>
      </c>
      <c r="N25">
        <f t="shared" si="3"/>
        <v>2.04E-4</v>
      </c>
      <c r="O25">
        <f t="shared" si="9"/>
        <v>0.12206148282097576</v>
      </c>
      <c r="P25">
        <f t="shared" si="10"/>
        <v>0.87274247698646179</v>
      </c>
      <c r="Q25">
        <f t="shared" si="11"/>
        <v>0.3166640497555287</v>
      </c>
      <c r="R25">
        <f t="shared" si="12"/>
        <v>0.31666404975552875</v>
      </c>
    </row>
    <row r="26" spans="1:18">
      <c r="A26" s="4" t="s">
        <v>31</v>
      </c>
      <c r="B26" s="5">
        <f>1/2/(1+TAN(B21))</f>
        <v>0.3169872981077807</v>
      </c>
      <c r="C26" s="5"/>
      <c r="D26" s="6"/>
      <c r="F26">
        <f t="shared" si="4"/>
        <v>2.4000000000000008</v>
      </c>
      <c r="G26">
        <f t="shared" si="0"/>
        <v>327.81527848101268</v>
      </c>
      <c r="H26">
        <f t="shared" si="5"/>
        <v>1.2206148282097575</v>
      </c>
      <c r="I26" s="4">
        <f t="shared" si="1"/>
        <v>4.3000000000000003E-6</v>
      </c>
      <c r="J26" s="5">
        <f t="shared" si="6"/>
        <v>7.9686274509800172E-7</v>
      </c>
      <c r="K26" s="5">
        <f t="shared" si="7"/>
        <v>5.9018089504904046E-4</v>
      </c>
      <c r="L26" s="5">
        <f t="shared" si="8"/>
        <v>8.6108108501822895E-10</v>
      </c>
      <c r="M26" s="6">
        <f t="shared" si="2"/>
        <v>6.1456511091199143E-6</v>
      </c>
      <c r="N26">
        <f t="shared" si="3"/>
        <v>2.04E-4</v>
      </c>
      <c r="O26">
        <f t="shared" si="9"/>
        <v>0.12206148282097576</v>
      </c>
      <c r="P26">
        <f t="shared" si="10"/>
        <v>0.87289626631976081</v>
      </c>
      <c r="Q26">
        <f t="shared" si="11"/>
        <v>0.31652405716077248</v>
      </c>
      <c r="R26">
        <f t="shared" si="12"/>
        <v>0.31652405716077259</v>
      </c>
    </row>
    <row r="27" spans="1:18">
      <c r="A27" s="4" t="s">
        <v>33</v>
      </c>
      <c r="B27" s="5">
        <f>f2_*f3_/f1_</f>
        <v>4.2122001462414369</v>
      </c>
      <c r="C27" s="5"/>
      <c r="D27" s="6"/>
      <c r="F27">
        <f t="shared" si="4"/>
        <v>2.5000000000000009</v>
      </c>
      <c r="G27">
        <f t="shared" si="0"/>
        <v>327.81527848101268</v>
      </c>
      <c r="H27">
        <f t="shared" si="5"/>
        <v>1.2206148282097575</v>
      </c>
      <c r="I27" s="4">
        <f t="shared" si="1"/>
        <v>4.3000000000000003E-6</v>
      </c>
      <c r="J27" s="5">
        <f t="shared" si="6"/>
        <v>7.9686274509800172E-7</v>
      </c>
      <c r="K27" s="5">
        <f t="shared" si="7"/>
        <v>5.9061089504904051E-4</v>
      </c>
      <c r="L27" s="5">
        <f t="shared" si="8"/>
        <v>8.6296458229775856E-10</v>
      </c>
      <c r="M27" s="6">
        <f t="shared" si="2"/>
        <v>6.1546096935004455E-6</v>
      </c>
      <c r="N27">
        <f t="shared" si="3"/>
        <v>2.04E-4</v>
      </c>
      <c r="O27">
        <f t="shared" si="9"/>
        <v>0.12206148282097576</v>
      </c>
      <c r="P27">
        <f t="shared" si="10"/>
        <v>0.87304960745547233</v>
      </c>
      <c r="Q27">
        <f t="shared" si="11"/>
        <v>0.31638447255493124</v>
      </c>
      <c r="R27">
        <f t="shared" si="12"/>
        <v>0.31638447255493135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327.81527848101268</v>
      </c>
      <c r="H28">
        <f t="shared" si="5"/>
        <v>1.2206148282097575</v>
      </c>
      <c r="I28" s="4">
        <f t="shared" si="1"/>
        <v>4.3000000000000003E-6</v>
      </c>
      <c r="J28" s="5">
        <f t="shared" ref="J28:J82" si="14">Glob(H28,N28,Dl,Co,kpart)</f>
        <v>7.9686274509800172E-7</v>
      </c>
      <c r="K28" s="5">
        <f t="shared" ref="K28:K82" si="15">I27*dt+K27</f>
        <v>5.9104089504904056E-4</v>
      </c>
      <c r="L28" s="5">
        <f t="shared" si="8"/>
        <v>8.6485082417201746E-10</v>
      </c>
      <c r="M28" s="6">
        <f t="shared" si="2"/>
        <v>6.1635748026405759E-6</v>
      </c>
      <c r="N28">
        <f t="shared" si="3"/>
        <v>2.04E-4</v>
      </c>
      <c r="O28">
        <f t="shared" ref="O28:O82" si="16">O27+(kpart*H27-O27)/L27/R27*(L27*(R28-R27)+R27*MAX(I27,J27)*M27*dt)</f>
        <v>0.12206148282097576</v>
      </c>
      <c r="P28">
        <f t="shared" si="10"/>
        <v>0.8732025020251698</v>
      </c>
      <c r="Q28">
        <f t="shared" si="11"/>
        <v>0.31624529445280347</v>
      </c>
      <c r="R28">
        <f t="shared" si="12"/>
        <v>0.31624529445280358</v>
      </c>
    </row>
    <row r="29" spans="1:18">
      <c r="A29" s="1" t="s">
        <v>7</v>
      </c>
      <c r="B29" s="13">
        <v>4.3000000000000003E-6</v>
      </c>
      <c r="C29" s="2"/>
      <c r="D29" s="3"/>
      <c r="F29">
        <f t="shared" si="13"/>
        <v>2.7000000000000011</v>
      </c>
      <c r="G29">
        <f t="shared" si="0"/>
        <v>327.81527848101268</v>
      </c>
      <c r="H29">
        <f t="shared" si="5"/>
        <v>1.2206148282097575</v>
      </c>
      <c r="I29" s="4">
        <f t="shared" si="1"/>
        <v>4.3000000000000003E-6</v>
      </c>
      <c r="J29" s="5">
        <f t="shared" si="14"/>
        <v>7.9686274509800172E-7</v>
      </c>
      <c r="K29" s="5">
        <f t="shared" si="15"/>
        <v>5.9147089504904061E-4</v>
      </c>
      <c r="L29" s="5">
        <f t="shared" si="8"/>
        <v>8.6673981263923475E-10</v>
      </c>
      <c r="M29" s="6">
        <f t="shared" si="2"/>
        <v>6.1725464365403046E-6</v>
      </c>
      <c r="N29">
        <f t="shared" si="3"/>
        <v>2.04E-4</v>
      </c>
      <c r="O29">
        <f t="shared" si="16"/>
        <v>0.12206148282097576</v>
      </c>
      <c r="P29">
        <f t="shared" si="10"/>
        <v>0.87335495165330368</v>
      </c>
      <c r="Q29">
        <f t="shared" si="11"/>
        <v>0.31610652137567086</v>
      </c>
      <c r="R29">
        <f t="shared" si="12"/>
        <v>0.31610652137567097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327.81527848101268</v>
      </c>
      <c r="H30">
        <f t="shared" si="5"/>
        <v>1.2206148282097575</v>
      </c>
      <c r="I30" s="4">
        <f t="shared" si="1"/>
        <v>4.3000000000000003E-6</v>
      </c>
      <c r="J30" s="5">
        <f t="shared" si="14"/>
        <v>7.9686274509800172E-7</v>
      </c>
      <c r="K30" s="5">
        <f t="shared" si="15"/>
        <v>5.9190089504904066E-4</v>
      </c>
      <c r="L30" s="5">
        <f t="shared" si="8"/>
        <v>8.6863154969763913E-10</v>
      </c>
      <c r="M30" s="6">
        <f t="shared" si="2"/>
        <v>6.1815245951996334E-6</v>
      </c>
      <c r="N30">
        <f t="shared" si="3"/>
        <v>2.04E-4</v>
      </c>
      <c r="O30">
        <f t="shared" si="16"/>
        <v>0.12206148282097576</v>
      </c>
      <c r="P30">
        <f t="shared" si="10"/>
        <v>0.87350695795723943</v>
      </c>
      <c r="Q30">
        <f t="shared" si="11"/>
        <v>0.31596815185126526</v>
      </c>
      <c r="R30">
        <f t="shared" si="12"/>
        <v>0.31596815185126537</v>
      </c>
    </row>
    <row r="31" spans="1:18">
      <c r="F31">
        <f t="shared" si="13"/>
        <v>2.9000000000000012</v>
      </c>
      <c r="G31">
        <f t="shared" si="0"/>
        <v>327.81527848101268</v>
      </c>
      <c r="H31">
        <f t="shared" si="5"/>
        <v>1.2206148282097575</v>
      </c>
      <c r="I31" s="4">
        <f t="shared" si="1"/>
        <v>4.3000000000000003E-6</v>
      </c>
      <c r="J31" s="5">
        <f t="shared" si="14"/>
        <v>7.9686274509800172E-7</v>
      </c>
      <c r="K31" s="5">
        <f t="shared" si="15"/>
        <v>5.923308950490407E-4</v>
      </c>
      <c r="L31" s="5">
        <f t="shared" si="8"/>
        <v>8.7052603734545968E-10</v>
      </c>
      <c r="M31" s="6">
        <f t="shared" si="2"/>
        <v>6.1905092786185613E-6</v>
      </c>
      <c r="N31">
        <f t="shared" si="3"/>
        <v>2.04E-4</v>
      </c>
      <c r="O31">
        <f t="shared" si="16"/>
        <v>0.12206148282097576</v>
      </c>
      <c r="P31">
        <f t="shared" si="10"/>
        <v>0.87365852254729182</v>
      </c>
      <c r="Q31">
        <f t="shared" si="11"/>
        <v>0.315830184413736</v>
      </c>
      <c r="R31">
        <f t="shared" si="12"/>
        <v>0.31583018441373611</v>
      </c>
    </row>
    <row r="32" spans="1:18">
      <c r="F32">
        <f t="shared" si="13"/>
        <v>3.0000000000000013</v>
      </c>
      <c r="G32">
        <f t="shared" si="0"/>
        <v>327.81527848101268</v>
      </c>
      <c r="H32">
        <f t="shared" si="5"/>
        <v>1.2206148282097575</v>
      </c>
      <c r="I32" s="4">
        <f t="shared" si="1"/>
        <v>4.3000000000000003E-6</v>
      </c>
      <c r="J32" s="5">
        <f t="shared" si="14"/>
        <v>7.9686274509800172E-7</v>
      </c>
      <c r="K32" s="5">
        <f t="shared" si="15"/>
        <v>5.9276089504904075E-4</v>
      </c>
      <c r="L32" s="5">
        <f t="shared" si="8"/>
        <v>8.7242327758092488E-10</v>
      </c>
      <c r="M32" s="6">
        <f t="shared" si="2"/>
        <v>6.1995004867970876E-6</v>
      </c>
      <c r="N32">
        <f t="shared" si="3"/>
        <v>2.04E-4</v>
      </c>
      <c r="O32">
        <f t="shared" si="16"/>
        <v>0.12206148282097576</v>
      </c>
      <c r="P32">
        <f t="shared" si="10"/>
        <v>0.87380964702676245</v>
      </c>
      <c r="Q32">
        <f t="shared" si="11"/>
        <v>0.31569261760361711</v>
      </c>
      <c r="R32">
        <f t="shared" si="12"/>
        <v>0.31569261760361722</v>
      </c>
    </row>
    <row r="33" spans="1:18">
      <c r="F33">
        <f t="shared" si="13"/>
        <v>3.1000000000000014</v>
      </c>
      <c r="G33">
        <f t="shared" si="0"/>
        <v>327.81527848101268</v>
      </c>
      <c r="H33">
        <f t="shared" si="5"/>
        <v>1.2206148282097575</v>
      </c>
      <c r="I33" s="4">
        <f t="shared" si="1"/>
        <v>4.3000000000000003E-6</v>
      </c>
      <c r="J33" s="5">
        <f t="shared" si="14"/>
        <v>7.9686274509800172E-7</v>
      </c>
      <c r="K33" s="5">
        <f t="shared" si="15"/>
        <v>5.931908950490408E-4</v>
      </c>
      <c r="L33" s="5">
        <f t="shared" si="8"/>
        <v>8.7432327240226405E-10</v>
      </c>
      <c r="M33" s="6">
        <f t="shared" si="2"/>
        <v>6.2084982197352148E-6</v>
      </c>
      <c r="N33">
        <f t="shared" si="3"/>
        <v>2.04E-4</v>
      </c>
      <c r="O33">
        <f t="shared" si="16"/>
        <v>0.12206148282097576</v>
      </c>
      <c r="P33">
        <f t="shared" si="10"/>
        <v>0.87396033299197395</v>
      </c>
      <c r="Q33">
        <f t="shared" si="11"/>
        <v>0.31555544996779489</v>
      </c>
      <c r="R33">
        <f t="shared" si="12"/>
        <v>0.315555449967795</v>
      </c>
    </row>
    <row r="34" spans="1:18">
      <c r="F34">
        <f t="shared" si="13"/>
        <v>3.2000000000000015</v>
      </c>
      <c r="G34">
        <f t="shared" si="0"/>
        <v>327.81527848101268</v>
      </c>
      <c r="H34">
        <f t="shared" si="5"/>
        <v>1.2206148282097575</v>
      </c>
      <c r="I34" s="4">
        <f t="shared" si="1"/>
        <v>4.3000000000000003E-6</v>
      </c>
      <c r="J34" s="5">
        <f t="shared" si="14"/>
        <v>7.9686274509800172E-7</v>
      </c>
      <c r="K34" s="5">
        <f t="shared" si="15"/>
        <v>5.9362089504904085E-4</v>
      </c>
      <c r="L34" s="5">
        <f t="shared" si="8"/>
        <v>8.7622602380770585E-10</v>
      </c>
      <c r="M34" s="6">
        <f t="shared" si="2"/>
        <v>6.2175024774329412E-6</v>
      </c>
      <c r="N34">
        <f t="shared" si="3"/>
        <v>2.04E-4</v>
      </c>
      <c r="O34">
        <f t="shared" si="16"/>
        <v>0.12206148282097576</v>
      </c>
      <c r="P34">
        <f t="shared" si="10"/>
        <v>0.87411058203230629</v>
      </c>
      <c r="Q34">
        <f t="shared" si="11"/>
        <v>0.31541868005947593</v>
      </c>
      <c r="R34">
        <f t="shared" si="12"/>
        <v>0.31541868005947599</v>
      </c>
    </row>
    <row r="35" spans="1:18">
      <c r="F35">
        <f t="shared" si="13"/>
        <v>3.3000000000000016</v>
      </c>
      <c r="G35">
        <f t="shared" si="0"/>
        <v>327.81527848101268</v>
      </c>
      <c r="H35">
        <f t="shared" si="5"/>
        <v>1.2206148282097575</v>
      </c>
      <c r="I35" s="4">
        <f t="shared" si="1"/>
        <v>4.3000000000000003E-6</v>
      </c>
      <c r="J35" s="5">
        <f t="shared" si="14"/>
        <v>7.9686274509800172E-7</v>
      </c>
      <c r="K35" s="5">
        <f t="shared" si="15"/>
        <v>5.940508950490409E-4</v>
      </c>
      <c r="L35" s="5">
        <f t="shared" si="8"/>
        <v>8.7813153379547889E-10</v>
      </c>
      <c r="M35" s="6">
        <f t="shared" si="2"/>
        <v>6.226513259890265E-6</v>
      </c>
      <c r="N35">
        <f t="shared" si="3"/>
        <v>2.04E-4</v>
      </c>
      <c r="O35">
        <f t="shared" si="16"/>
        <v>0.12206148282097576</v>
      </c>
      <c r="P35">
        <f t="shared" si="10"/>
        <v>0.87426039573023173</v>
      </c>
      <c r="Q35">
        <f t="shared" si="11"/>
        <v>0.31528230643815469</v>
      </c>
      <c r="R35">
        <f t="shared" si="12"/>
        <v>0.31528230643815475</v>
      </c>
    </row>
    <row r="36" spans="1:18">
      <c r="F36">
        <f t="shared" si="13"/>
        <v>3.4000000000000017</v>
      </c>
      <c r="G36">
        <f t="shared" si="0"/>
        <v>327.81527848101268</v>
      </c>
      <c r="H36">
        <f t="shared" si="5"/>
        <v>1.2206148282097575</v>
      </c>
      <c r="I36" s="4">
        <f t="shared" si="1"/>
        <v>4.3000000000000003E-6</v>
      </c>
      <c r="J36" s="5">
        <f t="shared" si="14"/>
        <v>7.9686274509800172E-7</v>
      </c>
      <c r="K36" s="5">
        <f t="shared" si="15"/>
        <v>5.9448089504904095E-4</v>
      </c>
      <c r="L36" s="5">
        <f t="shared" si="8"/>
        <v>8.8003980436381234E-10</v>
      </c>
      <c r="M36" s="6">
        <f t="shared" si="2"/>
        <v>6.2355305671071898E-6</v>
      </c>
      <c r="N36">
        <f t="shared" si="3"/>
        <v>2.04E-4</v>
      </c>
      <c r="O36">
        <f t="shared" si="16"/>
        <v>0.12206148282097576</v>
      </c>
      <c r="P36">
        <f t="shared" si="10"/>
        <v>0.87440977566134892</v>
      </c>
      <c r="Q36">
        <f t="shared" si="11"/>
        <v>0.31514632766958195</v>
      </c>
      <c r="R36">
        <f t="shared" si="12"/>
        <v>0.31514632766958206</v>
      </c>
    </row>
    <row r="37" spans="1:18">
      <c r="F37">
        <f t="shared" si="13"/>
        <v>3.5000000000000018</v>
      </c>
      <c r="G37">
        <f t="shared" si="0"/>
        <v>327.81527848101268</v>
      </c>
      <c r="H37">
        <f t="shared" si="5"/>
        <v>1.2206148282097575</v>
      </c>
      <c r="I37" s="4">
        <f t="shared" si="1"/>
        <v>4.3000000000000003E-6</v>
      </c>
      <c r="J37" s="5">
        <f t="shared" si="14"/>
        <v>7.9686274509800172E-7</v>
      </c>
      <c r="K37" s="5">
        <f t="shared" si="15"/>
        <v>5.9491089504904099E-4</v>
      </c>
      <c r="L37" s="5">
        <f t="shared" si="8"/>
        <v>8.8195083751093533E-10</v>
      </c>
      <c r="M37" s="6">
        <f t="shared" si="2"/>
        <v>6.2445543990837154E-6</v>
      </c>
      <c r="N37">
        <f t="shared" si="3"/>
        <v>2.04E-4</v>
      </c>
      <c r="O37">
        <f t="shared" si="16"/>
        <v>0.12206148282097576</v>
      </c>
      <c r="P37">
        <f t="shared" si="10"/>
        <v>0.87455872339441998</v>
      </c>
      <c r="Q37">
        <f t="shared" si="11"/>
        <v>0.31501074232573306</v>
      </c>
      <c r="R37">
        <f t="shared" si="12"/>
        <v>0.31501074232573317</v>
      </c>
    </row>
    <row r="38" spans="1:18">
      <c r="F38">
        <f t="shared" si="13"/>
        <v>3.6000000000000019</v>
      </c>
      <c r="G38">
        <f t="shared" si="0"/>
        <v>327.81527848101268</v>
      </c>
      <c r="H38">
        <f t="shared" si="5"/>
        <v>1.2206148282097575</v>
      </c>
      <c r="I38" s="4">
        <f t="shared" si="1"/>
        <v>4.3000000000000003E-6</v>
      </c>
      <c r="J38" s="5">
        <f t="shared" si="14"/>
        <v>7.9686274509800172E-7</v>
      </c>
      <c r="K38" s="5">
        <f t="shared" si="15"/>
        <v>5.9534089504904104E-4</v>
      </c>
      <c r="L38" s="5">
        <f t="shared" si="8"/>
        <v>8.8386463523507589E-10</v>
      </c>
      <c r="M38" s="6">
        <f t="shared" si="2"/>
        <v>6.2535847558198377E-6</v>
      </c>
      <c r="N38">
        <f t="shared" si="3"/>
        <v>2.04E-4</v>
      </c>
      <c r="O38">
        <f t="shared" si="16"/>
        <v>0.12206148282097576</v>
      </c>
      <c r="P38">
        <f t="shared" si="10"/>
        <v>0.87470724049140214</v>
      </c>
      <c r="Q38">
        <f t="shared" si="11"/>
        <v>0.31487554898477627</v>
      </c>
      <c r="R38">
        <f t="shared" si="12"/>
        <v>0.31487554898477643</v>
      </c>
    </row>
    <row r="39" spans="1:18">
      <c r="F39">
        <f t="shared" si="13"/>
        <v>3.700000000000002</v>
      </c>
      <c r="G39">
        <f t="shared" si="0"/>
        <v>327.81527848101268</v>
      </c>
      <c r="H39">
        <f t="shared" si="5"/>
        <v>1.2206148282097575</v>
      </c>
      <c r="I39" s="4">
        <f t="shared" si="1"/>
        <v>4.3000000000000003E-6</v>
      </c>
      <c r="J39" s="5">
        <f t="shared" si="14"/>
        <v>7.9686274509800172E-7</v>
      </c>
      <c r="K39" s="5">
        <f t="shared" si="15"/>
        <v>5.9577089504904109E-4</v>
      </c>
      <c r="L39" s="5">
        <f t="shared" si="8"/>
        <v>8.8578119953446346E-10</v>
      </c>
      <c r="M39" s="6">
        <f t="shared" si="2"/>
        <v>6.26262163731556E-6</v>
      </c>
      <c r="N39">
        <f t="shared" si="3"/>
        <v>2.04E-4</v>
      </c>
      <c r="O39">
        <f t="shared" si="16"/>
        <v>0.12206148282097576</v>
      </c>
      <c r="P39">
        <f t="shared" si="10"/>
        <v>0.87485532850748493</v>
      </c>
      <c r="Q39">
        <f t="shared" si="11"/>
        <v>0.3147407462310417</v>
      </c>
      <c r="R39">
        <f t="shared" si="12"/>
        <v>0.31474074623104187</v>
      </c>
    </row>
    <row r="40" spans="1:18">
      <c r="F40">
        <f t="shared" si="13"/>
        <v>3.800000000000002</v>
      </c>
      <c r="G40">
        <f t="shared" si="0"/>
        <v>327.81527848101268</v>
      </c>
      <c r="H40">
        <f t="shared" si="5"/>
        <v>1.2206148282097575</v>
      </c>
      <c r="I40" s="4">
        <f t="shared" si="1"/>
        <v>4.3000000000000003E-6</v>
      </c>
      <c r="J40" s="5">
        <f t="shared" si="14"/>
        <v>7.9686274509800172E-7</v>
      </c>
      <c r="K40" s="5">
        <f t="shared" si="15"/>
        <v>5.9620089504904114E-4</v>
      </c>
      <c r="L40" s="5">
        <f t="shared" si="8"/>
        <v>8.8770053240732681E-10</v>
      </c>
      <c r="M40" s="6">
        <f t="shared" si="2"/>
        <v>6.2716650435708824E-6</v>
      </c>
      <c r="N40">
        <f t="shared" si="3"/>
        <v>2.04E-4</v>
      </c>
      <c r="O40">
        <f t="shared" si="16"/>
        <v>0.12206148282097576</v>
      </c>
      <c r="P40">
        <f t="shared" si="10"/>
        <v>0.87500298899112217</v>
      </c>
      <c r="Q40">
        <f t="shared" si="11"/>
        <v>0.31460633265498994</v>
      </c>
      <c r="R40">
        <f t="shared" si="12"/>
        <v>0.31460633265499011</v>
      </c>
    </row>
    <row r="41" spans="1:18">
      <c r="F41">
        <f t="shared" si="13"/>
        <v>3.9000000000000021</v>
      </c>
      <c r="G41">
        <f t="shared" si="0"/>
        <v>327.81527848101268</v>
      </c>
      <c r="H41">
        <f t="shared" si="5"/>
        <v>1.2206148282097575</v>
      </c>
      <c r="I41" s="4">
        <f t="shared" si="1"/>
        <v>4.3000000000000003E-6</v>
      </c>
      <c r="J41" s="5">
        <f t="shared" si="14"/>
        <v>7.9686274509800172E-7</v>
      </c>
      <c r="K41" s="5">
        <f t="shared" si="15"/>
        <v>5.9663089504904119E-4</v>
      </c>
      <c r="L41" s="5">
        <f t="shared" si="8"/>
        <v>8.8962263585189483E-10</v>
      </c>
      <c r="M41" s="6">
        <f t="shared" si="2"/>
        <v>6.2807149745858039E-6</v>
      </c>
      <c r="N41">
        <f t="shared" si="3"/>
        <v>2.04E-4</v>
      </c>
      <c r="O41">
        <f t="shared" si="16"/>
        <v>0.12206148282097576</v>
      </c>
      <c r="P41">
        <f t="shared" si="10"/>
        <v>0.87515022348406757</v>
      </c>
      <c r="Q41">
        <f t="shared" si="11"/>
        <v>0.31447230685318128</v>
      </c>
      <c r="R41">
        <f t="shared" si="12"/>
        <v>0.31447230685318145</v>
      </c>
    </row>
    <row r="42" spans="1:18">
      <c r="F42">
        <f t="shared" si="13"/>
        <v>4.0000000000000018</v>
      </c>
      <c r="G42">
        <f t="shared" si="0"/>
        <v>327.81527848101268</v>
      </c>
      <c r="H42">
        <f t="shared" si="5"/>
        <v>1.2206148282097575</v>
      </c>
      <c r="I42" s="4">
        <f t="shared" si="1"/>
        <v>4.3000000000000003E-6</v>
      </c>
      <c r="J42" s="5">
        <f t="shared" si="14"/>
        <v>7.9686274509800172E-7</v>
      </c>
      <c r="K42" s="5">
        <f t="shared" si="15"/>
        <v>5.9706089504904124E-4</v>
      </c>
      <c r="L42" s="5">
        <f t="shared" si="8"/>
        <v>8.9154751186639622E-10</v>
      </c>
      <c r="M42" s="6">
        <f t="shared" si="2"/>
        <v>6.2897714303603238E-6</v>
      </c>
      <c r="N42">
        <f t="shared" si="3"/>
        <v>2.04E-4</v>
      </c>
      <c r="O42">
        <f t="shared" si="16"/>
        <v>0.12206148282097576</v>
      </c>
      <c r="P42">
        <f t="shared" si="10"/>
        <v>0.8752970335214072</v>
      </c>
      <c r="Q42">
        <f t="shared" si="11"/>
        <v>0.31433866742824484</v>
      </c>
      <c r="R42">
        <f t="shared" si="12"/>
        <v>0.31433866742824501</v>
      </c>
    </row>
    <row r="43" spans="1:18">
      <c r="F43">
        <f t="shared" si="13"/>
        <v>4.1000000000000014</v>
      </c>
      <c r="G43">
        <f t="shared" si="0"/>
        <v>327.81527848101268</v>
      </c>
      <c r="H43">
        <f t="shared" si="5"/>
        <v>1.2206148282097575</v>
      </c>
      <c r="I43" s="4">
        <f t="shared" si="1"/>
        <v>4.3000000000000003E-6</v>
      </c>
      <c r="J43" s="5">
        <f t="shared" si="14"/>
        <v>7.9686274509800172E-7</v>
      </c>
      <c r="K43" s="5">
        <f t="shared" si="15"/>
        <v>5.9749089504904129E-4</v>
      </c>
      <c r="L43" s="5">
        <f t="shared" si="8"/>
        <v>8.9347516244905995E-10</v>
      </c>
      <c r="M43" s="6">
        <f t="shared" si="2"/>
        <v>6.2988344108944437E-6</v>
      </c>
      <c r="N43">
        <f t="shared" si="3"/>
        <v>2.04E-4</v>
      </c>
      <c r="O43">
        <f t="shared" si="16"/>
        <v>0.12206148282097576</v>
      </c>
      <c r="P43">
        <f t="shared" si="10"/>
        <v>0.87544342063159442</v>
      </c>
      <c r="Q43">
        <f t="shared" si="11"/>
        <v>0.31420541298884808</v>
      </c>
      <c r="R43">
        <f t="shared" si="12"/>
        <v>0.31420541298884824</v>
      </c>
    </row>
    <row r="44" spans="1:18">
      <c r="F44">
        <f t="shared" si="13"/>
        <v>4.2000000000000011</v>
      </c>
      <c r="G44">
        <f t="shared" si="0"/>
        <v>327.81527848101268</v>
      </c>
      <c r="H44">
        <f t="shared" si="5"/>
        <v>1.2206148282097575</v>
      </c>
      <c r="I44" s="4">
        <f t="shared" si="1"/>
        <v>4.3000000000000003E-6</v>
      </c>
      <c r="J44" s="5">
        <f t="shared" si="14"/>
        <v>7.9686274509800172E-7</v>
      </c>
      <c r="K44" s="5">
        <f t="shared" si="15"/>
        <v>5.9792089504904133E-4</v>
      </c>
      <c r="L44" s="5">
        <f t="shared" si="8"/>
        <v>8.9540558959811493E-10</v>
      </c>
      <c r="M44" s="6">
        <f t="shared" si="2"/>
        <v>6.3079039161881637E-6</v>
      </c>
      <c r="N44">
        <f t="shared" si="3"/>
        <v>2.04E-4</v>
      </c>
      <c r="O44">
        <f t="shared" si="16"/>
        <v>0.12206148282097576</v>
      </c>
      <c r="P44">
        <f t="shared" si="10"/>
        <v>0.87558938633648231</v>
      </c>
      <c r="Q44">
        <f t="shared" si="11"/>
        <v>0.31407254214966623</v>
      </c>
      <c r="R44">
        <f t="shared" si="12"/>
        <v>0.3140725421496664</v>
      </c>
    </row>
    <row r="45" spans="1:18">
      <c r="F45">
        <f t="shared" si="13"/>
        <v>4.3000000000000007</v>
      </c>
      <c r="G45">
        <f t="shared" si="0"/>
        <v>327.81527848101268</v>
      </c>
      <c r="H45">
        <f t="shared" si="5"/>
        <v>1.2206148282097575</v>
      </c>
      <c r="I45" s="4">
        <f t="shared" si="1"/>
        <v>4.3000000000000003E-6</v>
      </c>
      <c r="J45" s="5">
        <f t="shared" si="14"/>
        <v>7.9686274509800172E-7</v>
      </c>
      <c r="K45" s="5">
        <f t="shared" si="15"/>
        <v>5.9835089504904138E-4</v>
      </c>
      <c r="L45" s="5">
        <f t="shared" si="8"/>
        <v>8.9733879531178974E-10</v>
      </c>
      <c r="M45" s="6">
        <f t="shared" si="2"/>
        <v>6.3169799462414812E-6</v>
      </c>
      <c r="N45">
        <f t="shared" si="3"/>
        <v>2.04E-4</v>
      </c>
      <c r="O45">
        <f t="shared" si="16"/>
        <v>0.12206148282097576</v>
      </c>
      <c r="P45">
        <f t="shared" si="10"/>
        <v>0.87573493215135723</v>
      </c>
      <c r="Q45">
        <f t="shared" si="11"/>
        <v>0.31394005353135218</v>
      </c>
      <c r="R45">
        <f t="shared" si="12"/>
        <v>0.3139400535313524</v>
      </c>
    </row>
    <row r="46" spans="1:18">
      <c r="A46">
        <v>1</v>
      </c>
      <c r="F46">
        <f t="shared" si="13"/>
        <v>4.4000000000000004</v>
      </c>
      <c r="G46">
        <f t="shared" si="0"/>
        <v>327.81527848101268</v>
      </c>
      <c r="H46">
        <f t="shared" si="5"/>
        <v>1.2206148282097575</v>
      </c>
      <c r="I46" s="4">
        <f t="shared" si="1"/>
        <v>4.3000000000000003E-6</v>
      </c>
      <c r="J46" s="5">
        <f t="shared" si="14"/>
        <v>7.9686274509800172E-7</v>
      </c>
      <c r="K46" s="5">
        <f t="shared" si="15"/>
        <v>5.9878089504904143E-4</v>
      </c>
      <c r="L46" s="5">
        <f t="shared" si="8"/>
        <v>8.9927478158831378E-10</v>
      </c>
      <c r="M46" s="6">
        <f t="shared" si="2"/>
        <v>6.3260625010544004E-6</v>
      </c>
      <c r="N46">
        <f t="shared" si="3"/>
        <v>2.04E-4</v>
      </c>
      <c r="O46">
        <f t="shared" si="16"/>
        <v>0.12206148282097576</v>
      </c>
      <c r="P46">
        <f t="shared" si="10"/>
        <v>0.87588005958497162</v>
      </c>
      <c r="Q46">
        <f t="shared" si="11"/>
        <v>0.31380794576050636</v>
      </c>
      <c r="R46">
        <f t="shared" si="12"/>
        <v>0.31380794576050663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327.81527848101268</v>
      </c>
      <c r="H47">
        <f t="shared" si="5"/>
        <v>1.2206148282097575</v>
      </c>
      <c r="I47" s="4">
        <f t="shared" si="1"/>
        <v>4.3000000000000003E-6</v>
      </c>
      <c r="J47" s="5">
        <f t="shared" si="14"/>
        <v>7.9686274509800172E-7</v>
      </c>
      <c r="K47" s="5">
        <f t="shared" si="15"/>
        <v>5.9921089504904148E-4</v>
      </c>
      <c r="L47" s="5">
        <f t="shared" si="8"/>
        <v>9.0121355042591533E-10</v>
      </c>
      <c r="M47" s="6">
        <f t="shared" si="2"/>
        <v>6.3351515806269171E-6</v>
      </c>
      <c r="N47">
        <f t="shared" si="3"/>
        <v>2.04E-4</v>
      </c>
      <c r="O47">
        <f t="shared" si="16"/>
        <v>0.12206148282097576</v>
      </c>
      <c r="P47">
        <f t="shared" si="10"/>
        <v>0.87602477013957769</v>
      </c>
      <c r="Q47">
        <f t="shared" si="11"/>
        <v>0.31367621746964686</v>
      </c>
      <c r="R47">
        <f t="shared" si="12"/>
        <v>0.31367621746964713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327.81527848101268</v>
      </c>
      <c r="H48">
        <f t="shared" si="5"/>
        <v>1.2206148282097575</v>
      </c>
      <c r="I48" s="4">
        <f t="shared" si="1"/>
        <v>4.3000000000000003E-6</v>
      </c>
      <c r="J48" s="5">
        <f t="shared" si="14"/>
        <v>7.9686274509800172E-7</v>
      </c>
      <c r="K48" s="5">
        <f t="shared" si="15"/>
        <v>5.9964089504904153E-4</v>
      </c>
      <c r="L48" s="5">
        <f t="shared" si="8"/>
        <v>9.0315510382282337E-10</v>
      </c>
      <c r="M48" s="6">
        <f t="shared" si="2"/>
        <v>6.3442471849590338E-6</v>
      </c>
      <c r="N48">
        <f t="shared" si="3"/>
        <v>2.04E-4</v>
      </c>
      <c r="O48">
        <f t="shared" si="16"/>
        <v>0.12206148282097576</v>
      </c>
      <c r="P48">
        <f t="shared" si="10"/>
        <v>0.87616906531095895</v>
      </c>
      <c r="Q48">
        <f t="shared" si="11"/>
        <v>0.31354486729717967</v>
      </c>
      <c r="R48">
        <f t="shared" si="12"/>
        <v>0.31354486729717995</v>
      </c>
    </row>
    <row r="49" spans="6:18">
      <c r="F49">
        <f t="shared" si="13"/>
        <v>4.6999999999999993</v>
      </c>
      <c r="G49">
        <f t="shared" si="0"/>
        <v>327.81527848101268</v>
      </c>
      <c r="H49">
        <f t="shared" si="5"/>
        <v>1.2206148282097575</v>
      </c>
      <c r="I49" s="4">
        <f t="shared" si="1"/>
        <v>4.3000000000000003E-6</v>
      </c>
      <c r="J49" s="5">
        <f t="shared" si="14"/>
        <v>7.9686274509800172E-7</v>
      </c>
      <c r="K49" s="5">
        <f t="shared" si="15"/>
        <v>6.0007089504904158E-4</v>
      </c>
      <c r="L49" s="5">
        <f t="shared" si="8"/>
        <v>9.0509944377726701E-10</v>
      </c>
      <c r="M49" s="6">
        <f t="shared" si="2"/>
        <v>6.3533493140507489E-6</v>
      </c>
      <c r="N49">
        <f t="shared" si="3"/>
        <v>2.04E-4</v>
      </c>
      <c r="O49">
        <f t="shared" si="16"/>
        <v>0.12206148282097576</v>
      </c>
      <c r="P49">
        <f t="shared" si="10"/>
        <v>0.87631294658846315</v>
      </c>
      <c r="Q49">
        <f t="shared" si="11"/>
        <v>0.31341389388736912</v>
      </c>
      <c r="R49">
        <f t="shared" si="12"/>
        <v>0.3134138938873694</v>
      </c>
    </row>
    <row r="50" spans="6:18">
      <c r="F50">
        <f t="shared" si="13"/>
        <v>4.7999999999999989</v>
      </c>
      <c r="G50">
        <f t="shared" si="0"/>
        <v>327.81527848101268</v>
      </c>
      <c r="H50">
        <f t="shared" si="5"/>
        <v>1.2206148282097575</v>
      </c>
      <c r="I50" s="4">
        <f t="shared" si="1"/>
        <v>4.3000000000000003E-6</v>
      </c>
      <c r="J50" s="5">
        <f t="shared" si="14"/>
        <v>7.9686274509800172E-7</v>
      </c>
      <c r="K50" s="5">
        <f t="shared" si="15"/>
        <v>6.0050089504904162E-4</v>
      </c>
      <c r="L50" s="5">
        <f t="shared" si="8"/>
        <v>9.0704657228747504E-10</v>
      </c>
      <c r="M50" s="6">
        <f t="shared" si="2"/>
        <v>6.3624579679020648E-6</v>
      </c>
      <c r="N50">
        <f t="shared" si="3"/>
        <v>2.04E-4</v>
      </c>
      <c r="O50">
        <f t="shared" si="16"/>
        <v>0.12206148282097576</v>
      </c>
      <c r="P50">
        <f t="shared" si="10"/>
        <v>0.87645641545503516</v>
      </c>
      <c r="Q50">
        <f t="shared" si="11"/>
        <v>0.31328329589030857</v>
      </c>
      <c r="R50">
        <f t="shared" si="12"/>
        <v>0.31328329589030879</v>
      </c>
    </row>
    <row r="51" spans="6:18">
      <c r="F51">
        <f t="shared" si="13"/>
        <v>4.8999999999999986</v>
      </c>
      <c r="G51">
        <f t="shared" si="0"/>
        <v>327.81527848101268</v>
      </c>
      <c r="H51">
        <f t="shared" si="5"/>
        <v>1.2206148282097575</v>
      </c>
      <c r="I51" s="4">
        <f t="shared" si="1"/>
        <v>4.3000000000000003E-6</v>
      </c>
      <c r="J51" s="5">
        <f t="shared" si="14"/>
        <v>7.9686274509800172E-7</v>
      </c>
      <c r="K51" s="5">
        <f t="shared" si="15"/>
        <v>6.0093089504904167E-4</v>
      </c>
      <c r="L51" s="5">
        <f t="shared" si="8"/>
        <v>9.0899649135167624E-10</v>
      </c>
      <c r="M51" s="6">
        <f t="shared" si="2"/>
        <v>6.37157314651298E-6</v>
      </c>
      <c r="N51">
        <f t="shared" si="3"/>
        <v>2.04E-4</v>
      </c>
      <c r="O51">
        <f t="shared" si="16"/>
        <v>0.12206148282097576</v>
      </c>
      <c r="P51">
        <f t="shared" si="10"/>
        <v>0.8765994733872482</v>
      </c>
      <c r="Q51">
        <f t="shared" si="11"/>
        <v>0.31315307196189102</v>
      </c>
      <c r="R51">
        <f t="shared" si="12"/>
        <v>0.31315307196189118</v>
      </c>
    </row>
    <row r="52" spans="6:18">
      <c r="F52">
        <f t="shared" si="13"/>
        <v>4.9999999999999982</v>
      </c>
      <c r="G52">
        <f t="shared" si="0"/>
        <v>327.81527848101268</v>
      </c>
      <c r="H52">
        <f t="shared" si="5"/>
        <v>1.2206148282097575</v>
      </c>
      <c r="I52" s="4">
        <f t="shared" si="1"/>
        <v>4.3000000000000003E-6</v>
      </c>
      <c r="J52" s="5">
        <f t="shared" si="14"/>
        <v>7.9686274509800172E-7</v>
      </c>
      <c r="K52" s="5">
        <f t="shared" si="15"/>
        <v>6.0136089504904172E-4</v>
      </c>
      <c r="L52" s="5">
        <f t="shared" si="8"/>
        <v>9.1094920296809929E-10</v>
      </c>
      <c r="M52" s="6">
        <f t="shared" si="2"/>
        <v>6.3806948498834935E-6</v>
      </c>
      <c r="N52">
        <f t="shared" si="3"/>
        <v>2.04E-4</v>
      </c>
      <c r="O52">
        <f t="shared" si="16"/>
        <v>0.12206148282097576</v>
      </c>
      <c r="P52">
        <f t="shared" si="10"/>
        <v>0.8767421218553354</v>
      </c>
      <c r="Q52">
        <f t="shared" si="11"/>
        <v>0.31302322076378025</v>
      </c>
      <c r="R52">
        <f t="shared" si="12"/>
        <v>0.31302322076378042</v>
      </c>
    </row>
    <row r="53" spans="6:18">
      <c r="F53">
        <f t="shared" si="13"/>
        <v>5.0999999999999979</v>
      </c>
      <c r="G53">
        <f t="shared" si="0"/>
        <v>327.81527848101268</v>
      </c>
      <c r="H53">
        <f t="shared" si="5"/>
        <v>1.2206148282097575</v>
      </c>
      <c r="I53" s="4">
        <f t="shared" si="1"/>
        <v>4.3000000000000003E-6</v>
      </c>
      <c r="J53" s="5">
        <f t="shared" si="14"/>
        <v>7.9686274509800172E-7</v>
      </c>
      <c r="K53" s="5">
        <f t="shared" si="15"/>
        <v>6.0179089504904177E-4</v>
      </c>
      <c r="L53" s="5">
        <f t="shared" si="8"/>
        <v>9.1290470913497341E-10</v>
      </c>
      <c r="M53" s="6">
        <f t="shared" si="2"/>
        <v>6.389823078013607E-6</v>
      </c>
      <c r="N53">
        <f t="shared" si="3"/>
        <v>2.04E-4</v>
      </c>
      <c r="O53">
        <f t="shared" si="16"/>
        <v>0.12206148282097576</v>
      </c>
      <c r="P53">
        <f t="shared" si="10"/>
        <v>0.8768843623232232</v>
      </c>
      <c r="Q53">
        <f t="shared" si="11"/>
        <v>0.31289374096338185</v>
      </c>
      <c r="R53">
        <f t="shared" si="12"/>
        <v>0.31289374096338202</v>
      </c>
    </row>
    <row r="54" spans="6:18">
      <c r="F54">
        <f t="shared" si="13"/>
        <v>5.1999999999999975</v>
      </c>
      <c r="G54">
        <f t="shared" si="0"/>
        <v>327.81527848101268</v>
      </c>
      <c r="H54">
        <f t="shared" si="5"/>
        <v>1.2206148282097575</v>
      </c>
      <c r="I54" s="4">
        <f t="shared" si="1"/>
        <v>4.3000000000000003E-6</v>
      </c>
      <c r="J54" s="5">
        <f t="shared" si="14"/>
        <v>7.9686274509800172E-7</v>
      </c>
      <c r="K54" s="5">
        <f t="shared" si="15"/>
        <v>6.0222089504904182E-4</v>
      </c>
      <c r="L54" s="5">
        <f t="shared" si="8"/>
        <v>9.1486301185052706E-10</v>
      </c>
      <c r="M54" s="6">
        <f t="shared" si="2"/>
        <v>6.3989578309033181E-6</v>
      </c>
      <c r="N54">
        <f t="shared" si="3"/>
        <v>2.04E-4</v>
      </c>
      <c r="O54">
        <f t="shared" si="16"/>
        <v>0.12206148282097576</v>
      </c>
      <c r="P54">
        <f t="shared" si="10"/>
        <v>0.8770261962485616</v>
      </c>
      <c r="Q54">
        <f t="shared" si="11"/>
        <v>0.31276463123381459</v>
      </c>
      <c r="R54">
        <f t="shared" si="12"/>
        <v>0.31276463123381476</v>
      </c>
    </row>
    <row r="55" spans="6:18">
      <c r="F55">
        <f t="shared" si="13"/>
        <v>5.2999999999999972</v>
      </c>
      <c r="G55">
        <f t="shared" si="0"/>
        <v>327.81527848101268</v>
      </c>
      <c r="H55">
        <f t="shared" si="5"/>
        <v>1.2206148282097575</v>
      </c>
      <c r="I55" s="4">
        <f t="shared" si="1"/>
        <v>4.3000000000000003E-6</v>
      </c>
      <c r="J55" s="5">
        <f t="shared" si="14"/>
        <v>7.9686274509800172E-7</v>
      </c>
      <c r="K55" s="5">
        <f t="shared" si="15"/>
        <v>6.0265089504904187E-4</v>
      </c>
      <c r="L55" s="5">
        <f t="shared" si="8"/>
        <v>9.1682411311298965E-10</v>
      </c>
      <c r="M55" s="6">
        <f t="shared" si="2"/>
        <v>6.4080991085526317E-6</v>
      </c>
      <c r="N55">
        <f t="shared" si="3"/>
        <v>2.04E-4</v>
      </c>
      <c r="O55">
        <f t="shared" si="16"/>
        <v>0.12206148282097576</v>
      </c>
      <c r="P55">
        <f t="shared" si="10"/>
        <v>0.87716762508275559</v>
      </c>
      <c r="Q55">
        <f t="shared" si="11"/>
        <v>0.31263589025388172</v>
      </c>
      <c r="R55">
        <f t="shared" si="12"/>
        <v>0.31263589025388183</v>
      </c>
    </row>
    <row r="56" spans="6:18">
      <c r="F56">
        <f t="shared" si="13"/>
        <v>5.3999999999999968</v>
      </c>
      <c r="G56">
        <f t="shared" si="0"/>
        <v>327.81527848101268</v>
      </c>
      <c r="H56">
        <f t="shared" si="5"/>
        <v>1.2206148282097575</v>
      </c>
      <c r="I56" s="4">
        <f t="shared" si="1"/>
        <v>4.3000000000000003E-6</v>
      </c>
      <c r="J56" s="5">
        <f t="shared" si="14"/>
        <v>7.9686274509800172E-7</v>
      </c>
      <c r="K56" s="5">
        <f t="shared" si="15"/>
        <v>6.0308089504904191E-4</v>
      </c>
      <c r="L56" s="5">
        <f t="shared" si="8"/>
        <v>9.1878801492058935E-10</v>
      </c>
      <c r="M56" s="6">
        <f t="shared" si="2"/>
        <v>6.4172469109615419E-6</v>
      </c>
      <c r="N56">
        <f t="shared" si="3"/>
        <v>2.04E-4</v>
      </c>
      <c r="O56">
        <f t="shared" si="16"/>
        <v>0.12206148282097576</v>
      </c>
      <c r="P56">
        <f t="shared" si="10"/>
        <v>0.87730865027099669</v>
      </c>
      <c r="Q56">
        <f t="shared" si="11"/>
        <v>0.31250751670804261</v>
      </c>
      <c r="R56">
        <f t="shared" si="12"/>
        <v>0.31250751670804272</v>
      </c>
    </row>
    <row r="57" spans="6:18">
      <c r="F57">
        <f t="shared" si="13"/>
        <v>5.4999999999999964</v>
      </c>
      <c r="G57">
        <f t="shared" si="0"/>
        <v>327.81527848101268</v>
      </c>
      <c r="H57">
        <f t="shared" si="5"/>
        <v>1.2206148282097575</v>
      </c>
      <c r="I57" s="4">
        <f t="shared" si="1"/>
        <v>4.3000000000000003E-6</v>
      </c>
      <c r="J57" s="5">
        <f t="shared" si="14"/>
        <v>7.9686274509800172E-7</v>
      </c>
      <c r="K57" s="5">
        <f t="shared" si="15"/>
        <v>6.0351089504904196E-4</v>
      </c>
      <c r="L57" s="5">
        <f t="shared" si="8"/>
        <v>9.2075471927155558E-10</v>
      </c>
      <c r="M57" s="6">
        <f t="shared" si="2"/>
        <v>6.4264012381300531E-6</v>
      </c>
      <c r="N57">
        <f t="shared" si="3"/>
        <v>2.04E-4</v>
      </c>
      <c r="O57">
        <f t="shared" si="16"/>
        <v>0.12206148282097576</v>
      </c>
      <c r="P57">
        <f t="shared" si="10"/>
        <v>0.8774492732522936</v>
      </c>
      <c r="Q57">
        <f t="shared" si="11"/>
        <v>0.31237950928638458</v>
      </c>
      <c r="R57">
        <f t="shared" si="12"/>
        <v>0.31237950928638469</v>
      </c>
    </row>
    <row r="58" spans="6:18">
      <c r="F58">
        <f t="shared" si="13"/>
        <v>5.5999999999999961</v>
      </c>
      <c r="G58">
        <f t="shared" si="0"/>
        <v>327.81527848101268</v>
      </c>
      <c r="H58">
        <f t="shared" si="5"/>
        <v>1.2206148282097575</v>
      </c>
      <c r="I58" s="4">
        <f t="shared" si="1"/>
        <v>4.3000000000000003E-6</v>
      </c>
      <c r="J58" s="5">
        <f t="shared" si="14"/>
        <v>7.9686274509800172E-7</v>
      </c>
      <c r="K58" s="5">
        <f t="shared" si="15"/>
        <v>6.0394089504904201E-4</v>
      </c>
      <c r="L58" s="5">
        <f t="shared" si="8"/>
        <v>9.227242281641169E-10</v>
      </c>
      <c r="M58" s="6">
        <f t="shared" si="2"/>
        <v>6.4355620900581625E-6</v>
      </c>
      <c r="N58">
        <f t="shared" si="3"/>
        <v>2.04E-4</v>
      </c>
      <c r="O58">
        <f t="shared" si="16"/>
        <v>0.12206148282097576</v>
      </c>
      <c r="P58">
        <f t="shared" si="10"/>
        <v>0.87758949545950371</v>
      </c>
      <c r="Q58">
        <f t="shared" si="11"/>
        <v>0.31225186668459487</v>
      </c>
      <c r="R58">
        <f t="shared" si="12"/>
        <v>0.31225186668459498</v>
      </c>
    </row>
    <row r="59" spans="6:18">
      <c r="F59">
        <f t="shared" si="13"/>
        <v>5.6999999999999957</v>
      </c>
      <c r="G59">
        <f t="shared" si="0"/>
        <v>327.81527848101268</v>
      </c>
      <c r="H59">
        <f t="shared" si="5"/>
        <v>1.2206148282097575</v>
      </c>
      <c r="I59" s="4">
        <f t="shared" si="1"/>
        <v>4.3000000000000003E-6</v>
      </c>
      <c r="J59" s="5">
        <f t="shared" si="14"/>
        <v>7.9686274509800172E-7</v>
      </c>
      <c r="K59" s="5">
        <f t="shared" si="15"/>
        <v>6.0437089504904206E-4</v>
      </c>
      <c r="L59" s="5">
        <f t="shared" si="8"/>
        <v>9.2469654359650232E-10</v>
      </c>
      <c r="M59" s="6">
        <f t="shared" si="2"/>
        <v>6.4447294667458721E-6</v>
      </c>
      <c r="N59">
        <f t="shared" si="3"/>
        <v>2.04E-4</v>
      </c>
      <c r="O59">
        <f t="shared" si="16"/>
        <v>0.12206148282097576</v>
      </c>
      <c r="P59">
        <f t="shared" si="10"/>
        <v>0.87772931831936341</v>
      </c>
      <c r="Q59">
        <f t="shared" si="11"/>
        <v>0.31212458760393258</v>
      </c>
      <c r="R59">
        <f t="shared" si="12"/>
        <v>0.31212458760393269</v>
      </c>
    </row>
    <row r="60" spans="6:18">
      <c r="F60">
        <f t="shared" si="13"/>
        <v>5.7999999999999954</v>
      </c>
      <c r="G60">
        <f t="shared" si="0"/>
        <v>327.81527848101268</v>
      </c>
      <c r="H60">
        <f t="shared" si="5"/>
        <v>1.2206148282097575</v>
      </c>
      <c r="I60" s="4">
        <f t="shared" si="1"/>
        <v>4.3000000000000003E-6</v>
      </c>
      <c r="J60" s="5">
        <f t="shared" si="14"/>
        <v>7.9686274509800172E-7</v>
      </c>
      <c r="K60" s="5">
        <f t="shared" si="15"/>
        <v>6.0480089504904211E-4</v>
      </c>
      <c r="L60" s="5">
        <f t="shared" si="8"/>
        <v>9.2667166756694052E-10</v>
      </c>
      <c r="M60" s="6">
        <f t="shared" si="2"/>
        <v>6.4539033681931799E-6</v>
      </c>
      <c r="N60">
        <f t="shared" si="3"/>
        <v>2.04E-4</v>
      </c>
      <c r="O60">
        <f t="shared" si="16"/>
        <v>0.12206148282097576</v>
      </c>
      <c r="P60">
        <f t="shared" si="10"/>
        <v>0.87786874325251785</v>
      </c>
      <c r="Q60">
        <f t="shared" si="11"/>
        <v>0.31199767075120105</v>
      </c>
      <c r="R60">
        <f t="shared" si="12"/>
        <v>0.31199767075120122</v>
      </c>
    </row>
    <row r="61" spans="6:18">
      <c r="F61">
        <f t="shared" si="13"/>
        <v>5.899999999999995</v>
      </c>
      <c r="G61">
        <f t="shared" si="0"/>
        <v>327.81527848101268</v>
      </c>
      <c r="H61">
        <f t="shared" si="5"/>
        <v>1.2206148282097575</v>
      </c>
      <c r="I61" s="4">
        <f t="shared" si="1"/>
        <v>4.3000000000000003E-6</v>
      </c>
      <c r="J61" s="5">
        <f t="shared" si="14"/>
        <v>7.9686274509800172E-7</v>
      </c>
      <c r="K61" s="5">
        <f t="shared" si="15"/>
        <v>6.0523089504904216E-4</v>
      </c>
      <c r="L61" s="5">
        <f t="shared" si="8"/>
        <v>9.2864960207366039E-10</v>
      </c>
      <c r="M61" s="6">
        <f t="shared" si="2"/>
        <v>6.463083794400087E-6</v>
      </c>
      <c r="N61">
        <f t="shared" si="3"/>
        <v>2.04E-4</v>
      </c>
      <c r="O61">
        <f t="shared" si="16"/>
        <v>0.12206148282097576</v>
      </c>
      <c r="P61">
        <f t="shared" si="10"/>
        <v>0.87800777167355226</v>
      </c>
      <c r="Q61">
        <f t="shared" si="11"/>
        <v>0.31187111483872026</v>
      </c>
      <c r="R61">
        <f t="shared" si="12"/>
        <v>0.31187111483872043</v>
      </c>
    </row>
    <row r="62" spans="6:18">
      <c r="F62">
        <f t="shared" si="13"/>
        <v>5.9999999999999947</v>
      </c>
      <c r="G62">
        <f t="shared" si="0"/>
        <v>327.81527848101268</v>
      </c>
      <c r="H62">
        <f t="shared" si="5"/>
        <v>1.2206148282097575</v>
      </c>
      <c r="I62" s="4">
        <f t="shared" si="1"/>
        <v>4.3000000000000003E-6</v>
      </c>
      <c r="J62" s="5">
        <f t="shared" si="14"/>
        <v>7.9686274509800172E-7</v>
      </c>
      <c r="K62" s="5">
        <f t="shared" si="15"/>
        <v>6.056608950490422E-4</v>
      </c>
      <c r="L62" s="5">
        <f t="shared" si="8"/>
        <v>9.3063034911489103E-10</v>
      </c>
      <c r="M62" s="6">
        <f t="shared" si="2"/>
        <v>6.4722707453665949E-6</v>
      </c>
      <c r="N62">
        <f t="shared" si="3"/>
        <v>2.04E-4</v>
      </c>
      <c r="O62">
        <f t="shared" si="16"/>
        <v>0.12206148282097576</v>
      </c>
      <c r="P62">
        <f t="shared" si="10"/>
        <v>0.87814640499102192</v>
      </c>
      <c r="Q62">
        <f t="shared" si="11"/>
        <v>0.31174491858429937</v>
      </c>
      <c r="R62">
        <f t="shared" si="12"/>
        <v>0.31174491858429954</v>
      </c>
    </row>
    <row r="63" spans="6:18">
      <c r="F63">
        <f t="shared" si="13"/>
        <v>6.0999999999999943</v>
      </c>
      <c r="G63">
        <f t="shared" si="0"/>
        <v>327.81527848101268</v>
      </c>
      <c r="H63">
        <f t="shared" si="5"/>
        <v>1.2206148282097575</v>
      </c>
      <c r="I63" s="4">
        <f t="shared" si="1"/>
        <v>4.3000000000000003E-6</v>
      </c>
      <c r="J63" s="5">
        <f t="shared" si="14"/>
        <v>7.9686274509800172E-7</v>
      </c>
      <c r="K63" s="5">
        <f t="shared" si="15"/>
        <v>6.0609089504904225E-4</v>
      </c>
      <c r="L63" s="5">
        <f t="shared" si="8"/>
        <v>9.3261391068886112E-10</v>
      </c>
      <c r="M63" s="6">
        <f t="shared" si="2"/>
        <v>6.4814642210927021E-6</v>
      </c>
      <c r="N63">
        <f t="shared" si="3"/>
        <v>2.04E-4</v>
      </c>
      <c r="O63">
        <f t="shared" si="16"/>
        <v>0.12206148282097576</v>
      </c>
      <c r="P63">
        <f t="shared" si="10"/>
        <v>0.87828464460748157</v>
      </c>
      <c r="Q63">
        <f t="shared" si="11"/>
        <v>0.31161908071120931</v>
      </c>
      <c r="R63">
        <f t="shared" si="12"/>
        <v>0.31161908071120947</v>
      </c>
    </row>
    <row r="64" spans="6:18">
      <c r="F64">
        <f t="shared" si="13"/>
        <v>6.199999999999994</v>
      </c>
      <c r="G64">
        <f t="shared" si="0"/>
        <v>327.81527848101268</v>
      </c>
      <c r="H64">
        <f t="shared" si="5"/>
        <v>1.2206148282097575</v>
      </c>
      <c r="I64" s="4">
        <f t="shared" si="1"/>
        <v>4.3000000000000003E-6</v>
      </c>
      <c r="J64" s="5">
        <f t="shared" si="14"/>
        <v>7.9686274509800172E-7</v>
      </c>
      <c r="K64" s="5">
        <f t="shared" si="15"/>
        <v>6.065208950490423E-4</v>
      </c>
      <c r="L64" s="5">
        <f t="shared" si="8"/>
        <v>9.3460028879379935E-10</v>
      </c>
      <c r="M64" s="6">
        <f t="shared" si="2"/>
        <v>6.4906642215784067E-6</v>
      </c>
      <c r="N64">
        <f t="shared" si="3"/>
        <v>2.04E-4</v>
      </c>
      <c r="O64">
        <f t="shared" si="16"/>
        <v>0.12206148282097576</v>
      </c>
      <c r="P64">
        <f t="shared" si="10"/>
        <v>0.87842249191951582</v>
      </c>
      <c r="Q64">
        <f t="shared" si="11"/>
        <v>0.31149359994815584</v>
      </c>
      <c r="R64">
        <f t="shared" si="12"/>
        <v>0.31149359994815601</v>
      </c>
    </row>
    <row r="65" spans="6:18">
      <c r="F65">
        <f t="shared" si="13"/>
        <v>6.2999999999999936</v>
      </c>
      <c r="G65">
        <f t="shared" si="0"/>
        <v>327.81527848101268</v>
      </c>
      <c r="H65">
        <f t="shared" si="5"/>
        <v>1.2206148282097575</v>
      </c>
      <c r="I65" s="4">
        <f t="shared" si="1"/>
        <v>4.3000000000000003E-6</v>
      </c>
      <c r="J65" s="5">
        <f t="shared" si="14"/>
        <v>7.9686274509800172E-7</v>
      </c>
      <c r="K65" s="5">
        <f t="shared" si="15"/>
        <v>6.0695089504904235E-4</v>
      </c>
      <c r="L65" s="5">
        <f t="shared" si="8"/>
        <v>9.3658948542793512E-10</v>
      </c>
      <c r="M65" s="6">
        <f t="shared" si="2"/>
        <v>6.4998707468237139E-6</v>
      </c>
      <c r="N65">
        <f t="shared" si="3"/>
        <v>2.04E-4</v>
      </c>
      <c r="O65">
        <f t="shared" si="16"/>
        <v>0.12206148282097576</v>
      </c>
      <c r="P65">
        <f t="shared" si="10"/>
        <v>0.87855994831776862</v>
      </c>
      <c r="Q65">
        <f t="shared" si="11"/>
        <v>0.31136847502925252</v>
      </c>
      <c r="R65">
        <f t="shared" si="12"/>
        <v>0.31136847502925269</v>
      </c>
    </row>
    <row r="66" spans="6:18">
      <c r="F66">
        <f t="shared" si="13"/>
        <v>6.3999999999999932</v>
      </c>
      <c r="G66">
        <f t="shared" ref="G66:G129" si="17">Tc+R_*F66</f>
        <v>327.81527848101268</v>
      </c>
      <c r="H66">
        <f t="shared" ref="H66:H82" si="18">(G66-Tf)/ml</f>
        <v>1.2206148282097575</v>
      </c>
      <c r="I66" s="4">
        <f t="shared" ref="I66:I129" si="19">we</f>
        <v>4.3000000000000003E-6</v>
      </c>
      <c r="J66" s="5">
        <f t="shared" si="14"/>
        <v>7.9686274509800172E-7</v>
      </c>
      <c r="K66" s="5">
        <f t="shared" si="15"/>
        <v>6.073808950490424E-4</v>
      </c>
      <c r="L66" s="5">
        <f t="shared" si="8"/>
        <v>9.385815025894965E-10</v>
      </c>
      <c r="M66" s="6">
        <f t="shared" ref="M66:M129" si="20">f2_*f3_/f1_/K66*L66</f>
        <v>6.5090837968286169E-6</v>
      </c>
      <c r="N66">
        <f t="shared" ref="N66:N129" si="21">del_dl</f>
        <v>2.04E-4</v>
      </c>
      <c r="O66">
        <f t="shared" si="16"/>
        <v>0.12206148282097576</v>
      </c>
      <c r="P66">
        <f t="shared" si="10"/>
        <v>0.87869701518697241</v>
      </c>
      <c r="Q66">
        <f t="shared" si="11"/>
        <v>0.31124370469399387</v>
      </c>
      <c r="R66">
        <f t="shared" si="12"/>
        <v>0.31124370469399404</v>
      </c>
    </row>
    <row r="67" spans="6:18">
      <c r="F67">
        <f t="shared" si="13"/>
        <v>6.4999999999999929</v>
      </c>
      <c r="G67">
        <f t="shared" si="17"/>
        <v>327.81527848101268</v>
      </c>
      <c r="H67">
        <f t="shared" si="18"/>
        <v>1.2206148282097575</v>
      </c>
      <c r="I67" s="4">
        <f t="shared" si="19"/>
        <v>4.3000000000000003E-6</v>
      </c>
      <c r="J67" s="5">
        <f t="shared" si="14"/>
        <v>7.9686274509800172E-7</v>
      </c>
      <c r="K67" s="5">
        <f t="shared" si="15"/>
        <v>6.0781089504904245E-4</v>
      </c>
      <c r="L67" s="5">
        <f t="shared" ref="L67:L130" si="22">K67^3*4/3*PI()</f>
        <v>9.40576342276713E-10</v>
      </c>
      <c r="M67" s="6">
        <f t="shared" si="20"/>
        <v>6.5183033715931217E-6</v>
      </c>
      <c r="N67">
        <f t="shared" si="21"/>
        <v>2.04E-4</v>
      </c>
      <c r="O67">
        <f t="shared" si="16"/>
        <v>0.12206148282097576</v>
      </c>
      <c r="P67">
        <f t="shared" ref="P67:P130" si="23">R67*O67+(1-R67)*H67</f>
        <v>0.87883369390597743</v>
      </c>
      <c r="Q67">
        <f t="shared" ref="Q67:Q130" si="24">Q66+pl/ps*Dl/N66*((Tc-Tf)/ml-Co)/H66/(1-kpart)*M66*dt/L66-Q66*3/K66*we*dt</f>
        <v>0.31111928768722874</v>
      </c>
      <c r="R67">
        <f t="shared" ref="R67:R130" si="25">esidtGeral(R66,K66,MAX(I66,J66),pl,ps,kpart,H66,(H67-H66)/dt,M66,L66,Dl,N66,Co,dt)</f>
        <v>0.31111928768722891</v>
      </c>
    </row>
    <row r="68" spans="6:18">
      <c r="F68">
        <f t="shared" si="13"/>
        <v>6.5999999999999925</v>
      </c>
      <c r="G68">
        <f t="shared" si="17"/>
        <v>327.81527848101268</v>
      </c>
      <c r="H68">
        <f t="shared" si="18"/>
        <v>1.2206148282097575</v>
      </c>
      <c r="I68" s="4">
        <f t="shared" si="19"/>
        <v>4.3000000000000003E-6</v>
      </c>
      <c r="J68" s="5">
        <f t="shared" si="14"/>
        <v>7.9686274509800172E-7</v>
      </c>
      <c r="K68" s="5">
        <f t="shared" si="15"/>
        <v>6.082408950490425E-4</v>
      </c>
      <c r="L68" s="5">
        <f t="shared" si="22"/>
        <v>9.425740064878131E-10</v>
      </c>
      <c r="M68" s="6">
        <f t="shared" si="20"/>
        <v>6.5275294711172247E-6</v>
      </c>
      <c r="N68">
        <f t="shared" si="21"/>
        <v>2.04E-4</v>
      </c>
      <c r="O68">
        <f t="shared" si="16"/>
        <v>0.12206148282097576</v>
      </c>
      <c r="P68">
        <f t="shared" si="23"/>
        <v>0.87896998584778163</v>
      </c>
      <c r="Q68">
        <f t="shared" si="24"/>
        <v>0.31099522275913383</v>
      </c>
      <c r="R68">
        <f t="shared" si="25"/>
        <v>0.31099522275913394</v>
      </c>
    </row>
    <row r="69" spans="6:18">
      <c r="F69">
        <f t="shared" si="13"/>
        <v>6.6999999999999922</v>
      </c>
      <c r="G69">
        <f t="shared" si="17"/>
        <v>327.81527848101268</v>
      </c>
      <c r="H69">
        <f t="shared" si="18"/>
        <v>1.2206148282097575</v>
      </c>
      <c r="I69" s="4">
        <f t="shared" si="19"/>
        <v>4.3000000000000003E-6</v>
      </c>
      <c r="J69" s="5">
        <f t="shared" si="14"/>
        <v>7.9686274509800172E-7</v>
      </c>
      <c r="K69" s="5">
        <f t="shared" si="15"/>
        <v>6.0867089504904254E-4</v>
      </c>
      <c r="L69" s="5">
        <f t="shared" si="22"/>
        <v>9.445744972210259E-10</v>
      </c>
      <c r="M69" s="6">
        <f t="shared" si="20"/>
        <v>6.536762095400927E-6</v>
      </c>
      <c r="N69">
        <f t="shared" si="21"/>
        <v>2.04E-4</v>
      </c>
      <c r="O69">
        <f t="shared" si="16"/>
        <v>0.12206148282097576</v>
      </c>
      <c r="P69">
        <f t="shared" si="23"/>
        <v>0.87910589237955838</v>
      </c>
      <c r="Q69">
        <f t="shared" si="24"/>
        <v>0.31087150866518709</v>
      </c>
      <c r="R69">
        <f t="shared" si="25"/>
        <v>0.3108715086651872</v>
      </c>
    </row>
    <row r="70" spans="6:18">
      <c r="F70">
        <f t="shared" si="13"/>
        <v>6.7999999999999918</v>
      </c>
      <c r="G70">
        <f t="shared" si="17"/>
        <v>327.81527848101268</v>
      </c>
      <c r="H70">
        <f t="shared" si="18"/>
        <v>1.2206148282097575</v>
      </c>
      <c r="I70" s="4">
        <f t="shared" si="19"/>
        <v>4.3000000000000003E-6</v>
      </c>
      <c r="J70" s="5">
        <f t="shared" si="14"/>
        <v>7.9686274509800172E-7</v>
      </c>
      <c r="K70" s="5">
        <f t="shared" si="15"/>
        <v>6.0910089504904259E-4</v>
      </c>
      <c r="L70" s="5">
        <f t="shared" si="22"/>
        <v>9.4657781647458028E-10</v>
      </c>
      <c r="M70" s="6">
        <f t="shared" si="20"/>
        <v>6.5460012444442302E-6</v>
      </c>
      <c r="N70">
        <f t="shared" si="21"/>
        <v>2.04E-4</v>
      </c>
      <c r="O70">
        <f t="shared" si="16"/>
        <v>0.12206148282097576</v>
      </c>
      <c r="P70">
        <f t="shared" si="23"/>
        <v>0.87924141486268681</v>
      </c>
      <c r="Q70">
        <f t="shared" si="24"/>
        <v>0.31074814416614183</v>
      </c>
      <c r="R70">
        <f t="shared" si="25"/>
        <v>0.31074814416614194</v>
      </c>
    </row>
    <row r="71" spans="6:18">
      <c r="F71">
        <f t="shared" si="13"/>
        <v>6.8999999999999915</v>
      </c>
      <c r="G71">
        <f t="shared" si="17"/>
        <v>327.81527848101268</v>
      </c>
      <c r="H71">
        <f t="shared" si="18"/>
        <v>1.2206148282097575</v>
      </c>
      <c r="I71" s="4">
        <f t="shared" si="19"/>
        <v>4.3000000000000003E-6</v>
      </c>
      <c r="J71" s="5">
        <f t="shared" si="14"/>
        <v>7.9686274509800172E-7</v>
      </c>
      <c r="K71" s="5">
        <f t="shared" si="15"/>
        <v>6.0953089504904264E-4</v>
      </c>
      <c r="L71" s="5">
        <f t="shared" si="22"/>
        <v>9.4858396624670473E-10</v>
      </c>
      <c r="M71" s="6">
        <f t="shared" si="20"/>
        <v>6.5552469182471308E-6</v>
      </c>
      <c r="N71">
        <f t="shared" si="21"/>
        <v>2.04E-4</v>
      </c>
      <c r="O71">
        <f t="shared" si="16"/>
        <v>0.12206148282097576</v>
      </c>
      <c r="P71">
        <f t="shared" si="23"/>
        <v>0.87937655465277886</v>
      </c>
      <c r="Q71">
        <f t="shared" si="24"/>
        <v>0.31062512802800046</v>
      </c>
      <c r="R71">
        <f t="shared" si="25"/>
        <v>0.31062512802800057</v>
      </c>
    </row>
    <row r="72" spans="6:18">
      <c r="F72">
        <f t="shared" si="13"/>
        <v>6.9999999999999911</v>
      </c>
      <c r="G72">
        <f t="shared" si="17"/>
        <v>327.81527848101268</v>
      </c>
      <c r="H72">
        <f t="shared" si="18"/>
        <v>1.2206148282097575</v>
      </c>
      <c r="I72" s="4">
        <f t="shared" si="19"/>
        <v>4.3000000000000003E-6</v>
      </c>
      <c r="J72" s="5">
        <f t="shared" si="14"/>
        <v>7.9686274509800172E-7</v>
      </c>
      <c r="K72" s="5">
        <f t="shared" si="15"/>
        <v>6.0996089504904269E-4</v>
      </c>
      <c r="L72" s="5">
        <f t="shared" si="22"/>
        <v>9.5059294853562855E-10</v>
      </c>
      <c r="M72" s="6">
        <f t="shared" si="20"/>
        <v>6.5644991168096324E-6</v>
      </c>
      <c r="N72">
        <f t="shared" si="21"/>
        <v>2.04E-4</v>
      </c>
      <c r="O72">
        <f t="shared" si="16"/>
        <v>0.12206148282097576</v>
      </c>
      <c r="P72">
        <f t="shared" si="23"/>
        <v>0.87951131309970865</v>
      </c>
      <c r="Q72">
        <f t="shared" si="24"/>
        <v>0.31050245902198859</v>
      </c>
      <c r="R72">
        <f t="shared" si="25"/>
        <v>0.3105024590219887</v>
      </c>
    </row>
    <row r="73" spans="6:18">
      <c r="F73">
        <f t="shared" si="13"/>
        <v>7.0999999999999908</v>
      </c>
      <c r="G73">
        <f t="shared" si="17"/>
        <v>327.81527848101268</v>
      </c>
      <c r="H73">
        <f t="shared" si="18"/>
        <v>1.2206148282097575</v>
      </c>
      <c r="I73" s="4">
        <f t="shared" si="19"/>
        <v>4.3000000000000003E-6</v>
      </c>
      <c r="J73" s="5">
        <f t="shared" si="14"/>
        <v>7.9686274509800172E-7</v>
      </c>
      <c r="K73" s="5">
        <f t="shared" si="15"/>
        <v>6.1039089504904274E-4</v>
      </c>
      <c r="L73" s="5">
        <f t="shared" si="22"/>
        <v>9.5260476533958021E-10</v>
      </c>
      <c r="M73" s="6">
        <f t="shared" si="20"/>
        <v>6.5737578401317314E-6</v>
      </c>
      <c r="N73">
        <f t="shared" si="21"/>
        <v>2.04E-4</v>
      </c>
      <c r="O73">
        <f t="shared" si="16"/>
        <v>0.12206148282097576</v>
      </c>
      <c r="P73">
        <f t="shared" si="23"/>
        <v>0.87964569154764094</v>
      </c>
      <c r="Q73">
        <f t="shared" si="24"/>
        <v>0.31038013592452934</v>
      </c>
      <c r="R73">
        <f t="shared" si="25"/>
        <v>0.3103801359245294</v>
      </c>
    </row>
    <row r="74" spans="6:18">
      <c r="F74">
        <f t="shared" si="13"/>
        <v>7.1999999999999904</v>
      </c>
      <c r="G74">
        <f t="shared" si="17"/>
        <v>327.81527848101268</v>
      </c>
      <c r="H74">
        <f t="shared" si="18"/>
        <v>1.2206148282097575</v>
      </c>
      <c r="I74" s="4">
        <f t="shared" si="19"/>
        <v>4.3000000000000003E-6</v>
      </c>
      <c r="J74" s="5">
        <f t="shared" si="14"/>
        <v>7.9686274509800172E-7</v>
      </c>
      <c r="K74" s="5">
        <f t="shared" si="15"/>
        <v>6.1082089504904279E-4</v>
      </c>
      <c r="L74" s="5">
        <f t="shared" si="22"/>
        <v>9.5461941865678861E-10</v>
      </c>
      <c r="M74" s="6">
        <f t="shared" si="20"/>
        <v>6.5830230882134288E-6</v>
      </c>
      <c r="N74">
        <f t="shared" si="21"/>
        <v>2.04E-4</v>
      </c>
      <c r="O74">
        <f t="shared" si="16"/>
        <v>0.12206148282097576</v>
      </c>
      <c r="P74">
        <f t="shared" si="23"/>
        <v>0.87977969133505851</v>
      </c>
      <c r="Q74">
        <f t="shared" si="24"/>
        <v>0.31025815751721753</v>
      </c>
      <c r="R74">
        <f t="shared" si="25"/>
        <v>0.31025815751721758</v>
      </c>
    </row>
    <row r="75" spans="6:18">
      <c r="F75">
        <f t="shared" si="13"/>
        <v>7.2999999999999901</v>
      </c>
      <c r="G75">
        <f t="shared" si="17"/>
        <v>327.81527848101268</v>
      </c>
      <c r="H75">
        <f t="shared" si="18"/>
        <v>1.2206148282097575</v>
      </c>
      <c r="I75" s="4">
        <f t="shared" si="19"/>
        <v>4.3000000000000003E-6</v>
      </c>
      <c r="J75" s="5">
        <f t="shared" si="14"/>
        <v>7.9686274509800172E-7</v>
      </c>
      <c r="K75" s="5">
        <f t="shared" si="15"/>
        <v>6.1125089504904283E-4</v>
      </c>
      <c r="L75" s="5">
        <f t="shared" si="22"/>
        <v>9.5663691048548306E-10</v>
      </c>
      <c r="M75" s="6">
        <f t="shared" si="20"/>
        <v>6.5922948610547288E-6</v>
      </c>
      <c r="N75">
        <f t="shared" si="21"/>
        <v>2.04E-4</v>
      </c>
      <c r="O75">
        <f t="shared" si="16"/>
        <v>0.12206148282097576</v>
      </c>
      <c r="P75">
        <f t="shared" si="23"/>
        <v>0.87991331379479099</v>
      </c>
      <c r="Q75">
        <f t="shared" si="24"/>
        <v>0.31013652258679436</v>
      </c>
      <c r="R75">
        <f t="shared" si="25"/>
        <v>0.31013652258679447</v>
      </c>
    </row>
    <row r="76" spans="6:18">
      <c r="F76">
        <f t="shared" si="13"/>
        <v>7.3999999999999897</v>
      </c>
      <c r="G76">
        <f t="shared" si="17"/>
        <v>327.81527848101268</v>
      </c>
      <c r="H76">
        <f t="shared" si="18"/>
        <v>1.2206148282097575</v>
      </c>
      <c r="I76" s="4">
        <f t="shared" si="19"/>
        <v>4.3000000000000003E-6</v>
      </c>
      <c r="J76" s="5">
        <f t="shared" si="14"/>
        <v>7.9686274509800172E-7</v>
      </c>
      <c r="K76" s="5">
        <f t="shared" si="15"/>
        <v>6.1168089504904288E-4</v>
      </c>
      <c r="L76" s="5">
        <f t="shared" si="22"/>
        <v>9.5865724282389203E-10</v>
      </c>
      <c r="M76" s="6">
        <f t="shared" si="20"/>
        <v>6.6015731586556262E-6</v>
      </c>
      <c r="N76">
        <f t="shared" si="21"/>
        <v>2.04E-4</v>
      </c>
      <c r="O76">
        <f t="shared" si="16"/>
        <v>0.12206148282097576</v>
      </c>
      <c r="P76">
        <f t="shared" si="23"/>
        <v>0.88004656025404215</v>
      </c>
      <c r="Q76">
        <f t="shared" si="24"/>
        <v>0.31001522992512209</v>
      </c>
      <c r="R76">
        <f t="shared" si="25"/>
        <v>0.31001522992512226</v>
      </c>
    </row>
    <row r="77" spans="6:18">
      <c r="F77">
        <f t="shared" si="13"/>
        <v>7.4999999999999893</v>
      </c>
      <c r="G77">
        <f t="shared" si="17"/>
        <v>327.81527848101268</v>
      </c>
      <c r="H77">
        <f t="shared" si="18"/>
        <v>1.2206148282097575</v>
      </c>
      <c r="I77" s="4">
        <f t="shared" si="19"/>
        <v>4.3000000000000003E-6</v>
      </c>
      <c r="J77" s="5">
        <f t="shared" si="14"/>
        <v>7.9686274509800172E-7</v>
      </c>
      <c r="K77" s="5">
        <f t="shared" si="15"/>
        <v>6.1211089504904293E-4</v>
      </c>
      <c r="L77" s="5">
        <f t="shared" si="22"/>
        <v>9.6068041767024461E-10</v>
      </c>
      <c r="M77" s="6">
        <f t="shared" si="20"/>
        <v>6.6108579810161246E-6</v>
      </c>
      <c r="N77">
        <f t="shared" si="21"/>
        <v>2.04E-4</v>
      </c>
      <c r="O77">
        <f t="shared" si="16"/>
        <v>0.12206148282097576</v>
      </c>
      <c r="P77">
        <f t="shared" si="23"/>
        <v>0.88017943203441773</v>
      </c>
      <c r="Q77">
        <f t="shared" si="24"/>
        <v>0.30989427832915878</v>
      </c>
      <c r="R77">
        <f t="shared" si="25"/>
        <v>0.30989427832915889</v>
      </c>
    </row>
    <row r="78" spans="6:18">
      <c r="F78">
        <f t="shared" si="13"/>
        <v>7.599999999999989</v>
      </c>
      <c r="G78">
        <f t="shared" si="17"/>
        <v>327.81527848101268</v>
      </c>
      <c r="H78">
        <f t="shared" si="18"/>
        <v>1.2206148282097575</v>
      </c>
      <c r="I78" s="4">
        <f t="shared" si="19"/>
        <v>4.3000000000000003E-6</v>
      </c>
      <c r="J78" s="5">
        <f t="shared" si="14"/>
        <v>7.9686274509800172E-7</v>
      </c>
      <c r="K78" s="5">
        <f t="shared" si="15"/>
        <v>6.1254089504904298E-4</v>
      </c>
      <c r="L78" s="5">
        <f t="shared" si="22"/>
        <v>9.6270643702276929E-10</v>
      </c>
      <c r="M78" s="6">
        <f t="shared" si="20"/>
        <v>6.6201493281362213E-6</v>
      </c>
      <c r="N78">
        <f t="shared" si="21"/>
        <v>2.04E-4</v>
      </c>
      <c r="O78">
        <f t="shared" si="16"/>
        <v>0.12206148282097576</v>
      </c>
      <c r="P78">
        <f t="shared" si="23"/>
        <v>0.88031193045195322</v>
      </c>
      <c r="Q78">
        <f t="shared" si="24"/>
        <v>0.30977366660093303</v>
      </c>
      <c r="R78">
        <f t="shared" si="25"/>
        <v>0.30977366660093314</v>
      </c>
    </row>
    <row r="79" spans="6:18">
      <c r="F79">
        <f t="shared" si="13"/>
        <v>7.6999999999999886</v>
      </c>
      <c r="G79">
        <f t="shared" si="17"/>
        <v>327.81527848101268</v>
      </c>
      <c r="H79">
        <f t="shared" si="18"/>
        <v>1.2206148282097575</v>
      </c>
      <c r="I79" s="4">
        <f t="shared" si="19"/>
        <v>4.3000000000000003E-6</v>
      </c>
      <c r="J79" s="5">
        <f t="shared" si="14"/>
        <v>7.9686274509800172E-7</v>
      </c>
      <c r="K79" s="5">
        <f t="shared" si="15"/>
        <v>6.1297089504904303E-4</v>
      </c>
      <c r="L79" s="5">
        <f t="shared" si="22"/>
        <v>9.6473530287969496E-10</v>
      </c>
      <c r="M79" s="6">
        <f t="shared" si="20"/>
        <v>6.6294472000159154E-6</v>
      </c>
      <c r="N79">
        <f t="shared" si="21"/>
        <v>2.04E-4</v>
      </c>
      <c r="O79">
        <f t="shared" si="16"/>
        <v>0.12206148282097576</v>
      </c>
      <c r="P79">
        <f t="shared" si="23"/>
        <v>0.880444056817141</v>
      </c>
      <c r="Q79">
        <f t="shared" si="24"/>
        <v>0.30965339354751936</v>
      </c>
      <c r="R79">
        <f t="shared" si="25"/>
        <v>0.30965339354751953</v>
      </c>
    </row>
    <row r="80" spans="6:18">
      <c r="F80">
        <f t="shared" si="13"/>
        <v>7.7999999999999883</v>
      </c>
      <c r="G80">
        <f t="shared" si="17"/>
        <v>327.81527848101268</v>
      </c>
      <c r="H80">
        <f t="shared" si="18"/>
        <v>1.2206148282097575</v>
      </c>
      <c r="I80" s="4">
        <f t="shared" si="19"/>
        <v>4.3000000000000003E-6</v>
      </c>
      <c r="J80" s="5">
        <f t="shared" si="14"/>
        <v>7.9686274509800172E-7</v>
      </c>
      <c r="K80" s="5">
        <f t="shared" si="15"/>
        <v>6.1340089504904308E-4</v>
      </c>
      <c r="L80" s="5">
        <f t="shared" si="22"/>
        <v>9.6676701723925092E-10</v>
      </c>
      <c r="M80" s="6">
        <f t="shared" si="20"/>
        <v>6.6387515966552114E-6</v>
      </c>
      <c r="N80">
        <f t="shared" si="21"/>
        <v>2.04E-4</v>
      </c>
      <c r="O80">
        <f t="shared" si="16"/>
        <v>0.12206148282097576</v>
      </c>
      <c r="P80">
        <f t="shared" si="23"/>
        <v>0.88057581243495708</v>
      </c>
      <c r="Q80">
        <f t="shared" si="24"/>
        <v>0.30953345798101339</v>
      </c>
      <c r="R80">
        <f t="shared" si="25"/>
        <v>0.30953345798101356</v>
      </c>
    </row>
    <row r="81" spans="6:18">
      <c r="F81">
        <f t="shared" si="13"/>
        <v>7.8999999999999879</v>
      </c>
      <c r="G81">
        <f t="shared" si="17"/>
        <v>327.81527848101268</v>
      </c>
      <c r="H81">
        <f t="shared" si="18"/>
        <v>1.2206148282097575</v>
      </c>
      <c r="I81" s="4">
        <f t="shared" si="19"/>
        <v>4.3000000000000003E-6</v>
      </c>
      <c r="J81" s="5">
        <f t="shared" si="14"/>
        <v>7.9686274509800172E-7</v>
      </c>
      <c r="K81" s="5">
        <f t="shared" si="15"/>
        <v>6.1383089504904312E-4</v>
      </c>
      <c r="L81" s="5">
        <f t="shared" si="22"/>
        <v>9.6880158209966585E-10</v>
      </c>
      <c r="M81" s="6">
        <f t="shared" si="20"/>
        <v>6.6480625180541073E-6</v>
      </c>
      <c r="N81">
        <f t="shared" si="21"/>
        <v>2.04E-4</v>
      </c>
      <c r="O81">
        <f t="shared" si="16"/>
        <v>0.12206148282097576</v>
      </c>
      <c r="P81">
        <f t="shared" si="23"/>
        <v>0.88070719860488955</v>
      </c>
      <c r="Q81">
        <f t="shared" si="24"/>
        <v>0.30941385871850713</v>
      </c>
      <c r="R81">
        <f t="shared" si="25"/>
        <v>0.30941385871850724</v>
      </c>
    </row>
    <row r="82" spans="6:18">
      <c r="F82">
        <f t="shared" si="13"/>
        <v>7.9999999999999876</v>
      </c>
      <c r="G82">
        <f t="shared" si="17"/>
        <v>327.81527848101268</v>
      </c>
      <c r="H82">
        <f t="shared" si="18"/>
        <v>1.2206148282097575</v>
      </c>
      <c r="I82" s="4">
        <f t="shared" si="19"/>
        <v>4.3000000000000003E-6</v>
      </c>
      <c r="J82" s="5">
        <f t="shared" si="14"/>
        <v>7.9686274509800172E-7</v>
      </c>
      <c r="K82" s="5">
        <f t="shared" si="15"/>
        <v>6.1426089504904317E-4</v>
      </c>
      <c r="L82" s="5">
        <f t="shared" si="22"/>
        <v>9.7083899945916824E-10</v>
      </c>
      <c r="M82" s="6">
        <f t="shared" si="20"/>
        <v>6.6573799642125999E-6</v>
      </c>
      <c r="N82">
        <f t="shared" si="21"/>
        <v>2.04E-4</v>
      </c>
      <c r="O82">
        <f t="shared" si="16"/>
        <v>0.12206148282097576</v>
      </c>
      <c r="P82">
        <f t="shared" si="23"/>
        <v>0.88083821662096373</v>
      </c>
      <c r="Q82">
        <f t="shared" si="24"/>
        <v>0.30929459458206432</v>
      </c>
      <c r="R82">
        <f t="shared" si="25"/>
        <v>0.30929459458206443</v>
      </c>
    </row>
    <row r="83" spans="6:18">
      <c r="F83">
        <f t="shared" si="13"/>
        <v>8.0999999999999872</v>
      </c>
      <c r="G83">
        <f t="shared" si="17"/>
        <v>327.81527848101268</v>
      </c>
      <c r="H83">
        <f t="shared" ref="H83:H146" si="26">(G83-Tf)/ml</f>
        <v>1.2206148282097575</v>
      </c>
      <c r="I83" s="4">
        <f t="shared" si="19"/>
        <v>4.3000000000000003E-6</v>
      </c>
      <c r="J83" s="5">
        <f t="shared" ref="J83:J146" si="27">Glob(H83,N83,Dl,Co,kpart)</f>
        <v>7.9686274509800172E-7</v>
      </c>
      <c r="K83" s="5">
        <f t="shared" ref="K83:K146" si="28">I82*dt+K82</f>
        <v>6.1469089504904322E-4</v>
      </c>
      <c r="L83" s="5">
        <f t="shared" si="22"/>
        <v>9.7287927131598739E-10</v>
      </c>
      <c r="M83" s="6">
        <f t="shared" si="20"/>
        <v>6.6667039351306943E-6</v>
      </c>
      <c r="N83">
        <f t="shared" si="21"/>
        <v>2.04E-4</v>
      </c>
      <c r="O83">
        <f t="shared" ref="O83:O146" si="29">O82+(kpart*H82-O82)/L82/R82*(L82*(R83-R82)+R82*MAX(I82,J82)*M82*dt)</f>
        <v>0.12206148282097576</v>
      </c>
      <c r="P83">
        <f t="shared" si="23"/>
        <v>0.88096886777177019</v>
      </c>
      <c r="Q83">
        <f t="shared" si="24"/>
        <v>0.30917566439869637</v>
      </c>
      <c r="R83">
        <f t="shared" si="25"/>
        <v>0.30917566439869654</v>
      </c>
    </row>
    <row r="84" spans="6:18">
      <c r="F84">
        <f t="shared" si="13"/>
        <v>8.1999999999999869</v>
      </c>
      <c r="G84">
        <f t="shared" si="17"/>
        <v>327.81527848101268</v>
      </c>
      <c r="H84">
        <f t="shared" si="26"/>
        <v>1.2206148282097575</v>
      </c>
      <c r="I84" s="4">
        <f t="shared" si="19"/>
        <v>4.3000000000000003E-6</v>
      </c>
      <c r="J84" s="5">
        <f t="shared" si="27"/>
        <v>7.9686274509800172E-7</v>
      </c>
      <c r="K84" s="5">
        <f t="shared" si="28"/>
        <v>6.1512089504904327E-4</v>
      </c>
      <c r="L84" s="5">
        <f t="shared" si="22"/>
        <v>9.7492239966835198E-10</v>
      </c>
      <c r="M84" s="6">
        <f t="shared" si="20"/>
        <v>6.6760344308083869E-6</v>
      </c>
      <c r="N84">
        <f t="shared" si="21"/>
        <v>2.04E-4</v>
      </c>
      <c r="O84">
        <f t="shared" si="29"/>
        <v>0.12206148282097576</v>
      </c>
      <c r="P84">
        <f t="shared" si="23"/>
        <v>0.88109915334049116</v>
      </c>
      <c r="Q84">
        <f t="shared" si="24"/>
        <v>0.30905706700033803</v>
      </c>
      <c r="R84">
        <f t="shared" si="25"/>
        <v>0.30905706700033819</v>
      </c>
    </row>
    <row r="85" spans="6:18">
      <c r="F85">
        <f t="shared" si="13"/>
        <v>8.2999999999999865</v>
      </c>
      <c r="G85">
        <f t="shared" si="17"/>
        <v>327.81527848101268</v>
      </c>
      <c r="H85">
        <f t="shared" si="26"/>
        <v>1.2206148282097575</v>
      </c>
      <c r="I85" s="4">
        <f t="shared" si="19"/>
        <v>4.3000000000000003E-6</v>
      </c>
      <c r="J85" s="5">
        <f t="shared" si="27"/>
        <v>7.9686274509800172E-7</v>
      </c>
      <c r="K85" s="5">
        <f t="shared" si="28"/>
        <v>6.1555089504904332E-4</v>
      </c>
      <c r="L85" s="5">
        <f t="shared" si="22"/>
        <v>9.7696838651449091E-10</v>
      </c>
      <c r="M85" s="6">
        <f t="shared" si="20"/>
        <v>6.6853714512456788E-6</v>
      </c>
      <c r="N85">
        <f t="shared" si="21"/>
        <v>2.04E-4</v>
      </c>
      <c r="O85">
        <f t="shared" si="29"/>
        <v>0.12206148282097576</v>
      </c>
      <c r="P85">
        <f t="shared" si="23"/>
        <v>0.8812290746049265</v>
      </c>
      <c r="Q85">
        <f t="shared" si="24"/>
        <v>0.30893880122382317</v>
      </c>
      <c r="R85">
        <f t="shared" si="25"/>
        <v>0.30893880122382333</v>
      </c>
    </row>
    <row r="86" spans="6:18">
      <c r="F86">
        <f t="shared" si="13"/>
        <v>8.3999999999999861</v>
      </c>
      <c r="G86">
        <f t="shared" si="17"/>
        <v>327.81527848101268</v>
      </c>
      <c r="H86">
        <f t="shared" si="26"/>
        <v>1.2206148282097575</v>
      </c>
      <c r="I86" s="4">
        <f t="shared" si="19"/>
        <v>4.3000000000000003E-6</v>
      </c>
      <c r="J86" s="5">
        <f t="shared" si="27"/>
        <v>7.9686274509800172E-7</v>
      </c>
      <c r="K86" s="5">
        <f t="shared" si="28"/>
        <v>6.1598089504904337E-4</v>
      </c>
      <c r="L86" s="5">
        <f t="shared" si="22"/>
        <v>9.7901723385263285E-10</v>
      </c>
      <c r="M86" s="6">
        <f t="shared" si="20"/>
        <v>6.694714996442569E-6</v>
      </c>
      <c r="N86">
        <f t="shared" si="21"/>
        <v>2.04E-4</v>
      </c>
      <c r="O86">
        <f t="shared" si="29"/>
        <v>0.12206148282097576</v>
      </c>
      <c r="P86">
        <f t="shared" si="23"/>
        <v>0.88135863283752058</v>
      </c>
      <c r="Q86">
        <f t="shared" si="24"/>
        <v>0.30882086591086094</v>
      </c>
      <c r="R86">
        <f t="shared" si="25"/>
        <v>0.30882086591086111</v>
      </c>
    </row>
    <row r="87" spans="6:18">
      <c r="F87">
        <f t="shared" si="13"/>
        <v>8.4999999999999858</v>
      </c>
      <c r="G87">
        <f t="shared" si="17"/>
        <v>327.81527848101268</v>
      </c>
      <c r="H87">
        <f t="shared" si="26"/>
        <v>1.2206148282097575</v>
      </c>
      <c r="I87" s="4">
        <f t="shared" si="19"/>
        <v>4.3000000000000003E-6</v>
      </c>
      <c r="J87" s="5">
        <f t="shared" si="27"/>
        <v>7.9686274509800172E-7</v>
      </c>
      <c r="K87" s="5">
        <f t="shared" si="28"/>
        <v>6.1641089504904341E-4</v>
      </c>
      <c r="L87" s="5">
        <f t="shared" si="22"/>
        <v>9.8106894368100691E-10</v>
      </c>
      <c r="M87" s="6">
        <f t="shared" si="20"/>
        <v>6.7040650663990601E-6</v>
      </c>
      <c r="N87">
        <f t="shared" si="21"/>
        <v>2.04E-4</v>
      </c>
      <c r="O87">
        <f t="shared" si="29"/>
        <v>0.12206148282097576</v>
      </c>
      <c r="P87">
        <f t="shared" si="23"/>
        <v>0.88148782930538816</v>
      </c>
      <c r="Q87">
        <f t="shared" si="24"/>
        <v>0.30870325990801195</v>
      </c>
      <c r="R87">
        <f t="shared" si="25"/>
        <v>0.30870325990801212</v>
      </c>
    </row>
    <row r="88" spans="6:18">
      <c r="F88">
        <f t="shared" si="13"/>
        <v>8.5999999999999854</v>
      </c>
      <c r="G88">
        <f t="shared" si="17"/>
        <v>327.81527848101268</v>
      </c>
      <c r="H88">
        <f t="shared" si="26"/>
        <v>1.2206148282097575</v>
      </c>
      <c r="I88" s="4">
        <f t="shared" si="19"/>
        <v>4.3000000000000003E-6</v>
      </c>
      <c r="J88" s="5">
        <f t="shared" si="27"/>
        <v>7.9686274509800172E-7</v>
      </c>
      <c r="K88" s="5">
        <f t="shared" si="28"/>
        <v>6.1684089504904346E-4</v>
      </c>
      <c r="L88" s="5">
        <f t="shared" si="22"/>
        <v>9.8312351799784198E-10</v>
      </c>
      <c r="M88" s="6">
        <f t="shared" si="20"/>
        <v>6.7134216611151512E-6</v>
      </c>
      <c r="N88">
        <f t="shared" si="21"/>
        <v>2.04E-4</v>
      </c>
      <c r="O88">
        <f t="shared" si="29"/>
        <v>0.12206148282097576</v>
      </c>
      <c r="P88">
        <f t="shared" si="23"/>
        <v>0.88161666527034044</v>
      </c>
      <c r="Q88">
        <f t="shared" si="24"/>
        <v>0.30858598206666449</v>
      </c>
      <c r="R88">
        <f t="shared" si="25"/>
        <v>0.30858598206666465</v>
      </c>
    </row>
    <row r="89" spans="6:18">
      <c r="F89">
        <f t="shared" si="13"/>
        <v>8.6999999999999851</v>
      </c>
      <c r="G89">
        <f t="shared" si="17"/>
        <v>327.81527848101268</v>
      </c>
      <c r="H89">
        <f t="shared" si="26"/>
        <v>1.2206148282097575</v>
      </c>
      <c r="I89" s="4">
        <f t="shared" si="19"/>
        <v>4.3000000000000003E-6</v>
      </c>
      <c r="J89" s="5">
        <f t="shared" si="27"/>
        <v>7.9686274509800172E-7</v>
      </c>
      <c r="K89" s="5">
        <f t="shared" si="28"/>
        <v>6.1727089504904351E-4</v>
      </c>
      <c r="L89" s="5">
        <f t="shared" si="22"/>
        <v>9.8518095880136653E-10</v>
      </c>
      <c r="M89" s="6">
        <f t="shared" si="20"/>
        <v>6.7227847805908399E-6</v>
      </c>
      <c r="N89">
        <f t="shared" si="21"/>
        <v>2.04E-4</v>
      </c>
      <c r="O89">
        <f t="shared" si="29"/>
        <v>0.12206148282097576</v>
      </c>
      <c r="P89">
        <f t="shared" si="23"/>
        <v>0.88174514198891085</v>
      </c>
      <c r="Q89">
        <f t="shared" si="24"/>
        <v>0.30846903124301117</v>
      </c>
      <c r="R89">
        <f t="shared" si="25"/>
        <v>0.30846903124301128</v>
      </c>
    </row>
    <row r="90" spans="6:18">
      <c r="F90">
        <f t="shared" si="13"/>
        <v>8.7999999999999847</v>
      </c>
      <c r="G90">
        <f t="shared" si="17"/>
        <v>327.81527848101268</v>
      </c>
      <c r="H90">
        <f t="shared" si="26"/>
        <v>1.2206148282097575</v>
      </c>
      <c r="I90" s="4">
        <f t="shared" si="19"/>
        <v>4.3000000000000003E-6</v>
      </c>
      <c r="J90" s="5">
        <f t="shared" si="27"/>
        <v>7.9686274509800172E-7</v>
      </c>
      <c r="K90" s="5">
        <f t="shared" si="28"/>
        <v>6.1770089504904356E-4</v>
      </c>
      <c r="L90" s="5">
        <f t="shared" si="22"/>
        <v>9.8724126808980987E-10</v>
      </c>
      <c r="M90" s="6">
        <f t="shared" si="20"/>
        <v>6.7321544248261285E-6</v>
      </c>
      <c r="N90">
        <f t="shared" si="21"/>
        <v>2.04E-4</v>
      </c>
      <c r="O90">
        <f t="shared" si="29"/>
        <v>0.12206148282097576</v>
      </c>
      <c r="P90">
        <f t="shared" si="23"/>
        <v>0.88187326071238104</v>
      </c>
      <c r="Q90">
        <f t="shared" si="24"/>
        <v>0.30835240629802518</v>
      </c>
      <c r="R90">
        <f t="shared" si="25"/>
        <v>0.30835240629802529</v>
      </c>
    </row>
    <row r="91" spans="6:18">
      <c r="F91">
        <f t="shared" si="13"/>
        <v>8.8999999999999844</v>
      </c>
      <c r="G91">
        <f t="shared" si="17"/>
        <v>327.81527848101268</v>
      </c>
      <c r="H91">
        <f t="shared" si="26"/>
        <v>1.2206148282097575</v>
      </c>
      <c r="I91" s="4">
        <f t="shared" si="19"/>
        <v>4.3000000000000003E-6</v>
      </c>
      <c r="J91" s="5">
        <f t="shared" si="27"/>
        <v>7.9686274509800172E-7</v>
      </c>
      <c r="K91" s="5">
        <f t="shared" si="28"/>
        <v>6.1813089504904361E-4</v>
      </c>
      <c r="L91" s="5">
        <f t="shared" si="22"/>
        <v>9.8930444786140048E-10</v>
      </c>
      <c r="M91" s="6">
        <f t="shared" si="20"/>
        <v>6.7415305938210164E-6</v>
      </c>
      <c r="N91">
        <f t="shared" si="21"/>
        <v>2.04E-4</v>
      </c>
      <c r="O91">
        <f t="shared" si="29"/>
        <v>0.12206148282097576</v>
      </c>
      <c r="P91">
        <f t="shared" si="23"/>
        <v>0.88200102268680602</v>
      </c>
      <c r="Q91">
        <f t="shared" si="24"/>
        <v>0.30823610609743729</v>
      </c>
      <c r="R91">
        <f t="shared" si="25"/>
        <v>0.3082361060974374</v>
      </c>
    </row>
    <row r="92" spans="6:18">
      <c r="F92">
        <f t="shared" ref="F92:F155" si="30">F91+dt</f>
        <v>8.999999999999984</v>
      </c>
      <c r="G92">
        <f t="shared" si="17"/>
        <v>327.81527848101268</v>
      </c>
      <c r="H92">
        <f t="shared" si="26"/>
        <v>1.2206148282097575</v>
      </c>
      <c r="I92" s="4">
        <f t="shared" si="19"/>
        <v>4.3000000000000003E-6</v>
      </c>
      <c r="J92" s="5">
        <f t="shared" si="27"/>
        <v>7.9686274509800172E-7</v>
      </c>
      <c r="K92" s="5">
        <f t="shared" si="28"/>
        <v>6.1856089504904366E-4</v>
      </c>
      <c r="L92" s="5">
        <f t="shared" si="22"/>
        <v>9.9137050011436745E-10</v>
      </c>
      <c r="M92" s="6">
        <f t="shared" si="20"/>
        <v>6.7509132875755026E-6</v>
      </c>
      <c r="N92">
        <f t="shared" si="21"/>
        <v>2.04E-4</v>
      </c>
      <c r="O92">
        <f t="shared" si="29"/>
        <v>0.12206148282097576</v>
      </c>
      <c r="P92">
        <f t="shared" si="23"/>
        <v>0.8821284291530409</v>
      </c>
      <c r="Q92">
        <f t="shared" si="24"/>
        <v>0.30812012951171253</v>
      </c>
      <c r="R92">
        <f t="shared" si="25"/>
        <v>0.30812012951171269</v>
      </c>
    </row>
    <row r="93" spans="6:18">
      <c r="F93">
        <f t="shared" si="30"/>
        <v>9.0999999999999837</v>
      </c>
      <c r="G93">
        <f t="shared" si="17"/>
        <v>327.81527848101268</v>
      </c>
      <c r="H93">
        <f t="shared" si="26"/>
        <v>1.2206148282097575</v>
      </c>
      <c r="I93" s="4">
        <f t="shared" si="19"/>
        <v>4.3000000000000003E-6</v>
      </c>
      <c r="J93" s="5">
        <f t="shared" si="27"/>
        <v>7.9686274509800172E-7</v>
      </c>
      <c r="K93" s="5">
        <f t="shared" si="28"/>
        <v>6.1899089504904371E-4</v>
      </c>
      <c r="L93" s="5">
        <f t="shared" si="22"/>
        <v>9.9343942684693968E-10</v>
      </c>
      <c r="M93" s="6">
        <f t="shared" si="20"/>
        <v>6.7603025060895905E-6</v>
      </c>
      <c r="N93">
        <f t="shared" si="21"/>
        <v>2.04E-4</v>
      </c>
      <c r="O93">
        <f t="shared" si="29"/>
        <v>0.12206148282097576</v>
      </c>
      <c r="P93">
        <f t="shared" si="23"/>
        <v>0.8822554813467639</v>
      </c>
      <c r="Q93">
        <f t="shared" si="24"/>
        <v>0.30800447541602721</v>
      </c>
      <c r="R93">
        <f t="shared" si="25"/>
        <v>0.30800447541602743</v>
      </c>
    </row>
    <row r="94" spans="6:18">
      <c r="F94">
        <f t="shared" si="30"/>
        <v>9.1999999999999833</v>
      </c>
      <c r="G94">
        <f t="shared" si="17"/>
        <v>327.81527848101268</v>
      </c>
      <c r="H94">
        <f t="shared" si="26"/>
        <v>1.2206148282097575</v>
      </c>
      <c r="I94" s="4">
        <f t="shared" si="19"/>
        <v>4.3000000000000003E-6</v>
      </c>
      <c r="J94" s="5">
        <f t="shared" si="27"/>
        <v>7.9686274509800172E-7</v>
      </c>
      <c r="K94" s="5">
        <f t="shared" si="28"/>
        <v>6.1942089504904375E-4</v>
      </c>
      <c r="L94" s="5">
        <f t="shared" si="22"/>
        <v>9.9551123005734565E-10</v>
      </c>
      <c r="M94" s="6">
        <f t="shared" si="20"/>
        <v>6.7696982493632751E-6</v>
      </c>
      <c r="N94">
        <f t="shared" si="21"/>
        <v>2.04E-4</v>
      </c>
      <c r="O94">
        <f t="shared" si="29"/>
        <v>0.12206148282097576</v>
      </c>
      <c r="P94">
        <f t="shared" si="23"/>
        <v>0.88238218049850348</v>
      </c>
      <c r="Q94">
        <f t="shared" si="24"/>
        <v>0.30788914269024603</v>
      </c>
      <c r="R94">
        <f t="shared" si="25"/>
        <v>0.30788914269024625</v>
      </c>
    </row>
    <row r="95" spans="6:18">
      <c r="F95">
        <f t="shared" si="30"/>
        <v>9.2999999999999829</v>
      </c>
      <c r="G95">
        <f t="shared" si="17"/>
        <v>327.81527848101268</v>
      </c>
      <c r="H95">
        <f t="shared" si="26"/>
        <v>1.2206148282097575</v>
      </c>
      <c r="I95" s="4">
        <f t="shared" si="19"/>
        <v>4.3000000000000003E-6</v>
      </c>
      <c r="J95" s="5">
        <f t="shared" si="27"/>
        <v>7.9686274509800172E-7</v>
      </c>
      <c r="K95" s="5">
        <f t="shared" si="28"/>
        <v>6.198508950490438E-4</v>
      </c>
      <c r="L95" s="5">
        <f t="shared" si="22"/>
        <v>9.9758591174381486E-10</v>
      </c>
      <c r="M95" s="6">
        <f t="shared" si="20"/>
        <v>6.7791005173965606E-6</v>
      </c>
      <c r="N95">
        <f t="shared" si="21"/>
        <v>2.04E-4</v>
      </c>
      <c r="O95">
        <f t="shared" si="29"/>
        <v>0.12206148282097576</v>
      </c>
      <c r="P95">
        <f t="shared" si="23"/>
        <v>0.88250852783366296</v>
      </c>
      <c r="Q95">
        <f t="shared" si="24"/>
        <v>0.30777413021889916</v>
      </c>
      <c r="R95">
        <f t="shared" si="25"/>
        <v>0.30777413021889938</v>
      </c>
    </row>
    <row r="96" spans="6:18">
      <c r="F96">
        <f t="shared" si="30"/>
        <v>9.3999999999999826</v>
      </c>
      <c r="G96">
        <f t="shared" si="17"/>
        <v>327.81527848101268</v>
      </c>
      <c r="H96">
        <f t="shared" si="26"/>
        <v>1.2206148282097575</v>
      </c>
      <c r="I96" s="4">
        <f t="shared" si="19"/>
        <v>4.3000000000000003E-6</v>
      </c>
      <c r="J96" s="5">
        <f t="shared" si="27"/>
        <v>7.9686274509800172E-7</v>
      </c>
      <c r="K96" s="5">
        <f t="shared" si="28"/>
        <v>6.2028089504904385E-4</v>
      </c>
      <c r="L96" s="5">
        <f t="shared" si="22"/>
        <v>9.9966347390457558E-10</v>
      </c>
      <c r="M96" s="6">
        <f t="shared" si="20"/>
        <v>6.7885093101894444E-6</v>
      </c>
      <c r="N96">
        <f t="shared" si="21"/>
        <v>2.04E-4</v>
      </c>
      <c r="O96">
        <f t="shared" si="29"/>
        <v>0.12206148282097576</v>
      </c>
      <c r="P96">
        <f t="shared" si="23"/>
        <v>0.88263452457254499</v>
      </c>
      <c r="Q96">
        <f t="shared" si="24"/>
        <v>0.30765943689115971</v>
      </c>
      <c r="R96">
        <f t="shared" si="25"/>
        <v>0.30765943689115993</v>
      </c>
    </row>
    <row r="97" spans="6:18">
      <c r="F97">
        <f t="shared" si="30"/>
        <v>9.4999999999999822</v>
      </c>
      <c r="G97">
        <f t="shared" si="17"/>
        <v>327.81527848101268</v>
      </c>
      <c r="H97">
        <f t="shared" si="26"/>
        <v>1.2206148282097575</v>
      </c>
      <c r="I97" s="4">
        <f t="shared" si="19"/>
        <v>4.3000000000000003E-6</v>
      </c>
      <c r="J97" s="5">
        <f t="shared" si="27"/>
        <v>7.9686274509800172E-7</v>
      </c>
      <c r="K97" s="5">
        <f t="shared" si="28"/>
        <v>6.207108950490439E-4</v>
      </c>
      <c r="L97" s="5">
        <f t="shared" si="22"/>
        <v>1.0017439185378571E-9</v>
      </c>
      <c r="M97" s="6">
        <f t="shared" si="20"/>
        <v>6.79792462774193E-6</v>
      </c>
      <c r="N97">
        <f t="shared" si="21"/>
        <v>2.04E-4</v>
      </c>
      <c r="O97">
        <f t="shared" si="29"/>
        <v>0.12206148282097576</v>
      </c>
      <c r="P97">
        <f t="shared" si="23"/>
        <v>0.88276017193037604</v>
      </c>
      <c r="Q97">
        <f t="shared" si="24"/>
        <v>0.30754506160082118</v>
      </c>
      <c r="R97">
        <f t="shared" si="25"/>
        <v>0.30754506160082146</v>
      </c>
    </row>
    <row r="98" spans="6:18">
      <c r="F98">
        <f t="shared" si="30"/>
        <v>9.5999999999999819</v>
      </c>
      <c r="G98">
        <f t="shared" si="17"/>
        <v>327.81527848101268</v>
      </c>
      <c r="H98">
        <f t="shared" si="26"/>
        <v>1.2206148282097575</v>
      </c>
      <c r="I98" s="4">
        <f t="shared" si="19"/>
        <v>4.3000000000000003E-6</v>
      </c>
      <c r="J98" s="5">
        <f t="shared" si="27"/>
        <v>7.9686274509800172E-7</v>
      </c>
      <c r="K98" s="5">
        <f t="shared" si="28"/>
        <v>6.2114089504904395E-4</v>
      </c>
      <c r="L98" s="5">
        <f t="shared" si="22"/>
        <v>1.003827247641888E-9</v>
      </c>
      <c r="M98" s="6">
        <f t="shared" si="20"/>
        <v>6.8073464700540138E-6</v>
      </c>
      <c r="N98">
        <f t="shared" si="21"/>
        <v>2.04E-4</v>
      </c>
      <c r="O98">
        <f t="shared" si="29"/>
        <v>0.12206148282097576</v>
      </c>
      <c r="P98">
        <f t="shared" si="23"/>
        <v>0.88288547111733229</v>
      </c>
      <c r="Q98">
        <f t="shared" si="24"/>
        <v>0.30743100324627509</v>
      </c>
      <c r="R98">
        <f t="shared" si="25"/>
        <v>0.30743100324627537</v>
      </c>
    </row>
    <row r="99" spans="6:18">
      <c r="F99">
        <f t="shared" si="30"/>
        <v>9.6999999999999815</v>
      </c>
      <c r="G99">
        <f t="shared" si="17"/>
        <v>327.81527848101268</v>
      </c>
      <c r="H99">
        <f t="shared" si="26"/>
        <v>1.2206148282097575</v>
      </c>
      <c r="I99" s="4">
        <f t="shared" si="19"/>
        <v>4.3000000000000003E-6</v>
      </c>
      <c r="J99" s="5">
        <f t="shared" si="27"/>
        <v>7.9686274509800172E-7</v>
      </c>
      <c r="K99" s="5">
        <f t="shared" si="28"/>
        <v>6.21570895049044E-4</v>
      </c>
      <c r="L99" s="5">
        <f t="shared" si="22"/>
        <v>1.005913463214897E-9</v>
      </c>
      <c r="M99" s="6">
        <f t="shared" si="20"/>
        <v>6.8167748371256952E-6</v>
      </c>
      <c r="N99">
        <f t="shared" si="21"/>
        <v>2.04E-4</v>
      </c>
      <c r="O99">
        <f t="shared" si="29"/>
        <v>0.12206148282097576</v>
      </c>
      <c r="P99">
        <f t="shared" si="23"/>
        <v>0.88301042333856261</v>
      </c>
      <c r="Q99">
        <f t="shared" si="24"/>
        <v>0.3073172607304886</v>
      </c>
      <c r="R99">
        <f t="shared" si="25"/>
        <v>0.30731726073048887</v>
      </c>
    </row>
    <row r="100" spans="6:18">
      <c r="F100">
        <f t="shared" si="30"/>
        <v>9.7999999999999812</v>
      </c>
      <c r="G100">
        <f t="shared" si="17"/>
        <v>327.81527848101268</v>
      </c>
      <c r="H100">
        <f t="shared" si="26"/>
        <v>1.2206148282097575</v>
      </c>
      <c r="I100" s="4">
        <f t="shared" si="19"/>
        <v>4.3000000000000003E-6</v>
      </c>
      <c r="J100" s="5">
        <f t="shared" si="27"/>
        <v>7.9686274509800172E-7</v>
      </c>
      <c r="K100" s="5">
        <f t="shared" si="28"/>
        <v>6.2200089504904404E-4</v>
      </c>
      <c r="L100" s="5">
        <f t="shared" si="22"/>
        <v>1.0080025672551135E-9</v>
      </c>
      <c r="M100" s="6">
        <f t="shared" si="20"/>
        <v>6.8262097289569784E-6</v>
      </c>
      <c r="N100">
        <f t="shared" si="21"/>
        <v>2.04E-4</v>
      </c>
      <c r="O100">
        <f t="shared" si="29"/>
        <v>0.12206148282097576</v>
      </c>
      <c r="P100">
        <f t="shared" si="23"/>
        <v>0.88313502979421354</v>
      </c>
      <c r="Q100">
        <f t="shared" si="24"/>
        <v>0.30720383296098241</v>
      </c>
      <c r="R100">
        <f t="shared" si="25"/>
        <v>0.30720383296098264</v>
      </c>
    </row>
    <row r="101" spans="6:18">
      <c r="F101">
        <f t="shared" si="30"/>
        <v>9.8999999999999808</v>
      </c>
      <c r="G101">
        <f t="shared" si="17"/>
        <v>327.81527848101268</v>
      </c>
      <c r="H101">
        <f t="shared" si="26"/>
        <v>1.2206148282097575</v>
      </c>
      <c r="I101" s="4">
        <f t="shared" si="19"/>
        <v>4.3000000000000003E-6</v>
      </c>
      <c r="J101" s="5">
        <f t="shared" si="27"/>
        <v>7.9686274509800172E-7</v>
      </c>
      <c r="K101" s="5">
        <f t="shared" si="28"/>
        <v>6.2243089504904409E-4</v>
      </c>
      <c r="L101" s="5">
        <f t="shared" si="22"/>
        <v>1.0100945617607654E-9</v>
      </c>
      <c r="M101" s="6">
        <f t="shared" si="20"/>
        <v>6.8356511455478573E-6</v>
      </c>
      <c r="N101">
        <f t="shared" si="21"/>
        <v>2.04E-4</v>
      </c>
      <c r="O101">
        <f t="shared" si="29"/>
        <v>0.12206148282097576</v>
      </c>
      <c r="P101">
        <f t="shared" si="23"/>
        <v>0.88325929167945416</v>
      </c>
      <c r="Q101">
        <f t="shared" si="24"/>
        <v>0.30709071884980871</v>
      </c>
      <c r="R101">
        <f t="shared" si="25"/>
        <v>0.30709071884980893</v>
      </c>
    </row>
    <row r="102" spans="6:18">
      <c r="F102">
        <f t="shared" si="30"/>
        <v>9.9999999999999805</v>
      </c>
      <c r="G102">
        <f t="shared" si="17"/>
        <v>327.81527848101268</v>
      </c>
      <c r="H102">
        <f t="shared" si="26"/>
        <v>1.2206148282097575</v>
      </c>
      <c r="I102" s="4">
        <f t="shared" si="19"/>
        <v>4.3000000000000003E-6</v>
      </c>
      <c r="J102" s="5">
        <f t="shared" si="27"/>
        <v>7.9686274509800172E-7</v>
      </c>
      <c r="K102" s="5">
        <f t="shared" si="28"/>
        <v>6.2286089504904414E-4</v>
      </c>
      <c r="L102" s="5">
        <f t="shared" si="22"/>
        <v>1.0121894487300828E-9</v>
      </c>
      <c r="M102" s="6">
        <f t="shared" si="20"/>
        <v>6.8450990868983388E-6</v>
      </c>
      <c r="N102">
        <f t="shared" si="21"/>
        <v>2.04E-4</v>
      </c>
      <c r="O102">
        <f t="shared" si="29"/>
        <v>0.12206148282097576</v>
      </c>
      <c r="P102">
        <f t="shared" si="23"/>
        <v>0.88338321018449895</v>
      </c>
      <c r="Q102">
        <f t="shared" si="24"/>
        <v>0.30697791731352925</v>
      </c>
      <c r="R102">
        <f t="shared" si="25"/>
        <v>0.30697791731352947</v>
      </c>
    </row>
    <row r="103" spans="6:18">
      <c r="F103">
        <f t="shared" si="30"/>
        <v>10.09999999999998</v>
      </c>
      <c r="G103">
        <f t="shared" si="17"/>
        <v>327.81527848101268</v>
      </c>
      <c r="H103">
        <f t="shared" si="26"/>
        <v>1.2206148282097575</v>
      </c>
      <c r="I103" s="4">
        <f t="shared" si="19"/>
        <v>4.3000000000000003E-6</v>
      </c>
      <c r="J103" s="5">
        <f t="shared" si="27"/>
        <v>7.9686274509800172E-7</v>
      </c>
      <c r="K103" s="5">
        <f t="shared" si="28"/>
        <v>6.2329089504904419E-4</v>
      </c>
      <c r="L103" s="5">
        <f t="shared" si="22"/>
        <v>1.0142872301612935E-9</v>
      </c>
      <c r="M103" s="6">
        <f t="shared" si="20"/>
        <v>6.8545535530084178E-6</v>
      </c>
      <c r="N103">
        <f t="shared" si="21"/>
        <v>2.04E-4</v>
      </c>
      <c r="O103">
        <f t="shared" si="29"/>
        <v>0.12206148282097576</v>
      </c>
      <c r="P103">
        <f t="shared" si="23"/>
        <v>0.88350678649463243</v>
      </c>
      <c r="Q103">
        <f t="shared" si="24"/>
        <v>0.30686542727319366</v>
      </c>
      <c r="R103">
        <f t="shared" si="25"/>
        <v>0.30686542727319388</v>
      </c>
    </row>
    <row r="104" spans="6:18">
      <c r="F104">
        <f t="shared" si="30"/>
        <v>10.19999999999998</v>
      </c>
      <c r="G104">
        <f t="shared" si="17"/>
        <v>327.81527848101268</v>
      </c>
      <c r="H104">
        <f t="shared" si="26"/>
        <v>1.2206148282097575</v>
      </c>
      <c r="I104" s="4">
        <f t="shared" si="19"/>
        <v>4.3000000000000003E-6</v>
      </c>
      <c r="J104" s="5">
        <f t="shared" si="27"/>
        <v>7.9686274509800172E-7</v>
      </c>
      <c r="K104" s="5">
        <f t="shared" si="28"/>
        <v>6.2372089504904424E-4</v>
      </c>
      <c r="L104" s="5">
        <f t="shared" si="22"/>
        <v>1.0163879080526272E-9</v>
      </c>
      <c r="M104" s="6">
        <f t="shared" si="20"/>
        <v>6.8640145438780985E-6</v>
      </c>
      <c r="N104">
        <f t="shared" si="21"/>
        <v>2.04E-4</v>
      </c>
      <c r="O104">
        <f t="shared" si="29"/>
        <v>0.12206148282097576</v>
      </c>
      <c r="P104">
        <f t="shared" si="23"/>
        <v>0.8836300217902332</v>
      </c>
      <c r="Q104">
        <f t="shared" si="24"/>
        <v>0.30675324765431766</v>
      </c>
      <c r="R104">
        <f t="shared" si="25"/>
        <v>0.30675324765431788</v>
      </c>
    </row>
    <row r="105" spans="6:18">
      <c r="F105">
        <f t="shared" si="30"/>
        <v>10.299999999999979</v>
      </c>
      <c r="G105">
        <f t="shared" si="17"/>
        <v>327.81527848101268</v>
      </c>
      <c r="H105">
        <f t="shared" si="26"/>
        <v>1.2206148282097575</v>
      </c>
      <c r="I105" s="4">
        <f t="shared" si="19"/>
        <v>4.3000000000000003E-6</v>
      </c>
      <c r="J105" s="5">
        <f t="shared" si="27"/>
        <v>7.9686274509800172E-7</v>
      </c>
      <c r="K105" s="5">
        <f t="shared" si="28"/>
        <v>6.2415089504904429E-4</v>
      </c>
      <c r="L105" s="5">
        <f t="shared" si="22"/>
        <v>1.0184914844023123E-9</v>
      </c>
      <c r="M105" s="6">
        <f t="shared" si="20"/>
        <v>6.8734820595073784E-6</v>
      </c>
      <c r="N105">
        <f t="shared" si="21"/>
        <v>2.04E-4</v>
      </c>
      <c r="O105">
        <f t="shared" si="29"/>
        <v>0.12206148282097576</v>
      </c>
      <c r="P105">
        <f t="shared" si="23"/>
        <v>0.88375291724679661</v>
      </c>
      <c r="Q105">
        <f t="shared" si="24"/>
        <v>0.30664137738686148</v>
      </c>
      <c r="R105">
        <f t="shared" si="25"/>
        <v>0.3066413773868617</v>
      </c>
    </row>
    <row r="106" spans="6:18">
      <c r="F106">
        <f t="shared" si="30"/>
        <v>10.399999999999979</v>
      </c>
      <c r="G106">
        <f t="shared" si="17"/>
        <v>327.81527848101268</v>
      </c>
      <c r="H106">
        <f t="shared" si="26"/>
        <v>1.2206148282097575</v>
      </c>
      <c r="I106" s="4">
        <f t="shared" si="19"/>
        <v>4.3000000000000003E-6</v>
      </c>
      <c r="J106" s="5">
        <f t="shared" si="27"/>
        <v>7.9686274509800172E-7</v>
      </c>
      <c r="K106" s="5">
        <f t="shared" si="28"/>
        <v>6.2458089504904433E-4</v>
      </c>
      <c r="L106" s="5">
        <f t="shared" si="22"/>
        <v>1.0205979612085774E-9</v>
      </c>
      <c r="M106" s="6">
        <f t="shared" si="20"/>
        <v>6.882956099896255E-6</v>
      </c>
      <c r="N106">
        <f t="shared" si="21"/>
        <v>2.04E-4</v>
      </c>
      <c r="O106">
        <f t="shared" si="29"/>
        <v>0.12206148282097576</v>
      </c>
      <c r="P106">
        <f t="shared" si="23"/>
        <v>0.8838754740349597</v>
      </c>
      <c r="Q106">
        <f t="shared" si="24"/>
        <v>0.30652981540520857</v>
      </c>
      <c r="R106">
        <f t="shared" si="25"/>
        <v>0.30652981540520879</v>
      </c>
    </row>
    <row r="107" spans="6:18">
      <c r="F107">
        <f t="shared" si="30"/>
        <v>10.499999999999979</v>
      </c>
      <c r="G107">
        <f t="shared" si="17"/>
        <v>327.81527848101268</v>
      </c>
      <c r="H107">
        <f t="shared" si="26"/>
        <v>1.2206148282097575</v>
      </c>
      <c r="I107" s="4">
        <f t="shared" si="19"/>
        <v>4.3000000000000003E-6</v>
      </c>
      <c r="J107" s="5">
        <f t="shared" si="27"/>
        <v>7.9686274509800172E-7</v>
      </c>
      <c r="K107" s="5">
        <f t="shared" si="28"/>
        <v>6.2501089504904438E-4</v>
      </c>
      <c r="L107" s="5">
        <f t="shared" si="22"/>
        <v>1.0227073404696519E-9</v>
      </c>
      <c r="M107" s="6">
        <f t="shared" si="20"/>
        <v>6.8924366650447324E-6</v>
      </c>
      <c r="N107">
        <f t="shared" si="21"/>
        <v>2.04E-4</v>
      </c>
      <c r="O107">
        <f t="shared" si="29"/>
        <v>0.12206148282097576</v>
      </c>
      <c r="P107">
        <f t="shared" si="23"/>
        <v>0.88399769332052325</v>
      </c>
      <c r="Q107">
        <f t="shared" si="24"/>
        <v>0.30641856064814416</v>
      </c>
      <c r="R107">
        <f t="shared" si="25"/>
        <v>0.30641856064814432</v>
      </c>
    </row>
    <row r="108" spans="6:18">
      <c r="F108">
        <f t="shared" si="30"/>
        <v>10.599999999999978</v>
      </c>
      <c r="G108">
        <f t="shared" si="17"/>
        <v>327.81527848101268</v>
      </c>
      <c r="H108">
        <f t="shared" si="26"/>
        <v>1.2206148282097575</v>
      </c>
      <c r="I108" s="4">
        <f t="shared" si="19"/>
        <v>4.3000000000000003E-6</v>
      </c>
      <c r="J108" s="5">
        <f t="shared" si="27"/>
        <v>7.9686274509800172E-7</v>
      </c>
      <c r="K108" s="5">
        <f t="shared" si="28"/>
        <v>6.2544089504904443E-4</v>
      </c>
      <c r="L108" s="5">
        <f t="shared" si="22"/>
        <v>1.0248196241837643E-9</v>
      </c>
      <c r="M108" s="6">
        <f t="shared" si="20"/>
        <v>6.9019237549528091E-6</v>
      </c>
      <c r="N108">
        <f t="shared" si="21"/>
        <v>2.04E-4</v>
      </c>
      <c r="O108">
        <f t="shared" si="29"/>
        <v>0.12206148282097576</v>
      </c>
      <c r="P108">
        <f t="shared" si="23"/>
        <v>0.88411957626447613</v>
      </c>
      <c r="Q108">
        <f t="shared" si="24"/>
        <v>0.306307612058834</v>
      </c>
      <c r="R108">
        <f t="shared" si="25"/>
        <v>0.30630761205883417</v>
      </c>
    </row>
    <row r="109" spans="6:18">
      <c r="F109">
        <f t="shared" si="30"/>
        <v>10.699999999999978</v>
      </c>
      <c r="G109">
        <f t="shared" si="17"/>
        <v>327.81527848101268</v>
      </c>
      <c r="H109">
        <f t="shared" si="26"/>
        <v>1.2206148282097575</v>
      </c>
      <c r="I109" s="4">
        <f t="shared" si="19"/>
        <v>4.3000000000000003E-6</v>
      </c>
      <c r="J109" s="5">
        <f t="shared" si="27"/>
        <v>7.9686274509800172E-7</v>
      </c>
      <c r="K109" s="5">
        <f t="shared" si="28"/>
        <v>6.2587089504904448E-4</v>
      </c>
      <c r="L109" s="5">
        <f t="shared" si="22"/>
        <v>1.0269348143491434E-9</v>
      </c>
      <c r="M109" s="6">
        <f t="shared" si="20"/>
        <v>6.9114173696204841E-6</v>
      </c>
      <c r="N109">
        <f t="shared" si="21"/>
        <v>2.04E-4</v>
      </c>
      <c r="O109">
        <f t="shared" si="29"/>
        <v>0.12206148282097576</v>
      </c>
      <c r="P109">
        <f t="shared" si="23"/>
        <v>0.8842411240230178</v>
      </c>
      <c r="Q109">
        <f t="shared" si="24"/>
        <v>0.3061969685848035</v>
      </c>
      <c r="R109">
        <f t="shared" si="25"/>
        <v>0.30619696858480366</v>
      </c>
    </row>
    <row r="110" spans="6:18">
      <c r="F110">
        <f t="shared" si="30"/>
        <v>10.799999999999978</v>
      </c>
      <c r="G110">
        <f t="shared" si="17"/>
        <v>327.81527848101268</v>
      </c>
      <c r="H110">
        <f t="shared" si="26"/>
        <v>1.2206148282097575</v>
      </c>
      <c r="I110" s="4">
        <f t="shared" si="19"/>
        <v>4.3000000000000003E-6</v>
      </c>
      <c r="J110" s="5">
        <f t="shared" si="27"/>
        <v>7.9686274509800172E-7</v>
      </c>
      <c r="K110" s="5">
        <f t="shared" si="28"/>
        <v>6.2630089504904453E-4</v>
      </c>
      <c r="L110" s="5">
        <f t="shared" si="22"/>
        <v>1.0290529129640185E-9</v>
      </c>
      <c r="M110" s="6">
        <f t="shared" si="20"/>
        <v>6.9209175090477591E-6</v>
      </c>
      <c r="N110">
        <f t="shared" si="21"/>
        <v>2.04E-4</v>
      </c>
      <c r="O110">
        <f t="shared" si="29"/>
        <v>0.12206148282097576</v>
      </c>
      <c r="P110">
        <f t="shared" si="23"/>
        <v>0.88436233774758166</v>
      </c>
      <c r="Q110">
        <f t="shared" si="24"/>
        <v>0.30608662917791668</v>
      </c>
      <c r="R110">
        <f t="shared" si="25"/>
        <v>0.30608662917791679</v>
      </c>
    </row>
    <row r="111" spans="6:18">
      <c r="F111">
        <f t="shared" si="30"/>
        <v>10.899999999999977</v>
      </c>
      <c r="G111">
        <f t="shared" si="17"/>
        <v>327.81527848101268</v>
      </c>
      <c r="H111">
        <f t="shared" si="26"/>
        <v>1.2206148282097575</v>
      </c>
      <c r="I111" s="4">
        <f t="shared" si="19"/>
        <v>4.3000000000000003E-6</v>
      </c>
      <c r="J111" s="5">
        <f t="shared" si="27"/>
        <v>7.9686274509800172E-7</v>
      </c>
      <c r="K111" s="5">
        <f t="shared" si="28"/>
        <v>6.2673089504904458E-4</v>
      </c>
      <c r="L111" s="5">
        <f t="shared" si="22"/>
        <v>1.0311739220266183E-9</v>
      </c>
      <c r="M111" s="6">
        <f t="shared" si="20"/>
        <v>6.930424173234635E-6</v>
      </c>
      <c r="N111">
        <f t="shared" si="21"/>
        <v>2.04E-4</v>
      </c>
      <c r="O111">
        <f t="shared" si="29"/>
        <v>0.12206148282097576</v>
      </c>
      <c r="P111">
        <f t="shared" si="23"/>
        <v>0.88448321858485768</v>
      </c>
      <c r="Q111">
        <f t="shared" si="24"/>
        <v>0.30597659279435507</v>
      </c>
      <c r="R111">
        <f t="shared" si="25"/>
        <v>0.30597659279435524</v>
      </c>
    </row>
    <row r="112" spans="6:18">
      <c r="F112">
        <f t="shared" si="30"/>
        <v>10.999999999999977</v>
      </c>
      <c r="G112">
        <f t="shared" si="17"/>
        <v>327.81527848101268</v>
      </c>
      <c r="H112">
        <f t="shared" si="26"/>
        <v>1.2206148282097575</v>
      </c>
      <c r="I112" s="4">
        <f t="shared" si="19"/>
        <v>4.3000000000000003E-6</v>
      </c>
      <c r="J112" s="5">
        <f t="shared" si="27"/>
        <v>7.9686274509800172E-7</v>
      </c>
      <c r="K112" s="5">
        <f t="shared" si="28"/>
        <v>6.2716089504904462E-4</v>
      </c>
      <c r="L112" s="5">
        <f t="shared" si="22"/>
        <v>1.0332978435351712E-9</v>
      </c>
      <c r="M112" s="6">
        <f t="shared" si="20"/>
        <v>6.9399373621811075E-6</v>
      </c>
      <c r="N112">
        <f t="shared" si="21"/>
        <v>2.04E-4</v>
      </c>
      <c r="O112">
        <f t="shared" si="29"/>
        <v>0.12206148282097576</v>
      </c>
      <c r="P112">
        <f t="shared" si="23"/>
        <v>0.88460376767681548</v>
      </c>
      <c r="Q112">
        <f t="shared" si="24"/>
        <v>0.30586685839459743</v>
      </c>
      <c r="R112">
        <f t="shared" si="25"/>
        <v>0.3058668583945976</v>
      </c>
    </row>
    <row r="113" spans="6:18">
      <c r="F113">
        <f t="shared" si="30"/>
        <v>11.099999999999977</v>
      </c>
      <c r="G113">
        <f t="shared" si="17"/>
        <v>327.81527848101268</v>
      </c>
      <c r="H113">
        <f t="shared" si="26"/>
        <v>1.2206148282097575</v>
      </c>
      <c r="I113" s="4">
        <f t="shared" si="19"/>
        <v>4.3000000000000003E-6</v>
      </c>
      <c r="J113" s="5">
        <f t="shared" si="27"/>
        <v>7.9686274509800172E-7</v>
      </c>
      <c r="K113" s="5">
        <f t="shared" si="28"/>
        <v>6.2759089504904467E-4</v>
      </c>
      <c r="L113" s="5">
        <f t="shared" si="22"/>
        <v>1.0354246794879064E-9</v>
      </c>
      <c r="M113" s="6">
        <f t="shared" si="20"/>
        <v>6.949457075887181E-6</v>
      </c>
      <c r="N113">
        <f t="shared" si="21"/>
        <v>2.04E-4</v>
      </c>
      <c r="O113">
        <f t="shared" si="29"/>
        <v>0.12206148282097576</v>
      </c>
      <c r="P113">
        <f t="shared" si="23"/>
        <v>0.88472398616072734</v>
      </c>
      <c r="Q113">
        <f t="shared" si="24"/>
        <v>0.30575742494339869</v>
      </c>
      <c r="R113">
        <f t="shared" si="25"/>
        <v>0.30575742494339886</v>
      </c>
    </row>
    <row r="114" spans="6:18">
      <c r="F114">
        <f t="shared" si="30"/>
        <v>11.199999999999976</v>
      </c>
      <c r="G114">
        <f t="shared" si="17"/>
        <v>327.81527848101268</v>
      </c>
      <c r="H114">
        <f t="shared" si="26"/>
        <v>1.2206148282097575</v>
      </c>
      <c r="I114" s="4">
        <f t="shared" si="19"/>
        <v>4.3000000000000003E-6</v>
      </c>
      <c r="J114" s="5">
        <f t="shared" si="27"/>
        <v>7.9686274509800172E-7</v>
      </c>
      <c r="K114" s="5">
        <f t="shared" si="28"/>
        <v>6.2802089504904472E-4</v>
      </c>
      <c r="L114" s="5">
        <f t="shared" si="22"/>
        <v>1.037554431883053E-9</v>
      </c>
      <c r="M114" s="6">
        <f t="shared" si="20"/>
        <v>6.9589833143528528E-6</v>
      </c>
      <c r="N114">
        <f t="shared" si="21"/>
        <v>2.04E-4</v>
      </c>
      <c r="O114">
        <f t="shared" si="29"/>
        <v>0.12206148282097576</v>
      </c>
      <c r="P114">
        <f t="shared" si="23"/>
        <v>0.8848438751691895</v>
      </c>
      <c r="Q114">
        <f t="shared" si="24"/>
        <v>0.30564829140976973</v>
      </c>
      <c r="R114">
        <f t="shared" si="25"/>
        <v>0.3056482914097699</v>
      </c>
    </row>
    <row r="115" spans="6:18">
      <c r="F115">
        <f t="shared" si="30"/>
        <v>11.299999999999976</v>
      </c>
      <c r="G115">
        <f t="shared" si="17"/>
        <v>327.81527848101268</v>
      </c>
      <c r="H115">
        <f t="shared" si="26"/>
        <v>1.2206148282097575</v>
      </c>
      <c r="I115" s="4">
        <f t="shared" si="19"/>
        <v>4.3000000000000003E-6</v>
      </c>
      <c r="J115" s="5">
        <f t="shared" si="27"/>
        <v>7.9686274509800172E-7</v>
      </c>
      <c r="K115" s="5">
        <f t="shared" si="28"/>
        <v>6.2845089504904477E-4</v>
      </c>
      <c r="L115" s="5">
        <f t="shared" si="22"/>
        <v>1.0396871027188395E-9</v>
      </c>
      <c r="M115" s="6">
        <f t="shared" si="20"/>
        <v>6.9685160775781254E-6</v>
      </c>
      <c r="N115">
        <f t="shared" si="21"/>
        <v>2.04E-4</v>
      </c>
      <c r="O115">
        <f t="shared" si="29"/>
        <v>0.12206148282097576</v>
      </c>
      <c r="P115">
        <f t="shared" si="23"/>
        <v>0.88496343583014581</v>
      </c>
      <c r="Q115">
        <f t="shared" si="24"/>
        <v>0.30553945676695687</v>
      </c>
      <c r="R115">
        <f t="shared" si="25"/>
        <v>0.30553945676695704</v>
      </c>
    </row>
    <row r="116" spans="6:18">
      <c r="F116">
        <f t="shared" si="30"/>
        <v>11.399999999999975</v>
      </c>
      <c r="G116">
        <f t="shared" si="17"/>
        <v>327.81527848101268</v>
      </c>
      <c r="H116">
        <f t="shared" si="26"/>
        <v>1.2206148282097575</v>
      </c>
      <c r="I116" s="4">
        <f t="shared" si="19"/>
        <v>4.3000000000000003E-6</v>
      </c>
      <c r="J116" s="5">
        <f t="shared" si="27"/>
        <v>7.9686274509800172E-7</v>
      </c>
      <c r="K116" s="5">
        <f t="shared" si="28"/>
        <v>6.2888089504904482E-4</v>
      </c>
      <c r="L116" s="5">
        <f t="shared" si="22"/>
        <v>1.0418226939934948E-9</v>
      </c>
      <c r="M116" s="6">
        <f t="shared" si="20"/>
        <v>6.9780553655629965E-6</v>
      </c>
      <c r="N116">
        <f t="shared" si="21"/>
        <v>2.04E-4</v>
      </c>
      <c r="O116">
        <f t="shared" si="29"/>
        <v>0.12206148282097576</v>
      </c>
      <c r="P116">
        <f t="shared" si="23"/>
        <v>0.88508266926690926</v>
      </c>
      <c r="Q116">
        <f t="shared" si="24"/>
        <v>0.30543091999242156</v>
      </c>
      <c r="R116">
        <f t="shared" si="25"/>
        <v>0.30543091999242178</v>
      </c>
    </row>
    <row r="117" spans="6:18">
      <c r="F117">
        <f t="shared" si="30"/>
        <v>11.499999999999975</v>
      </c>
      <c r="G117">
        <f t="shared" si="17"/>
        <v>327.81527848101268</v>
      </c>
      <c r="H117">
        <f t="shared" si="26"/>
        <v>1.2206148282097575</v>
      </c>
      <c r="I117" s="4">
        <f t="shared" si="19"/>
        <v>4.3000000000000003E-6</v>
      </c>
      <c r="J117" s="5">
        <f t="shared" si="27"/>
        <v>7.9686274509800172E-7</v>
      </c>
      <c r="K117" s="5">
        <f t="shared" si="28"/>
        <v>6.2931089504904487E-4</v>
      </c>
      <c r="L117" s="5">
        <f t="shared" si="22"/>
        <v>1.0439612077052482E-9</v>
      </c>
      <c r="M117" s="6">
        <f t="shared" si="20"/>
        <v>6.9876011783074684E-6</v>
      </c>
      <c r="N117">
        <f t="shared" si="21"/>
        <v>2.04E-4</v>
      </c>
      <c r="O117">
        <f t="shared" si="29"/>
        <v>0.12206148282097576</v>
      </c>
      <c r="P117">
        <f t="shared" si="23"/>
        <v>0.88520157659818466</v>
      </c>
      <c r="Q117">
        <f t="shared" si="24"/>
        <v>0.30532268006782032</v>
      </c>
      <c r="R117">
        <f t="shared" si="25"/>
        <v>0.30532268006782048</v>
      </c>
    </row>
    <row r="118" spans="6:18">
      <c r="F118">
        <f t="shared" si="30"/>
        <v>11.599999999999975</v>
      </c>
      <c r="G118">
        <f t="shared" si="17"/>
        <v>327.81527848101268</v>
      </c>
      <c r="H118">
        <f t="shared" si="26"/>
        <v>1.2206148282097575</v>
      </c>
      <c r="I118" s="4">
        <f t="shared" si="19"/>
        <v>4.3000000000000003E-6</v>
      </c>
      <c r="J118" s="5">
        <f t="shared" si="27"/>
        <v>7.9686274509800172E-7</v>
      </c>
      <c r="K118" s="5">
        <f t="shared" si="28"/>
        <v>6.2974089504904492E-4</v>
      </c>
      <c r="L118" s="5">
        <f t="shared" si="22"/>
        <v>1.0461026458523278E-9</v>
      </c>
      <c r="M118" s="6">
        <f t="shared" si="20"/>
        <v>6.9971535158115378E-6</v>
      </c>
      <c r="N118">
        <f t="shared" si="21"/>
        <v>2.04E-4</v>
      </c>
      <c r="O118">
        <f t="shared" si="29"/>
        <v>0.12206148282097576</v>
      </c>
      <c r="P118">
        <f t="shared" si="23"/>
        <v>0.88532015893809024</v>
      </c>
      <c r="Q118">
        <f t="shared" si="24"/>
        <v>0.30521473597898446</v>
      </c>
      <c r="R118">
        <f t="shared" si="25"/>
        <v>0.30521473597898463</v>
      </c>
    </row>
    <row r="119" spans="6:18">
      <c r="F119">
        <f t="shared" si="30"/>
        <v>11.699999999999974</v>
      </c>
      <c r="G119">
        <f t="shared" si="17"/>
        <v>327.81527848101268</v>
      </c>
      <c r="H119">
        <f t="shared" si="26"/>
        <v>1.2206148282097575</v>
      </c>
      <c r="I119" s="4">
        <f t="shared" si="19"/>
        <v>4.3000000000000003E-6</v>
      </c>
      <c r="J119" s="5">
        <f t="shared" si="27"/>
        <v>7.9686274509800172E-7</v>
      </c>
      <c r="K119" s="5">
        <f t="shared" si="28"/>
        <v>6.3017089504904496E-4</v>
      </c>
      <c r="L119" s="5">
        <f t="shared" si="22"/>
        <v>1.048247010432963E-9</v>
      </c>
      <c r="M119" s="6">
        <f t="shared" si="20"/>
        <v>7.0067123780752072E-6</v>
      </c>
      <c r="N119">
        <f t="shared" si="21"/>
        <v>2.04E-4</v>
      </c>
      <c r="O119">
        <f t="shared" si="29"/>
        <v>0.12206148282097576</v>
      </c>
      <c r="P119">
        <f t="shared" si="23"/>
        <v>0.8854384173961799</v>
      </c>
      <c r="Q119">
        <f t="shared" si="24"/>
        <v>0.30510708671590037</v>
      </c>
      <c r="R119">
        <f t="shared" si="25"/>
        <v>0.30510708671590053</v>
      </c>
    </row>
    <row r="120" spans="6:18">
      <c r="F120">
        <f t="shared" si="30"/>
        <v>11.799999999999974</v>
      </c>
      <c r="G120">
        <f t="shared" si="17"/>
        <v>327.81527848101268</v>
      </c>
      <c r="H120">
        <f t="shared" si="26"/>
        <v>1.2206148282097575</v>
      </c>
      <c r="I120" s="4">
        <f t="shared" si="19"/>
        <v>4.3000000000000003E-6</v>
      </c>
      <c r="J120" s="5">
        <f t="shared" si="27"/>
        <v>7.9686274509800172E-7</v>
      </c>
      <c r="K120" s="5">
        <f t="shared" si="28"/>
        <v>6.3060089504904501E-4</v>
      </c>
      <c r="L120" s="5">
        <f t="shared" si="22"/>
        <v>1.0503943034453825E-9</v>
      </c>
      <c r="M120" s="6">
        <f t="shared" si="20"/>
        <v>7.0162777650984767E-6</v>
      </c>
      <c r="N120">
        <f t="shared" si="21"/>
        <v>2.04E-4</v>
      </c>
      <c r="O120">
        <f t="shared" si="29"/>
        <v>0.12206148282097576</v>
      </c>
      <c r="P120">
        <f t="shared" si="23"/>
        <v>0.88555635307746472</v>
      </c>
      <c r="Q120">
        <f t="shared" si="24"/>
        <v>0.30499973127268948</v>
      </c>
      <c r="R120">
        <f t="shared" si="25"/>
        <v>0.3049997312726897</v>
      </c>
    </row>
    <row r="121" spans="6:18">
      <c r="F121">
        <f t="shared" si="30"/>
        <v>11.899999999999974</v>
      </c>
      <c r="G121">
        <f t="shared" si="17"/>
        <v>327.81527848101268</v>
      </c>
      <c r="H121">
        <f t="shared" si="26"/>
        <v>1.2206148282097575</v>
      </c>
      <c r="I121" s="4">
        <f t="shared" si="19"/>
        <v>4.3000000000000003E-6</v>
      </c>
      <c r="J121" s="5">
        <f t="shared" si="27"/>
        <v>7.9686274509800172E-7</v>
      </c>
      <c r="K121" s="5">
        <f t="shared" si="28"/>
        <v>6.3103089504904506E-4</v>
      </c>
      <c r="L121" s="5">
        <f t="shared" si="22"/>
        <v>1.0525445268878151E-9</v>
      </c>
      <c r="M121" s="6">
        <f t="shared" si="20"/>
        <v>7.0258496768813445E-6</v>
      </c>
      <c r="N121">
        <f t="shared" si="21"/>
        <v>2.04E-4</v>
      </c>
      <c r="O121">
        <f t="shared" si="29"/>
        <v>0.12206148282097576</v>
      </c>
      <c r="P121">
        <f t="shared" si="23"/>
        <v>0.88567396708243529</v>
      </c>
      <c r="Q121">
        <f t="shared" si="24"/>
        <v>0.30489266864758874</v>
      </c>
      <c r="R121">
        <f t="shared" si="25"/>
        <v>0.30489266864758896</v>
      </c>
    </row>
    <row r="122" spans="6:18">
      <c r="F122">
        <f t="shared" si="30"/>
        <v>11.999999999999973</v>
      </c>
      <c r="G122">
        <f t="shared" si="17"/>
        <v>327.81527848101268</v>
      </c>
      <c r="H122">
        <f t="shared" si="26"/>
        <v>1.2206148282097575</v>
      </c>
      <c r="I122" s="4">
        <f t="shared" si="19"/>
        <v>4.3000000000000003E-6</v>
      </c>
      <c r="J122" s="5">
        <f t="shared" si="27"/>
        <v>7.9686274509800172E-7</v>
      </c>
      <c r="K122" s="5">
        <f t="shared" si="28"/>
        <v>6.3146089504904511E-4</v>
      </c>
      <c r="L122" s="5">
        <f t="shared" si="22"/>
        <v>1.0546976827584897E-9</v>
      </c>
      <c r="M122" s="6">
        <f t="shared" si="20"/>
        <v>7.0354281134238115E-6</v>
      </c>
      <c r="N122">
        <f t="shared" si="21"/>
        <v>2.04E-4</v>
      </c>
      <c r="O122">
        <f t="shared" si="29"/>
        <v>0.12206148282097576</v>
      </c>
      <c r="P122">
        <f t="shared" si="23"/>
        <v>0.88579126050708223</v>
      </c>
      <c r="Q122">
        <f t="shared" si="24"/>
        <v>0.30478589784293075</v>
      </c>
      <c r="R122">
        <f t="shared" si="25"/>
        <v>0.30478589784293092</v>
      </c>
    </row>
    <row r="123" spans="6:18">
      <c r="F123">
        <f t="shared" si="30"/>
        <v>12.099999999999973</v>
      </c>
      <c r="G123">
        <f t="shared" si="17"/>
        <v>327.81527848101268</v>
      </c>
      <c r="H123">
        <f t="shared" si="26"/>
        <v>1.2206148282097575</v>
      </c>
      <c r="I123" s="4">
        <f t="shared" si="19"/>
        <v>4.3000000000000003E-6</v>
      </c>
      <c r="J123" s="5">
        <f t="shared" si="27"/>
        <v>7.9686274509800172E-7</v>
      </c>
      <c r="K123" s="5">
        <f t="shared" si="28"/>
        <v>6.3189089504904516E-4</v>
      </c>
      <c r="L123" s="5">
        <f t="shared" si="22"/>
        <v>1.0568537730556351E-9</v>
      </c>
      <c r="M123" s="6">
        <f t="shared" si="20"/>
        <v>7.0450130747258777E-6</v>
      </c>
      <c r="N123">
        <f t="shared" si="21"/>
        <v>2.04E-4</v>
      </c>
      <c r="O123">
        <f t="shared" si="29"/>
        <v>0.12206148282097576</v>
      </c>
      <c r="P123">
        <f t="shared" si="23"/>
        <v>0.88590823444291855</v>
      </c>
      <c r="Q123">
        <f t="shared" si="24"/>
        <v>0.30467941786512437</v>
      </c>
      <c r="R123">
        <f t="shared" si="25"/>
        <v>0.30467941786512448</v>
      </c>
    </row>
    <row r="124" spans="6:18">
      <c r="F124">
        <f t="shared" si="30"/>
        <v>12.199999999999973</v>
      </c>
      <c r="G124">
        <f t="shared" si="17"/>
        <v>327.81527848101268</v>
      </c>
      <c r="H124">
        <f t="shared" si="26"/>
        <v>1.2206148282097575</v>
      </c>
      <c r="I124" s="4">
        <f t="shared" si="19"/>
        <v>4.3000000000000003E-6</v>
      </c>
      <c r="J124" s="5">
        <f t="shared" si="27"/>
        <v>7.9686274509800172E-7</v>
      </c>
      <c r="K124" s="5">
        <f t="shared" si="28"/>
        <v>6.3232089504904521E-4</v>
      </c>
      <c r="L124" s="5">
        <f t="shared" si="22"/>
        <v>1.0590127997774803E-9</v>
      </c>
      <c r="M124" s="6">
        <f t="shared" si="20"/>
        <v>7.0546045607875431E-6</v>
      </c>
      <c r="N124">
        <f t="shared" si="21"/>
        <v>2.04E-4</v>
      </c>
      <c r="O124">
        <f t="shared" si="29"/>
        <v>0.12206148282097576</v>
      </c>
      <c r="P124">
        <f t="shared" si="23"/>
        <v>0.88602488997700013</v>
      </c>
      <c r="Q124">
        <f t="shared" si="24"/>
        <v>0.30457322772463524</v>
      </c>
      <c r="R124">
        <f t="shared" si="25"/>
        <v>0.30457322772463535</v>
      </c>
    </row>
    <row r="125" spans="6:18">
      <c r="F125">
        <f t="shared" si="30"/>
        <v>12.299999999999972</v>
      </c>
      <c r="G125">
        <f t="shared" si="17"/>
        <v>327.81527848101268</v>
      </c>
      <c r="H125">
        <f t="shared" si="26"/>
        <v>1.2206148282097575</v>
      </c>
      <c r="I125" s="4">
        <f t="shared" si="19"/>
        <v>4.3000000000000003E-6</v>
      </c>
      <c r="J125" s="5">
        <f t="shared" si="27"/>
        <v>7.9686274509800172E-7</v>
      </c>
      <c r="K125" s="5">
        <f t="shared" si="28"/>
        <v>6.3275089504904525E-4</v>
      </c>
      <c r="L125" s="5">
        <f t="shared" si="22"/>
        <v>1.0611747649222541E-9</v>
      </c>
      <c r="M125" s="6">
        <f t="shared" si="20"/>
        <v>7.0642025716088093E-6</v>
      </c>
      <c r="N125">
        <f t="shared" si="21"/>
        <v>2.04E-4</v>
      </c>
      <c r="O125">
        <f t="shared" si="29"/>
        <v>0.12206148282097576</v>
      </c>
      <c r="P125">
        <f t="shared" si="23"/>
        <v>0.88614122819194818</v>
      </c>
      <c r="Q125">
        <f t="shared" si="24"/>
        <v>0.30446732643596652</v>
      </c>
      <c r="R125">
        <f t="shared" si="25"/>
        <v>0.30446732643596663</v>
      </c>
    </row>
    <row r="126" spans="6:18">
      <c r="F126">
        <f t="shared" si="30"/>
        <v>12.399999999999972</v>
      </c>
      <c r="G126">
        <f t="shared" si="17"/>
        <v>327.81527848101268</v>
      </c>
      <c r="H126">
        <f t="shared" si="26"/>
        <v>1.2206148282097575</v>
      </c>
      <c r="I126" s="4">
        <f t="shared" si="19"/>
        <v>4.3000000000000003E-6</v>
      </c>
      <c r="J126" s="5">
        <f t="shared" si="27"/>
        <v>7.9686274509800172E-7</v>
      </c>
      <c r="K126" s="5">
        <f t="shared" si="28"/>
        <v>6.331808950490453E-4</v>
      </c>
      <c r="L126" s="5">
        <f t="shared" si="22"/>
        <v>1.0633396704881852E-9</v>
      </c>
      <c r="M126" s="6">
        <f t="shared" si="20"/>
        <v>7.0738071071896731E-6</v>
      </c>
      <c r="N126">
        <f t="shared" si="21"/>
        <v>2.04E-4</v>
      </c>
      <c r="O126">
        <f t="shared" si="29"/>
        <v>0.12206148282097576</v>
      </c>
      <c r="P126">
        <f t="shared" si="23"/>
        <v>0.8862572501659689</v>
      </c>
      <c r="Q126">
        <f t="shared" si="24"/>
        <v>0.30436171301763976</v>
      </c>
      <c r="R126">
        <f t="shared" si="25"/>
        <v>0.30436171301763987</v>
      </c>
    </row>
    <row r="127" spans="6:18">
      <c r="F127">
        <f t="shared" si="30"/>
        <v>12.499999999999972</v>
      </c>
      <c r="G127">
        <f t="shared" si="17"/>
        <v>327.81527848101268</v>
      </c>
      <c r="H127">
        <f t="shared" si="26"/>
        <v>1.2206148282097575</v>
      </c>
      <c r="I127" s="4">
        <f t="shared" si="19"/>
        <v>4.3000000000000003E-6</v>
      </c>
      <c r="J127" s="5">
        <f t="shared" si="27"/>
        <v>7.9686274509800172E-7</v>
      </c>
      <c r="K127" s="5">
        <f t="shared" si="28"/>
        <v>6.3361089504904535E-4</v>
      </c>
      <c r="L127" s="5">
        <f t="shared" si="22"/>
        <v>1.0655075184735028E-9</v>
      </c>
      <c r="M127" s="6">
        <f t="shared" si="20"/>
        <v>7.0834181675301378E-6</v>
      </c>
      <c r="N127">
        <f t="shared" si="21"/>
        <v>2.04E-4</v>
      </c>
      <c r="O127">
        <f t="shared" si="29"/>
        <v>0.12206148282097576</v>
      </c>
      <c r="P127">
        <f t="shared" si="23"/>
        <v>0.88637295697287577</v>
      </c>
      <c r="Q127">
        <f t="shared" si="24"/>
        <v>0.30425638649217557</v>
      </c>
      <c r="R127">
        <f t="shared" si="25"/>
        <v>0.30425638649217568</v>
      </c>
    </row>
    <row r="128" spans="6:18">
      <c r="F128">
        <f t="shared" si="30"/>
        <v>12.599999999999971</v>
      </c>
      <c r="G128">
        <f t="shared" si="17"/>
        <v>327.81527848101268</v>
      </c>
      <c r="H128">
        <f t="shared" si="26"/>
        <v>1.2206148282097575</v>
      </c>
      <c r="I128" s="4">
        <f t="shared" si="19"/>
        <v>4.3000000000000003E-6</v>
      </c>
      <c r="J128" s="5">
        <f t="shared" si="27"/>
        <v>7.9686274509800172E-7</v>
      </c>
      <c r="K128" s="5">
        <f t="shared" si="28"/>
        <v>6.340408950490454E-4</v>
      </c>
      <c r="L128" s="5">
        <f t="shared" si="22"/>
        <v>1.0676783108764356E-9</v>
      </c>
      <c r="M128" s="6">
        <f t="shared" si="20"/>
        <v>7.0930357526302016E-6</v>
      </c>
      <c r="N128">
        <f t="shared" si="21"/>
        <v>2.04E-4</v>
      </c>
      <c r="O128">
        <f t="shared" si="29"/>
        <v>0.12206148282097576</v>
      </c>
      <c r="P128">
        <f t="shared" si="23"/>
        <v>0.88648834968210943</v>
      </c>
      <c r="Q128">
        <f t="shared" si="24"/>
        <v>0.30415134588607484</v>
      </c>
      <c r="R128">
        <f t="shared" si="25"/>
        <v>0.30415134588607495</v>
      </c>
    </row>
    <row r="129" spans="6:18">
      <c r="F129">
        <f t="shared" si="30"/>
        <v>12.699999999999971</v>
      </c>
      <c r="G129">
        <f t="shared" si="17"/>
        <v>327.81527848101268</v>
      </c>
      <c r="H129">
        <f t="shared" si="26"/>
        <v>1.2206148282097575</v>
      </c>
      <c r="I129" s="4">
        <f t="shared" si="19"/>
        <v>4.3000000000000003E-6</v>
      </c>
      <c r="J129" s="5">
        <f t="shared" si="27"/>
        <v>7.9686274509800172E-7</v>
      </c>
      <c r="K129" s="5">
        <f t="shared" si="28"/>
        <v>6.3447089504904545E-4</v>
      </c>
      <c r="L129" s="5">
        <f t="shared" si="22"/>
        <v>1.0698520496952121E-9</v>
      </c>
      <c r="M129" s="6">
        <f t="shared" si="20"/>
        <v>7.1026598624898629E-6</v>
      </c>
      <c r="N129">
        <f t="shared" si="21"/>
        <v>2.04E-4</v>
      </c>
      <c r="O129">
        <f t="shared" si="29"/>
        <v>0.12206148282097576</v>
      </c>
      <c r="P129">
        <f t="shared" si="23"/>
        <v>0.8866034293587588</v>
      </c>
      <c r="Q129">
        <f t="shared" si="24"/>
        <v>0.3040465902297998</v>
      </c>
      <c r="R129">
        <f t="shared" si="25"/>
        <v>0.30404659022979985</v>
      </c>
    </row>
    <row r="130" spans="6:18">
      <c r="F130">
        <f t="shared" si="30"/>
        <v>12.799999999999971</v>
      </c>
      <c r="G130">
        <f t="shared" ref="G130:G193" si="31">Tc+R_*F130</f>
        <v>327.81527848101268</v>
      </c>
      <c r="H130">
        <f t="shared" si="26"/>
        <v>1.2206148282097575</v>
      </c>
      <c r="I130" s="4">
        <f t="shared" ref="I130:I193" si="32">we</f>
        <v>4.3000000000000003E-6</v>
      </c>
      <c r="J130" s="5">
        <f t="shared" si="27"/>
        <v>7.9686274509800172E-7</v>
      </c>
      <c r="K130" s="5">
        <f t="shared" si="28"/>
        <v>6.349008950490455E-4</v>
      </c>
      <c r="L130" s="5">
        <f t="shared" si="22"/>
        <v>1.0720287369280616E-9</v>
      </c>
      <c r="M130" s="6">
        <f t="shared" ref="M130:M193" si="33">f2_*f3_/f1_/K130*L130</f>
        <v>7.1122904971091243E-6</v>
      </c>
      <c r="N130">
        <f t="shared" ref="N130:N193" si="34">del_dl</f>
        <v>2.04E-4</v>
      </c>
      <c r="O130">
        <f t="shared" si="29"/>
        <v>0.12206148282097576</v>
      </c>
      <c r="P130">
        <f t="shared" si="23"/>
        <v>0.8867181970635819</v>
      </c>
      <c r="Q130">
        <f t="shared" si="24"/>
        <v>0.30394211855775499</v>
      </c>
      <c r="R130">
        <f t="shared" si="25"/>
        <v>0.3039421185577551</v>
      </c>
    </row>
    <row r="131" spans="6:18">
      <c r="F131">
        <f t="shared" si="30"/>
        <v>12.89999999999997</v>
      </c>
      <c r="G131">
        <f t="shared" si="31"/>
        <v>327.81527848101268</v>
      </c>
      <c r="H131">
        <f t="shared" si="26"/>
        <v>1.2206148282097575</v>
      </c>
      <c r="I131" s="4">
        <f t="shared" si="32"/>
        <v>4.3000000000000003E-6</v>
      </c>
      <c r="J131" s="5">
        <f t="shared" si="27"/>
        <v>7.9686274509800172E-7</v>
      </c>
      <c r="K131" s="5">
        <f t="shared" si="28"/>
        <v>6.3533089504904554E-4</v>
      </c>
      <c r="L131" s="5">
        <f t="shared" ref="L131:L194" si="35">K131^3*4/3*PI()</f>
        <v>1.0742083745732129E-9</v>
      </c>
      <c r="M131" s="6">
        <f t="shared" si="33"/>
        <v>7.1219276564879866E-6</v>
      </c>
      <c r="N131">
        <f t="shared" si="34"/>
        <v>2.04E-4</v>
      </c>
      <c r="O131">
        <f t="shared" si="29"/>
        <v>0.12206148282097576</v>
      </c>
      <c r="P131">
        <f t="shared" ref="P131:P194" si="36">R131*O131+(1-R131)*H131</f>
        <v>0.88683265385302623</v>
      </c>
      <c r="Q131">
        <f t="shared" ref="Q131:Q194" si="37">Q130+pl/ps*Dl/N130*((Tc-Tf)/ml-Co)/H130/(1-kpart)*M130*dt/L130-Q130*3/K130*we*dt</f>
        <v>0.30383792990826908</v>
      </c>
      <c r="R131">
        <f t="shared" ref="R131:R194" si="38">esidtGeral(R130,K130,MAX(I130,J130),pl,ps,kpart,H130,(H131-H130)/dt,M130,L130,Dl,N130,Co,dt)</f>
        <v>0.30383792990826919</v>
      </c>
    </row>
    <row r="132" spans="6:18">
      <c r="F132">
        <f t="shared" si="30"/>
        <v>12.99999999999997</v>
      </c>
      <c r="G132">
        <f t="shared" si="31"/>
        <v>327.81527848101268</v>
      </c>
      <c r="H132">
        <f t="shared" si="26"/>
        <v>1.2206148282097575</v>
      </c>
      <c r="I132" s="4">
        <f t="shared" si="32"/>
        <v>4.3000000000000003E-6</v>
      </c>
      <c r="J132" s="5">
        <f t="shared" si="27"/>
        <v>7.9686274509800172E-7</v>
      </c>
      <c r="K132" s="5">
        <f t="shared" si="28"/>
        <v>6.3576089504904559E-4</v>
      </c>
      <c r="L132" s="5">
        <f t="shared" si="35"/>
        <v>1.0763909646288948E-9</v>
      </c>
      <c r="M132" s="6">
        <f t="shared" si="33"/>
        <v>7.1315713406264472E-6</v>
      </c>
      <c r="N132">
        <f t="shared" si="34"/>
        <v>2.04E-4</v>
      </c>
      <c r="O132">
        <f t="shared" si="29"/>
        <v>0.12206148282097576</v>
      </c>
      <c r="P132">
        <f t="shared" si="36"/>
        <v>0.88694680077924914</v>
      </c>
      <c r="Q132">
        <f t="shared" si="37"/>
        <v>0.30373402332357569</v>
      </c>
      <c r="R132">
        <f t="shared" si="38"/>
        <v>0.3037340233235758</v>
      </c>
    </row>
    <row r="133" spans="6:18">
      <c r="F133">
        <f t="shared" si="30"/>
        <v>13.099999999999969</v>
      </c>
      <c r="G133">
        <f t="shared" si="31"/>
        <v>327.81527848101268</v>
      </c>
      <c r="H133">
        <f t="shared" si="26"/>
        <v>1.2206148282097575</v>
      </c>
      <c r="I133" s="4">
        <f t="shared" si="32"/>
        <v>4.3000000000000003E-6</v>
      </c>
      <c r="J133" s="5">
        <f t="shared" si="27"/>
        <v>7.9686274509800172E-7</v>
      </c>
      <c r="K133" s="5">
        <f t="shared" si="28"/>
        <v>6.3619089504904564E-4</v>
      </c>
      <c r="L133" s="5">
        <f t="shared" si="35"/>
        <v>1.078576509093336E-9</v>
      </c>
      <c r="M133" s="6">
        <f t="shared" si="33"/>
        <v>7.1412215495245061E-6</v>
      </c>
      <c r="N133">
        <f t="shared" si="34"/>
        <v>2.04E-4</v>
      </c>
      <c r="O133">
        <f t="shared" si="29"/>
        <v>0.12206148282097576</v>
      </c>
      <c r="P133">
        <f t="shared" si="36"/>
        <v>0.88706063889013809</v>
      </c>
      <c r="Q133">
        <f t="shared" si="37"/>
        <v>0.30363039784979534</v>
      </c>
      <c r="R133">
        <f t="shared" si="38"/>
        <v>0.30363039784979545</v>
      </c>
    </row>
    <row r="134" spans="6:18">
      <c r="F134">
        <f t="shared" si="30"/>
        <v>13.199999999999969</v>
      </c>
      <c r="G134">
        <f t="shared" si="31"/>
        <v>327.81527848101268</v>
      </c>
      <c r="H134">
        <f t="shared" si="26"/>
        <v>1.2206148282097575</v>
      </c>
      <c r="I134" s="4">
        <f t="shared" si="32"/>
        <v>4.3000000000000003E-6</v>
      </c>
      <c r="J134" s="5">
        <f t="shared" si="27"/>
        <v>7.9686274509800172E-7</v>
      </c>
      <c r="K134" s="5">
        <f t="shared" si="28"/>
        <v>6.3662089504904569E-4</v>
      </c>
      <c r="L134" s="5">
        <f t="shared" si="35"/>
        <v>1.0807650099647659E-9</v>
      </c>
      <c r="M134" s="6">
        <f t="shared" si="33"/>
        <v>7.1508782831821677E-6</v>
      </c>
      <c r="N134">
        <f t="shared" si="34"/>
        <v>2.04E-4</v>
      </c>
      <c r="O134">
        <f t="shared" si="29"/>
        <v>0.12206148282097576</v>
      </c>
      <c r="P134">
        <f t="shared" si="36"/>
        <v>0.8871741692293309</v>
      </c>
      <c r="Q134">
        <f t="shared" si="37"/>
        <v>0.30352705253691686</v>
      </c>
      <c r="R134">
        <f t="shared" si="38"/>
        <v>0.30352705253691697</v>
      </c>
    </row>
    <row r="135" spans="6:18">
      <c r="F135">
        <f t="shared" si="30"/>
        <v>13.299999999999969</v>
      </c>
      <c r="G135">
        <f t="shared" si="31"/>
        <v>327.81527848101268</v>
      </c>
      <c r="H135">
        <f t="shared" si="26"/>
        <v>1.2206148282097575</v>
      </c>
      <c r="I135" s="4">
        <f t="shared" si="32"/>
        <v>4.3000000000000003E-6</v>
      </c>
      <c r="J135" s="5">
        <f t="shared" si="27"/>
        <v>7.9686274509800172E-7</v>
      </c>
      <c r="K135" s="5">
        <f t="shared" si="28"/>
        <v>6.3705089504904574E-4</v>
      </c>
      <c r="L135" s="5">
        <f t="shared" si="35"/>
        <v>1.0829564692414125E-9</v>
      </c>
      <c r="M135" s="6">
        <f t="shared" si="33"/>
        <v>7.160541541599425E-6</v>
      </c>
      <c r="N135">
        <f t="shared" si="34"/>
        <v>2.04E-4</v>
      </c>
      <c r="O135">
        <f t="shared" si="29"/>
        <v>0.12206148282097576</v>
      </c>
      <c r="P135">
        <f t="shared" si="36"/>
        <v>0.88728739283623626</v>
      </c>
      <c r="Q135">
        <f t="shared" si="37"/>
        <v>0.3034239864387791</v>
      </c>
      <c r="R135">
        <f t="shared" si="38"/>
        <v>0.30342398643877921</v>
      </c>
    </row>
    <row r="136" spans="6:18">
      <c r="F136">
        <f t="shared" si="30"/>
        <v>13.399999999999968</v>
      </c>
      <c r="G136">
        <f t="shared" si="31"/>
        <v>327.81527848101268</v>
      </c>
      <c r="H136">
        <f t="shared" si="26"/>
        <v>1.2206148282097575</v>
      </c>
      <c r="I136" s="4">
        <f t="shared" si="32"/>
        <v>4.3000000000000003E-6</v>
      </c>
      <c r="J136" s="5">
        <f t="shared" si="27"/>
        <v>7.9686274509800172E-7</v>
      </c>
      <c r="K136" s="5">
        <f t="shared" si="28"/>
        <v>6.3748089504904579E-4</v>
      </c>
      <c r="L136" s="5">
        <f t="shared" si="35"/>
        <v>1.0851508889215051E-9</v>
      </c>
      <c r="M136" s="6">
        <f t="shared" si="33"/>
        <v>7.1702113247762832E-6</v>
      </c>
      <c r="N136">
        <f t="shared" si="34"/>
        <v>2.04E-4</v>
      </c>
      <c r="O136">
        <f t="shared" si="29"/>
        <v>0.12206148282097576</v>
      </c>
      <c r="P136">
        <f t="shared" si="36"/>
        <v>0.8874003107460533</v>
      </c>
      <c r="Q136">
        <f t="shared" si="37"/>
        <v>0.30332119861305279</v>
      </c>
      <c r="R136">
        <f t="shared" si="38"/>
        <v>0.3033211986130529</v>
      </c>
    </row>
    <row r="137" spans="6:18">
      <c r="F137">
        <f t="shared" si="30"/>
        <v>13.499999999999968</v>
      </c>
      <c r="G137">
        <f t="shared" si="31"/>
        <v>327.81527848101268</v>
      </c>
      <c r="H137">
        <f t="shared" si="26"/>
        <v>1.2206148282097575</v>
      </c>
      <c r="I137" s="4">
        <f t="shared" si="32"/>
        <v>4.3000000000000003E-6</v>
      </c>
      <c r="J137" s="5">
        <f t="shared" si="27"/>
        <v>7.9686274509800172E-7</v>
      </c>
      <c r="K137" s="5">
        <f t="shared" si="28"/>
        <v>6.3791089504904583E-4</v>
      </c>
      <c r="L137" s="5">
        <f t="shared" si="35"/>
        <v>1.0873482710032728E-9</v>
      </c>
      <c r="M137" s="6">
        <f t="shared" si="33"/>
        <v>7.1798876327127415E-6</v>
      </c>
      <c r="N137">
        <f t="shared" si="34"/>
        <v>2.04E-4</v>
      </c>
      <c r="O137">
        <f t="shared" si="29"/>
        <v>0.12206148282097576</v>
      </c>
      <c r="P137">
        <f t="shared" si="36"/>
        <v>0.88751292398979065</v>
      </c>
      <c r="Q137">
        <f t="shared" si="37"/>
        <v>0.30321868812122249</v>
      </c>
      <c r="R137">
        <f t="shared" si="38"/>
        <v>0.3032186881212226</v>
      </c>
    </row>
    <row r="138" spans="6:18">
      <c r="F138">
        <f t="shared" si="30"/>
        <v>13.599999999999968</v>
      </c>
      <c r="G138">
        <f t="shared" si="31"/>
        <v>327.81527848101268</v>
      </c>
      <c r="H138">
        <f t="shared" si="26"/>
        <v>1.2206148282097575</v>
      </c>
      <c r="I138" s="4">
        <f t="shared" si="32"/>
        <v>4.3000000000000003E-6</v>
      </c>
      <c r="J138" s="5">
        <f t="shared" si="27"/>
        <v>7.9686274509800172E-7</v>
      </c>
      <c r="K138" s="5">
        <f t="shared" si="28"/>
        <v>6.3834089504904588E-4</v>
      </c>
      <c r="L138" s="5">
        <f t="shared" si="35"/>
        <v>1.089548617484944E-9</v>
      </c>
      <c r="M138" s="6">
        <f t="shared" si="33"/>
        <v>7.1895704654087964E-6</v>
      </c>
      <c r="N138">
        <f t="shared" si="34"/>
        <v>2.04E-4</v>
      </c>
      <c r="O138">
        <f t="shared" si="29"/>
        <v>0.12206148282097576</v>
      </c>
      <c r="P138">
        <f t="shared" si="36"/>
        <v>0.88762523359428858</v>
      </c>
      <c r="Q138">
        <f t="shared" si="37"/>
        <v>0.30311645402856846</v>
      </c>
      <c r="R138">
        <f t="shared" si="38"/>
        <v>0.30311645402856863</v>
      </c>
    </row>
    <row r="139" spans="6:18">
      <c r="F139">
        <f t="shared" si="30"/>
        <v>13.699999999999967</v>
      </c>
      <c r="G139">
        <f t="shared" si="31"/>
        <v>327.81527848101268</v>
      </c>
      <c r="H139">
        <f t="shared" si="26"/>
        <v>1.2206148282097575</v>
      </c>
      <c r="I139" s="4">
        <f t="shared" si="32"/>
        <v>4.3000000000000003E-6</v>
      </c>
      <c r="J139" s="5">
        <f t="shared" si="27"/>
        <v>7.9686274509800172E-7</v>
      </c>
      <c r="K139" s="5">
        <f t="shared" si="28"/>
        <v>6.3877089504904593E-4</v>
      </c>
      <c r="L139" s="5">
        <f t="shared" si="35"/>
        <v>1.091751930364748E-9</v>
      </c>
      <c r="M139" s="6">
        <f t="shared" si="33"/>
        <v>7.199259822864453E-6</v>
      </c>
      <c r="N139">
        <f t="shared" si="34"/>
        <v>2.04E-4</v>
      </c>
      <c r="O139">
        <f t="shared" si="29"/>
        <v>0.12206148282097576</v>
      </c>
      <c r="P139">
        <f t="shared" si="36"/>
        <v>0.8877372405822358</v>
      </c>
      <c r="Q139">
        <f t="shared" si="37"/>
        <v>0.30301449540414899</v>
      </c>
      <c r="R139">
        <f t="shared" si="38"/>
        <v>0.3030144954041491</v>
      </c>
    </row>
    <row r="140" spans="6:18">
      <c r="F140">
        <f t="shared" si="30"/>
        <v>13.799999999999967</v>
      </c>
      <c r="G140">
        <f t="shared" si="31"/>
        <v>327.81527848101268</v>
      </c>
      <c r="H140">
        <f t="shared" si="26"/>
        <v>1.2206148282097575</v>
      </c>
      <c r="I140" s="4">
        <f t="shared" si="32"/>
        <v>4.3000000000000003E-6</v>
      </c>
      <c r="J140" s="5">
        <f t="shared" si="27"/>
        <v>7.9686274509800172E-7</v>
      </c>
      <c r="K140" s="5">
        <f t="shared" si="28"/>
        <v>6.3920089504904598E-4</v>
      </c>
      <c r="L140" s="5">
        <f t="shared" si="35"/>
        <v>1.0939582116409132E-9</v>
      </c>
      <c r="M140" s="6">
        <f t="shared" si="33"/>
        <v>7.2089557050797071E-6</v>
      </c>
      <c r="N140">
        <f t="shared" si="34"/>
        <v>2.04E-4</v>
      </c>
      <c r="O140">
        <f t="shared" si="29"/>
        <v>0.12206148282097576</v>
      </c>
      <c r="P140">
        <f t="shared" si="36"/>
        <v>0.88784894597219122</v>
      </c>
      <c r="Q140">
        <f t="shared" si="37"/>
        <v>0.30291281132078224</v>
      </c>
      <c r="R140">
        <f t="shared" si="38"/>
        <v>0.30291281132078235</v>
      </c>
    </row>
    <row r="141" spans="6:18">
      <c r="F141">
        <f t="shared" si="30"/>
        <v>13.899999999999967</v>
      </c>
      <c r="G141">
        <f t="shared" si="31"/>
        <v>327.81527848101268</v>
      </c>
      <c r="H141">
        <f t="shared" si="26"/>
        <v>1.2206148282097575</v>
      </c>
      <c r="I141" s="4">
        <f t="shared" si="32"/>
        <v>4.3000000000000003E-6</v>
      </c>
      <c r="J141" s="5">
        <f t="shared" si="27"/>
        <v>7.9686274509800172E-7</v>
      </c>
      <c r="K141" s="5">
        <f t="shared" si="28"/>
        <v>6.3963089504904603E-4</v>
      </c>
      <c r="L141" s="5">
        <f t="shared" si="35"/>
        <v>1.0961674633116691E-9</v>
      </c>
      <c r="M141" s="6">
        <f t="shared" si="33"/>
        <v>7.2186581120545639E-6</v>
      </c>
      <c r="N141">
        <f t="shared" si="34"/>
        <v>2.04E-4</v>
      </c>
      <c r="O141">
        <f t="shared" si="29"/>
        <v>0.12206148282097576</v>
      </c>
      <c r="P141">
        <f t="shared" si="36"/>
        <v>0.88796035077860203</v>
      </c>
      <c r="Q141">
        <f t="shared" si="37"/>
        <v>0.30281140085502894</v>
      </c>
      <c r="R141">
        <f t="shared" si="38"/>
        <v>0.302811400855029</v>
      </c>
    </row>
    <row r="142" spans="6:18">
      <c r="F142">
        <f t="shared" si="30"/>
        <v>13.999999999999966</v>
      </c>
      <c r="G142">
        <f t="shared" si="31"/>
        <v>327.81527848101268</v>
      </c>
      <c r="H142">
        <f t="shared" si="26"/>
        <v>1.2206148282097575</v>
      </c>
      <c r="I142" s="4">
        <f t="shared" si="32"/>
        <v>4.3000000000000003E-6</v>
      </c>
      <c r="J142" s="5">
        <f t="shared" si="27"/>
        <v>7.9686274509800172E-7</v>
      </c>
      <c r="K142" s="5">
        <f t="shared" si="28"/>
        <v>6.4006089504904608E-4</v>
      </c>
      <c r="L142" s="5">
        <f t="shared" si="35"/>
        <v>1.0983796873752438E-9</v>
      </c>
      <c r="M142" s="6">
        <f t="shared" si="33"/>
        <v>7.2283670437890181E-6</v>
      </c>
      <c r="N142">
        <f t="shared" si="34"/>
        <v>2.04E-4</v>
      </c>
      <c r="O142">
        <f t="shared" si="29"/>
        <v>0.12206148282097576</v>
      </c>
      <c r="P142">
        <f t="shared" si="36"/>
        <v>0.88807145601182369</v>
      </c>
      <c r="Q142">
        <f t="shared" si="37"/>
        <v>0.30271026308717441</v>
      </c>
      <c r="R142">
        <f t="shared" si="38"/>
        <v>0.30271026308717447</v>
      </c>
    </row>
    <row r="143" spans="6:18">
      <c r="F143">
        <f t="shared" si="30"/>
        <v>14.099999999999966</v>
      </c>
      <c r="G143">
        <f t="shared" si="31"/>
        <v>327.81527848101268</v>
      </c>
      <c r="H143">
        <f t="shared" si="26"/>
        <v>1.2206148282097575</v>
      </c>
      <c r="I143" s="4">
        <f t="shared" si="32"/>
        <v>4.3000000000000003E-6</v>
      </c>
      <c r="J143" s="5">
        <f t="shared" si="27"/>
        <v>7.9686274509800172E-7</v>
      </c>
      <c r="K143" s="5">
        <f t="shared" si="28"/>
        <v>6.4049089504904612E-4</v>
      </c>
      <c r="L143" s="5">
        <f t="shared" si="35"/>
        <v>1.1005948858298666E-9</v>
      </c>
      <c r="M143" s="6">
        <f t="shared" si="33"/>
        <v>7.2380825002830715E-6</v>
      </c>
      <c r="N143">
        <f t="shared" si="34"/>
        <v>2.04E-4</v>
      </c>
      <c r="O143">
        <f t="shared" si="29"/>
        <v>0.12206148282097576</v>
      </c>
      <c r="P143">
        <f t="shared" si="36"/>
        <v>0.88818226267813938</v>
      </c>
      <c r="Q143">
        <f t="shared" si="37"/>
        <v>0.30260939710121137</v>
      </c>
      <c r="R143">
        <f t="shared" si="38"/>
        <v>0.30260939710121143</v>
      </c>
    </row>
    <row r="144" spans="6:18">
      <c r="F144">
        <f t="shared" si="30"/>
        <v>14.199999999999966</v>
      </c>
      <c r="G144">
        <f t="shared" si="31"/>
        <v>327.81527848101268</v>
      </c>
      <c r="H144">
        <f t="shared" si="26"/>
        <v>1.2206148282097575</v>
      </c>
      <c r="I144" s="4">
        <f t="shared" si="32"/>
        <v>4.3000000000000003E-6</v>
      </c>
      <c r="J144" s="5">
        <f t="shared" si="27"/>
        <v>7.9686274509800172E-7</v>
      </c>
      <c r="K144" s="5">
        <f t="shared" si="28"/>
        <v>6.4092089504904617E-4</v>
      </c>
      <c r="L144" s="5">
        <f t="shared" si="35"/>
        <v>1.1028130606737663E-9</v>
      </c>
      <c r="M144" s="6">
        <f t="shared" si="33"/>
        <v>7.2478044815367241E-6</v>
      </c>
      <c r="N144">
        <f t="shared" si="34"/>
        <v>2.04E-4</v>
      </c>
      <c r="O144">
        <f t="shared" si="29"/>
        <v>0.12206148282097576</v>
      </c>
      <c r="P144">
        <f t="shared" si="36"/>
        <v>0.88829277177977839</v>
      </c>
      <c r="Q144">
        <f t="shared" si="37"/>
        <v>0.30250880198482227</v>
      </c>
      <c r="R144">
        <f t="shared" si="38"/>
        <v>0.30250880198482233</v>
      </c>
    </row>
    <row r="145" spans="6:18">
      <c r="F145">
        <f t="shared" si="30"/>
        <v>14.299999999999965</v>
      </c>
      <c r="G145">
        <f t="shared" si="31"/>
        <v>327.81527848101268</v>
      </c>
      <c r="H145">
        <f t="shared" si="26"/>
        <v>1.2206148282097575</v>
      </c>
      <c r="I145" s="4">
        <f t="shared" si="32"/>
        <v>4.3000000000000003E-6</v>
      </c>
      <c r="J145" s="5">
        <f t="shared" si="27"/>
        <v>7.9686274509800172E-7</v>
      </c>
      <c r="K145" s="5">
        <f t="shared" si="28"/>
        <v>6.4135089504904622E-4</v>
      </c>
      <c r="L145" s="5">
        <f t="shared" si="35"/>
        <v>1.1050342139051714E-9</v>
      </c>
      <c r="M145" s="6">
        <f t="shared" si="33"/>
        <v>7.2575329875499741E-6</v>
      </c>
      <c r="N145">
        <f t="shared" si="34"/>
        <v>2.04E-4</v>
      </c>
      <c r="O145">
        <f t="shared" si="29"/>
        <v>0.12206148282097576</v>
      </c>
      <c r="P145">
        <f t="shared" si="36"/>
        <v>0.88840298431493592</v>
      </c>
      <c r="Q145">
        <f t="shared" si="37"/>
        <v>0.30240847682936206</v>
      </c>
      <c r="R145">
        <f t="shared" si="38"/>
        <v>0.30240847682936212</v>
      </c>
    </row>
    <row r="146" spans="6:18">
      <c r="F146">
        <f t="shared" si="30"/>
        <v>14.399999999999965</v>
      </c>
      <c r="G146">
        <f t="shared" si="31"/>
        <v>327.81527848101268</v>
      </c>
      <c r="H146">
        <f t="shared" si="26"/>
        <v>1.2206148282097575</v>
      </c>
      <c r="I146" s="4">
        <f t="shared" si="32"/>
        <v>4.3000000000000003E-6</v>
      </c>
      <c r="J146" s="5">
        <f t="shared" si="27"/>
        <v>7.9686274509800172E-7</v>
      </c>
      <c r="K146" s="5">
        <f t="shared" si="28"/>
        <v>6.4178089504904627E-4</v>
      </c>
      <c r="L146" s="5">
        <f t="shared" si="35"/>
        <v>1.1072583475223116E-9</v>
      </c>
      <c r="M146" s="6">
        <f t="shared" si="33"/>
        <v>7.2672680183228268E-6</v>
      </c>
      <c r="N146">
        <f t="shared" si="34"/>
        <v>2.04E-4</v>
      </c>
      <c r="O146">
        <f t="shared" si="29"/>
        <v>0.12206148282097576</v>
      </c>
      <c r="P146">
        <f t="shared" si="36"/>
        <v>0.88851290127779137</v>
      </c>
      <c r="Q146">
        <f t="shared" si="37"/>
        <v>0.30230842072984104</v>
      </c>
      <c r="R146">
        <f t="shared" si="38"/>
        <v>0.30230842072984104</v>
      </c>
    </row>
    <row r="147" spans="6:18">
      <c r="F147">
        <f t="shared" si="30"/>
        <v>14.499999999999964</v>
      </c>
      <c r="G147">
        <f t="shared" si="31"/>
        <v>327.81527848101268</v>
      </c>
      <c r="H147">
        <f t="shared" ref="H147:H210" si="39">(G147-Tf)/ml</f>
        <v>1.2206148282097575</v>
      </c>
      <c r="I147" s="4">
        <f t="shared" si="32"/>
        <v>4.3000000000000003E-6</v>
      </c>
      <c r="J147" s="5">
        <f t="shared" ref="J147:J210" si="40">Glob(H147,N147,Dl,Co,kpart)</f>
        <v>7.9686274509800172E-7</v>
      </c>
      <c r="K147" s="5">
        <f t="shared" ref="K147:K210" si="41">I146*dt+K146</f>
        <v>6.4221089504904632E-4</v>
      </c>
      <c r="L147" s="5">
        <f t="shared" si="35"/>
        <v>1.1094854635234148E-9</v>
      </c>
      <c r="M147" s="6">
        <f t="shared" si="33"/>
        <v>7.277009573855277E-6</v>
      </c>
      <c r="N147">
        <f t="shared" si="34"/>
        <v>2.04E-4</v>
      </c>
      <c r="O147">
        <f t="shared" ref="O147:O210" si="42">O146+(kpart*H146-O146)/L146/R146*(L146*(R147-R146)+R146*MAX(I146,J146)*M146*dt)</f>
        <v>0.12206148282097576</v>
      </c>
      <c r="P147">
        <f t="shared" si="36"/>
        <v>0.88862252365852745</v>
      </c>
      <c r="Q147">
        <f t="shared" si="37"/>
        <v>0.3022086327849075</v>
      </c>
      <c r="R147">
        <f t="shared" si="38"/>
        <v>0.3022086327849075</v>
      </c>
    </row>
    <row r="148" spans="6:18">
      <c r="F148">
        <f t="shared" si="30"/>
        <v>14.599999999999964</v>
      </c>
      <c r="G148">
        <f t="shared" si="31"/>
        <v>327.81527848101268</v>
      </c>
      <c r="H148">
        <f t="shared" si="39"/>
        <v>1.2206148282097575</v>
      </c>
      <c r="I148" s="4">
        <f t="shared" si="32"/>
        <v>4.3000000000000003E-6</v>
      </c>
      <c r="J148" s="5">
        <f t="shared" si="40"/>
        <v>7.9686274509800172E-7</v>
      </c>
      <c r="K148" s="5">
        <f t="shared" si="41"/>
        <v>6.4264089504904637E-4</v>
      </c>
      <c r="L148" s="5">
        <f t="shared" si="35"/>
        <v>1.1117155639067104E-9</v>
      </c>
      <c r="M148" s="6">
        <f t="shared" si="33"/>
        <v>7.2867576541473263E-6</v>
      </c>
      <c r="N148">
        <f t="shared" si="34"/>
        <v>2.04E-4</v>
      </c>
      <c r="O148">
        <f t="shared" si="42"/>
        <v>0.12206148282097576</v>
      </c>
      <c r="P148">
        <f t="shared" si="36"/>
        <v>0.88873185244334951</v>
      </c>
      <c r="Q148">
        <f t="shared" si="37"/>
        <v>0.30210911209683089</v>
      </c>
      <c r="R148">
        <f t="shared" si="38"/>
        <v>0.30210911209683089</v>
      </c>
    </row>
    <row r="149" spans="6:18">
      <c r="F149">
        <f t="shared" si="30"/>
        <v>14.699999999999964</v>
      </c>
      <c r="G149">
        <f t="shared" si="31"/>
        <v>327.81527848101268</v>
      </c>
      <c r="H149">
        <f t="shared" si="39"/>
        <v>1.2206148282097575</v>
      </c>
      <c r="I149" s="4">
        <f t="shared" si="32"/>
        <v>4.3000000000000003E-6</v>
      </c>
      <c r="J149" s="5">
        <f t="shared" si="40"/>
        <v>7.9686274509800172E-7</v>
      </c>
      <c r="K149" s="5">
        <f t="shared" si="41"/>
        <v>6.4307089504904642E-4</v>
      </c>
      <c r="L149" s="5">
        <f t="shared" si="35"/>
        <v>1.113948650670427E-9</v>
      </c>
      <c r="M149" s="6">
        <f t="shared" si="33"/>
        <v>7.296512259198974E-6</v>
      </c>
      <c r="N149">
        <f t="shared" si="34"/>
        <v>2.04E-4</v>
      </c>
      <c r="O149">
        <f t="shared" si="42"/>
        <v>0.12206148282097576</v>
      </c>
      <c r="P149">
        <f t="shared" si="36"/>
        <v>0.88884088861450283</v>
      </c>
      <c r="Q149">
        <f t="shared" si="37"/>
        <v>0.3020098577714847</v>
      </c>
      <c r="R149">
        <f t="shared" si="38"/>
        <v>0.3020098577714847</v>
      </c>
    </row>
    <row r="150" spans="6:18">
      <c r="F150">
        <f t="shared" si="30"/>
        <v>14.799999999999963</v>
      </c>
      <c r="G150">
        <f t="shared" si="31"/>
        <v>327.81527848101268</v>
      </c>
      <c r="H150">
        <f t="shared" si="39"/>
        <v>1.2206148282097575</v>
      </c>
      <c r="I150" s="4">
        <f t="shared" si="32"/>
        <v>4.3000000000000003E-6</v>
      </c>
      <c r="J150" s="5">
        <f t="shared" si="40"/>
        <v>7.9686274509800172E-7</v>
      </c>
      <c r="K150" s="5">
        <f t="shared" si="41"/>
        <v>6.4350089504904646E-4</v>
      </c>
      <c r="L150" s="5">
        <f t="shared" si="35"/>
        <v>1.1161847258127941E-9</v>
      </c>
      <c r="M150" s="6">
        <f t="shared" si="33"/>
        <v>7.3062733890102243E-6</v>
      </c>
      <c r="N150">
        <f t="shared" si="34"/>
        <v>2.04E-4</v>
      </c>
      <c r="O150">
        <f t="shared" si="42"/>
        <v>0.12206148282097576</v>
      </c>
      <c r="P150">
        <f t="shared" si="36"/>
        <v>0.88894963315029252</v>
      </c>
      <c r="Q150">
        <f t="shared" si="37"/>
        <v>0.30191086891832963</v>
      </c>
      <c r="R150">
        <f t="shared" si="38"/>
        <v>0.30191086891832969</v>
      </c>
    </row>
    <row r="151" spans="6:18">
      <c r="F151">
        <f t="shared" si="30"/>
        <v>14.899999999999963</v>
      </c>
      <c r="G151">
        <f t="shared" si="31"/>
        <v>327.81527848101268</v>
      </c>
      <c r="H151">
        <f t="shared" si="39"/>
        <v>1.2206148282097575</v>
      </c>
      <c r="I151" s="4">
        <f t="shared" si="32"/>
        <v>4.3000000000000003E-6</v>
      </c>
      <c r="J151" s="5">
        <f t="shared" si="40"/>
        <v>7.9686274509800172E-7</v>
      </c>
      <c r="K151" s="5">
        <f t="shared" si="41"/>
        <v>6.4393089504904651E-4</v>
      </c>
      <c r="L151" s="5">
        <f t="shared" si="35"/>
        <v>1.1184237913320398E-9</v>
      </c>
      <c r="M151" s="6">
        <f t="shared" si="33"/>
        <v>7.3160410435810729E-6</v>
      </c>
      <c r="N151">
        <f t="shared" si="34"/>
        <v>2.04E-4</v>
      </c>
      <c r="O151">
        <f t="shared" si="42"/>
        <v>0.12206148282097576</v>
      </c>
      <c r="P151">
        <f t="shared" si="36"/>
        <v>0.88905808702510092</v>
      </c>
      <c r="Q151">
        <f t="shared" si="37"/>
        <v>0.30181214465039702</v>
      </c>
      <c r="R151">
        <f t="shared" si="38"/>
        <v>0.30181214465039707</v>
      </c>
    </row>
    <row r="152" spans="6:18">
      <c r="F152">
        <f t="shared" si="30"/>
        <v>14.999999999999963</v>
      </c>
      <c r="G152">
        <f t="shared" si="31"/>
        <v>327.81527848101268</v>
      </c>
      <c r="H152">
        <f t="shared" si="39"/>
        <v>1.2206148282097575</v>
      </c>
      <c r="I152" s="4">
        <f t="shared" si="32"/>
        <v>4.3000000000000003E-6</v>
      </c>
      <c r="J152" s="5">
        <f t="shared" si="40"/>
        <v>7.9686274509800172E-7</v>
      </c>
      <c r="K152" s="5">
        <f t="shared" si="41"/>
        <v>6.4436089504904656E-4</v>
      </c>
      <c r="L152" s="5">
        <f t="shared" si="35"/>
        <v>1.1206658492263933E-9</v>
      </c>
      <c r="M152" s="6">
        <f t="shared" si="33"/>
        <v>7.3258152229115207E-6</v>
      </c>
      <c r="N152">
        <f t="shared" si="34"/>
        <v>2.04E-4</v>
      </c>
      <c r="O152">
        <f t="shared" si="42"/>
        <v>0.12206148282097576</v>
      </c>
      <c r="P152">
        <f t="shared" si="36"/>
        <v>0.88916625120940673</v>
      </c>
      <c r="Q152">
        <f t="shared" si="37"/>
        <v>0.30171368408427174</v>
      </c>
      <c r="R152">
        <f t="shared" si="38"/>
        <v>0.30171368408427179</v>
      </c>
    </row>
    <row r="153" spans="6:18">
      <c r="F153">
        <f t="shared" si="30"/>
        <v>15.099999999999962</v>
      </c>
      <c r="G153">
        <f t="shared" si="31"/>
        <v>327.81527848101268</v>
      </c>
      <c r="H153">
        <f t="shared" si="39"/>
        <v>1.2206148282097575</v>
      </c>
      <c r="I153" s="4">
        <f t="shared" si="32"/>
        <v>4.3000000000000003E-6</v>
      </c>
      <c r="J153" s="5">
        <f t="shared" si="40"/>
        <v>7.9686274509800172E-7</v>
      </c>
      <c r="K153" s="5">
        <f t="shared" si="41"/>
        <v>6.4479089504904661E-4</v>
      </c>
      <c r="L153" s="5">
        <f t="shared" si="35"/>
        <v>1.1229109014940831E-9</v>
      </c>
      <c r="M153" s="6">
        <f t="shared" si="33"/>
        <v>7.335595927001566E-6</v>
      </c>
      <c r="N153">
        <f t="shared" si="34"/>
        <v>2.04E-4</v>
      </c>
      <c r="O153">
        <f t="shared" si="42"/>
        <v>0.12206148282097576</v>
      </c>
      <c r="P153">
        <f t="shared" si="36"/>
        <v>0.88927412666980254</v>
      </c>
      <c r="Q153">
        <f t="shared" si="37"/>
        <v>0.30161548634007596</v>
      </c>
      <c r="R153">
        <f t="shared" si="38"/>
        <v>0.30161548634007607</v>
      </c>
    </row>
    <row r="154" spans="6:18">
      <c r="F154">
        <f t="shared" si="30"/>
        <v>15.199999999999962</v>
      </c>
      <c r="G154">
        <f t="shared" si="31"/>
        <v>327.81527848101268</v>
      </c>
      <c r="H154">
        <f t="shared" si="39"/>
        <v>1.2206148282097575</v>
      </c>
      <c r="I154" s="4">
        <f t="shared" si="32"/>
        <v>4.3000000000000003E-6</v>
      </c>
      <c r="J154" s="5">
        <f t="shared" si="40"/>
        <v>7.9686274509800172E-7</v>
      </c>
      <c r="K154" s="5">
        <f t="shared" si="41"/>
        <v>6.4522089504904666E-4</v>
      </c>
      <c r="L154" s="5">
        <f t="shared" si="35"/>
        <v>1.1251589501333384E-9</v>
      </c>
      <c r="M154" s="6">
        <f t="shared" si="33"/>
        <v>7.3453831558512114E-6</v>
      </c>
      <c r="N154">
        <f t="shared" si="34"/>
        <v>2.04E-4</v>
      </c>
      <c r="O154">
        <f t="shared" si="42"/>
        <v>0.12206148282097576</v>
      </c>
      <c r="P154">
        <f t="shared" si="36"/>
        <v>0.88938171436901359</v>
      </c>
      <c r="Q154">
        <f t="shared" si="37"/>
        <v>0.30151755054145252</v>
      </c>
      <c r="R154">
        <f t="shared" si="38"/>
        <v>0.30151755054145263</v>
      </c>
    </row>
    <row r="155" spans="6:18">
      <c r="F155">
        <f t="shared" si="30"/>
        <v>15.299999999999962</v>
      </c>
      <c r="G155">
        <f t="shared" si="31"/>
        <v>327.81527848101268</v>
      </c>
      <c r="H155">
        <f t="shared" si="39"/>
        <v>1.2206148282097575</v>
      </c>
      <c r="I155" s="4">
        <f t="shared" si="32"/>
        <v>4.3000000000000003E-6</v>
      </c>
      <c r="J155" s="5">
        <f t="shared" si="40"/>
        <v>7.9686274509800172E-7</v>
      </c>
      <c r="K155" s="5">
        <f t="shared" si="41"/>
        <v>6.4565089504904671E-4</v>
      </c>
      <c r="L155" s="5">
        <f t="shared" si="35"/>
        <v>1.1274099971423881E-9</v>
      </c>
      <c r="M155" s="6">
        <f t="shared" si="33"/>
        <v>7.3551769094604567E-6</v>
      </c>
      <c r="N155">
        <f t="shared" si="34"/>
        <v>2.04E-4</v>
      </c>
      <c r="O155">
        <f t="shared" si="42"/>
        <v>0.12206148282097576</v>
      </c>
      <c r="P155">
        <f t="shared" si="36"/>
        <v>0.88948901526591573</v>
      </c>
      <c r="Q155">
        <f t="shared" si="37"/>
        <v>0.30141987581554835</v>
      </c>
      <c r="R155">
        <f t="shared" si="38"/>
        <v>0.30141987581554847</v>
      </c>
    </row>
    <row r="156" spans="6:18">
      <c r="F156">
        <f t="shared" ref="F156:F219" si="43">F155+dt</f>
        <v>15.399999999999961</v>
      </c>
      <c r="G156">
        <f t="shared" si="31"/>
        <v>327.81527848101268</v>
      </c>
      <c r="H156">
        <f t="shared" si="39"/>
        <v>1.2206148282097575</v>
      </c>
      <c r="I156" s="4">
        <f t="shared" si="32"/>
        <v>4.3000000000000003E-6</v>
      </c>
      <c r="J156" s="5">
        <f t="shared" si="40"/>
        <v>7.9686274509800172E-7</v>
      </c>
      <c r="K156" s="5">
        <f t="shared" si="41"/>
        <v>6.4608089504904675E-4</v>
      </c>
      <c r="L156" s="5">
        <f t="shared" si="35"/>
        <v>1.1296640445194611E-9</v>
      </c>
      <c r="M156" s="6">
        <f t="shared" si="33"/>
        <v>7.364977187829303E-6</v>
      </c>
      <c r="N156">
        <f t="shared" si="34"/>
        <v>2.04E-4</v>
      </c>
      <c r="O156">
        <f t="shared" si="42"/>
        <v>0.12206148282097576</v>
      </c>
      <c r="P156">
        <f t="shared" si="36"/>
        <v>0.88959603031555223</v>
      </c>
      <c r="Q156">
        <f t="shared" si="37"/>
        <v>0.30132246129299844</v>
      </c>
      <c r="R156">
        <f t="shared" si="38"/>
        <v>0.30132246129299856</v>
      </c>
    </row>
    <row r="157" spans="6:18">
      <c r="F157">
        <f t="shared" si="43"/>
        <v>15.499999999999961</v>
      </c>
      <c r="G157">
        <f t="shared" si="31"/>
        <v>327.81527848101268</v>
      </c>
      <c r="H157">
        <f t="shared" si="39"/>
        <v>1.2206148282097575</v>
      </c>
      <c r="I157" s="4">
        <f t="shared" si="32"/>
        <v>4.3000000000000003E-6</v>
      </c>
      <c r="J157" s="5">
        <f t="shared" si="40"/>
        <v>7.9686274509800172E-7</v>
      </c>
      <c r="K157" s="5">
        <f t="shared" si="41"/>
        <v>6.465108950490468E-4</v>
      </c>
      <c r="L157" s="5">
        <f t="shared" si="35"/>
        <v>1.1319210942627858E-9</v>
      </c>
      <c r="M157" s="6">
        <f t="shared" si="33"/>
        <v>7.3747839909577459E-6</v>
      </c>
      <c r="N157">
        <f t="shared" si="34"/>
        <v>2.04E-4</v>
      </c>
      <c r="O157">
        <f t="shared" si="42"/>
        <v>0.12206148282097576</v>
      </c>
      <c r="P157">
        <f t="shared" si="36"/>
        <v>0.88970276046915375</v>
      </c>
      <c r="Q157">
        <f t="shared" si="37"/>
        <v>0.30122530610790932</v>
      </c>
      <c r="R157">
        <f t="shared" si="38"/>
        <v>0.30122530610790943</v>
      </c>
    </row>
    <row r="158" spans="6:18">
      <c r="F158">
        <f t="shared" si="43"/>
        <v>15.599999999999961</v>
      </c>
      <c r="G158">
        <f t="shared" si="31"/>
        <v>327.81527848101268</v>
      </c>
      <c r="H158">
        <f t="shared" si="39"/>
        <v>1.2206148282097575</v>
      </c>
      <c r="I158" s="4">
        <f t="shared" si="32"/>
        <v>4.3000000000000003E-6</v>
      </c>
      <c r="J158" s="5">
        <f t="shared" si="40"/>
        <v>7.9686274509800172E-7</v>
      </c>
      <c r="K158" s="5">
        <f t="shared" si="41"/>
        <v>6.4694089504904685E-4</v>
      </c>
      <c r="L158" s="5">
        <f t="shared" si="35"/>
        <v>1.1341811483705916E-9</v>
      </c>
      <c r="M158" s="6">
        <f t="shared" si="33"/>
        <v>7.3845973188457897E-6</v>
      </c>
      <c r="N158">
        <f t="shared" si="34"/>
        <v>2.04E-4</v>
      </c>
      <c r="O158">
        <f t="shared" si="42"/>
        <v>0.12206148282097576</v>
      </c>
      <c r="P158">
        <f t="shared" si="36"/>
        <v>0.8898092066741542</v>
      </c>
      <c r="Q158">
        <f t="shared" si="37"/>
        <v>0.30112840939784302</v>
      </c>
      <c r="R158">
        <f t="shared" si="38"/>
        <v>0.30112840939784313</v>
      </c>
    </row>
    <row r="159" spans="6:18">
      <c r="F159">
        <f t="shared" si="43"/>
        <v>15.69999999999996</v>
      </c>
      <c r="G159">
        <f t="shared" si="31"/>
        <v>327.81527848101268</v>
      </c>
      <c r="H159">
        <f t="shared" si="39"/>
        <v>1.2206148282097575</v>
      </c>
      <c r="I159" s="4">
        <f t="shared" si="32"/>
        <v>4.3000000000000003E-6</v>
      </c>
      <c r="J159" s="5">
        <f t="shared" si="40"/>
        <v>7.9686274509800172E-7</v>
      </c>
      <c r="K159" s="5">
        <f t="shared" si="41"/>
        <v>6.473708950490469E-4</v>
      </c>
      <c r="L159" s="5">
        <f t="shared" si="35"/>
        <v>1.1364442088411069E-9</v>
      </c>
      <c r="M159" s="6">
        <f t="shared" si="33"/>
        <v>7.3944171714934319E-6</v>
      </c>
      <c r="N159">
        <f t="shared" si="34"/>
        <v>2.04E-4</v>
      </c>
      <c r="O159">
        <f t="shared" si="42"/>
        <v>0.12206148282097576</v>
      </c>
      <c r="P159">
        <f t="shared" si="36"/>
        <v>0.88991536987420949</v>
      </c>
      <c r="Q159">
        <f t="shared" si="37"/>
        <v>0.30103177030380096</v>
      </c>
      <c r="R159">
        <f t="shared" si="38"/>
        <v>0.30103177030380113</v>
      </c>
    </row>
    <row r="160" spans="6:18">
      <c r="F160">
        <f t="shared" si="43"/>
        <v>15.79999999999996</v>
      </c>
      <c r="G160">
        <f t="shared" si="31"/>
        <v>327.81527848101268</v>
      </c>
      <c r="H160">
        <f t="shared" si="39"/>
        <v>1.2206148282097575</v>
      </c>
      <c r="I160" s="4">
        <f t="shared" si="32"/>
        <v>4.3000000000000003E-6</v>
      </c>
      <c r="J160" s="5">
        <f t="shared" si="40"/>
        <v>7.9686274509800172E-7</v>
      </c>
      <c r="K160" s="5">
        <f t="shared" si="41"/>
        <v>6.4780089504904695E-4</v>
      </c>
      <c r="L160" s="5">
        <f t="shared" si="35"/>
        <v>1.138710277672561E-9</v>
      </c>
      <c r="M160" s="6">
        <f t="shared" si="33"/>
        <v>7.4042435489006749E-6</v>
      </c>
      <c r="N160">
        <f t="shared" si="34"/>
        <v>2.04E-4</v>
      </c>
      <c r="O160">
        <f t="shared" si="42"/>
        <v>0.12206148282097576</v>
      </c>
      <c r="P160">
        <f t="shared" si="36"/>
        <v>0.89002125100921448</v>
      </c>
      <c r="Q160">
        <f t="shared" si="37"/>
        <v>0.30093538797020802</v>
      </c>
      <c r="R160">
        <f t="shared" si="38"/>
        <v>0.30093538797020819</v>
      </c>
    </row>
    <row r="161" spans="6:18">
      <c r="F161">
        <f t="shared" si="43"/>
        <v>15.899999999999959</v>
      </c>
      <c r="G161">
        <f t="shared" si="31"/>
        <v>327.81527848101268</v>
      </c>
      <c r="H161">
        <f t="shared" si="39"/>
        <v>1.2206148282097575</v>
      </c>
      <c r="I161" s="4">
        <f t="shared" si="32"/>
        <v>4.3000000000000003E-6</v>
      </c>
      <c r="J161" s="5">
        <f t="shared" si="40"/>
        <v>7.9686274509800172E-7</v>
      </c>
      <c r="K161" s="5">
        <f t="shared" si="41"/>
        <v>6.48230895049047E-4</v>
      </c>
      <c r="L161" s="5">
        <f t="shared" si="35"/>
        <v>1.1409793568631824E-9</v>
      </c>
      <c r="M161" s="6">
        <f t="shared" si="33"/>
        <v>7.4140764510675163E-6</v>
      </c>
      <c r="N161">
        <f t="shared" si="34"/>
        <v>2.04E-4</v>
      </c>
      <c r="O161">
        <f t="shared" si="42"/>
        <v>0.12206148282097576</v>
      </c>
      <c r="P161">
        <f t="shared" si="36"/>
        <v>0.89012685101532052</v>
      </c>
      <c r="Q161">
        <f t="shared" si="37"/>
        <v>0.30083926154489654</v>
      </c>
      <c r="R161">
        <f t="shared" si="38"/>
        <v>0.30083926154489671</v>
      </c>
    </row>
    <row r="162" spans="6:18">
      <c r="F162">
        <f t="shared" si="43"/>
        <v>15.999999999999959</v>
      </c>
      <c r="G162">
        <f t="shared" si="31"/>
        <v>327.81527848101268</v>
      </c>
      <c r="H162">
        <f t="shared" si="39"/>
        <v>1.2206148282097575</v>
      </c>
      <c r="I162" s="4">
        <f t="shared" si="32"/>
        <v>4.3000000000000003E-6</v>
      </c>
      <c r="J162" s="5">
        <f t="shared" si="40"/>
        <v>7.9686274509800172E-7</v>
      </c>
      <c r="K162" s="5">
        <f t="shared" si="41"/>
        <v>6.4866089504904704E-4</v>
      </c>
      <c r="L162" s="5">
        <f t="shared" si="35"/>
        <v>1.1432514484112001E-9</v>
      </c>
      <c r="M162" s="6">
        <f t="shared" si="33"/>
        <v>7.4239158779939568E-6</v>
      </c>
      <c r="N162">
        <f t="shared" si="34"/>
        <v>2.04E-4</v>
      </c>
      <c r="O162">
        <f t="shared" si="42"/>
        <v>0.12206148282097576</v>
      </c>
      <c r="P162">
        <f t="shared" si="36"/>
        <v>0.89023217082495365</v>
      </c>
      <c r="Q162">
        <f t="shared" si="37"/>
        <v>0.30074339017909058</v>
      </c>
      <c r="R162">
        <f t="shared" si="38"/>
        <v>0.30074339017909074</v>
      </c>
    </row>
    <row r="163" spans="6:18">
      <c r="F163">
        <f t="shared" si="43"/>
        <v>16.099999999999959</v>
      </c>
      <c r="G163">
        <f t="shared" si="31"/>
        <v>327.81527848101268</v>
      </c>
      <c r="H163">
        <f t="shared" si="39"/>
        <v>1.2206148282097575</v>
      </c>
      <c r="I163" s="4">
        <f t="shared" si="32"/>
        <v>4.3000000000000003E-6</v>
      </c>
      <c r="J163" s="5">
        <f t="shared" si="40"/>
        <v>7.9686274509800172E-7</v>
      </c>
      <c r="K163" s="5">
        <f t="shared" si="41"/>
        <v>6.4909089504904709E-4</v>
      </c>
      <c r="L163" s="5">
        <f t="shared" si="35"/>
        <v>1.1455265543148429E-9</v>
      </c>
      <c r="M163" s="6">
        <f t="shared" si="33"/>
        <v>7.4337618296799957E-6</v>
      </c>
      <c r="N163">
        <f t="shared" si="34"/>
        <v>2.04E-4</v>
      </c>
      <c r="O163">
        <f t="shared" si="42"/>
        <v>0.12206148282097576</v>
      </c>
      <c r="P163">
        <f t="shared" si="36"/>
        <v>0.89033721136683086</v>
      </c>
      <c r="Q163">
        <f t="shared" si="37"/>
        <v>0.3006477730273901</v>
      </c>
      <c r="R163">
        <f t="shared" si="38"/>
        <v>0.30064777302739026</v>
      </c>
    </row>
    <row r="164" spans="6:18">
      <c r="F164">
        <f t="shared" si="43"/>
        <v>16.19999999999996</v>
      </c>
      <c r="G164">
        <f t="shared" si="31"/>
        <v>327.81527848101268</v>
      </c>
      <c r="H164">
        <f t="shared" si="39"/>
        <v>1.2206148282097575</v>
      </c>
      <c r="I164" s="4">
        <f t="shared" si="32"/>
        <v>4.3000000000000003E-6</v>
      </c>
      <c r="J164" s="5">
        <f t="shared" si="40"/>
        <v>7.9686274509800172E-7</v>
      </c>
      <c r="K164" s="5">
        <f t="shared" si="41"/>
        <v>6.4952089504904714E-4</v>
      </c>
      <c r="L164" s="5">
        <f t="shared" si="35"/>
        <v>1.1478046765723396E-9</v>
      </c>
      <c r="M164" s="6">
        <f t="shared" si="33"/>
        <v>7.4436143061256347E-6</v>
      </c>
      <c r="N164">
        <f t="shared" si="34"/>
        <v>2.04E-4</v>
      </c>
      <c r="O164">
        <f t="shared" si="42"/>
        <v>0.12206148282097576</v>
      </c>
      <c r="P164">
        <f t="shared" si="36"/>
        <v>0.89044197356597754</v>
      </c>
      <c r="Q164">
        <f t="shared" si="37"/>
        <v>0.30055240924775534</v>
      </c>
      <c r="R164">
        <f t="shared" si="38"/>
        <v>0.3005524092477555</v>
      </c>
    </row>
    <row r="165" spans="6:18">
      <c r="F165">
        <f t="shared" si="43"/>
        <v>16.299999999999962</v>
      </c>
      <c r="G165">
        <f t="shared" si="31"/>
        <v>327.81527848101268</v>
      </c>
      <c r="H165">
        <f t="shared" si="39"/>
        <v>1.2206148282097575</v>
      </c>
      <c r="I165" s="4">
        <f t="shared" si="32"/>
        <v>4.3000000000000003E-6</v>
      </c>
      <c r="J165" s="5">
        <f t="shared" si="40"/>
        <v>7.9686274509800172E-7</v>
      </c>
      <c r="K165" s="5">
        <f t="shared" si="41"/>
        <v>6.4995089504904719E-4</v>
      </c>
      <c r="L165" s="5">
        <f t="shared" si="35"/>
        <v>1.1500858171819196E-9</v>
      </c>
      <c r="M165" s="6">
        <f t="shared" si="33"/>
        <v>7.4534733073308745E-6</v>
      </c>
      <c r="N165">
        <f t="shared" si="34"/>
        <v>2.04E-4</v>
      </c>
      <c r="O165">
        <f t="shared" si="42"/>
        <v>0.12206148282097576</v>
      </c>
      <c r="P165">
        <f t="shared" si="36"/>
        <v>0.89054645834374491</v>
      </c>
      <c r="Q165">
        <f t="shared" si="37"/>
        <v>0.30045729800149124</v>
      </c>
      <c r="R165">
        <f t="shared" si="38"/>
        <v>0.30045729800149146</v>
      </c>
    </row>
    <row r="166" spans="6:18">
      <c r="F166">
        <f t="shared" si="43"/>
        <v>16.399999999999963</v>
      </c>
      <c r="G166">
        <f t="shared" si="31"/>
        <v>327.81527848101268</v>
      </c>
      <c r="H166">
        <f t="shared" si="39"/>
        <v>1.2206148282097575</v>
      </c>
      <c r="I166" s="4">
        <f t="shared" si="32"/>
        <v>4.3000000000000003E-6</v>
      </c>
      <c r="J166" s="5">
        <f t="shared" si="40"/>
        <v>7.9686274509800172E-7</v>
      </c>
      <c r="K166" s="5">
        <f t="shared" si="41"/>
        <v>6.5038089504904724E-4</v>
      </c>
      <c r="L166" s="5">
        <f t="shared" si="35"/>
        <v>1.1523699781418109E-9</v>
      </c>
      <c r="M166" s="6">
        <f t="shared" si="33"/>
        <v>7.4633388332957118E-6</v>
      </c>
      <c r="N166">
        <f t="shared" si="34"/>
        <v>2.04E-4</v>
      </c>
      <c r="O166">
        <f t="shared" si="42"/>
        <v>0.12206148282097576</v>
      </c>
      <c r="P166">
        <f t="shared" si="36"/>
        <v>0.8906506666178271</v>
      </c>
      <c r="Q166">
        <f t="shared" si="37"/>
        <v>0.30036243845323207</v>
      </c>
      <c r="R166">
        <f t="shared" si="38"/>
        <v>0.30036243845323229</v>
      </c>
    </row>
    <row r="167" spans="6:18">
      <c r="F167">
        <f t="shared" si="43"/>
        <v>16.499999999999964</v>
      </c>
      <c r="G167">
        <f t="shared" si="31"/>
        <v>327.81527848101268</v>
      </c>
      <c r="H167">
        <f t="shared" si="39"/>
        <v>1.2206148282097575</v>
      </c>
      <c r="I167" s="4">
        <f t="shared" si="32"/>
        <v>4.3000000000000003E-6</v>
      </c>
      <c r="J167" s="5">
        <f t="shared" si="40"/>
        <v>7.9686274509800172E-7</v>
      </c>
      <c r="K167" s="5">
        <f t="shared" si="41"/>
        <v>6.5081089504904729E-4</v>
      </c>
      <c r="L167" s="5">
        <f t="shared" si="35"/>
        <v>1.1546571614502428E-9</v>
      </c>
      <c r="M167" s="6">
        <f t="shared" si="33"/>
        <v>7.4732108840201492E-6</v>
      </c>
      <c r="N167">
        <f t="shared" si="34"/>
        <v>2.04E-4</v>
      </c>
      <c r="O167">
        <f t="shared" si="42"/>
        <v>0.12206148282097576</v>
      </c>
      <c r="P167">
        <f t="shared" si="36"/>
        <v>0.89075459930227741</v>
      </c>
      <c r="Q167">
        <f t="shared" si="37"/>
        <v>0.30026782977092586</v>
      </c>
      <c r="R167">
        <f t="shared" si="38"/>
        <v>0.30026782977092609</v>
      </c>
    </row>
    <row r="168" spans="6:18">
      <c r="F168">
        <f t="shared" si="43"/>
        <v>16.599999999999966</v>
      </c>
      <c r="G168">
        <f t="shared" si="31"/>
        <v>327.81527848101268</v>
      </c>
      <c r="H168">
        <f t="shared" si="39"/>
        <v>1.2206148282097575</v>
      </c>
      <c r="I168" s="4">
        <f t="shared" si="32"/>
        <v>4.3000000000000003E-6</v>
      </c>
      <c r="J168" s="5">
        <f t="shared" si="40"/>
        <v>7.9686274509800172E-7</v>
      </c>
      <c r="K168" s="5">
        <f t="shared" si="41"/>
        <v>6.5124089504904733E-4</v>
      </c>
      <c r="L168" s="5">
        <f t="shared" si="35"/>
        <v>1.1569473691054444E-9</v>
      </c>
      <c r="M168" s="6">
        <f t="shared" si="33"/>
        <v>7.4830894595041866E-6</v>
      </c>
      <c r="N168">
        <f t="shared" si="34"/>
        <v>2.04E-4</v>
      </c>
      <c r="O168">
        <f t="shared" si="42"/>
        <v>0.12206148282097576</v>
      </c>
      <c r="P168">
        <f t="shared" si="36"/>
        <v>0.89085825730752588</v>
      </c>
      <c r="Q168">
        <f t="shared" si="37"/>
        <v>0.3001734711258191</v>
      </c>
      <c r="R168">
        <f t="shared" si="38"/>
        <v>0.30017347112581932</v>
      </c>
    </row>
    <row r="169" spans="6:18">
      <c r="F169">
        <f t="shared" si="43"/>
        <v>16.699999999999967</v>
      </c>
      <c r="G169">
        <f t="shared" si="31"/>
        <v>327.81527848101268</v>
      </c>
      <c r="H169">
        <f t="shared" si="39"/>
        <v>1.2206148282097575</v>
      </c>
      <c r="I169" s="4">
        <f t="shared" si="32"/>
        <v>4.3000000000000003E-6</v>
      </c>
      <c r="J169" s="5">
        <f t="shared" si="40"/>
        <v>7.9686274509800172E-7</v>
      </c>
      <c r="K169" s="5">
        <f t="shared" si="41"/>
        <v>6.5167089504904738E-4</v>
      </c>
      <c r="L169" s="5">
        <f t="shared" si="35"/>
        <v>1.1592406031056438E-9</v>
      </c>
      <c r="M169" s="6">
        <f t="shared" si="33"/>
        <v>7.4929745597478206E-6</v>
      </c>
      <c r="N169">
        <f t="shared" si="34"/>
        <v>2.04E-4</v>
      </c>
      <c r="O169">
        <f t="shared" si="42"/>
        <v>0.12206148282097576</v>
      </c>
      <c r="P169">
        <f t="shared" si="36"/>
        <v>0.89096164154039537</v>
      </c>
      <c r="Q169">
        <f t="shared" si="37"/>
        <v>0.30007936169244154</v>
      </c>
      <c r="R169">
        <f t="shared" si="38"/>
        <v>0.30007936169244176</v>
      </c>
    </row>
    <row r="170" spans="6:18">
      <c r="F170">
        <f t="shared" si="43"/>
        <v>16.799999999999969</v>
      </c>
      <c r="G170">
        <f t="shared" si="31"/>
        <v>327.81527848101268</v>
      </c>
      <c r="H170">
        <f t="shared" si="39"/>
        <v>1.2206148282097575</v>
      </c>
      <c r="I170" s="4">
        <f t="shared" si="32"/>
        <v>4.3000000000000003E-6</v>
      </c>
      <c r="J170" s="5">
        <f t="shared" si="40"/>
        <v>7.9686274509800172E-7</v>
      </c>
      <c r="K170" s="5">
        <f t="shared" si="41"/>
        <v>6.5210089504904743E-4</v>
      </c>
      <c r="L170" s="5">
        <f t="shared" si="35"/>
        <v>1.1615368654490709E-9</v>
      </c>
      <c r="M170" s="6">
        <f t="shared" si="33"/>
        <v>7.5028661847510581E-6</v>
      </c>
      <c r="N170">
        <f t="shared" si="34"/>
        <v>2.04E-4</v>
      </c>
      <c r="O170">
        <f t="shared" si="42"/>
        <v>0.12206148282097576</v>
      </c>
      <c r="P170">
        <f t="shared" si="36"/>
        <v>0.89106475290411913</v>
      </c>
      <c r="Q170">
        <f t="shared" si="37"/>
        <v>0.29998550064859097</v>
      </c>
      <c r="R170">
        <f t="shared" si="38"/>
        <v>0.29998550064859125</v>
      </c>
    </row>
    <row r="171" spans="6:18">
      <c r="F171">
        <f t="shared" si="43"/>
        <v>16.89999999999997</v>
      </c>
      <c r="G171">
        <f t="shared" si="31"/>
        <v>327.81527848101268</v>
      </c>
      <c r="H171">
        <f t="shared" si="39"/>
        <v>1.2206148282097575</v>
      </c>
      <c r="I171" s="4">
        <f t="shared" si="32"/>
        <v>4.3000000000000003E-6</v>
      </c>
      <c r="J171" s="5">
        <f t="shared" si="40"/>
        <v>7.9686274509800172E-7</v>
      </c>
      <c r="K171" s="5">
        <f t="shared" si="41"/>
        <v>6.5253089504904748E-4</v>
      </c>
      <c r="L171" s="5">
        <f t="shared" si="35"/>
        <v>1.1638361581339536E-9</v>
      </c>
      <c r="M171" s="6">
        <f t="shared" si="33"/>
        <v>7.5127643345138922E-6</v>
      </c>
      <c r="N171">
        <f t="shared" si="34"/>
        <v>2.04E-4</v>
      </c>
      <c r="O171">
        <f t="shared" si="42"/>
        <v>0.12206148282097576</v>
      </c>
      <c r="P171">
        <f t="shared" si="36"/>
        <v>0.89116759229835607</v>
      </c>
      <c r="Q171">
        <f t="shared" si="37"/>
        <v>0.29989188717531834</v>
      </c>
      <c r="R171">
        <f t="shared" si="38"/>
        <v>0.29989188717531862</v>
      </c>
    </row>
    <row r="172" spans="6:18">
      <c r="F172">
        <f t="shared" si="43"/>
        <v>16.999999999999972</v>
      </c>
      <c r="G172">
        <f t="shared" si="31"/>
        <v>327.81527848101268</v>
      </c>
      <c r="H172">
        <f t="shared" si="39"/>
        <v>1.2206148282097575</v>
      </c>
      <c r="I172" s="4">
        <f t="shared" si="32"/>
        <v>4.3000000000000003E-6</v>
      </c>
      <c r="J172" s="5">
        <f t="shared" si="40"/>
        <v>7.9686274509800172E-7</v>
      </c>
      <c r="K172" s="5">
        <f t="shared" si="41"/>
        <v>6.5296089504904753E-4</v>
      </c>
      <c r="L172" s="5">
        <f t="shared" si="35"/>
        <v>1.166138483158521E-9</v>
      </c>
      <c r="M172" s="6">
        <f t="shared" si="33"/>
        <v>7.5226690090363239E-6</v>
      </c>
      <c r="N172">
        <f t="shared" si="34"/>
        <v>2.04E-4</v>
      </c>
      <c r="O172">
        <f t="shared" si="42"/>
        <v>0.12206148282097576</v>
      </c>
      <c r="P172">
        <f t="shared" si="36"/>
        <v>0.89127016061920894</v>
      </c>
      <c r="Q172">
        <f t="shared" si="37"/>
        <v>0.29979852045691235</v>
      </c>
      <c r="R172">
        <f t="shared" si="38"/>
        <v>0.29979852045691269</v>
      </c>
    </row>
    <row r="173" spans="6:18">
      <c r="F173">
        <f t="shared" si="43"/>
        <v>17.099999999999973</v>
      </c>
      <c r="G173">
        <f t="shared" si="31"/>
        <v>327.81527848101268</v>
      </c>
      <c r="H173">
        <f t="shared" si="39"/>
        <v>1.2206148282097575</v>
      </c>
      <c r="I173" s="4">
        <f t="shared" si="32"/>
        <v>4.3000000000000003E-6</v>
      </c>
      <c r="J173" s="5">
        <f t="shared" si="40"/>
        <v>7.9686274509800172E-7</v>
      </c>
      <c r="K173" s="5">
        <f t="shared" si="41"/>
        <v>6.5339089504904758E-4</v>
      </c>
      <c r="L173" s="5">
        <f t="shared" si="35"/>
        <v>1.1684438425210028E-9</v>
      </c>
      <c r="M173" s="6">
        <f t="shared" si="33"/>
        <v>7.5325802083183606E-6</v>
      </c>
      <c r="N173">
        <f t="shared" si="34"/>
        <v>2.04E-4</v>
      </c>
      <c r="O173">
        <f t="shared" si="42"/>
        <v>0.12206148282097576</v>
      </c>
      <c r="P173">
        <f t="shared" si="36"/>
        <v>0.89137245875923898</v>
      </c>
      <c r="Q173">
        <f t="shared" si="37"/>
        <v>0.299705399680885</v>
      </c>
      <c r="R173">
        <f t="shared" si="38"/>
        <v>0.29970539968088533</v>
      </c>
    </row>
    <row r="174" spans="6:18">
      <c r="F174">
        <f t="shared" si="43"/>
        <v>17.199999999999974</v>
      </c>
      <c r="G174">
        <f t="shared" si="31"/>
        <v>327.81527848101268</v>
      </c>
      <c r="H174">
        <f t="shared" si="39"/>
        <v>1.2206148282097575</v>
      </c>
      <c r="I174" s="4">
        <f t="shared" si="32"/>
        <v>4.3000000000000003E-6</v>
      </c>
      <c r="J174" s="5">
        <f t="shared" si="40"/>
        <v>7.9686274509800172E-7</v>
      </c>
      <c r="K174" s="5">
        <f t="shared" si="41"/>
        <v>6.5382089504904763E-4</v>
      </c>
      <c r="L174" s="5">
        <f t="shared" si="35"/>
        <v>1.1707522382196267E-9</v>
      </c>
      <c r="M174" s="6">
        <f t="shared" si="33"/>
        <v>7.5424979323599914E-6</v>
      </c>
      <c r="N174">
        <f t="shared" si="34"/>
        <v>2.04E-4</v>
      </c>
      <c r="O174">
        <f t="shared" si="42"/>
        <v>0.12206148282097576</v>
      </c>
      <c r="P174">
        <f t="shared" si="36"/>
        <v>0.89147448760748349</v>
      </c>
      <c r="Q174">
        <f t="shared" si="37"/>
        <v>0.29961252403795635</v>
      </c>
      <c r="R174">
        <f t="shared" si="38"/>
        <v>0.29961252403795668</v>
      </c>
    </row>
    <row r="175" spans="6:18">
      <c r="F175">
        <f t="shared" si="43"/>
        <v>17.299999999999976</v>
      </c>
      <c r="G175">
        <f t="shared" si="31"/>
        <v>327.81527848101268</v>
      </c>
      <c r="H175">
        <f t="shared" si="39"/>
        <v>1.2206148282097575</v>
      </c>
      <c r="I175" s="4">
        <f t="shared" si="32"/>
        <v>4.3000000000000003E-6</v>
      </c>
      <c r="J175" s="5">
        <f t="shared" si="40"/>
        <v>7.9686274509800172E-7</v>
      </c>
      <c r="K175" s="5">
        <f t="shared" si="41"/>
        <v>6.5425089504904767E-4</v>
      </c>
      <c r="L175" s="5">
        <f t="shared" si="35"/>
        <v>1.173063672252622E-9</v>
      </c>
      <c r="M175" s="6">
        <f t="shared" si="33"/>
        <v>7.5524221811612232E-6</v>
      </c>
      <c r="N175">
        <f t="shared" si="34"/>
        <v>2.04E-4</v>
      </c>
      <c r="O175">
        <f t="shared" si="42"/>
        <v>0.12206148282097576</v>
      </c>
      <c r="P175">
        <f t="shared" si="36"/>
        <v>0.89157624804947122</v>
      </c>
      <c r="Q175">
        <f t="shared" si="37"/>
        <v>0.29951989272203994</v>
      </c>
      <c r="R175">
        <f t="shared" si="38"/>
        <v>0.29951989272204027</v>
      </c>
    </row>
    <row r="176" spans="6:18">
      <c r="F176">
        <f t="shared" si="43"/>
        <v>17.399999999999977</v>
      </c>
      <c r="G176">
        <f t="shared" si="31"/>
        <v>327.81527848101268</v>
      </c>
      <c r="H176">
        <f t="shared" si="39"/>
        <v>1.2206148282097575</v>
      </c>
      <c r="I176" s="4">
        <f t="shared" si="32"/>
        <v>4.3000000000000003E-6</v>
      </c>
      <c r="J176" s="5">
        <f t="shared" si="40"/>
        <v>7.9686274509800172E-7</v>
      </c>
      <c r="K176" s="5">
        <f t="shared" si="41"/>
        <v>6.5468089504904772E-4</v>
      </c>
      <c r="L176" s="5">
        <f t="shared" si="35"/>
        <v>1.1753781466182176E-9</v>
      </c>
      <c r="M176" s="6">
        <f t="shared" si="33"/>
        <v>7.5623529547220541E-6</v>
      </c>
      <c r="N176">
        <f t="shared" si="34"/>
        <v>2.04E-4</v>
      </c>
      <c r="O176">
        <f t="shared" si="42"/>
        <v>0.12206148282097576</v>
      </c>
      <c r="P176">
        <f t="shared" si="36"/>
        <v>0.89167774096723917</v>
      </c>
      <c r="Q176">
        <f t="shared" si="37"/>
        <v>0.29942750493022807</v>
      </c>
      <c r="R176">
        <f t="shared" si="38"/>
        <v>0.29942750493022846</v>
      </c>
    </row>
    <row r="177" spans="6:18">
      <c r="F177">
        <f t="shared" si="43"/>
        <v>17.499999999999979</v>
      </c>
      <c r="G177">
        <f t="shared" si="31"/>
        <v>327.81527848101268</v>
      </c>
      <c r="H177">
        <f t="shared" si="39"/>
        <v>1.2206148282097575</v>
      </c>
      <c r="I177" s="4">
        <f t="shared" si="32"/>
        <v>4.3000000000000003E-6</v>
      </c>
      <c r="J177" s="5">
        <f t="shared" si="40"/>
        <v>7.9686274509800172E-7</v>
      </c>
      <c r="K177" s="5">
        <f t="shared" si="41"/>
        <v>6.5511089504904777E-4</v>
      </c>
      <c r="L177" s="5">
        <f t="shared" si="35"/>
        <v>1.1776956633146427E-9</v>
      </c>
      <c r="M177" s="6">
        <f t="shared" si="33"/>
        <v>7.5722902530424859E-6</v>
      </c>
      <c r="N177">
        <f t="shared" si="34"/>
        <v>2.04E-4</v>
      </c>
      <c r="O177">
        <f t="shared" si="42"/>
        <v>0.12206148282097576</v>
      </c>
      <c r="P177">
        <f t="shared" si="36"/>
        <v>0.89177896723934813</v>
      </c>
      <c r="Q177">
        <f t="shared" si="37"/>
        <v>0.29933535986277726</v>
      </c>
      <c r="R177">
        <f t="shared" si="38"/>
        <v>0.29933535986277765</v>
      </c>
    </row>
    <row r="178" spans="6:18">
      <c r="F178">
        <f t="shared" si="43"/>
        <v>17.59999999999998</v>
      </c>
      <c r="G178">
        <f t="shared" si="31"/>
        <v>327.81527848101268</v>
      </c>
      <c r="H178">
        <f t="shared" si="39"/>
        <v>1.2206148282097575</v>
      </c>
      <c r="I178" s="4">
        <f t="shared" si="32"/>
        <v>4.3000000000000003E-6</v>
      </c>
      <c r="J178" s="5">
        <f t="shared" si="40"/>
        <v>7.9686274509800172E-7</v>
      </c>
      <c r="K178" s="5">
        <f t="shared" si="41"/>
        <v>6.5554089504904782E-4</v>
      </c>
      <c r="L178" s="5">
        <f t="shared" si="35"/>
        <v>1.1800162243401254E-9</v>
      </c>
      <c r="M178" s="6">
        <f t="shared" si="33"/>
        <v>7.5822340761225161E-6</v>
      </c>
      <c r="N178">
        <f t="shared" si="34"/>
        <v>2.04E-4</v>
      </c>
      <c r="O178">
        <f t="shared" si="42"/>
        <v>0.12206148282097576</v>
      </c>
      <c r="P178">
        <f t="shared" si="36"/>
        <v>0.89187992774089953</v>
      </c>
      <c r="Q178">
        <f t="shared" si="37"/>
        <v>0.29924345672309349</v>
      </c>
      <c r="R178">
        <f t="shared" si="38"/>
        <v>0.29924345672309388</v>
      </c>
    </row>
    <row r="179" spans="6:18">
      <c r="F179">
        <f t="shared" si="43"/>
        <v>17.699999999999982</v>
      </c>
      <c r="G179">
        <f t="shared" si="31"/>
        <v>327.81527848101268</v>
      </c>
      <c r="H179">
        <f t="shared" si="39"/>
        <v>1.2206148282097575</v>
      </c>
      <c r="I179" s="4">
        <f t="shared" si="32"/>
        <v>4.3000000000000003E-6</v>
      </c>
      <c r="J179" s="5">
        <f t="shared" si="40"/>
        <v>7.9686274509800172E-7</v>
      </c>
      <c r="K179" s="5">
        <f t="shared" si="41"/>
        <v>6.5597089504904787E-4</v>
      </c>
      <c r="L179" s="5">
        <f t="shared" si="35"/>
        <v>1.182339831692895E-9</v>
      </c>
      <c r="M179" s="6">
        <f t="shared" si="33"/>
        <v>7.5921844239621446E-6</v>
      </c>
      <c r="N179">
        <f t="shared" si="34"/>
        <v>2.04E-4</v>
      </c>
      <c r="O179">
        <f t="shared" si="42"/>
        <v>0.12206148282097576</v>
      </c>
      <c r="P179">
        <f t="shared" si="36"/>
        <v>0.89198062334354999</v>
      </c>
      <c r="Q179">
        <f t="shared" si="37"/>
        <v>0.29915179471771797</v>
      </c>
      <c r="R179">
        <f t="shared" si="38"/>
        <v>0.29915179471771836</v>
      </c>
    </row>
    <row r="180" spans="6:18">
      <c r="F180">
        <f t="shared" si="43"/>
        <v>17.799999999999983</v>
      </c>
      <c r="G180">
        <f t="shared" si="31"/>
        <v>327.81527848101268</v>
      </c>
      <c r="H180">
        <f t="shared" si="39"/>
        <v>1.2206148282097575</v>
      </c>
      <c r="I180" s="4">
        <f t="shared" si="32"/>
        <v>4.3000000000000003E-6</v>
      </c>
      <c r="J180" s="5">
        <f t="shared" si="40"/>
        <v>7.9686274509800172E-7</v>
      </c>
      <c r="K180" s="5">
        <f t="shared" si="41"/>
        <v>6.5640089504904792E-4</v>
      </c>
      <c r="L180" s="5">
        <f t="shared" si="35"/>
        <v>1.1846664873711806E-9</v>
      </c>
      <c r="M180" s="6">
        <f t="shared" si="33"/>
        <v>7.6021412965613756E-6</v>
      </c>
      <c r="N180">
        <f t="shared" si="34"/>
        <v>2.04E-4</v>
      </c>
      <c r="O180">
        <f t="shared" si="42"/>
        <v>0.12206148282097576</v>
      </c>
      <c r="P180">
        <f t="shared" si="36"/>
        <v>0.8920810549155278</v>
      </c>
      <c r="Q180">
        <f t="shared" si="37"/>
        <v>0.29906037305631267</v>
      </c>
      <c r="R180">
        <f t="shared" si="38"/>
        <v>0.29906037305631306</v>
      </c>
    </row>
    <row r="181" spans="6:18">
      <c r="F181">
        <f t="shared" si="43"/>
        <v>17.899999999999984</v>
      </c>
      <c r="G181">
        <f t="shared" si="31"/>
        <v>327.81527848101268</v>
      </c>
      <c r="H181">
        <f t="shared" si="39"/>
        <v>1.2206148282097575</v>
      </c>
      <c r="I181" s="4">
        <f t="shared" si="32"/>
        <v>4.3000000000000003E-6</v>
      </c>
      <c r="J181" s="5">
        <f t="shared" si="40"/>
        <v>7.9686274509800172E-7</v>
      </c>
      <c r="K181" s="5">
        <f t="shared" si="41"/>
        <v>6.5683089504904796E-4</v>
      </c>
      <c r="L181" s="5">
        <f t="shared" si="35"/>
        <v>1.1869961933732102E-9</v>
      </c>
      <c r="M181" s="6">
        <f t="shared" si="33"/>
        <v>7.6121046939202008E-6</v>
      </c>
      <c r="N181">
        <f t="shared" si="34"/>
        <v>2.04E-4</v>
      </c>
      <c r="O181">
        <f t="shared" si="42"/>
        <v>0.12206148282097576</v>
      </c>
      <c r="P181">
        <f t="shared" si="36"/>
        <v>0.89218122332164895</v>
      </c>
      <c r="Q181">
        <f t="shared" si="37"/>
        <v>0.29896919095164592</v>
      </c>
      <c r="R181">
        <f t="shared" si="38"/>
        <v>0.29896919095164631</v>
      </c>
    </row>
    <row r="182" spans="6:18">
      <c r="F182">
        <f t="shared" si="43"/>
        <v>17.999999999999986</v>
      </c>
      <c r="G182">
        <f t="shared" si="31"/>
        <v>327.81527848101268</v>
      </c>
      <c r="H182">
        <f t="shared" si="39"/>
        <v>1.2206148282097575</v>
      </c>
      <c r="I182" s="4">
        <f t="shared" si="32"/>
        <v>4.3000000000000003E-6</v>
      </c>
      <c r="J182" s="5">
        <f t="shared" si="40"/>
        <v>7.9686274509800172E-7</v>
      </c>
      <c r="K182" s="5">
        <f t="shared" si="41"/>
        <v>6.5726089504904801E-4</v>
      </c>
      <c r="L182" s="5">
        <f t="shared" si="35"/>
        <v>1.1893289516972135E-9</v>
      </c>
      <c r="M182" s="6">
        <f t="shared" si="33"/>
        <v>7.6220746160386277E-6</v>
      </c>
      <c r="N182">
        <f t="shared" si="34"/>
        <v>2.04E-4</v>
      </c>
      <c r="O182">
        <f t="shared" si="42"/>
        <v>0.12206148282097576</v>
      </c>
      <c r="P182">
        <f t="shared" si="36"/>
        <v>0.89228112942333249</v>
      </c>
      <c r="Q182">
        <f t="shared" si="37"/>
        <v>0.29887824761957837</v>
      </c>
      <c r="R182">
        <f t="shared" si="38"/>
        <v>0.29887824761957876</v>
      </c>
    </row>
    <row r="183" spans="6:18">
      <c r="F183">
        <f t="shared" si="43"/>
        <v>18.099999999999987</v>
      </c>
      <c r="G183">
        <f t="shared" si="31"/>
        <v>327.81527848101268</v>
      </c>
      <c r="H183">
        <f t="shared" si="39"/>
        <v>1.2206148282097575</v>
      </c>
      <c r="I183" s="4">
        <f t="shared" si="32"/>
        <v>4.3000000000000003E-6</v>
      </c>
      <c r="J183" s="5">
        <f t="shared" si="40"/>
        <v>7.9686274509800172E-7</v>
      </c>
      <c r="K183" s="5">
        <f t="shared" si="41"/>
        <v>6.5769089504904806E-4</v>
      </c>
      <c r="L183" s="5">
        <f t="shared" si="35"/>
        <v>1.1916647643414193E-9</v>
      </c>
      <c r="M183" s="6">
        <f t="shared" si="33"/>
        <v>7.6320510629166555E-6</v>
      </c>
      <c r="N183">
        <f t="shared" si="34"/>
        <v>2.04E-4</v>
      </c>
      <c r="O183">
        <f t="shared" si="42"/>
        <v>0.12206148282097576</v>
      </c>
      <c r="P183">
        <f t="shared" si="36"/>
        <v>0.89238077407861616</v>
      </c>
      <c r="Q183">
        <f t="shared" si="37"/>
        <v>0.29878754227904858</v>
      </c>
      <c r="R183">
        <f t="shared" si="38"/>
        <v>0.29878754227904902</v>
      </c>
    </row>
    <row r="184" spans="6:18">
      <c r="F184">
        <f t="shared" si="43"/>
        <v>18.199999999999989</v>
      </c>
      <c r="G184">
        <f t="shared" si="31"/>
        <v>327.81527848101268</v>
      </c>
      <c r="H184">
        <f t="shared" si="39"/>
        <v>1.2206148282097575</v>
      </c>
      <c r="I184" s="4">
        <f t="shared" si="32"/>
        <v>4.3000000000000003E-6</v>
      </c>
      <c r="J184" s="5">
        <f t="shared" si="40"/>
        <v>7.9686274509800172E-7</v>
      </c>
      <c r="K184" s="5">
        <f t="shared" si="41"/>
        <v>6.5812089504904811E-4</v>
      </c>
      <c r="L184" s="5">
        <f t="shared" si="35"/>
        <v>1.194003633304056E-9</v>
      </c>
      <c r="M184" s="6">
        <f t="shared" si="33"/>
        <v>7.6420340345542808E-6</v>
      </c>
      <c r="N184">
        <f t="shared" si="34"/>
        <v>2.04E-4</v>
      </c>
      <c r="O184">
        <f t="shared" si="42"/>
        <v>0.12206148282097576</v>
      </c>
      <c r="P184">
        <f t="shared" si="36"/>
        <v>0.89248015814217141</v>
      </c>
      <c r="Q184">
        <f t="shared" si="37"/>
        <v>0.29869707415205926</v>
      </c>
      <c r="R184">
        <f t="shared" si="38"/>
        <v>0.29869707415205965</v>
      </c>
    </row>
    <row r="185" spans="6:18">
      <c r="F185">
        <f t="shared" si="43"/>
        <v>18.29999999999999</v>
      </c>
      <c r="G185">
        <f t="shared" si="31"/>
        <v>327.81527848101268</v>
      </c>
      <c r="H185">
        <f t="shared" si="39"/>
        <v>1.2206148282097575</v>
      </c>
      <c r="I185" s="4">
        <f t="shared" si="32"/>
        <v>4.3000000000000003E-6</v>
      </c>
      <c r="J185" s="5">
        <f t="shared" si="40"/>
        <v>7.9686274509800172E-7</v>
      </c>
      <c r="K185" s="5">
        <f t="shared" si="41"/>
        <v>6.5855089504904816E-4</v>
      </c>
      <c r="L185" s="5">
        <f t="shared" si="35"/>
        <v>1.196345560583353E-9</v>
      </c>
      <c r="M185" s="6">
        <f t="shared" si="33"/>
        <v>7.6520235309515087E-6</v>
      </c>
      <c r="N185">
        <f t="shared" si="34"/>
        <v>2.04E-4</v>
      </c>
      <c r="O185">
        <f t="shared" si="42"/>
        <v>0.12206148282097576</v>
      </c>
      <c r="P185">
        <f t="shared" si="36"/>
        <v>0.89257928246531937</v>
      </c>
      <c r="Q185">
        <f t="shared" si="37"/>
        <v>0.29860684246366287</v>
      </c>
      <c r="R185">
        <f t="shared" si="38"/>
        <v>0.29860684246366326</v>
      </c>
    </row>
    <row r="186" spans="6:18">
      <c r="F186">
        <f t="shared" si="43"/>
        <v>18.399999999999991</v>
      </c>
      <c r="G186">
        <f t="shared" si="31"/>
        <v>327.81527848101268</v>
      </c>
      <c r="H186">
        <f t="shared" si="39"/>
        <v>1.2206148282097575</v>
      </c>
      <c r="I186" s="4">
        <f t="shared" si="32"/>
        <v>4.3000000000000003E-6</v>
      </c>
      <c r="J186" s="5">
        <f t="shared" si="40"/>
        <v>7.9686274509800172E-7</v>
      </c>
      <c r="K186" s="5">
        <f t="shared" si="41"/>
        <v>6.5898089504904821E-4</v>
      </c>
      <c r="L186" s="5">
        <f t="shared" si="35"/>
        <v>1.1986905481775384E-9</v>
      </c>
      <c r="M186" s="6">
        <f t="shared" si="33"/>
        <v>7.6620195521083307E-6</v>
      </c>
      <c r="N186">
        <f t="shared" si="34"/>
        <v>2.04E-4</v>
      </c>
      <c r="O186">
        <f t="shared" si="42"/>
        <v>0.12206148282097576</v>
      </c>
      <c r="P186">
        <f t="shared" si="36"/>
        <v>0.89267814789604594</v>
      </c>
      <c r="Q186">
        <f t="shared" si="37"/>
        <v>0.29851684644194804</v>
      </c>
      <c r="R186">
        <f t="shared" si="38"/>
        <v>0.29851684644194837</v>
      </c>
    </row>
    <row r="187" spans="6:18">
      <c r="F187">
        <f t="shared" si="43"/>
        <v>18.499999999999993</v>
      </c>
      <c r="G187">
        <f t="shared" si="31"/>
        <v>327.81527848101268</v>
      </c>
      <c r="H187">
        <f t="shared" si="39"/>
        <v>1.2206148282097575</v>
      </c>
      <c r="I187" s="4">
        <f t="shared" si="32"/>
        <v>4.3000000000000003E-6</v>
      </c>
      <c r="J187" s="5">
        <f t="shared" si="40"/>
        <v>7.9686274509800172E-7</v>
      </c>
      <c r="K187" s="5">
        <f t="shared" si="41"/>
        <v>6.5941089504904825E-4</v>
      </c>
      <c r="L187" s="5">
        <f t="shared" si="35"/>
        <v>1.201038598084842E-9</v>
      </c>
      <c r="M187" s="6">
        <f t="shared" si="33"/>
        <v>7.672022098024757E-6</v>
      </c>
      <c r="N187">
        <f t="shared" si="34"/>
        <v>2.04E-4</v>
      </c>
      <c r="O187">
        <f t="shared" si="42"/>
        <v>0.12206148282097576</v>
      </c>
      <c r="P187">
        <f t="shared" si="36"/>
        <v>0.8927767552790169</v>
      </c>
      <c r="Q187">
        <f t="shared" si="37"/>
        <v>0.29842708531802536</v>
      </c>
      <c r="R187">
        <f t="shared" si="38"/>
        <v>0.2984270853180257</v>
      </c>
    </row>
    <row r="188" spans="6:18">
      <c r="F188">
        <f t="shared" si="43"/>
        <v>18.599999999999994</v>
      </c>
      <c r="G188">
        <f t="shared" si="31"/>
        <v>327.81527848101268</v>
      </c>
      <c r="H188">
        <f t="shared" si="39"/>
        <v>1.2206148282097575</v>
      </c>
      <c r="I188" s="4">
        <f t="shared" si="32"/>
        <v>4.3000000000000003E-6</v>
      </c>
      <c r="J188" s="5">
        <f t="shared" si="40"/>
        <v>7.9686274509800172E-7</v>
      </c>
      <c r="K188" s="5">
        <f t="shared" si="41"/>
        <v>6.598408950490483E-4</v>
      </c>
      <c r="L188" s="5">
        <f t="shared" si="35"/>
        <v>1.2033897123034917E-9</v>
      </c>
      <c r="M188" s="6">
        <f t="shared" si="33"/>
        <v>7.682031168700779E-6</v>
      </c>
      <c r="N188">
        <f t="shared" si="34"/>
        <v>2.04E-4</v>
      </c>
      <c r="O188">
        <f t="shared" si="42"/>
        <v>0.12206148282097576</v>
      </c>
      <c r="P188">
        <f t="shared" si="36"/>
        <v>0.89287510545559368</v>
      </c>
      <c r="Q188">
        <f t="shared" si="37"/>
        <v>0.29833755832601394</v>
      </c>
      <c r="R188">
        <f t="shared" si="38"/>
        <v>0.29833755832601427</v>
      </c>
    </row>
    <row r="189" spans="6:18">
      <c r="F189">
        <f t="shared" si="43"/>
        <v>18.699999999999996</v>
      </c>
      <c r="G189">
        <f t="shared" si="31"/>
        <v>327.81527848101268</v>
      </c>
      <c r="H189">
        <f t="shared" si="39"/>
        <v>1.2206148282097575</v>
      </c>
      <c r="I189" s="4">
        <f t="shared" si="32"/>
        <v>4.3000000000000003E-6</v>
      </c>
      <c r="J189" s="5">
        <f t="shared" si="40"/>
        <v>7.9686274509800172E-7</v>
      </c>
      <c r="K189" s="5">
        <f t="shared" si="41"/>
        <v>6.6027089504904835E-4</v>
      </c>
      <c r="L189" s="5">
        <f t="shared" si="35"/>
        <v>1.2057438928317171E-9</v>
      </c>
      <c r="M189" s="6">
        <f t="shared" si="33"/>
        <v>7.692046764136402E-6</v>
      </c>
      <c r="N189">
        <f t="shared" si="34"/>
        <v>2.04E-4</v>
      </c>
      <c r="O189">
        <f t="shared" si="42"/>
        <v>0.12206148282097576</v>
      </c>
      <c r="P189">
        <f t="shared" si="36"/>
        <v>0.89297319926384744</v>
      </c>
      <c r="Q189">
        <f t="shared" si="37"/>
        <v>0.2982482647030274</v>
      </c>
      <c r="R189">
        <f t="shared" si="38"/>
        <v>0.29824826470302773</v>
      </c>
    </row>
    <row r="190" spans="6:18">
      <c r="F190">
        <f t="shared" si="43"/>
        <v>18.799999999999997</v>
      </c>
      <c r="G190">
        <f t="shared" si="31"/>
        <v>327.81527848101268</v>
      </c>
      <c r="H190">
        <f t="shared" si="39"/>
        <v>1.2206148282097575</v>
      </c>
      <c r="I190" s="4">
        <f t="shared" si="32"/>
        <v>4.3000000000000003E-6</v>
      </c>
      <c r="J190" s="5">
        <f t="shared" si="40"/>
        <v>7.9686274509800172E-7</v>
      </c>
      <c r="K190" s="5">
        <f t="shared" si="41"/>
        <v>6.607008950490484E-4</v>
      </c>
      <c r="L190" s="5">
        <f t="shared" si="35"/>
        <v>1.2081011416677468E-9</v>
      </c>
      <c r="M190" s="6">
        <f t="shared" si="33"/>
        <v>7.7020688843316241E-6</v>
      </c>
      <c r="N190">
        <f t="shared" si="34"/>
        <v>2.04E-4</v>
      </c>
      <c r="O190">
        <f t="shared" si="42"/>
        <v>0.12206148282097576</v>
      </c>
      <c r="P190">
        <f t="shared" si="36"/>
        <v>0.89307103753857475</v>
      </c>
      <c r="Q190">
        <f t="shared" si="37"/>
        <v>0.29815920368916038</v>
      </c>
      <c r="R190">
        <f t="shared" si="38"/>
        <v>0.29815920368916071</v>
      </c>
    </row>
    <row r="191" spans="6:18">
      <c r="F191">
        <f t="shared" si="43"/>
        <v>18.899999999999999</v>
      </c>
      <c r="G191">
        <f t="shared" si="31"/>
        <v>327.81527848101268</v>
      </c>
      <c r="H191">
        <f t="shared" si="39"/>
        <v>1.2206148282097575</v>
      </c>
      <c r="I191" s="4">
        <f t="shared" si="32"/>
        <v>4.3000000000000003E-6</v>
      </c>
      <c r="J191" s="5">
        <f t="shared" si="40"/>
        <v>7.9686274509800172E-7</v>
      </c>
      <c r="K191" s="5">
        <f t="shared" si="41"/>
        <v>6.6113089504904845E-4</v>
      </c>
      <c r="L191" s="5">
        <f t="shared" si="35"/>
        <v>1.2104614608098095E-9</v>
      </c>
      <c r="M191" s="6">
        <f t="shared" si="33"/>
        <v>7.7120975292864454E-6</v>
      </c>
      <c r="N191">
        <f t="shared" si="34"/>
        <v>2.04E-4</v>
      </c>
      <c r="O191">
        <f t="shared" si="42"/>
        <v>0.12206148282097576</v>
      </c>
      <c r="P191">
        <f t="shared" si="36"/>
        <v>0.89316862111131257</v>
      </c>
      <c r="Q191">
        <f t="shared" si="37"/>
        <v>0.29807037452747487</v>
      </c>
      <c r="R191">
        <f t="shared" si="38"/>
        <v>0.2980703745274752</v>
      </c>
    </row>
    <row r="192" spans="6:18">
      <c r="F192">
        <f t="shared" si="43"/>
        <v>19</v>
      </c>
      <c r="G192">
        <f t="shared" si="31"/>
        <v>327.81527848101268</v>
      </c>
      <c r="H192">
        <f t="shared" si="39"/>
        <v>1.2206148282097575</v>
      </c>
      <c r="I192" s="4">
        <f t="shared" si="32"/>
        <v>4.3000000000000003E-6</v>
      </c>
      <c r="J192" s="5">
        <f t="shared" si="40"/>
        <v>7.9686274509800172E-7</v>
      </c>
      <c r="K192" s="5">
        <f t="shared" si="41"/>
        <v>6.615608950490485E-4</v>
      </c>
      <c r="L192" s="5">
        <f t="shared" si="35"/>
        <v>1.2128248522561341E-9</v>
      </c>
      <c r="M192" s="6">
        <f t="shared" si="33"/>
        <v>7.722132699000866E-6</v>
      </c>
      <c r="N192">
        <f t="shared" si="34"/>
        <v>2.04E-4</v>
      </c>
      <c r="O192">
        <f t="shared" si="42"/>
        <v>0.12206148282097576</v>
      </c>
      <c r="P192">
        <f t="shared" si="36"/>
        <v>0.89326595081035221</v>
      </c>
      <c r="Q192">
        <f t="shared" si="37"/>
        <v>0.29798177646398677</v>
      </c>
      <c r="R192">
        <f t="shared" si="38"/>
        <v>0.2979817764639871</v>
      </c>
    </row>
    <row r="193" spans="6:18">
      <c r="F193">
        <f t="shared" si="43"/>
        <v>19.100000000000001</v>
      </c>
      <c r="G193">
        <f t="shared" si="31"/>
        <v>327.81527848101268</v>
      </c>
      <c r="H193">
        <f t="shared" si="39"/>
        <v>1.2206148282097575</v>
      </c>
      <c r="I193" s="4">
        <f t="shared" si="32"/>
        <v>4.3000000000000003E-6</v>
      </c>
      <c r="J193" s="5">
        <f t="shared" si="40"/>
        <v>7.9686274509800172E-7</v>
      </c>
      <c r="K193" s="5">
        <f t="shared" si="41"/>
        <v>6.6199089504904854E-4</v>
      </c>
      <c r="L193" s="5">
        <f t="shared" si="35"/>
        <v>1.2151913180049497E-9</v>
      </c>
      <c r="M193" s="6">
        <f t="shared" si="33"/>
        <v>7.7321743934748857E-6</v>
      </c>
      <c r="N193">
        <f t="shared" si="34"/>
        <v>2.04E-4</v>
      </c>
      <c r="O193">
        <f t="shared" si="42"/>
        <v>0.12206148282097576</v>
      </c>
      <c r="P193">
        <f t="shared" si="36"/>
        <v>0.89336302746075569</v>
      </c>
      <c r="Q193">
        <f t="shared" si="37"/>
        <v>0.29789340874765241</v>
      </c>
      <c r="R193">
        <f t="shared" si="38"/>
        <v>0.29789340874765274</v>
      </c>
    </row>
    <row r="194" spans="6:18">
      <c r="F194">
        <f t="shared" si="43"/>
        <v>19.200000000000003</v>
      </c>
      <c r="G194">
        <f t="shared" ref="G194:G257" si="44">Tc+R_*F194</f>
        <v>327.81527848101268</v>
      </c>
      <c r="H194">
        <f t="shared" si="39"/>
        <v>1.2206148282097575</v>
      </c>
      <c r="I194" s="4">
        <f t="shared" ref="I194:I257" si="45">we</f>
        <v>4.3000000000000003E-6</v>
      </c>
      <c r="J194" s="5">
        <f t="shared" si="40"/>
        <v>7.9686274509800172E-7</v>
      </c>
      <c r="K194" s="5">
        <f t="shared" si="41"/>
        <v>6.6242089504904859E-4</v>
      </c>
      <c r="L194" s="5">
        <f t="shared" si="35"/>
        <v>1.2175608600544849E-9</v>
      </c>
      <c r="M194" s="6">
        <f t="shared" ref="M194:M257" si="46">f2_*f3_/f1_/K194*L194</f>
        <v>7.7422226127085046E-6</v>
      </c>
      <c r="N194">
        <f t="shared" ref="N194:N257" si="47">del_dl</f>
        <v>2.04E-4</v>
      </c>
      <c r="O194">
        <f t="shared" si="42"/>
        <v>0.12206148282097576</v>
      </c>
      <c r="P194">
        <f t="shared" si="36"/>
        <v>0.89345985188436894</v>
      </c>
      <c r="Q194">
        <f t="shared" si="37"/>
        <v>0.29780527063035517</v>
      </c>
      <c r="R194">
        <f t="shared" si="38"/>
        <v>0.2978052706303555</v>
      </c>
    </row>
    <row r="195" spans="6:18">
      <c r="F195">
        <f t="shared" si="43"/>
        <v>19.300000000000004</v>
      </c>
      <c r="G195">
        <f t="shared" si="44"/>
        <v>327.81527848101268</v>
      </c>
      <c r="H195">
        <f t="shared" si="39"/>
        <v>1.2206148282097575</v>
      </c>
      <c r="I195" s="4">
        <f t="shared" si="45"/>
        <v>4.3000000000000003E-6</v>
      </c>
      <c r="J195" s="5">
        <f t="shared" si="40"/>
        <v>7.9686274509800172E-7</v>
      </c>
      <c r="K195" s="5">
        <f t="shared" si="41"/>
        <v>6.6285089504904864E-4</v>
      </c>
      <c r="L195" s="5">
        <f t="shared" ref="L195:L258" si="48">K195^3*4/3*PI()</f>
        <v>1.2199334804029688E-9</v>
      </c>
      <c r="M195" s="6">
        <f t="shared" si="46"/>
        <v>7.7522773567017243E-6</v>
      </c>
      <c r="N195">
        <f t="shared" si="47"/>
        <v>2.04E-4</v>
      </c>
      <c r="O195">
        <f t="shared" si="42"/>
        <v>0.12206148282097576</v>
      </c>
      <c r="P195">
        <f t="shared" ref="P195:P258" si="49">R195*O195+(1-R195)*H195</f>
        <v>0.89355642489983667</v>
      </c>
      <c r="Q195">
        <f t="shared" ref="Q195:Q258" si="50">Q194+pl/ps*Dl/N194*((Tc-Tf)/ml-Co)/H194/(1-kpart)*M194*dt/L194-Q194*3/K194*we*dt</f>
        <v>0.2977173613668922</v>
      </c>
      <c r="R195">
        <f t="shared" ref="R195:R258" si="51">esidtGeral(R194,K194,MAX(I194,J194),pl,ps,kpart,H194,(H195-H194)/dt,M194,L194,Dl,N194,Co,dt)</f>
        <v>0.29771736136689259</v>
      </c>
    </row>
    <row r="196" spans="6:18">
      <c r="F196">
        <f t="shared" si="43"/>
        <v>19.400000000000006</v>
      </c>
      <c r="G196">
        <f t="shared" si="44"/>
        <v>327.81527848101268</v>
      </c>
      <c r="H196">
        <f t="shared" si="39"/>
        <v>1.2206148282097575</v>
      </c>
      <c r="I196" s="4">
        <f t="shared" si="45"/>
        <v>4.3000000000000003E-6</v>
      </c>
      <c r="J196" s="5">
        <f t="shared" si="40"/>
        <v>7.9686274509800172E-7</v>
      </c>
      <c r="K196" s="5">
        <f t="shared" si="41"/>
        <v>6.6328089504904869E-4</v>
      </c>
      <c r="L196" s="5">
        <f t="shared" si="48"/>
        <v>1.2223091810486303E-9</v>
      </c>
      <c r="M196" s="6">
        <f t="shared" si="46"/>
        <v>7.7623386254545433E-6</v>
      </c>
      <c r="N196">
        <f t="shared" si="47"/>
        <v>2.04E-4</v>
      </c>
      <c r="O196">
        <f t="shared" si="42"/>
        <v>0.12206148282097576</v>
      </c>
      <c r="P196">
        <f t="shared" si="49"/>
        <v>0.89365274732261812</v>
      </c>
      <c r="Q196">
        <f t="shared" si="50"/>
        <v>0.29762968021496122</v>
      </c>
      <c r="R196">
        <f t="shared" si="51"/>
        <v>0.29762968021496167</v>
      </c>
    </row>
    <row r="197" spans="6:18">
      <c r="F197">
        <f t="shared" si="43"/>
        <v>19.500000000000007</v>
      </c>
      <c r="G197">
        <f t="shared" si="44"/>
        <v>327.81527848101268</v>
      </c>
      <c r="H197">
        <f t="shared" si="39"/>
        <v>1.2206148282097575</v>
      </c>
      <c r="I197" s="4">
        <f t="shared" si="45"/>
        <v>4.3000000000000003E-6</v>
      </c>
      <c r="J197" s="5">
        <f t="shared" si="40"/>
        <v>7.9686274509800172E-7</v>
      </c>
      <c r="K197" s="5">
        <f t="shared" si="41"/>
        <v>6.6371089504904874E-4</v>
      </c>
      <c r="L197" s="5">
        <f t="shared" si="48"/>
        <v>1.2246879639896977E-9</v>
      </c>
      <c r="M197" s="6">
        <f t="shared" si="46"/>
        <v>7.7724064189669581E-6</v>
      </c>
      <c r="N197">
        <f t="shared" si="47"/>
        <v>2.04E-4</v>
      </c>
      <c r="O197">
        <f t="shared" si="42"/>
        <v>0.12206148282097576</v>
      </c>
      <c r="P197">
        <f t="shared" si="49"/>
        <v>0.89374881996499944</v>
      </c>
      <c r="Q197">
        <f t="shared" si="50"/>
        <v>0.29754222643514733</v>
      </c>
      <c r="R197">
        <f t="shared" si="51"/>
        <v>0.29754222643514783</v>
      </c>
    </row>
    <row r="198" spans="6:18">
      <c r="F198">
        <f t="shared" si="43"/>
        <v>19.600000000000009</v>
      </c>
      <c r="G198">
        <f t="shared" si="44"/>
        <v>327.81527848101268</v>
      </c>
      <c r="H198">
        <f t="shared" si="39"/>
        <v>1.2206148282097575</v>
      </c>
      <c r="I198" s="4">
        <f t="shared" si="45"/>
        <v>4.3000000000000003E-6</v>
      </c>
      <c r="J198" s="5">
        <f t="shared" si="40"/>
        <v>7.9686274509800172E-7</v>
      </c>
      <c r="K198" s="5">
        <f t="shared" si="41"/>
        <v>6.6414089504904879E-4</v>
      </c>
      <c r="L198" s="5">
        <f t="shared" si="48"/>
        <v>1.2270698312244004E-9</v>
      </c>
      <c r="M198" s="6">
        <f t="shared" si="46"/>
        <v>7.7824807372389754E-6</v>
      </c>
      <c r="N198">
        <f t="shared" si="47"/>
        <v>2.04E-4</v>
      </c>
      <c r="O198">
        <f t="shared" si="42"/>
        <v>0.12206148282097576</v>
      </c>
      <c r="P198">
        <f t="shared" si="49"/>
        <v>0.89384464363611027</v>
      </c>
      <c r="Q198">
        <f t="shared" si="50"/>
        <v>0.2974549992909099</v>
      </c>
      <c r="R198">
        <f t="shared" si="51"/>
        <v>0.2974549992909104</v>
      </c>
    </row>
    <row r="199" spans="6:18">
      <c r="F199">
        <f t="shared" si="43"/>
        <v>19.70000000000001</v>
      </c>
      <c r="G199">
        <f t="shared" si="44"/>
        <v>327.81527848101268</v>
      </c>
      <c r="H199">
        <f t="shared" si="39"/>
        <v>1.2206148282097575</v>
      </c>
      <c r="I199" s="4">
        <f t="shared" si="45"/>
        <v>4.3000000000000003E-6</v>
      </c>
      <c r="J199" s="5">
        <f t="shared" si="40"/>
        <v>7.9686274509800172E-7</v>
      </c>
      <c r="K199" s="5">
        <f t="shared" si="41"/>
        <v>6.6457089504904884E-4</v>
      </c>
      <c r="L199" s="5">
        <f t="shared" si="48"/>
        <v>1.229454784750967E-9</v>
      </c>
      <c r="M199" s="6">
        <f t="shared" si="46"/>
        <v>7.792561580270592E-6</v>
      </c>
      <c r="N199">
        <f t="shared" si="47"/>
        <v>2.04E-4</v>
      </c>
      <c r="O199">
        <f t="shared" si="42"/>
        <v>0.12206148282097576</v>
      </c>
      <c r="P199">
        <f t="shared" si="49"/>
        <v>0.89394021914193633</v>
      </c>
      <c r="Q199">
        <f t="shared" si="50"/>
        <v>0.2973679980485695</v>
      </c>
      <c r="R199">
        <f t="shared" si="51"/>
        <v>0.29736799804857</v>
      </c>
    </row>
    <row r="200" spans="6:18">
      <c r="F200">
        <f t="shared" si="43"/>
        <v>19.800000000000011</v>
      </c>
      <c r="G200">
        <f t="shared" si="44"/>
        <v>327.81527848101268</v>
      </c>
      <c r="H200">
        <f t="shared" si="39"/>
        <v>1.2206148282097575</v>
      </c>
      <c r="I200" s="4">
        <f t="shared" si="45"/>
        <v>4.3000000000000003E-6</v>
      </c>
      <c r="J200" s="5">
        <f t="shared" si="40"/>
        <v>7.9686274509800172E-7</v>
      </c>
      <c r="K200" s="5">
        <f t="shared" si="41"/>
        <v>6.6500089504904888E-4</v>
      </c>
      <c r="L200" s="5">
        <f t="shared" si="48"/>
        <v>1.2318428265676264E-9</v>
      </c>
      <c r="M200" s="6">
        <f t="shared" si="46"/>
        <v>7.802648948061806E-6</v>
      </c>
      <c r="N200">
        <f t="shared" si="47"/>
        <v>2.04E-4</v>
      </c>
      <c r="O200">
        <f t="shared" si="42"/>
        <v>0.12206148282097576</v>
      </c>
      <c r="P200">
        <f t="shared" si="49"/>
        <v>0.89403554728533441</v>
      </c>
      <c r="Q200">
        <f t="shared" si="50"/>
        <v>0.29728122197729501</v>
      </c>
      <c r="R200">
        <f t="shared" si="51"/>
        <v>0.29728122197729551</v>
      </c>
    </row>
    <row r="201" spans="6:18">
      <c r="F201">
        <f t="shared" si="43"/>
        <v>19.900000000000013</v>
      </c>
      <c r="G201">
        <f t="shared" si="44"/>
        <v>327.81527848101268</v>
      </c>
      <c r="H201">
        <f t="shared" si="39"/>
        <v>1.2206148282097575</v>
      </c>
      <c r="I201" s="4">
        <f t="shared" si="45"/>
        <v>4.3000000000000003E-6</v>
      </c>
      <c r="J201" s="5">
        <f t="shared" si="40"/>
        <v>7.9686274509800172E-7</v>
      </c>
      <c r="K201" s="5">
        <f t="shared" si="41"/>
        <v>6.6543089504904893E-4</v>
      </c>
      <c r="L201" s="5">
        <f t="shared" si="48"/>
        <v>1.2342339586726076E-9</v>
      </c>
      <c r="M201" s="6">
        <f t="shared" si="46"/>
        <v>7.812742840612621E-6</v>
      </c>
      <c r="N201">
        <f t="shared" si="47"/>
        <v>2.04E-4</v>
      </c>
      <c r="O201">
        <f t="shared" si="42"/>
        <v>0.12206148282097576</v>
      </c>
      <c r="P201">
        <f t="shared" si="49"/>
        <v>0.89413062886604711</v>
      </c>
      <c r="Q201">
        <f t="shared" si="50"/>
        <v>0.29719467034909075</v>
      </c>
      <c r="R201">
        <f t="shared" si="51"/>
        <v>0.29719467034909125</v>
      </c>
    </row>
    <row r="202" spans="6:18">
      <c r="F202">
        <f t="shared" si="43"/>
        <v>20.000000000000014</v>
      </c>
      <c r="G202">
        <f t="shared" si="44"/>
        <v>327.81527848101268</v>
      </c>
      <c r="H202">
        <f t="shared" si="39"/>
        <v>1.2206148282097575</v>
      </c>
      <c r="I202" s="4">
        <f t="shared" si="45"/>
        <v>4.3000000000000003E-6</v>
      </c>
      <c r="J202" s="5">
        <f t="shared" si="40"/>
        <v>7.9686274509800172E-7</v>
      </c>
      <c r="K202" s="5">
        <f t="shared" si="41"/>
        <v>6.6586089504904898E-4</v>
      </c>
      <c r="L202" s="5">
        <f t="shared" si="48"/>
        <v>1.2366281830641397E-9</v>
      </c>
      <c r="M202" s="6">
        <f t="shared" si="46"/>
        <v>7.8228432579230368E-6</v>
      </c>
      <c r="N202">
        <f t="shared" si="47"/>
        <v>2.04E-4</v>
      </c>
      <c r="O202">
        <f t="shared" si="42"/>
        <v>0.12206148282097576</v>
      </c>
      <c r="P202">
        <f t="shared" si="49"/>
        <v>0.8942254646807154</v>
      </c>
      <c r="Q202">
        <f t="shared" si="50"/>
        <v>0.29710834243878359</v>
      </c>
      <c r="R202">
        <f t="shared" si="51"/>
        <v>0.29710834243878409</v>
      </c>
    </row>
    <row r="203" spans="6:18">
      <c r="F203">
        <f t="shared" si="43"/>
        <v>20.100000000000016</v>
      </c>
      <c r="G203">
        <f t="shared" si="44"/>
        <v>327.81527848101268</v>
      </c>
      <c r="H203">
        <f t="shared" si="39"/>
        <v>1.2206148282097575</v>
      </c>
      <c r="I203" s="4">
        <f t="shared" si="45"/>
        <v>4.3000000000000003E-6</v>
      </c>
      <c r="J203" s="5">
        <f t="shared" si="40"/>
        <v>7.9686274509800172E-7</v>
      </c>
      <c r="K203" s="5">
        <f t="shared" si="41"/>
        <v>6.6629089504904903E-4</v>
      </c>
      <c r="L203" s="5">
        <f t="shared" si="48"/>
        <v>1.2390255017404507E-9</v>
      </c>
      <c r="M203" s="6">
        <f t="shared" si="46"/>
        <v>7.8329501999930484E-6</v>
      </c>
      <c r="N203">
        <f t="shared" si="47"/>
        <v>2.04E-4</v>
      </c>
      <c r="O203">
        <f t="shared" si="42"/>
        <v>0.12206148282097576</v>
      </c>
      <c r="P203">
        <f t="shared" si="49"/>
        <v>0.89432005552289406</v>
      </c>
      <c r="Q203">
        <f t="shared" si="50"/>
        <v>0.29702223752401025</v>
      </c>
      <c r="R203">
        <f t="shared" si="51"/>
        <v>0.29702223752401075</v>
      </c>
    </row>
    <row r="204" spans="6:18">
      <c r="F204">
        <f t="shared" si="43"/>
        <v>20.200000000000017</v>
      </c>
      <c r="G204">
        <f t="shared" si="44"/>
        <v>327.81527848101268</v>
      </c>
      <c r="H204">
        <f t="shared" si="39"/>
        <v>1.2206148282097575</v>
      </c>
      <c r="I204" s="4">
        <f t="shared" si="45"/>
        <v>4.3000000000000003E-6</v>
      </c>
      <c r="J204" s="5">
        <f t="shared" si="40"/>
        <v>7.9686274509800172E-7</v>
      </c>
      <c r="K204" s="5">
        <f t="shared" si="41"/>
        <v>6.6672089504904908E-4</v>
      </c>
      <c r="L204" s="5">
        <f t="shared" si="48"/>
        <v>1.2414259166997702E-9</v>
      </c>
      <c r="M204" s="6">
        <f t="shared" si="46"/>
        <v>7.8430636668226626E-6</v>
      </c>
      <c r="N204">
        <f t="shared" si="47"/>
        <v>2.04E-4</v>
      </c>
      <c r="O204">
        <f t="shared" si="42"/>
        <v>0.12206148282097576</v>
      </c>
      <c r="P204">
        <f t="shared" si="49"/>
        <v>0.894414402183065</v>
      </c>
      <c r="Q204">
        <f t="shared" si="50"/>
        <v>0.29693635488520448</v>
      </c>
      <c r="R204">
        <f t="shared" si="51"/>
        <v>0.29693635488520503</v>
      </c>
    </row>
    <row r="205" spans="6:18">
      <c r="F205">
        <f t="shared" si="43"/>
        <v>20.300000000000018</v>
      </c>
      <c r="G205">
        <f t="shared" si="44"/>
        <v>327.81527848101268</v>
      </c>
      <c r="H205">
        <f t="shared" si="39"/>
        <v>1.2206148282097575</v>
      </c>
      <c r="I205" s="4">
        <f t="shared" si="45"/>
        <v>4.3000000000000003E-6</v>
      </c>
      <c r="J205" s="5">
        <f t="shared" si="40"/>
        <v>7.9686274509800172E-7</v>
      </c>
      <c r="K205" s="5">
        <f t="shared" si="41"/>
        <v>6.6715089504904913E-4</v>
      </c>
      <c r="L205" s="5">
        <f t="shared" si="48"/>
        <v>1.2438294299403268E-9</v>
      </c>
      <c r="M205" s="6">
        <f t="shared" si="46"/>
        <v>7.8531836584118726E-6</v>
      </c>
      <c r="N205">
        <f t="shared" si="47"/>
        <v>2.04E-4</v>
      </c>
      <c r="O205">
        <f t="shared" si="42"/>
        <v>0.12206148282097576</v>
      </c>
      <c r="P205">
        <f t="shared" si="49"/>
        <v>0.8945085054486509</v>
      </c>
      <c r="Q205">
        <f t="shared" si="50"/>
        <v>0.29685069380558471</v>
      </c>
      <c r="R205">
        <f t="shared" si="51"/>
        <v>0.29685069380558526</v>
      </c>
    </row>
    <row r="206" spans="6:18">
      <c r="F206">
        <f t="shared" si="43"/>
        <v>20.40000000000002</v>
      </c>
      <c r="G206">
        <f t="shared" si="44"/>
        <v>327.81527848101268</v>
      </c>
      <c r="H206">
        <f t="shared" si="39"/>
        <v>1.2206148282097575</v>
      </c>
      <c r="I206" s="4">
        <f t="shared" si="45"/>
        <v>4.3000000000000003E-6</v>
      </c>
      <c r="J206" s="5">
        <f t="shared" si="40"/>
        <v>7.9686274509800172E-7</v>
      </c>
      <c r="K206" s="5">
        <f t="shared" si="41"/>
        <v>6.6758089504904917E-4</v>
      </c>
      <c r="L206" s="5">
        <f t="shared" si="48"/>
        <v>1.2462360434603496E-9</v>
      </c>
      <c r="M206" s="6">
        <f t="shared" si="46"/>
        <v>7.8633101747606868E-6</v>
      </c>
      <c r="N206">
        <f t="shared" si="47"/>
        <v>2.04E-4</v>
      </c>
      <c r="O206">
        <f t="shared" si="42"/>
        <v>0.12206148282097576</v>
      </c>
      <c r="P206">
        <f t="shared" si="49"/>
        <v>0.89460236610402988</v>
      </c>
      <c r="Q206">
        <f t="shared" si="50"/>
        <v>0.29676525357114109</v>
      </c>
      <c r="R206">
        <f t="shared" si="51"/>
        <v>0.29676525357114164</v>
      </c>
    </row>
    <row r="207" spans="6:18">
      <c r="F207">
        <f t="shared" si="43"/>
        <v>20.500000000000021</v>
      </c>
      <c r="G207">
        <f t="shared" si="44"/>
        <v>327.81527848101268</v>
      </c>
      <c r="H207">
        <f t="shared" si="39"/>
        <v>1.2206148282097575</v>
      </c>
      <c r="I207" s="4">
        <f t="shared" si="45"/>
        <v>4.3000000000000003E-6</v>
      </c>
      <c r="J207" s="5">
        <f t="shared" si="40"/>
        <v>7.9686274509800172E-7</v>
      </c>
      <c r="K207" s="5">
        <f t="shared" si="41"/>
        <v>6.6801089504904922E-4</v>
      </c>
      <c r="L207" s="5">
        <f t="shared" si="48"/>
        <v>1.2486457592580669E-9</v>
      </c>
      <c r="M207" s="6">
        <f t="shared" si="46"/>
        <v>7.8734432158690969E-6</v>
      </c>
      <c r="N207">
        <f t="shared" si="47"/>
        <v>2.04E-4</v>
      </c>
      <c r="O207">
        <f t="shared" si="42"/>
        <v>0.12206148282097576</v>
      </c>
      <c r="P207">
        <f t="shared" si="49"/>
        <v>0.89469598493054792</v>
      </c>
      <c r="Q207">
        <f t="shared" si="50"/>
        <v>0.29668003347062333</v>
      </c>
      <c r="R207">
        <f t="shared" si="51"/>
        <v>0.29668003347062383</v>
      </c>
    </row>
    <row r="208" spans="6:18">
      <c r="F208">
        <f t="shared" si="43"/>
        <v>20.600000000000023</v>
      </c>
      <c r="G208">
        <f t="shared" si="44"/>
        <v>327.81527848101268</v>
      </c>
      <c r="H208">
        <f t="shared" si="39"/>
        <v>1.2206148282097575</v>
      </c>
      <c r="I208" s="4">
        <f t="shared" si="45"/>
        <v>4.3000000000000003E-6</v>
      </c>
      <c r="J208" s="5">
        <f t="shared" si="40"/>
        <v>7.9686274509800172E-7</v>
      </c>
      <c r="K208" s="5">
        <f t="shared" si="41"/>
        <v>6.6844089504904927E-4</v>
      </c>
      <c r="L208" s="5">
        <f t="shared" si="48"/>
        <v>1.2510585793317079E-9</v>
      </c>
      <c r="M208" s="6">
        <f t="shared" si="46"/>
        <v>7.8835827817371062E-6</v>
      </c>
      <c r="N208">
        <f t="shared" si="47"/>
        <v>2.04E-4</v>
      </c>
      <c r="O208">
        <f t="shared" si="42"/>
        <v>0.12206148282097576</v>
      </c>
      <c r="P208">
        <f t="shared" si="49"/>
        <v>0.8947893627065342</v>
      </c>
      <c r="Q208">
        <f t="shared" si="50"/>
        <v>0.29659503279552807</v>
      </c>
      <c r="R208">
        <f t="shared" si="51"/>
        <v>0.29659503279552857</v>
      </c>
    </row>
    <row r="209" spans="6:18">
      <c r="F209">
        <f t="shared" si="43"/>
        <v>20.700000000000024</v>
      </c>
      <c r="G209">
        <f t="shared" si="44"/>
        <v>327.81527848101268</v>
      </c>
      <c r="H209">
        <f t="shared" si="39"/>
        <v>1.2206148282097575</v>
      </c>
      <c r="I209" s="4">
        <f t="shared" si="45"/>
        <v>4.3000000000000003E-6</v>
      </c>
      <c r="J209" s="5">
        <f t="shared" si="40"/>
        <v>7.9686274509800172E-7</v>
      </c>
      <c r="K209" s="5">
        <f t="shared" si="41"/>
        <v>6.6887089504904932E-4</v>
      </c>
      <c r="L209" s="5">
        <f t="shared" si="48"/>
        <v>1.2534745056795015E-9</v>
      </c>
      <c r="M209" s="6">
        <f t="shared" si="46"/>
        <v>7.8937288723647129E-6</v>
      </c>
      <c r="N209">
        <f t="shared" si="47"/>
        <v>2.04E-4</v>
      </c>
      <c r="O209">
        <f t="shared" si="42"/>
        <v>0.12206148282097576</v>
      </c>
      <c r="P209">
        <f t="shared" si="49"/>
        <v>0.89488250020731297</v>
      </c>
      <c r="Q209">
        <f t="shared" si="50"/>
        <v>0.29651025084008664</v>
      </c>
      <c r="R209">
        <f t="shared" si="51"/>
        <v>0.29651025084008709</v>
      </c>
    </row>
    <row r="210" spans="6:18">
      <c r="F210">
        <f t="shared" si="43"/>
        <v>20.800000000000026</v>
      </c>
      <c r="G210">
        <f t="shared" si="44"/>
        <v>327.81527848101268</v>
      </c>
      <c r="H210">
        <f t="shared" si="39"/>
        <v>1.2206148282097575</v>
      </c>
      <c r="I210" s="4">
        <f t="shared" si="45"/>
        <v>4.3000000000000003E-6</v>
      </c>
      <c r="J210" s="5">
        <f t="shared" si="40"/>
        <v>7.9686274509800172E-7</v>
      </c>
      <c r="K210" s="5">
        <f t="shared" si="41"/>
        <v>6.6930089504904937E-4</v>
      </c>
      <c r="L210" s="5">
        <f t="shared" si="48"/>
        <v>1.2558935402996769E-9</v>
      </c>
      <c r="M210" s="6">
        <f t="shared" si="46"/>
        <v>7.9038814877519257E-6</v>
      </c>
      <c r="N210">
        <f t="shared" si="47"/>
        <v>2.04E-4</v>
      </c>
      <c r="O210">
        <f t="shared" si="42"/>
        <v>0.12206148282097576</v>
      </c>
      <c r="P210">
        <f t="shared" si="49"/>
        <v>0.89497539820521832</v>
      </c>
      <c r="Q210">
        <f t="shared" si="50"/>
        <v>0.29642568690125265</v>
      </c>
      <c r="R210">
        <f t="shared" si="51"/>
        <v>0.29642568690125309</v>
      </c>
    </row>
    <row r="211" spans="6:18">
      <c r="F211">
        <f t="shared" si="43"/>
        <v>20.900000000000027</v>
      </c>
      <c r="G211">
        <f t="shared" si="44"/>
        <v>327.81527848101268</v>
      </c>
      <c r="H211">
        <f t="shared" ref="H211:H274" si="52">(G211-Tf)/ml</f>
        <v>1.2206148282097575</v>
      </c>
      <c r="I211" s="4">
        <f t="shared" si="45"/>
        <v>4.3000000000000003E-6</v>
      </c>
      <c r="J211" s="5">
        <f t="shared" ref="J211:J274" si="53">Glob(H211,N211,Dl,Co,kpart)</f>
        <v>7.9686274509800172E-7</v>
      </c>
      <c r="K211" s="5">
        <f t="shared" ref="K211:K274" si="54">I210*dt+K210</f>
        <v>6.6973089504904942E-4</v>
      </c>
      <c r="L211" s="5">
        <f t="shared" si="48"/>
        <v>1.258315685190462E-9</v>
      </c>
      <c r="M211" s="6">
        <f t="shared" si="46"/>
        <v>7.9140406278987308E-6</v>
      </c>
      <c r="N211">
        <f t="shared" si="47"/>
        <v>2.04E-4</v>
      </c>
      <c r="O211">
        <f t="shared" ref="O211:O274" si="55">O210+(kpart*H210-O210)/L210/R210*(L210*(R211-R210)+R210*MAX(I210,J210)*M210*dt)</f>
        <v>0.12206148282097576</v>
      </c>
      <c r="P211">
        <f t="shared" si="49"/>
        <v>0.89506805746960705</v>
      </c>
      <c r="Q211">
        <f t="shared" si="50"/>
        <v>0.2963413402786898</v>
      </c>
      <c r="R211">
        <f t="shared" si="51"/>
        <v>0.29634134027869025</v>
      </c>
    </row>
    <row r="212" spans="6:18">
      <c r="F212">
        <f t="shared" si="43"/>
        <v>21.000000000000028</v>
      </c>
      <c r="G212">
        <f t="shared" si="44"/>
        <v>327.81527848101268</v>
      </c>
      <c r="H212">
        <f t="shared" si="52"/>
        <v>1.2206148282097575</v>
      </c>
      <c r="I212" s="4">
        <f t="shared" si="45"/>
        <v>4.3000000000000003E-6</v>
      </c>
      <c r="J212" s="5">
        <f t="shared" si="53"/>
        <v>7.9686274509800172E-7</v>
      </c>
      <c r="K212" s="5">
        <f t="shared" si="54"/>
        <v>6.7016089504904946E-4</v>
      </c>
      <c r="L212" s="5">
        <f t="shared" si="48"/>
        <v>1.2607409423500867E-9</v>
      </c>
      <c r="M212" s="6">
        <f t="shared" si="46"/>
        <v>7.9242062928051385E-6</v>
      </c>
      <c r="N212">
        <f t="shared" si="47"/>
        <v>2.04E-4</v>
      </c>
      <c r="O212">
        <f t="shared" si="55"/>
        <v>0.12206148282097576</v>
      </c>
      <c r="P212">
        <f t="shared" si="49"/>
        <v>0.89516047876687199</v>
      </c>
      <c r="Q212">
        <f t="shared" si="50"/>
        <v>0.29625721027475971</v>
      </c>
      <c r="R212">
        <f t="shared" si="51"/>
        <v>0.29625721027476015</v>
      </c>
    </row>
    <row r="213" spans="6:18">
      <c r="F213">
        <f t="shared" si="43"/>
        <v>21.10000000000003</v>
      </c>
      <c r="G213">
        <f t="shared" si="44"/>
        <v>327.81527848101268</v>
      </c>
      <c r="H213">
        <f t="shared" si="52"/>
        <v>1.2206148282097575</v>
      </c>
      <c r="I213" s="4">
        <f t="shared" si="45"/>
        <v>4.3000000000000003E-6</v>
      </c>
      <c r="J213" s="5">
        <f t="shared" si="53"/>
        <v>7.9686274509800172E-7</v>
      </c>
      <c r="K213" s="5">
        <f t="shared" si="54"/>
        <v>6.7059089504904951E-4</v>
      </c>
      <c r="L213" s="5">
        <f t="shared" si="48"/>
        <v>1.2631693137767792E-9</v>
      </c>
      <c r="M213" s="6">
        <f t="shared" si="46"/>
        <v>7.9343784824711454E-6</v>
      </c>
      <c r="N213">
        <f t="shared" si="47"/>
        <v>2.04E-4</v>
      </c>
      <c r="O213">
        <f t="shared" si="55"/>
        <v>0.12206148282097576</v>
      </c>
      <c r="P213">
        <f t="shared" si="49"/>
        <v>0.89525266286045579</v>
      </c>
      <c r="Q213">
        <f t="shared" si="50"/>
        <v>0.29617329619450977</v>
      </c>
      <c r="R213">
        <f t="shared" si="51"/>
        <v>0.29617329619451022</v>
      </c>
    </row>
    <row r="214" spans="6:18">
      <c r="F214">
        <f t="shared" si="43"/>
        <v>21.200000000000031</v>
      </c>
      <c r="G214">
        <f t="shared" si="44"/>
        <v>327.81527848101268</v>
      </c>
      <c r="H214">
        <f t="shared" si="52"/>
        <v>1.2206148282097575</v>
      </c>
      <c r="I214" s="4">
        <f t="shared" si="45"/>
        <v>4.3000000000000003E-6</v>
      </c>
      <c r="J214" s="5">
        <f t="shared" si="53"/>
        <v>7.9686274509800172E-7</v>
      </c>
      <c r="K214" s="5">
        <f t="shared" si="54"/>
        <v>6.7102089504904956E-4</v>
      </c>
      <c r="L214" s="5">
        <f t="shared" si="48"/>
        <v>1.2656008014687685E-9</v>
      </c>
      <c r="M214" s="6">
        <f t="shared" si="46"/>
        <v>7.9445571968967515E-6</v>
      </c>
      <c r="N214">
        <f t="shared" si="47"/>
        <v>2.04E-4</v>
      </c>
      <c r="O214">
        <f t="shared" si="55"/>
        <v>0.12206148282097576</v>
      </c>
      <c r="P214">
        <f t="shared" si="49"/>
        <v>0.89534461051086356</v>
      </c>
      <c r="Q214">
        <f t="shared" si="50"/>
        <v>0.29608959734566115</v>
      </c>
      <c r="R214">
        <f t="shared" si="51"/>
        <v>0.29608959734566159</v>
      </c>
    </row>
    <row r="215" spans="6:18">
      <c r="F215">
        <f t="shared" si="43"/>
        <v>21.300000000000033</v>
      </c>
      <c r="G215">
        <f t="shared" si="44"/>
        <v>327.81527848101268</v>
      </c>
      <c r="H215">
        <f t="shared" si="52"/>
        <v>1.2206148282097575</v>
      </c>
      <c r="I215" s="4">
        <f t="shared" si="45"/>
        <v>4.3000000000000003E-6</v>
      </c>
      <c r="J215" s="5">
        <f t="shared" si="53"/>
        <v>7.9686274509800172E-7</v>
      </c>
      <c r="K215" s="5">
        <f t="shared" si="54"/>
        <v>6.7145089504904961E-4</v>
      </c>
      <c r="L215" s="5">
        <f t="shared" si="48"/>
        <v>1.2680354074242836E-9</v>
      </c>
      <c r="M215" s="6">
        <f t="shared" si="46"/>
        <v>7.9547424360819568E-6</v>
      </c>
      <c r="N215">
        <f t="shared" si="47"/>
        <v>2.04E-4</v>
      </c>
      <c r="O215">
        <f t="shared" si="55"/>
        <v>0.12206148282097576</v>
      </c>
      <c r="P215">
        <f t="shared" si="49"/>
        <v>0.89543632247567673</v>
      </c>
      <c r="Q215">
        <f t="shared" si="50"/>
        <v>0.2960061130385967</v>
      </c>
      <c r="R215">
        <f t="shared" si="51"/>
        <v>0.29600611303859709</v>
      </c>
    </row>
    <row r="216" spans="6:18">
      <c r="F216">
        <f t="shared" si="43"/>
        <v>21.400000000000034</v>
      </c>
      <c r="G216">
        <f t="shared" si="44"/>
        <v>327.81527848101268</v>
      </c>
      <c r="H216">
        <f t="shared" si="52"/>
        <v>1.2206148282097575</v>
      </c>
      <c r="I216" s="4">
        <f t="shared" si="45"/>
        <v>4.3000000000000003E-6</v>
      </c>
      <c r="J216" s="5">
        <f t="shared" si="53"/>
        <v>7.9686274509800172E-7</v>
      </c>
      <c r="K216" s="5">
        <f t="shared" si="54"/>
        <v>6.7188089504904966E-4</v>
      </c>
      <c r="L216" s="5">
        <f t="shared" si="48"/>
        <v>1.270473133641553E-9</v>
      </c>
      <c r="M216" s="6">
        <f t="shared" si="46"/>
        <v>7.9649342000267613E-6</v>
      </c>
      <c r="N216">
        <f t="shared" si="47"/>
        <v>2.04E-4</v>
      </c>
      <c r="O216">
        <f t="shared" si="55"/>
        <v>0.12206148282097576</v>
      </c>
      <c r="P216">
        <f t="shared" si="49"/>
        <v>0.89552779950956563</v>
      </c>
      <c r="Q216">
        <f t="shared" si="50"/>
        <v>0.29592284258634899</v>
      </c>
      <c r="R216">
        <f t="shared" si="51"/>
        <v>0.29592284258634938</v>
      </c>
    </row>
    <row r="217" spans="6:18">
      <c r="F217">
        <f t="shared" si="43"/>
        <v>21.500000000000036</v>
      </c>
      <c r="G217">
        <f t="shared" si="44"/>
        <v>327.81527848101268</v>
      </c>
      <c r="H217">
        <f t="shared" si="52"/>
        <v>1.2206148282097575</v>
      </c>
      <c r="I217" s="4">
        <f t="shared" si="45"/>
        <v>4.3000000000000003E-6</v>
      </c>
      <c r="J217" s="5">
        <f t="shared" si="53"/>
        <v>7.9686274509800172E-7</v>
      </c>
      <c r="K217" s="5">
        <f t="shared" si="54"/>
        <v>6.7231089504904971E-4</v>
      </c>
      <c r="L217" s="5">
        <f t="shared" si="48"/>
        <v>1.2729139821188062E-9</v>
      </c>
      <c r="M217" s="6">
        <f t="shared" si="46"/>
        <v>7.975132488731165E-6</v>
      </c>
      <c r="N217">
        <f t="shared" si="47"/>
        <v>2.04E-4</v>
      </c>
      <c r="O217">
        <f t="shared" si="55"/>
        <v>0.12206148282097576</v>
      </c>
      <c r="P217">
        <f t="shared" si="49"/>
        <v>0.89561904236430223</v>
      </c>
      <c r="Q217">
        <f t="shared" si="50"/>
        <v>0.29583978530458871</v>
      </c>
      <c r="R217">
        <f t="shared" si="51"/>
        <v>0.2958397853045891</v>
      </c>
    </row>
    <row r="218" spans="6:18">
      <c r="F218">
        <f t="shared" si="43"/>
        <v>21.600000000000037</v>
      </c>
      <c r="G218">
        <f t="shared" si="44"/>
        <v>327.81527848101268</v>
      </c>
      <c r="H218">
        <f t="shared" si="52"/>
        <v>1.2206148282097575</v>
      </c>
      <c r="I218" s="4">
        <f t="shared" si="45"/>
        <v>4.3000000000000003E-6</v>
      </c>
      <c r="J218" s="5">
        <f t="shared" si="53"/>
        <v>7.9686274509800172E-7</v>
      </c>
      <c r="K218" s="5">
        <f t="shared" si="54"/>
        <v>6.7274089504904975E-4</v>
      </c>
      <c r="L218" s="5">
        <f t="shared" si="48"/>
        <v>1.2753579548542716E-9</v>
      </c>
      <c r="M218" s="6">
        <f t="shared" si="46"/>
        <v>7.9853373021951695E-6</v>
      </c>
      <c r="N218">
        <f t="shared" si="47"/>
        <v>2.04E-4</v>
      </c>
      <c r="O218">
        <f t="shared" si="55"/>
        <v>0.12206148282097576</v>
      </c>
      <c r="P218">
        <f t="shared" si="49"/>
        <v>0.89571005178877416</v>
      </c>
      <c r="Q218">
        <f t="shared" si="50"/>
        <v>0.2957569405116125</v>
      </c>
      <c r="R218">
        <f t="shared" si="51"/>
        <v>0.29575694051161289</v>
      </c>
    </row>
    <row r="219" spans="6:18">
      <c r="F219">
        <f t="shared" si="43"/>
        <v>21.700000000000038</v>
      </c>
      <c r="G219">
        <f t="shared" si="44"/>
        <v>327.81527848101268</v>
      </c>
      <c r="H219">
        <f t="shared" si="52"/>
        <v>1.2206148282097575</v>
      </c>
      <c r="I219" s="4">
        <f t="shared" si="45"/>
        <v>4.3000000000000003E-6</v>
      </c>
      <c r="J219" s="5">
        <f t="shared" si="53"/>
        <v>7.9686274509800172E-7</v>
      </c>
      <c r="K219" s="5">
        <f t="shared" si="54"/>
        <v>6.731708950490498E-4</v>
      </c>
      <c r="L219" s="5">
        <f t="shared" si="48"/>
        <v>1.2778050538461779E-9</v>
      </c>
      <c r="M219" s="6">
        <f t="shared" si="46"/>
        <v>7.9955486404187716E-6</v>
      </c>
      <c r="N219">
        <f t="shared" si="47"/>
        <v>2.04E-4</v>
      </c>
      <c r="O219">
        <f t="shared" si="55"/>
        <v>0.12206148282097576</v>
      </c>
      <c r="P219">
        <f t="shared" si="49"/>
        <v>0.89580082852899701</v>
      </c>
      <c r="Q219">
        <f t="shared" si="50"/>
        <v>0.29567430752833151</v>
      </c>
      <c r="R219">
        <f t="shared" si="51"/>
        <v>0.29567430752833185</v>
      </c>
    </row>
    <row r="220" spans="6:18">
      <c r="F220">
        <f t="shared" ref="F220:F283" si="56">F219+dt</f>
        <v>21.80000000000004</v>
      </c>
      <c r="G220">
        <f t="shared" si="44"/>
        <v>327.81527848101268</v>
      </c>
      <c r="H220">
        <f t="shared" si="52"/>
        <v>1.2206148282097575</v>
      </c>
      <c r="I220" s="4">
        <f t="shared" si="45"/>
        <v>4.3000000000000003E-6</v>
      </c>
      <c r="J220" s="5">
        <f t="shared" si="53"/>
        <v>7.9686274509800172E-7</v>
      </c>
      <c r="K220" s="5">
        <f t="shared" si="54"/>
        <v>6.7360089504904985E-4</v>
      </c>
      <c r="L220" s="5">
        <f t="shared" si="48"/>
        <v>1.2802552810927541E-9</v>
      </c>
      <c r="M220" s="6">
        <f t="shared" si="46"/>
        <v>8.0057665034019728E-6</v>
      </c>
      <c r="N220">
        <f t="shared" si="47"/>
        <v>2.04E-4</v>
      </c>
      <c r="O220">
        <f t="shared" si="55"/>
        <v>0.12206148282097576</v>
      </c>
      <c r="P220">
        <f t="shared" si="49"/>
        <v>0.89589137332812696</v>
      </c>
      <c r="Q220">
        <f t="shared" si="50"/>
        <v>0.29559188567825945</v>
      </c>
      <c r="R220">
        <f t="shared" si="51"/>
        <v>0.29559188567825978</v>
      </c>
    </row>
    <row r="221" spans="6:18">
      <c r="F221">
        <f t="shared" si="56"/>
        <v>21.900000000000041</v>
      </c>
      <c r="G221">
        <f t="shared" si="44"/>
        <v>327.81527848101268</v>
      </c>
      <c r="H221">
        <f t="shared" si="52"/>
        <v>1.2206148282097575</v>
      </c>
      <c r="I221" s="4">
        <f t="shared" si="45"/>
        <v>4.3000000000000003E-6</v>
      </c>
      <c r="J221" s="5">
        <f t="shared" si="53"/>
        <v>7.9686274509800172E-7</v>
      </c>
      <c r="K221" s="5">
        <f t="shared" si="54"/>
        <v>6.740308950490499E-4</v>
      </c>
      <c r="L221" s="5">
        <f t="shared" si="48"/>
        <v>1.2827086385922297E-9</v>
      </c>
      <c r="M221" s="6">
        <f t="shared" si="46"/>
        <v>8.0159908911447767E-6</v>
      </c>
      <c r="N221">
        <f t="shared" si="47"/>
        <v>2.04E-4</v>
      </c>
      <c r="O221">
        <f t="shared" si="55"/>
        <v>0.12206148282097576</v>
      </c>
      <c r="P221">
        <f t="shared" si="49"/>
        <v>0.89598168692647362</v>
      </c>
      <c r="Q221">
        <f t="shared" si="50"/>
        <v>0.29550967428750113</v>
      </c>
      <c r="R221">
        <f t="shared" si="51"/>
        <v>0.29550967428750147</v>
      </c>
    </row>
    <row r="222" spans="6:18">
      <c r="F222">
        <f t="shared" si="56"/>
        <v>22.000000000000043</v>
      </c>
      <c r="G222">
        <f t="shared" si="44"/>
        <v>327.81527848101268</v>
      </c>
      <c r="H222">
        <f t="shared" si="52"/>
        <v>1.2206148282097575</v>
      </c>
      <c r="I222" s="4">
        <f t="shared" si="45"/>
        <v>4.3000000000000003E-6</v>
      </c>
      <c r="J222" s="5">
        <f t="shared" si="53"/>
        <v>7.9686274509800172E-7</v>
      </c>
      <c r="K222" s="5">
        <f t="shared" si="54"/>
        <v>6.7446089504904995E-4</v>
      </c>
      <c r="L222" s="5">
        <f t="shared" si="48"/>
        <v>1.2851651283428324E-9</v>
      </c>
      <c r="M222" s="6">
        <f t="shared" si="46"/>
        <v>8.0262218036471746E-6</v>
      </c>
      <c r="N222">
        <f t="shared" si="47"/>
        <v>2.04E-4</v>
      </c>
      <c r="O222">
        <f t="shared" si="55"/>
        <v>0.12206148282097576</v>
      </c>
      <c r="P222">
        <f t="shared" si="49"/>
        <v>0.89607177006151306</v>
      </c>
      <c r="Q222">
        <f t="shared" si="50"/>
        <v>0.29542767268474091</v>
      </c>
      <c r="R222">
        <f t="shared" si="51"/>
        <v>0.29542767268474124</v>
      </c>
    </row>
    <row r="223" spans="6:18">
      <c r="F223">
        <f t="shared" si="56"/>
        <v>22.100000000000044</v>
      </c>
      <c r="G223">
        <f t="shared" si="44"/>
        <v>327.81527848101268</v>
      </c>
      <c r="H223">
        <f t="shared" si="52"/>
        <v>1.2206148282097575</v>
      </c>
      <c r="I223" s="4">
        <f t="shared" si="45"/>
        <v>4.3000000000000003E-6</v>
      </c>
      <c r="J223" s="5">
        <f t="shared" si="53"/>
        <v>7.9686274509800172E-7</v>
      </c>
      <c r="K223" s="5">
        <f t="shared" si="54"/>
        <v>6.7489089504905E-4</v>
      </c>
      <c r="L223" s="5">
        <f t="shared" si="48"/>
        <v>1.287624752342792E-9</v>
      </c>
      <c r="M223" s="6">
        <f t="shared" si="46"/>
        <v>8.0364592409091768E-6</v>
      </c>
      <c r="N223">
        <f t="shared" si="47"/>
        <v>2.04E-4</v>
      </c>
      <c r="O223">
        <f t="shared" si="55"/>
        <v>0.12206148282097576</v>
      </c>
      <c r="P223">
        <f t="shared" si="49"/>
        <v>0.89616162346790051</v>
      </c>
      <c r="Q223">
        <f t="shared" si="50"/>
        <v>0.29534588020123104</v>
      </c>
      <c r="R223">
        <f t="shared" si="51"/>
        <v>0.29534588020123131</v>
      </c>
    </row>
    <row r="224" spans="6:18">
      <c r="F224">
        <f t="shared" si="56"/>
        <v>22.200000000000045</v>
      </c>
      <c r="G224">
        <f t="shared" si="44"/>
        <v>327.81527848101268</v>
      </c>
      <c r="H224">
        <f t="shared" si="52"/>
        <v>1.2206148282097575</v>
      </c>
      <c r="I224" s="4">
        <f t="shared" si="45"/>
        <v>4.3000000000000003E-6</v>
      </c>
      <c r="J224" s="5">
        <f t="shared" si="53"/>
        <v>7.9686274509800172E-7</v>
      </c>
      <c r="K224" s="5">
        <f t="shared" si="54"/>
        <v>6.7532089504905005E-4</v>
      </c>
      <c r="L224" s="5">
        <f t="shared" si="48"/>
        <v>1.2900875125903369E-9</v>
      </c>
      <c r="M224" s="6">
        <f t="shared" si="46"/>
        <v>8.0467032029307748E-6</v>
      </c>
      <c r="N224">
        <f t="shared" si="47"/>
        <v>2.04E-4</v>
      </c>
      <c r="O224">
        <f t="shared" si="55"/>
        <v>0.12206148282097576</v>
      </c>
      <c r="P224">
        <f t="shared" si="49"/>
        <v>0.89625124787748256</v>
      </c>
      <c r="Q224">
        <f t="shared" si="50"/>
        <v>0.29526429617078026</v>
      </c>
      <c r="R224">
        <f t="shared" si="51"/>
        <v>0.29526429617078054</v>
      </c>
    </row>
    <row r="225" spans="6:18">
      <c r="F225">
        <f t="shared" si="56"/>
        <v>22.300000000000047</v>
      </c>
      <c r="G225">
        <f t="shared" si="44"/>
        <v>327.81527848101268</v>
      </c>
      <c r="H225">
        <f t="shared" si="52"/>
        <v>1.2206148282097575</v>
      </c>
      <c r="I225" s="4">
        <f t="shared" si="45"/>
        <v>4.3000000000000003E-6</v>
      </c>
      <c r="J225" s="5">
        <f t="shared" si="53"/>
        <v>7.9686274509800172E-7</v>
      </c>
      <c r="K225" s="5">
        <f t="shared" si="54"/>
        <v>6.7575089504905009E-4</v>
      </c>
      <c r="L225" s="5">
        <f t="shared" si="48"/>
        <v>1.2925534110836963E-9</v>
      </c>
      <c r="M225" s="6">
        <f t="shared" si="46"/>
        <v>8.0569536897119737E-6</v>
      </c>
      <c r="N225">
        <f t="shared" si="47"/>
        <v>2.04E-4</v>
      </c>
      <c r="O225">
        <f t="shared" si="55"/>
        <v>0.12206148282097576</v>
      </c>
      <c r="P225">
        <f t="shared" si="49"/>
        <v>0.8963406440193098</v>
      </c>
      <c r="Q225">
        <f t="shared" si="50"/>
        <v>0.29518291992974249</v>
      </c>
      <c r="R225">
        <f t="shared" si="51"/>
        <v>0.29518291992974277</v>
      </c>
    </row>
    <row r="226" spans="6:18">
      <c r="F226">
        <f t="shared" si="56"/>
        <v>22.400000000000048</v>
      </c>
      <c r="G226">
        <f t="shared" si="44"/>
        <v>327.81527848101268</v>
      </c>
      <c r="H226">
        <f t="shared" si="52"/>
        <v>1.2206148282097575</v>
      </c>
      <c r="I226" s="4">
        <f t="shared" si="45"/>
        <v>4.3000000000000003E-6</v>
      </c>
      <c r="J226" s="5">
        <f t="shared" si="53"/>
        <v>7.9686274509800172E-7</v>
      </c>
      <c r="K226" s="5">
        <f t="shared" si="54"/>
        <v>6.7618089504905014E-4</v>
      </c>
      <c r="L226" s="5">
        <f t="shared" si="48"/>
        <v>1.2950224498210983E-9</v>
      </c>
      <c r="M226" s="6">
        <f t="shared" si="46"/>
        <v>8.0672107012527718E-6</v>
      </c>
      <c r="N226">
        <f t="shared" si="47"/>
        <v>2.04E-4</v>
      </c>
      <c r="O226">
        <f t="shared" si="55"/>
        <v>0.12206148282097576</v>
      </c>
      <c r="P226">
        <f t="shared" si="49"/>
        <v>0.89642981261964927</v>
      </c>
      <c r="Q226">
        <f t="shared" si="50"/>
        <v>0.2951017508170054</v>
      </c>
      <c r="R226">
        <f t="shared" si="51"/>
        <v>0.29510175081700568</v>
      </c>
    </row>
    <row r="227" spans="6:18">
      <c r="F227">
        <f t="shared" si="56"/>
        <v>22.50000000000005</v>
      </c>
      <c r="G227">
        <f t="shared" si="44"/>
        <v>327.81527848101268</v>
      </c>
      <c r="H227">
        <f t="shared" si="52"/>
        <v>1.2206148282097575</v>
      </c>
      <c r="I227" s="4">
        <f t="shared" si="45"/>
        <v>4.3000000000000003E-6</v>
      </c>
      <c r="J227" s="5">
        <f t="shared" si="53"/>
        <v>7.9686274509800172E-7</v>
      </c>
      <c r="K227" s="5">
        <f t="shared" si="54"/>
        <v>6.7661089504905019E-4</v>
      </c>
      <c r="L227" s="5">
        <f t="shared" si="48"/>
        <v>1.2974946308007726E-9</v>
      </c>
      <c r="M227" s="6">
        <f t="shared" si="46"/>
        <v>8.077474237553169E-6</v>
      </c>
      <c r="N227">
        <f t="shared" si="47"/>
        <v>2.04E-4</v>
      </c>
      <c r="O227">
        <f t="shared" si="55"/>
        <v>0.12206148282097576</v>
      </c>
      <c r="P227">
        <f t="shared" si="49"/>
        <v>0.89651875440199724</v>
      </c>
      <c r="Q227">
        <f t="shared" si="50"/>
        <v>0.2950207881739792</v>
      </c>
      <c r="R227">
        <f t="shared" si="51"/>
        <v>0.29502078817397948</v>
      </c>
    </row>
    <row r="228" spans="6:18">
      <c r="F228">
        <f t="shared" si="56"/>
        <v>22.600000000000051</v>
      </c>
      <c r="G228">
        <f t="shared" si="44"/>
        <v>327.81527848101268</v>
      </c>
      <c r="H228">
        <f t="shared" si="52"/>
        <v>1.2206148282097575</v>
      </c>
      <c r="I228" s="4">
        <f t="shared" si="45"/>
        <v>4.3000000000000003E-6</v>
      </c>
      <c r="J228" s="5">
        <f t="shared" si="53"/>
        <v>7.9686274509800172E-7</v>
      </c>
      <c r="K228" s="5">
        <f t="shared" si="54"/>
        <v>6.7704089504905024E-4</v>
      </c>
      <c r="L228" s="5">
        <f t="shared" si="48"/>
        <v>1.299969956020948E-9</v>
      </c>
      <c r="M228" s="6">
        <f t="shared" si="46"/>
        <v>8.0877442986131672E-6</v>
      </c>
      <c r="N228">
        <f t="shared" si="47"/>
        <v>2.04E-4</v>
      </c>
      <c r="O228">
        <f t="shared" si="55"/>
        <v>0.12206148282097576</v>
      </c>
      <c r="P228">
        <f t="shared" si="49"/>
        <v>0.89660747008709085</v>
      </c>
      <c r="Q228">
        <f t="shared" si="50"/>
        <v>0.29494003134458535</v>
      </c>
      <c r="R228">
        <f t="shared" si="51"/>
        <v>0.29494003134458563</v>
      </c>
    </row>
    <row r="229" spans="6:18">
      <c r="F229">
        <f t="shared" si="56"/>
        <v>22.700000000000053</v>
      </c>
      <c r="G229">
        <f t="shared" si="44"/>
        <v>327.81527848101268</v>
      </c>
      <c r="H229">
        <f t="shared" si="52"/>
        <v>1.2206148282097575</v>
      </c>
      <c r="I229" s="4">
        <f t="shared" si="45"/>
        <v>4.3000000000000003E-6</v>
      </c>
      <c r="J229" s="5">
        <f t="shared" si="53"/>
        <v>7.9686274509800172E-7</v>
      </c>
      <c r="K229" s="5">
        <f t="shared" si="54"/>
        <v>6.7747089504905029E-4</v>
      </c>
      <c r="L229" s="5">
        <f t="shared" si="48"/>
        <v>1.3024484274798526E-9</v>
      </c>
      <c r="M229" s="6">
        <f t="shared" si="46"/>
        <v>8.0980208844327612E-6</v>
      </c>
      <c r="N229">
        <f t="shared" si="47"/>
        <v>2.04E-4</v>
      </c>
      <c r="O229">
        <f t="shared" si="55"/>
        <v>0.12206148282097576</v>
      </c>
      <c r="P229">
        <f t="shared" si="49"/>
        <v>0.89669596039292077</v>
      </c>
      <c r="Q229">
        <f t="shared" si="50"/>
        <v>0.29485947967524545</v>
      </c>
      <c r="R229">
        <f t="shared" si="51"/>
        <v>0.29485947967524573</v>
      </c>
    </row>
    <row r="230" spans="6:18">
      <c r="F230">
        <f t="shared" si="56"/>
        <v>22.800000000000054</v>
      </c>
      <c r="G230">
        <f t="shared" si="44"/>
        <v>327.81527848101268</v>
      </c>
      <c r="H230">
        <f t="shared" si="52"/>
        <v>1.2206148282097575</v>
      </c>
      <c r="I230" s="4">
        <f t="shared" si="45"/>
        <v>4.3000000000000003E-6</v>
      </c>
      <c r="J230" s="5">
        <f t="shared" si="53"/>
        <v>7.9686274509800172E-7</v>
      </c>
      <c r="K230" s="5">
        <f t="shared" si="54"/>
        <v>6.7790089504905034E-4</v>
      </c>
      <c r="L230" s="5">
        <f t="shared" si="48"/>
        <v>1.3049300471757159E-9</v>
      </c>
      <c r="M230" s="6">
        <f t="shared" si="46"/>
        <v>8.108303995011956E-6</v>
      </c>
      <c r="N230">
        <f t="shared" si="47"/>
        <v>2.04E-4</v>
      </c>
      <c r="O230">
        <f t="shared" si="55"/>
        <v>0.12206148282097576</v>
      </c>
      <c r="P230">
        <f t="shared" si="49"/>
        <v>0.89678422603474373</v>
      </c>
      <c r="Q230">
        <f t="shared" si="50"/>
        <v>0.29477913251487015</v>
      </c>
      <c r="R230">
        <f t="shared" si="51"/>
        <v>0.29477913251487037</v>
      </c>
    </row>
    <row r="231" spans="6:18">
      <c r="F231">
        <f t="shared" si="56"/>
        <v>22.900000000000055</v>
      </c>
      <c r="G231">
        <f t="shared" si="44"/>
        <v>327.81527848101268</v>
      </c>
      <c r="H231">
        <f t="shared" si="52"/>
        <v>1.2206148282097575</v>
      </c>
      <c r="I231" s="4">
        <f t="shared" si="45"/>
        <v>4.3000000000000003E-6</v>
      </c>
      <c r="J231" s="5">
        <f t="shared" si="53"/>
        <v>7.9686274509800172E-7</v>
      </c>
      <c r="K231" s="5">
        <f t="shared" si="54"/>
        <v>6.7833089504905038E-4</v>
      </c>
      <c r="L231" s="5">
        <f t="shared" si="48"/>
        <v>1.307414817106767E-9</v>
      </c>
      <c r="M231" s="6">
        <f t="shared" si="46"/>
        <v>8.1185936303507517E-6</v>
      </c>
      <c r="N231">
        <f t="shared" si="47"/>
        <v>2.04E-4</v>
      </c>
      <c r="O231">
        <f t="shared" si="55"/>
        <v>0.12206148282097576</v>
      </c>
      <c r="P231">
        <f t="shared" si="49"/>
        <v>0.89687226772509354</v>
      </c>
      <c r="Q231">
        <f t="shared" si="50"/>
        <v>0.29469898921484794</v>
      </c>
      <c r="R231">
        <f t="shared" si="51"/>
        <v>0.29469898921484816</v>
      </c>
    </row>
    <row r="232" spans="6:18">
      <c r="F232">
        <f t="shared" si="56"/>
        <v>23.000000000000057</v>
      </c>
      <c r="G232">
        <f t="shared" si="44"/>
        <v>327.81527848101268</v>
      </c>
      <c r="H232">
        <f t="shared" si="52"/>
        <v>1.2206148282097575</v>
      </c>
      <c r="I232" s="4">
        <f t="shared" si="45"/>
        <v>4.3000000000000003E-6</v>
      </c>
      <c r="J232" s="5">
        <f t="shared" si="53"/>
        <v>7.9686274509800172E-7</v>
      </c>
      <c r="K232" s="5">
        <f t="shared" si="54"/>
        <v>6.7876089504905043E-4</v>
      </c>
      <c r="L232" s="5">
        <f t="shared" si="48"/>
        <v>1.3099027392712338E-9</v>
      </c>
      <c r="M232" s="6">
        <f t="shared" si="46"/>
        <v>8.128889790449145E-6</v>
      </c>
      <c r="N232">
        <f t="shared" si="47"/>
        <v>2.04E-4</v>
      </c>
      <c r="O232">
        <f t="shared" si="55"/>
        <v>0.12206148282097576</v>
      </c>
      <c r="P232">
        <f t="shared" si="49"/>
        <v>0.89696008617379475</v>
      </c>
      <c r="Q232">
        <f t="shared" si="50"/>
        <v>0.29461904912903436</v>
      </c>
      <c r="R232">
        <f t="shared" si="51"/>
        <v>0.29461904912903458</v>
      </c>
    </row>
    <row r="233" spans="6:18">
      <c r="F233">
        <f t="shared" si="56"/>
        <v>23.100000000000058</v>
      </c>
      <c r="G233">
        <f t="shared" si="44"/>
        <v>327.81527848101268</v>
      </c>
      <c r="H233">
        <f t="shared" si="52"/>
        <v>1.2206148282097575</v>
      </c>
      <c r="I233" s="4">
        <f t="shared" si="45"/>
        <v>4.3000000000000003E-6</v>
      </c>
      <c r="J233" s="5">
        <f t="shared" si="53"/>
        <v>7.9686274509800172E-7</v>
      </c>
      <c r="K233" s="5">
        <f t="shared" si="54"/>
        <v>6.7919089504905048E-4</v>
      </c>
      <c r="L233" s="5">
        <f t="shared" si="48"/>
        <v>1.3123938156673461E-9</v>
      </c>
      <c r="M233" s="6">
        <f t="shared" si="46"/>
        <v>8.1391924753071391E-6</v>
      </c>
      <c r="N233">
        <f t="shared" si="47"/>
        <v>2.04E-4</v>
      </c>
      <c r="O233">
        <f t="shared" si="55"/>
        <v>0.12206148282097576</v>
      </c>
      <c r="P233">
        <f t="shared" si="49"/>
        <v>0.89704768208797336</v>
      </c>
      <c r="Q233">
        <f t="shared" si="50"/>
        <v>0.29453931161374103</v>
      </c>
      <c r="R233">
        <f t="shared" si="51"/>
        <v>0.29453931161374119</v>
      </c>
    </row>
    <row r="234" spans="6:18">
      <c r="F234">
        <f t="shared" si="56"/>
        <v>23.20000000000006</v>
      </c>
      <c r="G234">
        <f t="shared" si="44"/>
        <v>327.81527848101268</v>
      </c>
      <c r="H234">
        <f t="shared" si="52"/>
        <v>1.2206148282097575</v>
      </c>
      <c r="I234" s="4">
        <f t="shared" si="45"/>
        <v>4.3000000000000003E-6</v>
      </c>
      <c r="J234" s="5">
        <f t="shared" si="53"/>
        <v>7.9686274509800172E-7</v>
      </c>
      <c r="K234" s="5">
        <f t="shared" si="54"/>
        <v>6.7962089504905053E-4</v>
      </c>
      <c r="L234" s="5">
        <f t="shared" si="48"/>
        <v>1.3148880482933322E-9</v>
      </c>
      <c r="M234" s="6">
        <f t="shared" si="46"/>
        <v>8.1495016849247324E-6</v>
      </c>
      <c r="N234">
        <f t="shared" si="47"/>
        <v>2.04E-4</v>
      </c>
      <c r="O234">
        <f t="shared" si="55"/>
        <v>0.12206148282097576</v>
      </c>
      <c r="P234">
        <f t="shared" si="49"/>
        <v>0.89713505617206912</v>
      </c>
      <c r="Q234">
        <f t="shared" si="50"/>
        <v>0.2944597760277245</v>
      </c>
      <c r="R234">
        <f t="shared" si="51"/>
        <v>0.29445977602772472</v>
      </c>
    </row>
    <row r="235" spans="6:18">
      <c r="F235">
        <f t="shared" si="56"/>
        <v>23.300000000000061</v>
      </c>
      <c r="G235">
        <f t="shared" si="44"/>
        <v>327.81527848101268</v>
      </c>
      <c r="H235">
        <f t="shared" si="52"/>
        <v>1.2206148282097575</v>
      </c>
      <c r="I235" s="4">
        <f t="shared" si="45"/>
        <v>4.3000000000000003E-6</v>
      </c>
      <c r="J235" s="5">
        <f t="shared" si="53"/>
        <v>7.9686274509800172E-7</v>
      </c>
      <c r="K235" s="5">
        <f t="shared" si="54"/>
        <v>6.8005089504905058E-4</v>
      </c>
      <c r="L235" s="5">
        <f t="shared" si="48"/>
        <v>1.3173854391474213E-9</v>
      </c>
      <c r="M235" s="6">
        <f t="shared" si="46"/>
        <v>8.1598174193019249E-6</v>
      </c>
      <c r="N235">
        <f t="shared" si="47"/>
        <v>2.04E-4</v>
      </c>
      <c r="O235">
        <f t="shared" si="55"/>
        <v>0.12206148282097576</v>
      </c>
      <c r="P235">
        <f t="shared" si="49"/>
        <v>0.89722220912784822</v>
      </c>
      <c r="Q235">
        <f t="shared" si="50"/>
        <v>0.29438044173217592</v>
      </c>
      <c r="R235">
        <f t="shared" si="51"/>
        <v>0.29438044173217609</v>
      </c>
    </row>
    <row r="236" spans="6:18">
      <c r="F236">
        <f t="shared" si="56"/>
        <v>23.400000000000063</v>
      </c>
      <c r="G236">
        <f t="shared" si="44"/>
        <v>327.81527848101268</v>
      </c>
      <c r="H236">
        <f t="shared" si="52"/>
        <v>1.2206148282097575</v>
      </c>
      <c r="I236" s="4">
        <f t="shared" si="45"/>
        <v>4.3000000000000003E-6</v>
      </c>
      <c r="J236" s="5">
        <f t="shared" si="53"/>
        <v>7.9686274509800172E-7</v>
      </c>
      <c r="K236" s="5">
        <f t="shared" si="54"/>
        <v>6.8048089504905063E-4</v>
      </c>
      <c r="L236" s="5">
        <f t="shared" si="48"/>
        <v>1.3198859902278419E-9</v>
      </c>
      <c r="M236" s="6">
        <f t="shared" si="46"/>
        <v>8.1701396784387149E-6</v>
      </c>
      <c r="N236">
        <f t="shared" si="47"/>
        <v>2.04E-4</v>
      </c>
      <c r="O236">
        <f t="shared" si="55"/>
        <v>0.12206148282097576</v>
      </c>
      <c r="P236">
        <f t="shared" si="49"/>
        <v>0.89730914165441356</v>
      </c>
      <c r="Q236">
        <f t="shared" si="50"/>
        <v>0.2943013080907097</v>
      </c>
      <c r="R236">
        <f t="shared" si="51"/>
        <v>0.29430130809070992</v>
      </c>
    </row>
    <row r="237" spans="6:18">
      <c r="F237">
        <f t="shared" si="56"/>
        <v>23.500000000000064</v>
      </c>
      <c r="G237">
        <f t="shared" si="44"/>
        <v>327.81527848101268</v>
      </c>
      <c r="H237">
        <f t="shared" si="52"/>
        <v>1.2206148282097575</v>
      </c>
      <c r="I237" s="4">
        <f t="shared" si="45"/>
        <v>4.3000000000000003E-6</v>
      </c>
      <c r="J237" s="5">
        <f t="shared" si="53"/>
        <v>7.9686274509800172E-7</v>
      </c>
      <c r="K237" s="5">
        <f t="shared" si="54"/>
        <v>6.8091089504905067E-4</v>
      </c>
      <c r="L237" s="5">
        <f t="shared" si="48"/>
        <v>1.322389703532823E-9</v>
      </c>
      <c r="M237" s="6">
        <f t="shared" si="46"/>
        <v>8.180468462335104E-6</v>
      </c>
      <c r="N237">
        <f t="shared" si="47"/>
        <v>2.04E-4</v>
      </c>
      <c r="O237">
        <f t="shared" si="55"/>
        <v>0.12206148282097576</v>
      </c>
      <c r="P237">
        <f t="shared" si="49"/>
        <v>0.89739585444821834</v>
      </c>
      <c r="Q237">
        <f t="shared" si="50"/>
        <v>0.29422237446935329</v>
      </c>
      <c r="R237">
        <f t="shared" si="51"/>
        <v>0.29422237446935351</v>
      </c>
    </row>
    <row r="238" spans="6:18">
      <c r="F238">
        <f t="shared" si="56"/>
        <v>23.600000000000065</v>
      </c>
      <c r="G238">
        <f t="shared" si="44"/>
        <v>327.81527848101268</v>
      </c>
      <c r="H238">
        <f t="shared" si="52"/>
        <v>1.2206148282097575</v>
      </c>
      <c r="I238" s="4">
        <f t="shared" si="45"/>
        <v>4.3000000000000003E-6</v>
      </c>
      <c r="J238" s="5">
        <f t="shared" si="53"/>
        <v>7.9686274509800172E-7</v>
      </c>
      <c r="K238" s="5">
        <f t="shared" si="54"/>
        <v>6.8134089504905072E-4</v>
      </c>
      <c r="L238" s="5">
        <f t="shared" si="48"/>
        <v>1.3248965810605939E-9</v>
      </c>
      <c r="M238" s="6">
        <f t="shared" si="46"/>
        <v>8.1908037709910958E-6</v>
      </c>
      <c r="N238">
        <f t="shared" si="47"/>
        <v>2.04E-4</v>
      </c>
      <c r="O238">
        <f t="shared" si="55"/>
        <v>0.12206148282097576</v>
      </c>
      <c r="P238">
        <f t="shared" si="49"/>
        <v>0.89748234820307637</v>
      </c>
      <c r="Q238">
        <f t="shared" si="50"/>
        <v>0.29414364023653616</v>
      </c>
      <c r="R238">
        <f t="shared" si="51"/>
        <v>0.29414364023653633</v>
      </c>
    </row>
    <row r="239" spans="6:18">
      <c r="F239">
        <f t="shared" si="56"/>
        <v>23.700000000000067</v>
      </c>
      <c r="G239">
        <f t="shared" si="44"/>
        <v>327.81527848101268</v>
      </c>
      <c r="H239">
        <f t="shared" si="52"/>
        <v>1.2206148282097575</v>
      </c>
      <c r="I239" s="4">
        <f t="shared" si="45"/>
        <v>4.3000000000000003E-6</v>
      </c>
      <c r="J239" s="5">
        <f t="shared" si="53"/>
        <v>7.9686274509800172E-7</v>
      </c>
      <c r="K239" s="5">
        <f t="shared" si="54"/>
        <v>6.8177089504905077E-4</v>
      </c>
      <c r="L239" s="5">
        <f t="shared" si="48"/>
        <v>1.3274066248093827E-9</v>
      </c>
      <c r="M239" s="6">
        <f t="shared" si="46"/>
        <v>8.2011456044066851E-6</v>
      </c>
      <c r="N239">
        <f t="shared" si="47"/>
        <v>2.04E-4</v>
      </c>
      <c r="O239">
        <f t="shared" si="55"/>
        <v>0.12206148282097576</v>
      </c>
      <c r="P239">
        <f t="shared" si="49"/>
        <v>0.89756862361017398</v>
      </c>
      <c r="Q239">
        <f t="shared" si="50"/>
        <v>0.29406510476307929</v>
      </c>
      <c r="R239">
        <f t="shared" si="51"/>
        <v>0.29406510476307945</v>
      </c>
    </row>
    <row r="240" spans="6:18">
      <c r="F240">
        <f t="shared" si="56"/>
        <v>23.800000000000068</v>
      </c>
      <c r="G240">
        <f t="shared" si="44"/>
        <v>327.81527848101268</v>
      </c>
      <c r="H240">
        <f t="shared" si="52"/>
        <v>1.2206148282097575</v>
      </c>
      <c r="I240" s="4">
        <f t="shared" si="45"/>
        <v>4.3000000000000003E-6</v>
      </c>
      <c r="J240" s="5">
        <f t="shared" si="53"/>
        <v>7.9686274509800172E-7</v>
      </c>
      <c r="K240" s="5">
        <f t="shared" si="54"/>
        <v>6.8220089504905082E-4</v>
      </c>
      <c r="L240" s="5">
        <f t="shared" si="48"/>
        <v>1.3299198367774187E-9</v>
      </c>
      <c r="M240" s="6">
        <f t="shared" si="46"/>
        <v>8.2114939625818735E-6</v>
      </c>
      <c r="N240">
        <f t="shared" si="47"/>
        <v>2.04E-4</v>
      </c>
      <c r="O240">
        <f t="shared" si="55"/>
        <v>0.12206148282097576</v>
      </c>
      <c r="P240">
        <f t="shared" si="49"/>
        <v>0.89765468135808246</v>
      </c>
      <c r="Q240">
        <f t="shared" si="50"/>
        <v>0.29398676742218477</v>
      </c>
      <c r="R240">
        <f t="shared" si="51"/>
        <v>0.29398676742218494</v>
      </c>
    </row>
    <row r="241" spans="6:18">
      <c r="F241">
        <f t="shared" si="56"/>
        <v>23.90000000000007</v>
      </c>
      <c r="G241">
        <f t="shared" si="44"/>
        <v>327.81527848101268</v>
      </c>
      <c r="H241">
        <f t="shared" si="52"/>
        <v>1.2206148282097575</v>
      </c>
      <c r="I241" s="4">
        <f t="shared" si="45"/>
        <v>4.3000000000000003E-6</v>
      </c>
      <c r="J241" s="5">
        <f t="shared" si="53"/>
        <v>7.9686274509800172E-7</v>
      </c>
      <c r="K241" s="5">
        <f t="shared" si="54"/>
        <v>6.8263089504905087E-4</v>
      </c>
      <c r="L241" s="5">
        <f t="shared" si="48"/>
        <v>1.3324362189629309E-9</v>
      </c>
      <c r="M241" s="6">
        <f t="shared" si="46"/>
        <v>8.2218488455166628E-6</v>
      </c>
      <c r="N241">
        <f t="shared" si="47"/>
        <v>2.04E-4</v>
      </c>
      <c r="O241">
        <f t="shared" si="55"/>
        <v>0.12206148282097576</v>
      </c>
      <c r="P241">
        <f t="shared" si="49"/>
        <v>0.897740522132769</v>
      </c>
      <c r="Q241">
        <f t="shared" si="50"/>
        <v>0.29390862758942499</v>
      </c>
      <c r="R241">
        <f t="shared" si="51"/>
        <v>0.29390862758942521</v>
      </c>
    </row>
    <row r="242" spans="6:18">
      <c r="F242">
        <f t="shared" si="56"/>
        <v>24.000000000000071</v>
      </c>
      <c r="G242">
        <f t="shared" si="44"/>
        <v>327.81527848101268</v>
      </c>
      <c r="H242">
        <f t="shared" si="52"/>
        <v>1.2206148282097575</v>
      </c>
      <c r="I242" s="4">
        <f t="shared" si="45"/>
        <v>4.3000000000000003E-6</v>
      </c>
      <c r="J242" s="5">
        <f t="shared" si="53"/>
        <v>7.9686274509800172E-7</v>
      </c>
      <c r="K242" s="5">
        <f t="shared" si="54"/>
        <v>6.8306089504905092E-4</v>
      </c>
      <c r="L242" s="5">
        <f t="shared" si="48"/>
        <v>1.3349557733641478E-9</v>
      </c>
      <c r="M242" s="6">
        <f t="shared" si="46"/>
        <v>8.2322102532110497E-6</v>
      </c>
      <c r="N242">
        <f t="shared" si="47"/>
        <v>2.04E-4</v>
      </c>
      <c r="O242">
        <f t="shared" si="55"/>
        <v>0.12206148282097576</v>
      </c>
      <c r="P242">
        <f t="shared" si="49"/>
        <v>0.89782614661760729</v>
      </c>
      <c r="Q242">
        <f t="shared" si="50"/>
        <v>0.29383068464273254</v>
      </c>
      <c r="R242">
        <f t="shared" si="51"/>
        <v>0.29383068464273276</v>
      </c>
    </row>
    <row r="243" spans="6:18">
      <c r="F243">
        <f t="shared" si="56"/>
        <v>24.100000000000072</v>
      </c>
      <c r="G243">
        <f t="shared" si="44"/>
        <v>327.81527848101268</v>
      </c>
      <c r="H243">
        <f t="shared" si="52"/>
        <v>1.2206148282097575</v>
      </c>
      <c r="I243" s="4">
        <f t="shared" si="45"/>
        <v>4.3000000000000003E-6</v>
      </c>
      <c r="J243" s="5">
        <f t="shared" si="53"/>
        <v>7.9686274509800172E-7</v>
      </c>
      <c r="K243" s="5">
        <f t="shared" si="54"/>
        <v>6.8349089504905096E-4</v>
      </c>
      <c r="L243" s="5">
        <f t="shared" si="48"/>
        <v>1.3374785019792982E-9</v>
      </c>
      <c r="M243" s="6">
        <f t="shared" si="46"/>
        <v>8.2425781856650357E-6</v>
      </c>
      <c r="N243">
        <f t="shared" si="47"/>
        <v>2.04E-4</v>
      </c>
      <c r="O243">
        <f t="shared" si="55"/>
        <v>0.12206148282097576</v>
      </c>
      <c r="P243">
        <f t="shared" si="49"/>
        <v>0.89791155549339097</v>
      </c>
      <c r="Q243">
        <f t="shared" si="50"/>
        <v>0.29375293796238955</v>
      </c>
      <c r="R243">
        <f t="shared" si="51"/>
        <v>0.29375293796238977</v>
      </c>
    </row>
    <row r="244" spans="6:18">
      <c r="F244">
        <f t="shared" si="56"/>
        <v>24.200000000000074</v>
      </c>
      <c r="G244">
        <f t="shared" si="44"/>
        <v>327.81527848101268</v>
      </c>
      <c r="H244">
        <f t="shared" si="52"/>
        <v>1.2206148282097575</v>
      </c>
      <c r="I244" s="4">
        <f t="shared" si="45"/>
        <v>4.3000000000000003E-6</v>
      </c>
      <c r="J244" s="5">
        <f t="shared" si="53"/>
        <v>7.9686274509800172E-7</v>
      </c>
      <c r="K244" s="5">
        <f t="shared" si="54"/>
        <v>6.8392089504905101E-4</v>
      </c>
      <c r="L244" s="5">
        <f t="shared" si="48"/>
        <v>1.3400044068066115E-9</v>
      </c>
      <c r="M244" s="6">
        <f t="shared" si="46"/>
        <v>8.2529526428786226E-6</v>
      </c>
      <c r="N244">
        <f t="shared" si="47"/>
        <v>2.04E-4</v>
      </c>
      <c r="O244">
        <f t="shared" si="55"/>
        <v>0.12206148282097576</v>
      </c>
      <c r="P244">
        <f t="shared" si="49"/>
        <v>0.89799674943834318</v>
      </c>
      <c r="Q244">
        <f t="shared" si="50"/>
        <v>0.29367538693101736</v>
      </c>
      <c r="R244">
        <f t="shared" si="51"/>
        <v>0.29367538693101758</v>
      </c>
    </row>
    <row r="245" spans="6:18">
      <c r="F245">
        <f t="shared" si="56"/>
        <v>24.300000000000075</v>
      </c>
      <c r="G245">
        <f t="shared" si="44"/>
        <v>327.81527848101268</v>
      </c>
      <c r="H245">
        <f t="shared" si="52"/>
        <v>1.2206148282097575</v>
      </c>
      <c r="I245" s="4">
        <f t="shared" si="45"/>
        <v>4.3000000000000003E-6</v>
      </c>
      <c r="J245" s="5">
        <f t="shared" si="53"/>
        <v>7.9686274509800172E-7</v>
      </c>
      <c r="K245" s="5">
        <f t="shared" si="54"/>
        <v>6.8435089504905106E-4</v>
      </c>
      <c r="L245" s="5">
        <f t="shared" si="48"/>
        <v>1.3425334898443159E-9</v>
      </c>
      <c r="M245" s="6">
        <f t="shared" si="46"/>
        <v>8.2633336248518087E-6</v>
      </c>
      <c r="N245">
        <f t="shared" si="47"/>
        <v>2.04E-4</v>
      </c>
      <c r="O245">
        <f t="shared" si="55"/>
        <v>0.12206148282097576</v>
      </c>
      <c r="P245">
        <f t="shared" si="49"/>
        <v>0.89808172912812889</v>
      </c>
      <c r="Q245">
        <f t="shared" si="50"/>
        <v>0.2935980309335664</v>
      </c>
      <c r="R245">
        <f t="shared" si="51"/>
        <v>0.29359803093356662</v>
      </c>
    </row>
    <row r="246" spans="6:18">
      <c r="F246">
        <f t="shared" si="56"/>
        <v>24.400000000000077</v>
      </c>
      <c r="G246">
        <f t="shared" si="44"/>
        <v>327.81527848101268</v>
      </c>
      <c r="H246">
        <f t="shared" si="52"/>
        <v>1.2206148282097575</v>
      </c>
      <c r="I246" s="4">
        <f t="shared" si="45"/>
        <v>4.3000000000000003E-6</v>
      </c>
      <c r="J246" s="5">
        <f t="shared" si="53"/>
        <v>7.9686274509800172E-7</v>
      </c>
      <c r="K246" s="5">
        <f t="shared" si="54"/>
        <v>6.8478089504905111E-4</v>
      </c>
      <c r="L246" s="5">
        <f t="shared" si="48"/>
        <v>1.3450657530906407E-9</v>
      </c>
      <c r="M246" s="6">
        <f t="shared" si="46"/>
        <v>8.2737211315845923E-6</v>
      </c>
      <c r="N246">
        <f t="shared" si="47"/>
        <v>2.04E-4</v>
      </c>
      <c r="O246">
        <f t="shared" si="55"/>
        <v>0.12206148282097576</v>
      </c>
      <c r="P246">
        <f t="shared" si="49"/>
        <v>0.89816649523586556</v>
      </c>
      <c r="Q246">
        <f t="shared" si="50"/>
        <v>0.29352086935730576</v>
      </c>
      <c r="R246">
        <f t="shared" si="51"/>
        <v>0.29352086935730598</v>
      </c>
    </row>
    <row r="247" spans="6:18">
      <c r="F247">
        <f t="shared" si="56"/>
        <v>24.500000000000078</v>
      </c>
      <c r="G247">
        <f t="shared" si="44"/>
        <v>327.81527848101268</v>
      </c>
      <c r="H247">
        <f t="shared" si="52"/>
        <v>1.2206148282097575</v>
      </c>
      <c r="I247" s="4">
        <f t="shared" si="45"/>
        <v>4.3000000000000003E-6</v>
      </c>
      <c r="J247" s="5">
        <f t="shared" si="53"/>
        <v>7.9686274509800172E-7</v>
      </c>
      <c r="K247" s="5">
        <f t="shared" si="54"/>
        <v>6.8521089504905116E-4</v>
      </c>
      <c r="L247" s="5">
        <f t="shared" si="48"/>
        <v>1.3476011985438144E-9</v>
      </c>
      <c r="M247" s="6">
        <f t="shared" si="46"/>
        <v>8.2841151630769767E-6</v>
      </c>
      <c r="N247">
        <f t="shared" si="47"/>
        <v>2.04E-4</v>
      </c>
      <c r="O247">
        <f t="shared" si="55"/>
        <v>0.12206148282097576</v>
      </c>
      <c r="P247">
        <f t="shared" si="49"/>
        <v>0.89825104843213455</v>
      </c>
      <c r="Q247">
        <f t="shared" si="50"/>
        <v>0.29344390159181311</v>
      </c>
      <c r="R247">
        <f t="shared" si="51"/>
        <v>0.29344390159181333</v>
      </c>
    </row>
    <row r="248" spans="6:18">
      <c r="F248">
        <f t="shared" si="56"/>
        <v>24.60000000000008</v>
      </c>
      <c r="G248">
        <f t="shared" si="44"/>
        <v>327.81527848101268</v>
      </c>
      <c r="H248">
        <f t="shared" si="52"/>
        <v>1.2206148282097575</v>
      </c>
      <c r="I248" s="4">
        <f t="shared" si="45"/>
        <v>4.3000000000000003E-6</v>
      </c>
      <c r="J248" s="5">
        <f t="shared" si="53"/>
        <v>7.9686274509800172E-7</v>
      </c>
      <c r="K248" s="5">
        <f t="shared" si="54"/>
        <v>6.8564089504905121E-4</v>
      </c>
      <c r="L248" s="5">
        <f t="shared" si="48"/>
        <v>1.3501398282020664E-9</v>
      </c>
      <c r="M248" s="6">
        <f t="shared" si="46"/>
        <v>8.2945157193289587E-6</v>
      </c>
      <c r="N248">
        <f t="shared" si="47"/>
        <v>2.04E-4</v>
      </c>
      <c r="O248">
        <f t="shared" si="55"/>
        <v>0.12206148282097576</v>
      </c>
      <c r="P248">
        <f t="shared" si="49"/>
        <v>0.89833538938499258</v>
      </c>
      <c r="Q248">
        <f t="shared" si="50"/>
        <v>0.29336712702896445</v>
      </c>
      <c r="R248">
        <f t="shared" si="51"/>
        <v>0.29336712702896472</v>
      </c>
    </row>
    <row r="249" spans="6:18">
      <c r="F249">
        <f t="shared" si="56"/>
        <v>24.700000000000081</v>
      </c>
      <c r="G249">
        <f t="shared" si="44"/>
        <v>327.81527848101268</v>
      </c>
      <c r="H249">
        <f t="shared" si="52"/>
        <v>1.2206148282097575</v>
      </c>
      <c r="I249" s="4">
        <f t="shared" si="45"/>
        <v>4.3000000000000003E-6</v>
      </c>
      <c r="J249" s="5">
        <f t="shared" si="53"/>
        <v>7.9686274509800172E-7</v>
      </c>
      <c r="K249" s="5">
        <f t="shared" si="54"/>
        <v>6.8607089504905126E-4</v>
      </c>
      <c r="L249" s="5">
        <f t="shared" si="48"/>
        <v>1.352681644063625E-9</v>
      </c>
      <c r="M249" s="6">
        <f t="shared" si="46"/>
        <v>8.3049228003405416E-6</v>
      </c>
      <c r="N249">
        <f t="shared" si="47"/>
        <v>2.04E-4</v>
      </c>
      <c r="O249">
        <f t="shared" si="55"/>
        <v>0.12206148282097576</v>
      </c>
      <c r="P249">
        <f t="shared" si="49"/>
        <v>0.8984195187599826</v>
      </c>
      <c r="Q249">
        <f t="shared" si="50"/>
        <v>0.29329054506292423</v>
      </c>
      <c r="R249">
        <f t="shared" si="51"/>
        <v>0.29329054506292451</v>
      </c>
    </row>
    <row r="250" spans="6:18">
      <c r="F250">
        <f t="shared" si="56"/>
        <v>24.800000000000082</v>
      </c>
      <c r="G250">
        <f t="shared" si="44"/>
        <v>327.81527848101268</v>
      </c>
      <c r="H250">
        <f t="shared" si="52"/>
        <v>1.2206148282097575</v>
      </c>
      <c r="I250" s="4">
        <f t="shared" si="45"/>
        <v>4.3000000000000003E-6</v>
      </c>
      <c r="J250" s="5">
        <f t="shared" si="53"/>
        <v>7.9686274509800172E-7</v>
      </c>
      <c r="K250" s="5">
        <f t="shared" si="54"/>
        <v>6.865008950490513E-4</v>
      </c>
      <c r="L250" s="5">
        <f t="shared" si="48"/>
        <v>1.3552266481267195E-9</v>
      </c>
      <c r="M250" s="6">
        <f t="shared" si="46"/>
        <v>8.3153364061117236E-6</v>
      </c>
      <c r="N250">
        <f t="shared" si="47"/>
        <v>2.04E-4</v>
      </c>
      <c r="O250">
        <f t="shared" si="55"/>
        <v>0.12206148282097576</v>
      </c>
      <c r="P250">
        <f t="shared" si="49"/>
        <v>0.89850343722014436</v>
      </c>
      <c r="Q250">
        <f t="shared" si="50"/>
        <v>0.29321415509013504</v>
      </c>
      <c r="R250">
        <f t="shared" si="51"/>
        <v>0.29321415509013532</v>
      </c>
    </row>
    <row r="251" spans="6:18">
      <c r="F251">
        <f t="shared" si="56"/>
        <v>24.900000000000084</v>
      </c>
      <c r="G251">
        <f t="shared" si="44"/>
        <v>327.81527848101268</v>
      </c>
      <c r="H251">
        <f t="shared" si="52"/>
        <v>1.2206148282097575</v>
      </c>
      <c r="I251" s="4">
        <f t="shared" si="45"/>
        <v>4.3000000000000003E-6</v>
      </c>
      <c r="J251" s="5">
        <f t="shared" si="53"/>
        <v>7.9686274509800172E-7</v>
      </c>
      <c r="K251" s="5">
        <f t="shared" si="54"/>
        <v>6.8693089504905135E-4</v>
      </c>
      <c r="L251" s="5">
        <f t="shared" si="48"/>
        <v>1.3577748423895784E-9</v>
      </c>
      <c r="M251" s="6">
        <f t="shared" si="46"/>
        <v>8.3257565366425048E-6</v>
      </c>
      <c r="N251">
        <f t="shared" si="47"/>
        <v>2.04E-4</v>
      </c>
      <c r="O251">
        <f t="shared" si="55"/>
        <v>0.12206148282097576</v>
      </c>
      <c r="P251">
        <f t="shared" si="49"/>
        <v>0.8985871454260258</v>
      </c>
      <c r="Q251">
        <f t="shared" si="50"/>
        <v>0.29313795650930785</v>
      </c>
      <c r="R251">
        <f t="shared" si="51"/>
        <v>0.29313795650930813</v>
      </c>
    </row>
    <row r="252" spans="6:18">
      <c r="F252">
        <f t="shared" si="56"/>
        <v>25.000000000000085</v>
      </c>
      <c r="G252">
        <f t="shared" si="44"/>
        <v>327.81527848101268</v>
      </c>
      <c r="H252">
        <f t="shared" si="52"/>
        <v>1.2206148282097575</v>
      </c>
      <c r="I252" s="4">
        <f t="shared" si="45"/>
        <v>4.3000000000000003E-6</v>
      </c>
      <c r="J252" s="5">
        <f t="shared" si="53"/>
        <v>7.9686274509800172E-7</v>
      </c>
      <c r="K252" s="5">
        <f t="shared" si="54"/>
        <v>6.873608950490514E-4</v>
      </c>
      <c r="L252" s="5">
        <f t="shared" si="48"/>
        <v>1.3603262288504307E-9</v>
      </c>
      <c r="M252" s="6">
        <f t="shared" si="46"/>
        <v>8.3361831919328853E-6</v>
      </c>
      <c r="N252">
        <f t="shared" si="47"/>
        <v>2.04E-4</v>
      </c>
      <c r="O252">
        <f t="shared" si="55"/>
        <v>0.12206148282097576</v>
      </c>
      <c r="P252">
        <f t="shared" si="49"/>
        <v>0.89867064403569463</v>
      </c>
      <c r="Q252">
        <f t="shared" si="50"/>
        <v>0.29306194872141189</v>
      </c>
      <c r="R252">
        <f t="shared" si="51"/>
        <v>0.29306194872141217</v>
      </c>
    </row>
    <row r="253" spans="6:18">
      <c r="F253">
        <f t="shared" si="56"/>
        <v>25.100000000000087</v>
      </c>
      <c r="G253">
        <f t="shared" si="44"/>
        <v>327.81527848101268</v>
      </c>
      <c r="H253">
        <f t="shared" si="52"/>
        <v>1.2206148282097575</v>
      </c>
      <c r="I253" s="4">
        <f t="shared" si="45"/>
        <v>4.3000000000000003E-6</v>
      </c>
      <c r="J253" s="5">
        <f t="shared" si="53"/>
        <v>7.9686274509800172E-7</v>
      </c>
      <c r="K253" s="5">
        <f t="shared" si="54"/>
        <v>6.8779089504905145E-4</v>
      </c>
      <c r="L253" s="5">
        <f t="shared" si="48"/>
        <v>1.3628808095075054E-9</v>
      </c>
      <c r="M253" s="6">
        <f t="shared" si="46"/>
        <v>8.3466163719828666E-6</v>
      </c>
      <c r="N253">
        <f t="shared" si="47"/>
        <v>2.04E-4</v>
      </c>
      <c r="O253">
        <f t="shared" si="55"/>
        <v>0.12206148282097576</v>
      </c>
      <c r="P253">
        <f t="shared" si="49"/>
        <v>0.89875393370474765</v>
      </c>
      <c r="Q253">
        <f t="shared" si="50"/>
        <v>0.29298613112966493</v>
      </c>
      <c r="R253">
        <f t="shared" si="51"/>
        <v>0.29298613112966515</v>
      </c>
    </row>
    <row r="254" spans="6:18">
      <c r="F254">
        <f t="shared" si="56"/>
        <v>25.200000000000088</v>
      </c>
      <c r="G254">
        <f t="shared" si="44"/>
        <v>327.81527848101268</v>
      </c>
      <c r="H254">
        <f t="shared" si="52"/>
        <v>1.2206148282097575</v>
      </c>
      <c r="I254" s="4">
        <f t="shared" si="45"/>
        <v>4.3000000000000003E-6</v>
      </c>
      <c r="J254" s="5">
        <f t="shared" si="53"/>
        <v>7.9686274509800172E-7</v>
      </c>
      <c r="K254" s="5">
        <f t="shared" si="54"/>
        <v>6.882208950490515E-4</v>
      </c>
      <c r="L254" s="5">
        <f t="shared" si="48"/>
        <v>1.3654385863590311E-9</v>
      </c>
      <c r="M254" s="6">
        <f t="shared" si="46"/>
        <v>8.3570560767924454E-6</v>
      </c>
      <c r="N254">
        <f t="shared" si="47"/>
        <v>2.04E-4</v>
      </c>
      <c r="O254">
        <f t="shared" si="55"/>
        <v>0.12206148282097576</v>
      </c>
      <c r="P254">
        <f t="shared" si="49"/>
        <v>0.89883701508632285</v>
      </c>
      <c r="Q254">
        <f t="shared" si="50"/>
        <v>0.29291050313952322</v>
      </c>
      <c r="R254">
        <f t="shared" si="51"/>
        <v>0.29291050313952344</v>
      </c>
    </row>
    <row r="255" spans="6:18">
      <c r="F255">
        <f t="shared" si="56"/>
        <v>25.30000000000009</v>
      </c>
      <c r="G255">
        <f t="shared" si="44"/>
        <v>327.81527848101268</v>
      </c>
      <c r="H255">
        <f t="shared" si="52"/>
        <v>1.2206148282097575</v>
      </c>
      <c r="I255" s="4">
        <f t="shared" si="45"/>
        <v>4.3000000000000003E-6</v>
      </c>
      <c r="J255" s="5">
        <f t="shared" si="53"/>
        <v>7.9686274509800172E-7</v>
      </c>
      <c r="K255" s="5">
        <f t="shared" si="54"/>
        <v>6.8865089504905155E-4</v>
      </c>
      <c r="L255" s="5">
        <f t="shared" si="48"/>
        <v>1.367999561403237E-9</v>
      </c>
      <c r="M255" s="6">
        <f t="shared" si="46"/>
        <v>8.3675023063616251E-6</v>
      </c>
      <c r="N255">
        <f t="shared" si="47"/>
        <v>2.04E-4</v>
      </c>
      <c r="O255">
        <f t="shared" si="55"/>
        <v>0.12206148282097576</v>
      </c>
      <c r="P255">
        <f t="shared" si="49"/>
        <v>0.89891988883110974</v>
      </c>
      <c r="Q255">
        <f t="shared" si="50"/>
        <v>0.29283506415867194</v>
      </c>
      <c r="R255">
        <f t="shared" si="51"/>
        <v>0.29283506415867216</v>
      </c>
    </row>
    <row r="256" spans="6:18">
      <c r="F256">
        <f t="shared" si="56"/>
        <v>25.400000000000091</v>
      </c>
      <c r="G256">
        <f t="shared" si="44"/>
        <v>327.81527848101268</v>
      </c>
      <c r="H256">
        <f t="shared" si="52"/>
        <v>1.2206148282097575</v>
      </c>
      <c r="I256" s="4">
        <f t="shared" si="45"/>
        <v>4.3000000000000003E-6</v>
      </c>
      <c r="J256" s="5">
        <f t="shared" si="53"/>
        <v>7.9686274509800172E-7</v>
      </c>
      <c r="K256" s="5">
        <f t="shared" si="54"/>
        <v>6.8908089504905159E-4</v>
      </c>
      <c r="L256" s="5">
        <f t="shared" si="48"/>
        <v>1.3705637366383514E-9</v>
      </c>
      <c r="M256" s="6">
        <f t="shared" si="46"/>
        <v>8.3779550606904023E-6</v>
      </c>
      <c r="N256">
        <f t="shared" si="47"/>
        <v>2.04E-4</v>
      </c>
      <c r="O256">
        <f t="shared" si="55"/>
        <v>0.12206148282097576</v>
      </c>
      <c r="P256">
        <f t="shared" si="49"/>
        <v>0.89900255558735997</v>
      </c>
      <c r="Q256">
        <f t="shared" si="50"/>
        <v>0.29275981359701536</v>
      </c>
      <c r="R256">
        <f t="shared" si="51"/>
        <v>0.29275981359701558</v>
      </c>
    </row>
    <row r="257" spans="6:18">
      <c r="F257">
        <f t="shared" si="56"/>
        <v>25.500000000000092</v>
      </c>
      <c r="G257">
        <f t="shared" si="44"/>
        <v>327.81527848101268</v>
      </c>
      <c r="H257">
        <f t="shared" si="52"/>
        <v>1.2206148282097575</v>
      </c>
      <c r="I257" s="4">
        <f t="shared" si="45"/>
        <v>4.3000000000000003E-6</v>
      </c>
      <c r="J257" s="5">
        <f t="shared" si="53"/>
        <v>7.9686274509800172E-7</v>
      </c>
      <c r="K257" s="5">
        <f t="shared" si="54"/>
        <v>6.8951089504905164E-4</v>
      </c>
      <c r="L257" s="5">
        <f t="shared" si="48"/>
        <v>1.3731311140626035E-9</v>
      </c>
      <c r="M257" s="6">
        <f t="shared" si="46"/>
        <v>8.3884143397787787E-6</v>
      </c>
      <c r="N257">
        <f t="shared" si="47"/>
        <v>2.04E-4</v>
      </c>
      <c r="O257">
        <f t="shared" si="55"/>
        <v>0.12206148282097576</v>
      </c>
      <c r="P257">
        <f t="shared" si="49"/>
        <v>0.89908501600089807</v>
      </c>
      <c r="Q257">
        <f t="shared" si="50"/>
        <v>0.29268475086666706</v>
      </c>
      <c r="R257">
        <f t="shared" si="51"/>
        <v>0.29268475086666729</v>
      </c>
    </row>
    <row r="258" spans="6:18">
      <c r="F258">
        <f t="shared" si="56"/>
        <v>25.600000000000094</v>
      </c>
      <c r="G258">
        <f t="shared" ref="G258:G321" si="57">Tc+R_*F258</f>
        <v>327.81527848101268</v>
      </c>
      <c r="H258">
        <f t="shared" si="52"/>
        <v>1.2206148282097575</v>
      </c>
      <c r="I258" s="4">
        <f t="shared" ref="I258:I321" si="58">we</f>
        <v>4.3000000000000003E-6</v>
      </c>
      <c r="J258" s="5">
        <f t="shared" si="53"/>
        <v>7.9686274509800172E-7</v>
      </c>
      <c r="K258" s="5">
        <f t="shared" si="54"/>
        <v>6.8994089504905169E-4</v>
      </c>
      <c r="L258" s="5">
        <f t="shared" si="48"/>
        <v>1.3757016956742224E-9</v>
      </c>
      <c r="M258" s="6">
        <f t="shared" ref="M258:M321" si="59">f2_*f3_/f1_/K258*L258</f>
        <v>8.3988801436267576E-6</v>
      </c>
      <c r="N258">
        <f t="shared" ref="N258:N321" si="60">del_dl</f>
        <v>2.04E-4</v>
      </c>
      <c r="O258">
        <f t="shared" si="55"/>
        <v>0.12206148282097576</v>
      </c>
      <c r="P258">
        <f t="shared" si="49"/>
        <v>0.89916727071513203</v>
      </c>
      <c r="Q258">
        <f t="shared" si="50"/>
        <v>0.29260987538194044</v>
      </c>
      <c r="R258">
        <f t="shared" si="51"/>
        <v>0.29260987538194072</v>
      </c>
    </row>
    <row r="259" spans="6:18">
      <c r="F259">
        <f t="shared" si="56"/>
        <v>25.700000000000095</v>
      </c>
      <c r="G259">
        <f t="shared" si="57"/>
        <v>327.81527848101268</v>
      </c>
      <c r="H259">
        <f t="shared" si="52"/>
        <v>1.2206148282097575</v>
      </c>
      <c r="I259" s="4">
        <f t="shared" si="58"/>
        <v>4.3000000000000003E-6</v>
      </c>
      <c r="J259" s="5">
        <f t="shared" si="53"/>
        <v>7.9686274509800172E-7</v>
      </c>
      <c r="K259" s="5">
        <f t="shared" si="54"/>
        <v>6.9037089504905174E-4</v>
      </c>
      <c r="L259" s="5">
        <f t="shared" ref="L259:L322" si="61">K259^3*4/3*PI()</f>
        <v>1.3782754834714366E-9</v>
      </c>
      <c r="M259" s="6">
        <f t="shared" si="59"/>
        <v>8.4093524722343324E-6</v>
      </c>
      <c r="N259">
        <f t="shared" si="60"/>
        <v>2.04E-4</v>
      </c>
      <c r="O259">
        <f t="shared" si="55"/>
        <v>0.12206148282097576</v>
      </c>
      <c r="P259">
        <f t="shared" ref="P259:P322" si="62">R259*O259+(1-R259)*H259</f>
        <v>0.89924932037106386</v>
      </c>
      <c r="Q259">
        <f t="shared" ref="Q259:Q322" si="63">Q258+pl/ps*Dl/N258*((Tc-Tf)/ml-Co)/H258/(1-kpart)*M258*dt/L258-Q258*3/K258*we*dt</f>
        <v>0.29253518655933908</v>
      </c>
      <c r="R259">
        <f t="shared" ref="R259:R322" si="64">esidtGeral(R258,K258,MAX(I258,J258),pl,ps,kpart,H258,(H259-H258)/dt,M258,L258,Dl,N258,Co,dt)</f>
        <v>0.2925351865593393</v>
      </c>
    </row>
    <row r="260" spans="6:18">
      <c r="F260">
        <f t="shared" si="56"/>
        <v>25.800000000000097</v>
      </c>
      <c r="G260">
        <f t="shared" si="57"/>
        <v>327.81527848101268</v>
      </c>
      <c r="H260">
        <f t="shared" si="52"/>
        <v>1.2206148282097575</v>
      </c>
      <c r="I260" s="4">
        <f t="shared" si="58"/>
        <v>4.3000000000000003E-6</v>
      </c>
      <c r="J260" s="5">
        <f t="shared" si="53"/>
        <v>7.9686274509800172E-7</v>
      </c>
      <c r="K260" s="5">
        <f t="shared" si="54"/>
        <v>6.9080089504905179E-4</v>
      </c>
      <c r="L260" s="5">
        <f t="shared" si="61"/>
        <v>1.3808524794524748E-9</v>
      </c>
      <c r="M260" s="6">
        <f t="shared" si="59"/>
        <v>8.4198313256015063E-6</v>
      </c>
      <c r="N260">
        <f t="shared" si="60"/>
        <v>2.04E-4</v>
      </c>
      <c r="O260">
        <f t="shared" si="55"/>
        <v>0.12206148282097576</v>
      </c>
      <c r="P260">
        <f t="shared" si="62"/>
        <v>0.89933116560730031</v>
      </c>
      <c r="Q260">
        <f t="shared" si="63"/>
        <v>0.29246068381754697</v>
      </c>
      <c r="R260">
        <f t="shared" si="64"/>
        <v>0.2924606838175472</v>
      </c>
    </row>
    <row r="261" spans="6:18">
      <c r="F261">
        <f t="shared" si="56"/>
        <v>25.900000000000098</v>
      </c>
      <c r="G261">
        <f t="shared" si="57"/>
        <v>327.81527848101268</v>
      </c>
      <c r="H261">
        <f t="shared" si="52"/>
        <v>1.2206148282097575</v>
      </c>
      <c r="I261" s="4">
        <f t="shared" si="58"/>
        <v>4.3000000000000003E-6</v>
      </c>
      <c r="J261" s="5">
        <f t="shared" si="53"/>
        <v>7.9686274509800172E-7</v>
      </c>
      <c r="K261" s="5">
        <f t="shared" si="54"/>
        <v>6.9123089504905184E-4</v>
      </c>
      <c r="L261" s="5">
        <f t="shared" si="61"/>
        <v>1.3834326856155666E-9</v>
      </c>
      <c r="M261" s="6">
        <f t="shared" si="59"/>
        <v>8.4303167037282829E-6</v>
      </c>
      <c r="N261">
        <f t="shared" si="60"/>
        <v>2.04E-4</v>
      </c>
      <c r="O261">
        <f t="shared" si="55"/>
        <v>0.12206148282097576</v>
      </c>
      <c r="P261">
        <f t="shared" si="62"/>
        <v>0.89941280706006266</v>
      </c>
      <c r="Q261">
        <f t="shared" si="63"/>
        <v>0.2923863665774194</v>
      </c>
      <c r="R261">
        <f t="shared" si="64"/>
        <v>0.29238636657741962</v>
      </c>
    </row>
    <row r="262" spans="6:18">
      <c r="F262">
        <f t="shared" si="56"/>
        <v>26.000000000000099</v>
      </c>
      <c r="G262">
        <f t="shared" si="57"/>
        <v>327.81527848101268</v>
      </c>
      <c r="H262">
        <f t="shared" si="52"/>
        <v>1.2206148282097575</v>
      </c>
      <c r="I262" s="4">
        <f t="shared" si="58"/>
        <v>4.3000000000000003E-6</v>
      </c>
      <c r="J262" s="5">
        <f t="shared" si="53"/>
        <v>7.9686274509800172E-7</v>
      </c>
      <c r="K262" s="5">
        <f t="shared" si="54"/>
        <v>6.9166089504905188E-4</v>
      </c>
      <c r="L262" s="5">
        <f t="shared" si="61"/>
        <v>1.3860161039589399E-9</v>
      </c>
      <c r="M262" s="6">
        <f t="shared" si="59"/>
        <v>8.4408086066146552E-6</v>
      </c>
      <c r="N262">
        <f t="shared" si="60"/>
        <v>2.04E-4</v>
      </c>
      <c r="O262">
        <f t="shared" si="55"/>
        <v>0.12206148282097576</v>
      </c>
      <c r="P262">
        <f t="shared" si="62"/>
        <v>0.89949424536319733</v>
      </c>
      <c r="Q262">
        <f t="shared" si="63"/>
        <v>0.29231223426197323</v>
      </c>
      <c r="R262">
        <f t="shared" si="64"/>
        <v>0.29231223426197345</v>
      </c>
    </row>
    <row r="263" spans="6:18">
      <c r="F263">
        <f t="shared" si="56"/>
        <v>26.100000000000101</v>
      </c>
      <c r="G263">
        <f t="shared" si="57"/>
        <v>327.81527848101268</v>
      </c>
      <c r="H263">
        <f t="shared" si="52"/>
        <v>1.2206148282097575</v>
      </c>
      <c r="I263" s="4">
        <f t="shared" si="58"/>
        <v>4.3000000000000003E-6</v>
      </c>
      <c r="J263" s="5">
        <f t="shared" si="53"/>
        <v>7.9686274509800172E-7</v>
      </c>
      <c r="K263" s="5">
        <f t="shared" si="54"/>
        <v>6.9209089504905193E-4</v>
      </c>
      <c r="L263" s="5">
        <f t="shared" si="61"/>
        <v>1.3886027364808243E-9</v>
      </c>
      <c r="M263" s="6">
        <f t="shared" si="59"/>
        <v>8.4513070342606301E-6</v>
      </c>
      <c r="N263">
        <f t="shared" si="60"/>
        <v>2.04E-4</v>
      </c>
      <c r="O263">
        <f t="shared" si="55"/>
        <v>0.12206148282097576</v>
      </c>
      <c r="P263">
        <f t="shared" si="62"/>
        <v>0.89957548114818719</v>
      </c>
      <c r="Q263">
        <f t="shared" si="63"/>
        <v>0.29223828629637744</v>
      </c>
      <c r="R263">
        <f t="shared" si="64"/>
        <v>0.29223828629637771</v>
      </c>
    </row>
    <row r="264" spans="6:18">
      <c r="F264">
        <f t="shared" si="56"/>
        <v>26.200000000000102</v>
      </c>
      <c r="G264">
        <f t="shared" si="57"/>
        <v>327.81527848101268</v>
      </c>
      <c r="H264">
        <f t="shared" si="52"/>
        <v>1.2206148282097575</v>
      </c>
      <c r="I264" s="4">
        <f t="shared" si="58"/>
        <v>4.3000000000000003E-6</v>
      </c>
      <c r="J264" s="5">
        <f t="shared" si="53"/>
        <v>7.9686274509800172E-7</v>
      </c>
      <c r="K264" s="5">
        <f t="shared" si="54"/>
        <v>6.9252089504905198E-4</v>
      </c>
      <c r="L264" s="5">
        <f t="shared" si="61"/>
        <v>1.3911925851794484E-9</v>
      </c>
      <c r="M264" s="6">
        <f t="shared" si="59"/>
        <v>8.4618119866662025E-6</v>
      </c>
      <c r="N264">
        <f t="shared" si="60"/>
        <v>2.04E-4</v>
      </c>
      <c r="O264">
        <f t="shared" si="55"/>
        <v>0.12206148282097576</v>
      </c>
      <c r="P264">
        <f t="shared" si="62"/>
        <v>0.89965651504416067</v>
      </c>
      <c r="Q264">
        <f t="shared" si="63"/>
        <v>0.29216452210794414</v>
      </c>
      <c r="R264">
        <f t="shared" si="64"/>
        <v>0.29216452210794436</v>
      </c>
    </row>
    <row r="265" spans="6:18">
      <c r="F265">
        <f t="shared" si="56"/>
        <v>26.300000000000104</v>
      </c>
      <c r="G265">
        <f t="shared" si="57"/>
        <v>327.81527848101268</v>
      </c>
      <c r="H265">
        <f t="shared" si="52"/>
        <v>1.2206148282097575</v>
      </c>
      <c r="I265" s="4">
        <f t="shared" si="58"/>
        <v>4.3000000000000003E-6</v>
      </c>
      <c r="J265" s="5">
        <f t="shared" si="53"/>
        <v>7.9686274509800172E-7</v>
      </c>
      <c r="K265" s="5">
        <f t="shared" si="54"/>
        <v>6.9295089504905203E-4</v>
      </c>
      <c r="L265" s="5">
        <f t="shared" si="61"/>
        <v>1.3937856520530408E-9</v>
      </c>
      <c r="M265" s="6">
        <f t="shared" si="59"/>
        <v>8.4723234638313724E-6</v>
      </c>
      <c r="N265">
        <f t="shared" si="60"/>
        <v>2.04E-4</v>
      </c>
      <c r="O265">
        <f t="shared" si="55"/>
        <v>0.12206148282097576</v>
      </c>
      <c r="P265">
        <f t="shared" si="62"/>
        <v>0.89973734767790181</v>
      </c>
      <c r="Q265">
        <f t="shared" si="63"/>
        <v>0.29209094112611872</v>
      </c>
      <c r="R265">
        <f t="shared" si="64"/>
        <v>0.29209094112611894</v>
      </c>
    </row>
    <row r="266" spans="6:18">
      <c r="F266">
        <f t="shared" si="56"/>
        <v>26.400000000000105</v>
      </c>
      <c r="G266">
        <f t="shared" si="57"/>
        <v>327.81527848101268</v>
      </c>
      <c r="H266">
        <f t="shared" si="52"/>
        <v>1.2206148282097575</v>
      </c>
      <c r="I266" s="4">
        <f t="shared" si="58"/>
        <v>4.3000000000000003E-6</v>
      </c>
      <c r="J266" s="5">
        <f t="shared" si="53"/>
        <v>7.9686274509800172E-7</v>
      </c>
      <c r="K266" s="5">
        <f t="shared" si="54"/>
        <v>6.9338089504905208E-4</v>
      </c>
      <c r="L266" s="5">
        <f t="shared" si="61"/>
        <v>1.3963819390998309E-9</v>
      </c>
      <c r="M266" s="6">
        <f t="shared" si="59"/>
        <v>8.4828414657561449E-6</v>
      </c>
      <c r="N266">
        <f t="shared" si="60"/>
        <v>2.04E-4</v>
      </c>
      <c r="O266">
        <f t="shared" si="55"/>
        <v>0.12206148282097576</v>
      </c>
      <c r="P266">
        <f t="shared" si="62"/>
        <v>0.89981797967386201</v>
      </c>
      <c r="Q266">
        <f t="shared" si="63"/>
        <v>0.29201754278247105</v>
      </c>
      <c r="R266">
        <f t="shared" si="64"/>
        <v>0.29201754278247127</v>
      </c>
    </row>
    <row r="267" spans="6:18">
      <c r="F267">
        <f t="shared" si="56"/>
        <v>26.500000000000107</v>
      </c>
      <c r="G267">
        <f t="shared" si="57"/>
        <v>327.81527848101268</v>
      </c>
      <c r="H267">
        <f t="shared" si="52"/>
        <v>1.2206148282097575</v>
      </c>
      <c r="I267" s="4">
        <f t="shared" si="58"/>
        <v>4.3000000000000003E-6</v>
      </c>
      <c r="J267" s="5">
        <f t="shared" si="53"/>
        <v>7.9686274509800172E-7</v>
      </c>
      <c r="K267" s="5">
        <f t="shared" si="54"/>
        <v>6.9381089504905213E-4</v>
      </c>
      <c r="L267" s="5">
        <f t="shared" si="61"/>
        <v>1.398981448318047E-9</v>
      </c>
      <c r="M267" s="6">
        <f t="shared" si="59"/>
        <v>8.4933659924405149E-6</v>
      </c>
      <c r="N267">
        <f t="shared" si="60"/>
        <v>2.04E-4</v>
      </c>
      <c r="O267">
        <f t="shared" si="55"/>
        <v>0.12206148282097576</v>
      </c>
      <c r="P267">
        <f t="shared" si="62"/>
        <v>0.8998984116541684</v>
      </c>
      <c r="Q267">
        <f t="shared" si="63"/>
        <v>0.29194432651068603</v>
      </c>
      <c r="R267">
        <f t="shared" si="64"/>
        <v>0.29194432651068625</v>
      </c>
    </row>
    <row r="268" spans="6:18">
      <c r="F268">
        <f t="shared" si="56"/>
        <v>26.600000000000108</v>
      </c>
      <c r="G268">
        <f t="shared" si="57"/>
        <v>327.81527848101268</v>
      </c>
      <c r="H268">
        <f t="shared" si="52"/>
        <v>1.2206148282097575</v>
      </c>
      <c r="I268" s="4">
        <f t="shared" si="58"/>
        <v>4.3000000000000003E-6</v>
      </c>
      <c r="J268" s="5">
        <f t="shared" si="53"/>
        <v>7.9686274509800172E-7</v>
      </c>
      <c r="K268" s="5">
        <f t="shared" si="54"/>
        <v>6.9424089504905217E-4</v>
      </c>
      <c r="L268" s="5">
        <f t="shared" si="61"/>
        <v>1.4015841817059186E-9</v>
      </c>
      <c r="M268" s="6">
        <f t="shared" si="59"/>
        <v>8.5038970438844875E-6</v>
      </c>
      <c r="N268">
        <f t="shared" si="60"/>
        <v>2.04E-4</v>
      </c>
      <c r="O268">
        <f t="shared" si="55"/>
        <v>0.12206148282097576</v>
      </c>
      <c r="P268">
        <f t="shared" si="62"/>
        <v>0.89997864423863472</v>
      </c>
      <c r="Q268">
        <f t="shared" si="63"/>
        <v>0.29187129174655441</v>
      </c>
      <c r="R268">
        <f t="shared" si="64"/>
        <v>0.29187129174655463</v>
      </c>
    </row>
    <row r="269" spans="6:18">
      <c r="F269">
        <f t="shared" si="56"/>
        <v>26.700000000000109</v>
      </c>
      <c r="G269">
        <f t="shared" si="57"/>
        <v>327.81527848101268</v>
      </c>
      <c r="H269">
        <f t="shared" si="52"/>
        <v>1.2206148282097575</v>
      </c>
      <c r="I269" s="4">
        <f t="shared" si="58"/>
        <v>4.3000000000000003E-6</v>
      </c>
      <c r="J269" s="5">
        <f t="shared" si="53"/>
        <v>7.9686274509800172E-7</v>
      </c>
      <c r="K269" s="5">
        <f t="shared" si="54"/>
        <v>6.9467089504905222E-4</v>
      </c>
      <c r="L269" s="5">
        <f t="shared" si="61"/>
        <v>1.4041901412616739E-9</v>
      </c>
      <c r="M269" s="6">
        <f t="shared" si="59"/>
        <v>8.5144346200880558E-6</v>
      </c>
      <c r="N269">
        <f t="shared" si="60"/>
        <v>2.04E-4</v>
      </c>
      <c r="O269">
        <f t="shared" si="55"/>
        <v>0.12206148282097576</v>
      </c>
      <c r="P269">
        <f t="shared" si="62"/>
        <v>0.90005867804477202</v>
      </c>
      <c r="Q269">
        <f t="shared" si="63"/>
        <v>0.29179843792796373</v>
      </c>
      <c r="R269">
        <f t="shared" si="64"/>
        <v>0.29179843792796395</v>
      </c>
    </row>
    <row r="270" spans="6:18">
      <c r="F270">
        <f t="shared" si="56"/>
        <v>26.800000000000111</v>
      </c>
      <c r="G270">
        <f t="shared" si="57"/>
        <v>327.81527848101268</v>
      </c>
      <c r="H270">
        <f t="shared" si="52"/>
        <v>1.2206148282097575</v>
      </c>
      <c r="I270" s="4">
        <f t="shared" si="58"/>
        <v>4.3000000000000003E-6</v>
      </c>
      <c r="J270" s="5">
        <f t="shared" si="53"/>
        <v>7.9686274509800172E-7</v>
      </c>
      <c r="K270" s="5">
        <f t="shared" si="54"/>
        <v>6.9510089504905227E-4</v>
      </c>
      <c r="L270" s="5">
        <f t="shared" si="61"/>
        <v>1.4067993289835419E-9</v>
      </c>
      <c r="M270" s="6">
        <f t="shared" si="59"/>
        <v>8.5249787210512234E-6</v>
      </c>
      <c r="N270">
        <f t="shared" si="60"/>
        <v>2.04E-4</v>
      </c>
      <c r="O270">
        <f t="shared" si="55"/>
        <v>0.12206148282097576</v>
      </c>
      <c r="P270">
        <f t="shared" si="62"/>
        <v>0.90013851368779685</v>
      </c>
      <c r="Q270">
        <f t="shared" si="63"/>
        <v>0.29172576449488924</v>
      </c>
      <c r="R270">
        <f t="shared" si="64"/>
        <v>0.29172576449488946</v>
      </c>
    </row>
    <row r="271" spans="6:18">
      <c r="F271">
        <f t="shared" si="56"/>
        <v>26.900000000000112</v>
      </c>
      <c r="G271">
        <f t="shared" si="57"/>
        <v>327.81527848101268</v>
      </c>
      <c r="H271">
        <f t="shared" si="52"/>
        <v>1.2206148282097575</v>
      </c>
      <c r="I271" s="4">
        <f t="shared" si="58"/>
        <v>4.3000000000000003E-6</v>
      </c>
      <c r="J271" s="5">
        <f t="shared" si="53"/>
        <v>7.9686274509800172E-7</v>
      </c>
      <c r="K271" s="5">
        <f t="shared" si="54"/>
        <v>6.9553089504905232E-4</v>
      </c>
      <c r="L271" s="5">
        <f t="shared" si="61"/>
        <v>1.4094117468697518E-9</v>
      </c>
      <c r="M271" s="6">
        <f t="shared" si="59"/>
        <v>8.5355293467739935E-6</v>
      </c>
      <c r="N271">
        <f t="shared" si="60"/>
        <v>2.04E-4</v>
      </c>
      <c r="O271">
        <f t="shared" si="55"/>
        <v>0.12206148282097576</v>
      </c>
      <c r="P271">
        <f t="shared" si="62"/>
        <v>0.90021815178064291</v>
      </c>
      <c r="Q271">
        <f t="shared" si="63"/>
        <v>0.29165327088938475</v>
      </c>
      <c r="R271">
        <f t="shared" si="64"/>
        <v>0.29165327088938503</v>
      </c>
    </row>
    <row r="272" spans="6:18">
      <c r="F272">
        <f t="shared" si="56"/>
        <v>27.000000000000114</v>
      </c>
      <c r="G272">
        <f t="shared" si="57"/>
        <v>327.81527848101268</v>
      </c>
      <c r="H272">
        <f t="shared" si="52"/>
        <v>1.2206148282097575</v>
      </c>
      <c r="I272" s="4">
        <f t="shared" si="58"/>
        <v>4.3000000000000003E-6</v>
      </c>
      <c r="J272" s="5">
        <f t="shared" si="53"/>
        <v>7.9686274509800172E-7</v>
      </c>
      <c r="K272" s="5">
        <f t="shared" si="54"/>
        <v>6.9596089504905237E-4</v>
      </c>
      <c r="L272" s="5">
        <f t="shared" si="61"/>
        <v>1.4120273969185323E-9</v>
      </c>
      <c r="M272" s="6">
        <f t="shared" si="59"/>
        <v>8.5460864972563611E-6</v>
      </c>
      <c r="N272">
        <f t="shared" si="60"/>
        <v>2.04E-4</v>
      </c>
      <c r="O272">
        <f t="shared" si="55"/>
        <v>0.12206148282097576</v>
      </c>
      <c r="P272">
        <f t="shared" si="62"/>
        <v>0.90029759293397049</v>
      </c>
      <c r="Q272">
        <f t="shared" si="63"/>
        <v>0.29158095655557387</v>
      </c>
      <c r="R272">
        <f t="shared" si="64"/>
        <v>0.29158095655557414</v>
      </c>
    </row>
    <row r="273" spans="6:18">
      <c r="F273">
        <f t="shared" si="56"/>
        <v>27.100000000000115</v>
      </c>
      <c r="G273">
        <f t="shared" si="57"/>
        <v>327.81527848101268</v>
      </c>
      <c r="H273">
        <f t="shared" si="52"/>
        <v>1.2206148282097575</v>
      </c>
      <c r="I273" s="4">
        <f t="shared" si="58"/>
        <v>4.3000000000000003E-6</v>
      </c>
      <c r="J273" s="5">
        <f t="shared" si="53"/>
        <v>7.9686274509800172E-7</v>
      </c>
      <c r="K273" s="5">
        <f t="shared" si="54"/>
        <v>6.9639089504905242E-4</v>
      </c>
      <c r="L273" s="5">
        <f t="shared" si="61"/>
        <v>1.4146462811281121E-9</v>
      </c>
      <c r="M273" s="6">
        <f t="shared" si="59"/>
        <v>8.5566501724983263E-6</v>
      </c>
      <c r="N273">
        <f t="shared" si="60"/>
        <v>2.04E-4</v>
      </c>
      <c r="O273">
        <f t="shared" si="55"/>
        <v>0.12206148282097576</v>
      </c>
      <c r="P273">
        <f t="shared" si="62"/>
        <v>0.9003768377561755</v>
      </c>
      <c r="Q273">
        <f t="shared" si="63"/>
        <v>0.29150882093964076</v>
      </c>
      <c r="R273">
        <f t="shared" si="64"/>
        <v>0.29150882093964098</v>
      </c>
    </row>
    <row r="274" spans="6:18">
      <c r="F274">
        <f t="shared" si="56"/>
        <v>27.200000000000117</v>
      </c>
      <c r="G274">
        <f t="shared" si="57"/>
        <v>327.81527848101268</v>
      </c>
      <c r="H274">
        <f t="shared" si="52"/>
        <v>1.2206148282097575</v>
      </c>
      <c r="I274" s="4">
        <f t="shared" si="58"/>
        <v>4.3000000000000003E-6</v>
      </c>
      <c r="J274" s="5">
        <f t="shared" si="53"/>
        <v>7.9686274509800172E-7</v>
      </c>
      <c r="K274" s="5">
        <f t="shared" si="54"/>
        <v>6.9682089504905247E-4</v>
      </c>
      <c r="L274" s="5">
        <f t="shared" si="61"/>
        <v>1.4172684014967202E-9</v>
      </c>
      <c r="M274" s="6">
        <f t="shared" si="59"/>
        <v>8.567220372499894E-6</v>
      </c>
      <c r="N274">
        <f t="shared" si="60"/>
        <v>2.04E-4</v>
      </c>
      <c r="O274">
        <f t="shared" si="55"/>
        <v>0.12206148282097576</v>
      </c>
      <c r="P274">
        <f t="shared" si="62"/>
        <v>0.90045588685340039</v>
      </c>
      <c r="Q274">
        <f t="shared" si="63"/>
        <v>0.29143686348982129</v>
      </c>
      <c r="R274">
        <f t="shared" si="64"/>
        <v>0.29143686348982156</v>
      </c>
    </row>
    <row r="275" spans="6:18">
      <c r="F275">
        <f t="shared" si="56"/>
        <v>27.300000000000118</v>
      </c>
      <c r="G275">
        <f t="shared" si="57"/>
        <v>327.81527848101268</v>
      </c>
      <c r="H275">
        <f t="shared" ref="H275:H338" si="65">(G275-Tf)/ml</f>
        <v>1.2206148282097575</v>
      </c>
      <c r="I275" s="4">
        <f t="shared" si="58"/>
        <v>4.3000000000000003E-6</v>
      </c>
      <c r="J275" s="5">
        <f t="shared" ref="J275:J338" si="66">Glob(H275,N275,Dl,Co,kpart)</f>
        <v>7.9686274509800172E-7</v>
      </c>
      <c r="K275" s="5">
        <f t="shared" ref="K275:K338" si="67">I274*dt+K274</f>
        <v>6.9725089504905251E-4</v>
      </c>
      <c r="L275" s="5">
        <f t="shared" si="61"/>
        <v>1.4198937600225853E-9</v>
      </c>
      <c r="M275" s="6">
        <f t="shared" si="59"/>
        <v>8.5777970972610592E-6</v>
      </c>
      <c r="N275">
        <f t="shared" si="60"/>
        <v>2.04E-4</v>
      </c>
      <c r="O275">
        <f t="shared" ref="O275:O338" si="68">O274+(kpart*H274-O274)/L274/R274*(L274*(R275-R274)+R274*MAX(I274,J274)*M274*dt)</f>
        <v>0.12206148282097576</v>
      </c>
      <c r="P275">
        <f t="shared" si="62"/>
        <v>0.90053474082954277</v>
      </c>
      <c r="Q275">
        <f t="shared" si="63"/>
        <v>0.29136508365639452</v>
      </c>
      <c r="R275">
        <f t="shared" si="64"/>
        <v>0.29136508365639474</v>
      </c>
    </row>
    <row r="276" spans="6:18">
      <c r="F276">
        <f t="shared" si="56"/>
        <v>27.400000000000119</v>
      </c>
      <c r="G276">
        <f t="shared" si="57"/>
        <v>327.81527848101268</v>
      </c>
      <c r="H276">
        <f t="shared" si="65"/>
        <v>1.2206148282097575</v>
      </c>
      <c r="I276" s="4">
        <f t="shared" si="58"/>
        <v>4.3000000000000003E-6</v>
      </c>
      <c r="J276" s="5">
        <f t="shared" si="66"/>
        <v>7.9686274509800172E-7</v>
      </c>
      <c r="K276" s="5">
        <f t="shared" si="67"/>
        <v>6.9768089504905256E-4</v>
      </c>
      <c r="L276" s="5">
        <f t="shared" si="61"/>
        <v>1.4225223587039361E-9</v>
      </c>
      <c r="M276" s="6">
        <f t="shared" si="59"/>
        <v>8.5883803467818202E-6</v>
      </c>
      <c r="N276">
        <f t="shared" si="60"/>
        <v>2.04E-4</v>
      </c>
      <c r="O276">
        <f t="shared" si="68"/>
        <v>0.12206148282097576</v>
      </c>
      <c r="P276">
        <f t="shared" si="62"/>
        <v>0.90061340028626635</v>
      </c>
      <c r="Q276">
        <f t="shared" si="63"/>
        <v>0.29129348089167334</v>
      </c>
      <c r="R276">
        <f t="shared" si="64"/>
        <v>0.29129348089167356</v>
      </c>
    </row>
    <row r="277" spans="6:18">
      <c r="F277">
        <f t="shared" si="56"/>
        <v>27.500000000000121</v>
      </c>
      <c r="G277">
        <f t="shared" si="57"/>
        <v>327.81527848101268</v>
      </c>
      <c r="H277">
        <f t="shared" si="65"/>
        <v>1.2206148282097575</v>
      </c>
      <c r="I277" s="4">
        <f t="shared" si="58"/>
        <v>4.3000000000000003E-6</v>
      </c>
      <c r="J277" s="5">
        <f t="shared" si="66"/>
        <v>7.9686274509800172E-7</v>
      </c>
      <c r="K277" s="5">
        <f t="shared" si="67"/>
        <v>6.9811089504905261E-4</v>
      </c>
      <c r="L277" s="5">
        <f t="shared" si="61"/>
        <v>1.4251541995390022E-9</v>
      </c>
      <c r="M277" s="6">
        <f t="shared" si="59"/>
        <v>8.5989701210621871E-6</v>
      </c>
      <c r="N277">
        <f t="shared" si="60"/>
        <v>2.04E-4</v>
      </c>
      <c r="O277">
        <f t="shared" si="68"/>
        <v>0.12206148282097576</v>
      </c>
      <c r="P277">
        <f t="shared" si="62"/>
        <v>0.90069186582300942</v>
      </c>
      <c r="Q277">
        <f t="shared" si="63"/>
        <v>0.29122205464999618</v>
      </c>
      <c r="R277">
        <f t="shared" si="64"/>
        <v>0.2912220546499964</v>
      </c>
    </row>
    <row r="278" spans="6:18">
      <c r="F278">
        <f t="shared" si="56"/>
        <v>27.600000000000122</v>
      </c>
      <c r="G278">
        <f t="shared" si="57"/>
        <v>327.81527848101268</v>
      </c>
      <c r="H278">
        <f t="shared" si="65"/>
        <v>1.2206148282097575</v>
      </c>
      <c r="I278" s="4">
        <f t="shared" si="58"/>
        <v>4.3000000000000003E-6</v>
      </c>
      <c r="J278" s="5">
        <f t="shared" si="66"/>
        <v>7.9686274509800172E-7</v>
      </c>
      <c r="K278" s="5">
        <f t="shared" si="67"/>
        <v>6.9854089504905266E-4</v>
      </c>
      <c r="L278" s="5">
        <f t="shared" si="61"/>
        <v>1.427789284526012E-9</v>
      </c>
      <c r="M278" s="6">
        <f t="shared" si="59"/>
        <v>8.6095664201021499E-6</v>
      </c>
      <c r="N278">
        <f t="shared" si="60"/>
        <v>2.04E-4</v>
      </c>
      <c r="O278">
        <f t="shared" si="68"/>
        <v>0.12206148282097576</v>
      </c>
      <c r="P278">
        <f t="shared" si="62"/>
        <v>0.90077013803699491</v>
      </c>
      <c r="Q278">
        <f t="shared" si="63"/>
        <v>0.29115080438771795</v>
      </c>
      <c r="R278">
        <f t="shared" si="64"/>
        <v>0.29115080438771812</v>
      </c>
    </row>
    <row r="279" spans="6:18">
      <c r="F279">
        <f t="shared" si="56"/>
        <v>27.700000000000124</v>
      </c>
      <c r="G279">
        <f t="shared" si="57"/>
        <v>327.81527848101268</v>
      </c>
      <c r="H279">
        <f t="shared" si="65"/>
        <v>1.2206148282097575</v>
      </c>
      <c r="I279" s="4">
        <f t="shared" si="58"/>
        <v>4.3000000000000003E-6</v>
      </c>
      <c r="J279" s="5">
        <f t="shared" si="66"/>
        <v>7.9686274509800172E-7</v>
      </c>
      <c r="K279" s="5">
        <f t="shared" si="67"/>
        <v>6.9897089504905271E-4</v>
      </c>
      <c r="L279" s="5">
        <f t="shared" si="61"/>
        <v>1.4304276156631941E-9</v>
      </c>
      <c r="M279" s="6">
        <f t="shared" si="59"/>
        <v>8.6201692439017136E-6</v>
      </c>
      <c r="N279">
        <f t="shared" si="60"/>
        <v>2.04E-4</v>
      </c>
      <c r="O279">
        <f t="shared" si="68"/>
        <v>0.12206148282097576</v>
      </c>
      <c r="P279">
        <f t="shared" si="62"/>
        <v>0.90084821752324051</v>
      </c>
      <c r="Q279">
        <f t="shared" si="63"/>
        <v>0.29107972956320144</v>
      </c>
      <c r="R279">
        <f t="shared" si="64"/>
        <v>0.29107972956320161</v>
      </c>
    </row>
    <row r="280" spans="6:18">
      <c r="F280">
        <f t="shared" si="56"/>
        <v>27.800000000000125</v>
      </c>
      <c r="G280">
        <f t="shared" si="57"/>
        <v>327.81527848101268</v>
      </c>
      <c r="H280">
        <f t="shared" si="65"/>
        <v>1.2206148282097575</v>
      </c>
      <c r="I280" s="4">
        <f t="shared" si="58"/>
        <v>4.3000000000000003E-6</v>
      </c>
      <c r="J280" s="5">
        <f t="shared" si="66"/>
        <v>7.9686274509800172E-7</v>
      </c>
      <c r="K280" s="5">
        <f t="shared" si="67"/>
        <v>6.9940089504905276E-4</v>
      </c>
      <c r="L280" s="5">
        <f t="shared" si="61"/>
        <v>1.4330691949487776E-9</v>
      </c>
      <c r="M280" s="6">
        <f t="shared" si="59"/>
        <v>8.6307785924608747E-6</v>
      </c>
      <c r="N280">
        <f t="shared" si="60"/>
        <v>2.04E-4</v>
      </c>
      <c r="O280">
        <f t="shared" si="68"/>
        <v>0.12206148282097576</v>
      </c>
      <c r="P280">
        <f t="shared" si="62"/>
        <v>0.90092610487456692</v>
      </c>
      <c r="Q280">
        <f t="shared" si="63"/>
        <v>0.29100882963680874</v>
      </c>
      <c r="R280">
        <f t="shared" si="64"/>
        <v>0.29100882963680896</v>
      </c>
    </row>
    <row r="281" spans="6:18">
      <c r="F281">
        <f t="shared" si="56"/>
        <v>27.900000000000126</v>
      </c>
      <c r="G281">
        <f t="shared" si="57"/>
        <v>327.81527848101268</v>
      </c>
      <c r="H281">
        <f t="shared" si="65"/>
        <v>1.2206148282097575</v>
      </c>
      <c r="I281" s="4">
        <f t="shared" si="58"/>
        <v>4.3000000000000003E-6</v>
      </c>
      <c r="J281" s="5">
        <f t="shared" si="66"/>
        <v>7.9686274509800172E-7</v>
      </c>
      <c r="K281" s="5">
        <f t="shared" si="67"/>
        <v>6.998308950490528E-4</v>
      </c>
      <c r="L281" s="5">
        <f t="shared" si="61"/>
        <v>1.4357140243809916E-9</v>
      </c>
      <c r="M281" s="6">
        <f t="shared" si="59"/>
        <v>8.6413944657796368E-6</v>
      </c>
      <c r="N281">
        <f t="shared" si="60"/>
        <v>2.04E-4</v>
      </c>
      <c r="O281">
        <f t="shared" si="68"/>
        <v>0.12206148282097576</v>
      </c>
      <c r="P281">
        <f t="shared" si="62"/>
        <v>0.90100380068160857</v>
      </c>
      <c r="Q281">
        <f t="shared" si="63"/>
        <v>0.29093810407089271</v>
      </c>
      <c r="R281">
        <f t="shared" si="64"/>
        <v>0.29093810407089288</v>
      </c>
    </row>
    <row r="282" spans="6:18">
      <c r="F282">
        <f t="shared" si="56"/>
        <v>28.000000000000128</v>
      </c>
      <c r="G282">
        <f t="shared" si="57"/>
        <v>327.81527848101268</v>
      </c>
      <c r="H282">
        <f t="shared" si="65"/>
        <v>1.2206148282097575</v>
      </c>
      <c r="I282" s="4">
        <f t="shared" si="58"/>
        <v>4.3000000000000003E-6</v>
      </c>
      <c r="J282" s="5">
        <f t="shared" si="66"/>
        <v>7.9686274509800172E-7</v>
      </c>
      <c r="K282" s="5">
        <f t="shared" si="67"/>
        <v>7.0026089504905285E-4</v>
      </c>
      <c r="L282" s="5">
        <f t="shared" si="61"/>
        <v>1.4383621059580643E-9</v>
      </c>
      <c r="M282" s="6">
        <f t="shared" si="59"/>
        <v>8.6520168638579963E-6</v>
      </c>
      <c r="N282">
        <f t="shared" si="60"/>
        <v>2.04E-4</v>
      </c>
      <c r="O282">
        <f t="shared" si="68"/>
        <v>0.12206148282097576</v>
      </c>
      <c r="P282">
        <f t="shared" si="62"/>
        <v>0.90108130553282195</v>
      </c>
      <c r="Q282">
        <f t="shared" si="63"/>
        <v>0.29086755232978806</v>
      </c>
      <c r="R282">
        <f t="shared" si="64"/>
        <v>0.29086755232978828</v>
      </c>
    </row>
    <row r="283" spans="6:18">
      <c r="F283">
        <f t="shared" si="56"/>
        <v>28.100000000000129</v>
      </c>
      <c r="G283">
        <f t="shared" si="57"/>
        <v>327.81527848101268</v>
      </c>
      <c r="H283">
        <f t="shared" si="65"/>
        <v>1.2206148282097575</v>
      </c>
      <c r="I283" s="4">
        <f t="shared" si="58"/>
        <v>4.3000000000000003E-6</v>
      </c>
      <c r="J283" s="5">
        <f t="shared" si="66"/>
        <v>7.9686274509800172E-7</v>
      </c>
      <c r="K283" s="5">
        <f t="shared" si="67"/>
        <v>7.006908950490529E-4</v>
      </c>
      <c r="L283" s="5">
        <f t="shared" si="61"/>
        <v>1.4410134416782254E-9</v>
      </c>
      <c r="M283" s="6">
        <f t="shared" si="59"/>
        <v>8.6626457866959567E-6</v>
      </c>
      <c r="N283">
        <f t="shared" si="60"/>
        <v>2.04E-4</v>
      </c>
      <c r="O283">
        <f t="shared" si="68"/>
        <v>0.12206148282097576</v>
      </c>
      <c r="P283">
        <f t="shared" si="62"/>
        <v>0.90115862001449609</v>
      </c>
      <c r="Q283">
        <f t="shared" si="63"/>
        <v>0.29079717387980331</v>
      </c>
      <c r="R283">
        <f t="shared" si="64"/>
        <v>0.29079717387980353</v>
      </c>
    </row>
    <row r="284" spans="6:18">
      <c r="F284">
        <f t="shared" ref="F284:F347" si="69">F283+dt</f>
        <v>28.200000000000131</v>
      </c>
      <c r="G284">
        <f t="shared" si="57"/>
        <v>327.81527848101268</v>
      </c>
      <c r="H284">
        <f t="shared" si="65"/>
        <v>1.2206148282097575</v>
      </c>
      <c r="I284" s="4">
        <f t="shared" si="58"/>
        <v>4.3000000000000003E-6</v>
      </c>
      <c r="J284" s="5">
        <f t="shared" si="66"/>
        <v>7.9686274509800172E-7</v>
      </c>
      <c r="K284" s="5">
        <f t="shared" si="67"/>
        <v>7.0112089504905295E-4</v>
      </c>
      <c r="L284" s="5">
        <f t="shared" si="61"/>
        <v>1.4436680335397031E-9</v>
      </c>
      <c r="M284" s="6">
        <f t="shared" si="59"/>
        <v>8.6732812342935163E-6</v>
      </c>
      <c r="N284">
        <f t="shared" si="60"/>
        <v>2.04E-4</v>
      </c>
      <c r="O284">
        <f t="shared" si="68"/>
        <v>0.12206148282097576</v>
      </c>
      <c r="P284">
        <f t="shared" si="62"/>
        <v>0.90123574471076051</v>
      </c>
      <c r="Q284">
        <f t="shared" si="63"/>
        <v>0.29072696818921195</v>
      </c>
      <c r="R284">
        <f t="shared" si="64"/>
        <v>0.29072696818921218</v>
      </c>
    </row>
    <row r="285" spans="6:18">
      <c r="F285">
        <f t="shared" si="69"/>
        <v>28.300000000000132</v>
      </c>
      <c r="G285">
        <f t="shared" si="57"/>
        <v>327.81527848101268</v>
      </c>
      <c r="H285">
        <f t="shared" si="65"/>
        <v>1.2206148282097575</v>
      </c>
      <c r="I285" s="4">
        <f t="shared" si="58"/>
        <v>4.3000000000000003E-6</v>
      </c>
      <c r="J285" s="5">
        <f t="shared" si="66"/>
        <v>7.9686274509800172E-7</v>
      </c>
      <c r="K285" s="5">
        <f t="shared" si="67"/>
        <v>7.01550895049053E-4</v>
      </c>
      <c r="L285" s="5">
        <f t="shared" si="61"/>
        <v>1.4463258835407263E-9</v>
      </c>
      <c r="M285" s="6">
        <f t="shared" si="59"/>
        <v>8.6839232066506734E-6</v>
      </c>
      <c r="N285">
        <f t="shared" si="60"/>
        <v>2.04E-4</v>
      </c>
      <c r="O285">
        <f t="shared" si="68"/>
        <v>0.12206148282097576</v>
      </c>
      <c r="P285">
        <f t="shared" si="62"/>
        <v>0.9013126802035959</v>
      </c>
      <c r="Q285">
        <f t="shared" si="63"/>
        <v>0.29065693472824411</v>
      </c>
      <c r="R285">
        <f t="shared" si="64"/>
        <v>0.29065693472824433</v>
      </c>
    </row>
    <row r="286" spans="6:18">
      <c r="F286">
        <f t="shared" si="69"/>
        <v>28.400000000000134</v>
      </c>
      <c r="G286">
        <f t="shared" si="57"/>
        <v>327.81527848101268</v>
      </c>
      <c r="H286">
        <f t="shared" si="65"/>
        <v>1.2206148282097575</v>
      </c>
      <c r="I286" s="4">
        <f t="shared" si="58"/>
        <v>4.3000000000000003E-6</v>
      </c>
      <c r="J286" s="5">
        <f t="shared" si="66"/>
        <v>7.9686274509800172E-7</v>
      </c>
      <c r="K286" s="5">
        <f t="shared" si="67"/>
        <v>7.0198089504905305E-4</v>
      </c>
      <c r="L286" s="5">
        <f t="shared" si="61"/>
        <v>1.4489869936795244E-9</v>
      </c>
      <c r="M286" s="6">
        <f t="shared" si="59"/>
        <v>8.6945717037674331E-6</v>
      </c>
      <c r="N286">
        <f t="shared" si="60"/>
        <v>2.04E-4</v>
      </c>
      <c r="O286">
        <f t="shared" si="68"/>
        <v>0.12206148282097576</v>
      </c>
      <c r="P286">
        <f t="shared" si="62"/>
        <v>0.90138942707284242</v>
      </c>
      <c r="Q286">
        <f t="shared" si="63"/>
        <v>0.29058707296907826</v>
      </c>
      <c r="R286">
        <f t="shared" si="64"/>
        <v>0.29058707296907849</v>
      </c>
    </row>
    <row r="287" spans="6:18">
      <c r="F287">
        <f t="shared" si="69"/>
        <v>28.500000000000135</v>
      </c>
      <c r="G287">
        <f t="shared" si="57"/>
        <v>327.81527848101268</v>
      </c>
      <c r="H287">
        <f t="shared" si="65"/>
        <v>1.2206148282097575</v>
      </c>
      <c r="I287" s="4">
        <f t="shared" si="58"/>
        <v>4.3000000000000003E-6</v>
      </c>
      <c r="J287" s="5">
        <f t="shared" si="66"/>
        <v>7.9686274509800172E-7</v>
      </c>
      <c r="K287" s="5">
        <f t="shared" si="67"/>
        <v>7.0241089504905309E-4</v>
      </c>
      <c r="L287" s="5">
        <f t="shared" si="61"/>
        <v>1.451651365954326E-9</v>
      </c>
      <c r="M287" s="6">
        <f t="shared" si="59"/>
        <v>8.705226725643792E-6</v>
      </c>
      <c r="N287">
        <f t="shared" si="60"/>
        <v>2.04E-4</v>
      </c>
      <c r="O287">
        <f t="shared" si="68"/>
        <v>0.12206148282097576</v>
      </c>
      <c r="P287">
        <f t="shared" si="62"/>
        <v>0.90146598589620885</v>
      </c>
      <c r="Q287">
        <f t="shared" si="63"/>
        <v>0.29051738238583275</v>
      </c>
      <c r="R287">
        <f t="shared" si="64"/>
        <v>0.29051738238583297</v>
      </c>
    </row>
    <row r="288" spans="6:18">
      <c r="F288">
        <f t="shared" si="69"/>
        <v>28.600000000000136</v>
      </c>
      <c r="G288">
        <f t="shared" si="57"/>
        <v>327.81527848101268</v>
      </c>
      <c r="H288">
        <f t="shared" si="65"/>
        <v>1.2206148282097575</v>
      </c>
      <c r="I288" s="4">
        <f t="shared" si="58"/>
        <v>4.3000000000000003E-6</v>
      </c>
      <c r="J288" s="5">
        <f t="shared" si="66"/>
        <v>7.9686274509800172E-7</v>
      </c>
      <c r="K288" s="5">
        <f t="shared" si="67"/>
        <v>7.0284089504905314E-4</v>
      </c>
      <c r="L288" s="5">
        <f t="shared" si="61"/>
        <v>1.4543190023633593E-9</v>
      </c>
      <c r="M288" s="6">
        <f t="shared" si="59"/>
        <v>8.7158882722797467E-6</v>
      </c>
      <c r="N288">
        <f t="shared" si="60"/>
        <v>2.04E-4</v>
      </c>
      <c r="O288">
        <f t="shared" si="68"/>
        <v>0.12206148282097576</v>
      </c>
      <c r="P288">
        <f t="shared" si="62"/>
        <v>0.90154235724928244</v>
      </c>
      <c r="Q288">
        <f t="shared" si="63"/>
        <v>0.2904478624545575</v>
      </c>
      <c r="R288">
        <f t="shared" si="64"/>
        <v>0.29044786245455773</v>
      </c>
    </row>
    <row r="289" spans="6:18">
      <c r="F289">
        <f t="shared" si="69"/>
        <v>28.700000000000138</v>
      </c>
      <c r="G289">
        <f t="shared" si="57"/>
        <v>327.81527848101268</v>
      </c>
      <c r="H289">
        <f t="shared" si="65"/>
        <v>1.2206148282097575</v>
      </c>
      <c r="I289" s="4">
        <f t="shared" si="58"/>
        <v>4.3000000000000003E-6</v>
      </c>
      <c r="J289" s="5">
        <f t="shared" si="66"/>
        <v>7.9686274509800172E-7</v>
      </c>
      <c r="K289" s="5">
        <f t="shared" si="67"/>
        <v>7.0327089504905319E-4</v>
      </c>
      <c r="L289" s="5">
        <f t="shared" si="61"/>
        <v>1.4569899049048542E-9</v>
      </c>
      <c r="M289" s="6">
        <f t="shared" si="59"/>
        <v>8.7265563436753039E-6</v>
      </c>
      <c r="N289">
        <f t="shared" si="60"/>
        <v>2.04E-4</v>
      </c>
      <c r="O289">
        <f t="shared" si="68"/>
        <v>0.12206148282097576</v>
      </c>
      <c r="P289">
        <f t="shared" si="62"/>
        <v>0.90161854170553735</v>
      </c>
      <c r="Q289">
        <f t="shared" si="63"/>
        <v>0.29037851265322584</v>
      </c>
      <c r="R289">
        <f t="shared" si="64"/>
        <v>0.29037851265322601</v>
      </c>
    </row>
    <row r="290" spans="6:18">
      <c r="F290">
        <f t="shared" si="69"/>
        <v>28.800000000000139</v>
      </c>
      <c r="G290">
        <f t="shared" si="57"/>
        <v>327.81527848101268</v>
      </c>
      <c r="H290">
        <f t="shared" si="65"/>
        <v>1.2206148282097575</v>
      </c>
      <c r="I290" s="4">
        <f t="shared" si="58"/>
        <v>4.3000000000000003E-6</v>
      </c>
      <c r="J290" s="5">
        <f t="shared" si="66"/>
        <v>7.9686274509800172E-7</v>
      </c>
      <c r="K290" s="5">
        <f t="shared" si="67"/>
        <v>7.0370089504905324E-4</v>
      </c>
      <c r="L290" s="5">
        <f t="shared" si="61"/>
        <v>1.4596640755770389E-9</v>
      </c>
      <c r="M290" s="6">
        <f t="shared" si="59"/>
        <v>8.7372309398304587E-6</v>
      </c>
      <c r="N290">
        <f t="shared" si="60"/>
        <v>2.04E-4</v>
      </c>
      <c r="O290">
        <f t="shared" si="68"/>
        <v>0.12206148282097576</v>
      </c>
      <c r="P290">
        <f t="shared" si="62"/>
        <v>0.90169453983634418</v>
      </c>
      <c r="Q290">
        <f t="shared" si="63"/>
        <v>0.29030933246172602</v>
      </c>
      <c r="R290">
        <f t="shared" si="64"/>
        <v>0.29030933246172619</v>
      </c>
    </row>
    <row r="291" spans="6:18">
      <c r="F291">
        <f t="shared" si="69"/>
        <v>28.900000000000141</v>
      </c>
      <c r="G291">
        <f t="shared" si="57"/>
        <v>327.81527848101268</v>
      </c>
      <c r="H291">
        <f t="shared" si="65"/>
        <v>1.2206148282097575</v>
      </c>
      <c r="I291" s="4">
        <f t="shared" si="58"/>
        <v>4.3000000000000003E-6</v>
      </c>
      <c r="J291" s="5">
        <f t="shared" si="66"/>
        <v>7.9686274509800172E-7</v>
      </c>
      <c r="K291" s="5">
        <f t="shared" si="67"/>
        <v>7.0413089504905329E-4</v>
      </c>
      <c r="L291" s="5">
        <f t="shared" si="61"/>
        <v>1.4623415163781422E-9</v>
      </c>
      <c r="M291" s="6">
        <f t="shared" si="59"/>
        <v>8.7479120607452126E-6</v>
      </c>
      <c r="N291">
        <f t="shared" si="60"/>
        <v>2.04E-4</v>
      </c>
      <c r="O291">
        <f t="shared" si="68"/>
        <v>0.12206148282097576</v>
      </c>
      <c r="P291">
        <f t="shared" si="62"/>
        <v>0.90177035221097812</v>
      </c>
      <c r="Q291">
        <f t="shared" si="63"/>
        <v>0.2902403213618534</v>
      </c>
      <c r="R291">
        <f t="shared" si="64"/>
        <v>0.29024032136185357</v>
      </c>
    </row>
    <row r="292" spans="6:18">
      <c r="F292">
        <f t="shared" si="69"/>
        <v>29.000000000000142</v>
      </c>
      <c r="G292">
        <f t="shared" si="57"/>
        <v>327.81527848101268</v>
      </c>
      <c r="H292">
        <f t="shared" si="65"/>
        <v>1.2206148282097575</v>
      </c>
      <c r="I292" s="4">
        <f t="shared" si="58"/>
        <v>4.3000000000000003E-6</v>
      </c>
      <c r="J292" s="5">
        <f t="shared" si="66"/>
        <v>7.9686274509800172E-7</v>
      </c>
      <c r="K292" s="5">
        <f t="shared" si="67"/>
        <v>7.0456089504905334E-4</v>
      </c>
      <c r="L292" s="5">
        <f t="shared" si="61"/>
        <v>1.4650222293063935E-9</v>
      </c>
      <c r="M292" s="6">
        <f t="shared" si="59"/>
        <v>8.7585997064195675E-6</v>
      </c>
      <c r="N292">
        <f t="shared" si="60"/>
        <v>2.04E-4</v>
      </c>
      <c r="O292">
        <f t="shared" si="68"/>
        <v>0.12206148282097576</v>
      </c>
      <c r="P292">
        <f t="shared" si="62"/>
        <v>0.90184597939662925</v>
      </c>
      <c r="Q292">
        <f t="shared" si="63"/>
        <v>0.29017147883730193</v>
      </c>
      <c r="R292">
        <f t="shared" si="64"/>
        <v>0.2901714788373021</v>
      </c>
    </row>
    <row r="293" spans="6:18">
      <c r="F293">
        <f t="shared" si="69"/>
        <v>29.100000000000144</v>
      </c>
      <c r="G293">
        <f t="shared" si="57"/>
        <v>327.81527848101268</v>
      </c>
      <c r="H293">
        <f t="shared" si="65"/>
        <v>1.2206148282097575</v>
      </c>
      <c r="I293" s="4">
        <f t="shared" si="58"/>
        <v>4.3000000000000003E-6</v>
      </c>
      <c r="J293" s="5">
        <f t="shared" si="66"/>
        <v>7.9686274509800172E-7</v>
      </c>
      <c r="K293" s="5">
        <f t="shared" si="67"/>
        <v>7.0499089504905338E-4</v>
      </c>
      <c r="L293" s="5">
        <f t="shared" si="61"/>
        <v>1.4677062163600211E-9</v>
      </c>
      <c r="M293" s="6">
        <f t="shared" si="59"/>
        <v>8.7692938768535215E-6</v>
      </c>
      <c r="N293">
        <f t="shared" si="60"/>
        <v>2.04E-4</v>
      </c>
      <c r="O293">
        <f t="shared" si="68"/>
        <v>0.12206148282097576</v>
      </c>
      <c r="P293">
        <f t="shared" si="62"/>
        <v>0.90192142195840996</v>
      </c>
      <c r="Q293">
        <f t="shared" si="63"/>
        <v>0.29010280437365626</v>
      </c>
      <c r="R293">
        <f t="shared" si="64"/>
        <v>0.29010280437365649</v>
      </c>
    </row>
    <row r="294" spans="6:18">
      <c r="F294">
        <f t="shared" si="69"/>
        <v>29.200000000000145</v>
      </c>
      <c r="G294">
        <f t="shared" si="57"/>
        <v>327.81527848101268</v>
      </c>
      <c r="H294">
        <f t="shared" si="65"/>
        <v>1.2206148282097575</v>
      </c>
      <c r="I294" s="4">
        <f t="shared" si="58"/>
        <v>4.3000000000000003E-6</v>
      </c>
      <c r="J294" s="5">
        <f t="shared" si="66"/>
        <v>7.9686274509800172E-7</v>
      </c>
      <c r="K294" s="5">
        <f t="shared" si="67"/>
        <v>7.0542089504905343E-4</v>
      </c>
      <c r="L294" s="5">
        <f t="shared" si="61"/>
        <v>1.4703934795372542E-9</v>
      </c>
      <c r="M294" s="6">
        <f t="shared" si="59"/>
        <v>8.779994572047073E-6</v>
      </c>
      <c r="N294">
        <f t="shared" si="60"/>
        <v>2.04E-4</v>
      </c>
      <c r="O294">
        <f t="shared" si="68"/>
        <v>0.12206148282097576</v>
      </c>
      <c r="P294">
        <f t="shared" si="62"/>
        <v>0.90199668045936487</v>
      </c>
      <c r="Q294">
        <f t="shared" si="63"/>
        <v>0.29003429745838366</v>
      </c>
      <c r="R294">
        <f t="shared" si="64"/>
        <v>0.29003429745838388</v>
      </c>
    </row>
    <row r="295" spans="6:18">
      <c r="F295">
        <f t="shared" si="69"/>
        <v>29.300000000000146</v>
      </c>
      <c r="G295">
        <f t="shared" si="57"/>
        <v>327.81527848101268</v>
      </c>
      <c r="H295">
        <f t="shared" si="65"/>
        <v>1.2206148282097575</v>
      </c>
      <c r="I295" s="4">
        <f t="shared" si="58"/>
        <v>4.3000000000000003E-6</v>
      </c>
      <c r="J295" s="5">
        <f t="shared" si="66"/>
        <v>7.9686274509800172E-7</v>
      </c>
      <c r="K295" s="5">
        <f t="shared" si="67"/>
        <v>7.0585089504905348E-4</v>
      </c>
      <c r="L295" s="5">
        <f t="shared" si="61"/>
        <v>1.4730840208363215E-9</v>
      </c>
      <c r="M295" s="6">
        <f t="shared" si="59"/>
        <v>8.7907017920002254E-6</v>
      </c>
      <c r="N295">
        <f t="shared" si="60"/>
        <v>2.04E-4</v>
      </c>
      <c r="O295">
        <f t="shared" si="68"/>
        <v>0.12206148282097576</v>
      </c>
      <c r="P295">
        <f t="shared" si="62"/>
        <v>0.90207175546047957</v>
      </c>
      <c r="Q295">
        <f t="shared" si="63"/>
        <v>0.28996595758082583</v>
      </c>
      <c r="R295">
        <f t="shared" si="64"/>
        <v>0.28996595758082605</v>
      </c>
    </row>
    <row r="296" spans="6:18">
      <c r="F296">
        <f t="shared" si="69"/>
        <v>29.400000000000148</v>
      </c>
      <c r="G296">
        <f t="shared" si="57"/>
        <v>327.81527848101268</v>
      </c>
      <c r="H296">
        <f t="shared" si="65"/>
        <v>1.2206148282097575</v>
      </c>
      <c r="I296" s="4">
        <f t="shared" si="58"/>
        <v>4.3000000000000003E-6</v>
      </c>
      <c r="J296" s="5">
        <f t="shared" si="66"/>
        <v>7.9686274509800172E-7</v>
      </c>
      <c r="K296" s="5">
        <f t="shared" si="67"/>
        <v>7.0628089504905353E-4</v>
      </c>
      <c r="L296" s="5">
        <f t="shared" si="61"/>
        <v>1.475777842255452E-9</v>
      </c>
      <c r="M296" s="6">
        <f t="shared" si="59"/>
        <v>8.801415536712977E-6</v>
      </c>
      <c r="N296">
        <f t="shared" si="60"/>
        <v>2.04E-4</v>
      </c>
      <c r="O296">
        <f t="shared" si="68"/>
        <v>0.12206148282097576</v>
      </c>
      <c r="P296">
        <f t="shared" si="62"/>
        <v>0.90214664752068863</v>
      </c>
      <c r="Q296">
        <f t="shared" si="63"/>
        <v>0.28989778423219109</v>
      </c>
      <c r="R296">
        <f t="shared" si="64"/>
        <v>0.28989778423219131</v>
      </c>
    </row>
    <row r="297" spans="6:18">
      <c r="F297">
        <f t="shared" si="69"/>
        <v>29.500000000000149</v>
      </c>
      <c r="G297">
        <f t="shared" si="57"/>
        <v>327.81527848101268</v>
      </c>
      <c r="H297">
        <f t="shared" si="65"/>
        <v>1.2206148282097575</v>
      </c>
      <c r="I297" s="4">
        <f t="shared" si="58"/>
        <v>4.3000000000000003E-6</v>
      </c>
      <c r="J297" s="5">
        <f t="shared" si="66"/>
        <v>7.9686274509800172E-7</v>
      </c>
      <c r="K297" s="5">
        <f t="shared" si="67"/>
        <v>7.0671089504905358E-4</v>
      </c>
      <c r="L297" s="5">
        <f t="shared" si="61"/>
        <v>1.4784749457928745E-9</v>
      </c>
      <c r="M297" s="6">
        <f t="shared" si="59"/>
        <v>8.8121358061853278E-6</v>
      </c>
      <c r="N297">
        <f t="shared" si="60"/>
        <v>2.04E-4</v>
      </c>
      <c r="O297">
        <f t="shared" si="68"/>
        <v>0.12206148282097576</v>
      </c>
      <c r="P297">
        <f t="shared" si="62"/>
        <v>0.90222135719688523</v>
      </c>
      <c r="Q297">
        <f t="shared" si="63"/>
        <v>0.28982977690554629</v>
      </c>
      <c r="R297">
        <f t="shared" si="64"/>
        <v>0.28982977690554651</v>
      </c>
    </row>
    <row r="298" spans="6:18">
      <c r="F298">
        <f t="shared" si="69"/>
        <v>29.600000000000151</v>
      </c>
      <c r="G298">
        <f t="shared" si="57"/>
        <v>327.81527848101268</v>
      </c>
      <c r="H298">
        <f t="shared" si="65"/>
        <v>1.2206148282097575</v>
      </c>
      <c r="I298" s="4">
        <f t="shared" si="58"/>
        <v>4.3000000000000003E-6</v>
      </c>
      <c r="J298" s="5">
        <f t="shared" si="66"/>
        <v>7.9686274509800172E-7</v>
      </c>
      <c r="K298" s="5">
        <f t="shared" si="67"/>
        <v>7.0714089504905363E-4</v>
      </c>
      <c r="L298" s="5">
        <f t="shared" si="61"/>
        <v>1.4811753334468179E-9</v>
      </c>
      <c r="M298" s="6">
        <f t="shared" si="59"/>
        <v>8.8228626004172795E-6</v>
      </c>
      <c r="N298">
        <f t="shared" si="60"/>
        <v>2.04E-4</v>
      </c>
      <c r="O298">
        <f t="shared" si="68"/>
        <v>0.12206148282097576</v>
      </c>
      <c r="P298">
        <f t="shared" si="62"/>
        <v>0.90229588504392932</v>
      </c>
      <c r="Q298">
        <f t="shared" si="63"/>
        <v>0.28976193509580894</v>
      </c>
      <c r="R298">
        <f t="shared" si="64"/>
        <v>0.28976193509580916</v>
      </c>
    </row>
    <row r="299" spans="6:18">
      <c r="F299">
        <f t="shared" si="69"/>
        <v>29.700000000000152</v>
      </c>
      <c r="G299">
        <f t="shared" si="57"/>
        <v>327.81527848101268</v>
      </c>
      <c r="H299">
        <f t="shared" si="65"/>
        <v>1.2206148282097575</v>
      </c>
      <c r="I299" s="4">
        <f t="shared" si="58"/>
        <v>4.3000000000000003E-6</v>
      </c>
      <c r="J299" s="5">
        <f t="shared" si="66"/>
        <v>7.9686274509800172E-7</v>
      </c>
      <c r="K299" s="5">
        <f t="shared" si="67"/>
        <v>7.0757089504905368E-4</v>
      </c>
      <c r="L299" s="5">
        <f t="shared" si="61"/>
        <v>1.4838790072155107E-9</v>
      </c>
      <c r="M299" s="6">
        <f t="shared" si="59"/>
        <v>8.8335959194088269E-6</v>
      </c>
      <c r="N299">
        <f t="shared" si="60"/>
        <v>2.04E-4</v>
      </c>
      <c r="O299">
        <f t="shared" si="68"/>
        <v>0.12206148282097576</v>
      </c>
      <c r="P299">
        <f t="shared" si="62"/>
        <v>0.90237023161465657</v>
      </c>
      <c r="Q299">
        <f t="shared" si="63"/>
        <v>0.28969425829973944</v>
      </c>
      <c r="R299">
        <f t="shared" si="64"/>
        <v>0.28969425829973966</v>
      </c>
    </row>
    <row r="300" spans="6:18">
      <c r="F300">
        <f t="shared" si="69"/>
        <v>29.800000000000153</v>
      </c>
      <c r="G300">
        <f t="shared" si="57"/>
        <v>327.81527848101268</v>
      </c>
      <c r="H300">
        <f t="shared" si="65"/>
        <v>1.2206148282097575</v>
      </c>
      <c r="I300" s="4">
        <f t="shared" si="58"/>
        <v>4.3000000000000003E-6</v>
      </c>
      <c r="J300" s="5">
        <f t="shared" si="66"/>
        <v>7.9686274509800172E-7</v>
      </c>
      <c r="K300" s="5">
        <f t="shared" si="67"/>
        <v>7.0800089504905372E-4</v>
      </c>
      <c r="L300" s="5">
        <f t="shared" si="61"/>
        <v>1.4865859690971822E-9</v>
      </c>
      <c r="M300" s="6">
        <f t="shared" si="59"/>
        <v>8.8443357631599753E-6</v>
      </c>
      <c r="N300">
        <f t="shared" si="60"/>
        <v>2.04E-4</v>
      </c>
      <c r="O300">
        <f t="shared" si="68"/>
        <v>0.12206148282097576</v>
      </c>
      <c r="P300">
        <f t="shared" si="62"/>
        <v>0.90244439745988714</v>
      </c>
      <c r="Q300">
        <f t="shared" si="63"/>
        <v>0.28962674601593302</v>
      </c>
      <c r="R300">
        <f t="shared" si="64"/>
        <v>0.28962674601593325</v>
      </c>
    </row>
    <row r="301" spans="6:18">
      <c r="F301">
        <f t="shared" si="69"/>
        <v>29.900000000000155</v>
      </c>
      <c r="G301">
        <f t="shared" si="57"/>
        <v>327.81527848101268</v>
      </c>
      <c r="H301">
        <f t="shared" si="65"/>
        <v>1.2206148282097575</v>
      </c>
      <c r="I301" s="4">
        <f t="shared" si="58"/>
        <v>4.3000000000000003E-6</v>
      </c>
      <c r="J301" s="5">
        <f t="shared" si="66"/>
        <v>7.9686274509800172E-7</v>
      </c>
      <c r="K301" s="5">
        <f t="shared" si="67"/>
        <v>7.0843089504905377E-4</v>
      </c>
      <c r="L301" s="5">
        <f t="shared" si="61"/>
        <v>1.4892962210900608E-9</v>
      </c>
      <c r="M301" s="6">
        <f t="shared" si="59"/>
        <v>8.8550821316707228E-6</v>
      </c>
      <c r="N301">
        <f t="shared" si="60"/>
        <v>2.04E-4</v>
      </c>
      <c r="O301">
        <f t="shared" si="68"/>
        <v>0.12206148282097576</v>
      </c>
      <c r="P301">
        <f t="shared" si="62"/>
        <v>0.90251838312843302</v>
      </c>
      <c r="Q301">
        <f t="shared" si="63"/>
        <v>0.2895593977448121</v>
      </c>
      <c r="R301">
        <f t="shared" si="64"/>
        <v>0.28955939774481232</v>
      </c>
    </row>
    <row r="302" spans="6:18">
      <c r="F302">
        <f t="shared" si="69"/>
        <v>30.000000000000156</v>
      </c>
      <c r="G302">
        <f t="shared" si="57"/>
        <v>327.81527848101268</v>
      </c>
      <c r="H302">
        <f t="shared" si="65"/>
        <v>1.2206148282097575</v>
      </c>
      <c r="I302" s="4">
        <f t="shared" si="58"/>
        <v>4.3000000000000003E-6</v>
      </c>
      <c r="J302" s="5">
        <f t="shared" si="66"/>
        <v>7.9686274509800172E-7</v>
      </c>
      <c r="K302" s="5">
        <f t="shared" si="67"/>
        <v>7.0886089504905382E-4</v>
      </c>
      <c r="L302" s="5">
        <f t="shared" si="61"/>
        <v>1.4920097651923759E-9</v>
      </c>
      <c r="M302" s="6">
        <f t="shared" si="59"/>
        <v>8.8658350249410713E-6</v>
      </c>
      <c r="N302">
        <f t="shared" si="60"/>
        <v>2.04E-4</v>
      </c>
      <c r="O302">
        <f t="shared" si="68"/>
        <v>0.12206148282097576</v>
      </c>
      <c r="P302">
        <f t="shared" si="62"/>
        <v>0.9025921891671087</v>
      </c>
      <c r="Q302">
        <f t="shared" si="63"/>
        <v>0.28949221298861855</v>
      </c>
      <c r="R302">
        <f t="shared" si="64"/>
        <v>0.28949221298861871</v>
      </c>
    </row>
    <row r="303" spans="6:18">
      <c r="F303">
        <f t="shared" si="69"/>
        <v>30.100000000000158</v>
      </c>
      <c r="G303">
        <f t="shared" si="57"/>
        <v>327.81527848101268</v>
      </c>
      <c r="H303">
        <f t="shared" si="65"/>
        <v>1.2206148282097575</v>
      </c>
      <c r="I303" s="4">
        <f t="shared" si="58"/>
        <v>4.3000000000000003E-6</v>
      </c>
      <c r="J303" s="5">
        <f t="shared" si="66"/>
        <v>7.9686274509800172E-7</v>
      </c>
      <c r="K303" s="5">
        <f t="shared" si="67"/>
        <v>7.0929089504905387E-4</v>
      </c>
      <c r="L303" s="5">
        <f t="shared" si="61"/>
        <v>1.4947266034023562E-9</v>
      </c>
      <c r="M303" s="6">
        <f t="shared" si="59"/>
        <v>8.8765944429710189E-6</v>
      </c>
      <c r="N303">
        <f t="shared" si="60"/>
        <v>2.04E-4</v>
      </c>
      <c r="O303">
        <f t="shared" si="68"/>
        <v>0.12206148282097576</v>
      </c>
      <c r="P303">
        <f t="shared" si="62"/>
        <v>0.90266581612073749</v>
      </c>
      <c r="Q303">
        <f t="shared" si="63"/>
        <v>0.28942519125140581</v>
      </c>
      <c r="R303">
        <f t="shared" si="64"/>
        <v>0.28942519125140598</v>
      </c>
    </row>
    <row r="304" spans="6:18">
      <c r="F304">
        <f t="shared" si="69"/>
        <v>30.200000000000159</v>
      </c>
      <c r="G304">
        <f t="shared" si="57"/>
        <v>327.81527848101268</v>
      </c>
      <c r="H304">
        <f t="shared" si="65"/>
        <v>1.2206148282097575</v>
      </c>
      <c r="I304" s="4">
        <f t="shared" si="58"/>
        <v>4.3000000000000003E-6</v>
      </c>
      <c r="J304" s="5">
        <f t="shared" si="66"/>
        <v>7.9686274509800172E-7</v>
      </c>
      <c r="K304" s="5">
        <f t="shared" si="67"/>
        <v>7.0972089504905392E-4</v>
      </c>
      <c r="L304" s="5">
        <f t="shared" si="61"/>
        <v>1.4974467377182301E-9</v>
      </c>
      <c r="M304" s="6">
        <f t="shared" si="59"/>
        <v>8.8873603857605623E-6</v>
      </c>
      <c r="N304">
        <f t="shared" si="60"/>
        <v>2.04E-4</v>
      </c>
      <c r="O304">
        <f t="shared" si="68"/>
        <v>0.12206148282097576</v>
      </c>
      <c r="P304">
        <f t="shared" si="62"/>
        <v>0.90273926453216158</v>
      </c>
      <c r="Q304">
        <f t="shared" si="63"/>
        <v>0.28935833203903133</v>
      </c>
      <c r="R304">
        <f t="shared" si="64"/>
        <v>0.2893583320390315</v>
      </c>
    </row>
    <row r="305" spans="6:18">
      <c r="F305">
        <f t="shared" si="69"/>
        <v>30.300000000000161</v>
      </c>
      <c r="G305">
        <f t="shared" si="57"/>
        <v>327.81527848101268</v>
      </c>
      <c r="H305">
        <f t="shared" si="65"/>
        <v>1.2206148282097575</v>
      </c>
      <c r="I305" s="4">
        <f t="shared" si="58"/>
        <v>4.3000000000000003E-6</v>
      </c>
      <c r="J305" s="5">
        <f t="shared" si="66"/>
        <v>7.9686274509800172E-7</v>
      </c>
      <c r="K305" s="5">
        <f t="shared" si="67"/>
        <v>7.1015089504905397E-4</v>
      </c>
      <c r="L305" s="5">
        <f t="shared" si="61"/>
        <v>1.5001701701382276E-9</v>
      </c>
      <c r="M305" s="6">
        <f t="shared" si="59"/>
        <v>8.8981328533097117E-6</v>
      </c>
      <c r="N305">
        <f t="shared" si="60"/>
        <v>2.04E-4</v>
      </c>
      <c r="O305">
        <f t="shared" si="68"/>
        <v>0.12206148282097576</v>
      </c>
      <c r="P305">
        <f t="shared" si="62"/>
        <v>0.90281253494224956</v>
      </c>
      <c r="Q305">
        <f t="shared" si="63"/>
        <v>0.28929163485914888</v>
      </c>
      <c r="R305">
        <f t="shared" si="64"/>
        <v>0.28929163485914905</v>
      </c>
    </row>
    <row r="306" spans="6:18">
      <c r="F306">
        <f t="shared" si="69"/>
        <v>30.400000000000162</v>
      </c>
      <c r="G306">
        <f t="shared" si="57"/>
        <v>327.81527848101268</v>
      </c>
      <c r="H306">
        <f t="shared" si="65"/>
        <v>1.2206148282097575</v>
      </c>
      <c r="I306" s="4">
        <f t="shared" si="58"/>
        <v>4.3000000000000003E-6</v>
      </c>
      <c r="J306" s="5">
        <f t="shared" si="66"/>
        <v>7.9686274509800172E-7</v>
      </c>
      <c r="K306" s="5">
        <f t="shared" si="67"/>
        <v>7.1058089504905401E-4</v>
      </c>
      <c r="L306" s="5">
        <f t="shared" si="61"/>
        <v>1.5028969026605761E-9</v>
      </c>
      <c r="M306" s="6">
        <f t="shared" si="59"/>
        <v>8.9089118456184535E-6</v>
      </c>
      <c r="N306">
        <f t="shared" si="60"/>
        <v>2.04E-4</v>
      </c>
      <c r="O306">
        <f t="shared" si="68"/>
        <v>0.12206148282097576</v>
      </c>
      <c r="P306">
        <f t="shared" si="62"/>
        <v>0.90288562788990478</v>
      </c>
      <c r="Q306">
        <f t="shared" si="63"/>
        <v>0.28922509922120099</v>
      </c>
      <c r="R306">
        <f t="shared" si="64"/>
        <v>0.28922509922120115</v>
      </c>
    </row>
    <row r="307" spans="6:18">
      <c r="F307">
        <f t="shared" si="69"/>
        <v>30.500000000000163</v>
      </c>
      <c r="G307">
        <f t="shared" si="57"/>
        <v>327.81527848101268</v>
      </c>
      <c r="H307">
        <f t="shared" si="65"/>
        <v>1.2206148282097575</v>
      </c>
      <c r="I307" s="4">
        <f t="shared" si="58"/>
        <v>4.3000000000000003E-6</v>
      </c>
      <c r="J307" s="5">
        <f t="shared" si="66"/>
        <v>7.9686274509800172E-7</v>
      </c>
      <c r="K307" s="5">
        <f t="shared" si="67"/>
        <v>7.1101089504905406E-4</v>
      </c>
      <c r="L307" s="5">
        <f t="shared" si="61"/>
        <v>1.5056269372835055E-9</v>
      </c>
      <c r="M307" s="6">
        <f t="shared" si="59"/>
        <v>8.9196973626867996E-6</v>
      </c>
      <c r="N307">
        <f t="shared" si="60"/>
        <v>2.04E-4</v>
      </c>
      <c r="O307">
        <f t="shared" si="68"/>
        <v>0.12206148282097576</v>
      </c>
      <c r="P307">
        <f t="shared" si="62"/>
        <v>0.90295854391207431</v>
      </c>
      <c r="Q307">
        <f t="shared" si="63"/>
        <v>0.28915872463641118</v>
      </c>
      <c r="R307">
        <f t="shared" si="64"/>
        <v>0.2891587246364114</v>
      </c>
    </row>
    <row r="308" spans="6:18">
      <c r="F308">
        <f t="shared" si="69"/>
        <v>30.600000000000165</v>
      </c>
      <c r="G308">
        <f t="shared" si="57"/>
        <v>327.81527848101268</v>
      </c>
      <c r="H308">
        <f t="shared" si="65"/>
        <v>1.2206148282097575</v>
      </c>
      <c r="I308" s="4">
        <f t="shared" si="58"/>
        <v>4.3000000000000003E-6</v>
      </c>
      <c r="J308" s="5">
        <f t="shared" si="66"/>
        <v>7.9686274509800172E-7</v>
      </c>
      <c r="K308" s="5">
        <f t="shared" si="67"/>
        <v>7.1144089504905411E-4</v>
      </c>
      <c r="L308" s="5">
        <f t="shared" si="61"/>
        <v>1.5083602760052437E-9</v>
      </c>
      <c r="M308" s="6">
        <f t="shared" si="59"/>
        <v>8.9304894045147415E-6</v>
      </c>
      <c r="N308">
        <f t="shared" si="60"/>
        <v>2.04E-4</v>
      </c>
      <c r="O308">
        <f t="shared" si="68"/>
        <v>0.12206148282097576</v>
      </c>
      <c r="P308">
        <f t="shared" si="62"/>
        <v>0.90303128354375661</v>
      </c>
      <c r="Q308">
        <f t="shared" si="63"/>
        <v>0.28909251061777674</v>
      </c>
      <c r="R308">
        <f t="shared" si="64"/>
        <v>0.28909251061777702</v>
      </c>
    </row>
    <row r="309" spans="6:18">
      <c r="F309">
        <f t="shared" si="69"/>
        <v>30.700000000000166</v>
      </c>
      <c r="G309">
        <f t="shared" si="57"/>
        <v>327.81527848101268</v>
      </c>
      <c r="H309">
        <f t="shared" si="65"/>
        <v>1.2206148282097575</v>
      </c>
      <c r="I309" s="4">
        <f t="shared" si="58"/>
        <v>4.3000000000000003E-6</v>
      </c>
      <c r="J309" s="5">
        <f t="shared" si="66"/>
        <v>7.9686274509800172E-7</v>
      </c>
      <c r="K309" s="5">
        <f t="shared" si="67"/>
        <v>7.1187089504905416E-4</v>
      </c>
      <c r="L309" s="5">
        <f t="shared" si="61"/>
        <v>1.5110969208240208E-9</v>
      </c>
      <c r="M309" s="6">
        <f t="shared" si="59"/>
        <v>8.9412879711022859E-6</v>
      </c>
      <c r="N309">
        <f t="shared" si="60"/>
        <v>2.04E-4</v>
      </c>
      <c r="O309">
        <f t="shared" si="68"/>
        <v>0.12206148282097576</v>
      </c>
      <c r="P309">
        <f t="shared" si="62"/>
        <v>0.90310384731801041</v>
      </c>
      <c r="Q309">
        <f t="shared" si="63"/>
        <v>0.28902645668006099</v>
      </c>
      <c r="R309">
        <f t="shared" si="64"/>
        <v>0.28902645668006127</v>
      </c>
    </row>
    <row r="310" spans="6:18">
      <c r="F310">
        <f t="shared" si="69"/>
        <v>30.800000000000168</v>
      </c>
      <c r="G310">
        <f t="shared" si="57"/>
        <v>327.81527848101268</v>
      </c>
      <c r="H310">
        <f t="shared" si="65"/>
        <v>1.2206148282097575</v>
      </c>
      <c r="I310" s="4">
        <f t="shared" si="58"/>
        <v>4.3000000000000003E-6</v>
      </c>
      <c r="J310" s="5">
        <f t="shared" si="66"/>
        <v>7.9686274509800172E-7</v>
      </c>
      <c r="K310" s="5">
        <f t="shared" si="67"/>
        <v>7.1230089504905421E-4</v>
      </c>
      <c r="L310" s="5">
        <f t="shared" si="61"/>
        <v>1.5138368737380643E-9</v>
      </c>
      <c r="M310" s="6">
        <f t="shared" si="59"/>
        <v>8.9520930624494245E-6</v>
      </c>
      <c r="N310">
        <f t="shared" si="60"/>
        <v>2.04E-4</v>
      </c>
      <c r="O310">
        <f t="shared" si="68"/>
        <v>0.12206148282097576</v>
      </c>
      <c r="P310">
        <f t="shared" si="62"/>
        <v>0.90317623576596184</v>
      </c>
      <c r="Q310">
        <f t="shared" si="63"/>
        <v>0.28896056233978579</v>
      </c>
      <c r="R310">
        <f t="shared" si="64"/>
        <v>0.28896056233978612</v>
      </c>
    </row>
    <row r="311" spans="6:18">
      <c r="F311">
        <f t="shared" si="69"/>
        <v>30.900000000000169</v>
      </c>
      <c r="G311">
        <f t="shared" si="57"/>
        <v>327.81527848101268</v>
      </c>
      <c r="H311">
        <f t="shared" si="65"/>
        <v>1.2206148282097575</v>
      </c>
      <c r="I311" s="4">
        <f t="shared" si="58"/>
        <v>4.3000000000000003E-6</v>
      </c>
      <c r="J311" s="5">
        <f t="shared" si="66"/>
        <v>7.9686274509800172E-7</v>
      </c>
      <c r="K311" s="5">
        <f t="shared" si="67"/>
        <v>7.1273089504905426E-4</v>
      </c>
      <c r="L311" s="5">
        <f t="shared" si="61"/>
        <v>1.5165801367456044E-9</v>
      </c>
      <c r="M311" s="6">
        <f t="shared" si="59"/>
        <v>8.962904678556169E-6</v>
      </c>
      <c r="N311">
        <f t="shared" si="60"/>
        <v>2.04E-4</v>
      </c>
      <c r="O311">
        <f t="shared" si="68"/>
        <v>0.12206148282097576</v>
      </c>
      <c r="P311">
        <f t="shared" si="62"/>
        <v>0.9032484494168137</v>
      </c>
      <c r="Q311">
        <f t="shared" si="63"/>
        <v>0.2888948271152243</v>
      </c>
      <c r="R311">
        <f t="shared" si="64"/>
        <v>0.28889482711522463</v>
      </c>
    </row>
    <row r="312" spans="6:18">
      <c r="F312">
        <f t="shared" si="69"/>
        <v>31.000000000000171</v>
      </c>
      <c r="G312">
        <f t="shared" si="57"/>
        <v>327.81527848101268</v>
      </c>
      <c r="H312">
        <f t="shared" si="65"/>
        <v>1.2206148282097575</v>
      </c>
      <c r="I312" s="4">
        <f t="shared" si="58"/>
        <v>4.3000000000000003E-6</v>
      </c>
      <c r="J312" s="5">
        <f t="shared" si="66"/>
        <v>7.9686274509800172E-7</v>
      </c>
      <c r="K312" s="5">
        <f t="shared" si="67"/>
        <v>7.131608950490543E-4</v>
      </c>
      <c r="L312" s="5">
        <f t="shared" si="61"/>
        <v>1.5193267118448694E-9</v>
      </c>
      <c r="M312" s="6">
        <f t="shared" si="59"/>
        <v>8.9737228194225111E-6</v>
      </c>
      <c r="N312">
        <f t="shared" si="60"/>
        <v>2.04E-4</v>
      </c>
      <c r="O312">
        <f t="shared" si="68"/>
        <v>0.12206148282097576</v>
      </c>
      <c r="P312">
        <f t="shared" si="62"/>
        <v>0.90332048879785309</v>
      </c>
      <c r="Q312">
        <f t="shared" si="63"/>
        <v>0.28882925052639341</v>
      </c>
      <c r="R312">
        <f t="shared" si="64"/>
        <v>0.28882925052639374</v>
      </c>
    </row>
    <row r="313" spans="6:18">
      <c r="F313">
        <f t="shared" si="69"/>
        <v>31.100000000000172</v>
      </c>
      <c r="G313">
        <f t="shared" si="57"/>
        <v>327.81527848101268</v>
      </c>
      <c r="H313">
        <f t="shared" si="65"/>
        <v>1.2206148282097575</v>
      </c>
      <c r="I313" s="4">
        <f t="shared" si="58"/>
        <v>4.3000000000000003E-6</v>
      </c>
      <c r="J313" s="5">
        <f t="shared" si="66"/>
        <v>7.9686274509800172E-7</v>
      </c>
      <c r="K313" s="5">
        <f t="shared" si="67"/>
        <v>7.1359089504905435E-4</v>
      </c>
      <c r="L313" s="5">
        <f t="shared" si="61"/>
        <v>1.5220766010340878E-9</v>
      </c>
      <c r="M313" s="6">
        <f t="shared" si="59"/>
        <v>8.9845474850484506E-6</v>
      </c>
      <c r="N313">
        <f t="shared" si="60"/>
        <v>2.04E-4</v>
      </c>
      <c r="O313">
        <f t="shared" si="68"/>
        <v>0.12206148282097576</v>
      </c>
      <c r="P313">
        <f t="shared" si="62"/>
        <v>0.90339235443445953</v>
      </c>
      <c r="Q313">
        <f t="shared" si="63"/>
        <v>0.28876383209504641</v>
      </c>
      <c r="R313">
        <f t="shared" si="64"/>
        <v>0.28876383209504675</v>
      </c>
    </row>
    <row r="314" spans="6:18">
      <c r="F314">
        <f t="shared" si="69"/>
        <v>31.200000000000173</v>
      </c>
      <c r="G314">
        <f t="shared" si="57"/>
        <v>327.81527848101268</v>
      </c>
      <c r="H314">
        <f t="shared" si="65"/>
        <v>1.2206148282097575</v>
      </c>
      <c r="I314" s="4">
        <f t="shared" si="58"/>
        <v>4.3000000000000003E-6</v>
      </c>
      <c r="J314" s="5">
        <f t="shared" si="66"/>
        <v>7.9686274509800172E-7</v>
      </c>
      <c r="K314" s="5">
        <f t="shared" si="67"/>
        <v>7.140208950490544E-4</v>
      </c>
      <c r="L314" s="5">
        <f t="shared" si="61"/>
        <v>1.5248298063114885E-9</v>
      </c>
      <c r="M314" s="6">
        <f t="shared" si="59"/>
        <v>8.9953786754339893E-6</v>
      </c>
      <c r="N314">
        <f t="shared" si="60"/>
        <v>2.04E-4</v>
      </c>
      <c r="O314">
        <f t="shared" si="68"/>
        <v>0.12206148282097576</v>
      </c>
      <c r="P314">
        <f t="shared" si="62"/>
        <v>0.90346404685011272</v>
      </c>
      <c r="Q314">
        <f t="shared" si="63"/>
        <v>0.28869857134466581</v>
      </c>
      <c r="R314">
        <f t="shared" si="64"/>
        <v>0.28869857134466614</v>
      </c>
    </row>
    <row r="315" spans="6:18">
      <c r="F315">
        <f t="shared" si="69"/>
        <v>31.300000000000175</v>
      </c>
      <c r="G315">
        <f t="shared" si="57"/>
        <v>327.81527848101268</v>
      </c>
      <c r="H315">
        <f t="shared" si="65"/>
        <v>1.2206148282097575</v>
      </c>
      <c r="I315" s="4">
        <f t="shared" si="58"/>
        <v>4.3000000000000003E-6</v>
      </c>
      <c r="J315" s="5">
        <f t="shared" si="66"/>
        <v>7.9686274509800172E-7</v>
      </c>
      <c r="K315" s="5">
        <f t="shared" si="67"/>
        <v>7.1445089504905445E-4</v>
      </c>
      <c r="L315" s="5">
        <f t="shared" si="61"/>
        <v>1.5275863296753009E-9</v>
      </c>
      <c r="M315" s="6">
        <f t="shared" si="59"/>
        <v>9.0062163905791272E-6</v>
      </c>
      <c r="N315">
        <f t="shared" si="60"/>
        <v>2.04E-4</v>
      </c>
      <c r="O315">
        <f t="shared" si="68"/>
        <v>0.12206148282097576</v>
      </c>
      <c r="P315">
        <f t="shared" si="62"/>
        <v>0.9035355665664011</v>
      </c>
      <c r="Q315">
        <f t="shared" si="63"/>
        <v>0.28863346780045585</v>
      </c>
      <c r="R315">
        <f t="shared" si="64"/>
        <v>0.28863346780045618</v>
      </c>
    </row>
    <row r="316" spans="6:18">
      <c r="F316">
        <f t="shared" si="69"/>
        <v>31.400000000000176</v>
      </c>
      <c r="G316">
        <f t="shared" si="57"/>
        <v>327.81527848101268</v>
      </c>
      <c r="H316">
        <f t="shared" si="65"/>
        <v>1.2206148282097575</v>
      </c>
      <c r="I316" s="4">
        <f t="shared" si="58"/>
        <v>4.3000000000000003E-6</v>
      </c>
      <c r="J316" s="5">
        <f t="shared" si="66"/>
        <v>7.9686274509800172E-7</v>
      </c>
      <c r="K316" s="5">
        <f t="shared" si="67"/>
        <v>7.148808950490545E-4</v>
      </c>
      <c r="L316" s="5">
        <f t="shared" si="61"/>
        <v>1.5303461731237534E-9</v>
      </c>
      <c r="M316" s="6">
        <f t="shared" si="59"/>
        <v>9.0170606304838643E-6</v>
      </c>
      <c r="N316">
        <f t="shared" si="60"/>
        <v>2.04E-4</v>
      </c>
      <c r="O316">
        <f t="shared" si="68"/>
        <v>0.12206148282097576</v>
      </c>
      <c r="P316">
        <f t="shared" si="62"/>
        <v>0.90360691410302996</v>
      </c>
      <c r="Q316">
        <f t="shared" si="63"/>
        <v>0.28856852098933528</v>
      </c>
      <c r="R316">
        <f t="shared" si="64"/>
        <v>0.28856852098933566</v>
      </c>
    </row>
    <row r="317" spans="6:18">
      <c r="F317">
        <f t="shared" si="69"/>
        <v>31.500000000000178</v>
      </c>
      <c r="G317">
        <f t="shared" si="57"/>
        <v>327.81527848101268</v>
      </c>
      <c r="H317">
        <f t="shared" si="65"/>
        <v>1.2206148282097575</v>
      </c>
      <c r="I317" s="4">
        <f t="shared" si="58"/>
        <v>4.3000000000000003E-6</v>
      </c>
      <c r="J317" s="5">
        <f t="shared" si="66"/>
        <v>7.9686274509800172E-7</v>
      </c>
      <c r="K317" s="5">
        <f t="shared" si="67"/>
        <v>7.1531089504905455E-4</v>
      </c>
      <c r="L317" s="5">
        <f t="shared" si="61"/>
        <v>1.5331093386550751E-9</v>
      </c>
      <c r="M317" s="6">
        <f t="shared" si="59"/>
        <v>9.0279113951482023E-6</v>
      </c>
      <c r="N317">
        <f t="shared" si="60"/>
        <v>2.04E-4</v>
      </c>
      <c r="O317">
        <f t="shared" si="68"/>
        <v>0.12206148282097576</v>
      </c>
      <c r="P317">
        <f t="shared" si="62"/>
        <v>0.90367808997782839</v>
      </c>
      <c r="Q317">
        <f t="shared" si="63"/>
        <v>0.28850373043993038</v>
      </c>
      <c r="R317">
        <f t="shared" si="64"/>
        <v>0.28850373043993077</v>
      </c>
    </row>
    <row r="318" spans="6:18">
      <c r="F318">
        <f t="shared" si="69"/>
        <v>31.600000000000179</v>
      </c>
      <c r="G318">
        <f t="shared" si="57"/>
        <v>327.81527848101268</v>
      </c>
      <c r="H318">
        <f t="shared" si="65"/>
        <v>1.2206148282097575</v>
      </c>
      <c r="I318" s="4">
        <f t="shared" si="58"/>
        <v>4.3000000000000003E-6</v>
      </c>
      <c r="J318" s="5">
        <f t="shared" si="66"/>
        <v>7.9686274509800172E-7</v>
      </c>
      <c r="K318" s="5">
        <f t="shared" si="67"/>
        <v>7.1574089504905459E-4</v>
      </c>
      <c r="L318" s="5">
        <f t="shared" si="61"/>
        <v>1.5358758282674945E-9</v>
      </c>
      <c r="M318" s="6">
        <f t="shared" si="59"/>
        <v>9.0387686845721395E-6</v>
      </c>
      <c r="N318">
        <f t="shared" si="60"/>
        <v>2.04E-4</v>
      </c>
      <c r="O318">
        <f t="shared" si="68"/>
        <v>0.12206148282097576</v>
      </c>
      <c r="P318">
        <f t="shared" si="62"/>
        <v>0.90374909470675779</v>
      </c>
      <c r="Q318">
        <f t="shared" si="63"/>
        <v>0.28843909568256743</v>
      </c>
      <c r="R318">
        <f t="shared" si="64"/>
        <v>0.28843909568256781</v>
      </c>
    </row>
    <row r="319" spans="6:18">
      <c r="F319">
        <f t="shared" si="69"/>
        <v>31.70000000000018</v>
      </c>
      <c r="G319">
        <f t="shared" si="57"/>
        <v>327.81527848101268</v>
      </c>
      <c r="H319">
        <f t="shared" si="65"/>
        <v>1.2206148282097575</v>
      </c>
      <c r="I319" s="4">
        <f t="shared" si="58"/>
        <v>4.3000000000000003E-6</v>
      </c>
      <c r="J319" s="5">
        <f t="shared" si="66"/>
        <v>7.9686274509800172E-7</v>
      </c>
      <c r="K319" s="5">
        <f t="shared" si="67"/>
        <v>7.1617089504905464E-4</v>
      </c>
      <c r="L319" s="5">
        <f t="shared" si="61"/>
        <v>1.5386456439592407E-9</v>
      </c>
      <c r="M319" s="6">
        <f t="shared" si="59"/>
        <v>9.0496324987556742E-6</v>
      </c>
      <c r="N319">
        <f t="shared" si="60"/>
        <v>2.04E-4</v>
      </c>
      <c r="O319">
        <f t="shared" si="68"/>
        <v>0.12206148282097576</v>
      </c>
      <c r="P319">
        <f t="shared" si="62"/>
        <v>0.90381992880391993</v>
      </c>
      <c r="Q319">
        <f t="shared" si="63"/>
        <v>0.2883746162492658</v>
      </c>
      <c r="R319">
        <f t="shared" si="64"/>
        <v>0.28837461624926619</v>
      </c>
    </row>
    <row r="320" spans="6:18">
      <c r="F320">
        <f t="shared" si="69"/>
        <v>31.800000000000182</v>
      </c>
      <c r="G320">
        <f t="shared" si="57"/>
        <v>327.81527848101268</v>
      </c>
      <c r="H320">
        <f t="shared" si="65"/>
        <v>1.2206148282097575</v>
      </c>
      <c r="I320" s="4">
        <f t="shared" si="58"/>
        <v>4.3000000000000003E-6</v>
      </c>
      <c r="J320" s="5">
        <f t="shared" si="66"/>
        <v>7.9686274509800172E-7</v>
      </c>
      <c r="K320" s="5">
        <f t="shared" si="67"/>
        <v>7.1660089504905469E-4</v>
      </c>
      <c r="L320" s="5">
        <f t="shared" si="61"/>
        <v>1.541418787728543E-9</v>
      </c>
      <c r="M320" s="6">
        <f t="shared" si="59"/>
        <v>9.0605028376988114E-6</v>
      </c>
      <c r="N320">
        <f t="shared" si="60"/>
        <v>2.04E-4</v>
      </c>
      <c r="O320">
        <f t="shared" si="68"/>
        <v>0.12206148282097576</v>
      </c>
      <c r="P320">
        <f t="shared" si="62"/>
        <v>0.90389059278156481</v>
      </c>
      <c r="Q320">
        <f t="shared" si="63"/>
        <v>0.28831029167373068</v>
      </c>
      <c r="R320">
        <f t="shared" si="64"/>
        <v>0.28831029167373112</v>
      </c>
    </row>
    <row r="321" spans="6:18">
      <c r="F321">
        <f t="shared" si="69"/>
        <v>31.900000000000183</v>
      </c>
      <c r="G321">
        <f t="shared" si="57"/>
        <v>327.81527848101268</v>
      </c>
      <c r="H321">
        <f t="shared" si="65"/>
        <v>1.2206148282097575</v>
      </c>
      <c r="I321" s="4">
        <f t="shared" si="58"/>
        <v>4.3000000000000003E-6</v>
      </c>
      <c r="J321" s="5">
        <f t="shared" si="66"/>
        <v>7.9686274509800172E-7</v>
      </c>
      <c r="K321" s="5">
        <f t="shared" si="67"/>
        <v>7.1703089504905474E-4</v>
      </c>
      <c r="L321" s="5">
        <f t="shared" si="61"/>
        <v>1.5441952615736295E-9</v>
      </c>
      <c r="M321" s="6">
        <f t="shared" si="59"/>
        <v>9.0713797014015445E-6</v>
      </c>
      <c r="N321">
        <f t="shared" si="60"/>
        <v>2.04E-4</v>
      </c>
      <c r="O321">
        <f t="shared" si="68"/>
        <v>0.12206148282097576</v>
      </c>
      <c r="P321">
        <f t="shared" si="62"/>
        <v>0.90396108715009749</v>
      </c>
      <c r="Q321">
        <f t="shared" si="63"/>
        <v>0.28824612149134621</v>
      </c>
      <c r="R321">
        <f t="shared" si="64"/>
        <v>0.28824612149134665</v>
      </c>
    </row>
    <row r="322" spans="6:18">
      <c r="F322">
        <f t="shared" si="69"/>
        <v>32.000000000000185</v>
      </c>
      <c r="G322">
        <f t="shared" ref="G322:G385" si="70">Tc+R_*F322</f>
        <v>327.81527848101268</v>
      </c>
      <c r="H322">
        <f t="shared" si="65"/>
        <v>1.2206148282097575</v>
      </c>
      <c r="I322" s="4">
        <f t="shared" ref="I322:I385" si="71">we</f>
        <v>4.3000000000000003E-6</v>
      </c>
      <c r="J322" s="5">
        <f t="shared" si="66"/>
        <v>7.9686274509800172E-7</v>
      </c>
      <c r="K322" s="5">
        <f t="shared" si="67"/>
        <v>7.1746089504905479E-4</v>
      </c>
      <c r="L322" s="5">
        <f t="shared" si="61"/>
        <v>1.5469750674927295E-9</v>
      </c>
      <c r="M322" s="6">
        <f t="shared" ref="M322:M385" si="72">f2_*f3_/f1_/K322*L322</f>
        <v>9.0822630898638767E-6</v>
      </c>
      <c r="N322">
        <f t="shared" ref="N322:N385" si="73">del_dl</f>
        <v>2.04E-4</v>
      </c>
      <c r="O322">
        <f t="shared" si="68"/>
        <v>0.12206148282097576</v>
      </c>
      <c r="P322">
        <f t="shared" si="62"/>
        <v>0.90403141241808682</v>
      </c>
      <c r="Q322">
        <f t="shared" si="63"/>
        <v>0.28818210523916815</v>
      </c>
      <c r="R322">
        <f t="shared" si="64"/>
        <v>0.2881821052391686</v>
      </c>
    </row>
    <row r="323" spans="6:18">
      <c r="F323">
        <f t="shared" si="69"/>
        <v>32.100000000000186</v>
      </c>
      <c r="G323">
        <f t="shared" si="70"/>
        <v>327.81527848101268</v>
      </c>
      <c r="H323">
        <f t="shared" si="65"/>
        <v>1.2206148282097575</v>
      </c>
      <c r="I323" s="4">
        <f t="shared" si="71"/>
        <v>4.3000000000000003E-6</v>
      </c>
      <c r="J323" s="5">
        <f t="shared" si="66"/>
        <v>7.9686274509800172E-7</v>
      </c>
      <c r="K323" s="5">
        <f t="shared" si="67"/>
        <v>7.1789089504905484E-4</v>
      </c>
      <c r="L323" s="5">
        <f t="shared" ref="L323:L386" si="74">K323^3*4/3*PI()</f>
        <v>1.5497582074840718E-9</v>
      </c>
      <c r="M323" s="6">
        <f t="shared" si="72"/>
        <v>9.0931530030858115E-6</v>
      </c>
      <c r="N323">
        <f t="shared" si="73"/>
        <v>2.04E-4</v>
      </c>
      <c r="O323">
        <f t="shared" si="68"/>
        <v>0.12206148282097576</v>
      </c>
      <c r="P323">
        <f t="shared" ref="P323:P386" si="75">R323*O323+(1-R323)*H323</f>
        <v>0.90410156909227302</v>
      </c>
      <c r="Q323">
        <f t="shared" ref="Q323:Q386" si="76">Q322+pl/ps*Dl/N322*((Tc-Tf)/ml-Co)/H322/(1-kpart)*M322*dt/L322-Q322*3/K322*we*dt</f>
        <v>0.28811824245591716</v>
      </c>
      <c r="R323">
        <f t="shared" ref="R323:R386" si="77">esidtGeral(R322,K322,MAX(I322,J322),pl,ps,kpart,H322,(H323-H322)/dt,M322,L322,Dl,N322,Co,dt)</f>
        <v>0.28811824245591761</v>
      </c>
    </row>
    <row r="324" spans="6:18">
      <c r="F324">
        <f t="shared" si="69"/>
        <v>32.200000000000188</v>
      </c>
      <c r="G324">
        <f t="shared" si="70"/>
        <v>327.81527848101268</v>
      </c>
      <c r="H324">
        <f t="shared" si="65"/>
        <v>1.2206148282097575</v>
      </c>
      <c r="I324" s="4">
        <f t="shared" si="71"/>
        <v>4.3000000000000003E-6</v>
      </c>
      <c r="J324" s="5">
        <f t="shared" si="66"/>
        <v>7.9686274509800172E-7</v>
      </c>
      <c r="K324" s="5">
        <f t="shared" si="67"/>
        <v>7.1832089504905489E-4</v>
      </c>
      <c r="L324" s="5">
        <f t="shared" si="74"/>
        <v>1.5525446835458853E-9</v>
      </c>
      <c r="M324" s="6">
        <f t="shared" si="72"/>
        <v>9.1040494410673456E-6</v>
      </c>
      <c r="N324">
        <f t="shared" si="73"/>
        <v>2.04E-4</v>
      </c>
      <c r="O324">
        <f t="shared" si="68"/>
        <v>0.12206148282097576</v>
      </c>
      <c r="P324">
        <f t="shared" si="75"/>
        <v>0.90417155767757507</v>
      </c>
      <c r="Q324">
        <f t="shared" si="76"/>
        <v>0.28805453268197156</v>
      </c>
      <c r="R324">
        <f t="shared" si="77"/>
        <v>0.28805453268197201</v>
      </c>
    </row>
    <row r="325" spans="6:18">
      <c r="F325">
        <f t="shared" si="69"/>
        <v>32.300000000000189</v>
      </c>
      <c r="G325">
        <f t="shared" si="70"/>
        <v>327.81527848101268</v>
      </c>
      <c r="H325">
        <f t="shared" si="65"/>
        <v>1.2206148282097575</v>
      </c>
      <c r="I325" s="4">
        <f t="shared" si="71"/>
        <v>4.3000000000000003E-6</v>
      </c>
      <c r="J325" s="5">
        <f t="shared" si="66"/>
        <v>7.9686274509800172E-7</v>
      </c>
      <c r="K325" s="5">
        <f t="shared" si="67"/>
        <v>7.1875089504905493E-4</v>
      </c>
      <c r="L325" s="5">
        <f t="shared" si="74"/>
        <v>1.5553344976763986E-9</v>
      </c>
      <c r="M325" s="6">
        <f t="shared" si="72"/>
        <v>9.1149524038084771E-6</v>
      </c>
      <c r="N325">
        <f t="shared" si="73"/>
        <v>2.04E-4</v>
      </c>
      <c r="O325">
        <f t="shared" si="68"/>
        <v>0.12206148282097576</v>
      </c>
      <c r="P325">
        <f t="shared" si="75"/>
        <v>0.90424137867709797</v>
      </c>
      <c r="Q325">
        <f t="shared" si="76"/>
        <v>0.28799097545936053</v>
      </c>
      <c r="R325">
        <f t="shared" si="77"/>
        <v>0.28799097545936098</v>
      </c>
    </row>
    <row r="326" spans="6:18">
      <c r="F326">
        <f t="shared" si="69"/>
        <v>32.40000000000019</v>
      </c>
      <c r="G326">
        <f t="shared" si="70"/>
        <v>327.81527848101268</v>
      </c>
      <c r="H326">
        <f t="shared" si="65"/>
        <v>1.2206148282097575</v>
      </c>
      <c r="I326" s="4">
        <f t="shared" si="71"/>
        <v>4.3000000000000003E-6</v>
      </c>
      <c r="J326" s="5">
        <f t="shared" si="66"/>
        <v>7.9686274509800172E-7</v>
      </c>
      <c r="K326" s="5">
        <f t="shared" si="67"/>
        <v>7.1918089504905498E-4</v>
      </c>
      <c r="L326" s="5">
        <f t="shared" si="74"/>
        <v>1.5581276518738409E-9</v>
      </c>
      <c r="M326" s="6">
        <f t="shared" si="72"/>
        <v>9.1258618913092095E-6</v>
      </c>
      <c r="N326">
        <f t="shared" si="73"/>
        <v>2.04E-4</v>
      </c>
      <c r="O326">
        <f t="shared" si="68"/>
        <v>0.12206148282097576</v>
      </c>
      <c r="P326">
        <f t="shared" si="75"/>
        <v>0.90431103259214141</v>
      </c>
      <c r="Q326">
        <f t="shared" si="76"/>
        <v>0.28792757033175714</v>
      </c>
      <c r="R326">
        <f t="shared" si="77"/>
        <v>0.28792757033175759</v>
      </c>
    </row>
    <row r="327" spans="6:18">
      <c r="F327">
        <f t="shared" si="69"/>
        <v>32.500000000000192</v>
      </c>
      <c r="G327">
        <f t="shared" si="70"/>
        <v>327.81527848101268</v>
      </c>
      <c r="H327">
        <f t="shared" si="65"/>
        <v>1.2206148282097575</v>
      </c>
      <c r="I327" s="4">
        <f t="shared" si="71"/>
        <v>4.3000000000000003E-6</v>
      </c>
      <c r="J327" s="5">
        <f t="shared" si="66"/>
        <v>7.9686274509800172E-7</v>
      </c>
      <c r="K327" s="5">
        <f t="shared" si="67"/>
        <v>7.1961089504905503E-4</v>
      </c>
      <c r="L327" s="5">
        <f t="shared" si="74"/>
        <v>1.5609241481364406E-9</v>
      </c>
      <c r="M327" s="6">
        <f t="shared" si="72"/>
        <v>9.1367779035695394E-6</v>
      </c>
      <c r="N327">
        <f t="shared" si="73"/>
        <v>2.04E-4</v>
      </c>
      <c r="O327">
        <f t="shared" si="68"/>
        <v>0.12206148282097576</v>
      </c>
      <c r="P327">
        <f t="shared" si="75"/>
        <v>0.90438051992220658</v>
      </c>
      <c r="Q327">
        <f t="shared" si="76"/>
        <v>0.28786431684447156</v>
      </c>
      <c r="R327">
        <f t="shared" si="77"/>
        <v>0.287864316844472</v>
      </c>
    </row>
    <row r="328" spans="6:18">
      <c r="F328">
        <f t="shared" si="69"/>
        <v>32.600000000000193</v>
      </c>
      <c r="G328">
        <f t="shared" si="70"/>
        <v>327.81527848101268</v>
      </c>
      <c r="H328">
        <f t="shared" si="65"/>
        <v>1.2206148282097575</v>
      </c>
      <c r="I328" s="4">
        <f t="shared" si="71"/>
        <v>4.3000000000000003E-6</v>
      </c>
      <c r="J328" s="5">
        <f t="shared" si="66"/>
        <v>7.9686274509800172E-7</v>
      </c>
      <c r="K328" s="5">
        <f t="shared" si="67"/>
        <v>7.2004089504905508E-4</v>
      </c>
      <c r="L328" s="5">
        <f t="shared" si="74"/>
        <v>1.5637239884624268E-9</v>
      </c>
      <c r="M328" s="6">
        <f t="shared" si="72"/>
        <v>9.1477004405894701E-6</v>
      </c>
      <c r="N328">
        <f t="shared" si="73"/>
        <v>2.04E-4</v>
      </c>
      <c r="O328">
        <f t="shared" si="68"/>
        <v>0.12206148282097576</v>
      </c>
      <c r="P328">
        <f t="shared" si="75"/>
        <v>0.90444984116500349</v>
      </c>
      <c r="Q328">
        <f t="shared" si="76"/>
        <v>0.28780121454444407</v>
      </c>
      <c r="R328">
        <f t="shared" si="77"/>
        <v>0.28780121454444452</v>
      </c>
    </row>
    <row r="329" spans="6:18">
      <c r="F329">
        <f t="shared" si="69"/>
        <v>32.700000000000195</v>
      </c>
      <c r="G329">
        <f t="shared" si="70"/>
        <v>327.81527848101268</v>
      </c>
      <c r="H329">
        <f t="shared" si="65"/>
        <v>1.2206148282097575</v>
      </c>
      <c r="I329" s="4">
        <f t="shared" si="71"/>
        <v>4.3000000000000003E-6</v>
      </c>
      <c r="J329" s="5">
        <f t="shared" si="66"/>
        <v>7.9686274509800172E-7</v>
      </c>
      <c r="K329" s="5">
        <f t="shared" si="67"/>
        <v>7.2047089504905513E-4</v>
      </c>
      <c r="L329" s="5">
        <f t="shared" si="74"/>
        <v>1.5665271748500285E-9</v>
      </c>
      <c r="M329" s="6">
        <f t="shared" si="72"/>
        <v>9.1586295023690001E-6</v>
      </c>
      <c r="N329">
        <f t="shared" si="73"/>
        <v>2.04E-4</v>
      </c>
      <c r="O329">
        <f t="shared" si="68"/>
        <v>0.12206148282097576</v>
      </c>
      <c r="P329">
        <f t="shared" si="75"/>
        <v>0.90451899681645909</v>
      </c>
      <c r="Q329">
        <f t="shared" si="76"/>
        <v>0.28773826298023836</v>
      </c>
      <c r="R329">
        <f t="shared" si="77"/>
        <v>0.28773826298023886</v>
      </c>
    </row>
    <row r="330" spans="6:18">
      <c r="F330">
        <f t="shared" si="69"/>
        <v>32.800000000000196</v>
      </c>
      <c r="G330">
        <f t="shared" si="70"/>
        <v>327.81527848101268</v>
      </c>
      <c r="H330">
        <f t="shared" si="65"/>
        <v>1.2206148282097575</v>
      </c>
      <c r="I330" s="4">
        <f t="shared" si="71"/>
        <v>4.3000000000000003E-6</v>
      </c>
      <c r="J330" s="5">
        <f t="shared" si="66"/>
        <v>7.9686274509800172E-7</v>
      </c>
      <c r="K330" s="5">
        <f t="shared" si="67"/>
        <v>7.2090089504905518E-4</v>
      </c>
      <c r="L330" s="5">
        <f t="shared" si="74"/>
        <v>1.5693337092974745E-9</v>
      </c>
      <c r="M330" s="6">
        <f t="shared" si="72"/>
        <v>9.1695650889081276E-6</v>
      </c>
      <c r="N330">
        <f t="shared" si="73"/>
        <v>2.04E-4</v>
      </c>
      <c r="O330">
        <f t="shared" si="68"/>
        <v>0.12206148282097576</v>
      </c>
      <c r="P330">
        <f t="shared" si="75"/>
        <v>0.90458798737072432</v>
      </c>
      <c r="Q330">
        <f t="shared" si="76"/>
        <v>0.28767546170203473</v>
      </c>
      <c r="R330">
        <f t="shared" si="77"/>
        <v>0.28767546170203528</v>
      </c>
    </row>
    <row r="331" spans="6:18">
      <c r="F331">
        <f t="shared" si="69"/>
        <v>32.900000000000198</v>
      </c>
      <c r="G331">
        <f t="shared" si="70"/>
        <v>327.81527848101268</v>
      </c>
      <c r="H331">
        <f t="shared" si="65"/>
        <v>1.2206148282097575</v>
      </c>
      <c r="I331" s="4">
        <f t="shared" si="71"/>
        <v>4.3000000000000003E-6</v>
      </c>
      <c r="J331" s="5">
        <f t="shared" si="66"/>
        <v>7.9686274509800172E-7</v>
      </c>
      <c r="K331" s="5">
        <f t="shared" si="67"/>
        <v>7.2133089504905522E-4</v>
      </c>
      <c r="L331" s="5">
        <f t="shared" si="74"/>
        <v>1.5721435938029934E-9</v>
      </c>
      <c r="M331" s="6">
        <f t="shared" si="72"/>
        <v>9.1805072002068559E-6</v>
      </c>
      <c r="N331">
        <f t="shared" si="73"/>
        <v>2.04E-4</v>
      </c>
      <c r="O331">
        <f t="shared" si="68"/>
        <v>0.12206148282097576</v>
      </c>
      <c r="P331">
        <f t="shared" si="75"/>
        <v>0.90465681332018166</v>
      </c>
      <c r="Q331">
        <f t="shared" si="76"/>
        <v>0.28761281026162339</v>
      </c>
      <c r="R331">
        <f t="shared" si="77"/>
        <v>0.28761281026162389</v>
      </c>
    </row>
    <row r="332" spans="6:18">
      <c r="F332">
        <f t="shared" si="69"/>
        <v>33.000000000000199</v>
      </c>
      <c r="G332">
        <f t="shared" si="70"/>
        <v>327.81527848101268</v>
      </c>
      <c r="H332">
        <f t="shared" si="65"/>
        <v>1.2206148282097575</v>
      </c>
      <c r="I332" s="4">
        <f t="shared" si="71"/>
        <v>4.3000000000000003E-6</v>
      </c>
      <c r="J332" s="5">
        <f t="shared" si="66"/>
        <v>7.9686274509800172E-7</v>
      </c>
      <c r="K332" s="5">
        <f t="shared" si="67"/>
        <v>7.2176089504905527E-4</v>
      </c>
      <c r="L332" s="5">
        <f t="shared" si="74"/>
        <v>1.5749568303648146E-9</v>
      </c>
      <c r="M332" s="6">
        <f t="shared" si="72"/>
        <v>9.1914558362651835E-6</v>
      </c>
      <c r="N332">
        <f t="shared" si="73"/>
        <v>2.04E-4</v>
      </c>
      <c r="O332">
        <f t="shared" si="68"/>
        <v>0.12206148282097576</v>
      </c>
      <c r="P332">
        <f t="shared" si="75"/>
        <v>0.90472547515545254</v>
      </c>
      <c r="Q332">
        <f t="shared" si="76"/>
        <v>0.28755030821239741</v>
      </c>
      <c r="R332">
        <f t="shared" si="77"/>
        <v>0.28755030821239791</v>
      </c>
    </row>
    <row r="333" spans="6:18">
      <c r="F333">
        <f t="shared" si="69"/>
        <v>33.1000000000002</v>
      </c>
      <c r="G333">
        <f t="shared" si="70"/>
        <v>327.81527848101268</v>
      </c>
      <c r="H333">
        <f t="shared" si="65"/>
        <v>1.2206148282097575</v>
      </c>
      <c r="I333" s="4">
        <f t="shared" si="71"/>
        <v>4.3000000000000003E-6</v>
      </c>
      <c r="J333" s="5">
        <f t="shared" si="66"/>
        <v>7.9686274509800172E-7</v>
      </c>
      <c r="K333" s="5">
        <f t="shared" si="67"/>
        <v>7.2219089504905532E-4</v>
      </c>
      <c r="L333" s="5">
        <f t="shared" si="74"/>
        <v>1.5777734209811664E-9</v>
      </c>
      <c r="M333" s="6">
        <f t="shared" si="72"/>
        <v>9.2024109970831102E-6</v>
      </c>
      <c r="N333">
        <f t="shared" si="73"/>
        <v>2.04E-4</v>
      </c>
      <c r="O333">
        <f t="shared" si="68"/>
        <v>0.12206148282097576</v>
      </c>
      <c r="P333">
        <f t="shared" si="75"/>
        <v>0.90479397336540446</v>
      </c>
      <c r="Q333">
        <f t="shared" si="76"/>
        <v>0.28748795510934655</v>
      </c>
      <c r="R333">
        <f t="shared" si="77"/>
        <v>0.28748795510934705</v>
      </c>
    </row>
    <row r="334" spans="6:18">
      <c r="F334">
        <f t="shared" si="69"/>
        <v>33.200000000000202</v>
      </c>
      <c r="G334">
        <f t="shared" si="70"/>
        <v>327.81527848101268</v>
      </c>
      <c r="H334">
        <f t="shared" si="65"/>
        <v>1.2206148282097575</v>
      </c>
      <c r="I334" s="4">
        <f t="shared" si="71"/>
        <v>4.3000000000000003E-6</v>
      </c>
      <c r="J334" s="5">
        <f t="shared" si="66"/>
        <v>7.9686274509800172E-7</v>
      </c>
      <c r="K334" s="5">
        <f t="shared" si="67"/>
        <v>7.2262089504905537E-4</v>
      </c>
      <c r="L334" s="5">
        <f t="shared" si="74"/>
        <v>1.580593367650278E-9</v>
      </c>
      <c r="M334" s="6">
        <f t="shared" si="72"/>
        <v>9.2133726826606378E-6</v>
      </c>
      <c r="N334">
        <f t="shared" si="73"/>
        <v>2.04E-4</v>
      </c>
      <c r="O334">
        <f t="shared" si="68"/>
        <v>0.12206148282097576</v>
      </c>
      <c r="P334">
        <f t="shared" si="75"/>
        <v>0.90486230843715854</v>
      </c>
      <c r="Q334">
        <f t="shared" si="76"/>
        <v>0.28742575050905028</v>
      </c>
      <c r="R334">
        <f t="shared" si="77"/>
        <v>0.28742575050905078</v>
      </c>
    </row>
    <row r="335" spans="6:18">
      <c r="F335">
        <f t="shared" si="69"/>
        <v>33.300000000000203</v>
      </c>
      <c r="G335">
        <f t="shared" si="70"/>
        <v>327.81527848101268</v>
      </c>
      <c r="H335">
        <f t="shared" si="65"/>
        <v>1.2206148282097575</v>
      </c>
      <c r="I335" s="4">
        <f t="shared" si="71"/>
        <v>4.3000000000000003E-6</v>
      </c>
      <c r="J335" s="5">
        <f t="shared" si="66"/>
        <v>7.9686274509800172E-7</v>
      </c>
      <c r="K335" s="5">
        <f t="shared" si="67"/>
        <v>7.2305089504905542E-4</v>
      </c>
      <c r="L335" s="5">
        <f t="shared" si="74"/>
        <v>1.5834166723703778E-9</v>
      </c>
      <c r="M335" s="6">
        <f t="shared" si="72"/>
        <v>9.2243408929977612E-6</v>
      </c>
      <c r="N335">
        <f t="shared" si="73"/>
        <v>2.04E-4</v>
      </c>
      <c r="O335">
        <f t="shared" si="68"/>
        <v>0.12206148282097576</v>
      </c>
      <c r="P335">
        <f t="shared" si="75"/>
        <v>0.90493048085609651</v>
      </c>
      <c r="Q335">
        <f t="shared" si="76"/>
        <v>0.28736369396967126</v>
      </c>
      <c r="R335">
        <f t="shared" si="77"/>
        <v>0.28736369396967171</v>
      </c>
    </row>
    <row r="336" spans="6:18">
      <c r="F336">
        <f t="shared" si="69"/>
        <v>33.400000000000205</v>
      </c>
      <c r="G336">
        <f t="shared" si="70"/>
        <v>327.81527848101268</v>
      </c>
      <c r="H336">
        <f t="shared" si="65"/>
        <v>1.2206148282097575</v>
      </c>
      <c r="I336" s="4">
        <f t="shared" si="71"/>
        <v>4.3000000000000003E-6</v>
      </c>
      <c r="J336" s="5">
        <f t="shared" si="66"/>
        <v>7.9686274509800172E-7</v>
      </c>
      <c r="K336" s="5">
        <f t="shared" si="67"/>
        <v>7.2348089504905547E-4</v>
      </c>
      <c r="L336" s="5">
        <f t="shared" si="74"/>
        <v>1.5862433371396953E-9</v>
      </c>
      <c r="M336" s="6">
        <f t="shared" si="72"/>
        <v>9.2353156280944872E-6</v>
      </c>
      <c r="N336">
        <f t="shared" si="73"/>
        <v>2.04E-4</v>
      </c>
      <c r="O336">
        <f t="shared" si="68"/>
        <v>0.12206148282097576</v>
      </c>
      <c r="P336">
        <f t="shared" si="75"/>
        <v>0.90499849110586872</v>
      </c>
      <c r="Q336">
        <f t="shared" si="76"/>
        <v>0.28730178505094861</v>
      </c>
      <c r="R336">
        <f t="shared" si="77"/>
        <v>0.28730178505094905</v>
      </c>
    </row>
    <row r="337" spans="6:18">
      <c r="F337">
        <f t="shared" si="69"/>
        <v>33.500000000000206</v>
      </c>
      <c r="G337">
        <f t="shared" si="70"/>
        <v>327.81527848101268</v>
      </c>
      <c r="H337">
        <f t="shared" si="65"/>
        <v>1.2206148282097575</v>
      </c>
      <c r="I337" s="4">
        <f t="shared" si="71"/>
        <v>4.3000000000000003E-6</v>
      </c>
      <c r="J337" s="5">
        <f t="shared" si="66"/>
        <v>7.9686274509800172E-7</v>
      </c>
      <c r="K337" s="5">
        <f t="shared" si="67"/>
        <v>7.2391089504905551E-4</v>
      </c>
      <c r="L337" s="5">
        <f t="shared" si="74"/>
        <v>1.5890733639564589E-9</v>
      </c>
      <c r="M337" s="6">
        <f t="shared" si="72"/>
        <v>9.2462968879508107E-6</v>
      </c>
      <c r="N337">
        <f t="shared" si="73"/>
        <v>2.04E-4</v>
      </c>
      <c r="O337">
        <f t="shared" si="68"/>
        <v>0.12206148282097576</v>
      </c>
      <c r="P337">
        <f t="shared" si="75"/>
        <v>0.90506633966840033</v>
      </c>
      <c r="Q337">
        <f t="shared" si="76"/>
        <v>0.28724002331419157</v>
      </c>
      <c r="R337">
        <f t="shared" si="77"/>
        <v>0.28724002331419196</v>
      </c>
    </row>
    <row r="338" spans="6:18">
      <c r="F338">
        <f t="shared" si="69"/>
        <v>33.600000000000207</v>
      </c>
      <c r="G338">
        <f t="shared" si="70"/>
        <v>327.81527848101268</v>
      </c>
      <c r="H338">
        <f t="shared" si="65"/>
        <v>1.2206148282097575</v>
      </c>
      <c r="I338" s="4">
        <f t="shared" si="71"/>
        <v>4.3000000000000003E-6</v>
      </c>
      <c r="J338" s="5">
        <f t="shared" si="66"/>
        <v>7.9686274509800172E-7</v>
      </c>
      <c r="K338" s="5">
        <f t="shared" si="67"/>
        <v>7.2434089504905556E-4</v>
      </c>
      <c r="L338" s="5">
        <f t="shared" si="74"/>
        <v>1.5919067548188978E-9</v>
      </c>
      <c r="M338" s="6">
        <f t="shared" si="72"/>
        <v>9.2572846725667351E-6</v>
      </c>
      <c r="N338">
        <f t="shared" si="73"/>
        <v>2.04E-4</v>
      </c>
      <c r="O338">
        <f t="shared" si="68"/>
        <v>0.12206148282097576</v>
      </c>
      <c r="P338">
        <f t="shared" si="75"/>
        <v>0.90513402702389878</v>
      </c>
      <c r="Q338">
        <f t="shared" si="76"/>
        <v>0.28717840832227282</v>
      </c>
      <c r="R338">
        <f t="shared" si="77"/>
        <v>0.28717840832227315</v>
      </c>
    </row>
    <row r="339" spans="6:18">
      <c r="F339">
        <f t="shared" si="69"/>
        <v>33.700000000000209</v>
      </c>
      <c r="G339">
        <f t="shared" si="70"/>
        <v>327.81527848101268</v>
      </c>
      <c r="H339">
        <f t="shared" ref="H339:H402" si="78">(G339-Tf)/ml</f>
        <v>1.2206148282097575</v>
      </c>
      <c r="I339" s="4">
        <f t="shared" si="71"/>
        <v>4.3000000000000003E-6</v>
      </c>
      <c r="J339" s="5">
        <f t="shared" ref="J339:J402" si="79">Glob(H339,N339,Dl,Co,kpart)</f>
        <v>7.9686274509800172E-7</v>
      </c>
      <c r="K339" s="5">
        <f t="shared" ref="K339:K402" si="80">I338*dt+K338</f>
        <v>7.2477089504905561E-4</v>
      </c>
      <c r="L339" s="5">
        <f t="shared" si="74"/>
        <v>1.5947435117252402E-9</v>
      </c>
      <c r="M339" s="6">
        <f t="shared" si="72"/>
        <v>9.268278981942257E-6</v>
      </c>
      <c r="N339">
        <f t="shared" si="73"/>
        <v>2.04E-4</v>
      </c>
      <c r="O339">
        <f t="shared" ref="O339:O402" si="81">O338+(kpart*H338-O338)/L338/R338*(L338*(R339-R338)+R338*MAX(I338,J338)*M338*dt)</f>
        <v>0.12206148282097576</v>
      </c>
      <c r="P339">
        <f t="shared" si="75"/>
        <v>0.90520155365086152</v>
      </c>
      <c r="Q339">
        <f t="shared" si="76"/>
        <v>0.28711693963962198</v>
      </c>
      <c r="R339">
        <f t="shared" si="77"/>
        <v>0.28711693963962232</v>
      </c>
    </row>
    <row r="340" spans="6:18">
      <c r="F340">
        <f t="shared" si="69"/>
        <v>33.80000000000021</v>
      </c>
      <c r="G340">
        <f t="shared" si="70"/>
        <v>327.81527848101268</v>
      </c>
      <c r="H340">
        <f t="shared" si="78"/>
        <v>1.2206148282097575</v>
      </c>
      <c r="I340" s="4">
        <f t="shared" si="71"/>
        <v>4.3000000000000003E-6</v>
      </c>
      <c r="J340" s="5">
        <f t="shared" si="79"/>
        <v>7.9686274509800172E-7</v>
      </c>
      <c r="K340" s="5">
        <f t="shared" si="80"/>
        <v>7.2520089504905566E-4</v>
      </c>
      <c r="L340" s="5">
        <f t="shared" si="74"/>
        <v>1.5975836366737153E-9</v>
      </c>
      <c r="M340" s="6">
        <f t="shared" si="72"/>
        <v>9.2792798160773763E-6</v>
      </c>
      <c r="N340">
        <f t="shared" si="73"/>
        <v>2.04E-4</v>
      </c>
      <c r="O340">
        <f t="shared" si="81"/>
        <v>0.12206148282097576</v>
      </c>
      <c r="P340">
        <f t="shared" si="75"/>
        <v>0.90526892002608239</v>
      </c>
      <c r="Q340">
        <f t="shared" si="76"/>
        <v>0.28705561683221931</v>
      </c>
      <c r="R340">
        <f t="shared" si="77"/>
        <v>0.28705561683221964</v>
      </c>
    </row>
    <row r="341" spans="6:18">
      <c r="F341">
        <f t="shared" si="69"/>
        <v>33.900000000000212</v>
      </c>
      <c r="G341">
        <f t="shared" si="70"/>
        <v>327.81527848101268</v>
      </c>
      <c r="H341">
        <f t="shared" si="78"/>
        <v>1.2206148282097575</v>
      </c>
      <c r="I341" s="4">
        <f t="shared" si="71"/>
        <v>4.3000000000000003E-6</v>
      </c>
      <c r="J341" s="5">
        <f t="shared" si="79"/>
        <v>7.9686274509800172E-7</v>
      </c>
      <c r="K341" s="5">
        <f t="shared" si="80"/>
        <v>7.2563089504905571E-4</v>
      </c>
      <c r="L341" s="5">
        <f t="shared" si="74"/>
        <v>1.6004271316625524E-9</v>
      </c>
      <c r="M341" s="6">
        <f t="shared" si="72"/>
        <v>9.2902871749720983E-6</v>
      </c>
      <c r="N341">
        <f t="shared" si="73"/>
        <v>2.04E-4</v>
      </c>
      <c r="O341">
        <f t="shared" si="81"/>
        <v>0.12206148282097576</v>
      </c>
      <c r="P341">
        <f t="shared" si="75"/>
        <v>0.90533612662465901</v>
      </c>
      <c r="Q341">
        <f t="shared" si="76"/>
        <v>0.28699443946758901</v>
      </c>
      <c r="R341">
        <f t="shared" si="77"/>
        <v>0.28699443946758935</v>
      </c>
    </row>
    <row r="342" spans="6:18">
      <c r="F342">
        <f t="shared" si="69"/>
        <v>34.000000000000213</v>
      </c>
      <c r="G342">
        <f t="shared" si="70"/>
        <v>327.81527848101268</v>
      </c>
      <c r="H342">
        <f t="shared" si="78"/>
        <v>1.2206148282097575</v>
      </c>
      <c r="I342" s="4">
        <f t="shared" si="71"/>
        <v>4.3000000000000003E-6</v>
      </c>
      <c r="J342" s="5">
        <f t="shared" si="79"/>
        <v>7.9686274509800172E-7</v>
      </c>
      <c r="K342" s="5">
        <f t="shared" si="80"/>
        <v>7.2606089504905576E-4</v>
      </c>
      <c r="L342" s="5">
        <f t="shared" si="74"/>
        <v>1.6032739986899804E-9</v>
      </c>
      <c r="M342" s="6">
        <f t="shared" si="72"/>
        <v>9.3013010586264211E-6</v>
      </c>
      <c r="N342">
        <f t="shared" si="73"/>
        <v>2.04E-4</v>
      </c>
      <c r="O342">
        <f t="shared" si="81"/>
        <v>0.12206148282097576</v>
      </c>
      <c r="P342">
        <f t="shared" si="75"/>
        <v>0.90540317391999992</v>
      </c>
      <c r="Q342">
        <f t="shared" si="76"/>
        <v>0.28693340711479309</v>
      </c>
      <c r="R342">
        <f t="shared" si="77"/>
        <v>0.28693340711479343</v>
      </c>
    </row>
    <row r="343" spans="6:18">
      <c r="F343">
        <f t="shared" si="69"/>
        <v>34.100000000000215</v>
      </c>
      <c r="G343">
        <f t="shared" si="70"/>
        <v>327.81527848101268</v>
      </c>
      <c r="H343">
        <f t="shared" si="78"/>
        <v>1.2206148282097575</v>
      </c>
      <c r="I343" s="4">
        <f t="shared" si="71"/>
        <v>4.3000000000000003E-6</v>
      </c>
      <c r="J343" s="5">
        <f t="shared" si="79"/>
        <v>7.9686274509800172E-7</v>
      </c>
      <c r="K343" s="5">
        <f t="shared" si="80"/>
        <v>7.264908950490558E-4</v>
      </c>
      <c r="L343" s="5">
        <f t="shared" si="74"/>
        <v>1.6061242397542278E-9</v>
      </c>
      <c r="M343" s="6">
        <f t="shared" si="72"/>
        <v>9.3123214670403431E-6</v>
      </c>
      <c r="N343">
        <f t="shared" si="73"/>
        <v>2.04E-4</v>
      </c>
      <c r="O343">
        <f t="shared" si="81"/>
        <v>0.12206148282097576</v>
      </c>
      <c r="P343">
        <f t="shared" si="75"/>
        <v>0.90547006238383121</v>
      </c>
      <c r="Q343">
        <f t="shared" si="76"/>
        <v>0.28687251934442481</v>
      </c>
      <c r="R343">
        <f t="shared" si="77"/>
        <v>0.28687251934442515</v>
      </c>
    </row>
    <row r="344" spans="6:18">
      <c r="F344">
        <f t="shared" si="69"/>
        <v>34.200000000000216</v>
      </c>
      <c r="G344">
        <f t="shared" si="70"/>
        <v>327.81527848101268</v>
      </c>
      <c r="H344">
        <f t="shared" si="78"/>
        <v>1.2206148282097575</v>
      </c>
      <c r="I344" s="4">
        <f t="shared" si="71"/>
        <v>4.3000000000000003E-6</v>
      </c>
      <c r="J344" s="5">
        <f t="shared" si="79"/>
        <v>7.9686274509800172E-7</v>
      </c>
      <c r="K344" s="5">
        <f t="shared" si="80"/>
        <v>7.2692089504905585E-4</v>
      </c>
      <c r="L344" s="5">
        <f t="shared" si="74"/>
        <v>1.608977856853523E-9</v>
      </c>
      <c r="M344" s="6">
        <f t="shared" si="72"/>
        <v>9.323348400213861E-6</v>
      </c>
      <c r="N344">
        <f t="shared" si="73"/>
        <v>2.04E-4</v>
      </c>
      <c r="O344">
        <f t="shared" si="81"/>
        <v>0.12206148282097576</v>
      </c>
      <c r="P344">
        <f t="shared" si="75"/>
        <v>0.90553679248620411</v>
      </c>
      <c r="Q344">
        <f t="shared" si="76"/>
        <v>0.28681177572860239</v>
      </c>
      <c r="R344">
        <f t="shared" si="77"/>
        <v>0.28681177572860267</v>
      </c>
    </row>
    <row r="345" spans="6:18">
      <c r="F345">
        <f t="shared" si="69"/>
        <v>34.300000000000217</v>
      </c>
      <c r="G345">
        <f t="shared" si="70"/>
        <v>327.81527848101268</v>
      </c>
      <c r="H345">
        <f t="shared" si="78"/>
        <v>1.2206148282097575</v>
      </c>
      <c r="I345" s="4">
        <f t="shared" si="71"/>
        <v>4.3000000000000003E-6</v>
      </c>
      <c r="J345" s="5">
        <f t="shared" si="79"/>
        <v>7.9686274509800172E-7</v>
      </c>
      <c r="K345" s="5">
        <f t="shared" si="80"/>
        <v>7.273508950490559E-4</v>
      </c>
      <c r="L345" s="5">
        <f t="shared" si="74"/>
        <v>1.6118348519860951E-9</v>
      </c>
      <c r="M345" s="6">
        <f t="shared" si="72"/>
        <v>9.334381858146978E-6</v>
      </c>
      <c r="N345">
        <f t="shared" si="73"/>
        <v>2.04E-4</v>
      </c>
      <c r="O345">
        <f t="shared" si="81"/>
        <v>0.12206148282097576</v>
      </c>
      <c r="P345">
        <f t="shared" si="75"/>
        <v>0.90560336469550096</v>
      </c>
      <c r="Q345">
        <f t="shared" si="76"/>
        <v>0.2867511758409626</v>
      </c>
      <c r="R345">
        <f t="shared" si="77"/>
        <v>0.28675117584096294</v>
      </c>
    </row>
    <row r="346" spans="6:18">
      <c r="F346">
        <f t="shared" si="69"/>
        <v>34.400000000000219</v>
      </c>
      <c r="G346">
        <f t="shared" si="70"/>
        <v>327.81527848101268</v>
      </c>
      <c r="H346">
        <f t="shared" si="78"/>
        <v>1.2206148282097575</v>
      </c>
      <c r="I346" s="4">
        <f t="shared" si="71"/>
        <v>4.3000000000000003E-6</v>
      </c>
      <c r="J346" s="5">
        <f t="shared" si="79"/>
        <v>7.9686274509800172E-7</v>
      </c>
      <c r="K346" s="5">
        <f t="shared" si="80"/>
        <v>7.2778089504905595E-4</v>
      </c>
      <c r="L346" s="5">
        <f t="shared" si="74"/>
        <v>1.6146952271501732E-9</v>
      </c>
      <c r="M346" s="6">
        <f t="shared" si="72"/>
        <v>9.3454218408396959E-6</v>
      </c>
      <c r="N346">
        <f t="shared" si="73"/>
        <v>2.04E-4</v>
      </c>
      <c r="O346">
        <f t="shared" si="81"/>
        <v>0.12206148282097576</v>
      </c>
      <c r="P346">
        <f t="shared" si="75"/>
        <v>0.90566977947844307</v>
      </c>
      <c r="Q346">
        <f t="shared" si="76"/>
        <v>0.28669071925665474</v>
      </c>
      <c r="R346">
        <f t="shared" si="77"/>
        <v>0.28669071925665512</v>
      </c>
    </row>
    <row r="347" spans="6:18">
      <c r="F347">
        <f t="shared" si="69"/>
        <v>34.50000000000022</v>
      </c>
      <c r="G347">
        <f t="shared" si="70"/>
        <v>327.81527848101268</v>
      </c>
      <c r="H347">
        <f t="shared" si="78"/>
        <v>1.2206148282097575</v>
      </c>
      <c r="I347" s="4">
        <f t="shared" si="71"/>
        <v>4.3000000000000003E-6</v>
      </c>
      <c r="J347" s="5">
        <f t="shared" si="79"/>
        <v>7.9686274509800172E-7</v>
      </c>
      <c r="K347" s="5">
        <f t="shared" si="80"/>
        <v>7.28210895049056E-4</v>
      </c>
      <c r="L347" s="5">
        <f t="shared" si="74"/>
        <v>1.6175589843439867E-9</v>
      </c>
      <c r="M347" s="6">
        <f t="shared" si="72"/>
        <v>9.3564683482920147E-6</v>
      </c>
      <c r="N347">
        <f t="shared" si="73"/>
        <v>2.04E-4</v>
      </c>
      <c r="O347">
        <f t="shared" si="81"/>
        <v>0.12206148282097576</v>
      </c>
      <c r="P347">
        <f t="shared" si="75"/>
        <v>0.90573603730009722</v>
      </c>
      <c r="Q347">
        <f t="shared" si="76"/>
        <v>0.28663040555233416</v>
      </c>
      <c r="R347">
        <f t="shared" si="77"/>
        <v>0.28663040555233454</v>
      </c>
    </row>
    <row r="348" spans="6:18">
      <c r="F348">
        <f t="shared" ref="F348:F411" si="82">F347+dt</f>
        <v>34.600000000000222</v>
      </c>
      <c r="G348">
        <f t="shared" si="70"/>
        <v>327.81527848101268</v>
      </c>
      <c r="H348">
        <f t="shared" si="78"/>
        <v>1.2206148282097575</v>
      </c>
      <c r="I348" s="4">
        <f t="shared" si="71"/>
        <v>4.3000000000000003E-6</v>
      </c>
      <c r="J348" s="5">
        <f t="shared" si="79"/>
        <v>7.9686274509800172E-7</v>
      </c>
      <c r="K348" s="5">
        <f t="shared" si="80"/>
        <v>7.2864089504905605E-4</v>
      </c>
      <c r="L348" s="5">
        <f t="shared" si="74"/>
        <v>1.6204261255657636E-9</v>
      </c>
      <c r="M348" s="6">
        <f t="shared" si="72"/>
        <v>9.3675213805039327E-6</v>
      </c>
      <c r="N348">
        <f t="shared" si="73"/>
        <v>2.04E-4</v>
      </c>
      <c r="O348">
        <f t="shared" si="81"/>
        <v>0.12206148282097576</v>
      </c>
      <c r="P348">
        <f t="shared" si="75"/>
        <v>0.90580213862388226</v>
      </c>
      <c r="Q348">
        <f t="shared" si="76"/>
        <v>0.28657023430615602</v>
      </c>
      <c r="R348">
        <f t="shared" si="77"/>
        <v>0.28657023430615641</v>
      </c>
    </row>
    <row r="349" spans="6:18">
      <c r="F349">
        <f t="shared" si="82"/>
        <v>34.700000000000223</v>
      </c>
      <c r="G349">
        <f t="shared" si="70"/>
        <v>327.81527848101268</v>
      </c>
      <c r="H349">
        <f t="shared" si="78"/>
        <v>1.2206148282097575</v>
      </c>
      <c r="I349" s="4">
        <f t="shared" si="71"/>
        <v>4.3000000000000003E-6</v>
      </c>
      <c r="J349" s="5">
        <f t="shared" si="79"/>
        <v>7.9686274509800172E-7</v>
      </c>
      <c r="K349" s="5">
        <f t="shared" si="80"/>
        <v>7.290708950490561E-4</v>
      </c>
      <c r="L349" s="5">
        <f t="shared" si="74"/>
        <v>1.623296652813733E-9</v>
      </c>
      <c r="M349" s="6">
        <f t="shared" si="72"/>
        <v>9.3785809374754498E-6</v>
      </c>
      <c r="N349">
        <f t="shared" si="73"/>
        <v>2.04E-4</v>
      </c>
      <c r="O349">
        <f t="shared" si="81"/>
        <v>0.12206148282097576</v>
      </c>
      <c r="P349">
        <f t="shared" si="75"/>
        <v>0.90586808391157658</v>
      </c>
      <c r="Q349">
        <f t="shared" si="76"/>
        <v>0.28651020509776931</v>
      </c>
      <c r="R349">
        <f t="shared" si="77"/>
        <v>0.28651020509776964</v>
      </c>
    </row>
    <row r="350" spans="6:18">
      <c r="F350">
        <f t="shared" si="82"/>
        <v>34.800000000000225</v>
      </c>
      <c r="G350">
        <f t="shared" si="70"/>
        <v>327.81527848101268</v>
      </c>
      <c r="H350">
        <f t="shared" si="78"/>
        <v>1.2206148282097575</v>
      </c>
      <c r="I350" s="4">
        <f t="shared" si="71"/>
        <v>4.3000000000000003E-6</v>
      </c>
      <c r="J350" s="5">
        <f t="shared" si="79"/>
        <v>7.9686274509800172E-7</v>
      </c>
      <c r="K350" s="5">
        <f t="shared" si="80"/>
        <v>7.2950089504905614E-4</v>
      </c>
      <c r="L350" s="5">
        <f t="shared" si="74"/>
        <v>1.6261705680861231E-9</v>
      </c>
      <c r="M350" s="6">
        <f t="shared" si="72"/>
        <v>9.3896470192065611E-6</v>
      </c>
      <c r="N350">
        <f t="shared" si="73"/>
        <v>2.04E-4</v>
      </c>
      <c r="O350">
        <f t="shared" si="81"/>
        <v>0.12206148282097576</v>
      </c>
      <c r="P350">
        <f t="shared" si="75"/>
        <v>0.90593387362332412</v>
      </c>
      <c r="Q350">
        <f t="shared" si="76"/>
        <v>0.28645031750831035</v>
      </c>
      <c r="R350">
        <f t="shared" si="77"/>
        <v>0.28645031750831068</v>
      </c>
    </row>
    <row r="351" spans="6:18">
      <c r="F351">
        <f t="shared" si="82"/>
        <v>34.900000000000226</v>
      </c>
      <c r="G351">
        <f t="shared" si="70"/>
        <v>327.81527848101268</v>
      </c>
      <c r="H351">
        <f t="shared" si="78"/>
        <v>1.2206148282097575</v>
      </c>
      <c r="I351" s="4">
        <f t="shared" si="71"/>
        <v>4.3000000000000003E-6</v>
      </c>
      <c r="J351" s="5">
        <f t="shared" si="79"/>
        <v>7.9686274509800172E-7</v>
      </c>
      <c r="K351" s="5">
        <f t="shared" si="80"/>
        <v>7.2993089504905619E-4</v>
      </c>
      <c r="L351" s="5">
        <f t="shared" si="74"/>
        <v>1.6290478733811643E-9</v>
      </c>
      <c r="M351" s="6">
        <f t="shared" si="72"/>
        <v>9.4007196256972767E-6</v>
      </c>
      <c r="N351">
        <f t="shared" si="73"/>
        <v>2.04E-4</v>
      </c>
      <c r="O351">
        <f t="shared" si="81"/>
        <v>0.12206148282097576</v>
      </c>
      <c r="P351">
        <f t="shared" si="75"/>
        <v>0.90599950821764119</v>
      </c>
      <c r="Q351">
        <f t="shared" si="76"/>
        <v>0.2863905711203969</v>
      </c>
      <c r="R351">
        <f t="shared" si="77"/>
        <v>0.28639057112039729</v>
      </c>
    </row>
    <row r="352" spans="6:18">
      <c r="F352">
        <f t="shared" si="82"/>
        <v>35.000000000000227</v>
      </c>
      <c r="G352">
        <f t="shared" si="70"/>
        <v>327.81527848101268</v>
      </c>
      <c r="H352">
        <f t="shared" si="78"/>
        <v>1.2206148282097575</v>
      </c>
      <c r="I352" s="4">
        <f t="shared" si="71"/>
        <v>4.3000000000000003E-6</v>
      </c>
      <c r="J352" s="5">
        <f t="shared" si="79"/>
        <v>7.9686274509800172E-7</v>
      </c>
      <c r="K352" s="5">
        <f t="shared" si="80"/>
        <v>7.3036089504905624E-4</v>
      </c>
      <c r="L352" s="5">
        <f t="shared" si="74"/>
        <v>1.6319285706970845E-9</v>
      </c>
      <c r="M352" s="6">
        <f t="shared" si="72"/>
        <v>9.4117987569475931E-6</v>
      </c>
      <c r="N352">
        <f t="shared" si="73"/>
        <v>2.04E-4</v>
      </c>
      <c r="O352">
        <f t="shared" si="81"/>
        <v>0.12206148282097576</v>
      </c>
      <c r="P352">
        <f t="shared" si="75"/>
        <v>0.90606498815142411</v>
      </c>
      <c r="Q352">
        <f t="shared" si="76"/>
        <v>0.28633096551812209</v>
      </c>
      <c r="R352">
        <f t="shared" si="77"/>
        <v>0.28633096551812248</v>
      </c>
    </row>
    <row r="353" spans="6:18">
      <c r="F353">
        <f t="shared" si="82"/>
        <v>35.100000000000229</v>
      </c>
      <c r="G353">
        <f t="shared" si="70"/>
        <v>327.81527848101268</v>
      </c>
      <c r="H353">
        <f t="shared" si="78"/>
        <v>1.2206148282097575</v>
      </c>
      <c r="I353" s="4">
        <f t="shared" si="71"/>
        <v>4.3000000000000003E-6</v>
      </c>
      <c r="J353" s="5">
        <f t="shared" si="79"/>
        <v>7.9686274509800172E-7</v>
      </c>
      <c r="K353" s="5">
        <f t="shared" si="80"/>
        <v>7.3079089504905629E-4</v>
      </c>
      <c r="L353" s="5">
        <f t="shared" si="74"/>
        <v>1.6348126620321122E-9</v>
      </c>
      <c r="M353" s="6">
        <f t="shared" si="72"/>
        <v>9.4228844129575053E-6</v>
      </c>
      <c r="N353">
        <f t="shared" si="73"/>
        <v>2.04E-4</v>
      </c>
      <c r="O353">
        <f t="shared" si="81"/>
        <v>0.12206148282097576</v>
      </c>
      <c r="P353">
        <f t="shared" si="75"/>
        <v>0.90613031387995469</v>
      </c>
      <c r="Q353">
        <f t="shared" si="76"/>
        <v>0.28627150028704823</v>
      </c>
      <c r="R353">
        <f t="shared" si="77"/>
        <v>0.28627150028704856</v>
      </c>
    </row>
    <row r="354" spans="6:18">
      <c r="F354">
        <f t="shared" si="82"/>
        <v>35.20000000000023</v>
      </c>
      <c r="G354">
        <f t="shared" si="70"/>
        <v>327.81527848101268</v>
      </c>
      <c r="H354">
        <f t="shared" si="78"/>
        <v>1.2206148282097575</v>
      </c>
      <c r="I354" s="4">
        <f t="shared" si="71"/>
        <v>4.3000000000000003E-6</v>
      </c>
      <c r="J354" s="5">
        <f t="shared" si="79"/>
        <v>7.9686274509800172E-7</v>
      </c>
      <c r="K354" s="5">
        <f t="shared" si="80"/>
        <v>7.3122089504905634E-4</v>
      </c>
      <c r="L354" s="5">
        <f t="shared" si="74"/>
        <v>1.6377001493844774E-9</v>
      </c>
      <c r="M354" s="6">
        <f t="shared" si="72"/>
        <v>9.4339765937270185E-6</v>
      </c>
      <c r="N354">
        <f t="shared" si="73"/>
        <v>2.04E-4</v>
      </c>
      <c r="O354">
        <f t="shared" si="81"/>
        <v>0.12206148282097576</v>
      </c>
      <c r="P354">
        <f t="shared" si="75"/>
        <v>0.90619548585690757</v>
      </c>
      <c r="Q354">
        <f t="shared" si="76"/>
        <v>0.2862121750142006</v>
      </c>
      <c r="R354">
        <f t="shared" si="77"/>
        <v>0.28621217501420093</v>
      </c>
    </row>
    <row r="355" spans="6:18">
      <c r="F355">
        <f t="shared" si="82"/>
        <v>35.300000000000232</v>
      </c>
      <c r="G355">
        <f t="shared" si="70"/>
        <v>327.81527848101268</v>
      </c>
      <c r="H355">
        <f t="shared" si="78"/>
        <v>1.2206148282097575</v>
      </c>
      <c r="I355" s="4">
        <f t="shared" si="71"/>
        <v>4.3000000000000003E-6</v>
      </c>
      <c r="J355" s="5">
        <f t="shared" si="79"/>
        <v>7.9686274509800172E-7</v>
      </c>
      <c r="K355" s="5">
        <f t="shared" si="80"/>
        <v>7.3165089504905639E-4</v>
      </c>
      <c r="L355" s="5">
        <f t="shared" si="74"/>
        <v>1.6405910347524077E-9</v>
      </c>
      <c r="M355" s="6">
        <f t="shared" si="72"/>
        <v>9.4450752992561308E-6</v>
      </c>
      <c r="N355">
        <f t="shared" si="73"/>
        <v>2.04E-4</v>
      </c>
      <c r="O355">
        <f t="shared" si="81"/>
        <v>0.12206148282097576</v>
      </c>
      <c r="P355">
        <f t="shared" si="75"/>
        <v>0.90626050453435669</v>
      </c>
      <c r="Q355">
        <f t="shared" si="76"/>
        <v>0.28615298928806177</v>
      </c>
      <c r="R355">
        <f t="shared" si="77"/>
        <v>0.2861529892880621</v>
      </c>
    </row>
    <row r="356" spans="6:18">
      <c r="F356">
        <f t="shared" si="82"/>
        <v>35.400000000000233</v>
      </c>
      <c r="G356">
        <f t="shared" si="70"/>
        <v>327.81527848101268</v>
      </c>
      <c r="H356">
        <f t="shared" si="78"/>
        <v>1.2206148282097575</v>
      </c>
      <c r="I356" s="4">
        <f t="shared" si="71"/>
        <v>4.3000000000000003E-6</v>
      </c>
      <c r="J356" s="5">
        <f t="shared" si="79"/>
        <v>7.9686274509800172E-7</v>
      </c>
      <c r="K356" s="5">
        <f t="shared" si="80"/>
        <v>7.3208089504905643E-4</v>
      </c>
      <c r="L356" s="5">
        <f t="shared" si="74"/>
        <v>1.6434853201341324E-9</v>
      </c>
      <c r="M356" s="6">
        <f t="shared" si="72"/>
        <v>9.4561805295448406E-6</v>
      </c>
      <c r="N356">
        <f t="shared" si="73"/>
        <v>2.04E-4</v>
      </c>
      <c r="O356">
        <f t="shared" si="81"/>
        <v>0.12206148282097576</v>
      </c>
      <c r="P356">
        <f t="shared" si="75"/>
        <v>0.90632537036278193</v>
      </c>
      <c r="Q356">
        <f t="shared" si="76"/>
        <v>0.28609394269856531</v>
      </c>
      <c r="R356">
        <f t="shared" si="77"/>
        <v>0.28609394269856564</v>
      </c>
    </row>
    <row r="357" spans="6:18">
      <c r="F357">
        <f t="shared" si="82"/>
        <v>35.500000000000234</v>
      </c>
      <c r="G357">
        <f t="shared" si="70"/>
        <v>327.81527848101268</v>
      </c>
      <c r="H357">
        <f t="shared" si="78"/>
        <v>1.2206148282097575</v>
      </c>
      <c r="I357" s="4">
        <f t="shared" si="71"/>
        <v>4.3000000000000003E-6</v>
      </c>
      <c r="J357" s="5">
        <f t="shared" si="79"/>
        <v>7.9686274509800172E-7</v>
      </c>
      <c r="K357" s="5">
        <f t="shared" si="80"/>
        <v>7.3251089504905648E-4</v>
      </c>
      <c r="L357" s="5">
        <f t="shared" si="74"/>
        <v>1.646383007527881E-9</v>
      </c>
      <c r="M357" s="6">
        <f t="shared" si="72"/>
        <v>9.467292284593153E-6</v>
      </c>
      <c r="N357">
        <f t="shared" si="73"/>
        <v>2.04E-4</v>
      </c>
      <c r="O357">
        <f t="shared" si="81"/>
        <v>0.12206148282097576</v>
      </c>
      <c r="P357">
        <f t="shared" si="75"/>
        <v>0.90639008379107511</v>
      </c>
      <c r="Q357">
        <f t="shared" si="76"/>
        <v>0.28603503483709009</v>
      </c>
      <c r="R357">
        <f t="shared" si="77"/>
        <v>0.28603503483709042</v>
      </c>
    </row>
    <row r="358" spans="6:18">
      <c r="F358">
        <f t="shared" si="82"/>
        <v>35.600000000000236</v>
      </c>
      <c r="G358">
        <f t="shared" si="70"/>
        <v>327.81527848101268</v>
      </c>
      <c r="H358">
        <f t="shared" si="78"/>
        <v>1.2206148282097575</v>
      </c>
      <c r="I358" s="4">
        <f t="shared" si="71"/>
        <v>4.3000000000000003E-6</v>
      </c>
      <c r="J358" s="5">
        <f t="shared" si="79"/>
        <v>7.9686274509800172E-7</v>
      </c>
      <c r="K358" s="5">
        <f t="shared" si="80"/>
        <v>7.3294089504905653E-4</v>
      </c>
      <c r="L358" s="5">
        <f t="shared" si="74"/>
        <v>1.6492840989318815E-9</v>
      </c>
      <c r="M358" s="6">
        <f t="shared" si="72"/>
        <v>9.4784105644010629E-6</v>
      </c>
      <c r="N358">
        <f t="shared" si="73"/>
        <v>2.04E-4</v>
      </c>
      <c r="O358">
        <f t="shared" si="81"/>
        <v>0.12206148282097576</v>
      </c>
      <c r="P358">
        <f t="shared" si="75"/>
        <v>0.90645464526654773</v>
      </c>
      <c r="Q358">
        <f t="shared" si="76"/>
        <v>0.28597626529645404</v>
      </c>
      <c r="R358">
        <f t="shared" si="77"/>
        <v>0.28597626529645442</v>
      </c>
    </row>
    <row r="359" spans="6:18">
      <c r="F359">
        <f t="shared" si="82"/>
        <v>35.700000000000237</v>
      </c>
      <c r="G359">
        <f t="shared" si="70"/>
        <v>327.81527848101268</v>
      </c>
      <c r="H359">
        <f t="shared" si="78"/>
        <v>1.2206148282097575</v>
      </c>
      <c r="I359" s="4">
        <f t="shared" si="71"/>
        <v>4.3000000000000003E-6</v>
      </c>
      <c r="J359" s="5">
        <f t="shared" si="79"/>
        <v>7.9686274509800172E-7</v>
      </c>
      <c r="K359" s="5">
        <f t="shared" si="80"/>
        <v>7.3337089504905658E-4</v>
      </c>
      <c r="L359" s="5">
        <f t="shared" si="74"/>
        <v>1.652188596344363E-9</v>
      </c>
      <c r="M359" s="6">
        <f t="shared" si="72"/>
        <v>9.4895353689685702E-6</v>
      </c>
      <c r="N359">
        <f t="shared" si="73"/>
        <v>2.04E-4</v>
      </c>
      <c r="O359">
        <f t="shared" si="81"/>
        <v>0.12206148282097576</v>
      </c>
      <c r="P359">
        <f t="shared" si="75"/>
        <v>0.90651905523493637</v>
      </c>
      <c r="Q359">
        <f t="shared" si="76"/>
        <v>0.28591763367090856</v>
      </c>
      <c r="R359">
        <f t="shared" si="77"/>
        <v>0.28591763367090894</v>
      </c>
    </row>
    <row r="360" spans="6:18">
      <c r="F360">
        <f t="shared" si="82"/>
        <v>35.800000000000239</v>
      </c>
      <c r="G360">
        <f t="shared" si="70"/>
        <v>327.81527848101268</v>
      </c>
      <c r="H360">
        <f t="shared" si="78"/>
        <v>1.2206148282097575</v>
      </c>
      <c r="I360" s="4">
        <f t="shared" si="71"/>
        <v>4.3000000000000003E-6</v>
      </c>
      <c r="J360" s="5">
        <f t="shared" si="79"/>
        <v>7.9686274509800172E-7</v>
      </c>
      <c r="K360" s="5">
        <f t="shared" si="80"/>
        <v>7.3380089504905663E-4</v>
      </c>
      <c r="L360" s="5">
        <f t="shared" si="74"/>
        <v>1.6550965017635546E-9</v>
      </c>
      <c r="M360" s="6">
        <f t="shared" si="72"/>
        <v>9.5006666982956802E-6</v>
      </c>
      <c r="N360">
        <f t="shared" si="73"/>
        <v>2.04E-4</v>
      </c>
      <c r="O360">
        <f t="shared" si="81"/>
        <v>0.12206148282097576</v>
      </c>
      <c r="P360">
        <f t="shared" si="75"/>
        <v>0.90658331414040927</v>
      </c>
      <c r="Q360">
        <f t="shared" si="76"/>
        <v>0.28585913955613229</v>
      </c>
      <c r="R360">
        <f t="shared" si="77"/>
        <v>0.28585913955613274</v>
      </c>
    </row>
    <row r="361" spans="6:18">
      <c r="F361">
        <f t="shared" si="82"/>
        <v>35.90000000000024</v>
      </c>
      <c r="G361">
        <f t="shared" si="70"/>
        <v>327.81527848101268</v>
      </c>
      <c r="H361">
        <f t="shared" si="78"/>
        <v>1.2206148282097575</v>
      </c>
      <c r="I361" s="4">
        <f t="shared" si="71"/>
        <v>4.3000000000000003E-6</v>
      </c>
      <c r="J361" s="5">
        <f t="shared" si="79"/>
        <v>7.9686274509800172E-7</v>
      </c>
      <c r="K361" s="5">
        <f t="shared" si="80"/>
        <v>7.3423089504905668E-4</v>
      </c>
      <c r="L361" s="5">
        <f t="shared" si="74"/>
        <v>1.6580078171876851E-9</v>
      </c>
      <c r="M361" s="6">
        <f t="shared" si="72"/>
        <v>9.5118045523823877E-6</v>
      </c>
      <c r="N361">
        <f t="shared" si="73"/>
        <v>2.04E-4</v>
      </c>
      <c r="O361">
        <f t="shared" si="81"/>
        <v>0.12206148282097576</v>
      </c>
      <c r="P361">
        <f t="shared" si="75"/>
        <v>0.90664742242557339</v>
      </c>
      <c r="Q361">
        <f t="shared" si="76"/>
        <v>0.28580078254922564</v>
      </c>
      <c r="R361">
        <f t="shared" si="77"/>
        <v>0.28580078254922608</v>
      </c>
    </row>
    <row r="362" spans="6:18">
      <c r="F362">
        <f t="shared" si="82"/>
        <v>36.000000000000242</v>
      </c>
      <c r="G362">
        <f t="shared" si="70"/>
        <v>327.81527848101268</v>
      </c>
      <c r="H362">
        <f t="shared" si="78"/>
        <v>1.2206148282097575</v>
      </c>
      <c r="I362" s="4">
        <f t="shared" si="71"/>
        <v>4.3000000000000003E-6</v>
      </c>
      <c r="J362" s="5">
        <f t="shared" si="79"/>
        <v>7.9686274509800172E-7</v>
      </c>
      <c r="K362" s="5">
        <f t="shared" si="80"/>
        <v>7.3466089504905672E-4</v>
      </c>
      <c r="L362" s="5">
        <f t="shared" si="74"/>
        <v>1.6609225446149829E-9</v>
      </c>
      <c r="M362" s="6">
        <f t="shared" si="72"/>
        <v>9.5229489312286943E-6</v>
      </c>
      <c r="N362">
        <f t="shared" si="73"/>
        <v>2.04E-4</v>
      </c>
      <c r="O362">
        <f t="shared" si="81"/>
        <v>0.12206148282097576</v>
      </c>
      <c r="P362">
        <f t="shared" si="75"/>
        <v>0.90671138053148026</v>
      </c>
      <c r="Q362">
        <f t="shared" si="76"/>
        <v>0.28574256224870465</v>
      </c>
      <c r="R362">
        <f t="shared" si="77"/>
        <v>0.28574256224870509</v>
      </c>
    </row>
    <row r="363" spans="6:18">
      <c r="F363">
        <f t="shared" si="82"/>
        <v>36.100000000000243</v>
      </c>
      <c r="G363">
        <f t="shared" si="70"/>
        <v>327.81527848101268</v>
      </c>
      <c r="H363">
        <f t="shared" si="78"/>
        <v>1.2206148282097575</v>
      </c>
      <c r="I363" s="4">
        <f t="shared" si="71"/>
        <v>4.3000000000000003E-6</v>
      </c>
      <c r="J363" s="5">
        <f t="shared" si="79"/>
        <v>7.9686274509800172E-7</v>
      </c>
      <c r="K363" s="5">
        <f t="shared" si="80"/>
        <v>7.3509089504905677E-4</v>
      </c>
      <c r="L363" s="5">
        <f t="shared" si="74"/>
        <v>1.6638406860436779E-9</v>
      </c>
      <c r="M363" s="6">
        <f t="shared" si="72"/>
        <v>9.5340998348346035E-6</v>
      </c>
      <c r="N363">
        <f t="shared" si="73"/>
        <v>2.04E-4</v>
      </c>
      <c r="O363">
        <f t="shared" si="81"/>
        <v>0.12206148282097576</v>
      </c>
      <c r="P363">
        <f t="shared" si="75"/>
        <v>0.90677518889763264</v>
      </c>
      <c r="Q363">
        <f t="shared" si="76"/>
        <v>0.28568447825449522</v>
      </c>
      <c r="R363">
        <f t="shared" si="77"/>
        <v>0.28568447825449572</v>
      </c>
    </row>
    <row r="364" spans="6:18">
      <c r="F364">
        <f t="shared" si="82"/>
        <v>36.200000000000244</v>
      </c>
      <c r="G364">
        <f t="shared" si="70"/>
        <v>327.81527848101268</v>
      </c>
      <c r="H364">
        <f t="shared" si="78"/>
        <v>1.2206148282097575</v>
      </c>
      <c r="I364" s="4">
        <f t="shared" si="71"/>
        <v>4.3000000000000003E-6</v>
      </c>
      <c r="J364" s="5">
        <f t="shared" si="79"/>
        <v>7.9686274509800172E-7</v>
      </c>
      <c r="K364" s="5">
        <f t="shared" si="80"/>
        <v>7.3552089504905682E-4</v>
      </c>
      <c r="L364" s="5">
        <f t="shared" si="74"/>
        <v>1.6667622434719978E-9</v>
      </c>
      <c r="M364" s="6">
        <f t="shared" si="72"/>
        <v>9.5452572632001086E-6</v>
      </c>
      <c r="N364">
        <f t="shared" si="73"/>
        <v>2.04E-4</v>
      </c>
      <c r="O364">
        <f t="shared" si="81"/>
        <v>0.12206148282097576</v>
      </c>
      <c r="P364">
        <f t="shared" si="75"/>
        <v>0.90683884796199021</v>
      </c>
      <c r="Q364">
        <f t="shared" si="76"/>
        <v>0.28562653016792761</v>
      </c>
      <c r="R364">
        <f t="shared" si="77"/>
        <v>0.28562653016792811</v>
      </c>
    </row>
    <row r="365" spans="6:18">
      <c r="F365">
        <f t="shared" si="82"/>
        <v>36.300000000000246</v>
      </c>
      <c r="G365">
        <f t="shared" si="70"/>
        <v>327.81527848101268</v>
      </c>
      <c r="H365">
        <f t="shared" si="78"/>
        <v>1.2206148282097575</v>
      </c>
      <c r="I365" s="4">
        <f t="shared" si="71"/>
        <v>4.3000000000000003E-6</v>
      </c>
      <c r="J365" s="5">
        <f t="shared" si="79"/>
        <v>7.9686274509800172E-7</v>
      </c>
      <c r="K365" s="5">
        <f t="shared" si="80"/>
        <v>7.3595089504905687E-4</v>
      </c>
      <c r="L365" s="5">
        <f t="shared" si="74"/>
        <v>1.6696872188981719E-9</v>
      </c>
      <c r="M365" s="6">
        <f t="shared" si="72"/>
        <v>9.5564212163252128E-6</v>
      </c>
      <c r="N365">
        <f t="shared" si="73"/>
        <v>2.04E-4</v>
      </c>
      <c r="O365">
        <f t="shared" si="81"/>
        <v>0.12206148282097576</v>
      </c>
      <c r="P365">
        <f t="shared" si="75"/>
        <v>0.90690235816097731</v>
      </c>
      <c r="Q365">
        <f t="shared" si="76"/>
        <v>0.28556871759173041</v>
      </c>
      <c r="R365">
        <f t="shared" si="77"/>
        <v>0.28556871759173086</v>
      </c>
    </row>
    <row r="366" spans="6:18">
      <c r="F366">
        <f t="shared" si="82"/>
        <v>36.400000000000247</v>
      </c>
      <c r="G366">
        <f t="shared" si="70"/>
        <v>327.81527848101268</v>
      </c>
      <c r="H366">
        <f t="shared" si="78"/>
        <v>1.2206148282097575</v>
      </c>
      <c r="I366" s="4">
        <f t="shared" si="71"/>
        <v>4.3000000000000003E-6</v>
      </c>
      <c r="J366" s="5">
        <f t="shared" si="79"/>
        <v>7.9686274509800172E-7</v>
      </c>
      <c r="K366" s="5">
        <f t="shared" si="80"/>
        <v>7.3638089504905692E-4</v>
      </c>
      <c r="L366" s="5">
        <f t="shared" si="74"/>
        <v>1.6726156143204293E-9</v>
      </c>
      <c r="M366" s="6">
        <f t="shared" si="72"/>
        <v>9.5675916942099179E-6</v>
      </c>
      <c r="N366">
        <f t="shared" si="73"/>
        <v>2.04E-4</v>
      </c>
      <c r="O366">
        <f t="shared" si="81"/>
        <v>0.12206148282097576</v>
      </c>
      <c r="P366">
        <f t="shared" si="75"/>
        <v>0.9069657199294876</v>
      </c>
      <c r="Q366">
        <f t="shared" si="76"/>
        <v>0.28551104013002476</v>
      </c>
      <c r="R366">
        <f t="shared" si="77"/>
        <v>0.28551104013002526</v>
      </c>
    </row>
    <row r="367" spans="6:18">
      <c r="F367">
        <f t="shared" si="82"/>
        <v>36.500000000000249</v>
      </c>
      <c r="G367">
        <f t="shared" si="70"/>
        <v>327.81527848101268</v>
      </c>
      <c r="H367">
        <f t="shared" si="78"/>
        <v>1.2206148282097575</v>
      </c>
      <c r="I367" s="4">
        <f t="shared" si="71"/>
        <v>4.3000000000000003E-6</v>
      </c>
      <c r="J367" s="5">
        <f t="shared" si="79"/>
        <v>7.9686274509800172E-7</v>
      </c>
      <c r="K367" s="5">
        <f t="shared" si="80"/>
        <v>7.3681089504905697E-4</v>
      </c>
      <c r="L367" s="5">
        <f t="shared" si="74"/>
        <v>1.6755474317369986E-9</v>
      </c>
      <c r="M367" s="6">
        <f t="shared" si="72"/>
        <v>9.5787686968542239E-6</v>
      </c>
      <c r="N367">
        <f t="shared" si="73"/>
        <v>2.04E-4</v>
      </c>
      <c r="O367">
        <f t="shared" si="81"/>
        <v>0.12206148282097576</v>
      </c>
      <c r="P367">
        <f t="shared" si="75"/>
        <v>0.9070289337008911</v>
      </c>
      <c r="Q367">
        <f t="shared" si="76"/>
        <v>0.2854534973883191</v>
      </c>
      <c r="R367">
        <f t="shared" si="77"/>
        <v>0.2854534973883196</v>
      </c>
    </row>
    <row r="368" spans="6:18">
      <c r="F368">
        <f t="shared" si="82"/>
        <v>36.60000000000025</v>
      </c>
      <c r="G368">
        <f t="shared" si="70"/>
        <v>327.81527848101268</v>
      </c>
      <c r="H368">
        <f t="shared" si="78"/>
        <v>1.2206148282097575</v>
      </c>
      <c r="I368" s="4">
        <f t="shared" si="71"/>
        <v>4.3000000000000003E-6</v>
      </c>
      <c r="J368" s="5">
        <f t="shared" si="79"/>
        <v>7.9686274509800172E-7</v>
      </c>
      <c r="K368" s="5">
        <f t="shared" si="80"/>
        <v>7.3724089504905701E-4</v>
      </c>
      <c r="L368" s="5">
        <f t="shared" si="74"/>
        <v>1.6784826731461083E-9</v>
      </c>
      <c r="M368" s="6">
        <f t="shared" si="72"/>
        <v>9.589952224258124E-6</v>
      </c>
      <c r="N368">
        <f t="shared" si="73"/>
        <v>2.04E-4</v>
      </c>
      <c r="O368">
        <f t="shared" si="81"/>
        <v>0.12206148282097576</v>
      </c>
      <c r="P368">
        <f t="shared" si="75"/>
        <v>0.90709199990704092</v>
      </c>
      <c r="Q368">
        <f t="shared" si="76"/>
        <v>0.28539608897350299</v>
      </c>
      <c r="R368">
        <f t="shared" si="77"/>
        <v>0.28539608897350349</v>
      </c>
    </row>
    <row r="369" spans="6:18">
      <c r="F369">
        <f t="shared" si="82"/>
        <v>36.700000000000252</v>
      </c>
      <c r="G369">
        <f t="shared" si="70"/>
        <v>327.81527848101268</v>
      </c>
      <c r="H369">
        <f t="shared" si="78"/>
        <v>1.2206148282097575</v>
      </c>
      <c r="I369" s="4">
        <f t="shared" si="71"/>
        <v>4.3000000000000003E-6</v>
      </c>
      <c r="J369" s="5">
        <f t="shared" si="79"/>
        <v>7.9686274509800172E-7</v>
      </c>
      <c r="K369" s="5">
        <f t="shared" si="80"/>
        <v>7.3767089504905706E-4</v>
      </c>
      <c r="L369" s="5">
        <f t="shared" si="74"/>
        <v>1.6814213405459879E-9</v>
      </c>
      <c r="M369" s="6">
        <f t="shared" si="72"/>
        <v>9.6011422764216283E-6</v>
      </c>
      <c r="N369">
        <f t="shared" si="73"/>
        <v>2.04E-4</v>
      </c>
      <c r="O369">
        <f t="shared" si="81"/>
        <v>0.12206148282097576</v>
      </c>
      <c r="P369">
        <f t="shared" si="75"/>
        <v>0.90715491897827816</v>
      </c>
      <c r="Q369">
        <f t="shared" si="76"/>
        <v>0.2853388144938418</v>
      </c>
      <c r="R369">
        <f t="shared" si="77"/>
        <v>0.2853388144938423</v>
      </c>
    </row>
    <row r="370" spans="6:18">
      <c r="F370">
        <f t="shared" si="82"/>
        <v>36.800000000000253</v>
      </c>
      <c r="G370">
        <f t="shared" si="70"/>
        <v>327.81527848101268</v>
      </c>
      <c r="H370">
        <f t="shared" si="78"/>
        <v>1.2206148282097575</v>
      </c>
      <c r="I370" s="4">
        <f t="shared" si="71"/>
        <v>4.3000000000000003E-6</v>
      </c>
      <c r="J370" s="5">
        <f t="shared" si="79"/>
        <v>7.9686274509800172E-7</v>
      </c>
      <c r="K370" s="5">
        <f t="shared" si="80"/>
        <v>7.3810089504905711E-4</v>
      </c>
      <c r="L370" s="5">
        <f t="shared" si="74"/>
        <v>1.6843634359348664E-9</v>
      </c>
      <c r="M370" s="6">
        <f t="shared" si="72"/>
        <v>9.6123388533447302E-6</v>
      </c>
      <c r="N370">
        <f t="shared" si="73"/>
        <v>2.04E-4</v>
      </c>
      <c r="O370">
        <f t="shared" si="81"/>
        <v>0.12206148282097576</v>
      </c>
      <c r="P370">
        <f t="shared" si="75"/>
        <v>0.90721769134343921</v>
      </c>
      <c r="Q370">
        <f t="shared" si="76"/>
        <v>0.28528167355897094</v>
      </c>
      <c r="R370">
        <f t="shared" si="77"/>
        <v>0.28528167355897144</v>
      </c>
    </row>
    <row r="371" spans="6:18">
      <c r="F371">
        <f t="shared" si="82"/>
        <v>36.900000000000254</v>
      </c>
      <c r="G371">
        <f t="shared" si="70"/>
        <v>327.81527848101268</v>
      </c>
      <c r="H371">
        <f t="shared" si="78"/>
        <v>1.2206148282097575</v>
      </c>
      <c r="I371" s="4">
        <f t="shared" si="71"/>
        <v>4.3000000000000003E-6</v>
      </c>
      <c r="J371" s="5">
        <f t="shared" si="79"/>
        <v>7.9686274509800172E-7</v>
      </c>
      <c r="K371" s="5">
        <f t="shared" si="80"/>
        <v>7.3853089504905716E-4</v>
      </c>
      <c r="L371" s="5">
        <f t="shared" si="74"/>
        <v>1.687308961310972E-9</v>
      </c>
      <c r="M371" s="6">
        <f t="shared" si="72"/>
        <v>9.623541955027433E-6</v>
      </c>
      <c r="N371">
        <f t="shared" si="73"/>
        <v>2.04E-4</v>
      </c>
      <c r="O371">
        <f t="shared" si="81"/>
        <v>0.12206148282097576</v>
      </c>
      <c r="P371">
        <f t="shared" si="75"/>
        <v>0.90728031742986115</v>
      </c>
      <c r="Q371">
        <f t="shared" si="76"/>
        <v>0.28522466577989036</v>
      </c>
      <c r="R371">
        <f t="shared" si="77"/>
        <v>0.28522466577989086</v>
      </c>
    </row>
    <row r="372" spans="6:18">
      <c r="F372">
        <f t="shared" si="82"/>
        <v>37.000000000000256</v>
      </c>
      <c r="G372">
        <f t="shared" si="70"/>
        <v>327.81527848101268</v>
      </c>
      <c r="H372">
        <f t="shared" si="78"/>
        <v>1.2206148282097575</v>
      </c>
      <c r="I372" s="4">
        <f t="shared" si="71"/>
        <v>4.3000000000000003E-6</v>
      </c>
      <c r="J372" s="5">
        <f t="shared" si="79"/>
        <v>7.9686274509800172E-7</v>
      </c>
      <c r="K372" s="5">
        <f t="shared" si="80"/>
        <v>7.3896089504905721E-4</v>
      </c>
      <c r="L372" s="5">
        <f t="shared" si="74"/>
        <v>1.6902579186725341E-9</v>
      </c>
      <c r="M372" s="6">
        <f t="shared" si="72"/>
        <v>9.6347515814697349E-6</v>
      </c>
      <c r="N372">
        <f t="shared" si="73"/>
        <v>2.04E-4</v>
      </c>
      <c r="O372">
        <f t="shared" si="81"/>
        <v>0.12206148282097576</v>
      </c>
      <c r="P372">
        <f t="shared" si="75"/>
        <v>0.9073427976633891</v>
      </c>
      <c r="Q372">
        <f t="shared" si="76"/>
        <v>0.28516779076895893</v>
      </c>
      <c r="R372">
        <f t="shared" si="77"/>
        <v>0.28516779076895943</v>
      </c>
    </row>
    <row r="373" spans="6:18">
      <c r="F373">
        <f t="shared" si="82"/>
        <v>37.100000000000257</v>
      </c>
      <c r="G373">
        <f t="shared" si="70"/>
        <v>327.81527848101268</v>
      </c>
      <c r="H373">
        <f t="shared" si="78"/>
        <v>1.2206148282097575</v>
      </c>
      <c r="I373" s="4">
        <f t="shared" si="71"/>
        <v>4.3000000000000003E-6</v>
      </c>
      <c r="J373" s="5">
        <f t="shared" si="79"/>
        <v>7.9686274509800172E-7</v>
      </c>
      <c r="K373" s="5">
        <f t="shared" si="80"/>
        <v>7.3939089504905726E-4</v>
      </c>
      <c r="L373" s="5">
        <f t="shared" si="74"/>
        <v>1.6932103100177806E-9</v>
      </c>
      <c r="M373" s="6">
        <f t="shared" si="72"/>
        <v>9.6459677326716326E-6</v>
      </c>
      <c r="N373">
        <f t="shared" si="73"/>
        <v>2.04E-4</v>
      </c>
      <c r="O373">
        <f t="shared" si="81"/>
        <v>0.12206148282097576</v>
      </c>
      <c r="P373">
        <f t="shared" si="75"/>
        <v>0.90740513246837995</v>
      </c>
      <c r="Q373">
        <f t="shared" si="76"/>
        <v>0.28511104813988891</v>
      </c>
      <c r="R373">
        <f t="shared" si="77"/>
        <v>0.28511104813988941</v>
      </c>
    </row>
    <row r="374" spans="6:18">
      <c r="F374">
        <f t="shared" si="82"/>
        <v>37.200000000000259</v>
      </c>
      <c r="G374">
        <f t="shared" si="70"/>
        <v>327.81527848101268</v>
      </c>
      <c r="H374">
        <f t="shared" si="78"/>
        <v>1.2206148282097575</v>
      </c>
      <c r="I374" s="4">
        <f t="shared" si="71"/>
        <v>4.3000000000000003E-6</v>
      </c>
      <c r="J374" s="5">
        <f t="shared" si="79"/>
        <v>7.9686274509800172E-7</v>
      </c>
      <c r="K374" s="5">
        <f t="shared" si="80"/>
        <v>7.3982089504905731E-4</v>
      </c>
      <c r="L374" s="5">
        <f t="shared" si="74"/>
        <v>1.6961661373449416E-9</v>
      </c>
      <c r="M374" s="6">
        <f t="shared" si="72"/>
        <v>9.657190408633133E-6</v>
      </c>
      <c r="N374">
        <f t="shared" si="73"/>
        <v>2.04E-4</v>
      </c>
      <c r="O374">
        <f t="shared" si="81"/>
        <v>0.12206148282097576</v>
      </c>
      <c r="P374">
        <f t="shared" si="75"/>
        <v>0.90746732226771121</v>
      </c>
      <c r="Q374">
        <f t="shared" si="76"/>
        <v>0.28505443750774051</v>
      </c>
      <c r="R374">
        <f t="shared" si="77"/>
        <v>0.28505443750774095</v>
      </c>
    </row>
    <row r="375" spans="6:18">
      <c r="F375">
        <f t="shared" si="82"/>
        <v>37.30000000000026</v>
      </c>
      <c r="G375">
        <f t="shared" si="70"/>
        <v>327.81527848101268</v>
      </c>
      <c r="H375">
        <f t="shared" si="78"/>
        <v>1.2206148282097575</v>
      </c>
      <c r="I375" s="4">
        <f t="shared" si="71"/>
        <v>4.3000000000000003E-6</v>
      </c>
      <c r="J375" s="5">
        <f t="shared" si="79"/>
        <v>7.9686274509800172E-7</v>
      </c>
      <c r="K375" s="5">
        <f t="shared" si="80"/>
        <v>7.4025089504905735E-4</v>
      </c>
      <c r="L375" s="5">
        <f t="shared" si="74"/>
        <v>1.6991254026522451E-9</v>
      </c>
      <c r="M375" s="6">
        <f t="shared" si="72"/>
        <v>9.6684196093542308E-6</v>
      </c>
      <c r="N375">
        <f t="shared" si="73"/>
        <v>2.04E-4</v>
      </c>
      <c r="O375">
        <f t="shared" si="81"/>
        <v>0.12206148282097576</v>
      </c>
      <c r="P375">
        <f t="shared" si="75"/>
        <v>0.90752936748278501</v>
      </c>
      <c r="Q375">
        <f t="shared" si="76"/>
        <v>0.28499795848891629</v>
      </c>
      <c r="R375">
        <f t="shared" si="77"/>
        <v>0.28499795848891668</v>
      </c>
    </row>
    <row r="376" spans="6:18">
      <c r="F376">
        <f t="shared" si="82"/>
        <v>37.400000000000261</v>
      </c>
      <c r="G376">
        <f t="shared" si="70"/>
        <v>327.81527848101268</v>
      </c>
      <c r="H376">
        <f t="shared" si="78"/>
        <v>1.2206148282097575</v>
      </c>
      <c r="I376" s="4">
        <f t="shared" si="71"/>
        <v>4.3000000000000003E-6</v>
      </c>
      <c r="J376" s="5">
        <f t="shared" si="79"/>
        <v>7.9686274509800172E-7</v>
      </c>
      <c r="K376" s="5">
        <f t="shared" si="80"/>
        <v>7.406808950490574E-4</v>
      </c>
      <c r="L376" s="5">
        <f t="shared" si="74"/>
        <v>1.7020881079379203E-9</v>
      </c>
      <c r="M376" s="6">
        <f t="shared" si="72"/>
        <v>9.6796553348349295E-6</v>
      </c>
      <c r="N376">
        <f t="shared" si="73"/>
        <v>2.04E-4</v>
      </c>
      <c r="O376">
        <f t="shared" si="81"/>
        <v>0.12206148282097576</v>
      </c>
      <c r="P376">
        <f t="shared" si="75"/>
        <v>0.90759126853353445</v>
      </c>
      <c r="Q376">
        <f t="shared" si="76"/>
        <v>0.28494161070115576</v>
      </c>
      <c r="R376">
        <f t="shared" si="77"/>
        <v>0.28494161070115614</v>
      </c>
    </row>
    <row r="377" spans="6:18">
      <c r="F377">
        <f t="shared" si="82"/>
        <v>37.500000000000263</v>
      </c>
      <c r="G377">
        <f t="shared" si="70"/>
        <v>327.81527848101268</v>
      </c>
      <c r="H377">
        <f t="shared" si="78"/>
        <v>1.2206148282097575</v>
      </c>
      <c r="I377" s="4">
        <f t="shared" si="71"/>
        <v>4.3000000000000003E-6</v>
      </c>
      <c r="J377" s="5">
        <f t="shared" si="79"/>
        <v>7.9686274509800172E-7</v>
      </c>
      <c r="K377" s="5">
        <f t="shared" si="80"/>
        <v>7.4111089504905745E-4</v>
      </c>
      <c r="L377" s="5">
        <f t="shared" si="74"/>
        <v>1.7050542552001962E-9</v>
      </c>
      <c r="M377" s="6">
        <f t="shared" si="72"/>
        <v>9.6908975850752274E-6</v>
      </c>
      <c r="N377">
        <f t="shared" si="73"/>
        <v>2.04E-4</v>
      </c>
      <c r="O377">
        <f t="shared" si="81"/>
        <v>0.12206148282097576</v>
      </c>
      <c r="P377">
        <f t="shared" si="75"/>
        <v>0.90765302583843088</v>
      </c>
      <c r="Q377">
        <f t="shared" si="76"/>
        <v>0.28488539376353006</v>
      </c>
      <c r="R377">
        <f t="shared" si="77"/>
        <v>0.28488539376353039</v>
      </c>
    </row>
    <row r="378" spans="6:18">
      <c r="F378">
        <f t="shared" si="82"/>
        <v>37.600000000000264</v>
      </c>
      <c r="G378">
        <f t="shared" si="70"/>
        <v>327.81527848101268</v>
      </c>
      <c r="H378">
        <f t="shared" si="78"/>
        <v>1.2206148282097575</v>
      </c>
      <c r="I378" s="4">
        <f t="shared" si="71"/>
        <v>4.3000000000000003E-6</v>
      </c>
      <c r="J378" s="5">
        <f t="shared" si="79"/>
        <v>7.9686274509800172E-7</v>
      </c>
      <c r="K378" s="5">
        <f t="shared" si="80"/>
        <v>7.415408950490575E-4</v>
      </c>
      <c r="L378" s="5">
        <f t="shared" si="74"/>
        <v>1.7080238464373015E-9</v>
      </c>
      <c r="M378" s="6">
        <f t="shared" si="72"/>
        <v>9.7021463600751245E-6</v>
      </c>
      <c r="N378">
        <f t="shared" si="73"/>
        <v>2.04E-4</v>
      </c>
      <c r="O378">
        <f t="shared" si="81"/>
        <v>0.12206148282097576</v>
      </c>
      <c r="P378">
        <f t="shared" si="75"/>
        <v>0.90771463981448774</v>
      </c>
      <c r="Q378">
        <f t="shared" si="76"/>
        <v>0.28482930729643624</v>
      </c>
      <c r="R378">
        <f t="shared" si="77"/>
        <v>0.28482930729643663</v>
      </c>
    </row>
    <row r="379" spans="6:18">
      <c r="F379">
        <f t="shared" si="82"/>
        <v>37.700000000000266</v>
      </c>
      <c r="G379">
        <f t="shared" si="70"/>
        <v>327.81527848101268</v>
      </c>
      <c r="H379">
        <f t="shared" si="78"/>
        <v>1.2206148282097575</v>
      </c>
      <c r="I379" s="4">
        <f t="shared" si="71"/>
        <v>4.3000000000000003E-6</v>
      </c>
      <c r="J379" s="5">
        <f t="shared" si="79"/>
        <v>7.9686274509800172E-7</v>
      </c>
      <c r="K379" s="5">
        <f t="shared" si="80"/>
        <v>7.4197089504905755E-4</v>
      </c>
      <c r="L379" s="5">
        <f t="shared" si="74"/>
        <v>1.7109968836474648E-9</v>
      </c>
      <c r="M379" s="6">
        <f t="shared" si="72"/>
        <v>9.7134016598346208E-6</v>
      </c>
      <c r="N379">
        <f t="shared" si="73"/>
        <v>2.04E-4</v>
      </c>
      <c r="O379">
        <f t="shared" si="81"/>
        <v>0.12206148282097576</v>
      </c>
      <c r="P379">
        <f t="shared" si="75"/>
        <v>0.90777611087726828</v>
      </c>
      <c r="Q379">
        <f t="shared" si="76"/>
        <v>0.28477335092159234</v>
      </c>
      <c r="R379">
        <f t="shared" si="77"/>
        <v>0.28477335092159273</v>
      </c>
    </row>
    <row r="380" spans="6:18">
      <c r="F380">
        <f t="shared" si="82"/>
        <v>37.800000000000267</v>
      </c>
      <c r="G380">
        <f t="shared" si="70"/>
        <v>327.81527848101268</v>
      </c>
      <c r="H380">
        <f t="shared" si="78"/>
        <v>1.2206148282097575</v>
      </c>
      <c r="I380" s="4">
        <f t="shared" si="71"/>
        <v>4.3000000000000003E-6</v>
      </c>
      <c r="J380" s="5">
        <f t="shared" si="79"/>
        <v>7.9686274509800172E-7</v>
      </c>
      <c r="K380" s="5">
        <f t="shared" si="80"/>
        <v>7.424008950490576E-4</v>
      </c>
      <c r="L380" s="5">
        <f t="shared" si="74"/>
        <v>1.7139733688289155E-9</v>
      </c>
      <c r="M380" s="6">
        <f t="shared" si="72"/>
        <v>9.7246634843537162E-6</v>
      </c>
      <c r="N380">
        <f t="shared" si="73"/>
        <v>2.04E-4</v>
      </c>
      <c r="O380">
        <f t="shared" si="81"/>
        <v>0.12206148282097576</v>
      </c>
      <c r="P380">
        <f t="shared" si="75"/>
        <v>0.90783743944089068</v>
      </c>
      <c r="Q380">
        <f t="shared" si="76"/>
        <v>0.28471752426203151</v>
      </c>
      <c r="R380">
        <f t="shared" si="77"/>
        <v>0.28471752426203195</v>
      </c>
    </row>
    <row r="381" spans="6:18">
      <c r="F381">
        <f t="shared" si="82"/>
        <v>37.900000000000269</v>
      </c>
      <c r="G381">
        <f t="shared" si="70"/>
        <v>327.81527848101268</v>
      </c>
      <c r="H381">
        <f t="shared" si="78"/>
        <v>1.2206148282097575</v>
      </c>
      <c r="I381" s="4">
        <f t="shared" si="71"/>
        <v>4.3000000000000003E-6</v>
      </c>
      <c r="J381" s="5">
        <f t="shared" si="79"/>
        <v>7.9686274509800172E-7</v>
      </c>
      <c r="K381" s="5">
        <f t="shared" si="80"/>
        <v>7.4283089504905764E-4</v>
      </c>
      <c r="L381" s="5">
        <f t="shared" si="74"/>
        <v>1.7169533039798819E-9</v>
      </c>
      <c r="M381" s="6">
        <f t="shared" si="72"/>
        <v>9.7359318336324109E-6</v>
      </c>
      <c r="N381">
        <f t="shared" si="73"/>
        <v>2.04E-4</v>
      </c>
      <c r="O381">
        <f t="shared" si="81"/>
        <v>0.12206148282097576</v>
      </c>
      <c r="P381">
        <f t="shared" si="75"/>
        <v>0.90789862591803372</v>
      </c>
      <c r="Q381">
        <f t="shared" si="76"/>
        <v>0.28466182694209718</v>
      </c>
      <c r="R381">
        <f t="shared" si="77"/>
        <v>0.28466182694209763</v>
      </c>
    </row>
    <row r="382" spans="6:18">
      <c r="F382">
        <f t="shared" si="82"/>
        <v>38.00000000000027</v>
      </c>
      <c r="G382">
        <f t="shared" si="70"/>
        <v>327.81527848101268</v>
      </c>
      <c r="H382">
        <f t="shared" si="78"/>
        <v>1.2206148282097575</v>
      </c>
      <c r="I382" s="4">
        <f t="shared" si="71"/>
        <v>4.3000000000000003E-6</v>
      </c>
      <c r="J382" s="5">
        <f t="shared" si="79"/>
        <v>7.9686274509800172E-7</v>
      </c>
      <c r="K382" s="5">
        <f t="shared" si="80"/>
        <v>7.4326089504905769E-4</v>
      </c>
      <c r="L382" s="5">
        <f t="shared" si="74"/>
        <v>1.7199366910985931E-9</v>
      </c>
      <c r="M382" s="6">
        <f t="shared" si="72"/>
        <v>9.7472067076707047E-6</v>
      </c>
      <c r="N382">
        <f t="shared" si="73"/>
        <v>2.04E-4</v>
      </c>
      <c r="O382">
        <f t="shared" si="81"/>
        <v>0.12206148282097576</v>
      </c>
      <c r="P382">
        <f t="shared" si="75"/>
        <v>0.90795967071994299</v>
      </c>
      <c r="Q382">
        <f t="shared" si="76"/>
        <v>0.28460625858743732</v>
      </c>
      <c r="R382">
        <f t="shared" si="77"/>
        <v>0.28460625858743777</v>
      </c>
    </row>
    <row r="383" spans="6:18">
      <c r="F383">
        <f t="shared" si="82"/>
        <v>38.100000000000271</v>
      </c>
      <c r="G383">
        <f t="shared" si="70"/>
        <v>327.81527848101268</v>
      </c>
      <c r="H383">
        <f t="shared" si="78"/>
        <v>1.2206148282097575</v>
      </c>
      <c r="I383" s="4">
        <f t="shared" si="71"/>
        <v>4.3000000000000003E-6</v>
      </c>
      <c r="J383" s="5">
        <f t="shared" si="79"/>
        <v>7.9686274509800172E-7</v>
      </c>
      <c r="K383" s="5">
        <f t="shared" si="80"/>
        <v>7.4369089504905774E-4</v>
      </c>
      <c r="L383" s="5">
        <f t="shared" si="74"/>
        <v>1.7229235321832782E-9</v>
      </c>
      <c r="M383" s="6">
        <f t="shared" si="72"/>
        <v>9.7584881064685995E-6</v>
      </c>
      <c r="N383">
        <f t="shared" si="73"/>
        <v>2.04E-4</v>
      </c>
      <c r="O383">
        <f t="shared" si="81"/>
        <v>0.12206148282097576</v>
      </c>
      <c r="P383">
        <f t="shared" si="75"/>
        <v>0.90802057425643679</v>
      </c>
      <c r="Q383">
        <f t="shared" si="76"/>
        <v>0.2845508188249995</v>
      </c>
      <c r="R383">
        <f t="shared" si="77"/>
        <v>0.28455081882499994</v>
      </c>
    </row>
    <row r="384" spans="6:18">
      <c r="F384">
        <f t="shared" si="82"/>
        <v>38.200000000000273</v>
      </c>
      <c r="G384">
        <f t="shared" si="70"/>
        <v>327.81527848101268</v>
      </c>
      <c r="H384">
        <f t="shared" si="78"/>
        <v>1.2206148282097575</v>
      </c>
      <c r="I384" s="4">
        <f t="shared" si="71"/>
        <v>4.3000000000000003E-6</v>
      </c>
      <c r="J384" s="5">
        <f t="shared" si="79"/>
        <v>7.9686274509800172E-7</v>
      </c>
      <c r="K384" s="5">
        <f t="shared" si="80"/>
        <v>7.4412089504905779E-4</v>
      </c>
      <c r="L384" s="5">
        <f t="shared" si="74"/>
        <v>1.7259138292321654E-9</v>
      </c>
      <c r="M384" s="6">
        <f t="shared" si="72"/>
        <v>9.7697760300260917E-6</v>
      </c>
      <c r="N384">
        <f t="shared" si="73"/>
        <v>2.04E-4</v>
      </c>
      <c r="O384">
        <f t="shared" si="81"/>
        <v>0.12206148282097576</v>
      </c>
      <c r="P384">
        <f t="shared" si="75"/>
        <v>0.90808133693591098</v>
      </c>
      <c r="Q384">
        <f t="shared" si="76"/>
        <v>0.28449550728302531</v>
      </c>
      <c r="R384">
        <f t="shared" si="77"/>
        <v>0.28449550728302575</v>
      </c>
    </row>
    <row r="385" spans="6:18">
      <c r="F385">
        <f t="shared" si="82"/>
        <v>38.300000000000274</v>
      </c>
      <c r="G385">
        <f t="shared" si="70"/>
        <v>327.81527848101268</v>
      </c>
      <c r="H385">
        <f t="shared" si="78"/>
        <v>1.2206148282097575</v>
      </c>
      <c r="I385" s="4">
        <f t="shared" si="71"/>
        <v>4.3000000000000003E-6</v>
      </c>
      <c r="J385" s="5">
        <f t="shared" si="79"/>
        <v>7.9686274509800172E-7</v>
      </c>
      <c r="K385" s="5">
        <f t="shared" si="80"/>
        <v>7.4455089504905784E-4</v>
      </c>
      <c r="L385" s="5">
        <f t="shared" si="74"/>
        <v>1.7289075842434841E-9</v>
      </c>
      <c r="M385" s="6">
        <f t="shared" si="72"/>
        <v>9.7810704783431814E-6</v>
      </c>
      <c r="N385">
        <f t="shared" si="73"/>
        <v>2.04E-4</v>
      </c>
      <c r="O385">
        <f t="shared" si="81"/>
        <v>0.12206148282097576</v>
      </c>
      <c r="P385">
        <f t="shared" si="75"/>
        <v>0.90814195916534646</v>
      </c>
      <c r="Q385">
        <f t="shared" si="76"/>
        <v>0.28444032359104543</v>
      </c>
      <c r="R385">
        <f t="shared" si="77"/>
        <v>0.28444032359104587</v>
      </c>
    </row>
    <row r="386" spans="6:18">
      <c r="F386">
        <f t="shared" si="82"/>
        <v>38.400000000000276</v>
      </c>
      <c r="G386">
        <f t="shared" ref="G386:G449" si="83">Tc+R_*F386</f>
        <v>327.81527848101268</v>
      </c>
      <c r="H386">
        <f t="shared" si="78"/>
        <v>1.2206148282097575</v>
      </c>
      <c r="I386" s="4">
        <f t="shared" ref="I386:I449" si="84">we</f>
        <v>4.3000000000000003E-6</v>
      </c>
      <c r="J386" s="5">
        <f t="shared" si="79"/>
        <v>7.9686274509800172E-7</v>
      </c>
      <c r="K386" s="5">
        <f t="shared" si="80"/>
        <v>7.4498089504905789E-4</v>
      </c>
      <c r="L386" s="5">
        <f t="shared" si="74"/>
        <v>1.7319047992154629E-9</v>
      </c>
      <c r="M386" s="6">
        <f t="shared" ref="M386:M449" si="85">f2_*f3_/f1_/K386*L386</f>
        <v>9.7923714514198737E-6</v>
      </c>
      <c r="N386">
        <f t="shared" ref="N386:N449" si="86">del_dl</f>
        <v>2.04E-4</v>
      </c>
      <c r="O386">
        <f t="shared" si="81"/>
        <v>0.12206148282097576</v>
      </c>
      <c r="P386">
        <f t="shared" si="75"/>
        <v>0.90820244135031303</v>
      </c>
      <c r="Q386">
        <f t="shared" si="76"/>
        <v>0.28438526737987424</v>
      </c>
      <c r="R386">
        <f t="shared" si="77"/>
        <v>0.28438526737987468</v>
      </c>
    </row>
    <row r="387" spans="6:18">
      <c r="F387">
        <f t="shared" si="82"/>
        <v>38.500000000000277</v>
      </c>
      <c r="G387">
        <f t="shared" si="83"/>
        <v>327.81527848101268</v>
      </c>
      <c r="H387">
        <f t="shared" si="78"/>
        <v>1.2206148282097575</v>
      </c>
      <c r="I387" s="4">
        <f t="shared" si="84"/>
        <v>4.3000000000000003E-6</v>
      </c>
      <c r="J387" s="5">
        <f t="shared" si="79"/>
        <v>7.9686274509800172E-7</v>
      </c>
      <c r="K387" s="5">
        <f t="shared" si="80"/>
        <v>7.4541089504905793E-4</v>
      </c>
      <c r="L387" s="5">
        <f t="shared" ref="L387:L450" si="87">K387^3*4/3*PI()</f>
        <v>1.7349054761463313E-9</v>
      </c>
      <c r="M387" s="6">
        <f t="shared" si="85"/>
        <v>9.8036789492561652E-6</v>
      </c>
      <c r="N387">
        <f t="shared" si="86"/>
        <v>2.04E-4</v>
      </c>
      <c r="O387">
        <f t="shared" si="81"/>
        <v>0.12206148282097576</v>
      </c>
      <c r="P387">
        <f t="shared" ref="P387:P450" si="88">R387*O387+(1-R387)*H387</f>
        <v>0.90826278389497617</v>
      </c>
      <c r="Q387">
        <f t="shared" ref="Q387:Q450" si="89">Q386+pl/ps*Dl/N386*((Tc-Tf)/ml-Co)/H386/(1-kpart)*M386*dt/L386-Q386*3/K386*we*dt</f>
        <v>0.2843303382816047</v>
      </c>
      <c r="R387">
        <f t="shared" ref="R387:R450" si="90">esidtGeral(R386,K386,MAX(I386,J386),pl,ps,kpart,H386,(H387-H386)/dt,M386,L386,Dl,N386,Co,dt)</f>
        <v>0.28433033828160509</v>
      </c>
    </row>
    <row r="388" spans="6:18">
      <c r="F388">
        <f t="shared" si="82"/>
        <v>38.600000000000279</v>
      </c>
      <c r="G388">
        <f t="shared" si="83"/>
        <v>327.81527848101268</v>
      </c>
      <c r="H388">
        <f t="shared" si="78"/>
        <v>1.2206148282097575</v>
      </c>
      <c r="I388" s="4">
        <f t="shared" si="84"/>
        <v>4.3000000000000003E-6</v>
      </c>
      <c r="J388" s="5">
        <f t="shared" si="79"/>
        <v>7.9686274509800172E-7</v>
      </c>
      <c r="K388" s="5">
        <f t="shared" si="80"/>
        <v>7.4584089504905798E-4</v>
      </c>
      <c r="L388" s="5">
        <f t="shared" si="87"/>
        <v>1.737909617034317E-9</v>
      </c>
      <c r="M388" s="6">
        <f t="shared" si="85"/>
        <v>9.8149929718520542E-6</v>
      </c>
      <c r="N388">
        <f t="shared" si="86"/>
        <v>2.04E-4</v>
      </c>
      <c r="O388">
        <f t="shared" si="81"/>
        <v>0.12206148282097576</v>
      </c>
      <c r="P388">
        <f t="shared" si="88"/>
        <v>0.90832298720210292</v>
      </c>
      <c r="Q388">
        <f t="shared" si="89"/>
        <v>0.28427553592960308</v>
      </c>
      <c r="R388">
        <f t="shared" si="90"/>
        <v>0.28427553592960347</v>
      </c>
    </row>
    <row r="389" spans="6:18">
      <c r="F389">
        <f t="shared" si="82"/>
        <v>38.70000000000028</v>
      </c>
      <c r="G389">
        <f t="shared" si="83"/>
        <v>327.81527848101268</v>
      </c>
      <c r="H389">
        <f t="shared" si="78"/>
        <v>1.2206148282097575</v>
      </c>
      <c r="I389" s="4">
        <f t="shared" si="84"/>
        <v>4.3000000000000003E-6</v>
      </c>
      <c r="J389" s="5">
        <f t="shared" si="79"/>
        <v>7.9686274509800172E-7</v>
      </c>
      <c r="K389" s="5">
        <f t="shared" si="80"/>
        <v>7.4627089504905803E-4</v>
      </c>
      <c r="L389" s="5">
        <f t="shared" si="87"/>
        <v>1.7409172238776501E-9</v>
      </c>
      <c r="M389" s="6">
        <f t="shared" si="85"/>
        <v>9.8263135192075458E-6</v>
      </c>
      <c r="N389">
        <f t="shared" si="86"/>
        <v>2.04E-4</v>
      </c>
      <c r="O389">
        <f t="shared" si="81"/>
        <v>0.12206148282097576</v>
      </c>
      <c r="P389">
        <f t="shared" si="88"/>
        <v>0.90838305167306621</v>
      </c>
      <c r="Q389">
        <f t="shared" si="89"/>
        <v>0.28422085995850399</v>
      </c>
      <c r="R389">
        <f t="shared" si="90"/>
        <v>0.28422085995850432</v>
      </c>
    </row>
    <row r="390" spans="6:18">
      <c r="F390">
        <f t="shared" si="82"/>
        <v>38.800000000000281</v>
      </c>
      <c r="G390">
        <f t="shared" si="83"/>
        <v>327.81527848101268</v>
      </c>
      <c r="H390">
        <f t="shared" si="78"/>
        <v>1.2206148282097575</v>
      </c>
      <c r="I390" s="4">
        <f t="shared" si="84"/>
        <v>4.3000000000000003E-6</v>
      </c>
      <c r="J390" s="5">
        <f t="shared" si="79"/>
        <v>7.9686274509800172E-7</v>
      </c>
      <c r="K390" s="5">
        <f t="shared" si="80"/>
        <v>7.4670089504905808E-4</v>
      </c>
      <c r="L390" s="5">
        <f t="shared" si="87"/>
        <v>1.7439282986745583E-9</v>
      </c>
      <c r="M390" s="6">
        <f t="shared" si="85"/>
        <v>9.8376405913226332E-6</v>
      </c>
      <c r="N390">
        <f t="shared" si="86"/>
        <v>2.04E-4</v>
      </c>
      <c r="O390">
        <f t="shared" si="81"/>
        <v>0.12206148282097576</v>
      </c>
      <c r="P390">
        <f t="shared" si="88"/>
        <v>0.9084429777078521</v>
      </c>
      <c r="Q390">
        <f t="shared" si="89"/>
        <v>0.28416631000420511</v>
      </c>
      <c r="R390">
        <f t="shared" si="90"/>
        <v>0.28416631000420539</v>
      </c>
    </row>
    <row r="391" spans="6:18">
      <c r="F391">
        <f t="shared" si="82"/>
        <v>38.900000000000283</v>
      </c>
      <c r="G391">
        <f t="shared" si="83"/>
        <v>327.81527848101268</v>
      </c>
      <c r="H391">
        <f t="shared" si="78"/>
        <v>1.2206148282097575</v>
      </c>
      <c r="I391" s="4">
        <f t="shared" si="84"/>
        <v>4.3000000000000003E-6</v>
      </c>
      <c r="J391" s="5">
        <f t="shared" si="79"/>
        <v>7.9686274509800172E-7</v>
      </c>
      <c r="K391" s="5">
        <f t="shared" si="80"/>
        <v>7.4713089504905813E-4</v>
      </c>
      <c r="L391" s="5">
        <f t="shared" si="87"/>
        <v>1.7469428434232717E-9</v>
      </c>
      <c r="M391" s="6">
        <f t="shared" si="85"/>
        <v>9.8489741881973231E-6</v>
      </c>
      <c r="N391">
        <f t="shared" si="86"/>
        <v>2.04E-4</v>
      </c>
      <c r="O391">
        <f t="shared" si="81"/>
        <v>0.12206148282097576</v>
      </c>
      <c r="P391">
        <f t="shared" si="88"/>
        <v>0.90850276570506416</v>
      </c>
      <c r="Q391">
        <f t="shared" si="89"/>
        <v>0.2841118857038622</v>
      </c>
      <c r="R391">
        <f t="shared" si="90"/>
        <v>0.28411188570386248</v>
      </c>
    </row>
    <row r="392" spans="6:18">
      <c r="F392">
        <f t="shared" si="82"/>
        <v>39.000000000000284</v>
      </c>
      <c r="G392">
        <f t="shared" si="83"/>
        <v>327.81527848101268</v>
      </c>
      <c r="H392">
        <f t="shared" si="78"/>
        <v>1.2206148282097575</v>
      </c>
      <c r="I392" s="4">
        <f t="shared" si="84"/>
        <v>4.3000000000000003E-6</v>
      </c>
      <c r="J392" s="5">
        <f t="shared" si="79"/>
        <v>7.9686274509800172E-7</v>
      </c>
      <c r="K392" s="5">
        <f t="shared" si="80"/>
        <v>7.4756089504905818E-4</v>
      </c>
      <c r="L392" s="5">
        <f t="shared" si="87"/>
        <v>1.749960860122018E-9</v>
      </c>
      <c r="M392" s="6">
        <f t="shared" si="85"/>
        <v>9.8603143098316106E-6</v>
      </c>
      <c r="N392">
        <f t="shared" si="86"/>
        <v>2.04E-4</v>
      </c>
      <c r="O392">
        <f t="shared" si="81"/>
        <v>0.12206148282097576</v>
      </c>
      <c r="P392">
        <f t="shared" si="88"/>
        <v>0.90856241606192989</v>
      </c>
      <c r="Q392">
        <f t="shared" si="89"/>
        <v>0.28405758669588399</v>
      </c>
      <c r="R392">
        <f t="shared" si="90"/>
        <v>0.28405758669588427</v>
      </c>
    </row>
    <row r="393" spans="6:18">
      <c r="F393">
        <f t="shared" si="82"/>
        <v>39.100000000000286</v>
      </c>
      <c r="G393">
        <f t="shared" si="83"/>
        <v>327.81527848101268</v>
      </c>
      <c r="H393">
        <f t="shared" si="78"/>
        <v>1.2206148282097575</v>
      </c>
      <c r="I393" s="4">
        <f t="shared" si="84"/>
        <v>4.3000000000000003E-6</v>
      </c>
      <c r="J393" s="5">
        <f t="shared" si="79"/>
        <v>7.9686274509800172E-7</v>
      </c>
      <c r="K393" s="5">
        <f t="shared" si="80"/>
        <v>7.4799089504905822E-4</v>
      </c>
      <c r="L393" s="5">
        <f t="shared" si="87"/>
        <v>1.7529823507690263E-9</v>
      </c>
      <c r="M393" s="6">
        <f t="shared" si="85"/>
        <v>9.8716609562254955E-6</v>
      </c>
      <c r="N393">
        <f t="shared" si="86"/>
        <v>2.04E-4</v>
      </c>
      <c r="O393">
        <f t="shared" si="81"/>
        <v>0.12206148282097576</v>
      </c>
      <c r="P393">
        <f t="shared" si="88"/>
        <v>0.90862192917430584</v>
      </c>
      <c r="Q393">
        <f t="shared" si="89"/>
        <v>0.28400341261992718</v>
      </c>
      <c r="R393">
        <f t="shared" si="90"/>
        <v>0.2840034126199274</v>
      </c>
    </row>
    <row r="394" spans="6:18">
      <c r="F394">
        <f t="shared" si="82"/>
        <v>39.200000000000287</v>
      </c>
      <c r="G394">
        <f t="shared" si="83"/>
        <v>327.81527848101268</v>
      </c>
      <c r="H394">
        <f t="shared" si="78"/>
        <v>1.2206148282097575</v>
      </c>
      <c r="I394" s="4">
        <f t="shared" si="84"/>
        <v>4.3000000000000003E-6</v>
      </c>
      <c r="J394" s="5">
        <f t="shared" si="79"/>
        <v>7.9686274509800172E-7</v>
      </c>
      <c r="K394" s="5">
        <f t="shared" si="80"/>
        <v>7.4842089504905827E-4</v>
      </c>
      <c r="L394" s="5">
        <f t="shared" si="87"/>
        <v>1.756007317362526E-9</v>
      </c>
      <c r="M394" s="6">
        <f t="shared" si="85"/>
        <v>9.8830141273789831E-6</v>
      </c>
      <c r="N394">
        <f t="shared" si="86"/>
        <v>2.04E-4</v>
      </c>
      <c r="O394">
        <f t="shared" si="81"/>
        <v>0.12206148282097576</v>
      </c>
      <c r="P394">
        <f t="shared" si="88"/>
        <v>0.90868130543668246</v>
      </c>
      <c r="Q394">
        <f t="shared" si="89"/>
        <v>0.28394936311689128</v>
      </c>
      <c r="R394">
        <f t="shared" si="90"/>
        <v>0.28394936311689151</v>
      </c>
    </row>
    <row r="395" spans="6:18">
      <c r="F395">
        <f t="shared" si="82"/>
        <v>39.300000000000288</v>
      </c>
      <c r="G395">
        <f t="shared" si="83"/>
        <v>327.81527848101268</v>
      </c>
      <c r="H395">
        <f t="shared" si="78"/>
        <v>1.2206148282097575</v>
      </c>
      <c r="I395" s="4">
        <f t="shared" si="84"/>
        <v>4.3000000000000003E-6</v>
      </c>
      <c r="J395" s="5">
        <f t="shared" si="79"/>
        <v>7.9686274509800172E-7</v>
      </c>
      <c r="K395" s="5">
        <f t="shared" si="80"/>
        <v>7.4885089504905832E-4</v>
      </c>
      <c r="L395" s="5">
        <f t="shared" si="87"/>
        <v>1.7590357619007453E-9</v>
      </c>
      <c r="M395" s="6">
        <f t="shared" si="85"/>
        <v>9.8943738232920664E-6</v>
      </c>
      <c r="N395">
        <f t="shared" si="86"/>
        <v>2.04E-4</v>
      </c>
      <c r="O395">
        <f t="shared" si="81"/>
        <v>0.12206148282097576</v>
      </c>
      <c r="P395">
        <f t="shared" si="88"/>
        <v>0.90874054524219117</v>
      </c>
      <c r="Q395">
        <f t="shared" si="89"/>
        <v>0.28389543782891385</v>
      </c>
      <c r="R395">
        <f t="shared" si="90"/>
        <v>0.28389543782891408</v>
      </c>
    </row>
    <row r="396" spans="6:18">
      <c r="F396">
        <f t="shared" si="82"/>
        <v>39.40000000000029</v>
      </c>
      <c r="G396">
        <f t="shared" si="83"/>
        <v>327.81527848101268</v>
      </c>
      <c r="H396">
        <f t="shared" si="78"/>
        <v>1.2206148282097575</v>
      </c>
      <c r="I396" s="4">
        <f t="shared" si="84"/>
        <v>4.3000000000000003E-6</v>
      </c>
      <c r="J396" s="5">
        <f t="shared" si="79"/>
        <v>7.9686274509800172E-7</v>
      </c>
      <c r="K396" s="5">
        <f t="shared" si="80"/>
        <v>7.4928089504905837E-4</v>
      </c>
      <c r="L396" s="5">
        <f t="shared" si="87"/>
        <v>1.762067686381914E-9</v>
      </c>
      <c r="M396" s="6">
        <f t="shared" si="85"/>
        <v>9.9057400439647523E-6</v>
      </c>
      <c r="N396">
        <f t="shared" si="86"/>
        <v>2.04E-4</v>
      </c>
      <c r="O396">
        <f t="shared" si="81"/>
        <v>0.12206148282097576</v>
      </c>
      <c r="P396">
        <f t="shared" si="88"/>
        <v>0.90879964898260845</v>
      </c>
      <c r="Q396">
        <f t="shared" si="89"/>
        <v>0.28384163639936527</v>
      </c>
      <c r="R396">
        <f t="shared" si="90"/>
        <v>0.28384163639936549</v>
      </c>
    </row>
    <row r="397" spans="6:18">
      <c r="F397">
        <f t="shared" si="82"/>
        <v>39.500000000000291</v>
      </c>
      <c r="G397">
        <f t="shared" si="83"/>
        <v>327.81527848101268</v>
      </c>
      <c r="H397">
        <f t="shared" si="78"/>
        <v>1.2206148282097575</v>
      </c>
      <c r="I397" s="4">
        <f t="shared" si="84"/>
        <v>4.3000000000000003E-6</v>
      </c>
      <c r="J397" s="5">
        <f t="shared" si="79"/>
        <v>7.9686274509800172E-7</v>
      </c>
      <c r="K397" s="5">
        <f t="shared" si="80"/>
        <v>7.4971089504905842E-4</v>
      </c>
      <c r="L397" s="5">
        <f t="shared" si="87"/>
        <v>1.7651030928042599E-9</v>
      </c>
      <c r="M397" s="6">
        <f t="shared" si="85"/>
        <v>9.9171127893970357E-6</v>
      </c>
      <c r="N397">
        <f t="shared" si="86"/>
        <v>2.04E-4</v>
      </c>
      <c r="O397">
        <f t="shared" si="81"/>
        <v>0.12206148282097576</v>
      </c>
      <c r="P397">
        <f t="shared" si="88"/>
        <v>0.90885861704836191</v>
      </c>
      <c r="Q397">
        <f t="shared" si="89"/>
        <v>0.28378795847284399</v>
      </c>
      <c r="R397">
        <f t="shared" si="90"/>
        <v>0.28378795847284422</v>
      </c>
    </row>
    <row r="398" spans="6:18">
      <c r="F398">
        <f t="shared" si="82"/>
        <v>39.600000000000293</v>
      </c>
      <c r="G398">
        <f t="shared" si="83"/>
        <v>327.81527848101268</v>
      </c>
      <c r="H398">
        <f t="shared" si="78"/>
        <v>1.2206148282097575</v>
      </c>
      <c r="I398" s="4">
        <f t="shared" si="84"/>
        <v>4.3000000000000003E-6</v>
      </c>
      <c r="J398" s="5">
        <f t="shared" si="79"/>
        <v>7.9686274509800172E-7</v>
      </c>
      <c r="K398" s="5">
        <f t="shared" si="80"/>
        <v>7.5014089504905847E-4</v>
      </c>
      <c r="L398" s="5">
        <f t="shared" si="87"/>
        <v>1.7681419831660123E-9</v>
      </c>
      <c r="M398" s="6">
        <f t="shared" si="85"/>
        <v>9.9284920595889183E-6</v>
      </c>
      <c r="N398">
        <f t="shared" si="86"/>
        <v>2.04E-4</v>
      </c>
      <c r="O398">
        <f t="shared" si="81"/>
        <v>0.12206148282097576</v>
      </c>
      <c r="P398">
        <f t="shared" si="88"/>
        <v>0.90891744982853551</v>
      </c>
      <c r="Q398">
        <f t="shared" si="89"/>
        <v>0.28373440369517144</v>
      </c>
      <c r="R398">
        <f t="shared" si="90"/>
        <v>0.28373440369517167</v>
      </c>
    </row>
    <row r="399" spans="6:18">
      <c r="F399">
        <f t="shared" si="82"/>
        <v>39.700000000000294</v>
      </c>
      <c r="G399">
        <f t="shared" si="83"/>
        <v>327.81527848101268</v>
      </c>
      <c r="H399">
        <f t="shared" si="78"/>
        <v>1.2206148282097575</v>
      </c>
      <c r="I399" s="4">
        <f t="shared" si="84"/>
        <v>4.3000000000000003E-6</v>
      </c>
      <c r="J399" s="5">
        <f t="shared" si="79"/>
        <v>7.9686274509800172E-7</v>
      </c>
      <c r="K399" s="5">
        <f t="shared" si="80"/>
        <v>7.5057089504905852E-4</v>
      </c>
      <c r="L399" s="5">
        <f t="shared" si="87"/>
        <v>1.7711843594654005E-9</v>
      </c>
      <c r="M399" s="6">
        <f t="shared" si="85"/>
        <v>9.9398778545404018E-6</v>
      </c>
      <c r="N399">
        <f t="shared" si="86"/>
        <v>2.04E-4</v>
      </c>
      <c r="O399">
        <f t="shared" si="81"/>
        <v>0.12206148282097576</v>
      </c>
      <c r="P399">
        <f t="shared" si="88"/>
        <v>0.90897614771087532</v>
      </c>
      <c r="Q399">
        <f t="shared" si="89"/>
        <v>0.28368097171338724</v>
      </c>
      <c r="R399">
        <f t="shared" si="90"/>
        <v>0.28368097171338746</v>
      </c>
    </row>
    <row r="400" spans="6:18">
      <c r="F400">
        <f t="shared" si="82"/>
        <v>39.800000000000296</v>
      </c>
      <c r="G400">
        <f t="shared" si="83"/>
        <v>327.81527848101268</v>
      </c>
      <c r="H400">
        <f t="shared" si="78"/>
        <v>1.2206148282097575</v>
      </c>
      <c r="I400" s="4">
        <f t="shared" si="84"/>
        <v>4.3000000000000003E-6</v>
      </c>
      <c r="J400" s="5">
        <f t="shared" si="79"/>
        <v>7.9686274509800172E-7</v>
      </c>
      <c r="K400" s="5">
        <f t="shared" si="80"/>
        <v>7.5100089504905856E-4</v>
      </c>
      <c r="L400" s="5">
        <f t="shared" si="87"/>
        <v>1.7742302237006528E-9</v>
      </c>
      <c r="M400" s="6">
        <f t="shared" si="85"/>
        <v>9.9512701742514844E-6</v>
      </c>
      <c r="N400">
        <f t="shared" si="86"/>
        <v>2.04E-4</v>
      </c>
      <c r="O400">
        <f t="shared" si="81"/>
        <v>0.12206148282097576</v>
      </c>
      <c r="P400">
        <f t="shared" si="88"/>
        <v>0.90903471108179412</v>
      </c>
      <c r="Q400">
        <f t="shared" si="89"/>
        <v>0.28362766217574426</v>
      </c>
      <c r="R400">
        <f t="shared" si="90"/>
        <v>0.28362766217574448</v>
      </c>
    </row>
    <row r="401" spans="6:18">
      <c r="F401">
        <f t="shared" si="82"/>
        <v>39.900000000000297</v>
      </c>
      <c r="G401">
        <f t="shared" si="83"/>
        <v>327.81527848101268</v>
      </c>
      <c r="H401">
        <f t="shared" si="78"/>
        <v>1.2206148282097575</v>
      </c>
      <c r="I401" s="4">
        <f t="shared" si="84"/>
        <v>4.3000000000000003E-6</v>
      </c>
      <c r="J401" s="5">
        <f t="shared" si="79"/>
        <v>7.9686274509800172E-7</v>
      </c>
      <c r="K401" s="5">
        <f t="shared" si="80"/>
        <v>7.5143089504905861E-4</v>
      </c>
      <c r="L401" s="5">
        <f t="shared" si="87"/>
        <v>1.7772795778699978E-9</v>
      </c>
      <c r="M401" s="6">
        <f t="shared" si="85"/>
        <v>9.9626690187221663E-6</v>
      </c>
      <c r="N401">
        <f t="shared" si="86"/>
        <v>2.04E-4</v>
      </c>
      <c r="O401">
        <f t="shared" si="81"/>
        <v>0.12206148282097576</v>
      </c>
      <c r="P401">
        <f t="shared" si="88"/>
        <v>0.90909314032637756</v>
      </c>
      <c r="Q401">
        <f t="shared" si="89"/>
        <v>0.28357447473170377</v>
      </c>
      <c r="R401">
        <f t="shared" si="90"/>
        <v>0.283574474731704</v>
      </c>
    </row>
    <row r="402" spans="6:18">
      <c r="F402">
        <f t="shared" si="82"/>
        <v>40.000000000000298</v>
      </c>
      <c r="G402">
        <f t="shared" si="83"/>
        <v>327.81527848101268</v>
      </c>
      <c r="H402">
        <f t="shared" si="78"/>
        <v>1.2206148282097575</v>
      </c>
      <c r="I402" s="4">
        <f t="shared" si="84"/>
        <v>4.3000000000000003E-6</v>
      </c>
      <c r="J402" s="5">
        <f t="shared" si="79"/>
        <v>7.9686274509800172E-7</v>
      </c>
      <c r="K402" s="5">
        <f t="shared" si="80"/>
        <v>7.5186089504905866E-4</v>
      </c>
      <c r="L402" s="5">
        <f t="shared" si="87"/>
        <v>1.7803324239716647E-9</v>
      </c>
      <c r="M402" s="6">
        <f t="shared" si="85"/>
        <v>9.9740743879524456E-6</v>
      </c>
      <c r="N402">
        <f t="shared" si="86"/>
        <v>2.04E-4</v>
      </c>
      <c r="O402">
        <f t="shared" si="81"/>
        <v>0.12206148282097576</v>
      </c>
      <c r="P402">
        <f t="shared" si="88"/>
        <v>0.90915143582838864</v>
      </c>
      <c r="Q402">
        <f t="shared" si="89"/>
        <v>0.28352140903193063</v>
      </c>
      <c r="R402">
        <f t="shared" si="90"/>
        <v>0.28352140903193085</v>
      </c>
    </row>
    <row r="403" spans="6:18">
      <c r="F403">
        <f t="shared" si="82"/>
        <v>40.1000000000003</v>
      </c>
      <c r="G403">
        <f t="shared" si="83"/>
        <v>327.81527848101268</v>
      </c>
      <c r="H403">
        <f t="shared" ref="H403:H466" si="91">(G403-Tf)/ml</f>
        <v>1.2206148282097575</v>
      </c>
      <c r="I403" s="4">
        <f t="shared" si="84"/>
        <v>4.3000000000000003E-6</v>
      </c>
      <c r="J403" s="5">
        <f t="shared" ref="J403:J466" si="92">Glob(H403,N403,Dl,Co,kpart)</f>
        <v>7.9686274509800172E-7</v>
      </c>
      <c r="K403" s="5">
        <f t="shared" ref="K403:K466" si="93">I402*dt+K402</f>
        <v>7.5229089504905871E-4</v>
      </c>
      <c r="L403" s="5">
        <f t="shared" si="87"/>
        <v>1.7833887640038828E-9</v>
      </c>
      <c r="M403" s="6">
        <f t="shared" si="85"/>
        <v>9.9854862819423259E-6</v>
      </c>
      <c r="N403">
        <f t="shared" si="86"/>
        <v>2.04E-4</v>
      </c>
      <c r="O403">
        <f t="shared" ref="O403:O466" si="94">O402+(kpart*H402-O402)/L402/R402*(L402*(R403-R402)+R402*MAX(I402,J402)*M402*dt)</f>
        <v>0.12206148282097576</v>
      </c>
      <c r="P403">
        <f t="shared" si="88"/>
        <v>0.90920959797027423</v>
      </c>
      <c r="Q403">
        <f t="shared" si="89"/>
        <v>0.28346846472828829</v>
      </c>
      <c r="R403">
        <f t="shared" si="90"/>
        <v>0.28346846472828852</v>
      </c>
    </row>
    <row r="404" spans="6:18">
      <c r="F404">
        <f t="shared" si="82"/>
        <v>40.200000000000301</v>
      </c>
      <c r="G404">
        <f t="shared" si="83"/>
        <v>327.81527848101268</v>
      </c>
      <c r="H404">
        <f t="shared" si="91"/>
        <v>1.2206148282097575</v>
      </c>
      <c r="I404" s="4">
        <f t="shared" si="84"/>
        <v>4.3000000000000003E-6</v>
      </c>
      <c r="J404" s="5">
        <f t="shared" si="92"/>
        <v>7.9686274509800172E-7</v>
      </c>
      <c r="K404" s="5">
        <f t="shared" si="93"/>
        <v>7.5272089504905876E-4</v>
      </c>
      <c r="L404" s="5">
        <f t="shared" si="87"/>
        <v>1.7864485999648801E-9</v>
      </c>
      <c r="M404" s="6">
        <f t="shared" si="85"/>
        <v>9.9969047006918036E-6</v>
      </c>
      <c r="N404">
        <f t="shared" si="86"/>
        <v>2.04E-4</v>
      </c>
      <c r="O404">
        <f t="shared" si="94"/>
        <v>0.12206148282097576</v>
      </c>
      <c r="P404">
        <f t="shared" si="88"/>
        <v>0.909267627133169</v>
      </c>
      <c r="Q404">
        <f t="shared" si="89"/>
        <v>0.28341564147383436</v>
      </c>
      <c r="R404">
        <f t="shared" si="90"/>
        <v>0.28341564147383458</v>
      </c>
    </row>
    <row r="405" spans="6:18">
      <c r="F405">
        <f t="shared" si="82"/>
        <v>40.300000000000303</v>
      </c>
      <c r="G405">
        <f t="shared" si="83"/>
        <v>327.81527848101268</v>
      </c>
      <c r="H405">
        <f t="shared" si="91"/>
        <v>1.2206148282097575</v>
      </c>
      <c r="I405" s="4">
        <f t="shared" si="84"/>
        <v>4.3000000000000003E-6</v>
      </c>
      <c r="J405" s="5">
        <f t="shared" si="92"/>
        <v>7.9686274509800172E-7</v>
      </c>
      <c r="K405" s="5">
        <f t="shared" si="93"/>
        <v>7.5315089504905881E-4</v>
      </c>
      <c r="L405" s="5">
        <f t="shared" si="87"/>
        <v>1.7895119338528866E-9</v>
      </c>
      <c r="M405" s="6">
        <f t="shared" si="85"/>
        <v>1.0008329644200886E-5</v>
      </c>
      <c r="N405">
        <f t="shared" si="86"/>
        <v>2.04E-4</v>
      </c>
      <c r="O405">
        <f t="shared" si="94"/>
        <v>0.12206148282097576</v>
      </c>
      <c r="P405">
        <f t="shared" si="88"/>
        <v>0.90932552369690134</v>
      </c>
      <c r="Q405">
        <f t="shared" si="89"/>
        <v>0.2833629389228155</v>
      </c>
      <c r="R405">
        <f t="shared" si="90"/>
        <v>0.28336293892281567</v>
      </c>
    </row>
    <row r="406" spans="6:18">
      <c r="F406">
        <f t="shared" si="82"/>
        <v>40.400000000000304</v>
      </c>
      <c r="G406">
        <f t="shared" si="83"/>
        <v>327.81527848101268</v>
      </c>
      <c r="H406">
        <f t="shared" si="91"/>
        <v>1.2206148282097575</v>
      </c>
      <c r="I406" s="4">
        <f t="shared" si="84"/>
        <v>4.3000000000000003E-6</v>
      </c>
      <c r="J406" s="5">
        <f t="shared" si="92"/>
        <v>7.9686274509800172E-7</v>
      </c>
      <c r="K406" s="5">
        <f t="shared" si="93"/>
        <v>7.5358089504905885E-4</v>
      </c>
      <c r="L406" s="5">
        <f t="shared" si="87"/>
        <v>1.7925787676661301E-9</v>
      </c>
      <c r="M406" s="6">
        <f t="shared" si="85"/>
        <v>1.0019761112469563E-5</v>
      </c>
      <c r="N406">
        <f t="shared" si="86"/>
        <v>2.04E-4</v>
      </c>
      <c r="O406">
        <f t="shared" si="94"/>
        <v>0.12206148282097576</v>
      </c>
      <c r="P406">
        <f t="shared" si="88"/>
        <v>0.90938328803999857</v>
      </c>
      <c r="Q406">
        <f t="shared" si="89"/>
        <v>0.28331035673066274</v>
      </c>
      <c r="R406">
        <f t="shared" si="90"/>
        <v>0.2833103567306629</v>
      </c>
    </row>
    <row r="407" spans="6:18">
      <c r="F407">
        <f t="shared" si="82"/>
        <v>40.500000000000306</v>
      </c>
      <c r="G407">
        <f t="shared" si="83"/>
        <v>327.81527848101268</v>
      </c>
      <c r="H407">
        <f t="shared" si="91"/>
        <v>1.2206148282097575</v>
      </c>
      <c r="I407" s="4">
        <f t="shared" si="84"/>
        <v>4.3000000000000003E-6</v>
      </c>
      <c r="J407" s="5">
        <f t="shared" si="92"/>
        <v>7.9686274509800172E-7</v>
      </c>
      <c r="K407" s="5">
        <f t="shared" si="93"/>
        <v>7.540108950490589E-4</v>
      </c>
      <c r="L407" s="5">
        <f t="shared" si="87"/>
        <v>1.7956491034028395E-9</v>
      </c>
      <c r="M407" s="6">
        <f t="shared" si="85"/>
        <v>1.0031199105497839E-5</v>
      </c>
      <c r="N407">
        <f t="shared" si="86"/>
        <v>2.04E-4</v>
      </c>
      <c r="O407">
        <f t="shared" si="94"/>
        <v>0.12206148282097576</v>
      </c>
      <c r="P407">
        <f t="shared" si="88"/>
        <v>0.90944092053969239</v>
      </c>
      <c r="Q407">
        <f t="shared" si="89"/>
        <v>0.28325789455398687</v>
      </c>
      <c r="R407">
        <f t="shared" si="90"/>
        <v>0.28325789455398703</v>
      </c>
    </row>
    <row r="408" spans="6:18">
      <c r="F408">
        <f t="shared" si="82"/>
        <v>40.600000000000307</v>
      </c>
      <c r="G408">
        <f t="shared" si="83"/>
        <v>327.81527848101268</v>
      </c>
      <c r="H408">
        <f t="shared" si="91"/>
        <v>1.2206148282097575</v>
      </c>
      <c r="I408" s="4">
        <f t="shared" si="84"/>
        <v>4.3000000000000003E-6</v>
      </c>
      <c r="J408" s="5">
        <f t="shared" si="92"/>
        <v>7.9686274509800172E-7</v>
      </c>
      <c r="K408" s="5">
        <f t="shared" si="93"/>
        <v>7.5444089504905895E-4</v>
      </c>
      <c r="L408" s="5">
        <f t="shared" si="87"/>
        <v>1.7987229430612443E-9</v>
      </c>
      <c r="M408" s="6">
        <f t="shared" si="85"/>
        <v>1.0042643623285718E-5</v>
      </c>
      <c r="N408">
        <f t="shared" si="86"/>
        <v>2.04E-4</v>
      </c>
      <c r="O408">
        <f t="shared" si="94"/>
        <v>0.12206148282097576</v>
      </c>
      <c r="P408">
        <f t="shared" si="88"/>
        <v>0.90949842157192284</v>
      </c>
      <c r="Q408">
        <f t="shared" si="89"/>
        <v>0.28320555205057363</v>
      </c>
      <c r="R408">
        <f t="shared" si="90"/>
        <v>0.28320555205057379</v>
      </c>
    </row>
    <row r="409" spans="6:18">
      <c r="F409">
        <f t="shared" si="82"/>
        <v>40.700000000000308</v>
      </c>
      <c r="G409">
        <f t="shared" si="83"/>
        <v>327.81527848101268</v>
      </c>
      <c r="H409">
        <f t="shared" si="91"/>
        <v>1.2206148282097575</v>
      </c>
      <c r="I409" s="4">
        <f t="shared" si="84"/>
        <v>4.3000000000000003E-6</v>
      </c>
      <c r="J409" s="5">
        <f t="shared" si="92"/>
        <v>7.9686274509800172E-7</v>
      </c>
      <c r="K409" s="5">
        <f t="shared" si="93"/>
        <v>7.54870895049059E-4</v>
      </c>
      <c r="L409" s="5">
        <f t="shared" si="87"/>
        <v>1.801800288639573E-9</v>
      </c>
      <c r="M409" s="6">
        <f t="shared" si="85"/>
        <v>1.0054094665833194E-5</v>
      </c>
      <c r="N409">
        <f t="shared" si="86"/>
        <v>2.04E-4</v>
      </c>
      <c r="O409">
        <f t="shared" si="94"/>
        <v>0.12206148282097576</v>
      </c>
      <c r="P409">
        <f t="shared" si="88"/>
        <v>0.90955579151134547</v>
      </c>
      <c r="Q409">
        <f t="shared" si="89"/>
        <v>0.28315332887937911</v>
      </c>
      <c r="R409">
        <f t="shared" si="90"/>
        <v>0.28315332887937927</v>
      </c>
    </row>
    <row r="410" spans="6:18">
      <c r="F410">
        <f t="shared" si="82"/>
        <v>40.80000000000031</v>
      </c>
      <c r="G410">
        <f t="shared" si="83"/>
        <v>327.81527848101268</v>
      </c>
      <c r="H410">
        <f t="shared" si="91"/>
        <v>1.2206148282097575</v>
      </c>
      <c r="I410" s="4">
        <f t="shared" si="84"/>
        <v>4.3000000000000003E-6</v>
      </c>
      <c r="J410" s="5">
        <f t="shared" si="92"/>
        <v>7.9686274509800172E-7</v>
      </c>
      <c r="K410" s="5">
        <f t="shared" si="93"/>
        <v>7.5530089504905905E-4</v>
      </c>
      <c r="L410" s="5">
        <f t="shared" si="87"/>
        <v>1.8048811421360545E-9</v>
      </c>
      <c r="M410" s="6">
        <f t="shared" si="85"/>
        <v>1.006555223314027E-5</v>
      </c>
      <c r="N410">
        <f t="shared" si="86"/>
        <v>2.04E-4</v>
      </c>
      <c r="O410">
        <f t="shared" si="94"/>
        <v>0.12206148282097576</v>
      </c>
      <c r="P410">
        <f t="shared" si="88"/>
        <v>0.90961303073133448</v>
      </c>
      <c r="Q410">
        <f t="shared" si="89"/>
        <v>0.2831012247005249</v>
      </c>
      <c r="R410">
        <f t="shared" si="90"/>
        <v>0.28310122470052507</v>
      </c>
    </row>
    <row r="411" spans="6:18">
      <c r="F411">
        <f t="shared" si="82"/>
        <v>40.900000000000311</v>
      </c>
      <c r="G411">
        <f t="shared" si="83"/>
        <v>327.81527848101268</v>
      </c>
      <c r="H411">
        <f t="shared" si="91"/>
        <v>1.2206148282097575</v>
      </c>
      <c r="I411" s="4">
        <f t="shared" si="84"/>
        <v>4.3000000000000003E-6</v>
      </c>
      <c r="J411" s="5">
        <f t="shared" si="92"/>
        <v>7.9686274509800172E-7</v>
      </c>
      <c r="K411" s="5">
        <f t="shared" si="93"/>
        <v>7.557308950490591E-4</v>
      </c>
      <c r="L411" s="5">
        <f t="shared" si="87"/>
        <v>1.8079655055489173E-9</v>
      </c>
      <c r="M411" s="6">
        <f t="shared" si="85"/>
        <v>1.0077016325206942E-5</v>
      </c>
      <c r="N411">
        <f t="shared" si="86"/>
        <v>2.04E-4</v>
      </c>
      <c r="O411">
        <f t="shared" si="94"/>
        <v>0.12206148282097576</v>
      </c>
      <c r="P411">
        <f t="shared" si="88"/>
        <v>0.90967013960398901</v>
      </c>
      <c r="Q411">
        <f t="shared" si="89"/>
        <v>0.28304923917529368</v>
      </c>
      <c r="R411">
        <f t="shared" si="90"/>
        <v>0.28304923917529384</v>
      </c>
    </row>
    <row r="412" spans="6:18">
      <c r="F412">
        <f t="shared" ref="F412:F475" si="95">F411+dt</f>
        <v>41.000000000000313</v>
      </c>
      <c r="G412">
        <f t="shared" si="83"/>
        <v>327.81527848101268</v>
      </c>
      <c r="H412">
        <f t="shared" si="91"/>
        <v>1.2206148282097575</v>
      </c>
      <c r="I412" s="4">
        <f t="shared" si="84"/>
        <v>4.3000000000000003E-6</v>
      </c>
      <c r="J412" s="5">
        <f t="shared" si="92"/>
        <v>7.9686274509800172E-7</v>
      </c>
      <c r="K412" s="5">
        <f t="shared" si="93"/>
        <v>7.5616089504905914E-4</v>
      </c>
      <c r="L412" s="5">
        <f t="shared" si="87"/>
        <v>1.8110533808763911E-9</v>
      </c>
      <c r="M412" s="6">
        <f t="shared" si="85"/>
        <v>1.0088486942033218E-5</v>
      </c>
      <c r="N412">
        <f t="shared" si="86"/>
        <v>2.04E-4</v>
      </c>
      <c r="O412">
        <f t="shared" si="94"/>
        <v>0.12206148282097576</v>
      </c>
      <c r="P412">
        <f t="shared" si="88"/>
        <v>0.9097271185001381</v>
      </c>
      <c r="Q412">
        <f t="shared" si="89"/>
        <v>0.2829973719661244</v>
      </c>
      <c r="R412">
        <f t="shared" si="90"/>
        <v>0.28299737196612457</v>
      </c>
    </row>
    <row r="413" spans="6:18">
      <c r="F413">
        <f t="shared" si="95"/>
        <v>41.100000000000314</v>
      </c>
      <c r="G413">
        <f t="shared" si="83"/>
        <v>327.81527848101268</v>
      </c>
      <c r="H413">
        <f t="shared" si="91"/>
        <v>1.2206148282097575</v>
      </c>
      <c r="I413" s="4">
        <f t="shared" si="84"/>
        <v>4.3000000000000003E-6</v>
      </c>
      <c r="J413" s="5">
        <f t="shared" si="92"/>
        <v>7.9686274509800172E-7</v>
      </c>
      <c r="K413" s="5">
        <f t="shared" si="93"/>
        <v>7.5659089504905919E-4</v>
      </c>
      <c r="L413" s="5">
        <f t="shared" si="87"/>
        <v>1.8141447701167045E-9</v>
      </c>
      <c r="M413" s="6">
        <f t="shared" si="85"/>
        <v>1.0099964083619094E-5</v>
      </c>
      <c r="N413">
        <f t="shared" si="86"/>
        <v>2.04E-4</v>
      </c>
      <c r="O413">
        <f t="shared" si="94"/>
        <v>0.12206148282097576</v>
      </c>
      <c r="P413">
        <f t="shared" si="88"/>
        <v>0.90978396778934456</v>
      </c>
      <c r="Q413">
        <f t="shared" si="89"/>
        <v>0.28294562273660784</v>
      </c>
      <c r="R413">
        <f t="shared" si="90"/>
        <v>0.282945622736608</v>
      </c>
    </row>
    <row r="414" spans="6:18">
      <c r="F414">
        <f t="shared" si="95"/>
        <v>41.200000000000315</v>
      </c>
      <c r="G414">
        <f t="shared" si="83"/>
        <v>327.81527848101268</v>
      </c>
      <c r="H414">
        <f t="shared" si="91"/>
        <v>1.2206148282097575</v>
      </c>
      <c r="I414" s="4">
        <f t="shared" si="84"/>
        <v>4.3000000000000003E-6</v>
      </c>
      <c r="J414" s="5">
        <f t="shared" si="92"/>
        <v>7.9686274509800172E-7</v>
      </c>
      <c r="K414" s="5">
        <f t="shared" si="93"/>
        <v>7.5702089504905924E-4</v>
      </c>
      <c r="L414" s="5">
        <f t="shared" si="87"/>
        <v>1.8172396752680854E-9</v>
      </c>
      <c r="M414" s="6">
        <f t="shared" si="85"/>
        <v>1.0111447749964565E-5</v>
      </c>
      <c r="N414">
        <f t="shared" si="86"/>
        <v>2.04E-4</v>
      </c>
      <c r="O414">
        <f t="shared" si="94"/>
        <v>0.12206148282097576</v>
      </c>
      <c r="P414">
        <f t="shared" si="88"/>
        <v>0.90984068783991257</v>
      </c>
      <c r="Q414">
        <f t="shared" si="89"/>
        <v>0.28289399115148184</v>
      </c>
      <c r="R414">
        <f t="shared" si="90"/>
        <v>0.282893991151482</v>
      </c>
    </row>
    <row r="415" spans="6:18">
      <c r="F415">
        <f t="shared" si="95"/>
        <v>41.300000000000317</v>
      </c>
      <c r="G415">
        <f t="shared" si="83"/>
        <v>327.81527848101268</v>
      </c>
      <c r="H415">
        <f t="shared" si="91"/>
        <v>1.2206148282097575</v>
      </c>
      <c r="I415" s="4">
        <f t="shared" si="84"/>
        <v>4.3000000000000003E-6</v>
      </c>
      <c r="J415" s="5">
        <f t="shared" si="92"/>
        <v>7.9686274509800172E-7</v>
      </c>
      <c r="K415" s="5">
        <f t="shared" si="93"/>
        <v>7.5745089504905929E-4</v>
      </c>
      <c r="L415" s="5">
        <f t="shared" si="87"/>
        <v>1.8203380983287636E-9</v>
      </c>
      <c r="M415" s="6">
        <f t="shared" si="85"/>
        <v>1.0122937941069636E-5</v>
      </c>
      <c r="N415">
        <f t="shared" si="86"/>
        <v>2.04E-4</v>
      </c>
      <c r="O415">
        <f t="shared" si="94"/>
        <v>0.12206148282097576</v>
      </c>
      <c r="P415">
        <f t="shared" si="88"/>
        <v>0.90989727901888962</v>
      </c>
      <c r="Q415">
        <f t="shared" si="89"/>
        <v>0.28284247687662689</v>
      </c>
      <c r="R415">
        <f t="shared" si="90"/>
        <v>0.28284247687662706</v>
      </c>
    </row>
    <row r="416" spans="6:18">
      <c r="F416">
        <f t="shared" si="95"/>
        <v>41.400000000000318</v>
      </c>
      <c r="G416">
        <f t="shared" si="83"/>
        <v>327.81527848101268</v>
      </c>
      <c r="H416">
        <f t="shared" si="91"/>
        <v>1.2206148282097575</v>
      </c>
      <c r="I416" s="4">
        <f t="shared" si="84"/>
        <v>4.3000000000000003E-6</v>
      </c>
      <c r="J416" s="5">
        <f t="shared" si="92"/>
        <v>7.9686274509800172E-7</v>
      </c>
      <c r="K416" s="5">
        <f t="shared" si="93"/>
        <v>7.5788089504905934E-4</v>
      </c>
      <c r="L416" s="5">
        <f t="shared" si="87"/>
        <v>1.8234400412969677E-9</v>
      </c>
      <c r="M416" s="6">
        <f t="shared" si="85"/>
        <v>1.0134434656934306E-5</v>
      </c>
      <c r="N416">
        <f t="shared" si="86"/>
        <v>2.04E-4</v>
      </c>
      <c r="O416">
        <f t="shared" si="94"/>
        <v>0.12206148282097576</v>
      </c>
      <c r="P416">
        <f t="shared" si="88"/>
        <v>0.90995374169207399</v>
      </c>
      <c r="Q416">
        <f t="shared" si="89"/>
        <v>0.28279107957906163</v>
      </c>
      <c r="R416">
        <f t="shared" si="90"/>
        <v>0.2827910795790618</v>
      </c>
    </row>
    <row r="417" spans="6:18">
      <c r="F417">
        <f t="shared" si="95"/>
        <v>41.50000000000032</v>
      </c>
      <c r="G417">
        <f t="shared" si="83"/>
        <v>327.81527848101268</v>
      </c>
      <c r="H417">
        <f t="shared" si="91"/>
        <v>1.2206148282097575</v>
      </c>
      <c r="I417" s="4">
        <f t="shared" si="84"/>
        <v>4.3000000000000003E-6</v>
      </c>
      <c r="J417" s="5">
        <f t="shared" si="92"/>
        <v>7.9686274509800172E-7</v>
      </c>
      <c r="K417" s="5">
        <f t="shared" si="93"/>
        <v>7.5831089504905939E-4</v>
      </c>
      <c r="L417" s="5">
        <f t="shared" si="87"/>
        <v>1.8265455061709269E-9</v>
      </c>
      <c r="M417" s="6">
        <f t="shared" si="85"/>
        <v>1.0145937897558578E-5</v>
      </c>
      <c r="N417">
        <f t="shared" si="86"/>
        <v>2.04E-4</v>
      </c>
      <c r="O417">
        <f t="shared" si="94"/>
        <v>0.12206148282097576</v>
      </c>
      <c r="P417">
        <f t="shared" si="88"/>
        <v>0.91001007622401797</v>
      </c>
      <c r="Q417">
        <f t="shared" si="89"/>
        <v>0.28273979892693812</v>
      </c>
      <c r="R417">
        <f t="shared" si="90"/>
        <v>0.28273979892693829</v>
      </c>
    </row>
    <row r="418" spans="6:18">
      <c r="F418">
        <f t="shared" si="95"/>
        <v>41.600000000000321</v>
      </c>
      <c r="G418">
        <f t="shared" si="83"/>
        <v>327.81527848101268</v>
      </c>
      <c r="H418">
        <f t="shared" si="91"/>
        <v>1.2206148282097575</v>
      </c>
      <c r="I418" s="4">
        <f t="shared" si="84"/>
        <v>4.3000000000000003E-6</v>
      </c>
      <c r="J418" s="5">
        <f t="shared" si="92"/>
        <v>7.9686274509800172E-7</v>
      </c>
      <c r="K418" s="5">
        <f t="shared" si="93"/>
        <v>7.5874089504905943E-4</v>
      </c>
      <c r="L418" s="5">
        <f t="shared" si="87"/>
        <v>1.8296544949488693E-9</v>
      </c>
      <c r="M418" s="6">
        <f t="shared" si="85"/>
        <v>1.0157447662942448E-5</v>
      </c>
      <c r="N418">
        <f t="shared" si="86"/>
        <v>2.04E-4</v>
      </c>
      <c r="O418">
        <f t="shared" si="94"/>
        <v>0.12206148282097576</v>
      </c>
      <c r="P418">
        <f t="shared" si="88"/>
        <v>0.91006628297803394</v>
      </c>
      <c r="Q418">
        <f t="shared" si="89"/>
        <v>0.28268863458953758</v>
      </c>
      <c r="R418">
        <f t="shared" si="90"/>
        <v>0.28268863458953775</v>
      </c>
    </row>
    <row r="419" spans="6:18">
      <c r="F419">
        <f t="shared" si="95"/>
        <v>41.700000000000323</v>
      </c>
      <c r="G419">
        <f t="shared" si="83"/>
        <v>327.81527848101268</v>
      </c>
      <c r="H419">
        <f t="shared" si="91"/>
        <v>1.2206148282097575</v>
      </c>
      <c r="I419" s="4">
        <f t="shared" si="84"/>
        <v>4.3000000000000003E-6</v>
      </c>
      <c r="J419" s="5">
        <f t="shared" si="92"/>
        <v>7.9686274509800172E-7</v>
      </c>
      <c r="K419" s="5">
        <f t="shared" si="93"/>
        <v>7.5917089504905948E-4</v>
      </c>
      <c r="L419" s="5">
        <f t="shared" si="87"/>
        <v>1.8327670096290246E-9</v>
      </c>
      <c r="M419" s="6">
        <f t="shared" si="85"/>
        <v>1.0168963953085917E-5</v>
      </c>
      <c r="N419">
        <f t="shared" si="86"/>
        <v>2.04E-4</v>
      </c>
      <c r="O419">
        <f t="shared" si="94"/>
        <v>0.12206148282097576</v>
      </c>
      <c r="P419">
        <f t="shared" si="88"/>
        <v>0.91012236231619881</v>
      </c>
      <c r="Q419">
        <f t="shared" si="89"/>
        <v>0.2826375862372657</v>
      </c>
      <c r="R419">
        <f t="shared" si="90"/>
        <v>0.28263758623726581</v>
      </c>
    </row>
    <row r="420" spans="6:18">
      <c r="F420">
        <f t="shared" si="95"/>
        <v>41.800000000000324</v>
      </c>
      <c r="G420">
        <f t="shared" si="83"/>
        <v>327.81527848101268</v>
      </c>
      <c r="H420">
        <f t="shared" si="91"/>
        <v>1.2206148282097575</v>
      </c>
      <c r="I420" s="4">
        <f t="shared" si="84"/>
        <v>4.3000000000000003E-6</v>
      </c>
      <c r="J420" s="5">
        <f t="shared" si="92"/>
        <v>7.9686274509800172E-7</v>
      </c>
      <c r="K420" s="5">
        <f t="shared" si="93"/>
        <v>7.5960089504905953E-4</v>
      </c>
      <c r="L420" s="5">
        <f t="shared" si="87"/>
        <v>1.8358830522096213E-9</v>
      </c>
      <c r="M420" s="6">
        <f t="shared" si="85"/>
        <v>1.0180486767988988E-5</v>
      </c>
      <c r="N420">
        <f t="shared" si="86"/>
        <v>2.04E-4</v>
      </c>
      <c r="O420">
        <f t="shared" si="94"/>
        <v>0.12206148282097576</v>
      </c>
      <c r="P420">
        <f t="shared" si="88"/>
        <v>0.91017831459935905</v>
      </c>
      <c r="Q420">
        <f t="shared" si="89"/>
        <v>0.28258665354164825</v>
      </c>
      <c r="R420">
        <f t="shared" si="90"/>
        <v>0.28258665354164841</v>
      </c>
    </row>
    <row r="421" spans="6:18">
      <c r="F421">
        <f t="shared" si="95"/>
        <v>41.900000000000325</v>
      </c>
      <c r="G421">
        <f t="shared" si="83"/>
        <v>327.81527848101268</v>
      </c>
      <c r="H421">
        <f t="shared" si="91"/>
        <v>1.2206148282097575</v>
      </c>
      <c r="I421" s="4">
        <f t="shared" si="84"/>
        <v>4.3000000000000003E-6</v>
      </c>
      <c r="J421" s="5">
        <f t="shared" si="92"/>
        <v>7.9686274509800172E-7</v>
      </c>
      <c r="K421" s="5">
        <f t="shared" si="93"/>
        <v>7.6003089504905958E-4</v>
      </c>
      <c r="L421" s="5">
        <f t="shared" si="87"/>
        <v>1.8390026246888876E-9</v>
      </c>
      <c r="M421" s="6">
        <f t="shared" si="85"/>
        <v>1.0192016107651654E-5</v>
      </c>
      <c r="N421">
        <f t="shared" si="86"/>
        <v>2.04E-4</v>
      </c>
      <c r="O421">
        <f t="shared" si="94"/>
        <v>0.12206148282097576</v>
      </c>
      <c r="P421">
        <f t="shared" si="88"/>
        <v>0.91023414018713522</v>
      </c>
      <c r="Q421">
        <f t="shared" si="89"/>
        <v>0.28253583617532685</v>
      </c>
      <c r="R421">
        <f t="shared" si="90"/>
        <v>0.28253583617532702</v>
      </c>
    </row>
    <row r="422" spans="6:18">
      <c r="F422">
        <f t="shared" si="95"/>
        <v>42.000000000000327</v>
      </c>
      <c r="G422">
        <f t="shared" si="83"/>
        <v>327.81527848101268</v>
      </c>
      <c r="H422">
        <f t="shared" si="91"/>
        <v>1.2206148282097575</v>
      </c>
      <c r="I422" s="4">
        <f t="shared" si="84"/>
        <v>4.3000000000000003E-6</v>
      </c>
      <c r="J422" s="5">
        <f t="shared" si="92"/>
        <v>7.9686274509800172E-7</v>
      </c>
      <c r="K422" s="5">
        <f t="shared" si="93"/>
        <v>7.6046089504905963E-4</v>
      </c>
      <c r="L422" s="5">
        <f t="shared" si="87"/>
        <v>1.8421257290650538E-9</v>
      </c>
      <c r="M422" s="6">
        <f t="shared" si="85"/>
        <v>1.0203551972073922E-5</v>
      </c>
      <c r="N422">
        <f t="shared" si="86"/>
        <v>2.04E-4</v>
      </c>
      <c r="O422">
        <f t="shared" si="94"/>
        <v>0.12206148282097576</v>
      </c>
      <c r="P422">
        <f t="shared" si="88"/>
        <v>0.91028983943792763</v>
      </c>
      <c r="Q422">
        <f t="shared" si="89"/>
        <v>0.2824851338120542</v>
      </c>
      <c r="R422">
        <f t="shared" si="90"/>
        <v>0.28248513381205431</v>
      </c>
    </row>
    <row r="423" spans="6:18">
      <c r="F423">
        <f t="shared" si="95"/>
        <v>42.100000000000328</v>
      </c>
      <c r="G423">
        <f t="shared" si="83"/>
        <v>327.81527848101268</v>
      </c>
      <c r="H423">
        <f t="shared" si="91"/>
        <v>1.2206148282097575</v>
      </c>
      <c r="I423" s="4">
        <f t="shared" si="84"/>
        <v>4.3000000000000003E-6</v>
      </c>
      <c r="J423" s="5">
        <f t="shared" si="92"/>
        <v>7.9686274509800172E-7</v>
      </c>
      <c r="K423" s="5">
        <f t="shared" si="93"/>
        <v>7.6089089504905968E-4</v>
      </c>
      <c r="L423" s="5">
        <f t="shared" si="87"/>
        <v>1.8452523673363478E-9</v>
      </c>
      <c r="M423" s="6">
        <f t="shared" si="85"/>
        <v>1.0215094361255793E-5</v>
      </c>
      <c r="N423">
        <f t="shared" si="86"/>
        <v>2.04E-4</v>
      </c>
      <c r="O423">
        <f t="shared" si="94"/>
        <v>0.12206148282097576</v>
      </c>
      <c r="P423">
        <f t="shared" si="88"/>
        <v>0.91034541270892011</v>
      </c>
      <c r="Q423">
        <f t="shared" si="89"/>
        <v>0.28243454612668989</v>
      </c>
      <c r="R423">
        <f t="shared" si="90"/>
        <v>0.28243454612669</v>
      </c>
    </row>
    <row r="424" spans="6:18">
      <c r="F424">
        <f t="shared" si="95"/>
        <v>42.20000000000033</v>
      </c>
      <c r="G424">
        <f t="shared" si="83"/>
        <v>327.81527848101268</v>
      </c>
      <c r="H424">
        <f t="shared" si="91"/>
        <v>1.2206148282097575</v>
      </c>
      <c r="I424" s="4">
        <f t="shared" si="84"/>
        <v>4.3000000000000003E-6</v>
      </c>
      <c r="J424" s="5">
        <f t="shared" si="92"/>
        <v>7.9686274509800172E-7</v>
      </c>
      <c r="K424" s="5">
        <f t="shared" si="93"/>
        <v>7.6132089504905973E-4</v>
      </c>
      <c r="L424" s="5">
        <f t="shared" si="87"/>
        <v>1.8483825415009977E-9</v>
      </c>
      <c r="M424" s="6">
        <f t="shared" si="85"/>
        <v>1.0226643275197255E-5</v>
      </c>
      <c r="N424">
        <f t="shared" si="86"/>
        <v>2.04E-4</v>
      </c>
      <c r="O424">
        <f t="shared" si="94"/>
        <v>0.12206148282097576</v>
      </c>
      <c r="P424">
        <f t="shared" si="88"/>
        <v>0.91040086035608558</v>
      </c>
      <c r="Q424">
        <f t="shared" si="89"/>
        <v>0.28238407279519601</v>
      </c>
      <c r="R424">
        <f t="shared" si="90"/>
        <v>0.28238407279519612</v>
      </c>
    </row>
    <row r="425" spans="6:18">
      <c r="F425">
        <f t="shared" si="95"/>
        <v>42.300000000000331</v>
      </c>
      <c r="G425">
        <f t="shared" si="83"/>
        <v>327.81527848101268</v>
      </c>
      <c r="H425">
        <f t="shared" si="91"/>
        <v>1.2206148282097575</v>
      </c>
      <c r="I425" s="4">
        <f t="shared" si="84"/>
        <v>4.3000000000000003E-6</v>
      </c>
      <c r="J425" s="5">
        <f t="shared" si="92"/>
        <v>7.9686274509800172E-7</v>
      </c>
      <c r="K425" s="5">
        <f t="shared" si="93"/>
        <v>7.6175089504905977E-4</v>
      </c>
      <c r="L425" s="5">
        <f t="shared" si="87"/>
        <v>1.8515162535572343E-9</v>
      </c>
      <c r="M425" s="6">
        <f t="shared" si="85"/>
        <v>1.0238198713898322E-5</v>
      </c>
      <c r="N425">
        <f t="shared" si="86"/>
        <v>2.04E-4</v>
      </c>
      <c r="O425">
        <f t="shared" si="94"/>
        <v>0.12206148282097576</v>
      </c>
      <c r="P425">
        <f t="shared" si="88"/>
        <v>0.91045618273419071</v>
      </c>
      <c r="Q425">
        <f t="shared" si="89"/>
        <v>0.28233371349463271</v>
      </c>
      <c r="R425">
        <f t="shared" si="90"/>
        <v>0.28233371349463288</v>
      </c>
    </row>
    <row r="426" spans="6:18">
      <c r="F426">
        <f t="shared" si="95"/>
        <v>42.400000000000333</v>
      </c>
      <c r="G426">
        <f t="shared" si="83"/>
        <v>327.81527848101268</v>
      </c>
      <c r="H426">
        <f t="shared" si="91"/>
        <v>1.2206148282097575</v>
      </c>
      <c r="I426" s="4">
        <f t="shared" si="84"/>
        <v>4.3000000000000003E-6</v>
      </c>
      <c r="J426" s="5">
        <f t="shared" si="92"/>
        <v>7.9686274509800172E-7</v>
      </c>
      <c r="K426" s="5">
        <f t="shared" si="93"/>
        <v>7.6218089504905982E-4</v>
      </c>
      <c r="L426" s="5">
        <f t="shared" si="87"/>
        <v>1.8546535055032848E-9</v>
      </c>
      <c r="M426" s="6">
        <f t="shared" si="85"/>
        <v>1.0249760677358987E-5</v>
      </c>
      <c r="N426">
        <f t="shared" si="86"/>
        <v>2.04E-4</v>
      </c>
      <c r="O426">
        <f t="shared" si="94"/>
        <v>0.12206148282097576</v>
      </c>
      <c r="P426">
        <f t="shared" si="88"/>
        <v>0.91051138019680067</v>
      </c>
      <c r="Q426">
        <f t="shared" si="89"/>
        <v>0.28228346790315406</v>
      </c>
      <c r="R426">
        <f t="shared" si="90"/>
        <v>0.28228346790315423</v>
      </c>
    </row>
    <row r="427" spans="6:18">
      <c r="F427">
        <f t="shared" si="95"/>
        <v>42.500000000000334</v>
      </c>
      <c r="G427">
        <f t="shared" si="83"/>
        <v>327.81527848101268</v>
      </c>
      <c r="H427">
        <f t="shared" si="91"/>
        <v>1.2206148282097575</v>
      </c>
      <c r="I427" s="4">
        <f t="shared" si="84"/>
        <v>4.3000000000000003E-6</v>
      </c>
      <c r="J427" s="5">
        <f t="shared" si="92"/>
        <v>7.9686274509800172E-7</v>
      </c>
      <c r="K427" s="5">
        <f t="shared" si="93"/>
        <v>7.6261089504905987E-4</v>
      </c>
      <c r="L427" s="5">
        <f t="shared" si="87"/>
        <v>1.8577942993373789E-9</v>
      </c>
      <c r="M427" s="6">
        <f t="shared" si="85"/>
        <v>1.0261329165579251E-5</v>
      </c>
      <c r="N427">
        <f t="shared" si="86"/>
        <v>2.04E-4</v>
      </c>
      <c r="O427">
        <f t="shared" si="94"/>
        <v>0.12206148282097576</v>
      </c>
      <c r="P427">
        <f t="shared" si="88"/>
        <v>0.91056645309628359</v>
      </c>
      <c r="Q427">
        <f t="shared" si="89"/>
        <v>0.28223333570000342</v>
      </c>
      <c r="R427">
        <f t="shared" si="90"/>
        <v>0.28223333570000358</v>
      </c>
    </row>
    <row r="428" spans="6:18">
      <c r="F428">
        <f t="shared" si="95"/>
        <v>42.600000000000335</v>
      </c>
      <c r="G428">
        <f t="shared" si="83"/>
        <v>327.81527848101268</v>
      </c>
      <c r="H428">
        <f t="shared" si="91"/>
        <v>1.2206148282097575</v>
      </c>
      <c r="I428" s="4">
        <f t="shared" si="84"/>
        <v>4.3000000000000003E-6</v>
      </c>
      <c r="J428" s="5">
        <f t="shared" si="92"/>
        <v>7.9686274509800172E-7</v>
      </c>
      <c r="K428" s="5">
        <f t="shared" si="93"/>
        <v>7.6304089504905992E-4</v>
      </c>
      <c r="L428" s="5">
        <f t="shared" si="87"/>
        <v>1.8609386370577447E-9</v>
      </c>
      <c r="M428" s="6">
        <f t="shared" si="85"/>
        <v>1.0272904178559111E-5</v>
      </c>
      <c r="N428">
        <f t="shared" si="86"/>
        <v>2.04E-4</v>
      </c>
      <c r="O428">
        <f t="shared" si="94"/>
        <v>0.12206148282097576</v>
      </c>
      <c r="P428">
        <f t="shared" si="88"/>
        <v>0.91062140178381545</v>
      </c>
      <c r="Q428">
        <f t="shared" si="89"/>
        <v>0.28218331656550943</v>
      </c>
      <c r="R428">
        <f t="shared" si="90"/>
        <v>0.28218331656550955</v>
      </c>
    </row>
    <row r="429" spans="6:18">
      <c r="F429">
        <f t="shared" si="95"/>
        <v>42.700000000000337</v>
      </c>
      <c r="G429">
        <f t="shared" si="83"/>
        <v>327.81527848101268</v>
      </c>
      <c r="H429">
        <f t="shared" si="91"/>
        <v>1.2206148282097575</v>
      </c>
      <c r="I429" s="4">
        <f t="shared" si="84"/>
        <v>4.3000000000000003E-6</v>
      </c>
      <c r="J429" s="5">
        <f t="shared" si="92"/>
        <v>7.9686274509800172E-7</v>
      </c>
      <c r="K429" s="5">
        <f t="shared" si="93"/>
        <v>7.6347089504905997E-4</v>
      </c>
      <c r="L429" s="5">
        <f t="shared" si="87"/>
        <v>1.8640865206626123E-9</v>
      </c>
      <c r="M429" s="6">
        <f t="shared" si="85"/>
        <v>1.0284485716298577E-5</v>
      </c>
      <c r="N429">
        <f t="shared" si="86"/>
        <v>2.04E-4</v>
      </c>
      <c r="O429">
        <f t="shared" si="94"/>
        <v>0.12206148282097576</v>
      </c>
      <c r="P429">
        <f t="shared" si="88"/>
        <v>0.91067622660938508</v>
      </c>
      <c r="Q429">
        <f t="shared" si="89"/>
        <v>0.28213341018108146</v>
      </c>
      <c r="R429">
        <f t="shared" si="90"/>
        <v>0.28213341018108157</v>
      </c>
    </row>
    <row r="430" spans="6:18">
      <c r="F430">
        <f t="shared" si="95"/>
        <v>42.800000000000338</v>
      </c>
      <c r="G430">
        <f t="shared" si="83"/>
        <v>327.81527848101268</v>
      </c>
      <c r="H430">
        <f t="shared" si="91"/>
        <v>1.2206148282097575</v>
      </c>
      <c r="I430" s="4">
        <f t="shared" si="84"/>
        <v>4.3000000000000003E-6</v>
      </c>
      <c r="J430" s="5">
        <f t="shared" si="92"/>
        <v>7.9686274509800172E-7</v>
      </c>
      <c r="K430" s="5">
        <f t="shared" si="93"/>
        <v>7.6390089504906002E-4</v>
      </c>
      <c r="L430" s="5">
        <f t="shared" si="87"/>
        <v>1.8672379521502097E-9</v>
      </c>
      <c r="M430" s="6">
        <f t="shared" si="85"/>
        <v>1.0296073778797639E-5</v>
      </c>
      <c r="N430">
        <f t="shared" si="86"/>
        <v>2.04E-4</v>
      </c>
      <c r="O430">
        <f t="shared" si="94"/>
        <v>0.12206148282097576</v>
      </c>
      <c r="P430">
        <f t="shared" si="88"/>
        <v>0.91073092792179833</v>
      </c>
      <c r="Q430">
        <f t="shared" si="89"/>
        <v>0.28208361622920569</v>
      </c>
      <c r="R430">
        <f t="shared" si="90"/>
        <v>0.28208361622920575</v>
      </c>
    </row>
    <row r="431" spans="6:18">
      <c r="F431">
        <f t="shared" si="95"/>
        <v>42.90000000000034</v>
      </c>
      <c r="G431">
        <f t="shared" si="83"/>
        <v>327.81527848101268</v>
      </c>
      <c r="H431">
        <f t="shared" si="91"/>
        <v>1.2206148282097575</v>
      </c>
      <c r="I431" s="4">
        <f t="shared" si="84"/>
        <v>4.3000000000000003E-6</v>
      </c>
      <c r="J431" s="5">
        <f t="shared" si="92"/>
        <v>7.9686274509800172E-7</v>
      </c>
      <c r="K431" s="5">
        <f t="shared" si="93"/>
        <v>7.6433089504906006E-4</v>
      </c>
      <c r="L431" s="5">
        <f t="shared" si="87"/>
        <v>1.8703929335187657E-9</v>
      </c>
      <c r="M431" s="6">
        <f t="shared" si="85"/>
        <v>1.0307668366056302E-5</v>
      </c>
      <c r="N431">
        <f t="shared" si="86"/>
        <v>2.04E-4</v>
      </c>
      <c r="O431">
        <f t="shared" si="94"/>
        <v>0.12206148282097576</v>
      </c>
      <c r="P431">
        <f t="shared" si="88"/>
        <v>0.91078550606868314</v>
      </c>
      <c r="Q431">
        <f t="shared" si="89"/>
        <v>0.28203393439344049</v>
      </c>
      <c r="R431">
        <f t="shared" si="90"/>
        <v>0.28203393439344054</v>
      </c>
    </row>
    <row r="432" spans="6:18">
      <c r="F432">
        <f t="shared" si="95"/>
        <v>43.000000000000341</v>
      </c>
      <c r="G432">
        <f t="shared" si="83"/>
        <v>327.81527848101268</v>
      </c>
      <c r="H432">
        <f t="shared" si="91"/>
        <v>1.2206148282097575</v>
      </c>
      <c r="I432" s="4">
        <f t="shared" si="84"/>
        <v>4.3000000000000003E-6</v>
      </c>
      <c r="J432" s="5">
        <f t="shared" si="92"/>
        <v>7.9686274509800172E-7</v>
      </c>
      <c r="K432" s="5">
        <f t="shared" si="93"/>
        <v>7.6476089504906011E-4</v>
      </c>
      <c r="L432" s="5">
        <f t="shared" si="87"/>
        <v>1.8735514667665094E-9</v>
      </c>
      <c r="M432" s="6">
        <f t="shared" si="85"/>
        <v>1.0319269478074562E-5</v>
      </c>
      <c r="N432">
        <f t="shared" si="86"/>
        <v>2.04E-4</v>
      </c>
      <c r="O432">
        <f t="shared" si="94"/>
        <v>0.12206148282097576</v>
      </c>
      <c r="P432">
        <f t="shared" si="88"/>
        <v>0.91083996139649426</v>
      </c>
      <c r="Q432">
        <f t="shared" si="89"/>
        <v>0.2819843643584124</v>
      </c>
      <c r="R432">
        <f t="shared" si="90"/>
        <v>0.28198436435841251</v>
      </c>
    </row>
    <row r="433" spans="6:18">
      <c r="F433">
        <f t="shared" si="95"/>
        <v>43.100000000000342</v>
      </c>
      <c r="G433">
        <f t="shared" si="83"/>
        <v>327.81527848101268</v>
      </c>
      <c r="H433">
        <f t="shared" si="91"/>
        <v>1.2206148282097575</v>
      </c>
      <c r="I433" s="4">
        <f t="shared" si="84"/>
        <v>4.3000000000000003E-6</v>
      </c>
      <c r="J433" s="5">
        <f t="shared" si="92"/>
        <v>7.9686274509800172E-7</v>
      </c>
      <c r="K433" s="5">
        <f t="shared" si="93"/>
        <v>7.6519089504906016E-4</v>
      </c>
      <c r="L433" s="5">
        <f t="shared" si="87"/>
        <v>1.8767135538916694E-9</v>
      </c>
      <c r="M433" s="6">
        <f t="shared" si="85"/>
        <v>1.0330877114852421E-5</v>
      </c>
      <c r="N433">
        <f t="shared" si="86"/>
        <v>2.04E-4</v>
      </c>
      <c r="O433">
        <f t="shared" si="94"/>
        <v>0.12206148282097576</v>
      </c>
      <c r="P433">
        <f t="shared" si="88"/>
        <v>0.91089429425051727</v>
      </c>
      <c r="Q433">
        <f t="shared" si="89"/>
        <v>0.28193490580981206</v>
      </c>
      <c r="R433">
        <f t="shared" si="90"/>
        <v>0.28193490580981218</v>
      </c>
    </row>
    <row r="434" spans="6:18">
      <c r="F434">
        <f t="shared" si="95"/>
        <v>43.200000000000344</v>
      </c>
      <c r="G434">
        <f t="shared" si="83"/>
        <v>327.81527848101268</v>
      </c>
      <c r="H434">
        <f t="shared" si="91"/>
        <v>1.2206148282097575</v>
      </c>
      <c r="I434" s="4">
        <f t="shared" si="84"/>
        <v>4.3000000000000003E-6</v>
      </c>
      <c r="J434" s="5">
        <f t="shared" si="92"/>
        <v>7.9686274509800172E-7</v>
      </c>
      <c r="K434" s="5">
        <f t="shared" si="93"/>
        <v>7.6562089504906021E-4</v>
      </c>
      <c r="L434" s="5">
        <f t="shared" si="87"/>
        <v>1.8798791968924744E-9</v>
      </c>
      <c r="M434" s="6">
        <f t="shared" si="85"/>
        <v>1.0342491276389878E-5</v>
      </c>
      <c r="N434">
        <f t="shared" si="86"/>
        <v>2.04E-4</v>
      </c>
      <c r="O434">
        <f t="shared" si="94"/>
        <v>0.12206148282097576</v>
      </c>
      <c r="P434">
        <f t="shared" si="88"/>
        <v>0.91094850497487367</v>
      </c>
      <c r="Q434">
        <f t="shared" si="89"/>
        <v>0.28188555843438973</v>
      </c>
      <c r="R434">
        <f t="shared" si="90"/>
        <v>0.28188555843438984</v>
      </c>
    </row>
    <row r="435" spans="6:18">
      <c r="F435">
        <f t="shared" si="95"/>
        <v>43.300000000000345</v>
      </c>
      <c r="G435">
        <f t="shared" si="83"/>
        <v>327.81527848101268</v>
      </c>
      <c r="H435">
        <f t="shared" si="91"/>
        <v>1.2206148282097575</v>
      </c>
      <c r="I435" s="4">
        <f t="shared" si="84"/>
        <v>4.3000000000000003E-6</v>
      </c>
      <c r="J435" s="5">
        <f t="shared" si="92"/>
        <v>7.9686274509800172E-7</v>
      </c>
      <c r="K435" s="5">
        <f t="shared" si="93"/>
        <v>7.6605089504906026E-4</v>
      </c>
      <c r="L435" s="5">
        <f t="shared" si="87"/>
        <v>1.8830483977671545E-9</v>
      </c>
      <c r="M435" s="6">
        <f t="shared" si="85"/>
        <v>1.0354111962686939E-5</v>
      </c>
      <c r="N435">
        <f t="shared" si="86"/>
        <v>2.04E-4</v>
      </c>
      <c r="O435">
        <f t="shared" si="94"/>
        <v>0.12206148282097576</v>
      </c>
      <c r="P435">
        <f t="shared" si="88"/>
        <v>0.91100259391252525</v>
      </c>
      <c r="Q435">
        <f t="shared" si="89"/>
        <v>0.28183632191995128</v>
      </c>
      <c r="R435">
        <f t="shared" si="90"/>
        <v>0.28183632191995145</v>
      </c>
    </row>
    <row r="436" spans="6:18">
      <c r="F436">
        <f t="shared" si="95"/>
        <v>43.400000000000347</v>
      </c>
      <c r="G436">
        <f t="shared" si="83"/>
        <v>327.81527848101268</v>
      </c>
      <c r="H436">
        <f t="shared" si="91"/>
        <v>1.2206148282097575</v>
      </c>
      <c r="I436" s="4">
        <f t="shared" si="84"/>
        <v>4.3000000000000003E-6</v>
      </c>
      <c r="J436" s="5">
        <f t="shared" si="92"/>
        <v>7.9686274509800172E-7</v>
      </c>
      <c r="K436" s="5">
        <f t="shared" si="93"/>
        <v>7.6648089504906031E-4</v>
      </c>
      <c r="L436" s="5">
        <f t="shared" si="87"/>
        <v>1.8862211585139377E-9</v>
      </c>
      <c r="M436" s="6">
        <f t="shared" si="85"/>
        <v>1.0365739173743599E-5</v>
      </c>
      <c r="N436">
        <f t="shared" si="86"/>
        <v>2.04E-4</v>
      </c>
      <c r="O436">
        <f t="shared" si="94"/>
        <v>0.12206148282097576</v>
      </c>
      <c r="P436">
        <f t="shared" si="88"/>
        <v>0.91105656140527891</v>
      </c>
      <c r="Q436">
        <f t="shared" si="89"/>
        <v>0.28178719595535412</v>
      </c>
      <c r="R436">
        <f t="shared" si="90"/>
        <v>0.28178719595535429</v>
      </c>
    </row>
    <row r="437" spans="6:18">
      <c r="F437">
        <f t="shared" si="95"/>
        <v>43.500000000000348</v>
      </c>
      <c r="G437">
        <f t="shared" si="83"/>
        <v>327.81527848101268</v>
      </c>
      <c r="H437">
        <f t="shared" si="91"/>
        <v>1.2206148282097575</v>
      </c>
      <c r="I437" s="4">
        <f t="shared" si="84"/>
        <v>4.3000000000000003E-6</v>
      </c>
      <c r="J437" s="5">
        <f t="shared" si="92"/>
        <v>7.9686274509800172E-7</v>
      </c>
      <c r="K437" s="5">
        <f t="shared" si="93"/>
        <v>7.6691089504906035E-4</v>
      </c>
      <c r="L437" s="5">
        <f t="shared" si="87"/>
        <v>1.8893974811310521E-9</v>
      </c>
      <c r="M437" s="6">
        <f t="shared" si="85"/>
        <v>1.0377372909559856E-5</v>
      </c>
      <c r="N437">
        <f t="shared" si="86"/>
        <v>2.04E-4</v>
      </c>
      <c r="O437">
        <f t="shared" si="94"/>
        <v>0.12206148282097576</v>
      </c>
      <c r="P437">
        <f t="shared" si="88"/>
        <v>0.91111040779379093</v>
      </c>
      <c r="Q437">
        <f t="shared" si="89"/>
        <v>0.28173818023050284</v>
      </c>
      <c r="R437">
        <f t="shared" si="90"/>
        <v>0.28173818023050301</v>
      </c>
    </row>
    <row r="438" spans="6:18">
      <c r="F438">
        <f t="shared" si="95"/>
        <v>43.60000000000035</v>
      </c>
      <c r="G438">
        <f t="shared" si="83"/>
        <v>327.81527848101268</v>
      </c>
      <c r="H438">
        <f t="shared" si="91"/>
        <v>1.2206148282097575</v>
      </c>
      <c r="I438" s="4">
        <f t="shared" si="84"/>
        <v>4.3000000000000003E-6</v>
      </c>
      <c r="J438" s="5">
        <f t="shared" si="92"/>
        <v>7.9686274509800172E-7</v>
      </c>
      <c r="K438" s="5">
        <f t="shared" si="93"/>
        <v>7.673408950490604E-4</v>
      </c>
      <c r="L438" s="5">
        <f t="shared" si="87"/>
        <v>1.8925773676167278E-9</v>
      </c>
      <c r="M438" s="6">
        <f t="shared" si="85"/>
        <v>1.0389013170135714E-5</v>
      </c>
      <c r="N438">
        <f t="shared" si="86"/>
        <v>2.04E-4</v>
      </c>
      <c r="O438">
        <f t="shared" si="94"/>
        <v>0.12206148282097576</v>
      </c>
      <c r="P438">
        <f t="shared" si="88"/>
        <v>0.91116413341757152</v>
      </c>
      <c r="Q438">
        <f t="shared" si="89"/>
        <v>0.28168927443634534</v>
      </c>
      <c r="R438">
        <f t="shared" si="90"/>
        <v>0.2816892744363455</v>
      </c>
    </row>
    <row r="439" spans="6:18">
      <c r="F439">
        <f t="shared" si="95"/>
        <v>43.700000000000351</v>
      </c>
      <c r="G439">
        <f t="shared" si="83"/>
        <v>327.81527848101268</v>
      </c>
      <c r="H439">
        <f t="shared" si="91"/>
        <v>1.2206148282097575</v>
      </c>
      <c r="I439" s="4">
        <f t="shared" si="84"/>
        <v>4.3000000000000003E-6</v>
      </c>
      <c r="J439" s="5">
        <f t="shared" si="92"/>
        <v>7.9686274509800172E-7</v>
      </c>
      <c r="K439" s="5">
        <f t="shared" si="93"/>
        <v>7.6777089504906045E-4</v>
      </c>
      <c r="L439" s="5">
        <f t="shared" si="87"/>
        <v>1.8957608199691925E-9</v>
      </c>
      <c r="M439" s="6">
        <f t="shared" si="85"/>
        <v>1.0400659955471167E-5</v>
      </c>
      <c r="N439">
        <f t="shared" si="86"/>
        <v>2.04E-4</v>
      </c>
      <c r="O439">
        <f t="shared" si="94"/>
        <v>0.12206148282097576</v>
      </c>
      <c r="P439">
        <f t="shared" si="88"/>
        <v>0.91121773861498945</v>
      </c>
      <c r="Q439">
        <f t="shared" si="89"/>
        <v>0.28164047826486854</v>
      </c>
      <c r="R439">
        <f t="shared" si="90"/>
        <v>0.28164047826486877</v>
      </c>
    </row>
    <row r="440" spans="6:18">
      <c r="F440">
        <f t="shared" si="95"/>
        <v>43.800000000000352</v>
      </c>
      <c r="G440">
        <f t="shared" si="83"/>
        <v>327.81527848101268</v>
      </c>
      <c r="H440">
        <f t="shared" si="91"/>
        <v>1.2206148282097575</v>
      </c>
      <c r="I440" s="4">
        <f t="shared" si="84"/>
        <v>4.3000000000000003E-6</v>
      </c>
      <c r="J440" s="5">
        <f t="shared" si="92"/>
        <v>7.9686274509800172E-7</v>
      </c>
      <c r="K440" s="5">
        <f t="shared" si="93"/>
        <v>7.682008950490605E-4</v>
      </c>
      <c r="L440" s="5">
        <f t="shared" si="87"/>
        <v>1.8989478401866763E-9</v>
      </c>
      <c r="M440" s="6">
        <f t="shared" si="85"/>
        <v>1.0412313265566222E-5</v>
      </c>
      <c r="N440">
        <f t="shared" si="86"/>
        <v>2.04E-4</v>
      </c>
      <c r="O440">
        <f t="shared" si="94"/>
        <v>0.12206148282097576</v>
      </c>
      <c r="P440">
        <f t="shared" si="88"/>
        <v>0.91127122372327651</v>
      </c>
      <c r="Q440">
        <f t="shared" si="89"/>
        <v>0.28159179140909452</v>
      </c>
      <c r="R440">
        <f t="shared" si="90"/>
        <v>0.28159179140909474</v>
      </c>
    </row>
    <row r="441" spans="6:18">
      <c r="F441">
        <f t="shared" si="95"/>
        <v>43.900000000000354</v>
      </c>
      <c r="G441">
        <f t="shared" si="83"/>
        <v>327.81527848101268</v>
      </c>
      <c r="H441">
        <f t="shared" si="91"/>
        <v>1.2206148282097575</v>
      </c>
      <c r="I441" s="4">
        <f t="shared" si="84"/>
        <v>4.3000000000000003E-6</v>
      </c>
      <c r="J441" s="5">
        <f t="shared" si="92"/>
        <v>7.9686274509800172E-7</v>
      </c>
      <c r="K441" s="5">
        <f t="shared" si="93"/>
        <v>7.6863089504906055E-4</v>
      </c>
      <c r="L441" s="5">
        <f t="shared" si="87"/>
        <v>1.9021384302674073E-9</v>
      </c>
      <c r="M441" s="6">
        <f t="shared" si="85"/>
        <v>1.0423973100420877E-5</v>
      </c>
      <c r="N441">
        <f t="shared" si="86"/>
        <v>2.04E-4</v>
      </c>
      <c r="O441">
        <f t="shared" si="94"/>
        <v>0.12206148282097576</v>
      </c>
      <c r="P441">
        <f t="shared" si="88"/>
        <v>0.91132458907853164</v>
      </c>
      <c r="Q441">
        <f t="shared" si="89"/>
        <v>0.28154321356307621</v>
      </c>
      <c r="R441">
        <f t="shared" si="90"/>
        <v>0.28154321356307649</v>
      </c>
    </row>
    <row r="442" spans="6:18">
      <c r="F442">
        <f t="shared" si="95"/>
        <v>44.000000000000355</v>
      </c>
      <c r="G442">
        <f t="shared" si="83"/>
        <v>327.81527848101268</v>
      </c>
      <c r="H442">
        <f t="shared" si="91"/>
        <v>1.2206148282097575</v>
      </c>
      <c r="I442" s="4">
        <f t="shared" si="84"/>
        <v>4.3000000000000003E-6</v>
      </c>
      <c r="J442" s="5">
        <f t="shared" si="92"/>
        <v>7.9686274509800172E-7</v>
      </c>
      <c r="K442" s="5">
        <f t="shared" si="93"/>
        <v>7.690608950490606E-4</v>
      </c>
      <c r="L442" s="5">
        <f t="shared" si="87"/>
        <v>1.9053325922096143E-9</v>
      </c>
      <c r="M442" s="6">
        <f t="shared" si="85"/>
        <v>1.0435639460035131E-5</v>
      </c>
      <c r="N442">
        <f t="shared" si="86"/>
        <v>2.04E-4</v>
      </c>
      <c r="O442">
        <f t="shared" si="94"/>
        <v>0.12206148282097576</v>
      </c>
      <c r="P442">
        <f t="shared" si="88"/>
        <v>0.91137783501572578</v>
      </c>
      <c r="Q442">
        <f t="shared" si="89"/>
        <v>0.28149474442189359</v>
      </c>
      <c r="R442">
        <f t="shared" si="90"/>
        <v>0.28149474442189393</v>
      </c>
    </row>
    <row r="443" spans="6:18">
      <c r="F443">
        <f t="shared" si="95"/>
        <v>44.100000000000357</v>
      </c>
      <c r="G443">
        <f t="shared" si="83"/>
        <v>327.81527848101268</v>
      </c>
      <c r="H443">
        <f t="shared" si="91"/>
        <v>1.2206148282097575</v>
      </c>
      <c r="I443" s="4">
        <f t="shared" si="84"/>
        <v>4.3000000000000003E-6</v>
      </c>
      <c r="J443" s="5">
        <f t="shared" si="92"/>
        <v>7.9686274509800172E-7</v>
      </c>
      <c r="K443" s="5">
        <f t="shared" si="93"/>
        <v>7.6949089504906064E-4</v>
      </c>
      <c r="L443" s="5">
        <f t="shared" si="87"/>
        <v>1.9085303280115267E-9</v>
      </c>
      <c r="M443" s="6">
        <f t="shared" si="85"/>
        <v>1.0447312344408987E-5</v>
      </c>
      <c r="N443">
        <f t="shared" si="86"/>
        <v>2.04E-4</v>
      </c>
      <c r="O443">
        <f t="shared" si="94"/>
        <v>0.12206148282097576</v>
      </c>
      <c r="P443">
        <f t="shared" si="88"/>
        <v>0.91143096186870642</v>
      </c>
      <c r="Q443">
        <f t="shared" si="89"/>
        <v>0.28144638368164959</v>
      </c>
      <c r="R443">
        <f t="shared" si="90"/>
        <v>0.28144638368164993</v>
      </c>
    </row>
    <row r="444" spans="6:18">
      <c r="F444">
        <f t="shared" si="95"/>
        <v>44.200000000000358</v>
      </c>
      <c r="G444">
        <f t="shared" si="83"/>
        <v>327.81527848101268</v>
      </c>
      <c r="H444">
        <f t="shared" si="91"/>
        <v>1.2206148282097575</v>
      </c>
      <c r="I444" s="4">
        <f t="shared" si="84"/>
        <v>4.3000000000000003E-6</v>
      </c>
      <c r="J444" s="5">
        <f t="shared" si="92"/>
        <v>7.9686274509800172E-7</v>
      </c>
      <c r="K444" s="5">
        <f t="shared" si="93"/>
        <v>7.6992089504906069E-4</v>
      </c>
      <c r="L444" s="5">
        <f t="shared" si="87"/>
        <v>1.911731639671373E-9</v>
      </c>
      <c r="M444" s="6">
        <f t="shared" si="85"/>
        <v>1.0458991753542438E-5</v>
      </c>
      <c r="N444">
        <f t="shared" si="86"/>
        <v>2.04E-4</v>
      </c>
      <c r="O444">
        <f t="shared" si="94"/>
        <v>0.12206148282097576</v>
      </c>
      <c r="P444">
        <f t="shared" si="88"/>
        <v>0.91148396997020109</v>
      </c>
      <c r="Q444">
        <f t="shared" si="89"/>
        <v>0.28139813103946593</v>
      </c>
      <c r="R444">
        <f t="shared" si="90"/>
        <v>0.28139813103946626</v>
      </c>
    </row>
    <row r="445" spans="6:18">
      <c r="F445">
        <f t="shared" si="95"/>
        <v>44.30000000000036</v>
      </c>
      <c r="G445">
        <f t="shared" si="83"/>
        <v>327.81527848101268</v>
      </c>
      <c r="H445">
        <f t="shared" si="91"/>
        <v>1.2206148282097575</v>
      </c>
      <c r="I445" s="4">
        <f t="shared" si="84"/>
        <v>4.3000000000000003E-6</v>
      </c>
      <c r="J445" s="5">
        <f t="shared" si="92"/>
        <v>7.9686274509800172E-7</v>
      </c>
      <c r="K445" s="5">
        <f t="shared" si="93"/>
        <v>7.7035089504906074E-4</v>
      </c>
      <c r="L445" s="5">
        <f t="shared" si="87"/>
        <v>1.9149365291873824E-9</v>
      </c>
      <c r="M445" s="6">
        <f t="shared" si="85"/>
        <v>1.0470677687435492E-5</v>
      </c>
      <c r="N445">
        <f t="shared" si="86"/>
        <v>2.04E-4</v>
      </c>
      <c r="O445">
        <f t="shared" si="94"/>
        <v>0.12206148282097576</v>
      </c>
      <c r="P445">
        <f t="shared" si="88"/>
        <v>0.91153685965182296</v>
      </c>
      <c r="Q445">
        <f t="shared" si="89"/>
        <v>0.2813499861934794</v>
      </c>
      <c r="R445">
        <f t="shared" si="90"/>
        <v>0.28134998619347967</v>
      </c>
    </row>
    <row r="446" spans="6:18">
      <c r="F446">
        <f t="shared" si="95"/>
        <v>44.400000000000361</v>
      </c>
      <c r="G446">
        <f t="shared" si="83"/>
        <v>327.81527848101268</v>
      </c>
      <c r="H446">
        <f t="shared" si="91"/>
        <v>1.2206148282097575</v>
      </c>
      <c r="I446" s="4">
        <f t="shared" si="84"/>
        <v>4.3000000000000003E-6</v>
      </c>
      <c r="J446" s="5">
        <f t="shared" si="92"/>
        <v>7.9686274509800172E-7</v>
      </c>
      <c r="K446" s="5">
        <f t="shared" si="93"/>
        <v>7.7078089504906079E-4</v>
      </c>
      <c r="L446" s="5">
        <f t="shared" si="87"/>
        <v>1.9181449985577826E-9</v>
      </c>
      <c r="M446" s="6">
        <f t="shared" si="85"/>
        <v>1.0482370146088141E-5</v>
      </c>
      <c r="N446">
        <f t="shared" si="86"/>
        <v>2.04E-4</v>
      </c>
      <c r="O446">
        <f t="shared" si="94"/>
        <v>0.12206148282097576</v>
      </c>
      <c r="P446">
        <f t="shared" si="88"/>
        <v>0.91158963124407411</v>
      </c>
      <c r="Q446">
        <f t="shared" si="89"/>
        <v>0.28130194884283766</v>
      </c>
      <c r="R446">
        <f t="shared" si="90"/>
        <v>0.28130194884283793</v>
      </c>
    </row>
    <row r="447" spans="6:18">
      <c r="F447">
        <f t="shared" si="95"/>
        <v>44.500000000000362</v>
      </c>
      <c r="G447">
        <f t="shared" si="83"/>
        <v>327.81527848101268</v>
      </c>
      <c r="H447">
        <f t="shared" si="91"/>
        <v>1.2206148282097575</v>
      </c>
      <c r="I447" s="4">
        <f t="shared" si="84"/>
        <v>4.3000000000000003E-6</v>
      </c>
      <c r="J447" s="5">
        <f t="shared" si="92"/>
        <v>7.9686274509800172E-7</v>
      </c>
      <c r="K447" s="5">
        <f t="shared" si="93"/>
        <v>7.7121089504906084E-4</v>
      </c>
      <c r="L447" s="5">
        <f t="shared" si="87"/>
        <v>1.9213570497808037E-9</v>
      </c>
      <c r="M447" s="6">
        <f t="shared" si="85"/>
        <v>1.0494069129500394E-5</v>
      </c>
      <c r="N447">
        <f t="shared" si="86"/>
        <v>2.04E-4</v>
      </c>
      <c r="O447">
        <f t="shared" si="94"/>
        <v>0.12206148282097576</v>
      </c>
      <c r="P447">
        <f t="shared" si="88"/>
        <v>0.91164228507635048</v>
      </c>
      <c r="Q447">
        <f t="shared" si="89"/>
        <v>0.28125401868769551</v>
      </c>
      <c r="R447">
        <f t="shared" si="90"/>
        <v>0.28125401868769578</v>
      </c>
    </row>
    <row r="448" spans="6:18">
      <c r="F448">
        <f t="shared" si="95"/>
        <v>44.600000000000364</v>
      </c>
      <c r="G448">
        <f t="shared" si="83"/>
        <v>327.81527848101268</v>
      </c>
      <c r="H448">
        <f t="shared" si="91"/>
        <v>1.2206148282097575</v>
      </c>
      <c r="I448" s="4">
        <f t="shared" si="84"/>
        <v>4.3000000000000003E-6</v>
      </c>
      <c r="J448" s="5">
        <f t="shared" si="92"/>
        <v>7.9686274509800172E-7</v>
      </c>
      <c r="K448" s="5">
        <f t="shared" si="93"/>
        <v>7.7164089504906089E-4</v>
      </c>
      <c r="L448" s="5">
        <f t="shared" si="87"/>
        <v>1.9245726848546738E-9</v>
      </c>
      <c r="M448" s="6">
        <f t="shared" si="85"/>
        <v>1.0505774637672241E-5</v>
      </c>
      <c r="N448">
        <f t="shared" si="86"/>
        <v>2.04E-4</v>
      </c>
      <c r="O448">
        <f t="shared" si="94"/>
        <v>0.12206148282097576</v>
      </c>
      <c r="P448">
        <f t="shared" si="88"/>
        <v>0.91169482147694614</v>
      </c>
      <c r="Q448">
        <f t="shared" si="89"/>
        <v>0.28120619542921071</v>
      </c>
      <c r="R448">
        <f t="shared" si="90"/>
        <v>0.28120619542921105</v>
      </c>
    </row>
    <row r="449" spans="6:18">
      <c r="F449">
        <f t="shared" si="95"/>
        <v>44.700000000000365</v>
      </c>
      <c r="G449">
        <f t="shared" si="83"/>
        <v>327.81527848101268</v>
      </c>
      <c r="H449">
        <f t="shared" si="91"/>
        <v>1.2206148282097575</v>
      </c>
      <c r="I449" s="4">
        <f t="shared" si="84"/>
        <v>4.3000000000000003E-6</v>
      </c>
      <c r="J449" s="5">
        <f t="shared" si="92"/>
        <v>7.9686274509800172E-7</v>
      </c>
      <c r="K449" s="5">
        <f t="shared" si="93"/>
        <v>7.7207089504906094E-4</v>
      </c>
      <c r="L449" s="5">
        <f t="shared" si="87"/>
        <v>1.9277919057776227E-9</v>
      </c>
      <c r="M449" s="6">
        <f t="shared" si="85"/>
        <v>1.0517486670603693E-5</v>
      </c>
      <c r="N449">
        <f t="shared" si="86"/>
        <v>2.04E-4</v>
      </c>
      <c r="O449">
        <f t="shared" si="94"/>
        <v>0.12206148282097576</v>
      </c>
      <c r="P449">
        <f t="shared" si="88"/>
        <v>0.9117472407730578</v>
      </c>
      <c r="Q449">
        <f t="shared" si="89"/>
        <v>0.28115847876954037</v>
      </c>
      <c r="R449">
        <f t="shared" si="90"/>
        <v>0.28115847876954075</v>
      </c>
    </row>
    <row r="450" spans="6:18">
      <c r="F450">
        <f t="shared" si="95"/>
        <v>44.800000000000367</v>
      </c>
      <c r="G450">
        <f t="shared" ref="G450:G513" si="96">Tc+R_*F450</f>
        <v>327.81527848101268</v>
      </c>
      <c r="H450">
        <f t="shared" si="91"/>
        <v>1.2206148282097575</v>
      </c>
      <c r="I450" s="4">
        <f t="shared" ref="I450:I513" si="97">we</f>
        <v>4.3000000000000003E-6</v>
      </c>
      <c r="J450" s="5">
        <f t="shared" si="92"/>
        <v>7.9686274509800172E-7</v>
      </c>
      <c r="K450" s="5">
        <f t="shared" si="93"/>
        <v>7.7250089504906098E-4</v>
      </c>
      <c r="L450" s="5">
        <f t="shared" si="87"/>
        <v>1.9310147145478783E-9</v>
      </c>
      <c r="M450" s="6">
        <f t="shared" ref="M450:M513" si="98">f2_*f3_/f1_/K450*L450</f>
        <v>1.0529205228294742E-5</v>
      </c>
      <c r="N450">
        <f t="shared" ref="N450:N513" si="99">del_dl</f>
        <v>2.04E-4</v>
      </c>
      <c r="O450">
        <f t="shared" si="94"/>
        <v>0.12206148282097576</v>
      </c>
      <c r="P450">
        <f t="shared" si="88"/>
        <v>0.91179954329078805</v>
      </c>
      <c r="Q450">
        <f t="shared" si="89"/>
        <v>0.28111086841183686</v>
      </c>
      <c r="R450">
        <f t="shared" si="90"/>
        <v>0.28111086841183724</v>
      </c>
    </row>
    <row r="451" spans="6:18">
      <c r="F451">
        <f t="shared" si="95"/>
        <v>44.900000000000368</v>
      </c>
      <c r="G451">
        <f t="shared" si="96"/>
        <v>327.81527848101268</v>
      </c>
      <c r="H451">
        <f t="shared" si="91"/>
        <v>1.2206148282097575</v>
      </c>
      <c r="I451" s="4">
        <f t="shared" si="97"/>
        <v>4.3000000000000003E-6</v>
      </c>
      <c r="J451" s="5">
        <f t="shared" si="92"/>
        <v>7.9686274509800172E-7</v>
      </c>
      <c r="K451" s="5">
        <f t="shared" si="93"/>
        <v>7.7293089504906103E-4</v>
      </c>
      <c r="L451" s="5">
        <f t="shared" ref="L451:L514" si="100">K451^3*4/3*PI()</f>
        <v>1.93424111316367E-9</v>
      </c>
      <c r="M451" s="6">
        <f t="shared" si="98"/>
        <v>1.054093031074539E-5</v>
      </c>
      <c r="N451">
        <f t="shared" si="99"/>
        <v>2.04E-4</v>
      </c>
      <c r="O451">
        <f t="shared" si="94"/>
        <v>0.12206148282097576</v>
      </c>
      <c r="P451">
        <f t="shared" ref="P451:P514" si="101">R451*O451+(1-R451)*H451</f>
        <v>0.91185172935515113</v>
      </c>
      <c r="Q451">
        <f t="shared" ref="Q451:Q514" si="102">Q450+pl/ps*Dl/N450*((Tc-Tf)/ml-Co)/H450/(1-kpart)*M450*dt/L450-Q450*3/K450*we*dt</f>
        <v>0.28106336406024385</v>
      </c>
      <c r="R451">
        <f t="shared" ref="R451:R514" si="103">esidtGeral(R450,K450,MAX(I450,J450),pl,ps,kpart,H450,(H451-H450)/dt,M450,L450,Dl,N450,Co,dt)</f>
        <v>0.28106336406024424</v>
      </c>
    </row>
    <row r="452" spans="6:18">
      <c r="F452">
        <f t="shared" si="95"/>
        <v>45.000000000000369</v>
      </c>
      <c r="G452">
        <f t="shared" si="96"/>
        <v>327.81527848101268</v>
      </c>
      <c r="H452">
        <f t="shared" si="91"/>
        <v>1.2206148282097575</v>
      </c>
      <c r="I452" s="4">
        <f t="shared" si="97"/>
        <v>4.3000000000000003E-6</v>
      </c>
      <c r="J452" s="5">
        <f t="shared" si="92"/>
        <v>7.9686274509800172E-7</v>
      </c>
      <c r="K452" s="5">
        <f t="shared" si="93"/>
        <v>7.7336089504906108E-4</v>
      </c>
      <c r="L452" s="5">
        <f t="shared" si="100"/>
        <v>1.9374711036232263E-9</v>
      </c>
      <c r="M452" s="6">
        <f t="shared" si="98"/>
        <v>1.0552661917955636E-5</v>
      </c>
      <c r="N452">
        <f t="shared" si="99"/>
        <v>2.04E-4</v>
      </c>
      <c r="O452">
        <f t="shared" si="94"/>
        <v>0.12206148282097576</v>
      </c>
      <c r="P452">
        <f t="shared" si="101"/>
        <v>0.91190379929007592</v>
      </c>
      <c r="Q452">
        <f t="shared" si="102"/>
        <v>0.28101596541989265</v>
      </c>
      <c r="R452">
        <f t="shared" si="103"/>
        <v>0.28101596541989299</v>
      </c>
    </row>
    <row r="453" spans="6:18">
      <c r="F453">
        <f t="shared" si="95"/>
        <v>45.100000000000371</v>
      </c>
      <c r="G453">
        <f t="shared" si="96"/>
        <v>327.81527848101268</v>
      </c>
      <c r="H453">
        <f t="shared" si="91"/>
        <v>1.2206148282097575</v>
      </c>
      <c r="I453" s="4">
        <f t="shared" si="97"/>
        <v>4.3000000000000003E-6</v>
      </c>
      <c r="J453" s="5">
        <f t="shared" si="92"/>
        <v>7.9686274509800172E-7</v>
      </c>
      <c r="K453" s="5">
        <f t="shared" si="93"/>
        <v>7.7379089504906113E-4</v>
      </c>
      <c r="L453" s="5">
        <f t="shared" si="100"/>
        <v>1.9407046879247764E-9</v>
      </c>
      <c r="M453" s="6">
        <f t="shared" si="98"/>
        <v>1.0564400049925482E-5</v>
      </c>
      <c r="N453">
        <f t="shared" si="99"/>
        <v>2.04E-4</v>
      </c>
      <c r="O453">
        <f t="shared" si="94"/>
        <v>0.12206148282097576</v>
      </c>
      <c r="P453">
        <f t="shared" si="101"/>
        <v>0.91195575341841062</v>
      </c>
      <c r="Q453">
        <f t="shared" si="102"/>
        <v>0.28096867219689825</v>
      </c>
      <c r="R453">
        <f t="shared" si="103"/>
        <v>0.28096867219689858</v>
      </c>
    </row>
    <row r="454" spans="6:18">
      <c r="F454">
        <f t="shared" si="95"/>
        <v>45.200000000000372</v>
      </c>
      <c r="G454">
        <f t="shared" si="96"/>
        <v>327.81527848101268</v>
      </c>
      <c r="H454">
        <f t="shared" si="91"/>
        <v>1.2206148282097575</v>
      </c>
      <c r="I454" s="4">
        <f t="shared" si="97"/>
        <v>4.3000000000000003E-6</v>
      </c>
      <c r="J454" s="5">
        <f t="shared" si="92"/>
        <v>7.9686274509800172E-7</v>
      </c>
      <c r="K454" s="5">
        <f t="shared" si="93"/>
        <v>7.7422089504906118E-4</v>
      </c>
      <c r="L454" s="5">
        <f t="shared" si="100"/>
        <v>1.9439418680665493E-9</v>
      </c>
      <c r="M454" s="6">
        <f t="shared" si="98"/>
        <v>1.0576144706654931E-5</v>
      </c>
      <c r="N454">
        <f t="shared" si="99"/>
        <v>2.04E-4</v>
      </c>
      <c r="O454">
        <f t="shared" si="94"/>
        <v>0.12206148282097576</v>
      </c>
      <c r="P454">
        <f t="shared" si="101"/>
        <v>0.91200759206192727</v>
      </c>
      <c r="Q454">
        <f t="shared" si="102"/>
        <v>0.28092148409835549</v>
      </c>
      <c r="R454">
        <f t="shared" si="103"/>
        <v>0.28092148409835582</v>
      </c>
    </row>
    <row r="455" spans="6:18">
      <c r="F455">
        <f t="shared" si="95"/>
        <v>45.300000000000374</v>
      </c>
      <c r="G455">
        <f t="shared" si="96"/>
        <v>327.81527848101268</v>
      </c>
      <c r="H455">
        <f t="shared" si="91"/>
        <v>1.2206148282097575</v>
      </c>
      <c r="I455" s="4">
        <f t="shared" si="97"/>
        <v>4.3000000000000003E-6</v>
      </c>
      <c r="J455" s="5">
        <f t="shared" si="92"/>
        <v>7.9686274509800172E-7</v>
      </c>
      <c r="K455" s="5">
        <f t="shared" si="93"/>
        <v>7.7465089504906123E-4</v>
      </c>
      <c r="L455" s="5">
        <f t="shared" si="100"/>
        <v>1.9471826460467731E-9</v>
      </c>
      <c r="M455" s="6">
        <f t="shared" si="98"/>
        <v>1.0587895888143975E-5</v>
      </c>
      <c r="N455">
        <f t="shared" si="99"/>
        <v>2.04E-4</v>
      </c>
      <c r="O455">
        <f t="shared" si="94"/>
        <v>0.12206148282097576</v>
      </c>
      <c r="P455">
        <f t="shared" si="101"/>
        <v>0.91205931554132558</v>
      </c>
      <c r="Q455">
        <f t="shared" si="102"/>
        <v>0.28087440083233534</v>
      </c>
      <c r="R455">
        <f t="shared" si="103"/>
        <v>0.28087440083233567</v>
      </c>
    </row>
    <row r="456" spans="6:18">
      <c r="F456">
        <f t="shared" si="95"/>
        <v>45.400000000000375</v>
      </c>
      <c r="G456">
        <f t="shared" si="96"/>
        <v>327.81527848101268</v>
      </c>
      <c r="H456">
        <f t="shared" si="91"/>
        <v>1.2206148282097575</v>
      </c>
      <c r="I456" s="4">
        <f t="shared" si="97"/>
        <v>4.3000000000000003E-6</v>
      </c>
      <c r="J456" s="5">
        <f t="shared" si="92"/>
        <v>7.9686274509800172E-7</v>
      </c>
      <c r="K456" s="5">
        <f t="shared" si="93"/>
        <v>7.7508089504906127E-4</v>
      </c>
      <c r="L456" s="5">
        <f t="shared" si="100"/>
        <v>1.9504270238636769E-9</v>
      </c>
      <c r="M456" s="6">
        <f t="shared" si="98"/>
        <v>1.0599653594392619E-5</v>
      </c>
      <c r="N456">
        <f t="shared" si="99"/>
        <v>2.04E-4</v>
      </c>
      <c r="O456">
        <f t="shared" si="94"/>
        <v>0.12206148282097576</v>
      </c>
      <c r="P456">
        <f t="shared" si="101"/>
        <v>0.91211092417623685</v>
      </c>
      <c r="Q456">
        <f t="shared" si="102"/>
        <v>0.28082742210788103</v>
      </c>
      <c r="R456">
        <f t="shared" si="103"/>
        <v>0.28082742210788136</v>
      </c>
    </row>
    <row r="457" spans="6:18">
      <c r="F457">
        <f t="shared" si="95"/>
        <v>45.500000000000377</v>
      </c>
      <c r="G457">
        <f t="shared" si="96"/>
        <v>327.81527848101268</v>
      </c>
      <c r="H457">
        <f t="shared" si="91"/>
        <v>1.2206148282097575</v>
      </c>
      <c r="I457" s="4">
        <f t="shared" si="97"/>
        <v>4.3000000000000003E-6</v>
      </c>
      <c r="J457" s="5">
        <f t="shared" si="92"/>
        <v>7.9686274509800172E-7</v>
      </c>
      <c r="K457" s="5">
        <f t="shared" si="93"/>
        <v>7.7551089504906132E-4</v>
      </c>
      <c r="L457" s="5">
        <f t="shared" si="100"/>
        <v>1.9536750035154898E-9</v>
      </c>
      <c r="M457" s="6">
        <f t="shared" si="98"/>
        <v>1.061141782540086E-5</v>
      </c>
      <c r="N457">
        <f t="shared" si="99"/>
        <v>2.04E-4</v>
      </c>
      <c r="O457">
        <f t="shared" si="94"/>
        <v>0.12206148282097576</v>
      </c>
      <c r="P457">
        <f t="shared" si="101"/>
        <v>0.91216241828522882</v>
      </c>
      <c r="Q457">
        <f t="shared" si="102"/>
        <v>0.28078054763500432</v>
      </c>
      <c r="R457">
        <f t="shared" si="103"/>
        <v>0.28078054763500465</v>
      </c>
    </row>
    <row r="458" spans="6:18">
      <c r="F458">
        <f t="shared" si="95"/>
        <v>45.600000000000378</v>
      </c>
      <c r="G458">
        <f t="shared" si="96"/>
        <v>327.81527848101268</v>
      </c>
      <c r="H458">
        <f t="shared" si="91"/>
        <v>1.2206148282097575</v>
      </c>
      <c r="I458" s="4">
        <f t="shared" si="97"/>
        <v>4.3000000000000003E-6</v>
      </c>
      <c r="J458" s="5">
        <f t="shared" si="92"/>
        <v>7.9686274509800172E-7</v>
      </c>
      <c r="K458" s="5">
        <f t="shared" si="93"/>
        <v>7.7594089504906137E-4</v>
      </c>
      <c r="L458" s="5">
        <f t="shared" si="100"/>
        <v>1.9569265870004418E-9</v>
      </c>
      <c r="M458" s="6">
        <f t="shared" si="98"/>
        <v>1.062318858116871E-5</v>
      </c>
      <c r="N458">
        <f t="shared" si="99"/>
        <v>2.04E-4</v>
      </c>
      <c r="O458">
        <f t="shared" si="94"/>
        <v>0.12206148282097576</v>
      </c>
      <c r="P458">
        <f t="shared" si="101"/>
        <v>0.91221379818580939</v>
      </c>
      <c r="Q458">
        <f t="shared" si="102"/>
        <v>0.28073377712468167</v>
      </c>
      <c r="R458">
        <f t="shared" si="103"/>
        <v>0.280733777124682</v>
      </c>
    </row>
    <row r="459" spans="6:18">
      <c r="F459">
        <f t="shared" si="95"/>
        <v>45.700000000000379</v>
      </c>
      <c r="G459">
        <f t="shared" si="96"/>
        <v>327.81527848101268</v>
      </c>
      <c r="H459">
        <f t="shared" si="91"/>
        <v>1.2206148282097575</v>
      </c>
      <c r="I459" s="4">
        <f t="shared" si="97"/>
        <v>4.3000000000000003E-6</v>
      </c>
      <c r="J459" s="5">
        <f t="shared" si="92"/>
        <v>7.9686274509800172E-7</v>
      </c>
      <c r="K459" s="5">
        <f t="shared" si="93"/>
        <v>7.7637089504906142E-4</v>
      </c>
      <c r="L459" s="5">
        <f t="shared" si="100"/>
        <v>1.9601817763167593E-9</v>
      </c>
      <c r="M459" s="6">
        <f t="shared" si="98"/>
        <v>1.0634965861696151E-5</v>
      </c>
      <c r="N459">
        <f t="shared" si="99"/>
        <v>2.04E-4</v>
      </c>
      <c r="O459">
        <f t="shared" si="94"/>
        <v>0.12206148282097576</v>
      </c>
      <c r="P459">
        <f t="shared" si="101"/>
        <v>0.91226506419443043</v>
      </c>
      <c r="Q459">
        <f t="shared" si="102"/>
        <v>0.28068711028885057</v>
      </c>
      <c r="R459">
        <f t="shared" si="103"/>
        <v>0.28068711028885091</v>
      </c>
    </row>
    <row r="460" spans="6:18">
      <c r="F460">
        <f t="shared" si="95"/>
        <v>45.800000000000381</v>
      </c>
      <c r="G460">
        <f t="shared" si="96"/>
        <v>327.81527848101268</v>
      </c>
      <c r="H460">
        <f t="shared" si="91"/>
        <v>1.2206148282097575</v>
      </c>
      <c r="I460" s="4">
        <f t="shared" si="97"/>
        <v>4.3000000000000003E-6</v>
      </c>
      <c r="J460" s="5">
        <f t="shared" si="92"/>
        <v>7.9686274509800172E-7</v>
      </c>
      <c r="K460" s="5">
        <f t="shared" si="93"/>
        <v>7.7680089504906147E-4</v>
      </c>
      <c r="L460" s="5">
        <f t="shared" si="100"/>
        <v>1.9634405734626726E-9</v>
      </c>
      <c r="M460" s="6">
        <f t="shared" si="98"/>
        <v>1.0646749666983191E-5</v>
      </c>
      <c r="N460">
        <f t="shared" si="99"/>
        <v>2.04E-4</v>
      </c>
      <c r="O460">
        <f t="shared" si="94"/>
        <v>0.12206148282097576</v>
      </c>
      <c r="P460">
        <f t="shared" si="101"/>
        <v>0.91231621662649232</v>
      </c>
      <c r="Q460">
        <f t="shared" si="102"/>
        <v>0.28064054684040579</v>
      </c>
      <c r="R460">
        <f t="shared" si="103"/>
        <v>0.28064054684040607</v>
      </c>
    </row>
    <row r="461" spans="6:18">
      <c r="F461">
        <f t="shared" si="95"/>
        <v>45.900000000000382</v>
      </c>
      <c r="G461">
        <f t="shared" si="96"/>
        <v>327.81527848101268</v>
      </c>
      <c r="H461">
        <f t="shared" si="91"/>
        <v>1.2206148282097575</v>
      </c>
      <c r="I461" s="4">
        <f t="shared" si="97"/>
        <v>4.3000000000000003E-6</v>
      </c>
      <c r="J461" s="5">
        <f t="shared" si="92"/>
        <v>7.9686274509800172E-7</v>
      </c>
      <c r="K461" s="5">
        <f t="shared" si="93"/>
        <v>7.7723089504906152E-4</v>
      </c>
      <c r="L461" s="5">
        <f t="shared" si="100"/>
        <v>1.9667029804364109E-9</v>
      </c>
      <c r="M461" s="6">
        <f t="shared" si="98"/>
        <v>1.0658539997029836E-5</v>
      </c>
      <c r="N461">
        <f t="shared" si="99"/>
        <v>2.04E-4</v>
      </c>
      <c r="O461">
        <f t="shared" si="94"/>
        <v>0.12206148282097576</v>
      </c>
      <c r="P461">
        <f t="shared" si="101"/>
        <v>0.91236725579634803</v>
      </c>
      <c r="Q461">
        <f t="shared" si="102"/>
        <v>0.28059408649319562</v>
      </c>
      <c r="R461">
        <f t="shared" si="103"/>
        <v>0.28059408649319584</v>
      </c>
    </row>
    <row r="462" spans="6:18">
      <c r="F462">
        <f t="shared" si="95"/>
        <v>46.000000000000384</v>
      </c>
      <c r="G462">
        <f t="shared" si="96"/>
        <v>327.81527848101268</v>
      </c>
      <c r="H462">
        <f t="shared" si="91"/>
        <v>1.2206148282097575</v>
      </c>
      <c r="I462" s="4">
        <f t="shared" si="97"/>
        <v>4.3000000000000003E-6</v>
      </c>
      <c r="J462" s="5">
        <f t="shared" si="92"/>
        <v>7.9686274509800172E-7</v>
      </c>
      <c r="K462" s="5">
        <f t="shared" si="93"/>
        <v>7.7766089504906156E-4</v>
      </c>
      <c r="L462" s="5">
        <f t="shared" si="100"/>
        <v>1.9699689992362022E-9</v>
      </c>
      <c r="M462" s="6">
        <f t="shared" si="98"/>
        <v>1.0670336851836075E-5</v>
      </c>
      <c r="N462">
        <f t="shared" si="99"/>
        <v>2.04E-4</v>
      </c>
      <c r="O462">
        <f t="shared" si="94"/>
        <v>0.12206148282097576</v>
      </c>
      <c r="P462">
        <f t="shared" si="101"/>
        <v>0.91241818201730707</v>
      </c>
      <c r="Q462">
        <f t="shared" si="102"/>
        <v>0.28054772896201818</v>
      </c>
      <c r="R462">
        <f t="shared" si="103"/>
        <v>0.28054772896201841</v>
      </c>
    </row>
    <row r="463" spans="6:18">
      <c r="F463">
        <f t="shared" si="95"/>
        <v>46.100000000000385</v>
      </c>
      <c r="G463">
        <f t="shared" si="96"/>
        <v>327.81527848101268</v>
      </c>
      <c r="H463">
        <f t="shared" si="91"/>
        <v>1.2206148282097575</v>
      </c>
      <c r="I463" s="4">
        <f t="shared" si="97"/>
        <v>4.3000000000000003E-6</v>
      </c>
      <c r="J463" s="5">
        <f t="shared" si="92"/>
        <v>7.9686274509800172E-7</v>
      </c>
      <c r="K463" s="5">
        <f t="shared" si="93"/>
        <v>7.7809089504906161E-4</v>
      </c>
      <c r="L463" s="5">
        <f t="shared" si="100"/>
        <v>1.9732386318602754E-9</v>
      </c>
      <c r="M463" s="6">
        <f t="shared" si="98"/>
        <v>1.0682140231401913E-5</v>
      </c>
      <c r="N463">
        <f t="shared" si="99"/>
        <v>2.04E-4</v>
      </c>
      <c r="O463">
        <f t="shared" si="94"/>
        <v>0.12206148282097576</v>
      </c>
      <c r="P463">
        <f t="shared" si="101"/>
        <v>0.91246899560163908</v>
      </c>
      <c r="Q463">
        <f t="shared" si="102"/>
        <v>0.28050147396261799</v>
      </c>
      <c r="R463">
        <f t="shared" si="103"/>
        <v>0.28050147396261821</v>
      </c>
    </row>
    <row r="464" spans="6:18">
      <c r="F464">
        <f t="shared" si="95"/>
        <v>46.200000000000387</v>
      </c>
      <c r="G464">
        <f t="shared" si="96"/>
        <v>327.81527848101268</v>
      </c>
      <c r="H464">
        <f t="shared" si="91"/>
        <v>1.2206148282097575</v>
      </c>
      <c r="I464" s="4">
        <f t="shared" si="97"/>
        <v>4.3000000000000003E-6</v>
      </c>
      <c r="J464" s="5">
        <f t="shared" si="92"/>
        <v>7.9686274509800172E-7</v>
      </c>
      <c r="K464" s="5">
        <f t="shared" si="93"/>
        <v>7.7852089504906166E-4</v>
      </c>
      <c r="L464" s="5">
        <f t="shared" si="100"/>
        <v>1.9765118803068604E-9</v>
      </c>
      <c r="M464" s="6">
        <f t="shared" si="98"/>
        <v>1.0693950135727354E-5</v>
      </c>
      <c r="N464">
        <f t="shared" si="99"/>
        <v>2.04E-4</v>
      </c>
      <c r="O464">
        <f t="shared" si="94"/>
        <v>0.12206148282097576</v>
      </c>
      <c r="P464">
        <f t="shared" si="101"/>
        <v>0.91251969686057888</v>
      </c>
      <c r="Q464">
        <f t="shared" si="102"/>
        <v>0.28045532121168187</v>
      </c>
      <c r="R464">
        <f t="shared" si="103"/>
        <v>0.2804553212116821</v>
      </c>
    </row>
    <row r="465" spans="6:18">
      <c r="F465">
        <f t="shared" si="95"/>
        <v>46.300000000000388</v>
      </c>
      <c r="G465">
        <f t="shared" si="96"/>
        <v>327.81527848101268</v>
      </c>
      <c r="H465">
        <f t="shared" si="91"/>
        <v>1.2206148282097575</v>
      </c>
      <c r="I465" s="4">
        <f t="shared" si="97"/>
        <v>4.3000000000000003E-6</v>
      </c>
      <c r="J465" s="5">
        <f t="shared" si="92"/>
        <v>7.9686274509800172E-7</v>
      </c>
      <c r="K465" s="5">
        <f t="shared" si="93"/>
        <v>7.7895089504906171E-4</v>
      </c>
      <c r="L465" s="5">
        <f t="shared" si="100"/>
        <v>1.979788746574185E-9</v>
      </c>
      <c r="M465" s="6">
        <f t="shared" si="98"/>
        <v>1.0705766564812395E-5</v>
      </c>
      <c r="N465">
        <f t="shared" si="99"/>
        <v>2.04E-4</v>
      </c>
      <c r="O465">
        <f t="shared" si="94"/>
        <v>0.12206148282097576</v>
      </c>
      <c r="P465">
        <f t="shared" si="101"/>
        <v>0.91257028610432933</v>
      </c>
      <c r="Q465">
        <f t="shared" si="102"/>
        <v>0.28040927042683572</v>
      </c>
      <c r="R465">
        <f t="shared" si="103"/>
        <v>0.28040927042683594</v>
      </c>
    </row>
    <row r="466" spans="6:18">
      <c r="F466">
        <f t="shared" si="95"/>
        <v>46.400000000000389</v>
      </c>
      <c r="G466">
        <f t="shared" si="96"/>
        <v>327.81527848101268</v>
      </c>
      <c r="H466">
        <f t="shared" si="91"/>
        <v>1.2206148282097575</v>
      </c>
      <c r="I466" s="4">
        <f t="shared" si="97"/>
        <v>4.3000000000000003E-6</v>
      </c>
      <c r="J466" s="5">
        <f t="shared" si="92"/>
        <v>7.9686274509800172E-7</v>
      </c>
      <c r="K466" s="5">
        <f t="shared" si="93"/>
        <v>7.7938089504906176E-4</v>
      </c>
      <c r="L466" s="5">
        <f t="shared" si="100"/>
        <v>1.9830692326604783E-9</v>
      </c>
      <c r="M466" s="6">
        <f t="shared" si="98"/>
        <v>1.0717589518657032E-5</v>
      </c>
      <c r="N466">
        <f t="shared" si="99"/>
        <v>2.04E-4</v>
      </c>
      <c r="O466">
        <f t="shared" si="94"/>
        <v>0.12206148282097576</v>
      </c>
      <c r="P466">
        <f t="shared" si="101"/>
        <v>0.91262076364206635</v>
      </c>
      <c r="Q466">
        <f t="shared" si="102"/>
        <v>0.2803633213266406</v>
      </c>
      <c r="R466">
        <f t="shared" si="103"/>
        <v>0.28036332132664082</v>
      </c>
    </row>
    <row r="467" spans="6:18">
      <c r="F467">
        <f t="shared" si="95"/>
        <v>46.500000000000391</v>
      </c>
      <c r="G467">
        <f t="shared" si="96"/>
        <v>327.81527848101268</v>
      </c>
      <c r="H467">
        <f t="shared" ref="H467:H530" si="104">(G467-Tf)/ml</f>
        <v>1.2206148282097575</v>
      </c>
      <c r="I467" s="4">
        <f t="shared" si="97"/>
        <v>4.3000000000000003E-6</v>
      </c>
      <c r="J467" s="5">
        <f t="shared" ref="J467:J530" si="105">Glob(H467,N467,Dl,Co,kpart)</f>
        <v>7.9686274509800172E-7</v>
      </c>
      <c r="K467" s="5">
        <f t="shared" ref="K467:K530" si="106">I466*dt+K466</f>
        <v>7.7981089504906181E-4</v>
      </c>
      <c r="L467" s="5">
        <f t="shared" si="100"/>
        <v>1.9863533405639691E-9</v>
      </c>
      <c r="M467" s="6">
        <f t="shared" si="98"/>
        <v>1.0729418997261269E-5</v>
      </c>
      <c r="N467">
        <f t="shared" si="99"/>
        <v>2.04E-4</v>
      </c>
      <c r="O467">
        <f t="shared" ref="O467:O530" si="107">O466+(kpart*H466-O466)/L466/R466*(L466*(R467-R466)+R466*MAX(I466,J466)*M466*dt)</f>
        <v>0.12206148282097576</v>
      </c>
      <c r="P467">
        <f t="shared" si="101"/>
        <v>0.91267112978194176</v>
      </c>
      <c r="Q467">
        <f t="shared" si="102"/>
        <v>0.28031747363058923</v>
      </c>
      <c r="R467">
        <f t="shared" si="103"/>
        <v>0.28031747363058951</v>
      </c>
    </row>
    <row r="468" spans="6:18">
      <c r="F468">
        <f t="shared" si="95"/>
        <v>46.600000000000392</v>
      </c>
      <c r="G468">
        <f t="shared" si="96"/>
        <v>327.81527848101268</v>
      </c>
      <c r="H468">
        <f t="shared" si="104"/>
        <v>1.2206148282097575</v>
      </c>
      <c r="I468" s="4">
        <f t="shared" si="97"/>
        <v>4.3000000000000003E-6</v>
      </c>
      <c r="J468" s="5">
        <f t="shared" si="105"/>
        <v>7.9686274509800172E-7</v>
      </c>
      <c r="K468" s="5">
        <f t="shared" si="106"/>
        <v>7.8024089504906185E-4</v>
      </c>
      <c r="L468" s="5">
        <f t="shared" si="100"/>
        <v>1.9896410722828863E-9</v>
      </c>
      <c r="M468" s="6">
        <f t="shared" si="98"/>
        <v>1.0741255000625104E-5</v>
      </c>
      <c r="N468">
        <f t="shared" si="99"/>
        <v>2.04E-4</v>
      </c>
      <c r="O468">
        <f t="shared" si="107"/>
        <v>0.12206148282097576</v>
      </c>
      <c r="P468">
        <f t="shared" si="101"/>
        <v>0.91272138483108867</v>
      </c>
      <c r="Q468">
        <f t="shared" si="102"/>
        <v>0.28027172705910242</v>
      </c>
      <c r="R468">
        <f t="shared" si="103"/>
        <v>0.28027172705910275</v>
      </c>
    </row>
    <row r="469" spans="6:18">
      <c r="F469">
        <f t="shared" si="95"/>
        <v>46.700000000000394</v>
      </c>
      <c r="G469">
        <f t="shared" si="96"/>
        <v>327.81527848101268</v>
      </c>
      <c r="H469">
        <f t="shared" si="104"/>
        <v>1.2206148282097575</v>
      </c>
      <c r="I469" s="4">
        <f t="shared" si="97"/>
        <v>4.3000000000000003E-6</v>
      </c>
      <c r="J469" s="5">
        <f t="shared" si="105"/>
        <v>7.9686274509800172E-7</v>
      </c>
      <c r="K469" s="5">
        <f t="shared" si="106"/>
        <v>7.806708950490619E-4</v>
      </c>
      <c r="L469" s="5">
        <f t="shared" si="100"/>
        <v>1.9929324298154592E-9</v>
      </c>
      <c r="M469" s="6">
        <f t="shared" si="98"/>
        <v>1.0753097528748542E-5</v>
      </c>
      <c r="N469">
        <f t="shared" si="99"/>
        <v>2.04E-4</v>
      </c>
      <c r="O469">
        <f t="shared" si="107"/>
        <v>0.12206148282097576</v>
      </c>
      <c r="P469">
        <f t="shared" si="101"/>
        <v>0.91277152909562387</v>
      </c>
      <c r="Q469">
        <f t="shared" si="102"/>
        <v>0.2802260813335255</v>
      </c>
      <c r="R469">
        <f t="shared" si="103"/>
        <v>0.28022608133352583</v>
      </c>
    </row>
    <row r="470" spans="6:18">
      <c r="F470">
        <f t="shared" si="95"/>
        <v>46.800000000000395</v>
      </c>
      <c r="G470">
        <f t="shared" si="96"/>
        <v>327.81527848101268</v>
      </c>
      <c r="H470">
        <f t="shared" si="104"/>
        <v>1.2206148282097575</v>
      </c>
      <c r="I470" s="4">
        <f t="shared" si="97"/>
        <v>4.3000000000000003E-6</v>
      </c>
      <c r="J470" s="5">
        <f t="shared" si="105"/>
        <v>7.9686274509800172E-7</v>
      </c>
      <c r="K470" s="5">
        <f t="shared" si="106"/>
        <v>7.8110089504906195E-4</v>
      </c>
      <c r="L470" s="5">
        <f t="shared" si="100"/>
        <v>1.9962274151599159E-9</v>
      </c>
      <c r="M470" s="6">
        <f t="shared" si="98"/>
        <v>1.0764946581631575E-5</v>
      </c>
      <c r="N470">
        <f t="shared" si="99"/>
        <v>2.04E-4</v>
      </c>
      <c r="O470">
        <f t="shared" si="107"/>
        <v>0.12206148282097576</v>
      </c>
      <c r="P470">
        <f t="shared" si="101"/>
        <v>0.91282156288065297</v>
      </c>
      <c r="Q470">
        <f t="shared" si="102"/>
        <v>0.28018053617612459</v>
      </c>
      <c r="R470">
        <f t="shared" si="103"/>
        <v>0.28018053617612493</v>
      </c>
    </row>
    <row r="471" spans="6:18">
      <c r="F471">
        <f t="shared" si="95"/>
        <v>46.900000000000396</v>
      </c>
      <c r="G471">
        <f t="shared" si="96"/>
        <v>327.81527848101268</v>
      </c>
      <c r="H471">
        <f t="shared" si="104"/>
        <v>1.2206148282097575</v>
      </c>
      <c r="I471" s="4">
        <f t="shared" si="97"/>
        <v>4.3000000000000003E-6</v>
      </c>
      <c r="J471" s="5">
        <f t="shared" si="105"/>
        <v>7.9686274509800172E-7</v>
      </c>
      <c r="K471" s="5">
        <f t="shared" si="106"/>
        <v>7.81530895049062E-4</v>
      </c>
      <c r="L471" s="5">
        <f t="shared" si="100"/>
        <v>1.9995260303144861E-9</v>
      </c>
      <c r="M471" s="6">
        <f t="shared" si="98"/>
        <v>1.0776802159274212E-5</v>
      </c>
      <c r="N471">
        <f t="shared" si="99"/>
        <v>2.04E-4</v>
      </c>
      <c r="O471">
        <f t="shared" si="107"/>
        <v>0.12206148282097576</v>
      </c>
      <c r="P471">
        <f t="shared" si="101"/>
        <v>0.91287148649027328</v>
      </c>
      <c r="Q471">
        <f t="shared" si="102"/>
        <v>0.28013509131008324</v>
      </c>
      <c r="R471">
        <f t="shared" si="103"/>
        <v>0.28013509131008363</v>
      </c>
    </row>
    <row r="472" spans="6:18">
      <c r="F472">
        <f t="shared" si="95"/>
        <v>47.000000000000398</v>
      </c>
      <c r="G472">
        <f t="shared" si="96"/>
        <v>327.81527848101268</v>
      </c>
      <c r="H472">
        <f t="shared" si="104"/>
        <v>1.2206148282097575</v>
      </c>
      <c r="I472" s="4">
        <f t="shared" si="97"/>
        <v>4.3000000000000003E-6</v>
      </c>
      <c r="J472" s="5">
        <f t="shared" si="105"/>
        <v>7.9686274509800172E-7</v>
      </c>
      <c r="K472" s="5">
        <f t="shared" si="106"/>
        <v>7.8196089504906205E-4</v>
      </c>
      <c r="L472" s="5">
        <f t="shared" si="100"/>
        <v>2.0028282772773983E-9</v>
      </c>
      <c r="M472" s="6">
        <f t="shared" si="98"/>
        <v>1.0788664261676447E-5</v>
      </c>
      <c r="N472">
        <f t="shared" si="99"/>
        <v>2.04E-4</v>
      </c>
      <c r="O472">
        <f t="shared" si="107"/>
        <v>0.12206148282097576</v>
      </c>
      <c r="P472">
        <f t="shared" si="101"/>
        <v>0.912921300227579</v>
      </c>
      <c r="Q472">
        <f t="shared" si="102"/>
        <v>0.28008974645949886</v>
      </c>
      <c r="R472">
        <f t="shared" si="103"/>
        <v>0.28008974645949924</v>
      </c>
    </row>
    <row r="473" spans="6:18">
      <c r="F473">
        <f t="shared" si="95"/>
        <v>47.100000000000399</v>
      </c>
      <c r="G473">
        <f t="shared" si="96"/>
        <v>327.81527848101268</v>
      </c>
      <c r="H473">
        <f t="shared" si="104"/>
        <v>1.2206148282097575</v>
      </c>
      <c r="I473" s="4">
        <f t="shared" si="97"/>
        <v>4.3000000000000003E-6</v>
      </c>
      <c r="J473" s="5">
        <f t="shared" si="105"/>
        <v>7.9686274509800172E-7</v>
      </c>
      <c r="K473" s="5">
        <f t="shared" si="106"/>
        <v>7.823908950490621E-4</v>
      </c>
      <c r="L473" s="5">
        <f t="shared" si="100"/>
        <v>2.0061341580468809E-9</v>
      </c>
      <c r="M473" s="6">
        <f t="shared" si="98"/>
        <v>1.0800532888838279E-5</v>
      </c>
      <c r="N473">
        <f t="shared" si="99"/>
        <v>2.04E-4</v>
      </c>
      <c r="O473">
        <f t="shared" si="107"/>
        <v>0.12206148282097576</v>
      </c>
      <c r="P473">
        <f t="shared" si="101"/>
        <v>0.9129710043946635</v>
      </c>
      <c r="Q473">
        <f t="shared" si="102"/>
        <v>0.28004450134937908</v>
      </c>
      <c r="R473">
        <f t="shared" si="103"/>
        <v>0.28004450134937953</v>
      </c>
    </row>
    <row r="474" spans="6:18">
      <c r="F474">
        <f t="shared" si="95"/>
        <v>47.200000000000401</v>
      </c>
      <c r="G474">
        <f t="shared" si="96"/>
        <v>327.81527848101268</v>
      </c>
      <c r="H474">
        <f t="shared" si="104"/>
        <v>1.2206148282097575</v>
      </c>
      <c r="I474" s="4">
        <f t="shared" si="97"/>
        <v>4.3000000000000003E-6</v>
      </c>
      <c r="J474" s="5">
        <f t="shared" si="105"/>
        <v>7.9686274509800172E-7</v>
      </c>
      <c r="K474" s="5">
        <f t="shared" si="106"/>
        <v>7.8282089504906215E-4</v>
      </c>
      <c r="L474" s="5">
        <f t="shared" si="100"/>
        <v>2.0094436746211637E-9</v>
      </c>
      <c r="M474" s="6">
        <f t="shared" si="98"/>
        <v>1.0812408040759715E-5</v>
      </c>
      <c r="N474">
        <f t="shared" si="99"/>
        <v>2.04E-4</v>
      </c>
      <c r="O474">
        <f t="shared" si="107"/>
        <v>0.12206148282097576</v>
      </c>
      <c r="P474">
        <f t="shared" si="101"/>
        <v>0.91302059929262436</v>
      </c>
      <c r="Q474">
        <f t="shared" si="102"/>
        <v>0.2799993557056385</v>
      </c>
      <c r="R474">
        <f t="shared" si="103"/>
        <v>0.27999935570563894</v>
      </c>
    </row>
    <row r="475" spans="6:18">
      <c r="F475">
        <f t="shared" si="95"/>
        <v>47.300000000000402</v>
      </c>
      <c r="G475">
        <f t="shared" si="96"/>
        <v>327.81527848101268</v>
      </c>
      <c r="H475">
        <f t="shared" si="104"/>
        <v>1.2206148282097575</v>
      </c>
      <c r="I475" s="4">
        <f t="shared" si="97"/>
        <v>4.3000000000000003E-6</v>
      </c>
      <c r="J475" s="5">
        <f t="shared" si="105"/>
        <v>7.9686274509800172E-7</v>
      </c>
      <c r="K475" s="5">
        <f t="shared" si="106"/>
        <v>7.8325089504906219E-4</v>
      </c>
      <c r="L475" s="5">
        <f t="shared" si="100"/>
        <v>2.0127568289984742E-9</v>
      </c>
      <c r="M475" s="6">
        <f t="shared" si="98"/>
        <v>1.0824289717440746E-5</v>
      </c>
      <c r="N475">
        <f t="shared" si="99"/>
        <v>2.04E-4</v>
      </c>
      <c r="O475">
        <f t="shared" si="107"/>
        <v>0.12206148282097576</v>
      </c>
      <c r="P475">
        <f t="shared" si="101"/>
        <v>0.91307008522156696</v>
      </c>
      <c r="Q475">
        <f t="shared" si="102"/>
        <v>0.2799543092550949</v>
      </c>
      <c r="R475">
        <f t="shared" si="103"/>
        <v>0.27995430925509535</v>
      </c>
    </row>
    <row r="476" spans="6:18">
      <c r="F476">
        <f t="shared" ref="F476:F539" si="108">F475+dt</f>
        <v>47.400000000000404</v>
      </c>
      <c r="G476">
        <f t="shared" si="96"/>
        <v>327.81527848101268</v>
      </c>
      <c r="H476">
        <f t="shared" si="104"/>
        <v>1.2206148282097575</v>
      </c>
      <c r="I476" s="4">
        <f t="shared" si="97"/>
        <v>4.3000000000000003E-6</v>
      </c>
      <c r="J476" s="5">
        <f t="shared" si="105"/>
        <v>7.9686274509800172E-7</v>
      </c>
      <c r="K476" s="5">
        <f t="shared" si="106"/>
        <v>7.8368089504906224E-4</v>
      </c>
      <c r="L476" s="5">
        <f t="shared" si="100"/>
        <v>2.0160736231770428E-9</v>
      </c>
      <c r="M476" s="6">
        <f t="shared" si="98"/>
        <v>1.0836177918881377E-5</v>
      </c>
      <c r="N476">
        <f t="shared" si="99"/>
        <v>2.04E-4</v>
      </c>
      <c r="O476">
        <f t="shared" si="107"/>
        <v>0.12206148282097576</v>
      </c>
      <c r="P476">
        <f t="shared" si="101"/>
        <v>0.91311946248060782</v>
      </c>
      <c r="Q476">
        <f t="shared" si="102"/>
        <v>0.27990936172546593</v>
      </c>
      <c r="R476">
        <f t="shared" si="103"/>
        <v>0.27990936172546638</v>
      </c>
    </row>
    <row r="477" spans="6:18">
      <c r="F477">
        <f t="shared" si="108"/>
        <v>47.500000000000405</v>
      </c>
      <c r="G477">
        <f t="shared" si="96"/>
        <v>327.81527848101268</v>
      </c>
      <c r="H477">
        <f t="shared" si="104"/>
        <v>1.2206148282097575</v>
      </c>
      <c r="I477" s="4">
        <f t="shared" si="97"/>
        <v>4.3000000000000003E-6</v>
      </c>
      <c r="J477" s="5">
        <f t="shared" si="105"/>
        <v>7.9686274509800172E-7</v>
      </c>
      <c r="K477" s="5">
        <f t="shared" si="106"/>
        <v>7.8411089504906229E-4</v>
      </c>
      <c r="L477" s="5">
        <f t="shared" si="100"/>
        <v>2.0193940591550965E-9</v>
      </c>
      <c r="M477" s="6">
        <f t="shared" si="98"/>
        <v>1.0848072645081606E-5</v>
      </c>
      <c r="N477">
        <f t="shared" si="99"/>
        <v>2.04E-4</v>
      </c>
      <c r="O477">
        <f t="shared" si="107"/>
        <v>0.12206148282097576</v>
      </c>
      <c r="P477">
        <f t="shared" si="101"/>
        <v>0.91316873136787902</v>
      </c>
      <c r="Q477">
        <f t="shared" si="102"/>
        <v>0.27986451284536568</v>
      </c>
      <c r="R477">
        <f t="shared" si="103"/>
        <v>0.27986451284536612</v>
      </c>
    </row>
    <row r="478" spans="6:18">
      <c r="F478">
        <f t="shared" si="108"/>
        <v>47.600000000000406</v>
      </c>
      <c r="G478">
        <f t="shared" si="96"/>
        <v>327.81527848101268</v>
      </c>
      <c r="H478">
        <f t="shared" si="104"/>
        <v>1.2206148282097575</v>
      </c>
      <c r="I478" s="4">
        <f t="shared" si="97"/>
        <v>4.3000000000000003E-6</v>
      </c>
      <c r="J478" s="5">
        <f t="shared" si="105"/>
        <v>7.9686274509800172E-7</v>
      </c>
      <c r="K478" s="5">
        <f t="shared" si="106"/>
        <v>7.8454089504906234E-4</v>
      </c>
      <c r="L478" s="5">
        <f t="shared" si="100"/>
        <v>2.022718138930866E-9</v>
      </c>
      <c r="M478" s="6">
        <f t="shared" si="98"/>
        <v>1.0859973896041436E-5</v>
      </c>
      <c r="N478">
        <f t="shared" si="99"/>
        <v>2.04E-4</v>
      </c>
      <c r="O478">
        <f t="shared" si="107"/>
        <v>0.12206148282097576</v>
      </c>
      <c r="P478">
        <f t="shared" si="101"/>
        <v>0.91321789218053107</v>
      </c>
      <c r="Q478">
        <f t="shared" si="102"/>
        <v>0.27981976234430117</v>
      </c>
      <c r="R478">
        <f t="shared" si="103"/>
        <v>0.27981976234430161</v>
      </c>
    </row>
    <row r="479" spans="6:18">
      <c r="F479">
        <f t="shared" si="108"/>
        <v>47.700000000000408</v>
      </c>
      <c r="G479">
        <f t="shared" si="96"/>
        <v>327.81527848101268</v>
      </c>
      <c r="H479">
        <f t="shared" si="104"/>
        <v>1.2206148282097575</v>
      </c>
      <c r="I479" s="4">
        <f t="shared" si="97"/>
        <v>4.3000000000000003E-6</v>
      </c>
      <c r="J479" s="5">
        <f t="shared" si="105"/>
        <v>7.9686274509800172E-7</v>
      </c>
      <c r="K479" s="5">
        <f t="shared" si="106"/>
        <v>7.8497089504906239E-4</v>
      </c>
      <c r="L479" s="5">
        <f t="shared" si="100"/>
        <v>2.0260458645025796E-9</v>
      </c>
      <c r="M479" s="6">
        <f t="shared" si="98"/>
        <v>1.0871881671760866E-5</v>
      </c>
      <c r="N479">
        <f t="shared" si="99"/>
        <v>2.04E-4</v>
      </c>
      <c r="O479">
        <f t="shared" si="107"/>
        <v>0.12206148282097576</v>
      </c>
      <c r="P479">
        <f t="shared" si="101"/>
        <v>0.91326694521473828</v>
      </c>
      <c r="Q479">
        <f t="shared" si="102"/>
        <v>0.27977510995266897</v>
      </c>
      <c r="R479">
        <f t="shared" si="103"/>
        <v>0.27977510995266941</v>
      </c>
    </row>
    <row r="480" spans="6:18">
      <c r="F480">
        <f t="shared" si="108"/>
        <v>47.800000000000409</v>
      </c>
      <c r="G480">
        <f t="shared" si="96"/>
        <v>327.81527848101268</v>
      </c>
      <c r="H480">
        <f t="shared" si="104"/>
        <v>1.2206148282097575</v>
      </c>
      <c r="I480" s="4">
        <f t="shared" si="97"/>
        <v>4.3000000000000003E-6</v>
      </c>
      <c r="J480" s="5">
        <f t="shared" si="105"/>
        <v>7.9686274509800172E-7</v>
      </c>
      <c r="K480" s="5">
        <f t="shared" si="106"/>
        <v>7.8540089504906244E-4</v>
      </c>
      <c r="L480" s="5">
        <f t="shared" si="100"/>
        <v>2.029377237868466E-9</v>
      </c>
      <c r="M480" s="6">
        <f t="shared" si="98"/>
        <v>1.0883795972239898E-5</v>
      </c>
      <c r="N480">
        <f t="shared" si="99"/>
        <v>2.04E-4</v>
      </c>
      <c r="O480">
        <f t="shared" si="107"/>
        <v>0.12206148282097576</v>
      </c>
      <c r="P480">
        <f t="shared" si="101"/>
        <v>0.91331589076570063</v>
      </c>
      <c r="Q480">
        <f t="shared" si="102"/>
        <v>0.27973055540175173</v>
      </c>
      <c r="R480">
        <f t="shared" si="103"/>
        <v>0.27973055540175218</v>
      </c>
    </row>
    <row r="481" spans="6:18">
      <c r="F481">
        <f t="shared" si="108"/>
        <v>47.900000000000411</v>
      </c>
      <c r="G481">
        <f t="shared" si="96"/>
        <v>327.81527848101268</v>
      </c>
      <c r="H481">
        <f t="shared" si="104"/>
        <v>1.2206148282097575</v>
      </c>
      <c r="I481" s="4">
        <f t="shared" si="97"/>
        <v>4.3000000000000003E-6</v>
      </c>
      <c r="J481" s="5">
        <f t="shared" si="105"/>
        <v>7.9686274509800172E-7</v>
      </c>
      <c r="K481" s="5">
        <f t="shared" si="106"/>
        <v>7.8583089504906248E-4</v>
      </c>
      <c r="L481" s="5">
        <f t="shared" si="100"/>
        <v>2.0327122610267535E-9</v>
      </c>
      <c r="M481" s="6">
        <f t="shared" si="98"/>
        <v>1.0895716797478523E-5</v>
      </c>
      <c r="N481">
        <f t="shared" si="99"/>
        <v>2.04E-4</v>
      </c>
      <c r="O481">
        <f t="shared" si="107"/>
        <v>0.12206148282097576</v>
      </c>
      <c r="P481">
        <f t="shared" si="101"/>
        <v>0.9133647291276491</v>
      </c>
      <c r="Q481">
        <f t="shared" si="102"/>
        <v>0.27968609842371484</v>
      </c>
      <c r="R481">
        <f t="shared" si="103"/>
        <v>0.27968609842371533</v>
      </c>
    </row>
    <row r="482" spans="6:18">
      <c r="F482">
        <f t="shared" si="108"/>
        <v>48.000000000000412</v>
      </c>
      <c r="G482">
        <f t="shared" si="96"/>
        <v>327.81527848101268</v>
      </c>
      <c r="H482">
        <f t="shared" si="104"/>
        <v>1.2206148282097575</v>
      </c>
      <c r="I482" s="4">
        <f t="shared" si="97"/>
        <v>4.3000000000000003E-6</v>
      </c>
      <c r="J482" s="5">
        <f t="shared" si="105"/>
        <v>7.9686274509800172E-7</v>
      </c>
      <c r="K482" s="5">
        <f t="shared" si="106"/>
        <v>7.8626089504906253E-4</v>
      </c>
      <c r="L482" s="5">
        <f t="shared" si="100"/>
        <v>2.0360509359756719E-9</v>
      </c>
      <c r="M482" s="6">
        <f t="shared" si="98"/>
        <v>1.0907644147476751E-5</v>
      </c>
      <c r="N482">
        <f t="shared" si="99"/>
        <v>2.04E-4</v>
      </c>
      <c r="O482">
        <f t="shared" si="107"/>
        <v>0.12206148282097576</v>
      </c>
      <c r="P482">
        <f t="shared" si="101"/>
        <v>0.91341346059384765</v>
      </c>
      <c r="Q482">
        <f t="shared" si="102"/>
        <v>0.27964173875160309</v>
      </c>
      <c r="R482">
        <f t="shared" si="103"/>
        <v>0.27964173875160359</v>
      </c>
    </row>
    <row r="483" spans="6:18">
      <c r="F483">
        <f t="shared" si="108"/>
        <v>48.100000000000414</v>
      </c>
      <c r="G483">
        <f t="shared" si="96"/>
        <v>327.81527848101268</v>
      </c>
      <c r="H483">
        <f t="shared" si="104"/>
        <v>1.2206148282097575</v>
      </c>
      <c r="I483" s="4">
        <f t="shared" si="97"/>
        <v>4.3000000000000003E-6</v>
      </c>
      <c r="J483" s="5">
        <f t="shared" si="105"/>
        <v>7.9686274509800172E-7</v>
      </c>
      <c r="K483" s="5">
        <f t="shared" si="106"/>
        <v>7.8669089504906258E-4</v>
      </c>
      <c r="L483" s="5">
        <f t="shared" si="100"/>
        <v>2.0393932647134496E-9</v>
      </c>
      <c r="M483" s="6">
        <f t="shared" si="98"/>
        <v>1.0919578022234579E-5</v>
      </c>
      <c r="N483">
        <f t="shared" si="99"/>
        <v>2.04E-4</v>
      </c>
      <c r="O483">
        <f t="shared" si="107"/>
        <v>0.12206148282097576</v>
      </c>
      <c r="P483">
        <f t="shared" si="101"/>
        <v>0.91346208545659924</v>
      </c>
      <c r="Q483">
        <f t="shared" si="102"/>
        <v>0.27959747611933716</v>
      </c>
      <c r="R483">
        <f t="shared" si="103"/>
        <v>0.27959747611933766</v>
      </c>
    </row>
    <row r="484" spans="6:18">
      <c r="F484">
        <f t="shared" si="108"/>
        <v>48.200000000000415</v>
      </c>
      <c r="G484">
        <f t="shared" si="96"/>
        <v>327.81527848101268</v>
      </c>
      <c r="H484">
        <f t="shared" si="104"/>
        <v>1.2206148282097575</v>
      </c>
      <c r="I484" s="4">
        <f t="shared" si="97"/>
        <v>4.3000000000000003E-6</v>
      </c>
      <c r="J484" s="5">
        <f t="shared" si="105"/>
        <v>7.9686274509800172E-7</v>
      </c>
      <c r="K484" s="5">
        <f t="shared" si="106"/>
        <v>7.8712089504906263E-4</v>
      </c>
      <c r="L484" s="5">
        <f t="shared" si="100"/>
        <v>2.0427392492383152E-9</v>
      </c>
      <c r="M484" s="6">
        <f t="shared" si="98"/>
        <v>1.0931518421752005E-5</v>
      </c>
      <c r="N484">
        <f t="shared" si="99"/>
        <v>2.04E-4</v>
      </c>
      <c r="O484">
        <f t="shared" si="107"/>
        <v>0.12206148282097576</v>
      </c>
      <c r="P484">
        <f t="shared" si="101"/>
        <v>0.91351060400724693</v>
      </c>
      <c r="Q484">
        <f t="shared" si="102"/>
        <v>0.27955331026171037</v>
      </c>
      <c r="R484">
        <f t="shared" si="103"/>
        <v>0.27955331026171087</v>
      </c>
    </row>
    <row r="485" spans="6:18">
      <c r="F485">
        <f t="shared" si="108"/>
        <v>48.300000000000416</v>
      </c>
      <c r="G485">
        <f t="shared" si="96"/>
        <v>327.81527848101268</v>
      </c>
      <c r="H485">
        <f t="shared" si="104"/>
        <v>1.2206148282097575</v>
      </c>
      <c r="I485" s="4">
        <f t="shared" si="97"/>
        <v>4.3000000000000003E-6</v>
      </c>
      <c r="J485" s="5">
        <f t="shared" si="105"/>
        <v>7.9686274509800172E-7</v>
      </c>
      <c r="K485" s="5">
        <f t="shared" si="106"/>
        <v>7.8755089504906268E-4</v>
      </c>
      <c r="L485" s="5">
        <f t="shared" si="100"/>
        <v>2.046088891548498E-9</v>
      </c>
      <c r="M485" s="6">
        <f t="shared" si="98"/>
        <v>1.0943465346029029E-5</v>
      </c>
      <c r="N485">
        <f t="shared" si="99"/>
        <v>2.04E-4</v>
      </c>
      <c r="O485">
        <f t="shared" si="107"/>
        <v>0.12206148282097576</v>
      </c>
      <c r="P485">
        <f t="shared" si="101"/>
        <v>0.91355901653617999</v>
      </c>
      <c r="Q485">
        <f t="shared" si="102"/>
        <v>0.27950924091438539</v>
      </c>
      <c r="R485">
        <f t="shared" si="103"/>
        <v>0.27950924091438589</v>
      </c>
    </row>
    <row r="486" spans="6:18">
      <c r="F486">
        <f t="shared" si="108"/>
        <v>48.400000000000418</v>
      </c>
      <c r="G486">
        <f t="shared" si="96"/>
        <v>327.81527848101268</v>
      </c>
      <c r="H486">
        <f t="shared" si="104"/>
        <v>1.2206148282097575</v>
      </c>
      <c r="I486" s="4">
        <f t="shared" si="97"/>
        <v>4.3000000000000003E-6</v>
      </c>
      <c r="J486" s="5">
        <f t="shared" si="105"/>
        <v>7.9686274509800172E-7</v>
      </c>
      <c r="K486" s="5">
        <f t="shared" si="106"/>
        <v>7.8798089504906273E-4</v>
      </c>
      <c r="L486" s="5">
        <f t="shared" si="100"/>
        <v>2.0494421936422267E-9</v>
      </c>
      <c r="M486" s="6">
        <f t="shared" si="98"/>
        <v>1.0955418795065654E-5</v>
      </c>
      <c r="N486">
        <f t="shared" si="99"/>
        <v>2.04E-4</v>
      </c>
      <c r="O486">
        <f t="shared" si="107"/>
        <v>0.12206148282097576</v>
      </c>
      <c r="P486">
        <f t="shared" si="101"/>
        <v>0.91360732333283545</v>
      </c>
      <c r="Q486">
        <f t="shared" si="102"/>
        <v>0.27946526781389075</v>
      </c>
      <c r="R486">
        <f t="shared" si="103"/>
        <v>0.27946526781389125</v>
      </c>
    </row>
    <row r="487" spans="6:18">
      <c r="F487">
        <f t="shared" si="108"/>
        <v>48.500000000000419</v>
      </c>
      <c r="G487">
        <f t="shared" si="96"/>
        <v>327.81527848101268</v>
      </c>
      <c r="H487">
        <f t="shared" si="104"/>
        <v>1.2206148282097575</v>
      </c>
      <c r="I487" s="4">
        <f t="shared" si="97"/>
        <v>4.3000000000000003E-6</v>
      </c>
      <c r="J487" s="5">
        <f t="shared" si="105"/>
        <v>7.9686274509800172E-7</v>
      </c>
      <c r="K487" s="5">
        <f t="shared" si="106"/>
        <v>7.8841089504906277E-4</v>
      </c>
      <c r="L487" s="5">
        <f t="shared" si="100"/>
        <v>2.0527991575177304E-9</v>
      </c>
      <c r="M487" s="6">
        <f t="shared" si="98"/>
        <v>1.096737876886188E-5</v>
      </c>
      <c r="N487">
        <f t="shared" si="99"/>
        <v>2.04E-4</v>
      </c>
      <c r="O487">
        <f t="shared" si="107"/>
        <v>0.12206148282097576</v>
      </c>
      <c r="P487">
        <f t="shared" si="101"/>
        <v>0.91365552468570332</v>
      </c>
      <c r="Q487">
        <f t="shared" si="102"/>
        <v>0.27942139069761773</v>
      </c>
      <c r="R487">
        <f t="shared" si="103"/>
        <v>0.27942139069761823</v>
      </c>
    </row>
    <row r="488" spans="6:18">
      <c r="F488">
        <f t="shared" si="108"/>
        <v>48.600000000000421</v>
      </c>
      <c r="G488">
        <f t="shared" si="96"/>
        <v>327.81527848101268</v>
      </c>
      <c r="H488">
        <f t="shared" si="104"/>
        <v>1.2206148282097575</v>
      </c>
      <c r="I488" s="4">
        <f t="shared" si="97"/>
        <v>4.3000000000000003E-6</v>
      </c>
      <c r="J488" s="5">
        <f t="shared" si="105"/>
        <v>7.9686274509800172E-7</v>
      </c>
      <c r="K488" s="5">
        <f t="shared" si="106"/>
        <v>7.8884089504906282E-4</v>
      </c>
      <c r="L488" s="5">
        <f t="shared" si="100"/>
        <v>2.0561597851732371E-9</v>
      </c>
      <c r="M488" s="6">
        <f t="shared" si="98"/>
        <v>1.09793452674177E-5</v>
      </c>
      <c r="N488">
        <f t="shared" si="99"/>
        <v>2.04E-4</v>
      </c>
      <c r="O488">
        <f t="shared" si="107"/>
        <v>0.12206148282097576</v>
      </c>
      <c r="P488">
        <f t="shared" si="101"/>
        <v>0.91370362088232882</v>
      </c>
      <c r="Q488">
        <f t="shared" si="102"/>
        <v>0.27937760930381689</v>
      </c>
      <c r="R488">
        <f t="shared" si="103"/>
        <v>0.27937760930381744</v>
      </c>
    </row>
    <row r="489" spans="6:18">
      <c r="F489">
        <f t="shared" si="108"/>
        <v>48.700000000000422</v>
      </c>
      <c r="G489">
        <f t="shared" si="96"/>
        <v>327.81527848101268</v>
      </c>
      <c r="H489">
        <f t="shared" si="104"/>
        <v>1.2206148282097575</v>
      </c>
      <c r="I489" s="4">
        <f t="shared" si="97"/>
        <v>4.3000000000000003E-6</v>
      </c>
      <c r="J489" s="5">
        <f t="shared" si="105"/>
        <v>7.9686274509800172E-7</v>
      </c>
      <c r="K489" s="5">
        <f t="shared" si="106"/>
        <v>7.8927089504906287E-4</v>
      </c>
      <c r="L489" s="5">
        <f t="shared" si="100"/>
        <v>2.0595240786069769E-9</v>
      </c>
      <c r="M489" s="6">
        <f t="shared" si="98"/>
        <v>1.0991318290733124E-5</v>
      </c>
      <c r="N489">
        <f t="shared" si="99"/>
        <v>2.04E-4</v>
      </c>
      <c r="O489">
        <f t="shared" si="107"/>
        <v>0.12206148282097576</v>
      </c>
      <c r="P489">
        <f t="shared" si="101"/>
        <v>0.91375161220931778</v>
      </c>
      <c r="Q489">
        <f t="shared" si="102"/>
        <v>0.27933392337159502</v>
      </c>
      <c r="R489">
        <f t="shared" si="103"/>
        <v>0.27933392337159552</v>
      </c>
    </row>
    <row r="490" spans="6:18">
      <c r="F490">
        <f t="shared" si="108"/>
        <v>48.800000000000423</v>
      </c>
      <c r="G490">
        <f t="shared" si="96"/>
        <v>327.81527848101268</v>
      </c>
      <c r="H490">
        <f t="shared" si="104"/>
        <v>1.2206148282097575</v>
      </c>
      <c r="I490" s="4">
        <f t="shared" si="97"/>
        <v>4.3000000000000003E-6</v>
      </c>
      <c r="J490" s="5">
        <f t="shared" si="105"/>
        <v>7.9686274509800172E-7</v>
      </c>
      <c r="K490" s="5">
        <f t="shared" si="106"/>
        <v>7.8970089504906292E-4</v>
      </c>
      <c r="L490" s="5">
        <f t="shared" si="100"/>
        <v>2.0628920398171779E-9</v>
      </c>
      <c r="M490" s="6">
        <f t="shared" si="98"/>
        <v>1.1003297838808146E-5</v>
      </c>
      <c r="N490">
        <f t="shared" si="99"/>
        <v>2.04E-4</v>
      </c>
      <c r="O490">
        <f t="shared" si="107"/>
        <v>0.12206148282097576</v>
      </c>
      <c r="P490">
        <f t="shared" si="101"/>
        <v>0.91379949895233803</v>
      </c>
      <c r="Q490">
        <f t="shared" si="102"/>
        <v>0.27929033264091152</v>
      </c>
      <c r="R490">
        <f t="shared" si="103"/>
        <v>0.27929033264091202</v>
      </c>
    </row>
    <row r="491" spans="6:18">
      <c r="F491">
        <f t="shared" si="108"/>
        <v>48.900000000000425</v>
      </c>
      <c r="G491">
        <f t="shared" si="96"/>
        <v>327.81527848101268</v>
      </c>
      <c r="H491">
        <f t="shared" si="104"/>
        <v>1.2206148282097575</v>
      </c>
      <c r="I491" s="4">
        <f t="shared" si="97"/>
        <v>4.3000000000000003E-6</v>
      </c>
      <c r="J491" s="5">
        <f t="shared" si="105"/>
        <v>7.9686274509800172E-7</v>
      </c>
      <c r="K491" s="5">
        <f t="shared" si="106"/>
        <v>7.9013089504906297E-4</v>
      </c>
      <c r="L491" s="5">
        <f t="shared" si="100"/>
        <v>2.0662636708020693E-9</v>
      </c>
      <c r="M491" s="6">
        <f t="shared" si="98"/>
        <v>1.1015283911642768E-5</v>
      </c>
      <c r="N491">
        <f t="shared" si="99"/>
        <v>2.04E-4</v>
      </c>
      <c r="O491">
        <f t="shared" si="107"/>
        <v>0.12206148282097576</v>
      </c>
      <c r="P491">
        <f t="shared" si="101"/>
        <v>0.9138472813961247</v>
      </c>
      <c r="Q491">
        <f t="shared" si="102"/>
        <v>0.27924683685257551</v>
      </c>
      <c r="R491">
        <f t="shared" si="103"/>
        <v>0.27924683685257595</v>
      </c>
    </row>
    <row r="492" spans="6:18">
      <c r="F492">
        <f t="shared" si="108"/>
        <v>49.000000000000426</v>
      </c>
      <c r="G492">
        <f t="shared" si="96"/>
        <v>327.81527848101268</v>
      </c>
      <c r="H492">
        <f t="shared" si="104"/>
        <v>1.2206148282097575</v>
      </c>
      <c r="I492" s="4">
        <f t="shared" si="97"/>
        <v>4.3000000000000003E-6</v>
      </c>
      <c r="J492" s="5">
        <f t="shared" si="105"/>
        <v>7.9686274509800172E-7</v>
      </c>
      <c r="K492" s="5">
        <f t="shared" si="106"/>
        <v>7.9056089504906302E-4</v>
      </c>
      <c r="L492" s="5">
        <f t="shared" si="100"/>
        <v>2.069638973559879E-9</v>
      </c>
      <c r="M492" s="6">
        <f t="shared" si="98"/>
        <v>1.1027276509236987E-5</v>
      </c>
      <c r="N492">
        <f t="shared" si="99"/>
        <v>2.04E-4</v>
      </c>
      <c r="O492">
        <f t="shared" si="107"/>
        <v>0.12206148282097576</v>
      </c>
      <c r="P492">
        <f t="shared" si="101"/>
        <v>0.91389495982448365</v>
      </c>
      <c r="Q492">
        <f t="shared" si="102"/>
        <v>0.2792034357482423</v>
      </c>
      <c r="R492">
        <f t="shared" si="103"/>
        <v>0.2792034357482428</v>
      </c>
    </row>
    <row r="493" spans="6:18">
      <c r="F493">
        <f t="shared" si="108"/>
        <v>49.100000000000428</v>
      </c>
      <c r="G493">
        <f t="shared" si="96"/>
        <v>327.81527848101268</v>
      </c>
      <c r="H493">
        <f t="shared" si="104"/>
        <v>1.2206148282097575</v>
      </c>
      <c r="I493" s="4">
        <f t="shared" si="97"/>
        <v>4.3000000000000003E-6</v>
      </c>
      <c r="J493" s="5">
        <f t="shared" si="105"/>
        <v>7.9686274509800172E-7</v>
      </c>
      <c r="K493" s="5">
        <f t="shared" si="106"/>
        <v>7.9099089504906306E-4</v>
      </c>
      <c r="L493" s="5">
        <f t="shared" si="100"/>
        <v>2.0730179500888381E-9</v>
      </c>
      <c r="M493" s="6">
        <f t="shared" si="98"/>
        <v>1.1039275631590811E-5</v>
      </c>
      <c r="N493">
        <f t="shared" si="99"/>
        <v>2.04E-4</v>
      </c>
      <c r="O493">
        <f t="shared" si="107"/>
        <v>0.12206148282097576</v>
      </c>
      <c r="P493">
        <f t="shared" si="101"/>
        <v>0.91394253452029328</v>
      </c>
      <c r="Q493">
        <f t="shared" si="102"/>
        <v>0.27916012907041049</v>
      </c>
      <c r="R493">
        <f t="shared" si="103"/>
        <v>0.27916012907041104</v>
      </c>
    </row>
    <row r="494" spans="6:18">
      <c r="F494">
        <f t="shared" si="108"/>
        <v>49.200000000000429</v>
      </c>
      <c r="G494">
        <f t="shared" si="96"/>
        <v>327.81527848101268</v>
      </c>
      <c r="H494">
        <f t="shared" si="104"/>
        <v>1.2206148282097575</v>
      </c>
      <c r="I494" s="4">
        <f t="shared" si="97"/>
        <v>4.3000000000000003E-6</v>
      </c>
      <c r="J494" s="5">
        <f t="shared" si="105"/>
        <v>7.9686274509800172E-7</v>
      </c>
      <c r="K494" s="5">
        <f t="shared" si="106"/>
        <v>7.9142089504906311E-4</v>
      </c>
      <c r="L494" s="5">
        <f t="shared" si="100"/>
        <v>2.0764006023871723E-9</v>
      </c>
      <c r="M494" s="6">
        <f t="shared" si="98"/>
        <v>1.1051281278704228E-5</v>
      </c>
      <c r="N494">
        <f t="shared" si="99"/>
        <v>2.04E-4</v>
      </c>
      <c r="O494">
        <f t="shared" si="107"/>
        <v>0.12206148282097576</v>
      </c>
      <c r="P494">
        <f t="shared" si="101"/>
        <v>0.9139900057655107</v>
      </c>
      <c r="Q494">
        <f t="shared" si="102"/>
        <v>0.27911691656241855</v>
      </c>
      <c r="R494">
        <f t="shared" si="103"/>
        <v>0.27911691656241905</v>
      </c>
    </row>
    <row r="495" spans="6:18">
      <c r="F495">
        <f t="shared" si="108"/>
        <v>49.300000000000431</v>
      </c>
      <c r="G495">
        <f t="shared" si="96"/>
        <v>327.81527848101268</v>
      </c>
      <c r="H495">
        <f t="shared" si="104"/>
        <v>1.2206148282097575</v>
      </c>
      <c r="I495" s="4">
        <f t="shared" si="97"/>
        <v>4.3000000000000003E-6</v>
      </c>
      <c r="J495" s="5">
        <f t="shared" si="105"/>
        <v>7.9686274509800172E-7</v>
      </c>
      <c r="K495" s="5">
        <f t="shared" si="106"/>
        <v>7.9185089504906316E-4</v>
      </c>
      <c r="L495" s="5">
        <f t="shared" si="100"/>
        <v>2.079786932453113E-9</v>
      </c>
      <c r="M495" s="6">
        <f t="shared" si="98"/>
        <v>1.1063293450577249E-5</v>
      </c>
      <c r="N495">
        <f t="shared" si="99"/>
        <v>2.04E-4</v>
      </c>
      <c r="O495">
        <f t="shared" si="107"/>
        <v>0.12206148282097576</v>
      </c>
      <c r="P495">
        <f t="shared" si="101"/>
        <v>0.91403737384117256</v>
      </c>
      <c r="Q495">
        <f t="shared" si="102"/>
        <v>0.27907379796844145</v>
      </c>
      <c r="R495">
        <f t="shared" si="103"/>
        <v>0.27907379796844201</v>
      </c>
    </row>
    <row r="496" spans="6:18">
      <c r="F496">
        <f t="shared" si="108"/>
        <v>49.400000000000432</v>
      </c>
      <c r="G496">
        <f t="shared" si="96"/>
        <v>327.81527848101268</v>
      </c>
      <c r="H496">
        <f t="shared" si="104"/>
        <v>1.2206148282097575</v>
      </c>
      <c r="I496" s="4">
        <f t="shared" si="97"/>
        <v>4.3000000000000003E-6</v>
      </c>
      <c r="J496" s="5">
        <f t="shared" si="105"/>
        <v>7.9686274509800172E-7</v>
      </c>
      <c r="K496" s="5">
        <f t="shared" si="106"/>
        <v>7.9228089504906321E-4</v>
      </c>
      <c r="L496" s="5">
        <f t="shared" si="100"/>
        <v>2.0831769422848878E-9</v>
      </c>
      <c r="M496" s="6">
        <f t="shared" si="98"/>
        <v>1.1075312147209864E-5</v>
      </c>
      <c r="N496">
        <f t="shared" si="99"/>
        <v>2.04E-4</v>
      </c>
      <c r="O496">
        <f t="shared" si="107"/>
        <v>0.12206148282097576</v>
      </c>
      <c r="P496">
        <f t="shared" si="101"/>
        <v>0.91408463902740089</v>
      </c>
      <c r="Q496">
        <f t="shared" si="102"/>
        <v>0.27903077303348794</v>
      </c>
      <c r="R496">
        <f t="shared" si="103"/>
        <v>0.2790307730334885</v>
      </c>
    </row>
    <row r="497" spans="6:18">
      <c r="F497">
        <f t="shared" si="108"/>
        <v>49.500000000000433</v>
      </c>
      <c r="G497">
        <f t="shared" si="96"/>
        <v>327.81527848101268</v>
      </c>
      <c r="H497">
        <f t="shared" si="104"/>
        <v>1.2206148282097575</v>
      </c>
      <c r="I497" s="4">
        <f t="shared" si="97"/>
        <v>4.3000000000000003E-6</v>
      </c>
      <c r="J497" s="5">
        <f t="shared" si="105"/>
        <v>7.9686274509800172E-7</v>
      </c>
      <c r="K497" s="5">
        <f t="shared" si="106"/>
        <v>7.9271089504906326E-4</v>
      </c>
      <c r="L497" s="5">
        <f t="shared" si="100"/>
        <v>2.0865706338807264E-9</v>
      </c>
      <c r="M497" s="6">
        <f t="shared" si="98"/>
        <v>1.1087337368602083E-5</v>
      </c>
      <c r="N497">
        <f t="shared" si="99"/>
        <v>2.04E-4</v>
      </c>
      <c r="O497">
        <f t="shared" si="107"/>
        <v>0.12206148282097576</v>
      </c>
      <c r="P497">
        <f t="shared" si="101"/>
        <v>0.91413180160340501</v>
      </c>
      <c r="Q497">
        <f t="shared" si="102"/>
        <v>0.27898784150339706</v>
      </c>
      <c r="R497">
        <f t="shared" si="103"/>
        <v>0.27898784150339756</v>
      </c>
    </row>
    <row r="498" spans="6:18">
      <c r="F498">
        <f t="shared" si="108"/>
        <v>49.600000000000435</v>
      </c>
      <c r="G498">
        <f t="shared" si="96"/>
        <v>327.81527848101268</v>
      </c>
      <c r="H498">
        <f t="shared" si="104"/>
        <v>1.2206148282097575</v>
      </c>
      <c r="I498" s="4">
        <f t="shared" si="97"/>
        <v>4.3000000000000003E-6</v>
      </c>
      <c r="J498" s="5">
        <f t="shared" si="105"/>
        <v>7.9686274509800172E-7</v>
      </c>
      <c r="K498" s="5">
        <f t="shared" si="106"/>
        <v>7.9314089504906331E-4</v>
      </c>
      <c r="L498" s="5">
        <f t="shared" si="100"/>
        <v>2.0899680092388569E-9</v>
      </c>
      <c r="M498" s="6">
        <f t="shared" si="98"/>
        <v>1.10993691147539E-5</v>
      </c>
      <c r="N498">
        <f t="shared" si="99"/>
        <v>2.04E-4</v>
      </c>
      <c r="O498">
        <f t="shared" si="107"/>
        <v>0.12206148282097576</v>
      </c>
      <c r="P498">
        <f t="shared" si="101"/>
        <v>0.91417886184748531</v>
      </c>
      <c r="Q498">
        <f t="shared" si="102"/>
        <v>0.27894500312483494</v>
      </c>
      <c r="R498">
        <f t="shared" si="103"/>
        <v>0.27894500312483544</v>
      </c>
    </row>
    <row r="499" spans="6:18">
      <c r="F499">
        <f t="shared" si="108"/>
        <v>49.700000000000436</v>
      </c>
      <c r="G499">
        <f t="shared" si="96"/>
        <v>327.81527848101268</v>
      </c>
      <c r="H499">
        <f t="shared" si="104"/>
        <v>1.2206148282097575</v>
      </c>
      <c r="I499" s="4">
        <f t="shared" si="97"/>
        <v>4.3000000000000003E-6</v>
      </c>
      <c r="J499" s="5">
        <f t="shared" si="105"/>
        <v>7.9686274509800172E-7</v>
      </c>
      <c r="K499" s="5">
        <f t="shared" si="106"/>
        <v>7.9357089504906336E-4</v>
      </c>
      <c r="L499" s="5">
        <f t="shared" si="100"/>
        <v>2.0933690703575087E-9</v>
      </c>
      <c r="M499" s="6">
        <f t="shared" si="98"/>
        <v>1.1111407385665318E-5</v>
      </c>
      <c r="N499">
        <f t="shared" si="99"/>
        <v>2.04E-4</v>
      </c>
      <c r="O499">
        <f t="shared" si="107"/>
        <v>0.12206148282097576</v>
      </c>
      <c r="P499">
        <f t="shared" si="101"/>
        <v>0.91422582003703756</v>
      </c>
      <c r="Q499">
        <f t="shared" si="102"/>
        <v>0.27890225764529186</v>
      </c>
      <c r="R499">
        <f t="shared" si="103"/>
        <v>0.27890225764529236</v>
      </c>
    </row>
    <row r="500" spans="6:18">
      <c r="F500">
        <f t="shared" si="108"/>
        <v>49.800000000000438</v>
      </c>
      <c r="G500">
        <f t="shared" si="96"/>
        <v>327.81527848101268</v>
      </c>
      <c r="H500">
        <f t="shared" si="104"/>
        <v>1.2206148282097575</v>
      </c>
      <c r="I500" s="4">
        <f t="shared" si="97"/>
        <v>4.3000000000000003E-6</v>
      </c>
      <c r="J500" s="5">
        <f t="shared" si="105"/>
        <v>7.9686274509800172E-7</v>
      </c>
      <c r="K500" s="5">
        <f t="shared" si="106"/>
        <v>7.940008950490634E-4</v>
      </c>
      <c r="L500" s="5">
        <f t="shared" si="100"/>
        <v>2.0967738192349101E-9</v>
      </c>
      <c r="M500" s="6">
        <f t="shared" si="98"/>
        <v>1.1123452181336332E-5</v>
      </c>
      <c r="N500">
        <f t="shared" si="99"/>
        <v>2.04E-4</v>
      </c>
      <c r="O500">
        <f t="shared" si="107"/>
        <v>0.12206148282097576</v>
      </c>
      <c r="P500">
        <f t="shared" si="101"/>
        <v>0.91427267644855537</v>
      </c>
      <c r="Q500">
        <f t="shared" si="102"/>
        <v>0.27885960481307909</v>
      </c>
      <c r="R500">
        <f t="shared" si="103"/>
        <v>0.27885960481307959</v>
      </c>
    </row>
    <row r="501" spans="6:18">
      <c r="F501">
        <f t="shared" si="108"/>
        <v>49.900000000000439</v>
      </c>
      <c r="G501">
        <f t="shared" si="96"/>
        <v>327.81527848101268</v>
      </c>
      <c r="H501">
        <f t="shared" si="104"/>
        <v>1.2206148282097575</v>
      </c>
      <c r="I501" s="4">
        <f t="shared" si="97"/>
        <v>4.3000000000000003E-6</v>
      </c>
      <c r="J501" s="5">
        <f t="shared" si="105"/>
        <v>7.9686274509800172E-7</v>
      </c>
      <c r="K501" s="5">
        <f t="shared" si="106"/>
        <v>7.9443089504906345E-4</v>
      </c>
      <c r="L501" s="5">
        <f t="shared" si="100"/>
        <v>2.1001822578692905E-9</v>
      </c>
      <c r="M501" s="6">
        <f t="shared" si="98"/>
        <v>1.1135503501766948E-5</v>
      </c>
      <c r="N501">
        <f t="shared" si="99"/>
        <v>2.04E-4</v>
      </c>
      <c r="O501">
        <f t="shared" si="107"/>
        <v>0.12206148282097576</v>
      </c>
      <c r="P501">
        <f t="shared" si="101"/>
        <v>0.91431943135763349</v>
      </c>
      <c r="Q501">
        <f t="shared" si="102"/>
        <v>0.27881704437732563</v>
      </c>
      <c r="R501">
        <f t="shared" si="103"/>
        <v>0.27881704437732613</v>
      </c>
    </row>
    <row r="502" spans="6:18">
      <c r="F502">
        <f t="shared" si="108"/>
        <v>50.000000000000441</v>
      </c>
      <c r="G502">
        <f t="shared" si="96"/>
        <v>327.81527848101268</v>
      </c>
      <c r="H502">
        <f t="shared" si="104"/>
        <v>1.2206148282097575</v>
      </c>
      <c r="I502" s="4">
        <f t="shared" si="97"/>
        <v>4.3000000000000003E-6</v>
      </c>
      <c r="J502" s="5">
        <f t="shared" si="105"/>
        <v>7.9686274509800172E-7</v>
      </c>
      <c r="K502" s="5">
        <f t="shared" si="106"/>
        <v>7.948608950490635E-4</v>
      </c>
      <c r="L502" s="5">
        <f t="shared" si="100"/>
        <v>2.1035943882588784E-9</v>
      </c>
      <c r="M502" s="6">
        <f t="shared" si="98"/>
        <v>1.1147561346957162E-5</v>
      </c>
      <c r="N502">
        <f t="shared" si="99"/>
        <v>2.04E-4</v>
      </c>
      <c r="O502">
        <f t="shared" si="107"/>
        <v>0.12206148282097576</v>
      </c>
      <c r="P502">
        <f t="shared" si="101"/>
        <v>0.91436608503897221</v>
      </c>
      <c r="Q502">
        <f t="shared" si="102"/>
        <v>0.27877457608797523</v>
      </c>
      <c r="R502">
        <f t="shared" si="103"/>
        <v>0.27877457608797579</v>
      </c>
    </row>
    <row r="503" spans="6:18">
      <c r="F503">
        <f t="shared" si="108"/>
        <v>50.100000000000442</v>
      </c>
      <c r="G503">
        <f t="shared" si="96"/>
        <v>327.81527848101268</v>
      </c>
      <c r="H503">
        <f t="shared" si="104"/>
        <v>1.2206148282097575</v>
      </c>
      <c r="I503" s="4">
        <f t="shared" si="97"/>
        <v>4.3000000000000003E-6</v>
      </c>
      <c r="J503" s="5">
        <f t="shared" si="105"/>
        <v>7.9686274509800172E-7</v>
      </c>
      <c r="K503" s="5">
        <f t="shared" si="106"/>
        <v>7.9529089504906355E-4</v>
      </c>
      <c r="L503" s="5">
        <f t="shared" si="100"/>
        <v>2.1070102124019026E-9</v>
      </c>
      <c r="M503" s="6">
        <f t="shared" si="98"/>
        <v>1.1159625716906974E-5</v>
      </c>
      <c r="N503">
        <f t="shared" si="99"/>
        <v>2.04E-4</v>
      </c>
      <c r="O503">
        <f t="shared" si="107"/>
        <v>0.12206148282097576</v>
      </c>
      <c r="P503">
        <f t="shared" si="101"/>
        <v>0.91441263776638015</v>
      </c>
      <c r="Q503">
        <f t="shared" si="102"/>
        <v>0.27873219969578339</v>
      </c>
      <c r="R503">
        <f t="shared" si="103"/>
        <v>0.27873219969578394</v>
      </c>
    </row>
    <row r="504" spans="6:18">
      <c r="F504">
        <f t="shared" si="108"/>
        <v>50.200000000000443</v>
      </c>
      <c r="G504">
        <f t="shared" si="96"/>
        <v>327.81527848101268</v>
      </c>
      <c r="H504">
        <f t="shared" si="104"/>
        <v>1.2206148282097575</v>
      </c>
      <c r="I504" s="4">
        <f t="shared" si="97"/>
        <v>4.3000000000000003E-6</v>
      </c>
      <c r="J504" s="5">
        <f t="shared" si="105"/>
        <v>7.9686274509800172E-7</v>
      </c>
      <c r="K504" s="5">
        <f t="shared" si="106"/>
        <v>7.957208950490636E-4</v>
      </c>
      <c r="L504" s="5">
        <f t="shared" si="100"/>
        <v>2.1104297322965925E-9</v>
      </c>
      <c r="M504" s="6">
        <f t="shared" si="98"/>
        <v>1.1171696611616388E-5</v>
      </c>
      <c r="N504">
        <f t="shared" si="99"/>
        <v>2.04E-4</v>
      </c>
      <c r="O504">
        <f t="shared" si="107"/>
        <v>0.12206148282097576</v>
      </c>
      <c r="P504">
        <f t="shared" si="101"/>
        <v>0.91445908981277713</v>
      </c>
      <c r="Q504">
        <f t="shared" si="102"/>
        <v>0.2786899149523141</v>
      </c>
      <c r="R504">
        <f t="shared" si="103"/>
        <v>0.27868991495231465</v>
      </c>
    </row>
    <row r="505" spans="6:18">
      <c r="F505">
        <f t="shared" si="108"/>
        <v>50.300000000000445</v>
      </c>
      <c r="G505">
        <f t="shared" si="96"/>
        <v>327.81527848101268</v>
      </c>
      <c r="H505">
        <f t="shared" si="104"/>
        <v>1.2206148282097575</v>
      </c>
      <c r="I505" s="4">
        <f t="shared" si="97"/>
        <v>4.3000000000000003E-6</v>
      </c>
      <c r="J505" s="5">
        <f t="shared" si="105"/>
        <v>7.9686274509800172E-7</v>
      </c>
      <c r="K505" s="5">
        <f t="shared" si="106"/>
        <v>7.9615089504906365E-4</v>
      </c>
      <c r="L505" s="5">
        <f t="shared" si="100"/>
        <v>2.1138529499411761E-9</v>
      </c>
      <c r="M505" s="6">
        <f t="shared" si="98"/>
        <v>1.1183774031085398E-5</v>
      </c>
      <c r="N505">
        <f t="shared" si="99"/>
        <v>2.04E-4</v>
      </c>
      <c r="O505">
        <f t="shared" si="107"/>
        <v>0.12206148282097576</v>
      </c>
      <c r="P505">
        <f t="shared" si="101"/>
        <v>0.91450544145019874</v>
      </c>
      <c r="Q505">
        <f t="shared" si="102"/>
        <v>0.27864772160993684</v>
      </c>
      <c r="R505">
        <f t="shared" si="103"/>
        <v>0.27864772160993739</v>
      </c>
    </row>
    <row r="506" spans="6:18">
      <c r="F506">
        <f t="shared" si="108"/>
        <v>50.400000000000446</v>
      </c>
      <c r="G506">
        <f t="shared" si="96"/>
        <v>327.81527848101268</v>
      </c>
      <c r="H506">
        <f t="shared" si="104"/>
        <v>1.2206148282097575</v>
      </c>
      <c r="I506" s="4">
        <f t="shared" si="97"/>
        <v>4.3000000000000003E-6</v>
      </c>
      <c r="J506" s="5">
        <f t="shared" si="105"/>
        <v>7.9686274509800172E-7</v>
      </c>
      <c r="K506" s="5">
        <f t="shared" si="106"/>
        <v>7.9658089504906369E-4</v>
      </c>
      <c r="L506" s="5">
        <f t="shared" si="100"/>
        <v>2.1172798673338836E-9</v>
      </c>
      <c r="M506" s="6">
        <f t="shared" si="98"/>
        <v>1.1195857975314013E-5</v>
      </c>
      <c r="N506">
        <f t="shared" si="99"/>
        <v>2.04E-4</v>
      </c>
      <c r="O506">
        <f t="shared" si="107"/>
        <v>0.12206148282097576</v>
      </c>
      <c r="P506">
        <f t="shared" si="101"/>
        <v>0.91455169294979877</v>
      </c>
      <c r="Q506">
        <f t="shared" si="102"/>
        <v>0.2786056194218236</v>
      </c>
      <c r="R506">
        <f t="shared" si="103"/>
        <v>0.27860561942182416</v>
      </c>
    </row>
    <row r="507" spans="6:18">
      <c r="F507">
        <f t="shared" si="108"/>
        <v>50.500000000000448</v>
      </c>
      <c r="G507">
        <f t="shared" si="96"/>
        <v>327.81527848101268</v>
      </c>
      <c r="H507">
        <f t="shared" si="104"/>
        <v>1.2206148282097575</v>
      </c>
      <c r="I507" s="4">
        <f t="shared" si="97"/>
        <v>4.3000000000000003E-6</v>
      </c>
      <c r="J507" s="5">
        <f t="shared" si="105"/>
        <v>7.9686274509800172E-7</v>
      </c>
      <c r="K507" s="5">
        <f t="shared" si="106"/>
        <v>7.9701089504906374E-4</v>
      </c>
      <c r="L507" s="5">
        <f t="shared" si="100"/>
        <v>2.1207104864729421E-9</v>
      </c>
      <c r="M507" s="6">
        <f t="shared" si="98"/>
        <v>1.1207948444302221E-5</v>
      </c>
      <c r="N507">
        <f t="shared" si="99"/>
        <v>2.04E-4</v>
      </c>
      <c r="O507">
        <f t="shared" si="107"/>
        <v>0.12206148282097576</v>
      </c>
      <c r="P507">
        <f t="shared" si="101"/>
        <v>0.91459784458185267</v>
      </c>
      <c r="Q507">
        <f t="shared" si="102"/>
        <v>0.27856360814194581</v>
      </c>
      <c r="R507">
        <f t="shared" si="103"/>
        <v>0.27856360814194636</v>
      </c>
    </row>
    <row r="508" spans="6:18">
      <c r="F508">
        <f t="shared" si="108"/>
        <v>50.600000000000449</v>
      </c>
      <c r="G508">
        <f t="shared" si="96"/>
        <v>327.81527848101268</v>
      </c>
      <c r="H508">
        <f t="shared" si="104"/>
        <v>1.2206148282097575</v>
      </c>
      <c r="I508" s="4">
        <f t="shared" si="97"/>
        <v>4.3000000000000003E-6</v>
      </c>
      <c r="J508" s="5">
        <f t="shared" si="105"/>
        <v>7.9686274509800172E-7</v>
      </c>
      <c r="K508" s="5">
        <f t="shared" si="106"/>
        <v>7.9744089504906379E-4</v>
      </c>
      <c r="L508" s="5">
        <f t="shared" si="100"/>
        <v>2.1241448093565815E-9</v>
      </c>
      <c r="M508" s="6">
        <f t="shared" si="98"/>
        <v>1.122004543805003E-5</v>
      </c>
      <c r="N508">
        <f t="shared" si="99"/>
        <v>2.04E-4</v>
      </c>
      <c r="O508">
        <f t="shared" si="107"/>
        <v>0.12206148282097576</v>
      </c>
      <c r="P508">
        <f t="shared" si="101"/>
        <v>0.91464389661576107</v>
      </c>
      <c r="Q508">
        <f t="shared" si="102"/>
        <v>0.27852168752507128</v>
      </c>
      <c r="R508">
        <f t="shared" si="103"/>
        <v>0.27852168752507184</v>
      </c>
    </row>
    <row r="509" spans="6:18">
      <c r="F509">
        <f t="shared" si="108"/>
        <v>50.70000000000045</v>
      </c>
      <c r="G509">
        <f t="shared" si="96"/>
        <v>327.81527848101268</v>
      </c>
      <c r="H509">
        <f t="shared" si="104"/>
        <v>1.2206148282097575</v>
      </c>
      <c r="I509" s="4">
        <f t="shared" si="97"/>
        <v>4.3000000000000003E-6</v>
      </c>
      <c r="J509" s="5">
        <f t="shared" si="105"/>
        <v>7.9686274509800172E-7</v>
      </c>
      <c r="K509" s="5">
        <f t="shared" si="106"/>
        <v>7.9787089504906384E-4</v>
      </c>
      <c r="L509" s="5">
        <f t="shared" si="100"/>
        <v>2.127582837983031E-9</v>
      </c>
      <c r="M509" s="6">
        <f t="shared" si="98"/>
        <v>1.1232148956557441E-5</v>
      </c>
      <c r="N509">
        <f t="shared" si="99"/>
        <v>2.04E-4</v>
      </c>
      <c r="O509">
        <f t="shared" si="107"/>
        <v>0.12206148282097576</v>
      </c>
      <c r="P509">
        <f t="shared" si="101"/>
        <v>0.91468984932005271</v>
      </c>
      <c r="Q509">
        <f t="shared" si="102"/>
        <v>0.27847985732676128</v>
      </c>
      <c r="R509">
        <f t="shared" si="103"/>
        <v>0.27847985732676184</v>
      </c>
    </row>
    <row r="510" spans="6:18">
      <c r="F510">
        <f t="shared" si="108"/>
        <v>50.800000000000452</v>
      </c>
      <c r="G510">
        <f t="shared" si="96"/>
        <v>327.81527848101268</v>
      </c>
      <c r="H510">
        <f t="shared" si="104"/>
        <v>1.2206148282097575</v>
      </c>
      <c r="I510" s="4">
        <f t="shared" si="97"/>
        <v>4.3000000000000003E-6</v>
      </c>
      <c r="J510" s="5">
        <f t="shared" si="105"/>
        <v>7.9686274509800172E-7</v>
      </c>
      <c r="K510" s="5">
        <f t="shared" si="106"/>
        <v>7.9830089504906389E-4</v>
      </c>
      <c r="L510" s="5">
        <f t="shared" si="100"/>
        <v>2.1310245743505186E-9</v>
      </c>
      <c r="M510" s="6">
        <f t="shared" si="98"/>
        <v>1.124425899982445E-5</v>
      </c>
      <c r="N510">
        <f t="shared" si="99"/>
        <v>2.04E-4</v>
      </c>
      <c r="O510">
        <f t="shared" si="107"/>
        <v>0.12206148282097576</v>
      </c>
      <c r="P510">
        <f t="shared" si="101"/>
        <v>0.91473570296238849</v>
      </c>
      <c r="Q510">
        <f t="shared" si="102"/>
        <v>0.27843811730336748</v>
      </c>
      <c r="R510">
        <f t="shared" si="103"/>
        <v>0.27843811730336804</v>
      </c>
    </row>
    <row r="511" spans="6:18">
      <c r="F511">
        <f t="shared" si="108"/>
        <v>50.900000000000453</v>
      </c>
      <c r="G511">
        <f t="shared" si="96"/>
        <v>327.81527848101268</v>
      </c>
      <c r="H511">
        <f t="shared" si="104"/>
        <v>1.2206148282097575</v>
      </c>
      <c r="I511" s="4">
        <f t="shared" si="97"/>
        <v>4.3000000000000003E-6</v>
      </c>
      <c r="J511" s="5">
        <f t="shared" si="105"/>
        <v>7.9686274509800172E-7</v>
      </c>
      <c r="K511" s="5">
        <f t="shared" si="106"/>
        <v>7.9873089504906394E-4</v>
      </c>
      <c r="L511" s="5">
        <f t="shared" si="100"/>
        <v>2.1344700204572742E-9</v>
      </c>
      <c r="M511" s="6">
        <f t="shared" si="98"/>
        <v>1.125637556785106E-5</v>
      </c>
      <c r="N511">
        <f t="shared" si="99"/>
        <v>2.04E-4</v>
      </c>
      <c r="O511">
        <f t="shared" si="107"/>
        <v>0.12206148282097576</v>
      </c>
      <c r="P511">
        <f t="shared" si="101"/>
        <v>0.9147814578095641</v>
      </c>
      <c r="Q511">
        <f t="shared" si="102"/>
        <v>0.27839646721202899</v>
      </c>
      <c r="R511">
        <f t="shared" si="103"/>
        <v>0.27839646721202954</v>
      </c>
    </row>
    <row r="512" spans="6:18">
      <c r="F512">
        <f t="shared" si="108"/>
        <v>51.000000000000455</v>
      </c>
      <c r="G512">
        <f t="shared" si="96"/>
        <v>327.81527848101268</v>
      </c>
      <c r="H512">
        <f t="shared" si="104"/>
        <v>1.2206148282097575</v>
      </c>
      <c r="I512" s="4">
        <f t="shared" si="97"/>
        <v>4.3000000000000003E-6</v>
      </c>
      <c r="J512" s="5">
        <f t="shared" si="105"/>
        <v>7.9686274509800172E-7</v>
      </c>
      <c r="K512" s="5">
        <f t="shared" si="106"/>
        <v>7.9916089504906398E-4</v>
      </c>
      <c r="L512" s="5">
        <f t="shared" si="100"/>
        <v>2.1379191783015253E-9</v>
      </c>
      <c r="M512" s="6">
        <f t="shared" si="98"/>
        <v>1.1268498660637267E-5</v>
      </c>
      <c r="N512">
        <f t="shared" si="99"/>
        <v>2.04E-4</v>
      </c>
      <c r="O512">
        <f t="shared" si="107"/>
        <v>0.12206148282097576</v>
      </c>
      <c r="P512">
        <f t="shared" si="101"/>
        <v>0.9148271141275135</v>
      </c>
      <c r="Q512">
        <f t="shared" si="102"/>
        <v>0.27835490681066932</v>
      </c>
      <c r="R512">
        <f t="shared" si="103"/>
        <v>0.27835490681066988</v>
      </c>
    </row>
    <row r="513" spans="6:18">
      <c r="F513">
        <f t="shared" si="108"/>
        <v>51.100000000000456</v>
      </c>
      <c r="G513">
        <f t="shared" si="96"/>
        <v>327.81527848101268</v>
      </c>
      <c r="H513">
        <f t="shared" si="104"/>
        <v>1.2206148282097575</v>
      </c>
      <c r="I513" s="4">
        <f t="shared" si="97"/>
        <v>4.3000000000000003E-6</v>
      </c>
      <c r="J513" s="5">
        <f t="shared" si="105"/>
        <v>7.9686274509800172E-7</v>
      </c>
      <c r="K513" s="5">
        <f t="shared" si="106"/>
        <v>7.9959089504906403E-4</v>
      </c>
      <c r="L513" s="5">
        <f t="shared" si="100"/>
        <v>2.1413720498815013E-9</v>
      </c>
      <c r="M513" s="6">
        <f t="shared" si="98"/>
        <v>1.1280628278183072E-5</v>
      </c>
      <c r="N513">
        <f t="shared" si="99"/>
        <v>2.04E-4</v>
      </c>
      <c r="O513">
        <f t="shared" si="107"/>
        <v>0.12206148282097576</v>
      </c>
      <c r="P513">
        <f t="shared" si="101"/>
        <v>0.91487267218131185</v>
      </c>
      <c r="Q513">
        <f t="shared" si="102"/>
        <v>0.27831343585799367</v>
      </c>
      <c r="R513">
        <f t="shared" si="103"/>
        <v>0.27831343585799423</v>
      </c>
    </row>
    <row r="514" spans="6:18">
      <c r="F514">
        <f t="shared" si="108"/>
        <v>51.200000000000458</v>
      </c>
      <c r="G514">
        <f t="shared" ref="G514:G577" si="109">Tc+R_*F514</f>
        <v>327.81527848101268</v>
      </c>
      <c r="H514">
        <f t="shared" si="104"/>
        <v>1.2206148282097575</v>
      </c>
      <c r="I514" s="4">
        <f t="shared" ref="I514:I577" si="110">we</f>
        <v>4.3000000000000003E-6</v>
      </c>
      <c r="J514" s="5">
        <f t="shared" si="105"/>
        <v>7.9686274509800172E-7</v>
      </c>
      <c r="K514" s="5">
        <f t="shared" si="106"/>
        <v>8.0002089504906408E-4</v>
      </c>
      <c r="L514" s="5">
        <f t="shared" si="100"/>
        <v>2.1448286371954314E-9</v>
      </c>
      <c r="M514" s="6">
        <f t="shared" ref="M514:M577" si="111">f2_*f3_/f1_/K514*L514</f>
        <v>1.1292764420488478E-5</v>
      </c>
      <c r="N514">
        <f t="shared" ref="N514:N577" si="112">del_dl</f>
        <v>2.04E-4</v>
      </c>
      <c r="O514">
        <f t="shared" si="107"/>
        <v>0.12206148282097576</v>
      </c>
      <c r="P514">
        <f t="shared" si="101"/>
        <v>0.91491813223517915</v>
      </c>
      <c r="Q514">
        <f t="shared" si="102"/>
        <v>0.2782720541134856</v>
      </c>
      <c r="R514">
        <f t="shared" si="103"/>
        <v>0.27827205411348621</v>
      </c>
    </row>
    <row r="515" spans="6:18">
      <c r="F515">
        <f t="shared" si="108"/>
        <v>51.300000000000459</v>
      </c>
      <c r="G515">
        <f t="shared" si="109"/>
        <v>327.81527848101268</v>
      </c>
      <c r="H515">
        <f t="shared" si="104"/>
        <v>1.2206148282097575</v>
      </c>
      <c r="I515" s="4">
        <f t="shared" si="110"/>
        <v>4.3000000000000003E-6</v>
      </c>
      <c r="J515" s="5">
        <f t="shared" si="105"/>
        <v>7.9686274509800172E-7</v>
      </c>
      <c r="K515" s="5">
        <f t="shared" si="106"/>
        <v>8.0045089504906413E-4</v>
      </c>
      <c r="L515" s="5">
        <f t="shared" ref="L515:L578" si="113">K515^3*4/3*PI()</f>
        <v>2.148288942241545E-9</v>
      </c>
      <c r="M515" s="6">
        <f t="shared" si="111"/>
        <v>1.1304907087553488E-5</v>
      </c>
      <c r="N515">
        <f t="shared" si="112"/>
        <v>2.04E-4</v>
      </c>
      <c r="O515">
        <f t="shared" si="107"/>
        <v>0.12206148282097576</v>
      </c>
      <c r="P515">
        <f t="shared" ref="P515:P578" si="114">R515*O515+(1-R515)*H515</f>
        <v>0.91496349455248338</v>
      </c>
      <c r="Q515">
        <f t="shared" ref="Q515:Q578" si="115">Q514+pl/ps*Dl/N514*((Tc-Tf)/ml-Co)/H514/(1-kpart)*M514*dt/L514-Q514*3/K514*we*dt</f>
        <v>0.27823076133740449</v>
      </c>
      <c r="R515">
        <f t="shared" ref="R515:R578" si="116">esidtGeral(R514,K514,MAX(I514,J514),pl,ps,kpart,H514,(H515-H514)/dt,M514,L514,Dl,N514,Co,dt)</f>
        <v>0.2782307613374051</v>
      </c>
    </row>
    <row r="516" spans="6:18">
      <c r="F516">
        <f t="shared" si="108"/>
        <v>51.40000000000046</v>
      </c>
      <c r="G516">
        <f t="shared" si="109"/>
        <v>327.81527848101268</v>
      </c>
      <c r="H516">
        <f t="shared" si="104"/>
        <v>1.2206148282097575</v>
      </c>
      <c r="I516" s="4">
        <f t="shared" si="110"/>
        <v>4.3000000000000003E-6</v>
      </c>
      <c r="J516" s="5">
        <f t="shared" si="105"/>
        <v>7.9686274509800172E-7</v>
      </c>
      <c r="K516" s="5">
        <f t="shared" si="106"/>
        <v>8.0088089504906418E-4</v>
      </c>
      <c r="L516" s="5">
        <f t="shared" si="113"/>
        <v>2.1517529670180692E-9</v>
      </c>
      <c r="M516" s="6">
        <f t="shared" si="111"/>
        <v>1.1317056279378092E-5</v>
      </c>
      <c r="N516">
        <f t="shared" si="112"/>
        <v>2.04E-4</v>
      </c>
      <c r="O516">
        <f t="shared" si="107"/>
        <v>0.12206148282097576</v>
      </c>
      <c r="P516">
        <f t="shared" si="114"/>
        <v>0.91500875939574378</v>
      </c>
      <c r="Q516">
        <f t="shared" si="115"/>
        <v>0.27818955729078237</v>
      </c>
      <c r="R516">
        <f t="shared" si="116"/>
        <v>0.27818955729078298</v>
      </c>
    </row>
    <row r="517" spans="6:18">
      <c r="F517">
        <f t="shared" si="108"/>
        <v>51.500000000000462</v>
      </c>
      <c r="G517">
        <f t="shared" si="109"/>
        <v>327.81527848101268</v>
      </c>
      <c r="H517">
        <f t="shared" si="104"/>
        <v>1.2206148282097575</v>
      </c>
      <c r="I517" s="4">
        <f t="shared" si="110"/>
        <v>4.3000000000000003E-6</v>
      </c>
      <c r="J517" s="5">
        <f t="shared" si="105"/>
        <v>7.9686274509800172E-7</v>
      </c>
      <c r="K517" s="5">
        <f t="shared" si="106"/>
        <v>8.0131089504906423E-4</v>
      </c>
      <c r="L517" s="5">
        <f t="shared" si="113"/>
        <v>2.1552207135232339E-9</v>
      </c>
      <c r="M517" s="6">
        <f t="shared" si="111"/>
        <v>1.1329211995962293E-5</v>
      </c>
      <c r="N517">
        <f t="shared" si="112"/>
        <v>2.04E-4</v>
      </c>
      <c r="O517">
        <f t="shared" si="107"/>
        <v>0.12206148282097576</v>
      </c>
      <c r="P517">
        <f t="shared" si="114"/>
        <v>0.91505392702663346</v>
      </c>
      <c r="Q517">
        <f t="shared" si="115"/>
        <v>0.27814844173542114</v>
      </c>
      <c r="R517">
        <f t="shared" si="116"/>
        <v>0.27814844173542169</v>
      </c>
    </row>
    <row r="518" spans="6:18">
      <c r="F518">
        <f t="shared" si="108"/>
        <v>51.600000000000463</v>
      </c>
      <c r="G518">
        <f t="shared" si="109"/>
        <v>327.81527848101268</v>
      </c>
      <c r="H518">
        <f t="shared" si="104"/>
        <v>1.2206148282097575</v>
      </c>
      <c r="I518" s="4">
        <f t="shared" si="110"/>
        <v>4.3000000000000003E-6</v>
      </c>
      <c r="J518" s="5">
        <f t="shared" si="105"/>
        <v>7.9686274509800172E-7</v>
      </c>
      <c r="K518" s="5">
        <f t="shared" si="106"/>
        <v>8.0174089504906427E-4</v>
      </c>
      <c r="L518" s="5">
        <f t="shared" si="113"/>
        <v>2.1586921837552684E-9</v>
      </c>
      <c r="M518" s="6">
        <f t="shared" si="111"/>
        <v>1.1341374237306096E-5</v>
      </c>
      <c r="N518">
        <f t="shared" si="112"/>
        <v>2.04E-4</v>
      </c>
      <c r="O518">
        <f t="shared" si="107"/>
        <v>0.12206148282097576</v>
      </c>
      <c r="P518">
        <f t="shared" si="114"/>
        <v>0.91509899770598313</v>
      </c>
      <c r="Q518">
        <f t="shared" si="115"/>
        <v>0.27810741443388953</v>
      </c>
      <c r="R518">
        <f t="shared" si="116"/>
        <v>0.27810741443389009</v>
      </c>
    </row>
    <row r="519" spans="6:18">
      <c r="F519">
        <f t="shared" si="108"/>
        <v>51.700000000000465</v>
      </c>
      <c r="G519">
        <f t="shared" si="109"/>
        <v>327.81527848101268</v>
      </c>
      <c r="H519">
        <f t="shared" si="104"/>
        <v>1.2206148282097575</v>
      </c>
      <c r="I519" s="4">
        <f t="shared" si="110"/>
        <v>4.3000000000000003E-6</v>
      </c>
      <c r="J519" s="5">
        <f t="shared" si="105"/>
        <v>7.9686274509800172E-7</v>
      </c>
      <c r="K519" s="5">
        <f t="shared" si="106"/>
        <v>8.0217089504906432E-4</v>
      </c>
      <c r="L519" s="5">
        <f t="shared" si="113"/>
        <v>2.162167379712401E-9</v>
      </c>
      <c r="M519" s="6">
        <f t="shared" si="111"/>
        <v>1.1353543003409499E-5</v>
      </c>
      <c r="N519">
        <f t="shared" si="112"/>
        <v>2.04E-4</v>
      </c>
      <c r="O519">
        <f t="shared" si="107"/>
        <v>0.12206148282097576</v>
      </c>
      <c r="P519">
        <f t="shared" si="114"/>
        <v>0.9151439716937847</v>
      </c>
      <c r="Q519">
        <f t="shared" si="115"/>
        <v>0.27806647514952038</v>
      </c>
      <c r="R519">
        <f t="shared" si="116"/>
        <v>0.27806647514952093</v>
      </c>
    </row>
    <row r="520" spans="6:18">
      <c r="F520">
        <f t="shared" si="108"/>
        <v>51.800000000000466</v>
      </c>
      <c r="G520">
        <f t="shared" si="109"/>
        <v>327.81527848101268</v>
      </c>
      <c r="H520">
        <f t="shared" si="104"/>
        <v>1.2206148282097575</v>
      </c>
      <c r="I520" s="4">
        <f t="shared" si="110"/>
        <v>4.3000000000000003E-6</v>
      </c>
      <c r="J520" s="5">
        <f t="shared" si="105"/>
        <v>7.9686274509800172E-7</v>
      </c>
      <c r="K520" s="5">
        <f t="shared" si="106"/>
        <v>8.0260089504906437E-4</v>
      </c>
      <c r="L520" s="5">
        <f t="shared" si="113"/>
        <v>2.1656463033928611E-9</v>
      </c>
      <c r="M520" s="6">
        <f t="shared" si="111"/>
        <v>1.1365718294272503E-5</v>
      </c>
      <c r="N520">
        <f t="shared" si="112"/>
        <v>2.04E-4</v>
      </c>
      <c r="O520">
        <f t="shared" si="107"/>
        <v>0.12206148282097576</v>
      </c>
      <c r="P520">
        <f t="shared" si="114"/>
        <v>0.9151888492491933</v>
      </c>
      <c r="Q520">
        <f t="shared" si="115"/>
        <v>0.27802562364640776</v>
      </c>
      <c r="R520">
        <f t="shared" si="116"/>
        <v>0.27802562364640832</v>
      </c>
    </row>
    <row r="521" spans="6:18">
      <c r="F521">
        <f t="shared" si="108"/>
        <v>51.900000000000468</v>
      </c>
      <c r="G521">
        <f t="shared" si="109"/>
        <v>327.81527848101268</v>
      </c>
      <c r="H521">
        <f t="shared" si="104"/>
        <v>1.2206148282097575</v>
      </c>
      <c r="I521" s="4">
        <f t="shared" si="110"/>
        <v>4.3000000000000003E-6</v>
      </c>
      <c r="J521" s="5">
        <f t="shared" si="105"/>
        <v>7.9686274509800172E-7</v>
      </c>
      <c r="K521" s="5">
        <f t="shared" si="106"/>
        <v>8.0303089504906442E-4</v>
      </c>
      <c r="L521" s="5">
        <f t="shared" si="113"/>
        <v>2.1691289567948764E-9</v>
      </c>
      <c r="M521" s="6">
        <f t="shared" si="111"/>
        <v>1.1377900109895105E-5</v>
      </c>
      <c r="N521">
        <f t="shared" si="112"/>
        <v>2.04E-4</v>
      </c>
      <c r="O521">
        <f t="shared" si="107"/>
        <v>0.12206148282097576</v>
      </c>
      <c r="P521">
        <f t="shared" si="114"/>
        <v>0.91523363063053109</v>
      </c>
      <c r="Q521">
        <f t="shared" si="115"/>
        <v>0.27798485968940406</v>
      </c>
      <c r="R521">
        <f t="shared" si="116"/>
        <v>0.27798485968940462</v>
      </c>
    </row>
    <row r="522" spans="6:18">
      <c r="F522">
        <f t="shared" si="108"/>
        <v>52.000000000000469</v>
      </c>
      <c r="G522">
        <f t="shared" si="109"/>
        <v>327.81527848101268</v>
      </c>
      <c r="H522">
        <f t="shared" si="104"/>
        <v>1.2206148282097575</v>
      </c>
      <c r="I522" s="4">
        <f t="shared" si="110"/>
        <v>4.3000000000000003E-6</v>
      </c>
      <c r="J522" s="5">
        <f t="shared" si="105"/>
        <v>7.9686274509800172E-7</v>
      </c>
      <c r="K522" s="5">
        <f t="shared" si="106"/>
        <v>8.0346089504906447E-4</v>
      </c>
      <c r="L522" s="5">
        <f t="shared" si="113"/>
        <v>2.172615341916677E-9</v>
      </c>
      <c r="M522" s="6">
        <f t="shared" si="111"/>
        <v>1.1390088450277307E-5</v>
      </c>
      <c r="N522">
        <f t="shared" si="112"/>
        <v>2.04E-4</v>
      </c>
      <c r="O522">
        <f t="shared" si="107"/>
        <v>0.12206148282097576</v>
      </c>
      <c r="P522">
        <f t="shared" si="114"/>
        <v>0.9152783160952902</v>
      </c>
      <c r="Q522">
        <f t="shared" si="115"/>
        <v>0.27794418304411711</v>
      </c>
      <c r="R522">
        <f t="shared" si="116"/>
        <v>0.27794418304411767</v>
      </c>
    </row>
    <row r="523" spans="6:18">
      <c r="F523">
        <f t="shared" si="108"/>
        <v>52.10000000000047</v>
      </c>
      <c r="G523">
        <f t="shared" si="109"/>
        <v>327.81527848101268</v>
      </c>
      <c r="H523">
        <f t="shared" si="104"/>
        <v>1.2206148282097575</v>
      </c>
      <c r="I523" s="4">
        <f t="shared" si="110"/>
        <v>4.3000000000000003E-6</v>
      </c>
      <c r="J523" s="5">
        <f t="shared" si="105"/>
        <v>7.9686274509800172E-7</v>
      </c>
      <c r="K523" s="5">
        <f t="shared" si="106"/>
        <v>8.0389089504906452E-4</v>
      </c>
      <c r="L523" s="5">
        <f t="shared" si="113"/>
        <v>2.1761054607564909E-9</v>
      </c>
      <c r="M523" s="6">
        <f t="shared" si="111"/>
        <v>1.1402283315419106E-5</v>
      </c>
      <c r="N523">
        <f t="shared" si="112"/>
        <v>2.04E-4</v>
      </c>
      <c r="O523">
        <f t="shared" si="107"/>
        <v>0.12206148282097576</v>
      </c>
      <c r="P523">
        <f t="shared" si="114"/>
        <v>0.91532290590013621</v>
      </c>
      <c r="Q523">
        <f t="shared" si="115"/>
        <v>0.27790359347690735</v>
      </c>
      <c r="R523">
        <f t="shared" si="116"/>
        <v>0.27790359347690796</v>
      </c>
    </row>
    <row r="524" spans="6:18">
      <c r="F524">
        <f t="shared" si="108"/>
        <v>52.200000000000472</v>
      </c>
      <c r="G524">
        <f t="shared" si="109"/>
        <v>327.81527848101268</v>
      </c>
      <c r="H524">
        <f t="shared" si="104"/>
        <v>1.2206148282097575</v>
      </c>
      <c r="I524" s="4">
        <f t="shared" si="110"/>
        <v>4.3000000000000003E-6</v>
      </c>
      <c r="J524" s="5">
        <f t="shared" si="105"/>
        <v>7.9686274509800172E-7</v>
      </c>
      <c r="K524" s="5">
        <f t="shared" si="106"/>
        <v>8.0432089504906457E-4</v>
      </c>
      <c r="L524" s="5">
        <f t="shared" si="113"/>
        <v>2.1795993153125475E-9</v>
      </c>
      <c r="M524" s="6">
        <f t="shared" si="111"/>
        <v>1.1414484705320508E-5</v>
      </c>
      <c r="N524">
        <f t="shared" si="112"/>
        <v>2.04E-4</v>
      </c>
      <c r="O524">
        <f t="shared" si="107"/>
        <v>0.12206148282097576</v>
      </c>
      <c r="P524">
        <f t="shared" si="114"/>
        <v>0.91536740030091102</v>
      </c>
      <c r="Q524">
        <f t="shared" si="115"/>
        <v>0.2778630907548853</v>
      </c>
      <c r="R524">
        <f t="shared" si="116"/>
        <v>0.27786309075488586</v>
      </c>
    </row>
    <row r="525" spans="6:18">
      <c r="F525">
        <f t="shared" si="108"/>
        <v>52.300000000000473</v>
      </c>
      <c r="G525">
        <f t="shared" si="109"/>
        <v>327.81527848101268</v>
      </c>
      <c r="H525">
        <f t="shared" si="104"/>
        <v>1.2206148282097575</v>
      </c>
      <c r="I525" s="4">
        <f t="shared" si="110"/>
        <v>4.3000000000000003E-6</v>
      </c>
      <c r="J525" s="5">
        <f t="shared" si="105"/>
        <v>7.9686274509800172E-7</v>
      </c>
      <c r="K525" s="5">
        <f t="shared" si="106"/>
        <v>8.0475089504906461E-4</v>
      </c>
      <c r="L525" s="5">
        <f t="shared" si="113"/>
        <v>2.1830969075830747E-9</v>
      </c>
      <c r="M525" s="6">
        <f t="shared" si="111"/>
        <v>1.1426692619981503E-5</v>
      </c>
      <c r="N525">
        <f t="shared" si="112"/>
        <v>2.04E-4</v>
      </c>
      <c r="O525">
        <f t="shared" si="107"/>
        <v>0.12206148282097576</v>
      </c>
      <c r="P525">
        <f t="shared" si="114"/>
        <v>0.91541179955263541</v>
      </c>
      <c r="Q525">
        <f t="shared" si="115"/>
        <v>0.27782267464590815</v>
      </c>
      <c r="R525">
        <f t="shared" si="116"/>
        <v>0.27782267464590876</v>
      </c>
    </row>
    <row r="526" spans="6:18">
      <c r="F526">
        <f t="shared" si="108"/>
        <v>52.400000000000475</v>
      </c>
      <c r="G526">
        <f t="shared" si="109"/>
        <v>327.81527848101268</v>
      </c>
      <c r="H526">
        <f t="shared" si="104"/>
        <v>1.2206148282097575</v>
      </c>
      <c r="I526" s="4">
        <f t="shared" si="110"/>
        <v>4.3000000000000003E-6</v>
      </c>
      <c r="J526" s="5">
        <f t="shared" si="105"/>
        <v>7.9686274509800172E-7</v>
      </c>
      <c r="K526" s="5">
        <f t="shared" si="106"/>
        <v>8.0518089504906466E-4</v>
      </c>
      <c r="L526" s="5">
        <f t="shared" si="113"/>
        <v>2.1865982395663025E-9</v>
      </c>
      <c r="M526" s="6">
        <f t="shared" si="111"/>
        <v>1.1438907059402101E-5</v>
      </c>
      <c r="N526">
        <f t="shared" si="112"/>
        <v>2.04E-4</v>
      </c>
      <c r="O526">
        <f t="shared" si="107"/>
        <v>0.12206148282097576</v>
      </c>
      <c r="P526">
        <f t="shared" si="114"/>
        <v>0.91545610390951282</v>
      </c>
      <c r="Q526">
        <f t="shared" si="115"/>
        <v>0.27778234491857767</v>
      </c>
      <c r="R526">
        <f t="shared" si="116"/>
        <v>0.27778234491857828</v>
      </c>
    </row>
    <row r="527" spans="6:18">
      <c r="F527">
        <f t="shared" si="108"/>
        <v>52.500000000000476</v>
      </c>
      <c r="G527">
        <f t="shared" si="109"/>
        <v>327.81527848101268</v>
      </c>
      <c r="H527">
        <f t="shared" si="104"/>
        <v>1.2206148282097575</v>
      </c>
      <c r="I527" s="4">
        <f t="shared" si="110"/>
        <v>4.3000000000000003E-6</v>
      </c>
      <c r="J527" s="5">
        <f t="shared" si="105"/>
        <v>7.9686274509800172E-7</v>
      </c>
      <c r="K527" s="5">
        <f t="shared" si="106"/>
        <v>8.0561089504906471E-4</v>
      </c>
      <c r="L527" s="5">
        <f t="shared" si="113"/>
        <v>2.1901033132604595E-9</v>
      </c>
      <c r="M527" s="6">
        <f t="shared" si="111"/>
        <v>1.14511280235823E-5</v>
      </c>
      <c r="N527">
        <f t="shared" si="112"/>
        <v>2.04E-4</v>
      </c>
      <c r="O527">
        <f t="shared" si="107"/>
        <v>0.12206148282097576</v>
      </c>
      <c r="P527">
        <f t="shared" si="114"/>
        <v>0.91550031362493245</v>
      </c>
      <c r="Q527">
        <f t="shared" si="115"/>
        <v>0.27774210134223692</v>
      </c>
      <c r="R527">
        <f t="shared" si="116"/>
        <v>0.27774210134223754</v>
      </c>
    </row>
    <row r="528" spans="6:18">
      <c r="F528">
        <f t="shared" si="108"/>
        <v>52.600000000000477</v>
      </c>
      <c r="G528">
        <f t="shared" si="109"/>
        <v>327.81527848101268</v>
      </c>
      <c r="H528">
        <f t="shared" si="104"/>
        <v>1.2206148282097575</v>
      </c>
      <c r="I528" s="4">
        <f t="shared" si="110"/>
        <v>4.3000000000000003E-6</v>
      </c>
      <c r="J528" s="5">
        <f t="shared" si="105"/>
        <v>7.9686274509800172E-7</v>
      </c>
      <c r="K528" s="5">
        <f t="shared" si="106"/>
        <v>8.0604089504906476E-4</v>
      </c>
      <c r="L528" s="5">
        <f t="shared" si="113"/>
        <v>2.1936121306637748E-9</v>
      </c>
      <c r="M528" s="6">
        <f t="shared" si="111"/>
        <v>1.1463355512522097E-5</v>
      </c>
      <c r="N528">
        <f t="shared" si="112"/>
        <v>2.04E-4</v>
      </c>
      <c r="O528">
        <f t="shared" si="107"/>
        <v>0.12206148282097576</v>
      </c>
      <c r="P528">
        <f t="shared" si="114"/>
        <v>0.91554442895147137</v>
      </c>
      <c r="Q528">
        <f t="shared" si="115"/>
        <v>0.27770194368696766</v>
      </c>
      <c r="R528">
        <f t="shared" si="116"/>
        <v>0.27770194368696827</v>
      </c>
    </row>
    <row r="529" spans="6:18">
      <c r="F529">
        <f t="shared" si="108"/>
        <v>52.700000000000479</v>
      </c>
      <c r="G529">
        <f t="shared" si="109"/>
        <v>327.81527848101268</v>
      </c>
      <c r="H529">
        <f t="shared" si="104"/>
        <v>1.2206148282097575</v>
      </c>
      <c r="I529" s="4">
        <f t="shared" si="110"/>
        <v>4.3000000000000003E-6</v>
      </c>
      <c r="J529" s="5">
        <f t="shared" si="105"/>
        <v>7.9686274509800172E-7</v>
      </c>
      <c r="K529" s="5">
        <f t="shared" si="106"/>
        <v>8.0647089504906481E-4</v>
      </c>
      <c r="L529" s="5">
        <f t="shared" si="113"/>
        <v>2.197124693774476E-9</v>
      </c>
      <c r="M529" s="6">
        <f t="shared" si="111"/>
        <v>1.1475589526221491E-5</v>
      </c>
      <c r="N529">
        <f t="shared" si="112"/>
        <v>2.04E-4</v>
      </c>
      <c r="O529">
        <f t="shared" si="107"/>
        <v>0.12206148282097576</v>
      </c>
      <c r="P529">
        <f t="shared" si="114"/>
        <v>0.91558845014089907</v>
      </c>
      <c r="Q529">
        <f t="shared" si="115"/>
        <v>0.27766187172358758</v>
      </c>
      <c r="R529">
        <f t="shared" si="116"/>
        <v>0.27766187172358819</v>
      </c>
    </row>
    <row r="530" spans="6:18">
      <c r="F530">
        <f t="shared" si="108"/>
        <v>52.80000000000048</v>
      </c>
      <c r="G530">
        <f t="shared" si="109"/>
        <v>327.81527848101268</v>
      </c>
      <c r="H530">
        <f t="shared" si="104"/>
        <v>1.2206148282097575</v>
      </c>
      <c r="I530" s="4">
        <f t="shared" si="110"/>
        <v>4.3000000000000003E-6</v>
      </c>
      <c r="J530" s="5">
        <f t="shared" si="105"/>
        <v>7.9686274509800172E-7</v>
      </c>
      <c r="K530" s="5">
        <f t="shared" si="106"/>
        <v>8.0690089504906486E-4</v>
      </c>
      <c r="L530" s="5">
        <f t="shared" si="113"/>
        <v>2.2006410045907935E-9</v>
      </c>
      <c r="M530" s="6">
        <f t="shared" si="111"/>
        <v>1.148783006468049E-5</v>
      </c>
      <c r="N530">
        <f t="shared" si="112"/>
        <v>2.04E-4</v>
      </c>
      <c r="O530">
        <f t="shared" si="107"/>
        <v>0.12206148282097576</v>
      </c>
      <c r="P530">
        <f t="shared" si="114"/>
        <v>0.91563237744417847</v>
      </c>
      <c r="Q530">
        <f t="shared" si="115"/>
        <v>0.27762188522364756</v>
      </c>
      <c r="R530">
        <f t="shared" si="116"/>
        <v>0.27762188522364817</v>
      </c>
    </row>
    <row r="531" spans="6:18">
      <c r="F531">
        <f t="shared" si="108"/>
        <v>52.900000000000482</v>
      </c>
      <c r="G531">
        <f t="shared" si="109"/>
        <v>327.81527848101268</v>
      </c>
      <c r="H531">
        <f t="shared" ref="H531:H594" si="117">(G531-Tf)/ml</f>
        <v>1.2206148282097575</v>
      </c>
      <c r="I531" s="4">
        <f t="shared" si="110"/>
        <v>4.3000000000000003E-6</v>
      </c>
      <c r="J531" s="5">
        <f t="shared" ref="J531:J594" si="118">Glob(H531,N531,Dl,Co,kpart)</f>
        <v>7.9686274509800172E-7</v>
      </c>
      <c r="K531" s="5">
        <f t="shared" ref="K531:K594" si="119">I530*dt+K530</f>
        <v>8.073308950490649E-4</v>
      </c>
      <c r="L531" s="5">
        <f t="shared" si="113"/>
        <v>2.2041610651109552E-9</v>
      </c>
      <c r="M531" s="6">
        <f t="shared" si="111"/>
        <v>1.1500077127899082E-5</v>
      </c>
      <c r="N531">
        <f t="shared" si="112"/>
        <v>2.04E-4</v>
      </c>
      <c r="O531">
        <f t="shared" ref="O531:O594" si="120">O530+(kpart*H530-O530)/L530/R530*(L530*(R531-R530)+R530*MAX(I530,J530)*M530*dt)</f>
        <v>0.12206148282097576</v>
      </c>
      <c r="P531">
        <f t="shared" si="114"/>
        <v>0.91567621111147102</v>
      </c>
      <c r="Q531">
        <f t="shared" si="115"/>
        <v>0.27758198395942896</v>
      </c>
      <c r="R531">
        <f t="shared" si="116"/>
        <v>0.27758198395942957</v>
      </c>
    </row>
    <row r="532" spans="6:18">
      <c r="F532">
        <f t="shared" si="108"/>
        <v>53.000000000000483</v>
      </c>
      <c r="G532">
        <f t="shared" si="109"/>
        <v>327.81527848101268</v>
      </c>
      <c r="H532">
        <f t="shared" si="117"/>
        <v>1.2206148282097575</v>
      </c>
      <c r="I532" s="4">
        <f t="shared" si="110"/>
        <v>4.3000000000000003E-6</v>
      </c>
      <c r="J532" s="5">
        <f t="shared" si="118"/>
        <v>7.9686274509800172E-7</v>
      </c>
      <c r="K532" s="5">
        <f t="shared" si="119"/>
        <v>8.0776089504906495E-4</v>
      </c>
      <c r="L532" s="5">
        <f t="shared" si="113"/>
        <v>2.2076848773331902E-9</v>
      </c>
      <c r="M532" s="6">
        <f t="shared" si="111"/>
        <v>1.1512330715877278E-5</v>
      </c>
      <c r="N532">
        <f t="shared" si="112"/>
        <v>2.04E-4</v>
      </c>
      <c r="O532">
        <f t="shared" si="120"/>
        <v>0.12206148282097576</v>
      </c>
      <c r="P532">
        <f t="shared" si="114"/>
        <v>0.91571995139213835</v>
      </c>
      <c r="Q532">
        <f t="shared" si="115"/>
        <v>0.2775421677039408</v>
      </c>
      <c r="R532">
        <f t="shared" si="116"/>
        <v>0.27754216770394147</v>
      </c>
    </row>
    <row r="533" spans="6:18">
      <c r="F533">
        <f t="shared" si="108"/>
        <v>53.100000000000485</v>
      </c>
      <c r="G533">
        <f t="shared" si="109"/>
        <v>327.81527848101268</v>
      </c>
      <c r="H533">
        <f t="shared" si="117"/>
        <v>1.2206148282097575</v>
      </c>
      <c r="I533" s="4">
        <f t="shared" si="110"/>
        <v>4.3000000000000003E-6</v>
      </c>
      <c r="J533" s="5">
        <f t="shared" si="118"/>
        <v>7.9686274509800172E-7</v>
      </c>
      <c r="K533" s="5">
        <f t="shared" si="119"/>
        <v>8.08190895049065E-4</v>
      </c>
      <c r="L533" s="5">
        <f t="shared" si="113"/>
        <v>2.2112124432557274E-9</v>
      </c>
      <c r="M533" s="6">
        <f t="shared" si="111"/>
        <v>1.152459082861507E-5</v>
      </c>
      <c r="N533">
        <f t="shared" si="112"/>
        <v>2.04E-4</v>
      </c>
      <c r="O533">
        <f t="shared" si="120"/>
        <v>0.12206148282097576</v>
      </c>
      <c r="P533">
        <f t="shared" si="114"/>
        <v>0.91576359853474565</v>
      </c>
      <c r="Q533">
        <f t="shared" si="115"/>
        <v>0.27750243623091725</v>
      </c>
      <c r="R533">
        <f t="shared" si="116"/>
        <v>0.27750243623091786</v>
      </c>
    </row>
    <row r="534" spans="6:18">
      <c r="F534">
        <f t="shared" si="108"/>
        <v>53.200000000000486</v>
      </c>
      <c r="G534">
        <f t="shared" si="109"/>
        <v>327.81527848101268</v>
      </c>
      <c r="H534">
        <f t="shared" si="117"/>
        <v>1.2206148282097575</v>
      </c>
      <c r="I534" s="4">
        <f t="shared" si="110"/>
        <v>4.3000000000000003E-6</v>
      </c>
      <c r="J534" s="5">
        <f t="shared" si="118"/>
        <v>7.9686274509800172E-7</v>
      </c>
      <c r="K534" s="5">
        <f t="shared" si="119"/>
        <v>8.0862089504906505E-4</v>
      </c>
      <c r="L534" s="5">
        <f t="shared" si="113"/>
        <v>2.2147437648767959E-9</v>
      </c>
      <c r="M534" s="6">
        <f t="shared" si="111"/>
        <v>1.1536857466112465E-5</v>
      </c>
      <c r="N534">
        <f t="shared" si="112"/>
        <v>2.04E-4</v>
      </c>
      <c r="O534">
        <f t="shared" si="120"/>
        <v>0.12206148282097576</v>
      </c>
      <c r="P534">
        <f t="shared" si="114"/>
        <v>0.91580715278706459</v>
      </c>
      <c r="Q534">
        <f t="shared" si="115"/>
        <v>0.27746278931481461</v>
      </c>
      <c r="R534">
        <f t="shared" si="116"/>
        <v>0.27746278931481522</v>
      </c>
    </row>
    <row r="535" spans="6:18">
      <c r="F535">
        <f t="shared" si="108"/>
        <v>53.300000000000487</v>
      </c>
      <c r="G535">
        <f t="shared" si="109"/>
        <v>327.81527848101268</v>
      </c>
      <c r="H535">
        <f t="shared" si="117"/>
        <v>1.2206148282097575</v>
      </c>
      <c r="I535" s="4">
        <f t="shared" si="110"/>
        <v>4.3000000000000003E-6</v>
      </c>
      <c r="J535" s="5">
        <f t="shared" si="118"/>
        <v>7.9686274509800172E-7</v>
      </c>
      <c r="K535" s="5">
        <f t="shared" si="119"/>
        <v>8.090508950490651E-4</v>
      </c>
      <c r="L535" s="5">
        <f t="shared" si="113"/>
        <v>2.2182788441946239E-9</v>
      </c>
      <c r="M535" s="6">
        <f t="shared" si="111"/>
        <v>1.1549130628369455E-5</v>
      </c>
      <c r="N535">
        <f t="shared" si="112"/>
        <v>2.04E-4</v>
      </c>
      <c r="O535">
        <f t="shared" si="120"/>
        <v>0.12206148282097576</v>
      </c>
      <c r="P535">
        <f t="shared" si="114"/>
        <v>0.91585061439607629</v>
      </c>
      <c r="Q535">
        <f t="shared" si="115"/>
        <v>0.27742322673080888</v>
      </c>
      <c r="R535">
        <f t="shared" si="116"/>
        <v>0.27742322673080949</v>
      </c>
    </row>
    <row r="536" spans="6:18">
      <c r="F536">
        <f t="shared" si="108"/>
        <v>53.400000000000489</v>
      </c>
      <c r="G536">
        <f t="shared" si="109"/>
        <v>327.81527848101268</v>
      </c>
      <c r="H536">
        <f t="shared" si="117"/>
        <v>1.2206148282097575</v>
      </c>
      <c r="I536" s="4">
        <f t="shared" si="110"/>
        <v>4.3000000000000003E-6</v>
      </c>
      <c r="J536" s="5">
        <f t="shared" si="118"/>
        <v>7.9686274509800172E-7</v>
      </c>
      <c r="K536" s="5">
        <f t="shared" si="119"/>
        <v>8.0948089504906515E-4</v>
      </c>
      <c r="L536" s="5">
        <f t="shared" si="113"/>
        <v>2.2218176832074409E-9</v>
      </c>
      <c r="M536" s="6">
        <f t="shared" si="111"/>
        <v>1.156141031538605E-5</v>
      </c>
      <c r="N536">
        <f t="shared" si="112"/>
        <v>2.04E-4</v>
      </c>
      <c r="O536">
        <f t="shared" si="120"/>
        <v>0.12206148282097576</v>
      </c>
      <c r="P536">
        <f t="shared" si="114"/>
        <v>0.91589398360797436</v>
      </c>
      <c r="Q536">
        <f t="shared" si="115"/>
        <v>0.27738374825479301</v>
      </c>
      <c r="R536">
        <f t="shared" si="116"/>
        <v>0.27738374825479362</v>
      </c>
    </row>
    <row r="537" spans="6:18">
      <c r="F537">
        <f t="shared" si="108"/>
        <v>53.50000000000049</v>
      </c>
      <c r="G537">
        <f t="shared" si="109"/>
        <v>327.81527848101268</v>
      </c>
      <c r="H537">
        <f t="shared" si="117"/>
        <v>1.2206148282097575</v>
      </c>
      <c r="I537" s="4">
        <f t="shared" si="110"/>
        <v>4.3000000000000003E-6</v>
      </c>
      <c r="J537" s="5">
        <f t="shared" si="118"/>
        <v>7.9686274509800172E-7</v>
      </c>
      <c r="K537" s="5">
        <f t="shared" si="119"/>
        <v>8.0991089504906519E-4</v>
      </c>
      <c r="L537" s="5">
        <f t="shared" si="113"/>
        <v>2.2253602839134757E-9</v>
      </c>
      <c r="M537" s="6">
        <f t="shared" si="111"/>
        <v>1.1573696527162242E-5</v>
      </c>
      <c r="N537">
        <f t="shared" si="112"/>
        <v>2.04E-4</v>
      </c>
      <c r="O537">
        <f t="shared" si="120"/>
        <v>0.12206148282097576</v>
      </c>
      <c r="P537">
        <f t="shared" si="114"/>
        <v>0.91593726066816772</v>
      </c>
      <c r="Q537">
        <f t="shared" si="115"/>
        <v>0.27734435366337429</v>
      </c>
      <c r="R537">
        <f t="shared" si="116"/>
        <v>0.27734435366337484</v>
      </c>
    </row>
    <row r="538" spans="6:18">
      <c r="F538">
        <f t="shared" si="108"/>
        <v>53.600000000000492</v>
      </c>
      <c r="G538">
        <f t="shared" si="109"/>
        <v>327.81527848101268</v>
      </c>
      <c r="H538">
        <f t="shared" si="117"/>
        <v>1.2206148282097575</v>
      </c>
      <c r="I538" s="4">
        <f t="shared" si="110"/>
        <v>4.3000000000000003E-6</v>
      </c>
      <c r="J538" s="5">
        <f t="shared" si="118"/>
        <v>7.9686274509800172E-7</v>
      </c>
      <c r="K538" s="5">
        <f t="shared" si="119"/>
        <v>8.1034089504906524E-4</v>
      </c>
      <c r="L538" s="5">
        <f t="shared" si="113"/>
        <v>2.2289066483109564E-9</v>
      </c>
      <c r="M538" s="6">
        <f t="shared" si="111"/>
        <v>1.1585989263698028E-5</v>
      </c>
      <c r="N538">
        <f t="shared" si="112"/>
        <v>2.04E-4</v>
      </c>
      <c r="O538">
        <f t="shared" si="120"/>
        <v>0.12206148282097576</v>
      </c>
      <c r="P538">
        <f t="shared" si="114"/>
        <v>0.91598044582128324</v>
      </c>
      <c r="Q538">
        <f t="shared" si="115"/>
        <v>0.27730504273387147</v>
      </c>
      <c r="R538">
        <f t="shared" si="116"/>
        <v>0.27730504273387208</v>
      </c>
    </row>
    <row r="539" spans="6:18">
      <c r="F539">
        <f t="shared" si="108"/>
        <v>53.700000000000493</v>
      </c>
      <c r="G539">
        <f t="shared" si="109"/>
        <v>327.81527848101268</v>
      </c>
      <c r="H539">
        <f t="shared" si="117"/>
        <v>1.2206148282097575</v>
      </c>
      <c r="I539" s="4">
        <f t="shared" si="110"/>
        <v>4.3000000000000003E-6</v>
      </c>
      <c r="J539" s="5">
        <f t="shared" si="118"/>
        <v>7.9686274509800172E-7</v>
      </c>
      <c r="K539" s="5">
        <f t="shared" si="119"/>
        <v>8.1077089504906529E-4</v>
      </c>
      <c r="L539" s="5">
        <f t="shared" si="113"/>
        <v>2.2324567783981123E-9</v>
      </c>
      <c r="M539" s="6">
        <f t="shared" si="111"/>
        <v>1.1598288524993417E-5</v>
      </c>
      <c r="N539">
        <f t="shared" si="112"/>
        <v>2.04E-4</v>
      </c>
      <c r="O539">
        <f t="shared" si="120"/>
        <v>0.12206148282097576</v>
      </c>
      <c r="P539">
        <f t="shared" si="114"/>
        <v>0.91602353931116953</v>
      </c>
      <c r="Q539">
        <f t="shared" si="115"/>
        <v>0.27726581524431249</v>
      </c>
      <c r="R539">
        <f t="shared" si="116"/>
        <v>0.2772658152443131</v>
      </c>
    </row>
    <row r="540" spans="6:18">
      <c r="F540">
        <f t="shared" ref="F540:F603" si="121">F539+dt</f>
        <v>53.800000000000495</v>
      </c>
      <c r="G540">
        <f t="shared" si="109"/>
        <v>327.81527848101268</v>
      </c>
      <c r="H540">
        <f t="shared" si="117"/>
        <v>1.2206148282097575</v>
      </c>
      <c r="I540" s="4">
        <f t="shared" si="110"/>
        <v>4.3000000000000003E-6</v>
      </c>
      <c r="J540" s="5">
        <f t="shared" si="118"/>
        <v>7.9686274509800172E-7</v>
      </c>
      <c r="K540" s="5">
        <f t="shared" si="119"/>
        <v>8.1120089504906534E-4</v>
      </c>
      <c r="L540" s="5">
        <f t="shared" si="113"/>
        <v>2.2360106761731731E-9</v>
      </c>
      <c r="M540" s="6">
        <f t="shared" si="111"/>
        <v>1.1610594311048408E-5</v>
      </c>
      <c r="N540">
        <f t="shared" si="112"/>
        <v>2.04E-4</v>
      </c>
      <c r="O540">
        <f t="shared" si="120"/>
        <v>0.12206148282097576</v>
      </c>
      <c r="P540">
        <f t="shared" si="114"/>
        <v>0.9160665413808986</v>
      </c>
      <c r="Q540">
        <f t="shared" si="115"/>
        <v>0.27722667097343151</v>
      </c>
      <c r="R540">
        <f t="shared" si="116"/>
        <v>0.27722667097343212</v>
      </c>
    </row>
    <row r="541" spans="6:18">
      <c r="F541">
        <f t="shared" si="121"/>
        <v>53.900000000000496</v>
      </c>
      <c r="G541">
        <f t="shared" si="109"/>
        <v>327.81527848101268</v>
      </c>
      <c r="H541">
        <f t="shared" si="117"/>
        <v>1.2206148282097575</v>
      </c>
      <c r="I541" s="4">
        <f t="shared" si="110"/>
        <v>4.3000000000000003E-6</v>
      </c>
      <c r="J541" s="5">
        <f t="shared" si="118"/>
        <v>7.9686274509800172E-7</v>
      </c>
      <c r="K541" s="5">
        <f t="shared" si="119"/>
        <v>8.1163089504906539E-4</v>
      </c>
      <c r="L541" s="5">
        <f t="shared" si="113"/>
        <v>2.2395683436343665E-9</v>
      </c>
      <c r="M541" s="6">
        <f t="shared" si="111"/>
        <v>1.1622906621862996E-5</v>
      </c>
      <c r="N541">
        <f t="shared" si="112"/>
        <v>2.04E-4</v>
      </c>
      <c r="O541">
        <f t="shared" si="120"/>
        <v>0.12206148282097576</v>
      </c>
      <c r="P541">
        <f t="shared" si="114"/>
        <v>0.91610945227276985</v>
      </c>
      <c r="Q541">
        <f t="shared" si="115"/>
        <v>0.27718760970066642</v>
      </c>
      <c r="R541">
        <f t="shared" si="116"/>
        <v>0.27718760970066703</v>
      </c>
    </row>
    <row r="542" spans="6:18">
      <c r="F542">
        <f t="shared" si="121"/>
        <v>54.000000000000497</v>
      </c>
      <c r="G542">
        <f t="shared" si="109"/>
        <v>327.81527848101268</v>
      </c>
      <c r="H542">
        <f t="shared" si="117"/>
        <v>1.2206148282097575</v>
      </c>
      <c r="I542" s="4">
        <f t="shared" si="110"/>
        <v>4.3000000000000003E-6</v>
      </c>
      <c r="J542" s="5">
        <f t="shared" si="118"/>
        <v>7.9686274509800172E-7</v>
      </c>
      <c r="K542" s="5">
        <f t="shared" si="119"/>
        <v>8.1206089504906544E-4</v>
      </c>
      <c r="L542" s="5">
        <f t="shared" si="113"/>
        <v>2.2431297827799222E-9</v>
      </c>
      <c r="M542" s="6">
        <f t="shared" si="111"/>
        <v>1.1635225457437184E-5</v>
      </c>
      <c r="N542">
        <f t="shared" si="112"/>
        <v>2.04E-4</v>
      </c>
      <c r="O542">
        <f t="shared" si="120"/>
        <v>0.12206148282097576</v>
      </c>
      <c r="P542">
        <f t="shared" si="114"/>
        <v>0.91615227222831219</v>
      </c>
      <c r="Q542">
        <f t="shared" si="115"/>
        <v>0.27714863120615624</v>
      </c>
      <c r="R542">
        <f t="shared" si="116"/>
        <v>0.2771486312061569</v>
      </c>
    </row>
    <row r="543" spans="6:18">
      <c r="F543">
        <f t="shared" si="121"/>
        <v>54.100000000000499</v>
      </c>
      <c r="G543">
        <f t="shared" si="109"/>
        <v>327.81527848101268</v>
      </c>
      <c r="H543">
        <f t="shared" si="117"/>
        <v>1.2206148282097575</v>
      </c>
      <c r="I543" s="4">
        <f t="shared" si="110"/>
        <v>4.3000000000000003E-6</v>
      </c>
      <c r="J543" s="5">
        <f t="shared" si="118"/>
        <v>7.9686274509800172E-7</v>
      </c>
      <c r="K543" s="5">
        <f t="shared" si="119"/>
        <v>8.1249089504906548E-4</v>
      </c>
      <c r="L543" s="5">
        <f t="shared" si="113"/>
        <v>2.2466949956080682E-9</v>
      </c>
      <c r="M543" s="6">
        <f t="shared" si="111"/>
        <v>1.1647550817770969E-5</v>
      </c>
      <c r="N543">
        <f t="shared" si="112"/>
        <v>2.04E-4</v>
      </c>
      <c r="O543">
        <f t="shared" si="120"/>
        <v>0.12206148282097576</v>
      </c>
      <c r="P543">
        <f t="shared" si="114"/>
        <v>0.91619500148828725</v>
      </c>
      <c r="Q543">
        <f t="shared" si="115"/>
        <v>0.27710973527073862</v>
      </c>
      <c r="R543">
        <f t="shared" si="116"/>
        <v>0.27710973527073929</v>
      </c>
    </row>
    <row r="544" spans="6:18">
      <c r="F544">
        <f t="shared" si="121"/>
        <v>54.2000000000005</v>
      </c>
      <c r="G544">
        <f t="shared" si="109"/>
        <v>327.81527848101268</v>
      </c>
      <c r="H544">
        <f t="shared" si="117"/>
        <v>1.2206148282097575</v>
      </c>
      <c r="I544" s="4">
        <f t="shared" si="110"/>
        <v>4.3000000000000003E-6</v>
      </c>
      <c r="J544" s="5">
        <f t="shared" si="118"/>
        <v>7.9686274509800172E-7</v>
      </c>
      <c r="K544" s="5">
        <f t="shared" si="119"/>
        <v>8.1292089504906553E-4</v>
      </c>
      <c r="L544" s="5">
        <f t="shared" si="113"/>
        <v>2.2502639841170342E-9</v>
      </c>
      <c r="M544" s="6">
        <f t="shared" si="111"/>
        <v>1.1659882702864356E-5</v>
      </c>
      <c r="N544">
        <f t="shared" si="112"/>
        <v>2.04E-4</v>
      </c>
      <c r="O544">
        <f t="shared" si="120"/>
        <v>0.12206148282097576</v>
      </c>
      <c r="P544">
        <f t="shared" si="114"/>
        <v>0.91623764029269195</v>
      </c>
      <c r="Q544">
        <f t="shared" si="115"/>
        <v>0.27707092167594699</v>
      </c>
      <c r="R544">
        <f t="shared" si="116"/>
        <v>0.27707092167594766</v>
      </c>
    </row>
    <row r="545" spans="6:18">
      <c r="F545">
        <f t="shared" si="121"/>
        <v>54.300000000000502</v>
      </c>
      <c r="G545">
        <f t="shared" si="109"/>
        <v>327.81527848101268</v>
      </c>
      <c r="H545">
        <f t="shared" si="117"/>
        <v>1.2206148282097575</v>
      </c>
      <c r="I545" s="4">
        <f t="shared" si="110"/>
        <v>4.3000000000000003E-6</v>
      </c>
      <c r="J545" s="5">
        <f t="shared" si="118"/>
        <v>7.9686274509800172E-7</v>
      </c>
      <c r="K545" s="5">
        <f t="shared" si="119"/>
        <v>8.1335089504906558E-4</v>
      </c>
      <c r="L545" s="5">
        <f t="shared" si="113"/>
        <v>2.2538367503050484E-9</v>
      </c>
      <c r="M545" s="6">
        <f t="shared" si="111"/>
        <v>1.1672221112717341E-5</v>
      </c>
      <c r="N545">
        <f t="shared" si="112"/>
        <v>2.04E-4</v>
      </c>
      <c r="O545">
        <f t="shared" si="120"/>
        <v>0.12206148282097576</v>
      </c>
      <c r="P545">
        <f t="shared" si="114"/>
        <v>0.91628018888076224</v>
      </c>
      <c r="Q545">
        <f t="shared" si="115"/>
        <v>0.27703219020400821</v>
      </c>
      <c r="R545">
        <f t="shared" si="116"/>
        <v>0.27703219020400888</v>
      </c>
    </row>
    <row r="546" spans="6:18">
      <c r="F546">
        <f t="shared" si="121"/>
        <v>54.400000000000503</v>
      </c>
      <c r="G546">
        <f t="shared" si="109"/>
        <v>327.81527848101268</v>
      </c>
      <c r="H546">
        <f t="shared" si="117"/>
        <v>1.2206148282097575</v>
      </c>
      <c r="I546" s="4">
        <f t="shared" si="110"/>
        <v>4.3000000000000003E-6</v>
      </c>
      <c r="J546" s="5">
        <f t="shared" si="118"/>
        <v>7.9686274509800172E-7</v>
      </c>
      <c r="K546" s="5">
        <f t="shared" si="119"/>
        <v>8.1378089504906563E-4</v>
      </c>
      <c r="L546" s="5">
        <f t="shared" si="113"/>
        <v>2.2574132961703397E-9</v>
      </c>
      <c r="M546" s="6">
        <f t="shared" si="111"/>
        <v>1.1684566047329925E-5</v>
      </c>
      <c r="N546">
        <f t="shared" si="112"/>
        <v>2.04E-4</v>
      </c>
      <c r="O546">
        <f t="shared" si="120"/>
        <v>0.12206148282097576</v>
      </c>
      <c r="P546">
        <f t="shared" si="114"/>
        <v>0.91632264749097436</v>
      </c>
      <c r="Q546">
        <f t="shared" si="115"/>
        <v>0.27699354063783993</v>
      </c>
      <c r="R546">
        <f t="shared" si="116"/>
        <v>0.2769935406378406</v>
      </c>
    </row>
    <row r="547" spans="6:18">
      <c r="F547">
        <f t="shared" si="121"/>
        <v>54.500000000000504</v>
      </c>
      <c r="G547">
        <f t="shared" si="109"/>
        <v>327.81527848101268</v>
      </c>
      <c r="H547">
        <f t="shared" si="117"/>
        <v>1.2206148282097575</v>
      </c>
      <c r="I547" s="4">
        <f t="shared" si="110"/>
        <v>4.3000000000000003E-6</v>
      </c>
      <c r="J547" s="5">
        <f t="shared" si="118"/>
        <v>7.9686274509800172E-7</v>
      </c>
      <c r="K547" s="5">
        <f t="shared" si="119"/>
        <v>8.1421089504906568E-4</v>
      </c>
      <c r="L547" s="5">
        <f t="shared" si="113"/>
        <v>2.260993623711138E-9</v>
      </c>
      <c r="M547" s="6">
        <f t="shared" si="111"/>
        <v>1.1696917506702112E-5</v>
      </c>
      <c r="N547">
        <f t="shared" si="112"/>
        <v>2.04E-4</v>
      </c>
      <c r="O547">
        <f t="shared" si="120"/>
        <v>0.12206148282097576</v>
      </c>
      <c r="P547">
        <f t="shared" si="114"/>
        <v>0.9163650163610485</v>
      </c>
      <c r="Q547">
        <f t="shared" si="115"/>
        <v>0.27695497276104802</v>
      </c>
      <c r="R547">
        <f t="shared" si="116"/>
        <v>0.27695497276104869</v>
      </c>
    </row>
    <row r="548" spans="6:18">
      <c r="F548">
        <f t="shared" si="121"/>
        <v>54.600000000000506</v>
      </c>
      <c r="G548">
        <f t="shared" si="109"/>
        <v>327.81527848101268</v>
      </c>
      <c r="H548">
        <f t="shared" si="117"/>
        <v>1.2206148282097575</v>
      </c>
      <c r="I548" s="4">
        <f t="shared" si="110"/>
        <v>4.3000000000000003E-6</v>
      </c>
      <c r="J548" s="5">
        <f t="shared" si="118"/>
        <v>7.9686274509800172E-7</v>
      </c>
      <c r="K548" s="5">
        <f t="shared" si="119"/>
        <v>8.1464089504906573E-4</v>
      </c>
      <c r="L548" s="5">
        <f t="shared" si="113"/>
        <v>2.2645777349256704E-9</v>
      </c>
      <c r="M548" s="6">
        <f t="shared" si="111"/>
        <v>1.1709275490833893E-5</v>
      </c>
      <c r="N548">
        <f t="shared" si="112"/>
        <v>2.04E-4</v>
      </c>
      <c r="O548">
        <f t="shared" si="120"/>
        <v>0.12206148282097576</v>
      </c>
      <c r="P548">
        <f t="shared" si="114"/>
        <v>0.91640729572795232</v>
      </c>
      <c r="Q548">
        <f t="shared" si="115"/>
        <v>0.27691648635792404</v>
      </c>
      <c r="R548">
        <f t="shared" si="116"/>
        <v>0.27691648635792471</v>
      </c>
    </row>
    <row r="549" spans="6:18">
      <c r="F549">
        <f t="shared" si="121"/>
        <v>54.700000000000507</v>
      </c>
      <c r="G549">
        <f t="shared" si="109"/>
        <v>327.81527848101268</v>
      </c>
      <c r="H549">
        <f t="shared" si="117"/>
        <v>1.2206148282097575</v>
      </c>
      <c r="I549" s="4">
        <f t="shared" si="110"/>
        <v>4.3000000000000003E-6</v>
      </c>
      <c r="J549" s="5">
        <f t="shared" si="118"/>
        <v>7.9686274509800172E-7</v>
      </c>
      <c r="K549" s="5">
        <f t="shared" si="119"/>
        <v>8.1507089504906578E-4</v>
      </c>
      <c r="L549" s="5">
        <f t="shared" si="113"/>
        <v>2.2681656318121668E-9</v>
      </c>
      <c r="M549" s="6">
        <f t="shared" si="111"/>
        <v>1.1721639999725274E-5</v>
      </c>
      <c r="N549">
        <f t="shared" si="112"/>
        <v>2.04E-4</v>
      </c>
      <c r="O549">
        <f t="shared" si="120"/>
        <v>0.12206148282097576</v>
      </c>
      <c r="P549">
        <f t="shared" si="114"/>
        <v>0.91644948582790253</v>
      </c>
      <c r="Q549">
        <f t="shared" si="115"/>
        <v>0.27687808121344271</v>
      </c>
      <c r="R549">
        <f t="shared" si="116"/>
        <v>0.27687808121344337</v>
      </c>
    </row>
    <row r="550" spans="6:18">
      <c r="F550">
        <f t="shared" si="121"/>
        <v>54.800000000000509</v>
      </c>
      <c r="G550">
        <f t="shared" si="109"/>
        <v>327.81527848101268</v>
      </c>
      <c r="H550">
        <f t="shared" si="117"/>
        <v>1.2206148282097575</v>
      </c>
      <c r="I550" s="4">
        <f t="shared" si="110"/>
        <v>4.3000000000000003E-6</v>
      </c>
      <c r="J550" s="5">
        <f t="shared" si="118"/>
        <v>7.9686274509800172E-7</v>
      </c>
      <c r="K550" s="5">
        <f t="shared" si="119"/>
        <v>8.1550089504906582E-4</v>
      </c>
      <c r="L550" s="5">
        <f t="shared" si="113"/>
        <v>2.2717573163688567E-9</v>
      </c>
      <c r="M550" s="6">
        <f t="shared" si="111"/>
        <v>1.1734011033376259E-5</v>
      </c>
      <c r="N550">
        <f t="shared" si="112"/>
        <v>2.04E-4</v>
      </c>
      <c r="O550">
        <f t="shared" si="120"/>
        <v>0.12206148282097576</v>
      </c>
      <c r="P550">
        <f t="shared" si="114"/>
        <v>0.91649158689636789</v>
      </c>
      <c r="Q550">
        <f t="shared" si="115"/>
        <v>0.27683975711325937</v>
      </c>
      <c r="R550">
        <f t="shared" si="116"/>
        <v>0.27683975711326003</v>
      </c>
    </row>
    <row r="551" spans="6:18">
      <c r="F551">
        <f t="shared" si="121"/>
        <v>54.90000000000051</v>
      </c>
      <c r="G551">
        <f t="shared" si="109"/>
        <v>327.81527848101268</v>
      </c>
      <c r="H551">
        <f t="shared" si="117"/>
        <v>1.2206148282097575</v>
      </c>
      <c r="I551" s="4">
        <f t="shared" si="110"/>
        <v>4.3000000000000003E-6</v>
      </c>
      <c r="J551" s="5">
        <f t="shared" si="118"/>
        <v>7.9686274509800172E-7</v>
      </c>
      <c r="K551" s="5">
        <f t="shared" si="119"/>
        <v>8.1593089504906587E-4</v>
      </c>
      <c r="L551" s="5">
        <f t="shared" si="113"/>
        <v>2.275352790593968E-9</v>
      </c>
      <c r="M551" s="6">
        <f t="shared" si="111"/>
        <v>1.1746388591786842E-5</v>
      </c>
      <c r="N551">
        <f t="shared" si="112"/>
        <v>2.04E-4</v>
      </c>
      <c r="O551">
        <f t="shared" si="120"/>
        <v>0.12206148282097576</v>
      </c>
      <c r="P551">
        <f t="shared" si="114"/>
        <v>0.91653359916807287</v>
      </c>
      <c r="Q551">
        <f t="shared" si="115"/>
        <v>0.27680151384370749</v>
      </c>
      <c r="R551">
        <f t="shared" si="116"/>
        <v>0.27680151384370816</v>
      </c>
    </row>
    <row r="552" spans="6:18">
      <c r="F552">
        <f t="shared" si="121"/>
        <v>55.000000000000512</v>
      </c>
      <c r="G552">
        <f t="shared" si="109"/>
        <v>327.81527848101268</v>
      </c>
      <c r="H552">
        <f t="shared" si="117"/>
        <v>1.2206148282097575</v>
      </c>
      <c r="I552" s="4">
        <f t="shared" si="110"/>
        <v>4.3000000000000003E-6</v>
      </c>
      <c r="J552" s="5">
        <f t="shared" si="118"/>
        <v>7.9686274509800172E-7</v>
      </c>
      <c r="K552" s="5">
        <f t="shared" si="119"/>
        <v>8.1636089504906592E-4</v>
      </c>
      <c r="L552" s="5">
        <f t="shared" si="113"/>
        <v>2.2789520564857297E-9</v>
      </c>
      <c r="M552" s="6">
        <f t="shared" si="111"/>
        <v>1.1758772674957023E-5</v>
      </c>
      <c r="N552">
        <f t="shared" si="112"/>
        <v>2.04E-4</v>
      </c>
      <c r="O552">
        <f t="shared" si="120"/>
        <v>0.12206148282097576</v>
      </c>
      <c r="P552">
        <f t="shared" si="114"/>
        <v>0.91657552287699884</v>
      </c>
      <c r="Q552">
        <f t="shared" si="115"/>
        <v>0.27676335119179618</v>
      </c>
      <c r="R552">
        <f t="shared" si="116"/>
        <v>0.27676335119179685</v>
      </c>
    </row>
    <row r="553" spans="6:18">
      <c r="F553">
        <f t="shared" si="121"/>
        <v>55.100000000000513</v>
      </c>
      <c r="G553">
        <f t="shared" si="109"/>
        <v>327.81527848101268</v>
      </c>
      <c r="H553">
        <f t="shared" si="117"/>
        <v>1.2206148282097575</v>
      </c>
      <c r="I553" s="4">
        <f t="shared" si="110"/>
        <v>4.3000000000000003E-6</v>
      </c>
      <c r="J553" s="5">
        <f t="shared" si="118"/>
        <v>7.9686274509800172E-7</v>
      </c>
      <c r="K553" s="5">
        <f t="shared" si="119"/>
        <v>8.1679089504906597E-4</v>
      </c>
      <c r="L553" s="5">
        <f t="shared" si="113"/>
        <v>2.2825551160423703E-9</v>
      </c>
      <c r="M553" s="6">
        <f t="shared" si="111"/>
        <v>1.1771163282886802E-5</v>
      </c>
      <c r="N553">
        <f t="shared" si="112"/>
        <v>2.04E-4</v>
      </c>
      <c r="O553">
        <f t="shared" si="120"/>
        <v>0.12206148282097576</v>
      </c>
      <c r="P553">
        <f t="shared" si="114"/>
        <v>0.91661735825638857</v>
      </c>
      <c r="Q553">
        <f t="shared" si="115"/>
        <v>0.27672526894520766</v>
      </c>
      <c r="R553">
        <f t="shared" si="116"/>
        <v>0.27672526894520832</v>
      </c>
    </row>
    <row r="554" spans="6:18">
      <c r="F554">
        <f t="shared" si="121"/>
        <v>55.200000000000514</v>
      </c>
      <c r="G554">
        <f t="shared" si="109"/>
        <v>327.81527848101268</v>
      </c>
      <c r="H554">
        <f t="shared" si="117"/>
        <v>1.2206148282097575</v>
      </c>
      <c r="I554" s="4">
        <f t="shared" si="110"/>
        <v>4.3000000000000003E-6</v>
      </c>
      <c r="J554" s="5">
        <f t="shared" si="118"/>
        <v>7.9686274509800172E-7</v>
      </c>
      <c r="K554" s="5">
        <f t="shared" si="119"/>
        <v>8.1722089504906602E-4</v>
      </c>
      <c r="L554" s="5">
        <f t="shared" si="113"/>
        <v>2.2861619712621198E-9</v>
      </c>
      <c r="M554" s="6">
        <f t="shared" si="111"/>
        <v>1.1783560415576184E-5</v>
      </c>
      <c r="N554">
        <f t="shared" si="112"/>
        <v>2.04E-4</v>
      </c>
      <c r="O554">
        <f t="shared" si="120"/>
        <v>0.12206148282097576</v>
      </c>
      <c r="P554">
        <f t="shared" si="114"/>
        <v>0.91665910553874763</v>
      </c>
      <c r="Q554">
        <f t="shared" si="115"/>
        <v>0.27668726689229484</v>
      </c>
      <c r="R554">
        <f t="shared" si="116"/>
        <v>0.2766872668922955</v>
      </c>
    </row>
    <row r="555" spans="6:18">
      <c r="F555">
        <f t="shared" si="121"/>
        <v>55.300000000000516</v>
      </c>
      <c r="G555">
        <f t="shared" si="109"/>
        <v>327.81527848101268</v>
      </c>
      <c r="H555">
        <f t="shared" si="117"/>
        <v>1.2206148282097575</v>
      </c>
      <c r="I555" s="4">
        <f t="shared" si="110"/>
        <v>4.3000000000000003E-6</v>
      </c>
      <c r="J555" s="5">
        <f t="shared" si="118"/>
        <v>7.9686274509800172E-7</v>
      </c>
      <c r="K555" s="5">
        <f t="shared" si="119"/>
        <v>8.1765089504906607E-4</v>
      </c>
      <c r="L555" s="5">
        <f t="shared" si="113"/>
        <v>2.2897726241432055E-9</v>
      </c>
      <c r="M555" s="6">
        <f t="shared" si="111"/>
        <v>1.179596407302516E-5</v>
      </c>
      <c r="N555">
        <f t="shared" si="112"/>
        <v>2.04E-4</v>
      </c>
      <c r="O555">
        <f t="shared" si="120"/>
        <v>0.12206148282097576</v>
      </c>
      <c r="P555">
        <f t="shared" si="114"/>
        <v>0.91670076495584762</v>
      </c>
      <c r="Q555">
        <f t="shared" si="115"/>
        <v>0.2766493448220787</v>
      </c>
      <c r="R555">
        <f t="shared" si="116"/>
        <v>0.27664934482207937</v>
      </c>
    </row>
    <row r="556" spans="6:18">
      <c r="F556">
        <f t="shared" si="121"/>
        <v>55.400000000000517</v>
      </c>
      <c r="G556">
        <f t="shared" si="109"/>
        <v>327.81527848101268</v>
      </c>
      <c r="H556">
        <f t="shared" si="117"/>
        <v>1.2206148282097575</v>
      </c>
      <c r="I556" s="4">
        <f t="shared" si="110"/>
        <v>4.3000000000000003E-6</v>
      </c>
      <c r="J556" s="5">
        <f t="shared" si="118"/>
        <v>7.9686274509800172E-7</v>
      </c>
      <c r="K556" s="5">
        <f t="shared" si="119"/>
        <v>8.1808089504906611E-4</v>
      </c>
      <c r="L556" s="5">
        <f t="shared" si="113"/>
        <v>2.2933870766838572E-9</v>
      </c>
      <c r="M556" s="6">
        <f t="shared" si="111"/>
        <v>1.1808374255233737E-5</v>
      </c>
      <c r="N556">
        <f t="shared" si="112"/>
        <v>2.04E-4</v>
      </c>
      <c r="O556">
        <f t="shared" si="120"/>
        <v>0.12206148282097576</v>
      </c>
      <c r="P556">
        <f t="shared" si="114"/>
        <v>0.91674233673872874</v>
      </c>
      <c r="Q556">
        <f t="shared" si="115"/>
        <v>0.27661150252424604</v>
      </c>
      <c r="R556">
        <f t="shared" si="116"/>
        <v>0.27661150252424677</v>
      </c>
    </row>
    <row r="557" spans="6:18">
      <c r="F557">
        <f t="shared" si="121"/>
        <v>55.500000000000519</v>
      </c>
      <c r="G557">
        <f t="shared" si="109"/>
        <v>327.81527848101268</v>
      </c>
      <c r="H557">
        <f t="shared" si="117"/>
        <v>1.2206148282097575</v>
      </c>
      <c r="I557" s="4">
        <f t="shared" si="110"/>
        <v>4.3000000000000003E-6</v>
      </c>
      <c r="J557" s="5">
        <f t="shared" si="118"/>
        <v>7.9686274509800172E-7</v>
      </c>
      <c r="K557" s="5">
        <f t="shared" si="119"/>
        <v>8.1851089504906616E-4</v>
      </c>
      <c r="L557" s="5">
        <f t="shared" si="113"/>
        <v>2.2970053308823041E-9</v>
      </c>
      <c r="M557" s="6">
        <f t="shared" si="111"/>
        <v>1.1820790962201914E-5</v>
      </c>
      <c r="N557">
        <f t="shared" si="112"/>
        <v>2.04E-4</v>
      </c>
      <c r="O557">
        <f t="shared" si="120"/>
        <v>0.12206148282097576</v>
      </c>
      <c r="P557">
        <f t="shared" si="114"/>
        <v>0.91678382111770296</v>
      </c>
      <c r="Q557">
        <f t="shared" si="115"/>
        <v>0.27657373978914696</v>
      </c>
      <c r="R557">
        <f t="shared" si="116"/>
        <v>0.27657373978914768</v>
      </c>
    </row>
    <row r="558" spans="6:18">
      <c r="F558">
        <f t="shared" si="121"/>
        <v>55.60000000000052</v>
      </c>
      <c r="G558">
        <f t="shared" si="109"/>
        <v>327.81527848101268</v>
      </c>
      <c r="H558">
        <f t="shared" si="117"/>
        <v>1.2206148282097575</v>
      </c>
      <c r="I558" s="4">
        <f t="shared" si="110"/>
        <v>4.3000000000000003E-6</v>
      </c>
      <c r="J558" s="5">
        <f t="shared" si="118"/>
        <v>7.9686274509800172E-7</v>
      </c>
      <c r="K558" s="5">
        <f t="shared" si="119"/>
        <v>8.1894089504906621E-4</v>
      </c>
      <c r="L558" s="5">
        <f t="shared" si="113"/>
        <v>2.3006273887367747E-9</v>
      </c>
      <c r="M558" s="6">
        <f t="shared" si="111"/>
        <v>1.1833214193929695E-5</v>
      </c>
      <c r="N558">
        <f t="shared" si="112"/>
        <v>2.04E-4</v>
      </c>
      <c r="O558">
        <f t="shared" si="120"/>
        <v>0.12206148282097576</v>
      </c>
      <c r="P558">
        <f t="shared" si="114"/>
        <v>0.91682521832235564</v>
      </c>
      <c r="Q558">
        <f t="shared" si="115"/>
        <v>0.27653605640779227</v>
      </c>
      <c r="R558">
        <f t="shared" si="116"/>
        <v>0.27653605640779305</v>
      </c>
    </row>
    <row r="559" spans="6:18">
      <c r="F559">
        <f t="shared" si="121"/>
        <v>55.700000000000522</v>
      </c>
      <c r="G559">
        <f t="shared" si="109"/>
        <v>327.81527848101268</v>
      </c>
      <c r="H559">
        <f t="shared" si="117"/>
        <v>1.2206148282097575</v>
      </c>
      <c r="I559" s="4">
        <f t="shared" si="110"/>
        <v>4.3000000000000003E-6</v>
      </c>
      <c r="J559" s="5">
        <f t="shared" si="118"/>
        <v>7.9686274509800172E-7</v>
      </c>
      <c r="K559" s="5">
        <f t="shared" si="119"/>
        <v>8.1937089504906626E-4</v>
      </c>
      <c r="L559" s="5">
        <f t="shared" si="113"/>
        <v>2.3042532522454971E-9</v>
      </c>
      <c r="M559" s="6">
        <f t="shared" si="111"/>
        <v>1.1845643950417067E-5</v>
      </c>
      <c r="N559">
        <f t="shared" si="112"/>
        <v>2.04E-4</v>
      </c>
      <c r="O559">
        <f t="shared" si="120"/>
        <v>0.12206148282097576</v>
      </c>
      <c r="P559">
        <f t="shared" si="114"/>
        <v>0.91686652858154938</v>
      </c>
      <c r="Q559">
        <f t="shared" si="115"/>
        <v>0.27649845217185132</v>
      </c>
      <c r="R559">
        <f t="shared" si="116"/>
        <v>0.27649845217185209</v>
      </c>
    </row>
    <row r="560" spans="6:18">
      <c r="F560">
        <f t="shared" si="121"/>
        <v>55.800000000000523</v>
      </c>
      <c r="G560">
        <f t="shared" si="109"/>
        <v>327.81527848101268</v>
      </c>
      <c r="H560">
        <f t="shared" si="117"/>
        <v>1.2206148282097575</v>
      </c>
      <c r="I560" s="4">
        <f t="shared" si="110"/>
        <v>4.3000000000000003E-6</v>
      </c>
      <c r="J560" s="5">
        <f t="shared" si="118"/>
        <v>7.9686274509800172E-7</v>
      </c>
      <c r="K560" s="5">
        <f t="shared" si="119"/>
        <v>8.1980089504906631E-4</v>
      </c>
      <c r="L560" s="5">
        <f t="shared" si="113"/>
        <v>2.307882923406701E-9</v>
      </c>
      <c r="M560" s="6">
        <f t="shared" si="111"/>
        <v>1.1858080231664042E-5</v>
      </c>
      <c r="N560">
        <f t="shared" si="112"/>
        <v>2.04E-4</v>
      </c>
      <c r="O560">
        <f t="shared" si="120"/>
        <v>0.12206148282097576</v>
      </c>
      <c r="P560">
        <f t="shared" si="114"/>
        <v>0.9169077521234259</v>
      </c>
      <c r="Q560">
        <f t="shared" si="115"/>
        <v>0.27646092687364932</v>
      </c>
      <c r="R560">
        <f t="shared" si="116"/>
        <v>0.27646092687365009</v>
      </c>
    </row>
    <row r="561" spans="6:18">
      <c r="F561">
        <f t="shared" si="121"/>
        <v>55.900000000000524</v>
      </c>
      <c r="G561">
        <f t="shared" si="109"/>
        <v>327.81527848101268</v>
      </c>
      <c r="H561">
        <f t="shared" si="117"/>
        <v>1.2206148282097575</v>
      </c>
      <c r="I561" s="4">
        <f t="shared" si="110"/>
        <v>4.3000000000000003E-6</v>
      </c>
      <c r="J561" s="5">
        <f t="shared" si="118"/>
        <v>7.9686274509800172E-7</v>
      </c>
      <c r="K561" s="5">
        <f t="shared" si="119"/>
        <v>8.2023089504906636E-4</v>
      </c>
      <c r="L561" s="5">
        <f t="shared" si="113"/>
        <v>2.3115164042186157E-9</v>
      </c>
      <c r="M561" s="6">
        <f t="shared" si="111"/>
        <v>1.187052303767062E-5</v>
      </c>
      <c r="N561">
        <f t="shared" si="112"/>
        <v>2.04E-4</v>
      </c>
      <c r="O561">
        <f t="shared" si="120"/>
        <v>0.12206148282097576</v>
      </c>
      <c r="P561">
        <f t="shared" si="114"/>
        <v>0.91694888917540907</v>
      </c>
      <c r="Q561">
        <f t="shared" si="115"/>
        <v>0.27642348030616509</v>
      </c>
      <c r="R561">
        <f t="shared" si="116"/>
        <v>0.27642348030616587</v>
      </c>
    </row>
    <row r="562" spans="6:18">
      <c r="F562">
        <f t="shared" si="121"/>
        <v>56.000000000000526</v>
      </c>
      <c r="G562">
        <f t="shared" si="109"/>
        <v>327.81527848101268</v>
      </c>
      <c r="H562">
        <f t="shared" si="117"/>
        <v>1.2206148282097575</v>
      </c>
      <c r="I562" s="4">
        <f t="shared" si="110"/>
        <v>4.3000000000000003E-6</v>
      </c>
      <c r="J562" s="5">
        <f t="shared" si="118"/>
        <v>7.9686274509800172E-7</v>
      </c>
      <c r="K562" s="5">
        <f t="shared" si="119"/>
        <v>8.206608950490664E-4</v>
      </c>
      <c r="L562" s="5">
        <f t="shared" si="113"/>
        <v>2.3151536966794689E-9</v>
      </c>
      <c r="M562" s="6">
        <f t="shared" si="111"/>
        <v>1.1882972368436792E-5</v>
      </c>
      <c r="N562">
        <f t="shared" si="112"/>
        <v>2.04E-4</v>
      </c>
      <c r="O562">
        <f t="shared" si="120"/>
        <v>0.12206148282097576</v>
      </c>
      <c r="P562">
        <f t="shared" si="114"/>
        <v>0.91698993996420708</v>
      </c>
      <c r="Q562">
        <f t="shared" si="115"/>
        <v>0.27638611226302867</v>
      </c>
      <c r="R562">
        <f t="shared" si="116"/>
        <v>0.27638611226302945</v>
      </c>
    </row>
    <row r="563" spans="6:18">
      <c r="F563">
        <f t="shared" si="121"/>
        <v>56.100000000000527</v>
      </c>
      <c r="G563">
        <f t="shared" si="109"/>
        <v>327.81527848101268</v>
      </c>
      <c r="H563">
        <f t="shared" si="117"/>
        <v>1.2206148282097575</v>
      </c>
      <c r="I563" s="4">
        <f t="shared" si="110"/>
        <v>4.3000000000000003E-6</v>
      </c>
      <c r="J563" s="5">
        <f t="shared" si="118"/>
        <v>7.9686274509800172E-7</v>
      </c>
      <c r="K563" s="5">
        <f t="shared" si="119"/>
        <v>8.2109089504906645E-4</v>
      </c>
      <c r="L563" s="5">
        <f t="shared" si="113"/>
        <v>2.3187948027874902E-9</v>
      </c>
      <c r="M563" s="6">
        <f t="shared" si="111"/>
        <v>1.1895428223962565E-5</v>
      </c>
      <c r="N563">
        <f t="shared" si="112"/>
        <v>2.04E-4</v>
      </c>
      <c r="O563">
        <f t="shared" si="120"/>
        <v>0.12206148282097576</v>
      </c>
      <c r="P563">
        <f t="shared" si="114"/>
        <v>0.91703090471581605</v>
      </c>
      <c r="Q563">
        <f t="shared" si="115"/>
        <v>0.27634882253851889</v>
      </c>
      <c r="R563">
        <f t="shared" si="116"/>
        <v>0.27634882253851961</v>
      </c>
    </row>
    <row r="564" spans="6:18">
      <c r="F564">
        <f t="shared" si="121"/>
        <v>56.200000000000529</v>
      </c>
      <c r="G564">
        <f t="shared" si="109"/>
        <v>327.81527848101268</v>
      </c>
      <c r="H564">
        <f t="shared" si="117"/>
        <v>1.2206148282097575</v>
      </c>
      <c r="I564" s="4">
        <f t="shared" si="110"/>
        <v>4.3000000000000003E-6</v>
      </c>
      <c r="J564" s="5">
        <f t="shared" si="118"/>
        <v>7.9686274509800172E-7</v>
      </c>
      <c r="K564" s="5">
        <f t="shared" si="119"/>
        <v>8.215208950490665E-4</v>
      </c>
      <c r="L564" s="5">
        <f t="shared" si="113"/>
        <v>2.3224397245409077E-9</v>
      </c>
      <c r="M564" s="6">
        <f t="shared" si="111"/>
        <v>1.1907890604247937E-5</v>
      </c>
      <c r="N564">
        <f t="shared" si="112"/>
        <v>2.04E-4</v>
      </c>
      <c r="O564">
        <f t="shared" si="120"/>
        <v>0.12206148282097576</v>
      </c>
      <c r="P564">
        <f t="shared" si="114"/>
        <v>0.91707178365552122</v>
      </c>
      <c r="Q564">
        <f t="shared" si="115"/>
        <v>0.27631161092756085</v>
      </c>
      <c r="R564">
        <f t="shared" si="116"/>
        <v>0.27631161092756157</v>
      </c>
    </row>
    <row r="565" spans="6:18">
      <c r="F565">
        <f t="shared" si="121"/>
        <v>56.30000000000053</v>
      </c>
      <c r="G565">
        <f t="shared" si="109"/>
        <v>327.81527848101268</v>
      </c>
      <c r="H565">
        <f t="shared" si="117"/>
        <v>1.2206148282097575</v>
      </c>
      <c r="I565" s="4">
        <f t="shared" si="110"/>
        <v>4.3000000000000003E-6</v>
      </c>
      <c r="J565" s="5">
        <f t="shared" si="118"/>
        <v>7.9686274509800172E-7</v>
      </c>
      <c r="K565" s="5">
        <f t="shared" si="119"/>
        <v>8.2195089504906655E-4</v>
      </c>
      <c r="L565" s="5">
        <f t="shared" si="113"/>
        <v>2.3260884639379521E-9</v>
      </c>
      <c r="M565" s="6">
        <f t="shared" si="111"/>
        <v>1.1920359509292913E-5</v>
      </c>
      <c r="N565">
        <f t="shared" si="112"/>
        <v>2.04E-4</v>
      </c>
      <c r="O565">
        <f t="shared" si="120"/>
        <v>0.12206148282097576</v>
      </c>
      <c r="P565">
        <f t="shared" si="114"/>
        <v>0.91711257700790094</v>
      </c>
      <c r="Q565">
        <f t="shared" si="115"/>
        <v>0.27627447722572385</v>
      </c>
      <c r="R565">
        <f t="shared" si="116"/>
        <v>0.27627447722572457</v>
      </c>
    </row>
    <row r="566" spans="6:18">
      <c r="F566">
        <f t="shared" si="121"/>
        <v>56.400000000000531</v>
      </c>
      <c r="G566">
        <f t="shared" si="109"/>
        <v>327.81527848101268</v>
      </c>
      <c r="H566">
        <f t="shared" si="117"/>
        <v>1.2206148282097575</v>
      </c>
      <c r="I566" s="4">
        <f t="shared" si="110"/>
        <v>4.3000000000000003E-6</v>
      </c>
      <c r="J566" s="5">
        <f t="shared" si="118"/>
        <v>7.9686274509800172E-7</v>
      </c>
      <c r="K566" s="5">
        <f t="shared" si="119"/>
        <v>8.223808950490666E-4</v>
      </c>
      <c r="L566" s="5">
        <f t="shared" si="113"/>
        <v>2.3297410229768504E-9</v>
      </c>
      <c r="M566" s="6">
        <f t="shared" si="111"/>
        <v>1.1932834939097487E-5</v>
      </c>
      <c r="N566">
        <f t="shared" si="112"/>
        <v>2.04E-4</v>
      </c>
      <c r="O566">
        <f t="shared" si="120"/>
        <v>0.12206148282097576</v>
      </c>
      <c r="P566">
        <f t="shared" si="114"/>
        <v>0.91715328499682824</v>
      </c>
      <c r="Q566">
        <f t="shared" si="115"/>
        <v>0.27623742122921879</v>
      </c>
      <c r="R566">
        <f t="shared" si="116"/>
        <v>0.27623742122921952</v>
      </c>
    </row>
    <row r="567" spans="6:18">
      <c r="F567">
        <f t="shared" si="121"/>
        <v>56.500000000000533</v>
      </c>
      <c r="G567">
        <f t="shared" si="109"/>
        <v>327.81527848101268</v>
      </c>
      <c r="H567">
        <f t="shared" si="117"/>
        <v>1.2206148282097575</v>
      </c>
      <c r="I567" s="4">
        <f t="shared" si="110"/>
        <v>4.3000000000000003E-6</v>
      </c>
      <c r="J567" s="5">
        <f t="shared" si="118"/>
        <v>7.9686274509800172E-7</v>
      </c>
      <c r="K567" s="5">
        <f t="shared" si="119"/>
        <v>8.2281089504906665E-4</v>
      </c>
      <c r="L567" s="5">
        <f t="shared" si="113"/>
        <v>2.3333974036558317E-9</v>
      </c>
      <c r="M567" s="6">
        <f t="shared" si="111"/>
        <v>1.1945316893661656E-5</v>
      </c>
      <c r="N567">
        <f t="shared" si="112"/>
        <v>2.04E-4</v>
      </c>
      <c r="O567">
        <f t="shared" si="120"/>
        <v>0.12206148282097576</v>
      </c>
      <c r="P567">
        <f t="shared" si="114"/>
        <v>0.91719390784547405</v>
      </c>
      <c r="Q567">
        <f t="shared" si="115"/>
        <v>0.27620044273489597</v>
      </c>
      <c r="R567">
        <f t="shared" si="116"/>
        <v>0.27620044273489669</v>
      </c>
    </row>
    <row r="568" spans="6:18">
      <c r="F568">
        <f t="shared" si="121"/>
        <v>56.600000000000534</v>
      </c>
      <c r="G568">
        <f t="shared" si="109"/>
        <v>327.81527848101268</v>
      </c>
      <c r="H568">
        <f t="shared" si="117"/>
        <v>1.2206148282097575</v>
      </c>
      <c r="I568" s="4">
        <f t="shared" si="110"/>
        <v>4.3000000000000003E-6</v>
      </c>
      <c r="J568" s="5">
        <f t="shared" si="118"/>
        <v>7.9686274509800172E-7</v>
      </c>
      <c r="K568" s="5">
        <f t="shared" si="119"/>
        <v>8.2324089504906669E-4</v>
      </c>
      <c r="L568" s="5">
        <f t="shared" si="113"/>
        <v>2.3370576079731247E-9</v>
      </c>
      <c r="M568" s="6">
        <f t="shared" si="111"/>
        <v>1.1957805372985422E-5</v>
      </c>
      <c r="N568">
        <f t="shared" si="112"/>
        <v>2.04E-4</v>
      </c>
      <c r="O568">
        <f t="shared" si="120"/>
        <v>0.12206148282097576</v>
      </c>
      <c r="P568">
        <f t="shared" si="114"/>
        <v>0.91723444577630941</v>
      </c>
      <c r="Q568">
        <f t="shared" si="115"/>
        <v>0.27616354154024264</v>
      </c>
      <c r="R568">
        <f t="shared" si="116"/>
        <v>0.27616354154024336</v>
      </c>
    </row>
    <row r="569" spans="6:18">
      <c r="F569">
        <f t="shared" si="121"/>
        <v>56.700000000000536</v>
      </c>
      <c r="G569">
        <f t="shared" si="109"/>
        <v>327.81527848101268</v>
      </c>
      <c r="H569">
        <f t="shared" si="117"/>
        <v>1.2206148282097575</v>
      </c>
      <c r="I569" s="4">
        <f t="shared" si="110"/>
        <v>4.3000000000000003E-6</v>
      </c>
      <c r="J569" s="5">
        <f t="shared" si="118"/>
        <v>7.9686274509800172E-7</v>
      </c>
      <c r="K569" s="5">
        <f t="shared" si="119"/>
        <v>8.2367089504906674E-4</v>
      </c>
      <c r="L569" s="5">
        <f t="shared" si="113"/>
        <v>2.3407216379269597E-9</v>
      </c>
      <c r="M569" s="6">
        <f t="shared" si="111"/>
        <v>1.1970300377068795E-5</v>
      </c>
      <c r="N569">
        <f t="shared" si="112"/>
        <v>2.04E-4</v>
      </c>
      <c r="O569">
        <f t="shared" si="120"/>
        <v>0.12206148282097576</v>
      </c>
      <c r="P569">
        <f t="shared" si="114"/>
        <v>0.91727489901110804</v>
      </c>
      <c r="Q569">
        <f t="shared" si="115"/>
        <v>0.27612671744338069</v>
      </c>
      <c r="R569">
        <f t="shared" si="116"/>
        <v>0.27612671744338146</v>
      </c>
    </row>
    <row r="570" spans="6:18">
      <c r="F570">
        <f t="shared" si="121"/>
        <v>56.800000000000537</v>
      </c>
      <c r="G570">
        <f t="shared" si="109"/>
        <v>327.81527848101268</v>
      </c>
      <c r="H570">
        <f t="shared" si="117"/>
        <v>1.2206148282097575</v>
      </c>
      <c r="I570" s="4">
        <f t="shared" si="110"/>
        <v>4.3000000000000003E-6</v>
      </c>
      <c r="J570" s="5">
        <f t="shared" si="118"/>
        <v>7.9686274509800172E-7</v>
      </c>
      <c r="K570" s="5">
        <f t="shared" si="119"/>
        <v>8.2410089504906679E-4</v>
      </c>
      <c r="L570" s="5">
        <f t="shared" si="113"/>
        <v>2.3443894955155638E-9</v>
      </c>
      <c r="M570" s="6">
        <f t="shared" si="111"/>
        <v>1.1982801905911762E-5</v>
      </c>
      <c r="N570">
        <f t="shared" si="112"/>
        <v>2.04E-4</v>
      </c>
      <c r="O570">
        <f t="shared" si="120"/>
        <v>0.12206148282097576</v>
      </c>
      <c r="P570">
        <f t="shared" si="114"/>
        <v>0.91731526777094896</v>
      </c>
      <c r="Q570">
        <f t="shared" si="115"/>
        <v>0.27608997024306448</v>
      </c>
      <c r="R570">
        <f t="shared" si="116"/>
        <v>0.2760899702430652</v>
      </c>
    </row>
    <row r="571" spans="6:18">
      <c r="F571">
        <f t="shared" si="121"/>
        <v>56.900000000000539</v>
      </c>
      <c r="G571">
        <f t="shared" si="109"/>
        <v>327.81527848101268</v>
      </c>
      <c r="H571">
        <f t="shared" si="117"/>
        <v>1.2206148282097575</v>
      </c>
      <c r="I571" s="4">
        <f t="shared" si="110"/>
        <v>4.3000000000000003E-6</v>
      </c>
      <c r="J571" s="5">
        <f t="shared" si="118"/>
        <v>7.9686274509800172E-7</v>
      </c>
      <c r="K571" s="5">
        <f t="shared" si="119"/>
        <v>8.2453089504906684E-4</v>
      </c>
      <c r="L571" s="5">
        <f t="shared" si="113"/>
        <v>2.3480611827371668E-9</v>
      </c>
      <c r="M571" s="6">
        <f t="shared" si="111"/>
        <v>1.199530995951433E-5</v>
      </c>
      <c r="N571">
        <f t="shared" si="112"/>
        <v>2.04E-4</v>
      </c>
      <c r="O571">
        <f t="shared" si="120"/>
        <v>0.12206148282097576</v>
      </c>
      <c r="P571">
        <f t="shared" si="114"/>
        <v>0.91735555227621968</v>
      </c>
      <c r="Q571">
        <f t="shared" si="115"/>
        <v>0.27605329973867826</v>
      </c>
      <c r="R571">
        <f t="shared" si="116"/>
        <v>0.27605329973867893</v>
      </c>
    </row>
    <row r="572" spans="6:18">
      <c r="F572">
        <f t="shared" si="121"/>
        <v>57.00000000000054</v>
      </c>
      <c r="G572">
        <f t="shared" si="109"/>
        <v>327.81527848101268</v>
      </c>
      <c r="H572">
        <f t="shared" si="117"/>
        <v>1.2206148282097575</v>
      </c>
      <c r="I572" s="4">
        <f t="shared" si="110"/>
        <v>4.3000000000000003E-6</v>
      </c>
      <c r="J572" s="5">
        <f t="shared" si="118"/>
        <v>7.9686274509800172E-7</v>
      </c>
      <c r="K572" s="5">
        <f t="shared" si="119"/>
        <v>8.2496089504906689E-4</v>
      </c>
      <c r="L572" s="5">
        <f t="shared" si="113"/>
        <v>2.3517367015899981E-9</v>
      </c>
      <c r="M572" s="6">
        <f t="shared" si="111"/>
        <v>1.2007824537876499E-5</v>
      </c>
      <c r="N572">
        <f t="shared" si="112"/>
        <v>2.04E-4</v>
      </c>
      <c r="O572">
        <f t="shared" si="120"/>
        <v>0.12206148282097576</v>
      </c>
      <c r="P572">
        <f t="shared" si="114"/>
        <v>0.91739575274661722</v>
      </c>
      <c r="Q572">
        <f t="shared" si="115"/>
        <v>0.27601670573023401</v>
      </c>
      <c r="R572">
        <f t="shared" si="116"/>
        <v>0.27601670573023468</v>
      </c>
    </row>
    <row r="573" spans="6:18">
      <c r="F573">
        <f t="shared" si="121"/>
        <v>57.100000000000541</v>
      </c>
      <c r="G573">
        <f t="shared" si="109"/>
        <v>327.81527848101268</v>
      </c>
      <c r="H573">
        <f t="shared" si="117"/>
        <v>1.2206148282097575</v>
      </c>
      <c r="I573" s="4">
        <f t="shared" si="110"/>
        <v>4.3000000000000003E-6</v>
      </c>
      <c r="J573" s="5">
        <f t="shared" si="118"/>
        <v>7.9686274509800172E-7</v>
      </c>
      <c r="K573" s="5">
        <f t="shared" si="119"/>
        <v>8.2539089504906694E-4</v>
      </c>
      <c r="L573" s="5">
        <f t="shared" si="113"/>
        <v>2.3554160540722851E-9</v>
      </c>
      <c r="M573" s="6">
        <f t="shared" si="111"/>
        <v>1.2020345640998263E-5</v>
      </c>
      <c r="N573">
        <f t="shared" si="112"/>
        <v>2.04E-4</v>
      </c>
      <c r="O573">
        <f t="shared" si="120"/>
        <v>0.12206148282097576</v>
      </c>
      <c r="P573">
        <f t="shared" si="114"/>
        <v>0.9174358694011524</v>
      </c>
      <c r="Q573">
        <f t="shared" si="115"/>
        <v>0.27598018801836927</v>
      </c>
      <c r="R573">
        <f t="shared" si="116"/>
        <v>0.27598018801836993</v>
      </c>
    </row>
    <row r="574" spans="6:18">
      <c r="F574">
        <f t="shared" si="121"/>
        <v>57.200000000000543</v>
      </c>
      <c r="G574">
        <f t="shared" si="109"/>
        <v>327.81527848101268</v>
      </c>
      <c r="H574">
        <f t="shared" si="117"/>
        <v>1.2206148282097575</v>
      </c>
      <c r="I574" s="4">
        <f t="shared" si="110"/>
        <v>4.3000000000000003E-6</v>
      </c>
      <c r="J574" s="5">
        <f t="shared" si="118"/>
        <v>7.9686274509800172E-7</v>
      </c>
      <c r="K574" s="5">
        <f t="shared" si="119"/>
        <v>8.2582089504906698E-4</v>
      </c>
      <c r="L574" s="5">
        <f t="shared" si="113"/>
        <v>2.3590992421822577E-9</v>
      </c>
      <c r="M574" s="6">
        <f t="shared" si="111"/>
        <v>1.2032873268879631E-5</v>
      </c>
      <c r="N574">
        <f t="shared" si="112"/>
        <v>2.04E-4</v>
      </c>
      <c r="O574">
        <f t="shared" si="120"/>
        <v>0.12206148282097576</v>
      </c>
      <c r="P574">
        <f t="shared" si="114"/>
        <v>0.91747590245815025</v>
      </c>
      <c r="Q574">
        <f t="shared" si="115"/>
        <v>0.27594374640434471</v>
      </c>
      <c r="R574">
        <f t="shared" si="116"/>
        <v>0.27594374640434538</v>
      </c>
    </row>
    <row r="575" spans="6:18">
      <c r="F575">
        <f t="shared" si="121"/>
        <v>57.300000000000544</v>
      </c>
      <c r="G575">
        <f t="shared" si="109"/>
        <v>327.81527848101268</v>
      </c>
      <c r="H575">
        <f t="shared" si="117"/>
        <v>1.2206148282097575</v>
      </c>
      <c r="I575" s="4">
        <f t="shared" si="110"/>
        <v>4.3000000000000003E-6</v>
      </c>
      <c r="J575" s="5">
        <f t="shared" si="118"/>
        <v>7.9686274509800172E-7</v>
      </c>
      <c r="K575" s="5">
        <f t="shared" si="119"/>
        <v>8.2625089504906703E-4</v>
      </c>
      <c r="L575" s="5">
        <f t="shared" si="113"/>
        <v>2.3627862679181448E-9</v>
      </c>
      <c r="M575" s="6">
        <f t="shared" si="111"/>
        <v>1.2045407421520599E-5</v>
      </c>
      <c r="N575">
        <f t="shared" si="112"/>
        <v>2.04E-4</v>
      </c>
      <c r="O575">
        <f t="shared" si="120"/>
        <v>0.12206148282097576</v>
      </c>
      <c r="P575">
        <f t="shared" si="114"/>
        <v>0.91751585213525522</v>
      </c>
      <c r="Q575">
        <f t="shared" si="115"/>
        <v>0.27590738069004189</v>
      </c>
      <c r="R575">
        <f t="shared" si="116"/>
        <v>0.27590738069004256</v>
      </c>
    </row>
    <row r="576" spans="6:18">
      <c r="F576">
        <f t="shared" si="121"/>
        <v>57.400000000000546</v>
      </c>
      <c r="G576">
        <f t="shared" si="109"/>
        <v>327.81527848101268</v>
      </c>
      <c r="H576">
        <f t="shared" si="117"/>
        <v>1.2206148282097575</v>
      </c>
      <c r="I576" s="4">
        <f t="shared" si="110"/>
        <v>4.3000000000000003E-6</v>
      </c>
      <c r="J576" s="5">
        <f t="shared" si="118"/>
        <v>7.9686274509800172E-7</v>
      </c>
      <c r="K576" s="5">
        <f t="shared" si="119"/>
        <v>8.2668089504906708E-4</v>
      </c>
      <c r="L576" s="5">
        <f t="shared" si="113"/>
        <v>2.3664771332781748E-9</v>
      </c>
      <c r="M576" s="6">
        <f t="shared" si="111"/>
        <v>1.2057948098921164E-5</v>
      </c>
      <c r="N576">
        <f t="shared" si="112"/>
        <v>2.04E-4</v>
      </c>
      <c r="O576">
        <f t="shared" si="120"/>
        <v>0.12206148282097576</v>
      </c>
      <c r="P576">
        <f t="shared" si="114"/>
        <v>0.91755571864943097</v>
      </c>
      <c r="Q576">
        <f t="shared" si="115"/>
        <v>0.27587109067796095</v>
      </c>
      <c r="R576">
        <f t="shared" si="116"/>
        <v>0.27587109067796162</v>
      </c>
    </row>
    <row r="577" spans="6:18">
      <c r="F577">
        <f t="shared" si="121"/>
        <v>57.500000000000547</v>
      </c>
      <c r="G577">
        <f t="shared" si="109"/>
        <v>327.81527848101268</v>
      </c>
      <c r="H577">
        <f t="shared" si="117"/>
        <v>1.2206148282097575</v>
      </c>
      <c r="I577" s="4">
        <f t="shared" si="110"/>
        <v>4.3000000000000003E-6</v>
      </c>
      <c r="J577" s="5">
        <f t="shared" si="118"/>
        <v>7.9686274509800172E-7</v>
      </c>
      <c r="K577" s="5">
        <f t="shared" si="119"/>
        <v>8.2711089504906713E-4</v>
      </c>
      <c r="L577" s="5">
        <f t="shared" si="113"/>
        <v>2.3701718402605762E-9</v>
      </c>
      <c r="M577" s="6">
        <f t="shared" si="111"/>
        <v>1.2070495301081328E-5</v>
      </c>
      <c r="N577">
        <f t="shared" si="112"/>
        <v>2.04E-4</v>
      </c>
      <c r="O577">
        <f t="shared" si="120"/>
        <v>0.12206148282097576</v>
      </c>
      <c r="P577">
        <f t="shared" si="114"/>
        <v>0.9175955022169644</v>
      </c>
      <c r="Q577">
        <f t="shared" si="115"/>
        <v>0.27583487617121843</v>
      </c>
      <c r="R577">
        <f t="shared" si="116"/>
        <v>0.27583487617121916</v>
      </c>
    </row>
    <row r="578" spans="6:18">
      <c r="F578">
        <f t="shared" si="121"/>
        <v>57.600000000000549</v>
      </c>
      <c r="G578">
        <f t="shared" ref="G578:G641" si="122">Tc+R_*F578</f>
        <v>327.81527848101268</v>
      </c>
      <c r="H578">
        <f t="shared" si="117"/>
        <v>1.2206148282097575</v>
      </c>
      <c r="I578" s="4">
        <f t="shared" ref="I578:I641" si="123">we</f>
        <v>4.3000000000000003E-6</v>
      </c>
      <c r="J578" s="5">
        <f t="shared" si="118"/>
        <v>7.9686274509800172E-7</v>
      </c>
      <c r="K578" s="5">
        <f t="shared" si="119"/>
        <v>8.2754089504906718E-4</v>
      </c>
      <c r="L578" s="5">
        <f t="shared" si="113"/>
        <v>2.3738703908635787E-9</v>
      </c>
      <c r="M578" s="6">
        <f t="shared" ref="M578:M641" si="124">f2_*f3_/f1_/K578*L578</f>
        <v>1.208304902800109E-5</v>
      </c>
      <c r="N578">
        <f t="shared" ref="N578:N641" si="125">del_dl</f>
        <v>2.04E-4</v>
      </c>
      <c r="O578">
        <f t="shared" si="120"/>
        <v>0.12206148282097576</v>
      </c>
      <c r="P578">
        <f t="shared" si="114"/>
        <v>0.91763520305346802</v>
      </c>
      <c r="Q578">
        <f t="shared" si="115"/>
        <v>0.27579873697354512</v>
      </c>
      <c r="R578">
        <f t="shared" si="116"/>
        <v>0.27579873697354584</v>
      </c>
    </row>
    <row r="579" spans="6:18">
      <c r="F579">
        <f t="shared" si="121"/>
        <v>57.70000000000055</v>
      </c>
      <c r="G579">
        <f t="shared" si="122"/>
        <v>327.81527848101268</v>
      </c>
      <c r="H579">
        <f t="shared" si="117"/>
        <v>1.2206148282097575</v>
      </c>
      <c r="I579" s="4">
        <f t="shared" si="123"/>
        <v>4.3000000000000003E-6</v>
      </c>
      <c r="J579" s="5">
        <f t="shared" si="118"/>
        <v>7.9686274509800172E-7</v>
      </c>
      <c r="K579" s="5">
        <f t="shared" si="119"/>
        <v>8.2797089504906723E-4</v>
      </c>
      <c r="L579" s="5">
        <f t="shared" ref="L579:L642" si="126">K579^3*4/3*PI()</f>
        <v>2.3775727870854108E-9</v>
      </c>
      <c r="M579" s="6">
        <f t="shared" si="124"/>
        <v>1.2095609279680453E-5</v>
      </c>
      <c r="N579">
        <f t="shared" si="125"/>
        <v>2.04E-4</v>
      </c>
      <c r="O579">
        <f t="shared" si="120"/>
        <v>0.12206148282097576</v>
      </c>
      <c r="P579">
        <f t="shared" ref="P579:P642" si="127">R579*O579+(1-R579)*H579</f>
        <v>0.9176748213738819</v>
      </c>
      <c r="Q579">
        <f t="shared" ref="Q579:Q642" si="128">Q578+pl/ps*Dl/N578*((Tc-Tf)/ml-Co)/H578/(1-kpart)*M578*dt/L578-Q578*3/K578*we*dt</f>
        <v>0.27576267288928358</v>
      </c>
      <c r="R579">
        <f t="shared" ref="R579:R642" si="129">esidtGeral(R578,K578,MAX(I578,J578),pl,ps,kpart,H578,(H579-H578)/dt,M578,L578,Dl,N578,Co,dt)</f>
        <v>0.2757626728892843</v>
      </c>
    </row>
    <row r="580" spans="6:18">
      <c r="F580">
        <f t="shared" si="121"/>
        <v>57.800000000000551</v>
      </c>
      <c r="G580">
        <f t="shared" si="122"/>
        <v>327.81527848101268</v>
      </c>
      <c r="H580">
        <f t="shared" si="117"/>
        <v>1.2206148282097575</v>
      </c>
      <c r="I580" s="4">
        <f t="shared" si="123"/>
        <v>4.3000000000000003E-6</v>
      </c>
      <c r="J580" s="5">
        <f t="shared" si="118"/>
        <v>7.9686274509800172E-7</v>
      </c>
      <c r="K580" s="5">
        <f t="shared" si="119"/>
        <v>8.2840089504906728E-4</v>
      </c>
      <c r="L580" s="5">
        <f t="shared" si="126"/>
        <v>2.3812790309243018E-9</v>
      </c>
      <c r="M580" s="6">
        <f t="shared" si="124"/>
        <v>1.2108176056119417E-5</v>
      </c>
      <c r="N580">
        <f t="shared" si="125"/>
        <v>2.04E-4</v>
      </c>
      <c r="O580">
        <f t="shared" si="120"/>
        <v>0.12206148282097576</v>
      </c>
      <c r="P580">
        <f t="shared" si="127"/>
        <v>0.91771435739247653</v>
      </c>
      <c r="Q580">
        <f t="shared" si="128"/>
        <v>0.27572668372338605</v>
      </c>
      <c r="R580">
        <f t="shared" si="129"/>
        <v>0.27572668372338677</v>
      </c>
    </row>
    <row r="581" spans="6:18">
      <c r="F581">
        <f t="shared" si="121"/>
        <v>57.900000000000553</v>
      </c>
      <c r="G581">
        <f t="shared" si="122"/>
        <v>327.81527848101268</v>
      </c>
      <c r="H581">
        <f t="shared" si="117"/>
        <v>1.2206148282097575</v>
      </c>
      <c r="I581" s="4">
        <f t="shared" si="123"/>
        <v>4.3000000000000003E-6</v>
      </c>
      <c r="J581" s="5">
        <f t="shared" si="118"/>
        <v>7.9686274509800172E-7</v>
      </c>
      <c r="K581" s="5">
        <f t="shared" si="119"/>
        <v>8.2883089504906732E-4</v>
      </c>
      <c r="L581" s="5">
        <f t="shared" si="126"/>
        <v>2.3849891243784794E-9</v>
      </c>
      <c r="M581" s="6">
        <f t="shared" si="124"/>
        <v>1.2120749357317979E-5</v>
      </c>
      <c r="N581">
        <f t="shared" si="125"/>
        <v>2.04E-4</v>
      </c>
      <c r="O581">
        <f t="shared" si="120"/>
        <v>0.12206148282097576</v>
      </c>
      <c r="P581">
        <f t="shared" si="127"/>
        <v>0.9177538113228545</v>
      </c>
      <c r="Q581">
        <f t="shared" si="128"/>
        <v>0.27569076928141228</v>
      </c>
      <c r="R581">
        <f t="shared" si="129"/>
        <v>0.27569076928141301</v>
      </c>
    </row>
    <row r="582" spans="6:18">
      <c r="F582">
        <f t="shared" si="121"/>
        <v>58.000000000000554</v>
      </c>
      <c r="G582">
        <f t="shared" si="122"/>
        <v>327.81527848101268</v>
      </c>
      <c r="H582">
        <f t="shared" si="117"/>
        <v>1.2206148282097575</v>
      </c>
      <c r="I582" s="4">
        <f t="shared" si="123"/>
        <v>4.3000000000000003E-6</v>
      </c>
      <c r="J582" s="5">
        <f t="shared" si="118"/>
        <v>7.9686274509800172E-7</v>
      </c>
      <c r="K582" s="5">
        <f t="shared" si="119"/>
        <v>8.2926089504906737E-4</v>
      </c>
      <c r="L582" s="5">
        <f t="shared" si="126"/>
        <v>2.3887030694461729E-9</v>
      </c>
      <c r="M582" s="6">
        <f t="shared" si="124"/>
        <v>1.2133329183276136E-5</v>
      </c>
      <c r="N582">
        <f t="shared" si="125"/>
        <v>2.04E-4</v>
      </c>
      <c r="O582">
        <f t="shared" si="120"/>
        <v>0.12206148282097576</v>
      </c>
      <c r="P582">
        <f t="shared" si="127"/>
        <v>0.91779318337795412</v>
      </c>
      <c r="Q582">
        <f t="shared" si="128"/>
        <v>0.27565492936952735</v>
      </c>
      <c r="R582">
        <f t="shared" si="129"/>
        <v>0.27565492936952807</v>
      </c>
    </row>
    <row r="583" spans="6:18">
      <c r="F583">
        <f t="shared" si="121"/>
        <v>58.100000000000556</v>
      </c>
      <c r="G583">
        <f t="shared" si="122"/>
        <v>327.81527848101268</v>
      </c>
      <c r="H583">
        <f t="shared" si="117"/>
        <v>1.2206148282097575</v>
      </c>
      <c r="I583" s="4">
        <f t="shared" si="123"/>
        <v>4.3000000000000003E-6</v>
      </c>
      <c r="J583" s="5">
        <f t="shared" si="118"/>
        <v>7.9686274509800172E-7</v>
      </c>
      <c r="K583" s="5">
        <f t="shared" si="119"/>
        <v>8.2969089504906742E-4</v>
      </c>
      <c r="L583" s="5">
        <f t="shared" si="126"/>
        <v>2.3924208681256119E-9</v>
      </c>
      <c r="M583" s="6">
        <f t="shared" si="124"/>
        <v>1.2145915533993898E-5</v>
      </c>
      <c r="N583">
        <f t="shared" si="125"/>
        <v>2.04E-4</v>
      </c>
      <c r="O583">
        <f t="shared" si="120"/>
        <v>0.12206148282097576</v>
      </c>
      <c r="P583">
        <f t="shared" si="127"/>
        <v>0.91783247377005095</v>
      </c>
      <c r="Q583">
        <f t="shared" si="128"/>
        <v>0.27561916379449924</v>
      </c>
      <c r="R583">
        <f t="shared" si="129"/>
        <v>0.27561916379449997</v>
      </c>
    </row>
    <row r="584" spans="6:18">
      <c r="F584">
        <f t="shared" si="121"/>
        <v>58.200000000000557</v>
      </c>
      <c r="G584">
        <f t="shared" si="122"/>
        <v>327.81527848101268</v>
      </c>
      <c r="H584">
        <f t="shared" si="117"/>
        <v>1.2206148282097575</v>
      </c>
      <c r="I584" s="4">
        <f t="shared" si="123"/>
        <v>4.3000000000000003E-6</v>
      </c>
      <c r="J584" s="5">
        <f t="shared" si="118"/>
        <v>7.9686274509800172E-7</v>
      </c>
      <c r="K584" s="5">
        <f t="shared" si="119"/>
        <v>8.3012089504906747E-4</v>
      </c>
      <c r="L584" s="5">
        <f t="shared" si="126"/>
        <v>2.396142522415025E-9</v>
      </c>
      <c r="M584" s="6">
        <f t="shared" si="124"/>
        <v>1.2158508409471255E-5</v>
      </c>
      <c r="N584">
        <f t="shared" si="125"/>
        <v>2.04E-4</v>
      </c>
      <c r="O584">
        <f t="shared" si="120"/>
        <v>0.12206148282097576</v>
      </c>
      <c r="P584">
        <f t="shared" si="127"/>
        <v>0.91787168271076069</v>
      </c>
      <c r="Q584">
        <f t="shared" si="128"/>
        <v>0.2755834723636969</v>
      </c>
      <c r="R584">
        <f t="shared" si="129"/>
        <v>0.27558347236369762</v>
      </c>
    </row>
    <row r="585" spans="6:18">
      <c r="F585">
        <f t="shared" si="121"/>
        <v>58.300000000000558</v>
      </c>
      <c r="G585">
        <f t="shared" si="122"/>
        <v>327.81527848101268</v>
      </c>
      <c r="H585">
        <f t="shared" si="117"/>
        <v>1.2206148282097575</v>
      </c>
      <c r="I585" s="4">
        <f t="shared" si="123"/>
        <v>4.3000000000000003E-6</v>
      </c>
      <c r="J585" s="5">
        <f t="shared" si="118"/>
        <v>7.9686274509800172E-7</v>
      </c>
      <c r="K585" s="5">
        <f t="shared" si="119"/>
        <v>8.3055089504906752E-4</v>
      </c>
      <c r="L585" s="5">
        <f t="shared" si="126"/>
        <v>2.399868034312641E-9</v>
      </c>
      <c r="M585" s="6">
        <f t="shared" si="124"/>
        <v>1.2171107809708217E-5</v>
      </c>
      <c r="N585">
        <f t="shared" si="125"/>
        <v>2.04E-4</v>
      </c>
      <c r="O585">
        <f t="shared" si="120"/>
        <v>0.12206148282097576</v>
      </c>
      <c r="P585">
        <f t="shared" si="127"/>
        <v>0.91791081041104072</v>
      </c>
      <c r="Q585">
        <f t="shared" si="128"/>
        <v>0.27554785488508793</v>
      </c>
      <c r="R585">
        <f t="shared" si="129"/>
        <v>0.27554785488508871</v>
      </c>
    </row>
    <row r="586" spans="6:18">
      <c r="F586">
        <f t="shared" si="121"/>
        <v>58.40000000000056</v>
      </c>
      <c r="G586">
        <f t="shared" si="122"/>
        <v>327.81527848101268</v>
      </c>
      <c r="H586">
        <f t="shared" si="117"/>
        <v>1.2206148282097575</v>
      </c>
      <c r="I586" s="4">
        <f t="shared" si="123"/>
        <v>4.3000000000000003E-6</v>
      </c>
      <c r="J586" s="5">
        <f t="shared" si="118"/>
        <v>7.9686274509800172E-7</v>
      </c>
      <c r="K586" s="5">
        <f t="shared" si="119"/>
        <v>8.3098089504906757E-4</v>
      </c>
      <c r="L586" s="5">
        <f t="shared" si="126"/>
        <v>2.403597405816688E-9</v>
      </c>
      <c r="M586" s="6">
        <f t="shared" si="124"/>
        <v>1.2183713734704775E-5</v>
      </c>
      <c r="N586">
        <f t="shared" si="125"/>
        <v>2.04E-4</v>
      </c>
      <c r="O586">
        <f t="shared" si="120"/>
        <v>0.12206148282097576</v>
      </c>
      <c r="P586">
        <f t="shared" si="127"/>
        <v>0.91794985708119392</v>
      </c>
      <c r="Q586">
        <f t="shared" si="128"/>
        <v>0.27551231116723657</v>
      </c>
      <c r="R586">
        <f t="shared" si="129"/>
        <v>0.27551231116723734</v>
      </c>
    </row>
    <row r="587" spans="6:18">
      <c r="F587">
        <f t="shared" si="121"/>
        <v>58.500000000000561</v>
      </c>
      <c r="G587">
        <f t="shared" si="122"/>
        <v>327.81527848101268</v>
      </c>
      <c r="H587">
        <f t="shared" si="117"/>
        <v>1.2206148282097575</v>
      </c>
      <c r="I587" s="4">
        <f t="shared" si="123"/>
        <v>4.3000000000000003E-6</v>
      </c>
      <c r="J587" s="5">
        <f t="shared" si="118"/>
        <v>7.9686274509800172E-7</v>
      </c>
      <c r="K587" s="5">
        <f t="shared" si="119"/>
        <v>8.3141089504906761E-4</v>
      </c>
      <c r="L587" s="5">
        <f t="shared" si="126"/>
        <v>2.4073306389253954E-9</v>
      </c>
      <c r="M587" s="6">
        <f t="shared" si="124"/>
        <v>1.2196326184460931E-5</v>
      </c>
      <c r="N587">
        <f t="shared" si="125"/>
        <v>2.04E-4</v>
      </c>
      <c r="O587">
        <f t="shared" si="120"/>
        <v>0.12206148282097576</v>
      </c>
      <c r="P587">
        <f t="shared" si="127"/>
        <v>0.9179888229308697</v>
      </c>
      <c r="Q587">
        <f t="shared" si="128"/>
        <v>0.27547684101930131</v>
      </c>
      <c r="R587">
        <f t="shared" si="129"/>
        <v>0.27547684101930203</v>
      </c>
    </row>
    <row r="588" spans="6:18">
      <c r="F588">
        <f t="shared" si="121"/>
        <v>58.600000000000563</v>
      </c>
      <c r="G588">
        <f t="shared" si="122"/>
        <v>327.81527848101268</v>
      </c>
      <c r="H588">
        <f t="shared" si="117"/>
        <v>1.2206148282097575</v>
      </c>
      <c r="I588" s="4">
        <f t="shared" si="123"/>
        <v>4.3000000000000003E-6</v>
      </c>
      <c r="J588" s="5">
        <f t="shared" si="118"/>
        <v>7.9686274509800172E-7</v>
      </c>
      <c r="K588" s="5">
        <f t="shared" si="119"/>
        <v>8.3184089504906766E-4</v>
      </c>
      <c r="L588" s="5">
        <f t="shared" si="126"/>
        <v>2.4110677356369927E-9</v>
      </c>
      <c r="M588" s="6">
        <f t="shared" si="124"/>
        <v>1.2208945158976689E-5</v>
      </c>
      <c r="N588">
        <f t="shared" si="125"/>
        <v>2.04E-4</v>
      </c>
      <c r="O588">
        <f t="shared" si="120"/>
        <v>0.12206148282097576</v>
      </c>
      <c r="P588">
        <f t="shared" si="127"/>
        <v>0.91802770816906698</v>
      </c>
      <c r="Q588">
        <f t="shared" si="128"/>
        <v>0.27544144425103279</v>
      </c>
      <c r="R588">
        <f t="shared" si="129"/>
        <v>0.27544144425103351</v>
      </c>
    </row>
    <row r="589" spans="6:18">
      <c r="F589">
        <f t="shared" si="121"/>
        <v>58.700000000000564</v>
      </c>
      <c r="G589">
        <f t="shared" si="122"/>
        <v>327.81527848101268</v>
      </c>
      <c r="H589">
        <f t="shared" si="117"/>
        <v>1.2206148282097575</v>
      </c>
      <c r="I589" s="4">
        <f t="shared" si="123"/>
        <v>4.3000000000000003E-6</v>
      </c>
      <c r="J589" s="5">
        <f t="shared" si="118"/>
        <v>7.9686274509800172E-7</v>
      </c>
      <c r="K589" s="5">
        <f t="shared" si="119"/>
        <v>8.3227089504906771E-4</v>
      </c>
      <c r="L589" s="5">
        <f t="shared" si="126"/>
        <v>2.4148086979497078E-9</v>
      </c>
      <c r="M589" s="6">
        <f t="shared" si="124"/>
        <v>1.2221570658252046E-5</v>
      </c>
      <c r="N589">
        <f t="shared" si="125"/>
        <v>2.04E-4</v>
      </c>
      <c r="O589">
        <f t="shared" si="120"/>
        <v>0.12206148282097576</v>
      </c>
      <c r="P589">
        <f t="shared" si="127"/>
        <v>0.91806651300413666</v>
      </c>
      <c r="Q589">
        <f t="shared" si="128"/>
        <v>0.27540612067277187</v>
      </c>
      <c r="R589">
        <f t="shared" si="129"/>
        <v>0.27540612067277259</v>
      </c>
    </row>
    <row r="590" spans="6:18">
      <c r="F590">
        <f t="shared" si="121"/>
        <v>58.800000000000566</v>
      </c>
      <c r="G590">
        <f t="shared" si="122"/>
        <v>327.81527848101268</v>
      </c>
      <c r="H590">
        <f t="shared" si="117"/>
        <v>1.2206148282097575</v>
      </c>
      <c r="I590" s="4">
        <f t="shared" si="123"/>
        <v>4.3000000000000003E-6</v>
      </c>
      <c r="J590" s="5">
        <f t="shared" si="118"/>
        <v>7.9686274509800172E-7</v>
      </c>
      <c r="K590" s="5">
        <f t="shared" si="119"/>
        <v>8.3270089504906776E-4</v>
      </c>
      <c r="L590" s="5">
        <f t="shared" si="126"/>
        <v>2.4185535278617699E-9</v>
      </c>
      <c r="M590" s="6">
        <f t="shared" si="124"/>
        <v>1.2234202682286998E-5</v>
      </c>
      <c r="N590">
        <f t="shared" si="125"/>
        <v>2.04E-4</v>
      </c>
      <c r="O590">
        <f t="shared" si="120"/>
        <v>0.12206148282097576</v>
      </c>
      <c r="P590">
        <f t="shared" si="127"/>
        <v>0.91810523764378338</v>
      </c>
      <c r="Q590">
        <f t="shared" si="128"/>
        <v>0.27537087009544725</v>
      </c>
      <c r="R590">
        <f t="shared" si="129"/>
        <v>0.27537087009544797</v>
      </c>
    </row>
    <row r="591" spans="6:18">
      <c r="F591">
        <f t="shared" si="121"/>
        <v>58.900000000000567</v>
      </c>
      <c r="G591">
        <f t="shared" si="122"/>
        <v>327.81527848101268</v>
      </c>
      <c r="H591">
        <f t="shared" si="117"/>
        <v>1.2206148282097575</v>
      </c>
      <c r="I591" s="4">
        <f t="shared" si="123"/>
        <v>4.3000000000000003E-6</v>
      </c>
      <c r="J591" s="5">
        <f t="shared" si="118"/>
        <v>7.9686274509800172E-7</v>
      </c>
      <c r="K591" s="5">
        <f t="shared" si="119"/>
        <v>8.3313089504906781E-4</v>
      </c>
      <c r="L591" s="5">
        <f t="shared" si="126"/>
        <v>2.4223022273714082E-9</v>
      </c>
      <c r="M591" s="6">
        <f t="shared" si="124"/>
        <v>1.2246841231081555E-5</v>
      </c>
      <c r="N591">
        <f t="shared" si="125"/>
        <v>2.04E-4</v>
      </c>
      <c r="O591">
        <f t="shared" si="120"/>
        <v>0.12206148282097576</v>
      </c>
      <c r="P591">
        <f t="shared" si="127"/>
        <v>0.91814388229506882</v>
      </c>
      <c r="Q591">
        <f t="shared" si="128"/>
        <v>0.27533569233057353</v>
      </c>
      <c r="R591">
        <f t="shared" si="129"/>
        <v>0.27533569233057426</v>
      </c>
    </row>
    <row r="592" spans="6:18">
      <c r="F592">
        <f t="shared" si="121"/>
        <v>59.000000000000568</v>
      </c>
      <c r="G592">
        <f t="shared" si="122"/>
        <v>327.81527848101268</v>
      </c>
      <c r="H592">
        <f t="shared" si="117"/>
        <v>1.2206148282097575</v>
      </c>
      <c r="I592" s="4">
        <f t="shared" si="123"/>
        <v>4.3000000000000003E-6</v>
      </c>
      <c r="J592" s="5">
        <f t="shared" si="118"/>
        <v>7.9686274509800172E-7</v>
      </c>
      <c r="K592" s="5">
        <f t="shared" si="119"/>
        <v>8.3356089504906786E-4</v>
      </c>
      <c r="L592" s="5">
        <f t="shared" si="126"/>
        <v>2.4260547984768513E-9</v>
      </c>
      <c r="M592" s="6">
        <f t="shared" si="124"/>
        <v>1.2259486304635711E-5</v>
      </c>
      <c r="N592">
        <f t="shared" si="125"/>
        <v>2.04E-4</v>
      </c>
      <c r="O592">
        <f t="shared" si="120"/>
        <v>0.12206148282097576</v>
      </c>
      <c r="P592">
        <f t="shared" si="127"/>
        <v>0.91818244716441277</v>
      </c>
      <c r="Q592">
        <f t="shared" si="128"/>
        <v>0.27530058719024886</v>
      </c>
      <c r="R592">
        <f t="shared" si="129"/>
        <v>0.27530058719024958</v>
      </c>
    </row>
    <row r="593" spans="6:18">
      <c r="F593">
        <f t="shared" si="121"/>
        <v>59.10000000000057</v>
      </c>
      <c r="G593">
        <f t="shared" si="122"/>
        <v>327.81527848101268</v>
      </c>
      <c r="H593">
        <f t="shared" si="117"/>
        <v>1.2206148282097575</v>
      </c>
      <c r="I593" s="4">
        <f t="shared" si="123"/>
        <v>4.3000000000000003E-6</v>
      </c>
      <c r="J593" s="5">
        <f t="shared" si="118"/>
        <v>7.9686274509800172E-7</v>
      </c>
      <c r="K593" s="5">
        <f t="shared" si="119"/>
        <v>8.339908950490679E-4</v>
      </c>
      <c r="L593" s="5">
        <f t="shared" si="126"/>
        <v>2.4298112431763277E-9</v>
      </c>
      <c r="M593" s="6">
        <f t="shared" si="124"/>
        <v>1.2272137902949465E-5</v>
      </c>
      <c r="N593">
        <f t="shared" si="125"/>
        <v>2.04E-4</v>
      </c>
      <c r="O593">
        <f t="shared" si="120"/>
        <v>0.12206148282097576</v>
      </c>
      <c r="P593">
        <f t="shared" si="127"/>
        <v>0.91822093245759662</v>
      </c>
      <c r="Q593">
        <f t="shared" si="128"/>
        <v>0.27526555448715306</v>
      </c>
      <c r="R593">
        <f t="shared" si="129"/>
        <v>0.27526555448715384</v>
      </c>
    </row>
    <row r="594" spans="6:18">
      <c r="F594">
        <f t="shared" si="121"/>
        <v>59.200000000000571</v>
      </c>
      <c r="G594">
        <f t="shared" si="122"/>
        <v>327.81527848101268</v>
      </c>
      <c r="H594">
        <f t="shared" si="117"/>
        <v>1.2206148282097575</v>
      </c>
      <c r="I594" s="4">
        <f t="shared" si="123"/>
        <v>4.3000000000000003E-6</v>
      </c>
      <c r="J594" s="5">
        <f t="shared" si="118"/>
        <v>7.9686274509800172E-7</v>
      </c>
      <c r="K594" s="5">
        <f t="shared" si="119"/>
        <v>8.3442089504906795E-4</v>
      </c>
      <c r="L594" s="5">
        <f t="shared" si="126"/>
        <v>2.4335715634680662E-9</v>
      </c>
      <c r="M594" s="6">
        <f t="shared" si="124"/>
        <v>1.2284796026022816E-5</v>
      </c>
      <c r="N594">
        <f t="shared" si="125"/>
        <v>2.04E-4</v>
      </c>
      <c r="O594">
        <f t="shared" si="120"/>
        <v>0.12206148282097576</v>
      </c>
      <c r="P594">
        <f t="shared" si="127"/>
        <v>0.91825933837976503</v>
      </c>
      <c r="Q594">
        <f t="shared" si="128"/>
        <v>0.27523059403454547</v>
      </c>
      <c r="R594">
        <f t="shared" si="129"/>
        <v>0.27523059403454631</v>
      </c>
    </row>
    <row r="595" spans="6:18">
      <c r="F595">
        <f t="shared" si="121"/>
        <v>59.300000000000573</v>
      </c>
      <c r="G595">
        <f t="shared" si="122"/>
        <v>327.81527848101268</v>
      </c>
      <c r="H595">
        <f t="shared" ref="H595:H658" si="130">(G595-Tf)/ml</f>
        <v>1.2206148282097575</v>
      </c>
      <c r="I595" s="4">
        <f t="shared" si="123"/>
        <v>4.3000000000000003E-6</v>
      </c>
      <c r="J595" s="5">
        <f t="shared" ref="J595:J658" si="131">Glob(H595,N595,Dl,Co,kpart)</f>
        <v>7.9686274509800172E-7</v>
      </c>
      <c r="K595" s="5">
        <f t="shared" ref="K595:K658" si="132">I594*dt+K594</f>
        <v>8.34850895049068E-4</v>
      </c>
      <c r="L595" s="5">
        <f t="shared" si="126"/>
        <v>2.4373357613502966E-9</v>
      </c>
      <c r="M595" s="6">
        <f t="shared" si="124"/>
        <v>1.229746067385577E-5</v>
      </c>
      <c r="N595">
        <f t="shared" si="125"/>
        <v>2.04E-4</v>
      </c>
      <c r="O595">
        <f t="shared" ref="O595:O658" si="133">O594+(kpart*H594-O594)/L594/R594*(L594*(R595-R594)+R594*MAX(I594,J594)*M594*dt)</f>
        <v>0.12206148282097576</v>
      </c>
      <c r="P595">
        <f t="shared" si="127"/>
        <v>0.9182976651354281</v>
      </c>
      <c r="Q595">
        <f t="shared" si="128"/>
        <v>0.27519570564626278</v>
      </c>
      <c r="R595">
        <f t="shared" si="129"/>
        <v>0.27519570564626367</v>
      </c>
    </row>
    <row r="596" spans="6:18">
      <c r="F596">
        <f t="shared" si="121"/>
        <v>59.400000000000574</v>
      </c>
      <c r="G596">
        <f t="shared" si="122"/>
        <v>327.81527848101268</v>
      </c>
      <c r="H596">
        <f t="shared" si="130"/>
        <v>1.2206148282097575</v>
      </c>
      <c r="I596" s="4">
        <f t="shared" si="123"/>
        <v>4.3000000000000003E-6</v>
      </c>
      <c r="J596" s="5">
        <f t="shared" si="131"/>
        <v>7.9686274509800172E-7</v>
      </c>
      <c r="K596" s="5">
        <f t="shared" si="132"/>
        <v>8.3528089504906805E-4</v>
      </c>
      <c r="L596" s="5">
        <f t="shared" si="126"/>
        <v>2.4411038388212469E-9</v>
      </c>
      <c r="M596" s="6">
        <f t="shared" si="124"/>
        <v>1.2310131846448319E-5</v>
      </c>
      <c r="N596">
        <f t="shared" si="125"/>
        <v>2.04E-4</v>
      </c>
      <c r="O596">
        <f t="shared" si="133"/>
        <v>0.12206148282097576</v>
      </c>
      <c r="P596">
        <f t="shared" si="127"/>
        <v>0.91833591292846439</v>
      </c>
      <c r="Q596">
        <f t="shared" si="128"/>
        <v>0.27516088913671705</v>
      </c>
      <c r="R596">
        <f t="shared" si="129"/>
        <v>0.27516088913671793</v>
      </c>
    </row>
    <row r="597" spans="6:18">
      <c r="F597">
        <f t="shared" si="121"/>
        <v>59.500000000000576</v>
      </c>
      <c r="G597">
        <f t="shared" si="122"/>
        <v>327.81527848101268</v>
      </c>
      <c r="H597">
        <f t="shared" si="130"/>
        <v>1.2206148282097575</v>
      </c>
      <c r="I597" s="4">
        <f t="shared" si="123"/>
        <v>4.3000000000000003E-6</v>
      </c>
      <c r="J597" s="5">
        <f t="shared" si="131"/>
        <v>7.9686274509800172E-7</v>
      </c>
      <c r="K597" s="5">
        <f t="shared" si="132"/>
        <v>8.357108950490681E-4</v>
      </c>
      <c r="L597" s="5">
        <f t="shared" si="126"/>
        <v>2.4448757978791464E-9</v>
      </c>
      <c r="M597" s="6">
        <f t="shared" si="124"/>
        <v>1.2322809543800471E-5</v>
      </c>
      <c r="N597">
        <f t="shared" si="125"/>
        <v>2.04E-4</v>
      </c>
      <c r="O597">
        <f t="shared" si="133"/>
        <v>0.12206148282097576</v>
      </c>
      <c r="P597">
        <f t="shared" si="127"/>
        <v>0.91837408196212234</v>
      </c>
      <c r="Q597">
        <f t="shared" si="128"/>
        <v>0.2751261443208935</v>
      </c>
      <c r="R597">
        <f t="shared" si="129"/>
        <v>0.27512614432089438</v>
      </c>
    </row>
    <row r="598" spans="6:18">
      <c r="F598">
        <f t="shared" si="121"/>
        <v>59.600000000000577</v>
      </c>
      <c r="G598">
        <f t="shared" si="122"/>
        <v>327.81527848101268</v>
      </c>
      <c r="H598">
        <f t="shared" si="130"/>
        <v>1.2206148282097575</v>
      </c>
      <c r="I598" s="4">
        <f t="shared" si="123"/>
        <v>4.3000000000000003E-6</v>
      </c>
      <c r="J598" s="5">
        <f t="shared" si="131"/>
        <v>7.9686274509800172E-7</v>
      </c>
      <c r="K598" s="5">
        <f t="shared" si="132"/>
        <v>8.3614089504906815E-4</v>
      </c>
      <c r="L598" s="5">
        <f t="shared" si="126"/>
        <v>2.4486516405222236E-9</v>
      </c>
      <c r="M598" s="6">
        <f t="shared" si="124"/>
        <v>1.2335493765912222E-5</v>
      </c>
      <c r="N598">
        <f t="shared" si="125"/>
        <v>2.04E-4</v>
      </c>
      <c r="O598">
        <f t="shared" si="133"/>
        <v>0.12206148282097576</v>
      </c>
      <c r="P598">
        <f t="shared" si="127"/>
        <v>0.91841217243902296</v>
      </c>
      <c r="Q598">
        <f t="shared" si="128"/>
        <v>0.27509147101434855</v>
      </c>
      <c r="R598">
        <f t="shared" si="129"/>
        <v>0.27509147101434939</v>
      </c>
    </row>
    <row r="599" spans="6:18">
      <c r="F599">
        <f t="shared" si="121"/>
        <v>59.700000000000578</v>
      </c>
      <c r="G599">
        <f t="shared" si="122"/>
        <v>327.81527848101268</v>
      </c>
      <c r="H599">
        <f t="shared" si="130"/>
        <v>1.2206148282097575</v>
      </c>
      <c r="I599" s="4">
        <f t="shared" si="123"/>
        <v>4.3000000000000003E-6</v>
      </c>
      <c r="J599" s="5">
        <f t="shared" si="131"/>
        <v>7.9686274509800172E-7</v>
      </c>
      <c r="K599" s="5">
        <f t="shared" si="132"/>
        <v>8.3657089504906819E-4</v>
      </c>
      <c r="L599" s="5">
        <f t="shared" si="126"/>
        <v>2.4524313687487078E-9</v>
      </c>
      <c r="M599" s="6">
        <f t="shared" si="124"/>
        <v>1.2348184512783571E-5</v>
      </c>
      <c r="N599">
        <f t="shared" si="125"/>
        <v>2.04E-4</v>
      </c>
      <c r="O599">
        <f t="shared" si="133"/>
        <v>0.12206148282097576</v>
      </c>
      <c r="P599">
        <f t="shared" si="127"/>
        <v>0.91845018456116234</v>
      </c>
      <c r="Q599">
        <f t="shared" si="128"/>
        <v>0.2750568690332077</v>
      </c>
      <c r="R599">
        <f t="shared" si="129"/>
        <v>0.27505686903320853</v>
      </c>
    </row>
    <row r="600" spans="6:18">
      <c r="F600">
        <f t="shared" si="121"/>
        <v>59.80000000000058</v>
      </c>
      <c r="G600">
        <f t="shared" si="122"/>
        <v>327.81527848101268</v>
      </c>
      <c r="H600">
        <f t="shared" si="130"/>
        <v>1.2206148282097575</v>
      </c>
      <c r="I600" s="4">
        <f t="shared" si="123"/>
        <v>4.3000000000000003E-6</v>
      </c>
      <c r="J600" s="5">
        <f t="shared" si="131"/>
        <v>7.9686274509800172E-7</v>
      </c>
      <c r="K600" s="5">
        <f t="shared" si="132"/>
        <v>8.3700089504906824E-4</v>
      </c>
      <c r="L600" s="5">
        <f t="shared" si="126"/>
        <v>2.4562149845568271E-9</v>
      </c>
      <c r="M600" s="6">
        <f t="shared" si="124"/>
        <v>1.2360881784414519E-5</v>
      </c>
      <c r="N600">
        <f t="shared" si="125"/>
        <v>2.04E-4</v>
      </c>
      <c r="O600">
        <f t="shared" si="133"/>
        <v>0.12206148282097576</v>
      </c>
      <c r="P600">
        <f t="shared" si="127"/>
        <v>0.9184881185299133</v>
      </c>
      <c r="Q600">
        <f t="shared" si="128"/>
        <v>0.27502233819416361</v>
      </c>
      <c r="R600">
        <f t="shared" si="129"/>
        <v>0.27502233819416444</v>
      </c>
    </row>
    <row r="601" spans="6:18">
      <c r="F601">
        <f t="shared" si="121"/>
        <v>59.900000000000581</v>
      </c>
      <c r="G601">
        <f t="shared" si="122"/>
        <v>327.81527848101268</v>
      </c>
      <c r="H601">
        <f t="shared" si="130"/>
        <v>1.2206148282097575</v>
      </c>
      <c r="I601" s="4">
        <f t="shared" si="123"/>
        <v>4.3000000000000003E-6</v>
      </c>
      <c r="J601" s="5">
        <f t="shared" si="131"/>
        <v>7.9686274509800172E-7</v>
      </c>
      <c r="K601" s="5">
        <f t="shared" si="132"/>
        <v>8.3743089504906829E-4</v>
      </c>
      <c r="L601" s="5">
        <f t="shared" si="126"/>
        <v>2.4600024899448112E-9</v>
      </c>
      <c r="M601" s="6">
        <f t="shared" si="124"/>
        <v>1.2373585580805068E-5</v>
      </c>
      <c r="N601">
        <f t="shared" si="125"/>
        <v>2.04E-4</v>
      </c>
      <c r="O601">
        <f t="shared" si="133"/>
        <v>0.12206148282097576</v>
      </c>
      <c r="P601">
        <f t="shared" si="127"/>
        <v>0.91852597454602802</v>
      </c>
      <c r="Q601">
        <f t="shared" si="128"/>
        <v>0.27498787831447397</v>
      </c>
      <c r="R601">
        <f t="shared" si="129"/>
        <v>0.2749878783144748</v>
      </c>
    </row>
    <row r="602" spans="6:18">
      <c r="F602">
        <f t="shared" si="121"/>
        <v>60.000000000000583</v>
      </c>
      <c r="G602">
        <f t="shared" si="122"/>
        <v>327.81527848101268</v>
      </c>
      <c r="H602">
        <f t="shared" si="130"/>
        <v>1.2206148282097575</v>
      </c>
      <c r="I602" s="4">
        <f t="shared" si="123"/>
        <v>4.3000000000000003E-6</v>
      </c>
      <c r="J602" s="5">
        <f t="shared" si="131"/>
        <v>7.9686274509800172E-7</v>
      </c>
      <c r="K602" s="5">
        <f t="shared" si="132"/>
        <v>8.3786089504906834E-4</v>
      </c>
      <c r="L602" s="5">
        <f t="shared" si="126"/>
        <v>2.4637938869108886E-9</v>
      </c>
      <c r="M602" s="6">
        <f t="shared" si="124"/>
        <v>1.2386295901955214E-5</v>
      </c>
      <c r="N602">
        <f t="shared" si="125"/>
        <v>2.04E-4</v>
      </c>
      <c r="O602">
        <f t="shared" si="133"/>
        <v>0.12206148282097576</v>
      </c>
      <c r="P602">
        <f t="shared" si="127"/>
        <v>0.9185637528096402</v>
      </c>
      <c r="Q602">
        <f t="shared" si="128"/>
        <v>0.27495348921195939</v>
      </c>
      <c r="R602">
        <f t="shared" si="129"/>
        <v>0.27495348921196022</v>
      </c>
    </row>
    <row r="603" spans="6:18">
      <c r="F603">
        <f t="shared" si="121"/>
        <v>60.100000000000584</v>
      </c>
      <c r="G603">
        <f t="shared" si="122"/>
        <v>327.81527848101268</v>
      </c>
      <c r="H603">
        <f t="shared" si="130"/>
        <v>1.2206148282097575</v>
      </c>
      <c r="I603" s="4">
        <f t="shared" si="123"/>
        <v>4.3000000000000003E-6</v>
      </c>
      <c r="J603" s="5">
        <f t="shared" si="131"/>
        <v>7.9686274509800172E-7</v>
      </c>
      <c r="K603" s="5">
        <f t="shared" si="132"/>
        <v>8.3829089504906839E-4</v>
      </c>
      <c r="L603" s="5">
        <f t="shared" si="126"/>
        <v>2.4675891774532886E-9</v>
      </c>
      <c r="M603" s="6">
        <f t="shared" si="124"/>
        <v>1.2399012747864963E-5</v>
      </c>
      <c r="N603">
        <f t="shared" si="125"/>
        <v>2.04E-4</v>
      </c>
      <c r="O603">
        <f t="shared" si="133"/>
        <v>0.12206148282097576</v>
      </c>
      <c r="P603">
        <f t="shared" si="127"/>
        <v>0.91860145352026779</v>
      </c>
      <c r="Q603">
        <f t="shared" si="128"/>
        <v>0.27491917070500149</v>
      </c>
      <c r="R603">
        <f t="shared" si="129"/>
        <v>0.27491917070500232</v>
      </c>
    </row>
    <row r="604" spans="6:18">
      <c r="F604">
        <f t="shared" ref="F604:F667" si="134">F603+dt</f>
        <v>60.200000000000585</v>
      </c>
      <c r="G604">
        <f t="shared" si="122"/>
        <v>327.81527848101268</v>
      </c>
      <c r="H604">
        <f t="shared" si="130"/>
        <v>1.2206148282097575</v>
      </c>
      <c r="I604" s="4">
        <f t="shared" si="123"/>
        <v>4.3000000000000003E-6</v>
      </c>
      <c r="J604" s="5">
        <f t="shared" si="131"/>
        <v>7.9686274509800172E-7</v>
      </c>
      <c r="K604" s="5">
        <f t="shared" si="132"/>
        <v>8.3872089504906844E-4</v>
      </c>
      <c r="L604" s="5">
        <f t="shared" si="126"/>
        <v>2.4713883635702391E-9</v>
      </c>
      <c r="M604" s="6">
        <f t="shared" si="124"/>
        <v>1.2411736118534309E-5</v>
      </c>
      <c r="N604">
        <f t="shared" si="125"/>
        <v>2.04E-4</v>
      </c>
      <c r="O604">
        <f t="shared" si="133"/>
        <v>0.12206148282097576</v>
      </c>
      <c r="P604">
        <f t="shared" si="127"/>
        <v>0.91863907687681345</v>
      </c>
      <c r="Q604">
        <f t="shared" si="128"/>
        <v>0.27488492261254088</v>
      </c>
      <c r="R604">
        <f t="shared" si="129"/>
        <v>0.27488492261254172</v>
      </c>
    </row>
    <row r="605" spans="6:18">
      <c r="F605">
        <f t="shared" si="134"/>
        <v>60.300000000000587</v>
      </c>
      <c r="G605">
        <f t="shared" si="122"/>
        <v>327.81527848101268</v>
      </c>
      <c r="H605">
        <f t="shared" si="130"/>
        <v>1.2206148282097575</v>
      </c>
      <c r="I605" s="4">
        <f t="shared" si="123"/>
        <v>4.3000000000000003E-6</v>
      </c>
      <c r="J605" s="5">
        <f t="shared" si="131"/>
        <v>7.9686274509800172E-7</v>
      </c>
      <c r="K605" s="5">
        <f t="shared" si="132"/>
        <v>8.3915089504906849E-4</v>
      </c>
      <c r="L605" s="5">
        <f t="shared" si="126"/>
        <v>2.4751914472599692E-9</v>
      </c>
      <c r="M605" s="6">
        <f t="shared" si="124"/>
        <v>1.2424466013963253E-5</v>
      </c>
      <c r="N605">
        <f t="shared" si="125"/>
        <v>2.04E-4</v>
      </c>
      <c r="O605">
        <f t="shared" si="133"/>
        <v>0.12206148282097576</v>
      </c>
      <c r="P605">
        <f t="shared" si="127"/>
        <v>0.91867662307756914</v>
      </c>
      <c r="Q605">
        <f t="shared" si="128"/>
        <v>0.27485074475407512</v>
      </c>
      <c r="R605">
        <f t="shared" si="129"/>
        <v>0.274850744754076</v>
      </c>
    </row>
    <row r="606" spans="6:18">
      <c r="F606">
        <f t="shared" si="134"/>
        <v>60.400000000000588</v>
      </c>
      <c r="G606">
        <f t="shared" si="122"/>
        <v>327.81527848101268</v>
      </c>
      <c r="H606">
        <f t="shared" si="130"/>
        <v>1.2206148282097575</v>
      </c>
      <c r="I606" s="4">
        <f t="shared" si="123"/>
        <v>4.3000000000000003E-6</v>
      </c>
      <c r="J606" s="5">
        <f t="shared" si="131"/>
        <v>7.9686274509800172E-7</v>
      </c>
      <c r="K606" s="5">
        <f t="shared" si="132"/>
        <v>8.3958089504906853E-4</v>
      </c>
      <c r="L606" s="5">
        <f t="shared" si="126"/>
        <v>2.4789984305207086E-9</v>
      </c>
      <c r="M606" s="6">
        <f t="shared" si="124"/>
        <v>1.24372024341518E-5</v>
      </c>
      <c r="N606">
        <f t="shared" si="125"/>
        <v>2.04E-4</v>
      </c>
      <c r="O606">
        <f t="shared" si="133"/>
        <v>0.12206148282097576</v>
      </c>
      <c r="P606">
        <f t="shared" si="127"/>
        <v>0.91871409232021684</v>
      </c>
      <c r="Q606">
        <f t="shared" si="128"/>
        <v>0.27481663694965675</v>
      </c>
      <c r="R606">
        <f t="shared" si="129"/>
        <v>0.27481663694965763</v>
      </c>
    </row>
    <row r="607" spans="6:18">
      <c r="F607">
        <f t="shared" si="134"/>
        <v>60.50000000000059</v>
      </c>
      <c r="G607">
        <f t="shared" si="122"/>
        <v>327.81527848101268</v>
      </c>
      <c r="H607">
        <f t="shared" si="130"/>
        <v>1.2206148282097575</v>
      </c>
      <c r="I607" s="4">
        <f t="shared" si="123"/>
        <v>4.3000000000000003E-6</v>
      </c>
      <c r="J607" s="5">
        <f t="shared" si="131"/>
        <v>7.9686274509800172E-7</v>
      </c>
      <c r="K607" s="5">
        <f t="shared" si="132"/>
        <v>8.4001089504906858E-4</v>
      </c>
      <c r="L607" s="5">
        <f t="shared" si="126"/>
        <v>2.4828093153506849E-9</v>
      </c>
      <c r="M607" s="6">
        <f t="shared" si="124"/>
        <v>1.2449945379099942E-5</v>
      </c>
      <c r="N607">
        <f t="shared" si="125"/>
        <v>2.04E-4</v>
      </c>
      <c r="O607">
        <f t="shared" si="133"/>
        <v>0.12206148282097576</v>
      </c>
      <c r="P607">
        <f t="shared" si="127"/>
        <v>0.91875148480183078</v>
      </c>
      <c r="Q607">
        <f t="shared" si="128"/>
        <v>0.27478259901989127</v>
      </c>
      <c r="R607">
        <f t="shared" si="129"/>
        <v>0.27478259901989216</v>
      </c>
    </row>
    <row r="608" spans="6:18">
      <c r="F608">
        <f t="shared" si="134"/>
        <v>60.600000000000591</v>
      </c>
      <c r="G608">
        <f t="shared" si="122"/>
        <v>327.81527848101268</v>
      </c>
      <c r="H608">
        <f t="shared" si="130"/>
        <v>1.2206148282097575</v>
      </c>
      <c r="I608" s="4">
        <f t="shared" si="123"/>
        <v>4.3000000000000003E-6</v>
      </c>
      <c r="J608" s="5">
        <f t="shared" si="131"/>
        <v>7.9686274509800172E-7</v>
      </c>
      <c r="K608" s="5">
        <f t="shared" si="132"/>
        <v>8.4044089504906863E-4</v>
      </c>
      <c r="L608" s="5">
        <f t="shared" si="126"/>
        <v>2.4866241037481281E-9</v>
      </c>
      <c r="M608" s="6">
        <f t="shared" si="124"/>
        <v>1.2462694848807683E-5</v>
      </c>
      <c r="N608">
        <f t="shared" si="125"/>
        <v>2.04E-4</v>
      </c>
      <c r="O608">
        <f t="shared" si="133"/>
        <v>0.12206148282097576</v>
      </c>
      <c r="P608">
        <f t="shared" si="127"/>
        <v>0.91878880071888025</v>
      </c>
      <c r="Q608">
        <f t="shared" si="128"/>
        <v>0.27474863078593514</v>
      </c>
      <c r="R608">
        <f t="shared" si="129"/>
        <v>0.27474863078593603</v>
      </c>
    </row>
    <row r="609" spans="6:18">
      <c r="F609">
        <f t="shared" si="134"/>
        <v>60.700000000000593</v>
      </c>
      <c r="G609">
        <f t="shared" si="122"/>
        <v>327.81527848101268</v>
      </c>
      <c r="H609">
        <f t="shared" si="130"/>
        <v>1.2206148282097575</v>
      </c>
      <c r="I609" s="4">
        <f t="shared" si="123"/>
        <v>4.3000000000000003E-6</v>
      </c>
      <c r="J609" s="5">
        <f t="shared" si="131"/>
        <v>7.9686274509800172E-7</v>
      </c>
      <c r="K609" s="5">
        <f t="shared" si="132"/>
        <v>8.4087089504906868E-4</v>
      </c>
      <c r="L609" s="5">
        <f t="shared" si="126"/>
        <v>2.4904427977112669E-9</v>
      </c>
      <c r="M609" s="6">
        <f t="shared" si="124"/>
        <v>1.2475450843275029E-5</v>
      </c>
      <c r="N609">
        <f t="shared" si="125"/>
        <v>2.04E-4</v>
      </c>
      <c r="O609">
        <f t="shared" si="133"/>
        <v>0.12206148282097576</v>
      </c>
      <c r="P609">
        <f t="shared" si="127"/>
        <v>0.91882604026723125</v>
      </c>
      <c r="Q609">
        <f t="shared" si="128"/>
        <v>0.27471473206949387</v>
      </c>
      <c r="R609">
        <f t="shared" si="129"/>
        <v>0.27471473206949476</v>
      </c>
    </row>
    <row r="610" spans="6:18">
      <c r="F610">
        <f t="shared" si="134"/>
        <v>60.800000000000594</v>
      </c>
      <c r="G610">
        <f t="shared" si="122"/>
        <v>327.81527848101268</v>
      </c>
      <c r="H610">
        <f t="shared" si="130"/>
        <v>1.2206148282097575</v>
      </c>
      <c r="I610" s="4">
        <f t="shared" si="123"/>
        <v>4.3000000000000003E-6</v>
      </c>
      <c r="J610" s="5">
        <f t="shared" si="131"/>
        <v>7.9686274509800172E-7</v>
      </c>
      <c r="K610" s="5">
        <f t="shared" si="132"/>
        <v>8.4130089504906873E-4</v>
      </c>
      <c r="L610" s="5">
        <f t="shared" si="126"/>
        <v>2.4942653992383301E-9</v>
      </c>
      <c r="M610" s="6">
        <f t="shared" si="124"/>
        <v>1.2488213362501974E-5</v>
      </c>
      <c r="N610">
        <f t="shared" si="125"/>
        <v>2.04E-4</v>
      </c>
      <c r="O610">
        <f t="shared" si="133"/>
        <v>0.12206148282097576</v>
      </c>
      <c r="P610">
        <f t="shared" si="127"/>
        <v>0.9188632036421488</v>
      </c>
      <c r="Q610">
        <f t="shared" si="128"/>
        <v>0.27468090269281997</v>
      </c>
      <c r="R610">
        <f t="shared" si="129"/>
        <v>0.27468090269282086</v>
      </c>
    </row>
    <row r="611" spans="6:18">
      <c r="F611">
        <f t="shared" si="134"/>
        <v>60.900000000000595</v>
      </c>
      <c r="G611">
        <f t="shared" si="122"/>
        <v>327.81527848101268</v>
      </c>
      <c r="H611">
        <f t="shared" si="130"/>
        <v>1.2206148282097575</v>
      </c>
      <c r="I611" s="4">
        <f t="shared" si="123"/>
        <v>4.3000000000000003E-6</v>
      </c>
      <c r="J611" s="5">
        <f t="shared" si="131"/>
        <v>7.9686274509800172E-7</v>
      </c>
      <c r="K611" s="5">
        <f t="shared" si="132"/>
        <v>8.4173089504906878E-4</v>
      </c>
      <c r="L611" s="5">
        <f t="shared" si="126"/>
        <v>2.4980919103275458E-9</v>
      </c>
      <c r="M611" s="6">
        <f t="shared" si="124"/>
        <v>1.2500982406488515E-5</v>
      </c>
      <c r="N611">
        <f t="shared" si="125"/>
        <v>2.04E-4</v>
      </c>
      <c r="O611">
        <f t="shared" si="133"/>
        <v>0.12206148282097576</v>
      </c>
      <c r="P611">
        <f t="shared" si="127"/>
        <v>0.91890029103829907</v>
      </c>
      <c r="Q611">
        <f t="shared" si="128"/>
        <v>0.27464714247871119</v>
      </c>
      <c r="R611">
        <f t="shared" si="129"/>
        <v>0.27464714247871203</v>
      </c>
    </row>
    <row r="612" spans="6:18">
      <c r="F612">
        <f t="shared" si="134"/>
        <v>61.000000000000597</v>
      </c>
      <c r="G612">
        <f t="shared" si="122"/>
        <v>327.81527848101268</v>
      </c>
      <c r="H612">
        <f t="shared" si="130"/>
        <v>1.2206148282097575</v>
      </c>
      <c r="I612" s="4">
        <f t="shared" si="123"/>
        <v>4.3000000000000003E-6</v>
      </c>
      <c r="J612" s="5">
        <f t="shared" si="131"/>
        <v>7.9686274509800172E-7</v>
      </c>
      <c r="K612" s="5">
        <f t="shared" si="132"/>
        <v>8.4216089504906882E-4</v>
      </c>
      <c r="L612" s="5">
        <f t="shared" si="126"/>
        <v>2.5019223329771436E-9</v>
      </c>
      <c r="M612" s="6">
        <f t="shared" si="124"/>
        <v>1.2513757975234656E-5</v>
      </c>
      <c r="N612">
        <f t="shared" si="125"/>
        <v>2.04E-4</v>
      </c>
      <c r="O612">
        <f t="shared" si="133"/>
        <v>0.12206148282097576</v>
      </c>
      <c r="P612">
        <f t="shared" si="127"/>
        <v>0.91893730264975171</v>
      </c>
      <c r="Q612">
        <f t="shared" si="128"/>
        <v>0.27461345125050823</v>
      </c>
      <c r="R612">
        <f t="shared" si="129"/>
        <v>0.27461345125050907</v>
      </c>
    </row>
    <row r="613" spans="6:18">
      <c r="F613">
        <f t="shared" si="134"/>
        <v>61.100000000000598</v>
      </c>
      <c r="G613">
        <f t="shared" si="122"/>
        <v>327.81527848101268</v>
      </c>
      <c r="H613">
        <f t="shared" si="130"/>
        <v>1.2206148282097575</v>
      </c>
      <c r="I613" s="4">
        <f t="shared" si="123"/>
        <v>4.3000000000000003E-6</v>
      </c>
      <c r="J613" s="5">
        <f t="shared" si="131"/>
        <v>7.9686274509800172E-7</v>
      </c>
      <c r="K613" s="5">
        <f t="shared" si="132"/>
        <v>8.4259089504906887E-4</v>
      </c>
      <c r="L613" s="5">
        <f t="shared" si="126"/>
        <v>2.5057566691853517E-9</v>
      </c>
      <c r="M613" s="6">
        <f t="shared" si="124"/>
        <v>1.2526540068740395E-5</v>
      </c>
      <c r="N613">
        <f t="shared" si="125"/>
        <v>2.04E-4</v>
      </c>
      <c r="O613">
        <f t="shared" si="133"/>
        <v>0.12206148282097576</v>
      </c>
      <c r="P613">
        <f t="shared" si="127"/>
        <v>0.91897423866998162</v>
      </c>
      <c r="Q613">
        <f t="shared" si="128"/>
        <v>0.27457982883209309</v>
      </c>
      <c r="R613">
        <f t="shared" si="129"/>
        <v>0.27457982883209392</v>
      </c>
    </row>
    <row r="614" spans="6:18">
      <c r="F614">
        <f t="shared" si="134"/>
        <v>61.2000000000006</v>
      </c>
      <c r="G614">
        <f t="shared" si="122"/>
        <v>327.81527848101268</v>
      </c>
      <c r="H614">
        <f t="shared" si="130"/>
        <v>1.2206148282097575</v>
      </c>
      <c r="I614" s="4">
        <f t="shared" si="123"/>
        <v>4.3000000000000003E-6</v>
      </c>
      <c r="J614" s="5">
        <f t="shared" si="131"/>
        <v>7.9686274509800172E-7</v>
      </c>
      <c r="K614" s="5">
        <f t="shared" si="132"/>
        <v>8.4302089504906892E-4</v>
      </c>
      <c r="L614" s="5">
        <f t="shared" si="126"/>
        <v>2.5095949209503993E-9</v>
      </c>
      <c r="M614" s="6">
        <f t="shared" si="124"/>
        <v>1.2539328687005734E-5</v>
      </c>
      <c r="N614">
        <f t="shared" si="125"/>
        <v>2.04E-4</v>
      </c>
      <c r="O614">
        <f t="shared" si="133"/>
        <v>0.12206148282097576</v>
      </c>
      <c r="P614">
        <f t="shared" si="127"/>
        <v>0.91901109929187175</v>
      </c>
      <c r="Q614">
        <f t="shared" si="128"/>
        <v>0.27454627504788703</v>
      </c>
      <c r="R614">
        <f t="shared" si="129"/>
        <v>0.27454627504788787</v>
      </c>
    </row>
    <row r="615" spans="6:18">
      <c r="F615">
        <f t="shared" si="134"/>
        <v>61.300000000000601</v>
      </c>
      <c r="G615">
        <f t="shared" si="122"/>
        <v>327.81527848101268</v>
      </c>
      <c r="H615">
        <f t="shared" si="130"/>
        <v>1.2206148282097575</v>
      </c>
      <c r="I615" s="4">
        <f t="shared" si="123"/>
        <v>4.3000000000000003E-6</v>
      </c>
      <c r="J615" s="5">
        <f t="shared" si="131"/>
        <v>7.9686274509800172E-7</v>
      </c>
      <c r="K615" s="5">
        <f t="shared" si="132"/>
        <v>8.4345089504906897E-4</v>
      </c>
      <c r="L615" s="5">
        <f t="shared" si="126"/>
        <v>2.5134370902705162E-9</v>
      </c>
      <c r="M615" s="6">
        <f t="shared" si="124"/>
        <v>1.2552123830030674E-5</v>
      </c>
      <c r="N615">
        <f t="shared" si="125"/>
        <v>2.04E-4</v>
      </c>
      <c r="O615">
        <f t="shared" si="133"/>
        <v>0.12206148282097576</v>
      </c>
      <c r="P615">
        <f t="shared" si="127"/>
        <v>0.91904788470771392</v>
      </c>
      <c r="Q615">
        <f t="shared" si="128"/>
        <v>0.2745127897228487</v>
      </c>
      <c r="R615">
        <f t="shared" si="129"/>
        <v>0.27451278972284954</v>
      </c>
    </row>
    <row r="616" spans="6:18">
      <c r="F616">
        <f t="shared" si="134"/>
        <v>61.400000000000603</v>
      </c>
      <c r="G616">
        <f t="shared" si="122"/>
        <v>327.81527848101268</v>
      </c>
      <c r="H616">
        <f t="shared" si="130"/>
        <v>1.2206148282097575</v>
      </c>
      <c r="I616" s="4">
        <f t="shared" si="123"/>
        <v>4.3000000000000003E-6</v>
      </c>
      <c r="J616" s="5">
        <f t="shared" si="131"/>
        <v>7.9686274509800172E-7</v>
      </c>
      <c r="K616" s="5">
        <f t="shared" si="132"/>
        <v>8.4388089504906902E-4</v>
      </c>
      <c r="L616" s="5">
        <f t="shared" si="126"/>
        <v>2.5172831791439296E-9</v>
      </c>
      <c r="M616" s="6">
        <f t="shared" si="124"/>
        <v>1.2564925497815211E-5</v>
      </c>
      <c r="N616">
        <f t="shared" si="125"/>
        <v>2.04E-4</v>
      </c>
      <c r="O616">
        <f t="shared" si="133"/>
        <v>0.12206148282097576</v>
      </c>
      <c r="P616">
        <f t="shared" si="127"/>
        <v>0.9190845951092127</v>
      </c>
      <c r="Q616">
        <f t="shared" si="128"/>
        <v>0.27447937268247213</v>
      </c>
      <c r="R616">
        <f t="shared" si="129"/>
        <v>0.27447937268247291</v>
      </c>
    </row>
    <row r="617" spans="6:18">
      <c r="F617">
        <f t="shared" si="134"/>
        <v>61.500000000000604</v>
      </c>
      <c r="G617">
        <f t="shared" si="122"/>
        <v>327.81527848101268</v>
      </c>
      <c r="H617">
        <f t="shared" si="130"/>
        <v>1.2206148282097575</v>
      </c>
      <c r="I617" s="4">
        <f t="shared" si="123"/>
        <v>4.3000000000000003E-6</v>
      </c>
      <c r="J617" s="5">
        <f t="shared" si="131"/>
        <v>7.9686274509800172E-7</v>
      </c>
      <c r="K617" s="5">
        <f t="shared" si="132"/>
        <v>8.4431089504906907E-4</v>
      </c>
      <c r="L617" s="5">
        <f t="shared" si="126"/>
        <v>2.5211331895688692E-9</v>
      </c>
      <c r="M617" s="6">
        <f t="shared" si="124"/>
        <v>1.2577733690359349E-5</v>
      </c>
      <c r="N617">
        <f t="shared" si="125"/>
        <v>2.04E-4</v>
      </c>
      <c r="O617">
        <f t="shared" si="133"/>
        <v>0.12206148282097576</v>
      </c>
      <c r="P617">
        <f t="shared" si="127"/>
        <v>0.91912123068748586</v>
      </c>
      <c r="Q617">
        <f t="shared" si="128"/>
        <v>0.27444602375278487</v>
      </c>
      <c r="R617">
        <f t="shared" si="129"/>
        <v>0.2744460237527856</v>
      </c>
    </row>
    <row r="618" spans="6:18">
      <c r="F618">
        <f t="shared" si="134"/>
        <v>61.600000000000605</v>
      </c>
      <c r="G618">
        <f t="shared" si="122"/>
        <v>327.81527848101268</v>
      </c>
      <c r="H618">
        <f t="shared" si="130"/>
        <v>1.2206148282097575</v>
      </c>
      <c r="I618" s="4">
        <f t="shared" si="123"/>
        <v>4.3000000000000003E-6</v>
      </c>
      <c r="J618" s="5">
        <f t="shared" si="131"/>
        <v>7.9686274509800172E-7</v>
      </c>
      <c r="K618" s="5">
        <f t="shared" si="132"/>
        <v>8.4474089504906911E-4</v>
      </c>
      <c r="L618" s="5">
        <f t="shared" si="126"/>
        <v>2.5249871235435644E-9</v>
      </c>
      <c r="M618" s="6">
        <f t="shared" si="124"/>
        <v>1.2590548407663085E-5</v>
      </c>
      <c r="N618">
        <f t="shared" si="125"/>
        <v>2.04E-4</v>
      </c>
      <c r="O618">
        <f t="shared" si="133"/>
        <v>0.12206148282097576</v>
      </c>
      <c r="P618">
        <f t="shared" si="127"/>
        <v>0.91915779163306732</v>
      </c>
      <c r="Q618">
        <f t="shared" si="128"/>
        <v>0.27441274276034605</v>
      </c>
      <c r="R618">
        <f t="shared" si="129"/>
        <v>0.27441274276034677</v>
      </c>
    </row>
    <row r="619" spans="6:18">
      <c r="F619">
        <f t="shared" si="134"/>
        <v>61.700000000000607</v>
      </c>
      <c r="G619">
        <f t="shared" si="122"/>
        <v>327.81527848101268</v>
      </c>
      <c r="H619">
        <f t="shared" si="130"/>
        <v>1.2206148282097575</v>
      </c>
      <c r="I619" s="4">
        <f t="shared" si="123"/>
        <v>4.3000000000000003E-6</v>
      </c>
      <c r="J619" s="5">
        <f t="shared" si="131"/>
        <v>7.9686274509800172E-7</v>
      </c>
      <c r="K619" s="5">
        <f t="shared" si="132"/>
        <v>8.4517089504906916E-4</v>
      </c>
      <c r="L619" s="5">
        <f t="shared" si="126"/>
        <v>2.5288449830662427E-9</v>
      </c>
      <c r="M619" s="6">
        <f t="shared" si="124"/>
        <v>1.2603369649726419E-5</v>
      </c>
      <c r="N619">
        <f t="shared" si="125"/>
        <v>2.04E-4</v>
      </c>
      <c r="O619">
        <f t="shared" si="133"/>
        <v>0.12206148282097576</v>
      </c>
      <c r="P619">
        <f t="shared" si="127"/>
        <v>0.91919427813590937</v>
      </c>
      <c r="Q619">
        <f t="shared" si="128"/>
        <v>0.27437952953224454</v>
      </c>
      <c r="R619">
        <f t="shared" si="129"/>
        <v>0.27437952953224531</v>
      </c>
    </row>
    <row r="620" spans="6:18">
      <c r="F620">
        <f t="shared" si="134"/>
        <v>61.800000000000608</v>
      </c>
      <c r="G620">
        <f t="shared" si="122"/>
        <v>327.81527848101268</v>
      </c>
      <c r="H620">
        <f t="shared" si="130"/>
        <v>1.2206148282097575</v>
      </c>
      <c r="I620" s="4">
        <f t="shared" si="123"/>
        <v>4.3000000000000003E-6</v>
      </c>
      <c r="J620" s="5">
        <f t="shared" si="131"/>
        <v>7.9686274509800172E-7</v>
      </c>
      <c r="K620" s="5">
        <f t="shared" si="132"/>
        <v>8.4560089504906921E-4</v>
      </c>
      <c r="L620" s="5">
        <f t="shared" si="126"/>
        <v>2.5327067701351343E-9</v>
      </c>
      <c r="M620" s="6">
        <f t="shared" si="124"/>
        <v>1.2616197416549356E-5</v>
      </c>
      <c r="N620">
        <f t="shared" si="125"/>
        <v>2.04E-4</v>
      </c>
      <c r="O620">
        <f t="shared" si="133"/>
        <v>0.12206148282097576</v>
      </c>
      <c r="P620">
        <f t="shared" si="127"/>
        <v>0.91923069038538407</v>
      </c>
      <c r="Q620">
        <f t="shared" si="128"/>
        <v>0.27434638389609717</v>
      </c>
      <c r="R620">
        <f t="shared" si="129"/>
        <v>0.27434638389609795</v>
      </c>
    </row>
    <row r="621" spans="6:18">
      <c r="F621">
        <f t="shared" si="134"/>
        <v>61.90000000000061</v>
      </c>
      <c r="G621">
        <f t="shared" si="122"/>
        <v>327.81527848101268</v>
      </c>
      <c r="H621">
        <f t="shared" si="130"/>
        <v>1.2206148282097575</v>
      </c>
      <c r="I621" s="4">
        <f t="shared" si="123"/>
        <v>4.3000000000000003E-6</v>
      </c>
      <c r="J621" s="5">
        <f t="shared" si="131"/>
        <v>7.9686274509800172E-7</v>
      </c>
      <c r="K621" s="5">
        <f t="shared" si="132"/>
        <v>8.4603089504906926E-4</v>
      </c>
      <c r="L621" s="5">
        <f t="shared" si="126"/>
        <v>2.5365724867484678E-9</v>
      </c>
      <c r="M621" s="6">
        <f t="shared" si="124"/>
        <v>1.2629031708131894E-5</v>
      </c>
      <c r="N621">
        <f t="shared" si="125"/>
        <v>2.04E-4</v>
      </c>
      <c r="O621">
        <f t="shared" si="133"/>
        <v>0.12206148282097576</v>
      </c>
      <c r="P621">
        <f t="shared" si="127"/>
        <v>0.91926702857028597</v>
      </c>
      <c r="Q621">
        <f t="shared" si="128"/>
        <v>0.27431330568004653</v>
      </c>
      <c r="R621">
        <f t="shared" si="129"/>
        <v>0.2743133056800473</v>
      </c>
    </row>
    <row r="622" spans="6:18">
      <c r="F622">
        <f t="shared" si="134"/>
        <v>62.000000000000611</v>
      </c>
      <c r="G622">
        <f t="shared" si="122"/>
        <v>327.81527848101268</v>
      </c>
      <c r="H622">
        <f t="shared" si="130"/>
        <v>1.2206148282097575</v>
      </c>
      <c r="I622" s="4">
        <f t="shared" si="123"/>
        <v>4.3000000000000003E-6</v>
      </c>
      <c r="J622" s="5">
        <f t="shared" si="131"/>
        <v>7.9686274509800172E-7</v>
      </c>
      <c r="K622" s="5">
        <f t="shared" si="132"/>
        <v>8.4646089504906931E-4</v>
      </c>
      <c r="L622" s="5">
        <f t="shared" si="126"/>
        <v>2.540442134904471E-9</v>
      </c>
      <c r="M622" s="6">
        <f t="shared" si="124"/>
        <v>1.2641872524474026E-5</v>
      </c>
      <c r="N622">
        <f t="shared" si="125"/>
        <v>2.04E-4</v>
      </c>
      <c r="O622">
        <f t="shared" si="133"/>
        <v>0.12206148282097576</v>
      </c>
      <c r="P622">
        <f t="shared" si="127"/>
        <v>0.91930329287883372</v>
      </c>
      <c r="Q622">
        <f t="shared" si="128"/>
        <v>0.27428029471275944</v>
      </c>
      <c r="R622">
        <f t="shared" si="129"/>
        <v>0.27428029471276022</v>
      </c>
    </row>
    <row r="623" spans="6:18">
      <c r="F623">
        <f t="shared" si="134"/>
        <v>62.100000000000612</v>
      </c>
      <c r="G623">
        <f t="shared" si="122"/>
        <v>327.81527848101268</v>
      </c>
      <c r="H623">
        <f t="shared" si="130"/>
        <v>1.2206148282097575</v>
      </c>
      <c r="I623" s="4">
        <f t="shared" si="123"/>
        <v>4.3000000000000003E-6</v>
      </c>
      <c r="J623" s="5">
        <f t="shared" si="131"/>
        <v>7.9686274509800172E-7</v>
      </c>
      <c r="K623" s="5">
        <f t="shared" si="132"/>
        <v>8.4689089504906936E-4</v>
      </c>
      <c r="L623" s="5">
        <f t="shared" si="126"/>
        <v>2.5443157166013743E-9</v>
      </c>
      <c r="M623" s="6">
        <f t="shared" si="124"/>
        <v>1.2654719865575762E-5</v>
      </c>
      <c r="N623">
        <f t="shared" si="125"/>
        <v>2.04E-4</v>
      </c>
      <c r="O623">
        <f t="shared" si="133"/>
        <v>0.12206148282097576</v>
      </c>
      <c r="P623">
        <f t="shared" si="127"/>
        <v>0.91933948349867234</v>
      </c>
      <c r="Q623">
        <f t="shared" si="128"/>
        <v>0.27424735082342488</v>
      </c>
      <c r="R623">
        <f t="shared" si="129"/>
        <v>0.27424735082342566</v>
      </c>
    </row>
    <row r="624" spans="6:18">
      <c r="F624">
        <f t="shared" si="134"/>
        <v>62.200000000000614</v>
      </c>
      <c r="G624">
        <f t="shared" si="122"/>
        <v>327.81527848101268</v>
      </c>
      <c r="H624">
        <f t="shared" si="130"/>
        <v>1.2206148282097575</v>
      </c>
      <c r="I624" s="4">
        <f t="shared" si="123"/>
        <v>4.3000000000000003E-6</v>
      </c>
      <c r="J624" s="5">
        <f t="shared" si="131"/>
        <v>7.9686274509800172E-7</v>
      </c>
      <c r="K624" s="5">
        <f t="shared" si="132"/>
        <v>8.473208950490694E-4</v>
      </c>
      <c r="L624" s="5">
        <f t="shared" si="126"/>
        <v>2.5481932338374052E-9</v>
      </c>
      <c r="M624" s="6">
        <f t="shared" si="124"/>
        <v>1.2667573731437095E-5</v>
      </c>
      <c r="N624">
        <f t="shared" si="125"/>
        <v>2.04E-4</v>
      </c>
      <c r="O624">
        <f t="shared" si="133"/>
        <v>0.12206148282097576</v>
      </c>
      <c r="P624">
        <f t="shared" si="127"/>
        <v>0.91937560061687518</v>
      </c>
      <c r="Q624">
        <f t="shared" si="128"/>
        <v>0.27421447384175224</v>
      </c>
      <c r="R624">
        <f t="shared" si="129"/>
        <v>0.27421447384175301</v>
      </c>
    </row>
    <row r="625" spans="6:18">
      <c r="F625">
        <f t="shared" si="134"/>
        <v>62.300000000000615</v>
      </c>
      <c r="G625">
        <f t="shared" si="122"/>
        <v>327.81527848101268</v>
      </c>
      <c r="H625">
        <f t="shared" si="130"/>
        <v>1.2206148282097575</v>
      </c>
      <c r="I625" s="4">
        <f t="shared" si="123"/>
        <v>4.3000000000000003E-6</v>
      </c>
      <c r="J625" s="5">
        <f t="shared" si="131"/>
        <v>7.9686274509800172E-7</v>
      </c>
      <c r="K625" s="5">
        <f t="shared" si="132"/>
        <v>8.4775089504906945E-4</v>
      </c>
      <c r="L625" s="5">
        <f t="shared" si="126"/>
        <v>2.552074688610793E-9</v>
      </c>
      <c r="M625" s="6">
        <f t="shared" si="124"/>
        <v>1.2680434122058025E-5</v>
      </c>
      <c r="N625">
        <f t="shared" si="125"/>
        <v>2.04E-4</v>
      </c>
      <c r="O625">
        <f t="shared" si="133"/>
        <v>0.12206148282097576</v>
      </c>
      <c r="P625">
        <f t="shared" si="127"/>
        <v>0.91941164441994583</v>
      </c>
      <c r="Q625">
        <f t="shared" si="128"/>
        <v>0.27418166359796931</v>
      </c>
      <c r="R625">
        <f t="shared" si="129"/>
        <v>0.27418166359797008</v>
      </c>
    </row>
    <row r="626" spans="6:18">
      <c r="F626">
        <f t="shared" si="134"/>
        <v>62.400000000000617</v>
      </c>
      <c r="G626">
        <f t="shared" si="122"/>
        <v>327.81527848101268</v>
      </c>
      <c r="H626">
        <f t="shared" si="130"/>
        <v>1.2206148282097575</v>
      </c>
      <c r="I626" s="4">
        <f t="shared" si="123"/>
        <v>4.3000000000000003E-6</v>
      </c>
      <c r="J626" s="5">
        <f t="shared" si="131"/>
        <v>7.9686274509800172E-7</v>
      </c>
      <c r="K626" s="5">
        <f t="shared" si="132"/>
        <v>8.481808950490695E-4</v>
      </c>
      <c r="L626" s="5">
        <f t="shared" si="126"/>
        <v>2.5559600829197671E-9</v>
      </c>
      <c r="M626" s="6">
        <f t="shared" si="124"/>
        <v>1.2693301037438558E-5</v>
      </c>
      <c r="N626">
        <f t="shared" si="125"/>
        <v>2.04E-4</v>
      </c>
      <c r="O626">
        <f t="shared" si="133"/>
        <v>0.12206148282097576</v>
      </c>
      <c r="P626">
        <f t="shared" si="127"/>
        <v>0.91944761509382067</v>
      </c>
      <c r="Q626">
        <f t="shared" si="128"/>
        <v>0.2741489199228207</v>
      </c>
      <c r="R626">
        <f t="shared" si="129"/>
        <v>0.27414891992282148</v>
      </c>
    </row>
    <row r="627" spans="6:18">
      <c r="F627">
        <f t="shared" si="134"/>
        <v>62.500000000000618</v>
      </c>
      <c r="G627">
        <f t="shared" si="122"/>
        <v>327.81527848101268</v>
      </c>
      <c r="H627">
        <f t="shared" si="130"/>
        <v>1.2206148282097575</v>
      </c>
      <c r="I627" s="4">
        <f t="shared" si="123"/>
        <v>4.3000000000000003E-6</v>
      </c>
      <c r="J627" s="5">
        <f t="shared" si="131"/>
        <v>7.9686274509800172E-7</v>
      </c>
      <c r="K627" s="5">
        <f t="shared" si="132"/>
        <v>8.4861089504906955E-4</v>
      </c>
      <c r="L627" s="5">
        <f t="shared" si="126"/>
        <v>2.5598494187625555E-9</v>
      </c>
      <c r="M627" s="6">
        <f t="shared" si="124"/>
        <v>1.2706174477578688E-5</v>
      </c>
      <c r="N627">
        <f t="shared" si="125"/>
        <v>2.04E-4</v>
      </c>
      <c r="O627">
        <f t="shared" si="133"/>
        <v>0.12206148282097576</v>
      </c>
      <c r="P627">
        <f t="shared" si="127"/>
        <v>0.91948351282387031</v>
      </c>
      <c r="Q627">
        <f t="shared" si="128"/>
        <v>0.27411624264756573</v>
      </c>
      <c r="R627">
        <f t="shared" si="129"/>
        <v>0.27411624264756651</v>
      </c>
    </row>
    <row r="628" spans="6:18">
      <c r="F628">
        <f t="shared" si="134"/>
        <v>62.60000000000062</v>
      </c>
      <c r="G628">
        <f t="shared" si="122"/>
        <v>327.81527848101268</v>
      </c>
      <c r="H628">
        <f t="shared" si="130"/>
        <v>1.2206148282097575</v>
      </c>
      <c r="I628" s="4">
        <f t="shared" si="123"/>
        <v>4.3000000000000003E-6</v>
      </c>
      <c r="J628" s="5">
        <f t="shared" si="131"/>
        <v>7.9686274509800172E-7</v>
      </c>
      <c r="K628" s="5">
        <f t="shared" si="132"/>
        <v>8.490408950490696E-4</v>
      </c>
      <c r="L628" s="5">
        <f t="shared" si="126"/>
        <v>2.5637426981373875E-9</v>
      </c>
      <c r="M628" s="6">
        <f t="shared" si="124"/>
        <v>1.2719054442478417E-5</v>
      </c>
      <c r="N628">
        <f t="shared" si="125"/>
        <v>2.04E-4</v>
      </c>
      <c r="O628">
        <f t="shared" si="133"/>
        <v>0.12206148282097576</v>
      </c>
      <c r="P628">
        <f t="shared" si="127"/>
        <v>0.91951933779490147</v>
      </c>
      <c r="Q628">
        <f t="shared" si="128"/>
        <v>0.27408363160397686</v>
      </c>
      <c r="R628">
        <f t="shared" si="129"/>
        <v>0.27408363160397764</v>
      </c>
    </row>
    <row r="629" spans="6:18">
      <c r="F629">
        <f t="shared" si="134"/>
        <v>62.700000000000621</v>
      </c>
      <c r="G629">
        <f t="shared" si="122"/>
        <v>327.81527848101268</v>
      </c>
      <c r="H629">
        <f t="shared" si="130"/>
        <v>1.2206148282097575</v>
      </c>
      <c r="I629" s="4">
        <f t="shared" si="123"/>
        <v>4.3000000000000003E-6</v>
      </c>
      <c r="J629" s="5">
        <f t="shared" si="131"/>
        <v>7.9686274509800172E-7</v>
      </c>
      <c r="K629" s="5">
        <f t="shared" si="132"/>
        <v>8.4947089504906965E-4</v>
      </c>
      <c r="L629" s="5">
        <f t="shared" si="126"/>
        <v>2.5676399230424928E-9</v>
      </c>
      <c r="M629" s="6">
        <f t="shared" si="124"/>
        <v>1.2731940932137749E-5</v>
      </c>
      <c r="N629">
        <f t="shared" si="125"/>
        <v>2.04E-4</v>
      </c>
      <c r="O629">
        <f t="shared" si="133"/>
        <v>0.12206148282097576</v>
      </c>
      <c r="P629">
        <f t="shared" si="127"/>
        <v>0.91955509019115977</v>
      </c>
      <c r="Q629">
        <f t="shared" si="128"/>
        <v>0.27405108662433769</v>
      </c>
      <c r="R629">
        <f t="shared" si="129"/>
        <v>0.27405108662433847</v>
      </c>
    </row>
    <row r="630" spans="6:18">
      <c r="F630">
        <f t="shared" si="134"/>
        <v>62.800000000000622</v>
      </c>
      <c r="G630">
        <f t="shared" si="122"/>
        <v>327.81527848101268</v>
      </c>
      <c r="H630">
        <f t="shared" si="130"/>
        <v>1.2206148282097575</v>
      </c>
      <c r="I630" s="4">
        <f t="shared" si="123"/>
        <v>4.3000000000000003E-6</v>
      </c>
      <c r="J630" s="5">
        <f t="shared" si="131"/>
        <v>7.9686274509800172E-7</v>
      </c>
      <c r="K630" s="5">
        <f t="shared" si="132"/>
        <v>8.499008950490697E-4</v>
      </c>
      <c r="L630" s="5">
        <f t="shared" si="126"/>
        <v>2.5715410954760983E-9</v>
      </c>
      <c r="M630" s="6">
        <f t="shared" si="124"/>
        <v>1.2744833946556675E-5</v>
      </c>
      <c r="N630">
        <f t="shared" si="125"/>
        <v>2.04E-4</v>
      </c>
      <c r="O630">
        <f t="shared" si="133"/>
        <v>0.12206148282097576</v>
      </c>
      <c r="P630">
        <f t="shared" si="127"/>
        <v>0.91959077019633084</v>
      </c>
      <c r="Q630">
        <f t="shared" si="128"/>
        <v>0.27401860754144119</v>
      </c>
      <c r="R630">
        <f t="shared" si="129"/>
        <v>0.27401860754144197</v>
      </c>
    </row>
    <row r="631" spans="6:18">
      <c r="F631">
        <f t="shared" si="134"/>
        <v>62.900000000000624</v>
      </c>
      <c r="G631">
        <f t="shared" si="122"/>
        <v>327.81527848101268</v>
      </c>
      <c r="H631">
        <f t="shared" si="130"/>
        <v>1.2206148282097575</v>
      </c>
      <c r="I631" s="4">
        <f t="shared" si="123"/>
        <v>4.3000000000000003E-6</v>
      </c>
      <c r="J631" s="5">
        <f t="shared" si="131"/>
        <v>7.9686274509800172E-7</v>
      </c>
      <c r="K631" s="5">
        <f t="shared" si="132"/>
        <v>8.5033089504906974E-4</v>
      </c>
      <c r="L631" s="5">
        <f t="shared" si="126"/>
        <v>2.5754462174364345E-9</v>
      </c>
      <c r="M631" s="6">
        <f t="shared" si="124"/>
        <v>1.2757733485735204E-5</v>
      </c>
      <c r="N631">
        <f t="shared" si="125"/>
        <v>2.04E-4</v>
      </c>
      <c r="O631">
        <f t="shared" si="133"/>
        <v>0.12206148282097576</v>
      </c>
      <c r="P631">
        <f t="shared" si="127"/>
        <v>0.91962637799354296</v>
      </c>
      <c r="Q631">
        <f t="shared" si="128"/>
        <v>0.27398619418858794</v>
      </c>
      <c r="R631">
        <f t="shared" si="129"/>
        <v>0.27398619418858872</v>
      </c>
    </row>
    <row r="632" spans="6:18">
      <c r="F632">
        <f t="shared" si="134"/>
        <v>63.000000000000625</v>
      </c>
      <c r="G632">
        <f t="shared" si="122"/>
        <v>327.81527848101268</v>
      </c>
      <c r="H632">
        <f t="shared" si="130"/>
        <v>1.2206148282097575</v>
      </c>
      <c r="I632" s="4">
        <f t="shared" si="123"/>
        <v>4.3000000000000003E-6</v>
      </c>
      <c r="J632" s="5">
        <f t="shared" si="131"/>
        <v>7.9686274509800172E-7</v>
      </c>
      <c r="K632" s="5">
        <f t="shared" si="132"/>
        <v>8.5076089504906979E-4</v>
      </c>
      <c r="L632" s="5">
        <f t="shared" si="126"/>
        <v>2.5793552909217294E-9</v>
      </c>
      <c r="M632" s="6">
        <f t="shared" si="124"/>
        <v>1.277063954967333E-5</v>
      </c>
      <c r="N632">
        <f t="shared" si="125"/>
        <v>2.04E-4</v>
      </c>
      <c r="O632">
        <f t="shared" si="133"/>
        <v>0.12206148282097576</v>
      </c>
      <c r="P632">
        <f t="shared" si="127"/>
        <v>0.91966191376536899</v>
      </c>
      <c r="Q632">
        <f t="shared" si="128"/>
        <v>0.27395384639958431</v>
      </c>
      <c r="R632">
        <f t="shared" si="129"/>
        <v>0.27395384639958503</v>
      </c>
    </row>
    <row r="633" spans="6:18">
      <c r="F633">
        <f t="shared" si="134"/>
        <v>63.100000000000627</v>
      </c>
      <c r="G633">
        <f t="shared" si="122"/>
        <v>327.81527848101268</v>
      </c>
      <c r="H633">
        <f t="shared" si="130"/>
        <v>1.2206148282097575</v>
      </c>
      <c r="I633" s="4">
        <f t="shared" si="123"/>
        <v>4.3000000000000003E-6</v>
      </c>
      <c r="J633" s="5">
        <f t="shared" si="131"/>
        <v>7.9686274509800172E-7</v>
      </c>
      <c r="K633" s="5">
        <f t="shared" si="132"/>
        <v>8.5119089504906984E-4</v>
      </c>
      <c r="L633" s="5">
        <f t="shared" si="126"/>
        <v>2.5832683179302128E-9</v>
      </c>
      <c r="M633" s="6">
        <f t="shared" si="124"/>
        <v>1.2783552138371059E-5</v>
      </c>
      <c r="N633">
        <f t="shared" si="125"/>
        <v>2.04E-4</v>
      </c>
      <c r="O633">
        <f t="shared" si="133"/>
        <v>0.12206148282097576</v>
      </c>
      <c r="P633">
        <f t="shared" si="127"/>
        <v>0.91969737769382742</v>
      </c>
      <c r="Q633">
        <f t="shared" si="128"/>
        <v>0.27392156400874057</v>
      </c>
      <c r="R633">
        <f t="shared" si="129"/>
        <v>0.27392156400874129</v>
      </c>
    </row>
    <row r="634" spans="6:18">
      <c r="F634">
        <f t="shared" si="134"/>
        <v>63.200000000000628</v>
      </c>
      <c r="G634">
        <f t="shared" si="122"/>
        <v>327.81527848101268</v>
      </c>
      <c r="H634">
        <f t="shared" si="130"/>
        <v>1.2206148282097575</v>
      </c>
      <c r="I634" s="4">
        <f t="shared" si="123"/>
        <v>4.3000000000000003E-6</v>
      </c>
      <c r="J634" s="5">
        <f t="shared" si="131"/>
        <v>7.9686274509800172E-7</v>
      </c>
      <c r="K634" s="5">
        <f t="shared" si="132"/>
        <v>8.5162089504906989E-4</v>
      </c>
      <c r="L634" s="5">
        <f t="shared" si="126"/>
        <v>2.5871853004601124E-9</v>
      </c>
      <c r="M634" s="6">
        <f t="shared" si="124"/>
        <v>1.2796471251828385E-5</v>
      </c>
      <c r="N634">
        <f t="shared" si="125"/>
        <v>2.04E-4</v>
      </c>
      <c r="O634">
        <f t="shared" si="133"/>
        <v>0.12206148282097576</v>
      </c>
      <c r="P634">
        <f t="shared" si="127"/>
        <v>0.91973276996038578</v>
      </c>
      <c r="Q634">
        <f t="shared" si="128"/>
        <v>0.27388934685086935</v>
      </c>
      <c r="R634">
        <f t="shared" si="129"/>
        <v>0.27388934685087007</v>
      </c>
    </row>
    <row r="635" spans="6:18">
      <c r="F635">
        <f t="shared" si="134"/>
        <v>63.30000000000063</v>
      </c>
      <c r="G635">
        <f t="shared" si="122"/>
        <v>327.81527848101268</v>
      </c>
      <c r="H635">
        <f t="shared" si="130"/>
        <v>1.2206148282097575</v>
      </c>
      <c r="I635" s="4">
        <f t="shared" si="123"/>
        <v>4.3000000000000003E-6</v>
      </c>
      <c r="J635" s="5">
        <f t="shared" si="131"/>
        <v>7.9686274509800172E-7</v>
      </c>
      <c r="K635" s="5">
        <f t="shared" si="132"/>
        <v>8.5205089504906994E-4</v>
      </c>
      <c r="L635" s="5">
        <f t="shared" si="126"/>
        <v>2.5911062405096582E-9</v>
      </c>
      <c r="M635" s="6">
        <f t="shared" si="124"/>
        <v>1.2809396890045313E-5</v>
      </c>
      <c r="N635">
        <f t="shared" si="125"/>
        <v>2.04E-4</v>
      </c>
      <c r="O635">
        <f t="shared" si="133"/>
        <v>0.12206148282097576</v>
      </c>
      <c r="P635">
        <f t="shared" si="127"/>
        <v>0.91976809074596144</v>
      </c>
      <c r="Q635">
        <f t="shared" si="128"/>
        <v>0.27385719476128362</v>
      </c>
      <c r="R635">
        <f t="shared" si="129"/>
        <v>0.27385719476128434</v>
      </c>
    </row>
    <row r="636" spans="6:18">
      <c r="F636">
        <f t="shared" si="134"/>
        <v>63.400000000000631</v>
      </c>
      <c r="G636">
        <f t="shared" si="122"/>
        <v>327.81527848101268</v>
      </c>
      <c r="H636">
        <f t="shared" si="130"/>
        <v>1.2206148282097575</v>
      </c>
      <c r="I636" s="4">
        <f t="shared" si="123"/>
        <v>4.3000000000000003E-6</v>
      </c>
      <c r="J636" s="5">
        <f t="shared" si="131"/>
        <v>7.9686274509800172E-7</v>
      </c>
      <c r="K636" s="5">
        <f t="shared" si="132"/>
        <v>8.5248089504906999E-4</v>
      </c>
      <c r="L636" s="5">
        <f t="shared" si="126"/>
        <v>2.5950311400770775E-9</v>
      </c>
      <c r="M636" s="6">
        <f t="shared" si="124"/>
        <v>1.2822329053021835E-5</v>
      </c>
      <c r="N636">
        <f t="shared" si="125"/>
        <v>2.04E-4</v>
      </c>
      <c r="O636">
        <f t="shared" si="133"/>
        <v>0.12206148282097576</v>
      </c>
      <c r="P636">
        <f t="shared" si="127"/>
        <v>0.91980334023092392</v>
      </c>
      <c r="Q636">
        <f t="shared" si="128"/>
        <v>0.27382510757579509</v>
      </c>
      <c r="R636">
        <f t="shared" si="129"/>
        <v>0.27382510757579581</v>
      </c>
    </row>
    <row r="637" spans="6:18">
      <c r="F637">
        <f t="shared" si="134"/>
        <v>63.500000000000632</v>
      </c>
      <c r="G637">
        <f t="shared" si="122"/>
        <v>327.81527848101268</v>
      </c>
      <c r="H637">
        <f t="shared" si="130"/>
        <v>1.2206148282097575</v>
      </c>
      <c r="I637" s="4">
        <f t="shared" si="123"/>
        <v>4.3000000000000003E-6</v>
      </c>
      <c r="J637" s="5">
        <f t="shared" si="131"/>
        <v>7.9686274509800172E-7</v>
      </c>
      <c r="K637" s="5">
        <f t="shared" si="132"/>
        <v>8.5291089504907003E-4</v>
      </c>
      <c r="L637" s="5">
        <f t="shared" si="126"/>
        <v>2.5989600011606009E-9</v>
      </c>
      <c r="M637" s="6">
        <f t="shared" si="124"/>
        <v>1.283526774075796E-5</v>
      </c>
      <c r="N637">
        <f t="shared" si="125"/>
        <v>2.04E-4</v>
      </c>
      <c r="O637">
        <f t="shared" si="133"/>
        <v>0.12206148282097576</v>
      </c>
      <c r="P637">
        <f t="shared" si="127"/>
        <v>0.91983851859509713</v>
      </c>
      <c r="Q637">
        <f t="shared" si="128"/>
        <v>0.27379308513071232</v>
      </c>
      <c r="R637">
        <f t="shared" si="129"/>
        <v>0.27379308513071304</v>
      </c>
    </row>
    <row r="638" spans="6:18">
      <c r="F638">
        <f t="shared" si="134"/>
        <v>63.600000000000634</v>
      </c>
      <c r="G638">
        <f t="shared" si="122"/>
        <v>327.81527848101268</v>
      </c>
      <c r="H638">
        <f t="shared" si="130"/>
        <v>1.2206148282097575</v>
      </c>
      <c r="I638" s="4">
        <f t="shared" si="123"/>
        <v>4.3000000000000003E-6</v>
      </c>
      <c r="J638" s="5">
        <f t="shared" si="131"/>
        <v>7.9686274509800172E-7</v>
      </c>
      <c r="K638" s="5">
        <f t="shared" si="132"/>
        <v>8.5334089504907008E-4</v>
      </c>
      <c r="L638" s="5">
        <f t="shared" si="126"/>
        <v>2.6028928257584559E-9</v>
      </c>
      <c r="M638" s="6">
        <f t="shared" si="124"/>
        <v>1.2848212953253684E-5</v>
      </c>
      <c r="N638">
        <f t="shared" si="125"/>
        <v>2.04E-4</v>
      </c>
      <c r="O638">
        <f t="shared" si="133"/>
        <v>0.12206148282097576</v>
      </c>
      <c r="P638">
        <f t="shared" si="127"/>
        <v>0.9198736260177609</v>
      </c>
      <c r="Q638">
        <f t="shared" si="128"/>
        <v>0.27376112726283902</v>
      </c>
      <c r="R638">
        <f t="shared" si="129"/>
        <v>0.27376112726283974</v>
      </c>
    </row>
    <row r="639" spans="6:18">
      <c r="F639">
        <f t="shared" si="134"/>
        <v>63.700000000000635</v>
      </c>
      <c r="G639">
        <f t="shared" si="122"/>
        <v>327.81527848101268</v>
      </c>
      <c r="H639">
        <f t="shared" si="130"/>
        <v>1.2206148282097575</v>
      </c>
      <c r="I639" s="4">
        <f t="shared" si="123"/>
        <v>4.3000000000000003E-6</v>
      </c>
      <c r="J639" s="5">
        <f t="shared" si="131"/>
        <v>7.9686274509800172E-7</v>
      </c>
      <c r="K639" s="5">
        <f t="shared" si="132"/>
        <v>8.5377089504907013E-4</v>
      </c>
      <c r="L639" s="5">
        <f t="shared" si="126"/>
        <v>2.606829615868872E-9</v>
      </c>
      <c r="M639" s="6">
        <f t="shared" si="124"/>
        <v>1.2861164690509005E-5</v>
      </c>
      <c r="N639">
        <f t="shared" si="125"/>
        <v>2.04E-4</v>
      </c>
      <c r="O639">
        <f t="shared" si="133"/>
        <v>0.12206148282097576</v>
      </c>
      <c r="P639">
        <f t="shared" si="127"/>
        <v>0.91990866267765292</v>
      </c>
      <c r="Q639">
        <f t="shared" si="128"/>
        <v>0.27372923380947239</v>
      </c>
      <c r="R639">
        <f t="shared" si="129"/>
        <v>0.27372923380947306</v>
      </c>
    </row>
    <row r="640" spans="6:18">
      <c r="F640">
        <f t="shared" si="134"/>
        <v>63.800000000000637</v>
      </c>
      <c r="G640">
        <f t="shared" si="122"/>
        <v>327.81527848101268</v>
      </c>
      <c r="H640">
        <f t="shared" si="130"/>
        <v>1.2206148282097575</v>
      </c>
      <c r="I640" s="4">
        <f t="shared" si="123"/>
        <v>4.3000000000000003E-6</v>
      </c>
      <c r="J640" s="5">
        <f t="shared" si="131"/>
        <v>7.9686274509800172E-7</v>
      </c>
      <c r="K640" s="5">
        <f t="shared" si="132"/>
        <v>8.5420089504907018E-4</v>
      </c>
      <c r="L640" s="5">
        <f t="shared" si="126"/>
        <v>2.6107703734900784E-9</v>
      </c>
      <c r="M640" s="6">
        <f t="shared" si="124"/>
        <v>1.2874122952523931E-5</v>
      </c>
      <c r="N640">
        <f t="shared" si="125"/>
        <v>2.04E-4</v>
      </c>
      <c r="O640">
        <f t="shared" si="133"/>
        <v>0.12206148282097576</v>
      </c>
      <c r="P640">
        <f t="shared" si="127"/>
        <v>0.91994362875297087</v>
      </c>
      <c r="Q640">
        <f t="shared" si="128"/>
        <v>0.2736974046084012</v>
      </c>
      <c r="R640">
        <f t="shared" si="129"/>
        <v>0.27369740460840181</v>
      </c>
    </row>
    <row r="641" spans="6:18">
      <c r="F641">
        <f t="shared" si="134"/>
        <v>63.900000000000638</v>
      </c>
      <c r="G641">
        <f t="shared" si="122"/>
        <v>327.81527848101268</v>
      </c>
      <c r="H641">
        <f t="shared" si="130"/>
        <v>1.2206148282097575</v>
      </c>
      <c r="I641" s="4">
        <f t="shared" si="123"/>
        <v>4.3000000000000003E-6</v>
      </c>
      <c r="J641" s="5">
        <f t="shared" si="131"/>
        <v>7.9686274509800172E-7</v>
      </c>
      <c r="K641" s="5">
        <f t="shared" si="132"/>
        <v>8.5463089504907023E-4</v>
      </c>
      <c r="L641" s="5">
        <f t="shared" si="126"/>
        <v>2.6147151006203035E-9</v>
      </c>
      <c r="M641" s="6">
        <f t="shared" si="124"/>
        <v>1.2887087739298452E-5</v>
      </c>
      <c r="N641">
        <f t="shared" si="125"/>
        <v>2.04E-4</v>
      </c>
      <c r="O641">
        <f t="shared" si="133"/>
        <v>0.12206148282097576</v>
      </c>
      <c r="P641">
        <f t="shared" si="127"/>
        <v>0.91997852442137384</v>
      </c>
      <c r="Q641">
        <f t="shared" si="128"/>
        <v>0.27366563949790418</v>
      </c>
      <c r="R641">
        <f t="shared" si="129"/>
        <v>0.27366563949790479</v>
      </c>
    </row>
    <row r="642" spans="6:18">
      <c r="F642">
        <f t="shared" si="134"/>
        <v>64.000000000000639</v>
      </c>
      <c r="G642">
        <f t="shared" ref="G642:G705" si="135">Tc+R_*F642</f>
        <v>327.81527848101268</v>
      </c>
      <c r="H642">
        <f t="shared" si="130"/>
        <v>1.2206148282097575</v>
      </c>
      <c r="I642" s="4">
        <f t="shared" ref="I642:I705" si="136">we</f>
        <v>4.3000000000000003E-6</v>
      </c>
      <c r="J642" s="5">
        <f t="shared" si="131"/>
        <v>7.9686274509800172E-7</v>
      </c>
      <c r="K642" s="5">
        <f t="shared" si="132"/>
        <v>8.5506089504907028E-4</v>
      </c>
      <c r="L642" s="5">
        <f t="shared" si="126"/>
        <v>2.6186637992577751E-9</v>
      </c>
      <c r="M642" s="6">
        <f t="shared" ref="M642:M705" si="137">f2_*f3_/f1_/K642*L642</f>
        <v>1.2900059050832568E-5</v>
      </c>
      <c r="N642">
        <f t="shared" ref="N642:N705" si="138">del_dl</f>
        <v>2.04E-4</v>
      </c>
      <c r="O642">
        <f t="shared" si="133"/>
        <v>0.12206148282097576</v>
      </c>
      <c r="P642">
        <f t="shared" si="127"/>
        <v>0.9200133498599854</v>
      </c>
      <c r="Q642">
        <f t="shared" si="128"/>
        <v>0.27363393831674832</v>
      </c>
      <c r="R642">
        <f t="shared" si="129"/>
        <v>0.27363393831674893</v>
      </c>
    </row>
    <row r="643" spans="6:18">
      <c r="F643">
        <f t="shared" si="134"/>
        <v>64.100000000000634</v>
      </c>
      <c r="G643">
        <f t="shared" si="135"/>
        <v>327.81527848101268</v>
      </c>
      <c r="H643">
        <f t="shared" si="130"/>
        <v>1.2206148282097575</v>
      </c>
      <c r="I643" s="4">
        <f t="shared" si="136"/>
        <v>4.3000000000000003E-6</v>
      </c>
      <c r="J643" s="5">
        <f t="shared" si="131"/>
        <v>7.9686274509800172E-7</v>
      </c>
      <c r="K643" s="5">
        <f t="shared" si="132"/>
        <v>8.5549089504907032E-4</v>
      </c>
      <c r="L643" s="5">
        <f t="shared" ref="L643:L706" si="139">K643^3*4/3*PI()</f>
        <v>2.6226164714007249E-9</v>
      </c>
      <c r="M643" s="6">
        <f t="shared" si="137"/>
        <v>1.2913036887126295E-5</v>
      </c>
      <c r="N643">
        <f t="shared" si="138"/>
        <v>2.04E-4</v>
      </c>
      <c r="O643">
        <f t="shared" si="133"/>
        <v>0.12206148282097576</v>
      </c>
      <c r="P643">
        <f t="shared" ref="P643:P706" si="140">R643*O643+(1-R643)*H643</f>
        <v>0.92004810524539404</v>
      </c>
      <c r="Q643">
        <f t="shared" ref="Q643:Q706" si="141">Q642+pl/ps*Dl/N642*((Tc-Tf)/ml-Co)/H642/(1-kpart)*M642*dt/L642-Q642*3/K642*we*dt</f>
        <v>0.27360230090418702</v>
      </c>
      <c r="R643">
        <f t="shared" ref="R643:R706" si="142">esidtGeral(R642,K642,MAX(I642,J642),pl,ps,kpart,H642,(H643-H642)/dt,M642,L642,Dl,N642,Co,dt)</f>
        <v>0.27360230090418769</v>
      </c>
    </row>
    <row r="644" spans="6:18">
      <c r="F644">
        <f t="shared" si="134"/>
        <v>64.200000000000628</v>
      </c>
      <c r="G644">
        <f t="shared" si="135"/>
        <v>327.81527848101268</v>
      </c>
      <c r="H644">
        <f t="shared" si="130"/>
        <v>1.2206148282097575</v>
      </c>
      <c r="I644" s="4">
        <f t="shared" si="136"/>
        <v>4.3000000000000003E-6</v>
      </c>
      <c r="J644" s="5">
        <f t="shared" si="131"/>
        <v>7.9686274509800172E-7</v>
      </c>
      <c r="K644" s="5">
        <f t="shared" si="132"/>
        <v>8.5592089504907037E-4</v>
      </c>
      <c r="L644" s="5">
        <f t="shared" si="139"/>
        <v>2.6265731190473781E-9</v>
      </c>
      <c r="M644" s="6">
        <f t="shared" si="137"/>
        <v>1.292602124817961E-5</v>
      </c>
      <c r="N644">
        <f t="shared" si="138"/>
        <v>2.04E-4</v>
      </c>
      <c r="O644">
        <f t="shared" si="133"/>
        <v>0.12206148282097576</v>
      </c>
      <c r="P644">
        <f t="shared" si="140"/>
        <v>0.92008279075365595</v>
      </c>
      <c r="Q644">
        <f t="shared" si="141"/>
        <v>0.27357072709995861</v>
      </c>
      <c r="R644">
        <f t="shared" si="142"/>
        <v>0.27357072709995928</v>
      </c>
    </row>
    <row r="645" spans="6:18">
      <c r="F645">
        <f t="shared" si="134"/>
        <v>64.300000000000622</v>
      </c>
      <c r="G645">
        <f t="shared" si="135"/>
        <v>327.81527848101268</v>
      </c>
      <c r="H645">
        <f t="shared" si="130"/>
        <v>1.2206148282097575</v>
      </c>
      <c r="I645" s="4">
        <f t="shared" si="136"/>
        <v>4.3000000000000003E-6</v>
      </c>
      <c r="J645" s="5">
        <f t="shared" si="131"/>
        <v>7.9686274509800172E-7</v>
      </c>
      <c r="K645" s="5">
        <f t="shared" si="132"/>
        <v>8.5635089504907042E-4</v>
      </c>
      <c r="L645" s="5">
        <f t="shared" si="139"/>
        <v>2.6305337441959673E-9</v>
      </c>
      <c r="M645" s="6">
        <f t="shared" si="137"/>
        <v>1.2939012133992534E-5</v>
      </c>
      <c r="N645">
        <f t="shared" si="138"/>
        <v>2.04E-4</v>
      </c>
      <c r="O645">
        <f t="shared" si="133"/>
        <v>0.12206148282097576</v>
      </c>
      <c r="P645">
        <f t="shared" si="140"/>
        <v>0.92011740656029606</v>
      </c>
      <c r="Q645">
        <f t="shared" si="141"/>
        <v>0.27353921674428439</v>
      </c>
      <c r="R645">
        <f t="shared" si="142"/>
        <v>0.27353921674428505</v>
      </c>
    </row>
    <row r="646" spans="6:18">
      <c r="F646">
        <f t="shared" si="134"/>
        <v>64.400000000000617</v>
      </c>
      <c r="G646">
        <f t="shared" si="135"/>
        <v>327.81527848101268</v>
      </c>
      <c r="H646">
        <f t="shared" si="130"/>
        <v>1.2206148282097575</v>
      </c>
      <c r="I646" s="4">
        <f t="shared" si="136"/>
        <v>4.3000000000000003E-6</v>
      </c>
      <c r="J646" s="5">
        <f t="shared" si="131"/>
        <v>7.9686274509800172E-7</v>
      </c>
      <c r="K646" s="5">
        <f t="shared" si="132"/>
        <v>8.5678089504907047E-4</v>
      </c>
      <c r="L646" s="5">
        <f t="shared" si="139"/>
        <v>2.634498348844718E-9</v>
      </c>
      <c r="M646" s="6">
        <f t="shared" si="137"/>
        <v>1.2952009544565048E-5</v>
      </c>
      <c r="N646">
        <f t="shared" si="138"/>
        <v>2.04E-4</v>
      </c>
      <c r="O646">
        <f t="shared" si="133"/>
        <v>0.12206148282097576</v>
      </c>
      <c r="P646">
        <f t="shared" si="140"/>
        <v>0.92015195284031159</v>
      </c>
      <c r="Q646">
        <f t="shared" si="141"/>
        <v>0.273507769677867</v>
      </c>
      <c r="R646">
        <f t="shared" si="142"/>
        <v>0.27350776967786766</v>
      </c>
    </row>
    <row r="647" spans="6:18">
      <c r="F647">
        <f t="shared" si="134"/>
        <v>64.500000000000611</v>
      </c>
      <c r="G647">
        <f t="shared" si="135"/>
        <v>327.81527848101268</v>
      </c>
      <c r="H647">
        <f t="shared" si="130"/>
        <v>1.2206148282097575</v>
      </c>
      <c r="I647" s="4">
        <f t="shared" si="136"/>
        <v>4.3000000000000003E-6</v>
      </c>
      <c r="J647" s="5">
        <f t="shared" si="131"/>
        <v>7.9686274509800172E-7</v>
      </c>
      <c r="K647" s="5">
        <f t="shared" si="132"/>
        <v>8.5721089504907052E-4</v>
      </c>
      <c r="L647" s="5">
        <f t="shared" si="139"/>
        <v>2.6384669349918614E-9</v>
      </c>
      <c r="M647" s="6">
        <f t="shared" si="137"/>
        <v>1.2965013479897166E-5</v>
      </c>
      <c r="N647">
        <f t="shared" si="138"/>
        <v>2.04E-4</v>
      </c>
      <c r="O647">
        <f t="shared" si="133"/>
        <v>0.12206148282097576</v>
      </c>
      <c r="P647">
        <f t="shared" si="140"/>
        <v>0.92018642976817178</v>
      </c>
      <c r="Q647">
        <f t="shared" si="141"/>
        <v>0.27347638574188887</v>
      </c>
      <c r="R647">
        <f t="shared" si="142"/>
        <v>0.27347638574188954</v>
      </c>
    </row>
    <row r="648" spans="6:18">
      <c r="F648">
        <f t="shared" si="134"/>
        <v>64.600000000000605</v>
      </c>
      <c r="G648">
        <f t="shared" si="135"/>
        <v>327.81527848101268</v>
      </c>
      <c r="H648">
        <f t="shared" si="130"/>
        <v>1.2206148282097575</v>
      </c>
      <c r="I648" s="4">
        <f t="shared" si="136"/>
        <v>4.3000000000000003E-6</v>
      </c>
      <c r="J648" s="5">
        <f t="shared" si="131"/>
        <v>7.9686274509800172E-7</v>
      </c>
      <c r="K648" s="5">
        <f t="shared" si="132"/>
        <v>8.5764089504907057E-4</v>
      </c>
      <c r="L648" s="5">
        <f t="shared" si="139"/>
        <v>2.6424395046356257E-9</v>
      </c>
      <c r="M648" s="6">
        <f t="shared" si="137"/>
        <v>1.2978023939988885E-5</v>
      </c>
      <c r="N648">
        <f t="shared" si="138"/>
        <v>2.04E-4</v>
      </c>
      <c r="O648">
        <f t="shared" si="133"/>
        <v>0.12206148282097576</v>
      </c>
      <c r="P648">
        <f t="shared" si="140"/>
        <v>0.92022083751782147</v>
      </c>
      <c r="Q648">
        <f t="shared" si="141"/>
        <v>0.27344506477801034</v>
      </c>
      <c r="R648">
        <f t="shared" si="142"/>
        <v>0.273445064778011</v>
      </c>
    </row>
    <row r="649" spans="6:18">
      <c r="F649">
        <f t="shared" si="134"/>
        <v>64.7000000000006</v>
      </c>
      <c r="G649">
        <f t="shared" si="135"/>
        <v>327.81527848101268</v>
      </c>
      <c r="H649">
        <f t="shared" si="130"/>
        <v>1.2206148282097575</v>
      </c>
      <c r="I649" s="4">
        <f t="shared" si="136"/>
        <v>4.3000000000000003E-6</v>
      </c>
      <c r="J649" s="5">
        <f t="shared" si="131"/>
        <v>7.9686274509800172E-7</v>
      </c>
      <c r="K649" s="5">
        <f t="shared" si="132"/>
        <v>8.5807089504907061E-4</v>
      </c>
      <c r="L649" s="5">
        <f t="shared" si="139"/>
        <v>2.6464160597742387E-9</v>
      </c>
      <c r="M649" s="6">
        <f t="shared" si="137"/>
        <v>1.2991040924840199E-5</v>
      </c>
      <c r="N649">
        <f t="shared" si="138"/>
        <v>2.04E-4</v>
      </c>
      <c r="O649">
        <f t="shared" si="133"/>
        <v>0.12206148282097576</v>
      </c>
      <c r="P649">
        <f t="shared" si="140"/>
        <v>0.92025517626268138</v>
      </c>
      <c r="Q649">
        <f t="shared" si="141"/>
        <v>0.27341380662836817</v>
      </c>
      <c r="R649">
        <f t="shared" si="142"/>
        <v>0.27341380662836884</v>
      </c>
    </row>
    <row r="650" spans="6:18">
      <c r="F650">
        <f t="shared" si="134"/>
        <v>64.800000000000594</v>
      </c>
      <c r="G650">
        <f t="shared" si="135"/>
        <v>327.81527848101268</v>
      </c>
      <c r="H650">
        <f t="shared" si="130"/>
        <v>1.2206148282097575</v>
      </c>
      <c r="I650" s="4">
        <f t="shared" si="136"/>
        <v>4.3000000000000003E-6</v>
      </c>
      <c r="J650" s="5">
        <f t="shared" si="131"/>
        <v>7.9686274509800172E-7</v>
      </c>
      <c r="K650" s="5">
        <f t="shared" si="132"/>
        <v>8.5850089504907066E-4</v>
      </c>
      <c r="L650" s="5">
        <f t="shared" si="139"/>
        <v>2.6503966024059309E-9</v>
      </c>
      <c r="M650" s="6">
        <f t="shared" si="137"/>
        <v>1.3004064434451116E-5</v>
      </c>
      <c r="N650">
        <f t="shared" si="138"/>
        <v>2.04E-4</v>
      </c>
      <c r="O650">
        <f t="shared" si="133"/>
        <v>0.12206148282097576</v>
      </c>
      <c r="P650">
        <f t="shared" si="140"/>
        <v>0.92028944617565189</v>
      </c>
      <c r="Q650">
        <f t="shared" si="141"/>
        <v>0.27338261113557366</v>
      </c>
      <c r="R650">
        <f t="shared" si="142"/>
        <v>0.27338261113557438</v>
      </c>
    </row>
    <row r="651" spans="6:18">
      <c r="F651">
        <f t="shared" si="134"/>
        <v>64.900000000000588</v>
      </c>
      <c r="G651">
        <f t="shared" si="135"/>
        <v>327.81527848101268</v>
      </c>
      <c r="H651">
        <f t="shared" si="130"/>
        <v>1.2206148282097575</v>
      </c>
      <c r="I651" s="4">
        <f t="shared" si="136"/>
        <v>4.3000000000000003E-6</v>
      </c>
      <c r="J651" s="5">
        <f t="shared" si="131"/>
        <v>7.9686274509800172E-7</v>
      </c>
      <c r="K651" s="5">
        <f t="shared" si="132"/>
        <v>8.5893089504907071E-4</v>
      </c>
      <c r="L651" s="5">
        <f t="shared" si="139"/>
        <v>2.65438113452893E-9</v>
      </c>
      <c r="M651" s="6">
        <f t="shared" si="137"/>
        <v>1.3017094468821631E-5</v>
      </c>
      <c r="N651">
        <f t="shared" si="138"/>
        <v>2.04E-4</v>
      </c>
      <c r="O651">
        <f t="shared" si="133"/>
        <v>0.12206148282097576</v>
      </c>
      <c r="P651">
        <f t="shared" si="140"/>
        <v>0.92032364742911288</v>
      </c>
      <c r="Q651">
        <f t="shared" si="141"/>
        <v>0.27335147814271121</v>
      </c>
      <c r="R651">
        <f t="shared" si="142"/>
        <v>0.27335147814271193</v>
      </c>
    </row>
    <row r="652" spans="6:18">
      <c r="F652">
        <f t="shared" si="134"/>
        <v>65.000000000000583</v>
      </c>
      <c r="G652">
        <f t="shared" si="135"/>
        <v>327.81527848101268</v>
      </c>
      <c r="H652">
        <f t="shared" si="130"/>
        <v>1.2206148282097575</v>
      </c>
      <c r="I652" s="4">
        <f t="shared" si="136"/>
        <v>4.3000000000000003E-6</v>
      </c>
      <c r="J652" s="5">
        <f t="shared" si="131"/>
        <v>7.9686274509800172E-7</v>
      </c>
      <c r="K652" s="5">
        <f t="shared" si="132"/>
        <v>8.5936089504907076E-4</v>
      </c>
      <c r="L652" s="5">
        <f t="shared" si="139"/>
        <v>2.6583696581414653E-9</v>
      </c>
      <c r="M652" s="6">
        <f t="shared" si="137"/>
        <v>1.3030131027951742E-5</v>
      </c>
      <c r="N652">
        <f t="shared" si="138"/>
        <v>2.04E-4</v>
      </c>
      <c r="O652">
        <f t="shared" si="133"/>
        <v>0.12206148282097576</v>
      </c>
      <c r="P652">
        <f t="shared" si="140"/>
        <v>0.92035778019492676</v>
      </c>
      <c r="Q652">
        <f t="shared" si="141"/>
        <v>0.27332040749333653</v>
      </c>
      <c r="R652">
        <f t="shared" si="142"/>
        <v>0.27332040749333725</v>
      </c>
    </row>
    <row r="653" spans="6:18">
      <c r="F653">
        <f t="shared" si="134"/>
        <v>65.100000000000577</v>
      </c>
      <c r="G653">
        <f t="shared" si="135"/>
        <v>327.81527848101268</v>
      </c>
      <c r="H653">
        <f t="shared" si="130"/>
        <v>1.2206148282097575</v>
      </c>
      <c r="I653" s="4">
        <f t="shared" si="136"/>
        <v>4.3000000000000003E-6</v>
      </c>
      <c r="J653" s="5">
        <f t="shared" si="131"/>
        <v>7.9686274509800172E-7</v>
      </c>
      <c r="K653" s="5">
        <f t="shared" si="132"/>
        <v>8.5979089504907081E-4</v>
      </c>
      <c r="L653" s="5">
        <f t="shared" si="139"/>
        <v>2.662362175241766E-9</v>
      </c>
      <c r="M653" s="6">
        <f t="shared" si="137"/>
        <v>1.3043174111841459E-5</v>
      </c>
      <c r="N653">
        <f t="shared" si="138"/>
        <v>2.04E-4</v>
      </c>
      <c r="O653">
        <f t="shared" si="133"/>
        <v>0.12206148282097576</v>
      </c>
      <c r="P653">
        <f t="shared" si="140"/>
        <v>0.92039184464444024</v>
      </c>
      <c r="Q653">
        <f t="shared" si="141"/>
        <v>0.27328939903147492</v>
      </c>
      <c r="R653">
        <f t="shared" si="142"/>
        <v>0.27328939903147564</v>
      </c>
    </row>
    <row r="654" spans="6:18">
      <c r="F654">
        <f t="shared" si="134"/>
        <v>65.200000000000571</v>
      </c>
      <c r="G654">
        <f t="shared" si="135"/>
        <v>327.81527848101268</v>
      </c>
      <c r="H654">
        <f t="shared" si="130"/>
        <v>1.2206148282097575</v>
      </c>
      <c r="I654" s="4">
        <f t="shared" si="136"/>
        <v>4.3000000000000003E-6</v>
      </c>
      <c r="J654" s="5">
        <f t="shared" si="131"/>
        <v>7.9686274509800172E-7</v>
      </c>
      <c r="K654" s="5">
        <f t="shared" si="132"/>
        <v>8.6022089504907086E-4</v>
      </c>
      <c r="L654" s="5">
        <f t="shared" si="139"/>
        <v>2.6663586878280599E-9</v>
      </c>
      <c r="M654" s="6">
        <f t="shared" si="137"/>
        <v>1.305622372049077E-5</v>
      </c>
      <c r="N654">
        <f t="shared" si="138"/>
        <v>2.04E-4</v>
      </c>
      <c r="O654">
        <f t="shared" si="133"/>
        <v>0.12206148282097576</v>
      </c>
      <c r="P654">
        <f t="shared" si="140"/>
        <v>0.92042584094848534</v>
      </c>
      <c r="Q654">
        <f t="shared" si="141"/>
        <v>0.27325845260161985</v>
      </c>
      <c r="R654">
        <f t="shared" si="142"/>
        <v>0.27325845260162057</v>
      </c>
    </row>
    <row r="655" spans="6:18">
      <c r="F655">
        <f t="shared" si="134"/>
        <v>65.300000000000566</v>
      </c>
      <c r="G655">
        <f t="shared" si="135"/>
        <v>327.81527848101268</v>
      </c>
      <c r="H655">
        <f t="shared" si="130"/>
        <v>1.2206148282097575</v>
      </c>
      <c r="I655" s="4">
        <f t="shared" si="136"/>
        <v>4.3000000000000003E-6</v>
      </c>
      <c r="J655" s="5">
        <f t="shared" si="131"/>
        <v>7.9686274509800172E-7</v>
      </c>
      <c r="K655" s="5">
        <f t="shared" si="132"/>
        <v>8.6065089504907091E-4</v>
      </c>
      <c r="L655" s="5">
        <f t="shared" si="139"/>
        <v>2.6703591978985775E-9</v>
      </c>
      <c r="M655" s="6">
        <f t="shared" si="137"/>
        <v>1.3069279853899684E-5</v>
      </c>
      <c r="N655">
        <f t="shared" si="138"/>
        <v>2.04E-4</v>
      </c>
      <c r="O655">
        <f t="shared" si="133"/>
        <v>0.12206148282097576</v>
      </c>
      <c r="P655">
        <f t="shared" si="140"/>
        <v>0.92045976927738216</v>
      </c>
      <c r="Q655">
        <f t="shared" si="141"/>
        <v>0.27322756804873105</v>
      </c>
      <c r="R655">
        <f t="shared" si="142"/>
        <v>0.27322756804873183</v>
      </c>
    </row>
    <row r="656" spans="6:18">
      <c r="F656">
        <f t="shared" si="134"/>
        <v>65.40000000000056</v>
      </c>
      <c r="G656">
        <f t="shared" si="135"/>
        <v>327.81527848101268</v>
      </c>
      <c r="H656">
        <f t="shared" si="130"/>
        <v>1.2206148282097575</v>
      </c>
      <c r="I656" s="4">
        <f t="shared" si="136"/>
        <v>4.3000000000000003E-6</v>
      </c>
      <c r="J656" s="5">
        <f t="shared" si="131"/>
        <v>7.9686274509800172E-7</v>
      </c>
      <c r="K656" s="5">
        <f t="shared" si="132"/>
        <v>8.6108089504907095E-4</v>
      </c>
      <c r="L656" s="5">
        <f t="shared" si="139"/>
        <v>2.6743637074515455E-9</v>
      </c>
      <c r="M656" s="6">
        <f t="shared" si="137"/>
        <v>1.3082342512068195E-5</v>
      </c>
      <c r="N656">
        <f t="shared" si="138"/>
        <v>2.04E-4</v>
      </c>
      <c r="O656">
        <f t="shared" si="133"/>
        <v>0.12206148282097576</v>
      </c>
      <c r="P656">
        <f t="shared" si="140"/>
        <v>0.92049362980093996</v>
      </c>
      <c r="Q656">
        <f t="shared" si="141"/>
        <v>0.27319674521823323</v>
      </c>
      <c r="R656">
        <f t="shared" si="142"/>
        <v>0.27319674521823395</v>
      </c>
    </row>
    <row r="657" spans="6:18">
      <c r="F657">
        <f t="shared" si="134"/>
        <v>65.500000000000554</v>
      </c>
      <c r="G657">
        <f t="shared" si="135"/>
        <v>327.81527848101268</v>
      </c>
      <c r="H657">
        <f t="shared" si="130"/>
        <v>1.2206148282097575</v>
      </c>
      <c r="I657" s="4">
        <f t="shared" si="136"/>
        <v>4.3000000000000003E-6</v>
      </c>
      <c r="J657" s="5">
        <f t="shared" si="131"/>
        <v>7.9686274509800172E-7</v>
      </c>
      <c r="K657" s="5">
        <f t="shared" si="132"/>
        <v>8.61510895049071E-4</v>
      </c>
      <c r="L657" s="5">
        <f t="shared" si="139"/>
        <v>2.6783722184851946E-9</v>
      </c>
      <c r="M657" s="6">
        <f t="shared" si="137"/>
        <v>1.3095411694996303E-5</v>
      </c>
      <c r="N657">
        <f t="shared" si="138"/>
        <v>2.04E-4</v>
      </c>
      <c r="O657">
        <f t="shared" si="133"/>
        <v>0.12206148282097576</v>
      </c>
      <c r="P657">
        <f t="shared" si="140"/>
        <v>0.92052742268845922</v>
      </c>
      <c r="Q657">
        <f t="shared" si="141"/>
        <v>0.27316598395601399</v>
      </c>
      <c r="R657">
        <f t="shared" si="142"/>
        <v>0.27316598395601471</v>
      </c>
    </row>
    <row r="658" spans="6:18">
      <c r="F658">
        <f t="shared" si="134"/>
        <v>65.600000000000549</v>
      </c>
      <c r="G658">
        <f t="shared" si="135"/>
        <v>327.81527848101268</v>
      </c>
      <c r="H658">
        <f t="shared" si="130"/>
        <v>1.2206148282097575</v>
      </c>
      <c r="I658" s="4">
        <f t="shared" si="136"/>
        <v>4.3000000000000003E-6</v>
      </c>
      <c r="J658" s="5">
        <f t="shared" si="131"/>
        <v>7.9686274509800172E-7</v>
      </c>
      <c r="K658" s="5">
        <f t="shared" si="132"/>
        <v>8.6194089504907105E-4</v>
      </c>
      <c r="L658" s="5">
        <f t="shared" si="139"/>
        <v>2.6823847329977532E-9</v>
      </c>
      <c r="M658" s="6">
        <f t="shared" si="137"/>
        <v>1.3108487402684018E-5</v>
      </c>
      <c r="N658">
        <f t="shared" si="138"/>
        <v>2.04E-4</v>
      </c>
      <c r="O658">
        <f t="shared" si="133"/>
        <v>0.12206148282097576</v>
      </c>
      <c r="P658">
        <f t="shared" si="140"/>
        <v>0.92056114810873368</v>
      </c>
      <c r="Q658">
        <f t="shared" si="141"/>
        <v>0.27313528410842264</v>
      </c>
      <c r="R658">
        <f t="shared" si="142"/>
        <v>0.2731352841084233</v>
      </c>
    </row>
    <row r="659" spans="6:18">
      <c r="F659">
        <f t="shared" si="134"/>
        <v>65.700000000000543</v>
      </c>
      <c r="G659">
        <f t="shared" si="135"/>
        <v>327.81527848101268</v>
      </c>
      <c r="H659">
        <f t="shared" ref="H659:H722" si="143">(G659-Tf)/ml</f>
        <v>1.2206148282097575</v>
      </c>
      <c r="I659" s="4">
        <f t="shared" si="136"/>
        <v>4.3000000000000003E-6</v>
      </c>
      <c r="J659" s="5">
        <f t="shared" ref="J659:J722" si="144">Glob(H659,N659,Dl,Co,kpart)</f>
        <v>7.9686274509800172E-7</v>
      </c>
      <c r="K659" s="5">
        <f t="shared" ref="K659:K722" si="145">I658*dt+K658</f>
        <v>8.623708950490711E-4</v>
      </c>
      <c r="L659" s="5">
        <f t="shared" si="139"/>
        <v>2.6864012529874498E-9</v>
      </c>
      <c r="M659" s="6">
        <f t="shared" si="137"/>
        <v>1.3121569635131326E-5</v>
      </c>
      <c r="N659">
        <f t="shared" si="138"/>
        <v>2.04E-4</v>
      </c>
      <c r="O659">
        <f t="shared" ref="O659:O722" si="146">O658+(kpart*H658-O658)/L658/R658*(L658*(R659-R658)+R658*MAX(I658,J658)*M658*dt)</f>
        <v>0.12206148282097576</v>
      </c>
      <c r="P659">
        <f t="shared" si="140"/>
        <v>0.92059480623005152</v>
      </c>
      <c r="Q659">
        <f t="shared" si="141"/>
        <v>0.27310464552226832</v>
      </c>
      <c r="R659">
        <f t="shared" si="142"/>
        <v>0.27310464552226893</v>
      </c>
    </row>
    <row r="660" spans="6:18">
      <c r="F660">
        <f t="shared" si="134"/>
        <v>65.800000000000537</v>
      </c>
      <c r="G660">
        <f t="shared" si="135"/>
        <v>327.81527848101268</v>
      </c>
      <c r="H660">
        <f t="shared" si="143"/>
        <v>1.2206148282097575</v>
      </c>
      <c r="I660" s="4">
        <f t="shared" si="136"/>
        <v>4.3000000000000003E-6</v>
      </c>
      <c r="J660" s="5">
        <f t="shared" si="144"/>
        <v>7.9686274509800172E-7</v>
      </c>
      <c r="K660" s="5">
        <f t="shared" si="145"/>
        <v>8.6280089504907115E-4</v>
      </c>
      <c r="L660" s="5">
        <f t="shared" si="139"/>
        <v>2.6904217804525137E-9</v>
      </c>
      <c r="M660" s="6">
        <f t="shared" si="137"/>
        <v>1.3134658392338236E-5</v>
      </c>
      <c r="N660">
        <f t="shared" si="138"/>
        <v>2.04E-4</v>
      </c>
      <c r="O660">
        <f t="shared" si="146"/>
        <v>0.12206148282097576</v>
      </c>
      <c r="P660">
        <f t="shared" si="140"/>
        <v>0.92062839722019774</v>
      </c>
      <c r="Q660">
        <f t="shared" si="141"/>
        <v>0.27307406804481843</v>
      </c>
      <c r="R660">
        <f t="shared" si="142"/>
        <v>0.27307406804481904</v>
      </c>
    </row>
    <row r="661" spans="6:18">
      <c r="F661">
        <f t="shared" si="134"/>
        <v>65.900000000000531</v>
      </c>
      <c r="G661">
        <f t="shared" si="135"/>
        <v>327.81527848101268</v>
      </c>
      <c r="H661">
        <f t="shared" si="143"/>
        <v>1.2206148282097575</v>
      </c>
      <c r="I661" s="4">
        <f t="shared" si="136"/>
        <v>4.3000000000000003E-6</v>
      </c>
      <c r="J661" s="5">
        <f t="shared" si="144"/>
        <v>7.9686274509800172E-7</v>
      </c>
      <c r="K661" s="5">
        <f t="shared" si="145"/>
        <v>8.632308950490712E-4</v>
      </c>
      <c r="L661" s="5">
        <f t="shared" si="139"/>
        <v>2.6944463173911729E-9</v>
      </c>
      <c r="M661" s="6">
        <f t="shared" si="137"/>
        <v>1.3147753674304746E-5</v>
      </c>
      <c r="N661">
        <f t="shared" si="138"/>
        <v>2.04E-4</v>
      </c>
      <c r="O661">
        <f t="shared" si="146"/>
        <v>0.12206148282097576</v>
      </c>
      <c r="P661">
        <f t="shared" si="140"/>
        <v>0.92066192124645518</v>
      </c>
      <c r="Q661">
        <f t="shared" si="141"/>
        <v>0.27304355152379722</v>
      </c>
      <c r="R661">
        <f t="shared" si="142"/>
        <v>0.27304355152379783</v>
      </c>
    </row>
    <row r="662" spans="6:18">
      <c r="F662">
        <f t="shared" si="134"/>
        <v>66.000000000000526</v>
      </c>
      <c r="G662">
        <f t="shared" si="135"/>
        <v>327.81527848101268</v>
      </c>
      <c r="H662">
        <f t="shared" si="143"/>
        <v>1.2206148282097575</v>
      </c>
      <c r="I662" s="4">
        <f t="shared" si="136"/>
        <v>4.3000000000000003E-6</v>
      </c>
      <c r="J662" s="5">
        <f t="shared" si="144"/>
        <v>7.9686274509800172E-7</v>
      </c>
      <c r="K662" s="5">
        <f t="shared" si="145"/>
        <v>8.6366089504907124E-4</v>
      </c>
      <c r="L662" s="5">
        <f t="shared" si="139"/>
        <v>2.6984748658016565E-9</v>
      </c>
      <c r="M662" s="6">
        <f t="shared" si="137"/>
        <v>1.3160855481030851E-5</v>
      </c>
      <c r="N662">
        <f t="shared" si="138"/>
        <v>2.04E-4</v>
      </c>
      <c r="O662">
        <f t="shared" si="146"/>
        <v>0.12206148282097576</v>
      </c>
      <c r="P662">
        <f t="shared" si="140"/>
        <v>0.92069537847560712</v>
      </c>
      <c r="Q662">
        <f t="shared" si="141"/>
        <v>0.27301309580738398</v>
      </c>
      <c r="R662">
        <f t="shared" si="142"/>
        <v>0.27301309580738459</v>
      </c>
    </row>
    <row r="663" spans="6:18">
      <c r="F663">
        <f t="shared" si="134"/>
        <v>66.10000000000052</v>
      </c>
      <c r="G663">
        <f t="shared" si="135"/>
        <v>327.81527848101268</v>
      </c>
      <c r="H663">
        <f t="shared" si="143"/>
        <v>1.2206148282097575</v>
      </c>
      <c r="I663" s="4">
        <f t="shared" si="136"/>
        <v>4.3000000000000003E-6</v>
      </c>
      <c r="J663" s="5">
        <f t="shared" si="144"/>
        <v>7.9686274509800172E-7</v>
      </c>
      <c r="K663" s="5">
        <f t="shared" si="145"/>
        <v>8.6409089504907129E-4</v>
      </c>
      <c r="L663" s="5">
        <f t="shared" si="139"/>
        <v>2.7025074276821944E-9</v>
      </c>
      <c r="M663" s="6">
        <f t="shared" si="137"/>
        <v>1.3173963812516558E-5</v>
      </c>
      <c r="N663">
        <f t="shared" si="138"/>
        <v>2.04E-4</v>
      </c>
      <c r="O663">
        <f t="shared" si="146"/>
        <v>0.12206148282097576</v>
      </c>
      <c r="P663">
        <f t="shared" si="140"/>
        <v>0.92072876907393864</v>
      </c>
      <c r="Q663">
        <f t="shared" si="141"/>
        <v>0.27298270074421149</v>
      </c>
      <c r="R663">
        <f t="shared" si="142"/>
        <v>0.27298270074421216</v>
      </c>
    </row>
    <row r="664" spans="6:18">
      <c r="F664">
        <f t="shared" si="134"/>
        <v>66.200000000000514</v>
      </c>
      <c r="G664">
        <f t="shared" si="135"/>
        <v>327.81527848101268</v>
      </c>
      <c r="H664">
        <f t="shared" si="143"/>
        <v>1.2206148282097575</v>
      </c>
      <c r="I664" s="4">
        <f t="shared" si="136"/>
        <v>4.3000000000000003E-6</v>
      </c>
      <c r="J664" s="5">
        <f t="shared" si="144"/>
        <v>7.9686274509800172E-7</v>
      </c>
      <c r="K664" s="5">
        <f t="shared" si="145"/>
        <v>8.6452089504907134E-4</v>
      </c>
      <c r="L664" s="5">
        <f t="shared" si="139"/>
        <v>2.7065440050310143E-9</v>
      </c>
      <c r="M664" s="6">
        <f t="shared" si="137"/>
        <v>1.3187078668761864E-5</v>
      </c>
      <c r="N664">
        <f t="shared" si="138"/>
        <v>2.04E-4</v>
      </c>
      <c r="O664">
        <f t="shared" si="146"/>
        <v>0.12206148282097576</v>
      </c>
      <c r="P664">
        <f t="shared" si="140"/>
        <v>0.92076209320723779</v>
      </c>
      <c r="Q664">
        <f t="shared" si="141"/>
        <v>0.2729523661833646</v>
      </c>
      <c r="R664">
        <f t="shared" si="142"/>
        <v>0.27295236618336527</v>
      </c>
    </row>
    <row r="665" spans="6:18">
      <c r="F665">
        <f t="shared" si="134"/>
        <v>66.300000000000509</v>
      </c>
      <c r="G665">
        <f t="shared" si="135"/>
        <v>327.81527848101268</v>
      </c>
      <c r="H665">
        <f t="shared" si="143"/>
        <v>1.2206148282097575</v>
      </c>
      <c r="I665" s="4">
        <f t="shared" si="136"/>
        <v>4.3000000000000003E-6</v>
      </c>
      <c r="J665" s="5">
        <f t="shared" si="144"/>
        <v>7.9686274509800172E-7</v>
      </c>
      <c r="K665" s="5">
        <f t="shared" si="145"/>
        <v>8.6495089504907139E-4</v>
      </c>
      <c r="L665" s="5">
        <f t="shared" si="139"/>
        <v>2.7105845998463456E-9</v>
      </c>
      <c r="M665" s="6">
        <f t="shared" si="137"/>
        <v>1.3200200049766768E-5</v>
      </c>
      <c r="N665">
        <f t="shared" si="138"/>
        <v>2.04E-4</v>
      </c>
      <c r="O665">
        <f t="shared" si="146"/>
        <v>0.12206148282097576</v>
      </c>
      <c r="P665">
        <f t="shared" si="140"/>
        <v>0.92079535104079857</v>
      </c>
      <c r="Q665">
        <f t="shared" si="141"/>
        <v>0.27292209197437844</v>
      </c>
      <c r="R665">
        <f t="shared" si="142"/>
        <v>0.27292209197437911</v>
      </c>
    </row>
    <row r="666" spans="6:18">
      <c r="F666">
        <f t="shared" si="134"/>
        <v>66.400000000000503</v>
      </c>
      <c r="G666">
        <f t="shared" si="135"/>
        <v>327.81527848101268</v>
      </c>
      <c r="H666">
        <f t="shared" si="143"/>
        <v>1.2206148282097575</v>
      </c>
      <c r="I666" s="4">
        <f t="shared" si="136"/>
        <v>4.3000000000000003E-6</v>
      </c>
      <c r="J666" s="5">
        <f t="shared" si="144"/>
        <v>7.9686274509800172E-7</v>
      </c>
      <c r="K666" s="5">
        <f t="shared" si="145"/>
        <v>8.6538089504907144E-4</v>
      </c>
      <c r="L666" s="5">
        <f t="shared" si="139"/>
        <v>2.7146292141264171E-9</v>
      </c>
      <c r="M666" s="6">
        <f t="shared" si="137"/>
        <v>1.3213327955531274E-5</v>
      </c>
      <c r="N666">
        <f t="shared" si="138"/>
        <v>2.04E-4</v>
      </c>
      <c r="O666">
        <f t="shared" si="146"/>
        <v>0.12206148282097576</v>
      </c>
      <c r="P666">
        <f t="shared" si="140"/>
        <v>0.92082854273942139</v>
      </c>
      <c r="Q666">
        <f t="shared" si="141"/>
        <v>0.27289187796723702</v>
      </c>
      <c r="R666">
        <f t="shared" si="142"/>
        <v>0.27289187796723768</v>
      </c>
    </row>
    <row r="667" spans="6:18">
      <c r="F667">
        <f t="shared" si="134"/>
        <v>66.500000000000497</v>
      </c>
      <c r="G667">
        <f t="shared" si="135"/>
        <v>327.81527848101268</v>
      </c>
      <c r="H667">
        <f t="shared" si="143"/>
        <v>1.2206148282097575</v>
      </c>
      <c r="I667" s="4">
        <f t="shared" si="136"/>
        <v>4.3000000000000003E-6</v>
      </c>
      <c r="J667" s="5">
        <f t="shared" si="144"/>
        <v>7.9686274509800172E-7</v>
      </c>
      <c r="K667" s="5">
        <f t="shared" si="145"/>
        <v>8.6581089504907149E-4</v>
      </c>
      <c r="L667" s="5">
        <f t="shared" si="139"/>
        <v>2.7186778498694578E-9</v>
      </c>
      <c r="M667" s="6">
        <f t="shared" si="137"/>
        <v>1.322646238605538E-5</v>
      </c>
      <c r="N667">
        <f t="shared" si="138"/>
        <v>2.04E-4</v>
      </c>
      <c r="O667">
        <f t="shared" si="146"/>
        <v>0.12206148282097576</v>
      </c>
      <c r="P667">
        <f t="shared" si="140"/>
        <v>0.92086166846741568</v>
      </c>
      <c r="Q667">
        <f t="shared" si="141"/>
        <v>0.27286172401237152</v>
      </c>
      <c r="R667">
        <f t="shared" si="142"/>
        <v>0.27286172401237213</v>
      </c>
    </row>
    <row r="668" spans="6:18">
      <c r="F668">
        <f t="shared" ref="F668:F731" si="147">F667+dt</f>
        <v>66.600000000000492</v>
      </c>
      <c r="G668">
        <f t="shared" si="135"/>
        <v>327.81527848101268</v>
      </c>
      <c r="H668">
        <f t="shared" si="143"/>
        <v>1.2206148282097575</v>
      </c>
      <c r="I668" s="4">
        <f t="shared" si="136"/>
        <v>4.3000000000000003E-6</v>
      </c>
      <c r="J668" s="5">
        <f t="shared" si="144"/>
        <v>7.9686274509800172E-7</v>
      </c>
      <c r="K668" s="5">
        <f t="shared" si="145"/>
        <v>8.6624089504907153E-4</v>
      </c>
      <c r="L668" s="5">
        <f t="shared" si="139"/>
        <v>2.722730509073696E-9</v>
      </c>
      <c r="M668" s="6">
        <f t="shared" si="137"/>
        <v>1.3239603341339081E-5</v>
      </c>
      <c r="N668">
        <f t="shared" si="138"/>
        <v>2.04E-4</v>
      </c>
      <c r="O668">
        <f t="shared" si="146"/>
        <v>0.12206148282097576</v>
      </c>
      <c r="P668">
        <f t="shared" si="140"/>
        <v>0.92089472838860087</v>
      </c>
      <c r="Q668">
        <f t="shared" si="141"/>
        <v>0.27283162996065885</v>
      </c>
      <c r="R668">
        <f t="shared" si="142"/>
        <v>0.27283162996065946</v>
      </c>
    </row>
    <row r="669" spans="6:18">
      <c r="F669">
        <f t="shared" si="147"/>
        <v>66.700000000000486</v>
      </c>
      <c r="G669">
        <f t="shared" si="135"/>
        <v>327.81527848101268</v>
      </c>
      <c r="H669">
        <f t="shared" si="143"/>
        <v>1.2206148282097575</v>
      </c>
      <c r="I669" s="4">
        <f t="shared" si="136"/>
        <v>4.3000000000000003E-6</v>
      </c>
      <c r="J669" s="5">
        <f t="shared" si="144"/>
        <v>7.9686274509800172E-7</v>
      </c>
      <c r="K669" s="5">
        <f t="shared" si="145"/>
        <v>8.6667089504907158E-4</v>
      </c>
      <c r="L669" s="5">
        <f t="shared" si="139"/>
        <v>2.7267871937373612E-9</v>
      </c>
      <c r="M669" s="6">
        <f t="shared" si="137"/>
        <v>1.3252750821382385E-5</v>
      </c>
      <c r="N669">
        <f t="shared" si="138"/>
        <v>2.04E-4</v>
      </c>
      <c r="O669">
        <f t="shared" si="146"/>
        <v>0.12206148282097576</v>
      </c>
      <c r="P669">
        <f t="shared" si="140"/>
        <v>0.92092772266630896</v>
      </c>
      <c r="Q669">
        <f t="shared" si="141"/>
        <v>0.27280159566342005</v>
      </c>
      <c r="R669">
        <f t="shared" si="142"/>
        <v>0.27280159566342066</v>
      </c>
    </row>
    <row r="670" spans="6:18">
      <c r="F670">
        <f t="shared" si="147"/>
        <v>66.80000000000048</v>
      </c>
      <c r="G670">
        <f t="shared" si="135"/>
        <v>327.81527848101268</v>
      </c>
      <c r="H670">
        <f t="shared" si="143"/>
        <v>1.2206148282097575</v>
      </c>
      <c r="I670" s="4">
        <f t="shared" si="136"/>
        <v>4.3000000000000003E-6</v>
      </c>
      <c r="J670" s="5">
        <f t="shared" si="144"/>
        <v>7.9686274509800172E-7</v>
      </c>
      <c r="K670" s="5">
        <f t="shared" si="145"/>
        <v>8.6710089504907163E-4</v>
      </c>
      <c r="L670" s="5">
        <f t="shared" si="139"/>
        <v>2.7308479058586817E-9</v>
      </c>
      <c r="M670" s="6">
        <f t="shared" si="137"/>
        <v>1.3265904826185285E-5</v>
      </c>
      <c r="N670">
        <f t="shared" si="138"/>
        <v>2.04E-4</v>
      </c>
      <c r="O670">
        <f t="shared" si="146"/>
        <v>0.12206148282097576</v>
      </c>
      <c r="P670">
        <f t="shared" si="140"/>
        <v>0.92096065146338546</v>
      </c>
      <c r="Q670">
        <f t="shared" si="141"/>
        <v>0.2727716209724188</v>
      </c>
      <c r="R670">
        <f t="shared" si="142"/>
        <v>0.27277162097241942</v>
      </c>
    </row>
    <row r="671" spans="6:18">
      <c r="F671">
        <f t="shared" si="147"/>
        <v>66.900000000000475</v>
      </c>
      <c r="G671">
        <f t="shared" si="135"/>
        <v>327.81527848101268</v>
      </c>
      <c r="H671">
        <f t="shared" si="143"/>
        <v>1.2206148282097575</v>
      </c>
      <c r="I671" s="4">
        <f t="shared" si="136"/>
        <v>4.3000000000000003E-6</v>
      </c>
      <c r="J671" s="5">
        <f t="shared" si="144"/>
        <v>7.9686274509800172E-7</v>
      </c>
      <c r="K671" s="5">
        <f t="shared" si="145"/>
        <v>8.6753089504907168E-4</v>
      </c>
      <c r="L671" s="5">
        <f t="shared" si="139"/>
        <v>2.734912647435887E-9</v>
      </c>
      <c r="M671" s="6">
        <f t="shared" si="137"/>
        <v>1.3279065355747789E-5</v>
      </c>
      <c r="N671">
        <f t="shared" si="138"/>
        <v>2.04E-4</v>
      </c>
      <c r="O671">
        <f t="shared" si="146"/>
        <v>0.12206148282097576</v>
      </c>
      <c r="P671">
        <f t="shared" si="140"/>
        <v>0.92099351494219106</v>
      </c>
      <c r="Q671">
        <f t="shared" si="141"/>
        <v>0.27274170573985984</v>
      </c>
      <c r="R671">
        <f t="shared" si="142"/>
        <v>0.27274170573986045</v>
      </c>
    </row>
    <row r="672" spans="6:18">
      <c r="F672">
        <f t="shared" si="147"/>
        <v>67.000000000000469</v>
      </c>
      <c r="G672">
        <f t="shared" si="135"/>
        <v>327.81527848101268</v>
      </c>
      <c r="H672">
        <f t="shared" si="143"/>
        <v>1.2206148282097575</v>
      </c>
      <c r="I672" s="4">
        <f t="shared" si="136"/>
        <v>4.3000000000000003E-6</v>
      </c>
      <c r="J672" s="5">
        <f t="shared" si="144"/>
        <v>7.9686274509800172E-7</v>
      </c>
      <c r="K672" s="5">
        <f t="shared" si="145"/>
        <v>8.6796089504907173E-4</v>
      </c>
      <c r="L672" s="5">
        <f t="shared" si="139"/>
        <v>2.7389814204672058E-9</v>
      </c>
      <c r="M672" s="6">
        <f t="shared" si="137"/>
        <v>1.3292232410069892E-5</v>
      </c>
      <c r="N672">
        <f t="shared" si="138"/>
        <v>2.04E-4</v>
      </c>
      <c r="O672">
        <f t="shared" si="146"/>
        <v>0.12206148282097576</v>
      </c>
      <c r="P672">
        <f t="shared" si="140"/>
        <v>0.92102631326460427</v>
      </c>
      <c r="Q672">
        <f t="shared" si="141"/>
        <v>0.27271184981838742</v>
      </c>
      <c r="R672">
        <f t="shared" si="142"/>
        <v>0.27271184981838803</v>
      </c>
    </row>
    <row r="673" spans="6:18">
      <c r="F673">
        <f t="shared" si="147"/>
        <v>67.100000000000463</v>
      </c>
      <c r="G673">
        <f t="shared" si="135"/>
        <v>327.81527848101268</v>
      </c>
      <c r="H673">
        <f t="shared" si="143"/>
        <v>1.2206148282097575</v>
      </c>
      <c r="I673" s="4">
        <f t="shared" si="136"/>
        <v>4.3000000000000003E-6</v>
      </c>
      <c r="J673" s="5">
        <f t="shared" si="144"/>
        <v>7.9686274509800172E-7</v>
      </c>
      <c r="K673" s="5">
        <f t="shared" si="145"/>
        <v>8.6839089504907178E-4</v>
      </c>
      <c r="L673" s="5">
        <f t="shared" si="139"/>
        <v>2.7430542269508658E-9</v>
      </c>
      <c r="M673" s="6">
        <f t="shared" si="137"/>
        <v>1.3305405989151589E-5</v>
      </c>
      <c r="N673">
        <f t="shared" si="138"/>
        <v>2.04E-4</v>
      </c>
      <c r="O673">
        <f t="shared" si="146"/>
        <v>0.12206148282097576</v>
      </c>
      <c r="P673">
        <f t="shared" si="140"/>
        <v>0.92105904659202187</v>
      </c>
      <c r="Q673">
        <f t="shared" si="141"/>
        <v>0.27268205306108384</v>
      </c>
      <c r="R673">
        <f t="shared" si="142"/>
        <v>0.27268205306108445</v>
      </c>
    </row>
    <row r="674" spans="6:18">
      <c r="F674">
        <f t="shared" si="147"/>
        <v>67.200000000000458</v>
      </c>
      <c r="G674">
        <f t="shared" si="135"/>
        <v>327.81527848101268</v>
      </c>
      <c r="H674">
        <f t="shared" si="143"/>
        <v>1.2206148282097575</v>
      </c>
      <c r="I674" s="4">
        <f t="shared" si="136"/>
        <v>4.3000000000000003E-6</v>
      </c>
      <c r="J674" s="5">
        <f t="shared" si="144"/>
        <v>7.9686274509800172E-7</v>
      </c>
      <c r="K674" s="5">
        <f t="shared" si="145"/>
        <v>8.6882089504907182E-4</v>
      </c>
      <c r="L674" s="5">
        <f t="shared" si="139"/>
        <v>2.7471310688850977E-9</v>
      </c>
      <c r="M674" s="6">
        <f t="shared" si="137"/>
        <v>1.3318586092992891E-5</v>
      </c>
      <c r="N674">
        <f t="shared" si="138"/>
        <v>2.04E-4</v>
      </c>
      <c r="O674">
        <f t="shared" si="146"/>
        <v>0.12206148282097576</v>
      </c>
      <c r="P674">
        <f t="shared" si="140"/>
        <v>0.92109171508536147</v>
      </c>
      <c r="Q674">
        <f t="shared" si="141"/>
        <v>0.27265231532146789</v>
      </c>
      <c r="R674">
        <f t="shared" si="142"/>
        <v>0.27265231532146844</v>
      </c>
    </row>
    <row r="675" spans="6:18">
      <c r="F675">
        <f t="shared" si="147"/>
        <v>67.300000000000452</v>
      </c>
      <c r="G675">
        <f t="shared" si="135"/>
        <v>327.81527848101268</v>
      </c>
      <c r="H675">
        <f t="shared" si="143"/>
        <v>1.2206148282097575</v>
      </c>
      <c r="I675" s="4">
        <f t="shared" si="136"/>
        <v>4.3000000000000003E-6</v>
      </c>
      <c r="J675" s="5">
        <f t="shared" si="144"/>
        <v>7.9686274509800172E-7</v>
      </c>
      <c r="K675" s="5">
        <f t="shared" si="145"/>
        <v>8.6925089504907187E-4</v>
      </c>
      <c r="L675" s="5">
        <f t="shared" si="139"/>
        <v>2.7512119482681285E-9</v>
      </c>
      <c r="M675" s="6">
        <f t="shared" si="137"/>
        <v>1.3331772721593785E-5</v>
      </c>
      <c r="N675">
        <f t="shared" si="138"/>
        <v>2.04E-4</v>
      </c>
      <c r="O675">
        <f t="shared" si="146"/>
        <v>0.12206148282097576</v>
      </c>
      <c r="P675">
        <f t="shared" si="140"/>
        <v>0.92112431890506219</v>
      </c>
      <c r="Q675">
        <f t="shared" si="141"/>
        <v>0.27262263645349327</v>
      </c>
      <c r="R675">
        <f t="shared" si="142"/>
        <v>0.27262263645349383</v>
      </c>
    </row>
    <row r="676" spans="6:18">
      <c r="F676">
        <f t="shared" si="147"/>
        <v>67.400000000000446</v>
      </c>
      <c r="G676">
        <f t="shared" si="135"/>
        <v>327.81527848101268</v>
      </c>
      <c r="H676">
        <f t="shared" si="143"/>
        <v>1.2206148282097575</v>
      </c>
      <c r="I676" s="4">
        <f t="shared" si="136"/>
        <v>4.3000000000000003E-6</v>
      </c>
      <c r="J676" s="5">
        <f t="shared" si="144"/>
        <v>7.9686274509800172E-7</v>
      </c>
      <c r="K676" s="5">
        <f t="shared" si="145"/>
        <v>8.6968089504907192E-4</v>
      </c>
      <c r="L676" s="5">
        <f t="shared" si="139"/>
        <v>2.7552968670981889E-9</v>
      </c>
      <c r="M676" s="6">
        <f t="shared" si="137"/>
        <v>1.3344965874954285E-5</v>
      </c>
      <c r="N676">
        <f t="shared" si="138"/>
        <v>2.04E-4</v>
      </c>
      <c r="O676">
        <f t="shared" si="146"/>
        <v>0.12206148282097576</v>
      </c>
      <c r="P676">
        <f t="shared" si="140"/>
        <v>0.92115685821108795</v>
      </c>
      <c r="Q676">
        <f t="shared" si="141"/>
        <v>0.27259301631154725</v>
      </c>
      <c r="R676">
        <f t="shared" si="142"/>
        <v>0.27259301631154781</v>
      </c>
    </row>
    <row r="677" spans="6:18">
      <c r="F677">
        <f t="shared" si="147"/>
        <v>67.500000000000441</v>
      </c>
      <c r="G677">
        <f t="shared" si="135"/>
        <v>327.81527848101268</v>
      </c>
      <c r="H677">
        <f t="shared" si="143"/>
        <v>1.2206148282097575</v>
      </c>
      <c r="I677" s="4">
        <f t="shared" si="136"/>
        <v>4.3000000000000003E-6</v>
      </c>
      <c r="J677" s="5">
        <f t="shared" si="144"/>
        <v>7.9686274509800172E-7</v>
      </c>
      <c r="K677" s="5">
        <f t="shared" si="145"/>
        <v>8.7011089504907197E-4</v>
      </c>
      <c r="L677" s="5">
        <f t="shared" si="139"/>
        <v>2.7593858273735069E-9</v>
      </c>
      <c r="M677" s="6">
        <f t="shared" si="137"/>
        <v>1.3358165553074386E-5</v>
      </c>
      <c r="N677">
        <f t="shared" si="138"/>
        <v>2.04E-4</v>
      </c>
      <c r="O677">
        <f t="shared" si="146"/>
        <v>0.12206148282097576</v>
      </c>
      <c r="P677">
        <f t="shared" si="140"/>
        <v>0.92118933316292728</v>
      </c>
      <c r="Q677">
        <f t="shared" si="141"/>
        <v>0.27256345475044902</v>
      </c>
      <c r="R677">
        <f t="shared" si="142"/>
        <v>0.27256345475044957</v>
      </c>
    </row>
    <row r="678" spans="6:18">
      <c r="F678">
        <f t="shared" si="147"/>
        <v>67.600000000000435</v>
      </c>
      <c r="G678">
        <f t="shared" si="135"/>
        <v>327.81527848101268</v>
      </c>
      <c r="H678">
        <f t="shared" si="143"/>
        <v>1.2206148282097575</v>
      </c>
      <c r="I678" s="4">
        <f t="shared" si="136"/>
        <v>4.3000000000000003E-6</v>
      </c>
      <c r="J678" s="5">
        <f t="shared" si="144"/>
        <v>7.9686274509800172E-7</v>
      </c>
      <c r="K678" s="5">
        <f t="shared" si="145"/>
        <v>8.7054089504907202E-4</v>
      </c>
      <c r="L678" s="5">
        <f t="shared" si="139"/>
        <v>2.763478831092311E-9</v>
      </c>
      <c r="M678" s="6">
        <f t="shared" si="137"/>
        <v>1.3371371755954081E-5</v>
      </c>
      <c r="N678">
        <f t="shared" si="138"/>
        <v>2.04E-4</v>
      </c>
      <c r="O678">
        <f t="shared" si="146"/>
        <v>0.12206148282097576</v>
      </c>
      <c r="P678">
        <f t="shared" si="140"/>
        <v>0.92122174391959633</v>
      </c>
      <c r="Q678">
        <f t="shared" si="141"/>
        <v>0.27253395162544825</v>
      </c>
      <c r="R678">
        <f t="shared" si="142"/>
        <v>0.27253395162544886</v>
      </c>
    </row>
    <row r="679" spans="6:18">
      <c r="F679">
        <f t="shared" si="147"/>
        <v>67.700000000000429</v>
      </c>
      <c r="G679">
        <f t="shared" si="135"/>
        <v>327.81527848101268</v>
      </c>
      <c r="H679">
        <f t="shared" si="143"/>
        <v>1.2206148282097575</v>
      </c>
      <c r="I679" s="4">
        <f t="shared" si="136"/>
        <v>4.3000000000000003E-6</v>
      </c>
      <c r="J679" s="5">
        <f t="shared" si="144"/>
        <v>7.9686274509800172E-7</v>
      </c>
      <c r="K679" s="5">
        <f t="shared" si="145"/>
        <v>8.7097089504907207E-4</v>
      </c>
      <c r="L679" s="5">
        <f t="shared" si="139"/>
        <v>2.7675758802528306E-9</v>
      </c>
      <c r="M679" s="6">
        <f t="shared" si="137"/>
        <v>1.3384584483593378E-5</v>
      </c>
      <c r="N679">
        <f t="shared" si="138"/>
        <v>2.04E-4</v>
      </c>
      <c r="O679">
        <f t="shared" si="146"/>
        <v>0.12206148282097576</v>
      </c>
      <c r="P679">
        <f t="shared" si="140"/>
        <v>0.92125409063963948</v>
      </c>
      <c r="Q679">
        <f t="shared" si="141"/>
        <v>0.27250450679222366</v>
      </c>
      <c r="R679">
        <f t="shared" si="142"/>
        <v>0.27250450679222427</v>
      </c>
    </row>
    <row r="680" spans="6:18">
      <c r="F680">
        <f t="shared" si="147"/>
        <v>67.800000000000423</v>
      </c>
      <c r="G680">
        <f t="shared" si="135"/>
        <v>327.81527848101268</v>
      </c>
      <c r="H680">
        <f t="shared" si="143"/>
        <v>1.2206148282097575</v>
      </c>
      <c r="I680" s="4">
        <f t="shared" si="136"/>
        <v>4.3000000000000003E-6</v>
      </c>
      <c r="J680" s="5">
        <f t="shared" si="144"/>
        <v>7.9686274509800172E-7</v>
      </c>
      <c r="K680" s="5">
        <f t="shared" si="145"/>
        <v>8.7140089504907212E-4</v>
      </c>
      <c r="L680" s="5">
        <f t="shared" si="139"/>
        <v>2.771676976853294E-9</v>
      </c>
      <c r="M680" s="6">
        <f t="shared" si="137"/>
        <v>1.3397803735992273E-5</v>
      </c>
      <c r="N680">
        <f t="shared" si="138"/>
        <v>2.04E-4</v>
      </c>
      <c r="O680">
        <f t="shared" si="146"/>
        <v>0.12206148282097576</v>
      </c>
      <c r="P680">
        <f t="shared" si="140"/>
        <v>0.92128637348113218</v>
      </c>
      <c r="Q680">
        <f t="shared" si="141"/>
        <v>0.27247512010688146</v>
      </c>
      <c r="R680">
        <f t="shared" si="142"/>
        <v>0.27247512010688207</v>
      </c>
    </row>
    <row r="681" spans="6:18">
      <c r="F681">
        <f t="shared" si="147"/>
        <v>67.900000000000418</v>
      </c>
      <c r="G681">
        <f t="shared" si="135"/>
        <v>327.81527848101268</v>
      </c>
      <c r="H681">
        <f t="shared" si="143"/>
        <v>1.2206148282097575</v>
      </c>
      <c r="I681" s="4">
        <f t="shared" si="136"/>
        <v>4.3000000000000003E-6</v>
      </c>
      <c r="J681" s="5">
        <f t="shared" si="144"/>
        <v>7.9686274509800172E-7</v>
      </c>
      <c r="K681" s="5">
        <f t="shared" si="145"/>
        <v>8.7183089504907216E-4</v>
      </c>
      <c r="L681" s="5">
        <f t="shared" si="139"/>
        <v>2.7757821228919306E-9</v>
      </c>
      <c r="M681" s="6">
        <f t="shared" si="137"/>
        <v>1.3411029513150766E-5</v>
      </c>
      <c r="N681">
        <f t="shared" si="138"/>
        <v>2.04E-4</v>
      </c>
      <c r="O681">
        <f t="shared" si="146"/>
        <v>0.12206148282097576</v>
      </c>
      <c r="P681">
        <f t="shared" si="140"/>
        <v>0.92131859260168103</v>
      </c>
      <c r="Q681">
        <f t="shared" si="141"/>
        <v>0.27244579142595382</v>
      </c>
      <c r="R681">
        <f t="shared" si="142"/>
        <v>0.27244579142595443</v>
      </c>
    </row>
    <row r="682" spans="6:18">
      <c r="F682">
        <f t="shared" si="147"/>
        <v>68.000000000000412</v>
      </c>
      <c r="G682">
        <f t="shared" si="135"/>
        <v>327.81527848101268</v>
      </c>
      <c r="H682">
        <f t="shared" si="143"/>
        <v>1.2206148282097575</v>
      </c>
      <c r="I682" s="4">
        <f t="shared" si="136"/>
        <v>4.3000000000000003E-6</v>
      </c>
      <c r="J682" s="5">
        <f t="shared" si="144"/>
        <v>7.9686274509800172E-7</v>
      </c>
      <c r="K682" s="5">
        <f t="shared" si="145"/>
        <v>8.7226089504907221E-4</v>
      </c>
      <c r="L682" s="5">
        <f t="shared" si="139"/>
        <v>2.7798913203669693E-9</v>
      </c>
      <c r="M682" s="6">
        <f t="shared" si="137"/>
        <v>1.3424261815068864E-5</v>
      </c>
      <c r="N682">
        <f t="shared" si="138"/>
        <v>2.04E-4</v>
      </c>
      <c r="O682">
        <f t="shared" si="146"/>
        <v>0.12206148282097576</v>
      </c>
      <c r="P682">
        <f t="shared" si="140"/>
        <v>0.92135074815842677</v>
      </c>
      <c r="Q682">
        <f t="shared" si="141"/>
        <v>0.27241652060639759</v>
      </c>
      <c r="R682">
        <f t="shared" si="142"/>
        <v>0.2724165206063982</v>
      </c>
    </row>
    <row r="683" spans="6:18">
      <c r="F683">
        <f t="shared" si="147"/>
        <v>68.100000000000406</v>
      </c>
      <c r="G683">
        <f t="shared" si="135"/>
        <v>327.81527848101268</v>
      </c>
      <c r="H683">
        <f t="shared" si="143"/>
        <v>1.2206148282097575</v>
      </c>
      <c r="I683" s="4">
        <f t="shared" si="136"/>
        <v>4.3000000000000003E-6</v>
      </c>
      <c r="J683" s="5">
        <f t="shared" si="144"/>
        <v>7.9686274509800172E-7</v>
      </c>
      <c r="K683" s="5">
        <f t="shared" si="145"/>
        <v>8.7269089504907226E-4</v>
      </c>
      <c r="L683" s="5">
        <f t="shared" si="139"/>
        <v>2.7840045712766385E-9</v>
      </c>
      <c r="M683" s="6">
        <f t="shared" si="137"/>
        <v>1.3437500641746557E-5</v>
      </c>
      <c r="N683">
        <f t="shared" si="138"/>
        <v>2.04E-4</v>
      </c>
      <c r="O683">
        <f t="shared" si="146"/>
        <v>0.12206148282097576</v>
      </c>
      <c r="P683">
        <f t="shared" si="140"/>
        <v>0.92138284030804529</v>
      </c>
      <c r="Q683">
        <f t="shared" si="141"/>
        <v>0.27238730750559259</v>
      </c>
      <c r="R683">
        <f t="shared" si="142"/>
        <v>0.2723873075055932</v>
      </c>
    </row>
    <row r="684" spans="6:18">
      <c r="F684">
        <f t="shared" si="147"/>
        <v>68.200000000000401</v>
      </c>
      <c r="G684">
        <f t="shared" si="135"/>
        <v>327.81527848101268</v>
      </c>
      <c r="H684">
        <f t="shared" si="143"/>
        <v>1.2206148282097575</v>
      </c>
      <c r="I684" s="4">
        <f t="shared" si="136"/>
        <v>4.3000000000000003E-6</v>
      </c>
      <c r="J684" s="5">
        <f t="shared" si="144"/>
        <v>7.9686274509800172E-7</v>
      </c>
      <c r="K684" s="5">
        <f t="shared" si="145"/>
        <v>8.7312089504907231E-4</v>
      </c>
      <c r="L684" s="5">
        <f t="shared" si="139"/>
        <v>2.7881218776191672E-9</v>
      </c>
      <c r="M684" s="6">
        <f t="shared" si="137"/>
        <v>1.3450745993183849E-5</v>
      </c>
      <c r="N684">
        <f t="shared" si="138"/>
        <v>2.04E-4</v>
      </c>
      <c r="O684">
        <f t="shared" si="146"/>
        <v>0.12206148282097576</v>
      </c>
      <c r="P684">
        <f t="shared" si="140"/>
        <v>0.9214148692067492</v>
      </c>
      <c r="Q684">
        <f t="shared" si="141"/>
        <v>0.27235815198134039</v>
      </c>
      <c r="R684">
        <f t="shared" si="142"/>
        <v>0.272358151981341</v>
      </c>
    </row>
    <row r="685" spans="6:18">
      <c r="F685">
        <f t="shared" si="147"/>
        <v>68.300000000000395</v>
      </c>
      <c r="G685">
        <f t="shared" si="135"/>
        <v>327.81527848101268</v>
      </c>
      <c r="H685">
        <f t="shared" si="143"/>
        <v>1.2206148282097575</v>
      </c>
      <c r="I685" s="4">
        <f t="shared" si="136"/>
        <v>4.3000000000000003E-6</v>
      </c>
      <c r="J685" s="5">
        <f t="shared" si="144"/>
        <v>7.9686274509800172E-7</v>
      </c>
      <c r="K685" s="5">
        <f t="shared" si="145"/>
        <v>8.7355089504907236E-4</v>
      </c>
      <c r="L685" s="5">
        <f t="shared" si="139"/>
        <v>2.7922432413927842E-9</v>
      </c>
      <c r="M685" s="6">
        <f t="shared" si="137"/>
        <v>1.3463997869380741E-5</v>
      </c>
      <c r="N685">
        <f t="shared" si="138"/>
        <v>2.04E-4</v>
      </c>
      <c r="O685">
        <f t="shared" si="146"/>
        <v>0.12206148282097576</v>
      </c>
      <c r="P685">
        <f t="shared" si="140"/>
        <v>0.92144683501028934</v>
      </c>
      <c r="Q685">
        <f t="shared" si="141"/>
        <v>0.27232905389186268</v>
      </c>
      <c r="R685">
        <f t="shared" si="142"/>
        <v>0.27232905389186329</v>
      </c>
    </row>
    <row r="686" spans="6:18">
      <c r="F686">
        <f t="shared" si="147"/>
        <v>68.400000000000389</v>
      </c>
      <c r="G686">
        <f t="shared" si="135"/>
        <v>327.81527848101268</v>
      </c>
      <c r="H686">
        <f t="shared" si="143"/>
        <v>1.2206148282097575</v>
      </c>
      <c r="I686" s="4">
        <f t="shared" si="136"/>
        <v>4.3000000000000003E-6</v>
      </c>
      <c r="J686" s="5">
        <f t="shared" si="144"/>
        <v>7.9686274509800172E-7</v>
      </c>
      <c r="K686" s="5">
        <f t="shared" si="145"/>
        <v>8.7398089504907241E-4</v>
      </c>
      <c r="L686" s="5">
        <f t="shared" si="139"/>
        <v>2.7963686645957189E-9</v>
      </c>
      <c r="M686" s="6">
        <f t="shared" si="137"/>
        <v>1.3477256270337233E-5</v>
      </c>
      <c r="N686">
        <f t="shared" si="138"/>
        <v>2.04E-4</v>
      </c>
      <c r="O686">
        <f t="shared" si="146"/>
        <v>0.12206148282097576</v>
      </c>
      <c r="P686">
        <f t="shared" si="140"/>
        <v>0.92147873787395673</v>
      </c>
      <c r="Q686">
        <f t="shared" si="141"/>
        <v>0.27230001309579993</v>
      </c>
      <c r="R686">
        <f t="shared" si="142"/>
        <v>0.27230001309580054</v>
      </c>
    </row>
    <row r="687" spans="6:18">
      <c r="F687">
        <f t="shared" si="147"/>
        <v>68.500000000000384</v>
      </c>
      <c r="G687">
        <f t="shared" si="135"/>
        <v>327.81527848101268</v>
      </c>
      <c r="H687">
        <f t="shared" si="143"/>
        <v>1.2206148282097575</v>
      </c>
      <c r="I687" s="4">
        <f t="shared" si="136"/>
        <v>4.3000000000000003E-6</v>
      </c>
      <c r="J687" s="5">
        <f t="shared" si="144"/>
        <v>7.9686274509800172E-7</v>
      </c>
      <c r="K687" s="5">
        <f t="shared" si="145"/>
        <v>8.7441089504907245E-4</v>
      </c>
      <c r="L687" s="5">
        <f t="shared" si="139"/>
        <v>2.8004981492261992E-9</v>
      </c>
      <c r="M687" s="6">
        <f t="shared" si="137"/>
        <v>1.3490521196053324E-5</v>
      </c>
      <c r="N687">
        <f t="shared" si="138"/>
        <v>2.04E-4</v>
      </c>
      <c r="O687">
        <f t="shared" si="146"/>
        <v>0.12206148282097576</v>
      </c>
      <c r="P687">
        <f t="shared" si="140"/>
        <v>0.92151057795258429</v>
      </c>
      <c r="Q687">
        <f t="shared" si="141"/>
        <v>0.27227102945220982</v>
      </c>
      <c r="R687">
        <f t="shared" si="142"/>
        <v>0.27227102945221043</v>
      </c>
    </row>
    <row r="688" spans="6:18">
      <c r="F688">
        <f t="shared" si="147"/>
        <v>68.600000000000378</v>
      </c>
      <c r="G688">
        <f t="shared" si="135"/>
        <v>327.81527848101268</v>
      </c>
      <c r="H688">
        <f t="shared" si="143"/>
        <v>1.2206148282097575</v>
      </c>
      <c r="I688" s="4">
        <f t="shared" si="136"/>
        <v>4.3000000000000003E-6</v>
      </c>
      <c r="J688" s="5">
        <f t="shared" si="144"/>
        <v>7.9686274509800172E-7</v>
      </c>
      <c r="K688" s="5">
        <f t="shared" si="145"/>
        <v>8.748408950490725E-4</v>
      </c>
      <c r="L688" s="5">
        <f t="shared" si="139"/>
        <v>2.804631697282455E-9</v>
      </c>
      <c r="M688" s="6">
        <f t="shared" si="137"/>
        <v>1.3503792646529014E-5</v>
      </c>
      <c r="N688">
        <f t="shared" si="138"/>
        <v>2.04E-4</v>
      </c>
      <c r="O688">
        <f t="shared" si="146"/>
        <v>0.12206148282097576</v>
      </c>
      <c r="P688">
        <f t="shared" si="140"/>
        <v>0.92154235540054741</v>
      </c>
      <c r="Q688">
        <f t="shared" si="141"/>
        <v>0.27224210282056605</v>
      </c>
      <c r="R688">
        <f t="shared" si="142"/>
        <v>0.27224210282056666</v>
      </c>
    </row>
    <row r="689" spans="6:18">
      <c r="F689">
        <f t="shared" si="147"/>
        <v>68.700000000000372</v>
      </c>
      <c r="G689">
        <f t="shared" si="135"/>
        <v>327.81527848101268</v>
      </c>
      <c r="H689">
        <f t="shared" si="143"/>
        <v>1.2206148282097575</v>
      </c>
      <c r="I689" s="4">
        <f t="shared" si="136"/>
        <v>4.3000000000000003E-6</v>
      </c>
      <c r="J689" s="5">
        <f t="shared" si="144"/>
        <v>7.9686274509800172E-7</v>
      </c>
      <c r="K689" s="5">
        <f t="shared" si="145"/>
        <v>8.7527089504907255E-4</v>
      </c>
      <c r="L689" s="5">
        <f t="shared" si="139"/>
        <v>2.8087693107627147E-9</v>
      </c>
      <c r="M689" s="6">
        <f t="shared" si="137"/>
        <v>1.3517070621764306E-5</v>
      </c>
      <c r="N689">
        <f t="shared" si="138"/>
        <v>2.04E-4</v>
      </c>
      <c r="O689">
        <f t="shared" si="146"/>
        <v>0.12206148282097576</v>
      </c>
      <c r="P689">
        <f t="shared" si="140"/>
        <v>0.92157407037176664</v>
      </c>
      <c r="Q689">
        <f t="shared" si="141"/>
        <v>0.27221323306075657</v>
      </c>
      <c r="R689">
        <f t="shared" si="142"/>
        <v>0.27221323306075718</v>
      </c>
    </row>
    <row r="690" spans="6:18">
      <c r="F690">
        <f t="shared" si="147"/>
        <v>68.800000000000367</v>
      </c>
      <c r="G690">
        <f t="shared" si="135"/>
        <v>327.81527848101268</v>
      </c>
      <c r="H690">
        <f t="shared" si="143"/>
        <v>1.2206148282097575</v>
      </c>
      <c r="I690" s="4">
        <f t="shared" si="136"/>
        <v>4.3000000000000003E-6</v>
      </c>
      <c r="J690" s="5">
        <f t="shared" si="144"/>
        <v>7.9686274509800172E-7</v>
      </c>
      <c r="K690" s="5">
        <f t="shared" si="145"/>
        <v>8.757008950490726E-4</v>
      </c>
      <c r="L690" s="5">
        <f t="shared" si="139"/>
        <v>2.8129109916652068E-9</v>
      </c>
      <c r="M690" s="6">
        <f t="shared" si="137"/>
        <v>1.3530355121759194E-5</v>
      </c>
      <c r="N690">
        <f t="shared" si="138"/>
        <v>2.04E-4</v>
      </c>
      <c r="O690">
        <f t="shared" si="146"/>
        <v>0.12206148282097576</v>
      </c>
      <c r="P690">
        <f t="shared" si="140"/>
        <v>0.92160572301970889</v>
      </c>
      <c r="Q690">
        <f t="shared" si="141"/>
        <v>0.27218442003308241</v>
      </c>
      <c r="R690">
        <f t="shared" si="142"/>
        <v>0.27218442003308302</v>
      </c>
    </row>
    <row r="691" spans="6:18">
      <c r="F691">
        <f t="shared" si="147"/>
        <v>68.900000000000361</v>
      </c>
      <c r="G691">
        <f t="shared" si="135"/>
        <v>327.81527848101268</v>
      </c>
      <c r="H691">
        <f t="shared" si="143"/>
        <v>1.2206148282097575</v>
      </c>
      <c r="I691" s="4">
        <f t="shared" si="136"/>
        <v>4.3000000000000003E-6</v>
      </c>
      <c r="J691" s="5">
        <f t="shared" si="144"/>
        <v>7.9686274509800172E-7</v>
      </c>
      <c r="K691" s="5">
        <f t="shared" si="145"/>
        <v>8.7613089504907265E-4</v>
      </c>
      <c r="L691" s="5">
        <f t="shared" si="139"/>
        <v>2.8170567419881602E-9</v>
      </c>
      <c r="M691" s="6">
        <f t="shared" si="137"/>
        <v>1.3543646146513679E-5</v>
      </c>
      <c r="N691">
        <f t="shared" si="138"/>
        <v>2.04E-4</v>
      </c>
      <c r="O691">
        <f t="shared" si="146"/>
        <v>0.12206148282097576</v>
      </c>
      <c r="P691">
        <f t="shared" si="140"/>
        <v>0.92163731349738853</v>
      </c>
      <c r="Q691">
        <f t="shared" si="141"/>
        <v>0.27215566359825621</v>
      </c>
      <c r="R691">
        <f t="shared" si="142"/>
        <v>0.27215566359825683</v>
      </c>
    </row>
    <row r="692" spans="6:18">
      <c r="F692">
        <f t="shared" si="147"/>
        <v>69.000000000000355</v>
      </c>
      <c r="G692">
        <f t="shared" si="135"/>
        <v>327.81527848101268</v>
      </c>
      <c r="H692">
        <f t="shared" si="143"/>
        <v>1.2206148282097575</v>
      </c>
      <c r="I692" s="4">
        <f t="shared" si="136"/>
        <v>4.3000000000000003E-6</v>
      </c>
      <c r="J692" s="5">
        <f t="shared" si="144"/>
        <v>7.9686274509800172E-7</v>
      </c>
      <c r="K692" s="5">
        <f t="shared" si="145"/>
        <v>8.765608950490727E-4</v>
      </c>
      <c r="L692" s="5">
        <f t="shared" si="139"/>
        <v>2.8212065637298049E-9</v>
      </c>
      <c r="M692" s="6">
        <f t="shared" si="137"/>
        <v>1.3556943696027771E-5</v>
      </c>
      <c r="N692">
        <f t="shared" si="138"/>
        <v>2.04E-4</v>
      </c>
      <c r="O692">
        <f t="shared" si="146"/>
        <v>0.12206148282097576</v>
      </c>
      <c r="P692">
        <f t="shared" si="140"/>
        <v>0.92166884195737009</v>
      </c>
      <c r="Q692">
        <f t="shared" si="141"/>
        <v>0.27212696361740074</v>
      </c>
      <c r="R692">
        <f t="shared" si="142"/>
        <v>0.27212696361740135</v>
      </c>
    </row>
    <row r="693" spans="6:18">
      <c r="F693">
        <f t="shared" si="147"/>
        <v>69.10000000000035</v>
      </c>
      <c r="G693">
        <f t="shared" si="135"/>
        <v>327.81527848101268</v>
      </c>
      <c r="H693">
        <f t="shared" si="143"/>
        <v>1.2206148282097575</v>
      </c>
      <c r="I693" s="4">
        <f t="shared" si="136"/>
        <v>4.3000000000000003E-6</v>
      </c>
      <c r="J693" s="5">
        <f t="shared" si="144"/>
        <v>7.9686274509800172E-7</v>
      </c>
      <c r="K693" s="5">
        <f t="shared" si="145"/>
        <v>8.7699089504907274E-4</v>
      </c>
      <c r="L693" s="5">
        <f t="shared" si="139"/>
        <v>2.8253604588883683E-9</v>
      </c>
      <c r="M693" s="6">
        <f t="shared" si="137"/>
        <v>1.3570247770301457E-5</v>
      </c>
      <c r="N693">
        <f t="shared" si="138"/>
        <v>2.04E-4</v>
      </c>
      <c r="O693">
        <f t="shared" si="146"/>
        <v>0.12206148282097576</v>
      </c>
      <c r="P693">
        <f t="shared" si="140"/>
        <v>0.92170030855176799</v>
      </c>
      <c r="Q693">
        <f t="shared" si="141"/>
        <v>0.27209831995204753</v>
      </c>
      <c r="R693">
        <f t="shared" si="142"/>
        <v>0.27209831995204814</v>
      </c>
    </row>
    <row r="694" spans="6:18">
      <c r="F694">
        <f t="shared" si="147"/>
        <v>69.200000000000344</v>
      </c>
      <c r="G694">
        <f t="shared" si="135"/>
        <v>327.81527848101268</v>
      </c>
      <c r="H694">
        <f t="shared" si="143"/>
        <v>1.2206148282097575</v>
      </c>
      <c r="I694" s="4">
        <f t="shared" si="136"/>
        <v>4.3000000000000003E-6</v>
      </c>
      <c r="J694" s="5">
        <f t="shared" si="144"/>
        <v>7.9686274509800172E-7</v>
      </c>
      <c r="K694" s="5">
        <f t="shared" si="145"/>
        <v>8.7742089504907279E-4</v>
      </c>
      <c r="L694" s="5">
        <f t="shared" si="139"/>
        <v>2.8295184294620797E-9</v>
      </c>
      <c r="M694" s="6">
        <f t="shared" si="137"/>
        <v>1.3583558369334742E-5</v>
      </c>
      <c r="N694">
        <f t="shared" si="138"/>
        <v>2.04E-4</v>
      </c>
      <c r="O694">
        <f t="shared" si="146"/>
        <v>0.12206148282097576</v>
      </c>
      <c r="P694">
        <f t="shared" si="140"/>
        <v>0.92173171343224991</v>
      </c>
      <c r="Q694">
        <f t="shared" si="141"/>
        <v>0.27206973246413546</v>
      </c>
      <c r="R694">
        <f t="shared" si="142"/>
        <v>0.27206973246413607</v>
      </c>
    </row>
    <row r="695" spans="6:18">
      <c r="F695">
        <f t="shared" si="147"/>
        <v>69.300000000000338</v>
      </c>
      <c r="G695">
        <f t="shared" si="135"/>
        <v>327.81527848101268</v>
      </c>
      <c r="H695">
        <f t="shared" si="143"/>
        <v>1.2206148282097575</v>
      </c>
      <c r="I695" s="4">
        <f t="shared" si="136"/>
        <v>4.3000000000000003E-6</v>
      </c>
      <c r="J695" s="5">
        <f t="shared" si="144"/>
        <v>7.9686274509800172E-7</v>
      </c>
      <c r="K695" s="5">
        <f t="shared" si="145"/>
        <v>8.7785089504907284E-4</v>
      </c>
      <c r="L695" s="5">
        <f t="shared" si="139"/>
        <v>2.8336804774491683E-9</v>
      </c>
      <c r="M695" s="6">
        <f t="shared" si="137"/>
        <v>1.3596875493127627E-5</v>
      </c>
      <c r="N695">
        <f t="shared" si="138"/>
        <v>2.04E-4</v>
      </c>
      <c r="O695">
        <f t="shared" si="146"/>
        <v>0.12206148282097576</v>
      </c>
      <c r="P695">
        <f t="shared" si="140"/>
        <v>0.92176305675003767</v>
      </c>
      <c r="Q695">
        <f t="shared" si="141"/>
        <v>0.27204120101600943</v>
      </c>
      <c r="R695">
        <f t="shared" si="142"/>
        <v>0.27204120101601004</v>
      </c>
    </row>
    <row r="696" spans="6:18">
      <c r="F696">
        <f t="shared" si="147"/>
        <v>69.400000000000333</v>
      </c>
      <c r="G696">
        <f t="shared" si="135"/>
        <v>327.81527848101268</v>
      </c>
      <c r="H696">
        <f t="shared" si="143"/>
        <v>1.2206148282097575</v>
      </c>
      <c r="I696" s="4">
        <f t="shared" si="136"/>
        <v>4.3000000000000003E-6</v>
      </c>
      <c r="J696" s="5">
        <f t="shared" si="144"/>
        <v>7.9686274509800172E-7</v>
      </c>
      <c r="K696" s="5">
        <f t="shared" si="145"/>
        <v>8.7828089504907289E-4</v>
      </c>
      <c r="L696" s="5">
        <f t="shared" si="139"/>
        <v>2.8378466048478626E-9</v>
      </c>
      <c r="M696" s="6">
        <f t="shared" si="137"/>
        <v>1.3610199141680112E-5</v>
      </c>
      <c r="N696">
        <f t="shared" si="138"/>
        <v>2.04E-4</v>
      </c>
      <c r="O696">
        <f t="shared" si="146"/>
        <v>0.12206148282097576</v>
      </c>
      <c r="P696">
        <f t="shared" si="140"/>
        <v>0.92179433865590799</v>
      </c>
      <c r="Q696">
        <f t="shared" si="141"/>
        <v>0.27201272547041883</v>
      </c>
      <c r="R696">
        <f t="shared" si="142"/>
        <v>0.27201272547041944</v>
      </c>
    </row>
    <row r="697" spans="6:18">
      <c r="F697">
        <f t="shared" si="147"/>
        <v>69.500000000000327</v>
      </c>
      <c r="G697">
        <f t="shared" si="135"/>
        <v>327.81527848101268</v>
      </c>
      <c r="H697">
        <f t="shared" si="143"/>
        <v>1.2206148282097575</v>
      </c>
      <c r="I697" s="4">
        <f t="shared" si="136"/>
        <v>4.3000000000000003E-6</v>
      </c>
      <c r="J697" s="5">
        <f t="shared" si="144"/>
        <v>7.9686274509800172E-7</v>
      </c>
      <c r="K697" s="5">
        <f t="shared" si="145"/>
        <v>8.7871089504907294E-4</v>
      </c>
      <c r="L697" s="5">
        <f t="shared" si="139"/>
        <v>2.8420168136563924E-9</v>
      </c>
      <c r="M697" s="6">
        <f t="shared" si="137"/>
        <v>1.3623529314992199E-5</v>
      </c>
      <c r="N697">
        <f t="shared" si="138"/>
        <v>2.04E-4</v>
      </c>
      <c r="O697">
        <f t="shared" si="146"/>
        <v>0.12206148282097576</v>
      </c>
      <c r="P697">
        <f t="shared" si="140"/>
        <v>0.92182555930019516</v>
      </c>
      <c r="Q697">
        <f t="shared" si="141"/>
        <v>0.27198430569051629</v>
      </c>
      <c r="R697">
        <f t="shared" si="142"/>
        <v>0.2719843056905169</v>
      </c>
    </row>
    <row r="698" spans="6:18">
      <c r="F698">
        <f t="shared" si="147"/>
        <v>69.600000000000321</v>
      </c>
      <c r="G698">
        <f t="shared" si="135"/>
        <v>327.81527848101268</v>
      </c>
      <c r="H698">
        <f t="shared" si="143"/>
        <v>1.2206148282097575</v>
      </c>
      <c r="I698" s="4">
        <f t="shared" si="136"/>
        <v>4.3000000000000003E-6</v>
      </c>
      <c r="J698" s="5">
        <f t="shared" si="144"/>
        <v>7.9686274509800172E-7</v>
      </c>
      <c r="K698" s="5">
        <f t="shared" si="145"/>
        <v>8.7914089504907299E-4</v>
      </c>
      <c r="L698" s="5">
        <f t="shared" si="139"/>
        <v>2.8461911058729848E-9</v>
      </c>
      <c r="M698" s="6">
        <f t="shared" si="137"/>
        <v>1.3636866013063881E-5</v>
      </c>
      <c r="N698">
        <f t="shared" si="138"/>
        <v>2.04E-4</v>
      </c>
      <c r="O698">
        <f t="shared" si="146"/>
        <v>0.12206148282097576</v>
      </c>
      <c r="P698">
        <f t="shared" si="140"/>
        <v>0.92185671883279185</v>
      </c>
      <c r="Q698">
        <f t="shared" si="141"/>
        <v>0.27195594153985619</v>
      </c>
      <c r="R698">
        <f t="shared" si="142"/>
        <v>0.2719559415398568</v>
      </c>
    </row>
    <row r="699" spans="6:18">
      <c r="F699">
        <f t="shared" si="147"/>
        <v>69.700000000000315</v>
      </c>
      <c r="G699">
        <f t="shared" si="135"/>
        <v>327.81527848101268</v>
      </c>
      <c r="H699">
        <f t="shared" si="143"/>
        <v>1.2206148282097575</v>
      </c>
      <c r="I699" s="4">
        <f t="shared" si="136"/>
        <v>4.3000000000000003E-6</v>
      </c>
      <c r="J699" s="5">
        <f t="shared" si="144"/>
        <v>7.9686274509800172E-7</v>
      </c>
      <c r="K699" s="5">
        <f t="shared" si="145"/>
        <v>8.7957089504907303E-4</v>
      </c>
      <c r="L699" s="5">
        <f t="shared" si="139"/>
        <v>2.8503694834958701E-9</v>
      </c>
      <c r="M699" s="6">
        <f t="shared" si="137"/>
        <v>1.3650209235895166E-5</v>
      </c>
      <c r="N699">
        <f t="shared" si="138"/>
        <v>2.04E-4</v>
      </c>
      <c r="O699">
        <f t="shared" si="146"/>
        <v>0.12206148282097576</v>
      </c>
      <c r="P699">
        <f t="shared" si="140"/>
        <v>0.92188781740315107</v>
      </c>
      <c r="Q699">
        <f t="shared" si="141"/>
        <v>0.27192763288239336</v>
      </c>
      <c r="R699">
        <f t="shared" si="142"/>
        <v>0.27192763288239402</v>
      </c>
    </row>
    <row r="700" spans="6:18">
      <c r="F700">
        <f t="shared" si="147"/>
        <v>69.80000000000031</v>
      </c>
      <c r="G700">
        <f t="shared" si="135"/>
        <v>327.81527848101268</v>
      </c>
      <c r="H700">
        <f t="shared" si="143"/>
        <v>1.2206148282097575</v>
      </c>
      <c r="I700" s="4">
        <f t="shared" si="136"/>
        <v>4.3000000000000003E-6</v>
      </c>
      <c r="J700" s="5">
        <f t="shared" si="144"/>
        <v>7.9686274509800172E-7</v>
      </c>
      <c r="K700" s="5">
        <f t="shared" si="145"/>
        <v>8.8000089504907308E-4</v>
      </c>
      <c r="L700" s="5">
        <f t="shared" si="139"/>
        <v>2.8545519485232763E-9</v>
      </c>
      <c r="M700" s="6">
        <f t="shared" si="137"/>
        <v>1.3663558983486044E-5</v>
      </c>
      <c r="N700">
        <f t="shared" si="138"/>
        <v>2.04E-4</v>
      </c>
      <c r="O700">
        <f t="shared" si="146"/>
        <v>0.12206148282097576</v>
      </c>
      <c r="P700">
        <f t="shared" si="140"/>
        <v>0.92191885516028726</v>
      </c>
      <c r="Q700">
        <f t="shared" si="141"/>
        <v>0.27189937958248173</v>
      </c>
      <c r="R700">
        <f t="shared" si="142"/>
        <v>0.27189937958248239</v>
      </c>
    </row>
    <row r="701" spans="6:18">
      <c r="F701">
        <f t="shared" si="147"/>
        <v>69.900000000000304</v>
      </c>
      <c r="G701">
        <f t="shared" si="135"/>
        <v>327.81527848101268</v>
      </c>
      <c r="H701">
        <f t="shared" si="143"/>
        <v>1.2206148282097575</v>
      </c>
      <c r="I701" s="4">
        <f t="shared" si="136"/>
        <v>4.3000000000000003E-6</v>
      </c>
      <c r="J701" s="5">
        <f t="shared" si="144"/>
        <v>7.9686274509800172E-7</v>
      </c>
      <c r="K701" s="5">
        <f t="shared" si="145"/>
        <v>8.8043089504907313E-4</v>
      </c>
      <c r="L701" s="5">
        <f t="shared" si="139"/>
        <v>2.8587385029534326E-9</v>
      </c>
      <c r="M701" s="6">
        <f t="shared" si="137"/>
        <v>1.3676915255836526E-5</v>
      </c>
      <c r="N701">
        <f t="shared" si="138"/>
        <v>2.04E-4</v>
      </c>
      <c r="O701">
        <f t="shared" si="146"/>
        <v>0.12206148282097576</v>
      </c>
      <c r="P701">
        <f t="shared" si="140"/>
        <v>0.92194983225277793</v>
      </c>
      <c r="Q701">
        <f t="shared" si="141"/>
        <v>0.27187118150487288</v>
      </c>
      <c r="R701">
        <f t="shared" si="142"/>
        <v>0.27187118150487355</v>
      </c>
    </row>
    <row r="702" spans="6:18">
      <c r="F702">
        <f t="shared" si="147"/>
        <v>70.000000000000298</v>
      </c>
      <c r="G702">
        <f t="shared" si="135"/>
        <v>327.81527848101268</v>
      </c>
      <c r="H702">
        <f t="shared" si="143"/>
        <v>1.2206148282097575</v>
      </c>
      <c r="I702" s="4">
        <f t="shared" si="136"/>
        <v>4.3000000000000003E-6</v>
      </c>
      <c r="J702" s="5">
        <f t="shared" si="144"/>
        <v>7.9686274509800172E-7</v>
      </c>
      <c r="K702" s="5">
        <f t="shared" si="145"/>
        <v>8.8086089504907318E-4</v>
      </c>
      <c r="L702" s="5">
        <f t="shared" si="139"/>
        <v>2.8629291487845688E-9</v>
      </c>
      <c r="M702" s="6">
        <f t="shared" si="137"/>
        <v>1.369027805294661E-5</v>
      </c>
      <c r="N702">
        <f t="shared" si="138"/>
        <v>2.04E-4</v>
      </c>
      <c r="O702">
        <f t="shared" si="146"/>
        <v>0.12206148282097576</v>
      </c>
      <c r="P702">
        <f t="shared" si="140"/>
        <v>0.92198074882876546</v>
      </c>
      <c r="Q702">
        <f t="shared" si="141"/>
        <v>0.27184303851471464</v>
      </c>
      <c r="R702">
        <f t="shared" si="142"/>
        <v>0.27184303851471536</v>
      </c>
    </row>
    <row r="703" spans="6:18">
      <c r="F703">
        <f t="shared" si="147"/>
        <v>70.100000000000293</v>
      </c>
      <c r="G703">
        <f t="shared" si="135"/>
        <v>327.81527848101268</v>
      </c>
      <c r="H703">
        <f t="shared" si="143"/>
        <v>1.2206148282097575</v>
      </c>
      <c r="I703" s="4">
        <f t="shared" si="136"/>
        <v>4.3000000000000003E-6</v>
      </c>
      <c r="J703" s="5">
        <f t="shared" si="144"/>
        <v>7.9686274509800172E-7</v>
      </c>
      <c r="K703" s="5">
        <f t="shared" si="145"/>
        <v>8.8129089504907323E-4</v>
      </c>
      <c r="L703" s="5">
        <f t="shared" si="139"/>
        <v>2.8671238880149122E-9</v>
      </c>
      <c r="M703" s="6">
        <f t="shared" si="137"/>
        <v>1.370364737481629E-5</v>
      </c>
      <c r="N703">
        <f t="shared" si="138"/>
        <v>2.04E-4</v>
      </c>
      <c r="O703">
        <f t="shared" si="146"/>
        <v>0.12206148282097576</v>
      </c>
      <c r="P703">
        <f t="shared" si="140"/>
        <v>0.92201160503595825</v>
      </c>
      <c r="Q703">
        <f t="shared" si="141"/>
        <v>0.27181495047754994</v>
      </c>
      <c r="R703">
        <f t="shared" si="142"/>
        <v>0.27181495047755067</v>
      </c>
    </row>
    <row r="704" spans="6:18">
      <c r="F704">
        <f t="shared" si="147"/>
        <v>70.200000000000287</v>
      </c>
      <c r="G704">
        <f t="shared" si="135"/>
        <v>327.81527848101268</v>
      </c>
      <c r="H704">
        <f t="shared" si="143"/>
        <v>1.2206148282097575</v>
      </c>
      <c r="I704" s="4">
        <f t="shared" si="136"/>
        <v>4.3000000000000003E-6</v>
      </c>
      <c r="J704" s="5">
        <f t="shared" si="144"/>
        <v>7.9686274509800172E-7</v>
      </c>
      <c r="K704" s="5">
        <f t="shared" si="145"/>
        <v>8.8172089504907328E-4</v>
      </c>
      <c r="L704" s="5">
        <f t="shared" si="139"/>
        <v>2.871322722642692E-9</v>
      </c>
      <c r="M704" s="6">
        <f t="shared" si="137"/>
        <v>1.3717023221445569E-5</v>
      </c>
      <c r="N704">
        <f t="shared" si="138"/>
        <v>2.04E-4</v>
      </c>
      <c r="O704">
        <f t="shared" si="146"/>
        <v>0.12206148282097576</v>
      </c>
      <c r="P704">
        <f t="shared" si="140"/>
        <v>0.92204240102163193</v>
      </c>
      <c r="Q704">
        <f t="shared" si="141"/>
        <v>0.27178691725931531</v>
      </c>
      <c r="R704">
        <f t="shared" si="142"/>
        <v>0.27178691725931603</v>
      </c>
    </row>
    <row r="705" spans="6:18">
      <c r="F705">
        <f t="shared" si="147"/>
        <v>70.300000000000281</v>
      </c>
      <c r="G705">
        <f t="shared" si="135"/>
        <v>327.81527848101268</v>
      </c>
      <c r="H705">
        <f t="shared" si="143"/>
        <v>1.2206148282097575</v>
      </c>
      <c r="I705" s="4">
        <f t="shared" si="136"/>
        <v>4.3000000000000003E-6</v>
      </c>
      <c r="J705" s="5">
        <f t="shared" si="144"/>
        <v>7.9686274509800172E-7</v>
      </c>
      <c r="K705" s="5">
        <f t="shared" si="145"/>
        <v>8.8215089504907333E-4</v>
      </c>
      <c r="L705" s="5">
        <f t="shared" si="139"/>
        <v>2.8755256546661376E-9</v>
      </c>
      <c r="M705" s="6">
        <f t="shared" si="137"/>
        <v>1.3730405592834445E-5</v>
      </c>
      <c r="N705">
        <f t="shared" si="138"/>
        <v>2.04E-4</v>
      </c>
      <c r="O705">
        <f t="shared" si="146"/>
        <v>0.12206148282097576</v>
      </c>
      <c r="P705">
        <f t="shared" si="140"/>
        <v>0.9220731369326316</v>
      </c>
      <c r="Q705">
        <f t="shared" si="141"/>
        <v>0.27175893872633955</v>
      </c>
      <c r="R705">
        <f t="shared" si="142"/>
        <v>0.27175893872634022</v>
      </c>
    </row>
    <row r="706" spans="6:18">
      <c r="F706">
        <f t="shared" si="147"/>
        <v>70.400000000000276</v>
      </c>
      <c r="G706">
        <f t="shared" ref="G706:G769" si="148">Tc+R_*F706</f>
        <v>327.81527848101268</v>
      </c>
      <c r="H706">
        <f t="shared" si="143"/>
        <v>1.2206148282097575</v>
      </c>
      <c r="I706" s="4">
        <f t="shared" ref="I706:I769" si="149">we</f>
        <v>4.3000000000000003E-6</v>
      </c>
      <c r="J706" s="5">
        <f t="shared" si="144"/>
        <v>7.9686274509800172E-7</v>
      </c>
      <c r="K706" s="5">
        <f t="shared" si="145"/>
        <v>8.8258089504907337E-4</v>
      </c>
      <c r="L706" s="5">
        <f t="shared" si="139"/>
        <v>2.8797326860834778E-9</v>
      </c>
      <c r="M706" s="6">
        <f t="shared" ref="M706:M769" si="150">f2_*f3_/f1_/K706*L706</f>
        <v>1.3743794488982924E-5</v>
      </c>
      <c r="N706">
        <f t="shared" ref="N706:N769" si="151">del_dl</f>
        <v>2.04E-4</v>
      </c>
      <c r="O706">
        <f t="shared" si="146"/>
        <v>0.12206148282097576</v>
      </c>
      <c r="P706">
        <f t="shared" si="140"/>
        <v>0.92210381291537258</v>
      </c>
      <c r="Q706">
        <f t="shared" si="141"/>
        <v>0.27173101474534234</v>
      </c>
      <c r="R706">
        <f t="shared" si="142"/>
        <v>0.271731014745343</v>
      </c>
    </row>
    <row r="707" spans="6:18">
      <c r="F707">
        <f t="shared" si="147"/>
        <v>70.50000000000027</v>
      </c>
      <c r="G707">
        <f t="shared" si="148"/>
        <v>327.81527848101268</v>
      </c>
      <c r="H707">
        <f t="shared" si="143"/>
        <v>1.2206148282097575</v>
      </c>
      <c r="I707" s="4">
        <f t="shared" si="149"/>
        <v>4.3000000000000003E-6</v>
      </c>
      <c r="J707" s="5">
        <f t="shared" si="144"/>
        <v>7.9686274509800172E-7</v>
      </c>
      <c r="K707" s="5">
        <f t="shared" si="145"/>
        <v>8.8301089504907342E-4</v>
      </c>
      <c r="L707" s="5">
        <f t="shared" ref="L707:L770" si="152">K707^3*4/3*PI()</f>
        <v>2.8839438188929419E-9</v>
      </c>
      <c r="M707" s="6">
        <f t="shared" si="150"/>
        <v>1.3757189909891006E-5</v>
      </c>
      <c r="N707">
        <f t="shared" si="151"/>
        <v>2.04E-4</v>
      </c>
      <c r="O707">
        <f t="shared" si="146"/>
        <v>0.12206148282097576</v>
      </c>
      <c r="P707">
        <f t="shared" ref="P707:P770" si="153">R707*O707+(1-R707)*H707</f>
        <v>0.92213442911584254</v>
      </c>
      <c r="Q707">
        <f t="shared" ref="Q707:Q770" si="154">Q706+pl/ps*Dl/N706*((Tc-Tf)/ml-Co)/H706/(1-kpart)*M706*dt/L706-Q706*3/K706*we*dt</f>
        <v>0.27170314518343303</v>
      </c>
      <c r="R707">
        <f t="shared" ref="R707:R770" si="155">esidtGeral(R706,K706,MAX(I706,J706),pl,ps,kpart,H706,(H707-H706)/dt,M706,L706,Dl,N706,Co,dt)</f>
        <v>0.27170314518343369</v>
      </c>
    </row>
    <row r="708" spans="6:18">
      <c r="F708">
        <f t="shared" si="147"/>
        <v>70.600000000000264</v>
      </c>
      <c r="G708">
        <f t="shared" si="148"/>
        <v>327.81527848101268</v>
      </c>
      <c r="H708">
        <f t="shared" si="143"/>
        <v>1.2206148282097575</v>
      </c>
      <c r="I708" s="4">
        <f t="shared" si="149"/>
        <v>4.3000000000000003E-6</v>
      </c>
      <c r="J708" s="5">
        <f t="shared" si="144"/>
        <v>7.9686274509800172E-7</v>
      </c>
      <c r="K708" s="5">
        <f t="shared" si="145"/>
        <v>8.8344089504907347E-4</v>
      </c>
      <c r="L708" s="5">
        <f t="shared" si="152"/>
        <v>2.8881590550927573E-9</v>
      </c>
      <c r="M708" s="6">
        <f t="shared" si="150"/>
        <v>1.3770591855558681E-5</v>
      </c>
      <c r="N708">
        <f t="shared" si="151"/>
        <v>2.04E-4</v>
      </c>
      <c r="O708">
        <f t="shared" si="146"/>
        <v>0.12206148282097576</v>
      </c>
      <c r="P708">
        <f t="shared" si="153"/>
        <v>0.92216498567960259</v>
      </c>
      <c r="Q708">
        <f t="shared" si="154"/>
        <v>0.27167532990810928</v>
      </c>
      <c r="R708">
        <f t="shared" si="155"/>
        <v>0.27167532990810989</v>
      </c>
    </row>
    <row r="709" spans="6:18">
      <c r="F709">
        <f t="shared" si="147"/>
        <v>70.700000000000259</v>
      </c>
      <c r="G709">
        <f t="shared" si="148"/>
        <v>327.81527848101268</v>
      </c>
      <c r="H709">
        <f t="shared" si="143"/>
        <v>1.2206148282097575</v>
      </c>
      <c r="I709" s="4">
        <f t="shared" si="149"/>
        <v>4.3000000000000003E-6</v>
      </c>
      <c r="J709" s="5">
        <f t="shared" si="144"/>
        <v>7.9686274509800172E-7</v>
      </c>
      <c r="K709" s="5">
        <f t="shared" si="145"/>
        <v>8.8387089504907352E-4</v>
      </c>
      <c r="L709" s="5">
        <f t="shared" si="152"/>
        <v>2.8923783966811539E-9</v>
      </c>
      <c r="M709" s="6">
        <f t="shared" si="150"/>
        <v>1.3784000325985958E-5</v>
      </c>
      <c r="N709">
        <f t="shared" si="151"/>
        <v>2.04E-4</v>
      </c>
      <c r="O709">
        <f t="shared" si="146"/>
        <v>0.12206148282097576</v>
      </c>
      <c r="P709">
        <f t="shared" si="153"/>
        <v>0.92219548275178809</v>
      </c>
      <c r="Q709">
        <f t="shared" si="154"/>
        <v>0.27164756878725566</v>
      </c>
      <c r="R709">
        <f t="shared" si="155"/>
        <v>0.27164756878725621</v>
      </c>
    </row>
    <row r="710" spans="6:18">
      <c r="F710">
        <f t="shared" si="147"/>
        <v>70.800000000000253</v>
      </c>
      <c r="G710">
        <f t="shared" si="148"/>
        <v>327.81527848101268</v>
      </c>
      <c r="H710">
        <f t="shared" si="143"/>
        <v>1.2206148282097575</v>
      </c>
      <c r="I710" s="4">
        <f t="shared" si="149"/>
        <v>4.3000000000000003E-6</v>
      </c>
      <c r="J710" s="5">
        <f t="shared" si="144"/>
        <v>7.9686274509800172E-7</v>
      </c>
      <c r="K710" s="5">
        <f t="shared" si="145"/>
        <v>8.8430089504907357E-4</v>
      </c>
      <c r="L710" s="5">
        <f t="shared" si="152"/>
        <v>2.8966018456563599E-9</v>
      </c>
      <c r="M710" s="6">
        <f t="shared" si="150"/>
        <v>1.3797415321172832E-5</v>
      </c>
      <c r="N710">
        <f t="shared" si="151"/>
        <v>2.04E-4</v>
      </c>
      <c r="O710">
        <f t="shared" si="146"/>
        <v>0.12206148282097576</v>
      </c>
      <c r="P710">
        <f t="shared" si="153"/>
        <v>0.92222592047711127</v>
      </c>
      <c r="Q710">
        <f t="shared" si="154"/>
        <v>0.27161986168914232</v>
      </c>
      <c r="R710">
        <f t="shared" si="155"/>
        <v>0.27161986168914293</v>
      </c>
    </row>
    <row r="711" spans="6:18">
      <c r="F711">
        <f t="shared" si="147"/>
        <v>70.900000000000247</v>
      </c>
      <c r="G711">
        <f t="shared" si="148"/>
        <v>327.81527848101268</v>
      </c>
      <c r="H711">
        <f t="shared" si="143"/>
        <v>1.2206148282097575</v>
      </c>
      <c r="I711" s="4">
        <f t="shared" si="149"/>
        <v>4.3000000000000003E-6</v>
      </c>
      <c r="J711" s="5">
        <f t="shared" si="144"/>
        <v>7.9686274509800172E-7</v>
      </c>
      <c r="K711" s="5">
        <f t="shared" si="145"/>
        <v>8.8473089504907362E-4</v>
      </c>
      <c r="L711" s="5">
        <f t="shared" si="152"/>
        <v>2.9008294040166054E-9</v>
      </c>
      <c r="M711" s="6">
        <f t="shared" si="150"/>
        <v>1.3810836841119307E-5</v>
      </c>
      <c r="N711">
        <f t="shared" si="151"/>
        <v>2.04E-4</v>
      </c>
      <c r="O711">
        <f t="shared" si="146"/>
        <v>0.12206148282097576</v>
      </c>
      <c r="P711">
        <f t="shared" si="153"/>
        <v>0.92225629899986261</v>
      </c>
      <c r="Q711">
        <f t="shared" si="154"/>
        <v>0.27159220848242394</v>
      </c>
      <c r="R711">
        <f t="shared" si="155"/>
        <v>0.27159220848242455</v>
      </c>
    </row>
    <row r="712" spans="6:18">
      <c r="F712">
        <f t="shared" si="147"/>
        <v>71.000000000000242</v>
      </c>
      <c r="G712">
        <f t="shared" si="148"/>
        <v>327.81527848101268</v>
      </c>
      <c r="H712">
        <f t="shared" si="143"/>
        <v>1.2206148282097575</v>
      </c>
      <c r="I712" s="4">
        <f t="shared" si="149"/>
        <v>4.3000000000000003E-6</v>
      </c>
      <c r="J712" s="5">
        <f t="shared" si="144"/>
        <v>7.9686274509800172E-7</v>
      </c>
      <c r="K712" s="5">
        <f t="shared" si="145"/>
        <v>8.8516089504907366E-4</v>
      </c>
      <c r="L712" s="5">
        <f t="shared" si="152"/>
        <v>2.9050610737601177E-9</v>
      </c>
      <c r="M712" s="6">
        <f t="shared" si="150"/>
        <v>1.3824264885825381E-5</v>
      </c>
      <c r="N712">
        <f t="shared" si="151"/>
        <v>2.04E-4</v>
      </c>
      <c r="O712">
        <f t="shared" si="146"/>
        <v>0.12206148282097576</v>
      </c>
      <c r="P712">
        <f t="shared" si="153"/>
        <v>0.9222866184639108</v>
      </c>
      <c r="Q712">
        <f t="shared" si="154"/>
        <v>0.27156460903613799</v>
      </c>
      <c r="R712">
        <f t="shared" si="155"/>
        <v>0.27156460903613866</v>
      </c>
    </row>
    <row r="713" spans="6:18">
      <c r="F713">
        <f t="shared" si="147"/>
        <v>71.100000000000236</v>
      </c>
      <c r="G713">
        <f t="shared" si="148"/>
        <v>327.81527848101268</v>
      </c>
      <c r="H713">
        <f t="shared" si="143"/>
        <v>1.2206148282097575</v>
      </c>
      <c r="I713" s="4">
        <f t="shared" si="149"/>
        <v>4.3000000000000003E-6</v>
      </c>
      <c r="J713" s="5">
        <f t="shared" si="144"/>
        <v>7.9686274509800172E-7</v>
      </c>
      <c r="K713" s="5">
        <f t="shared" si="145"/>
        <v>8.8559089504907371E-4</v>
      </c>
      <c r="L713" s="5">
        <f t="shared" si="152"/>
        <v>2.9092968568851273E-9</v>
      </c>
      <c r="M713" s="6">
        <f t="shared" si="150"/>
        <v>1.3837699455291057E-5</v>
      </c>
      <c r="N713">
        <f t="shared" si="151"/>
        <v>2.04E-4</v>
      </c>
      <c r="O713">
        <f t="shared" si="146"/>
        <v>0.12206148282097576</v>
      </c>
      <c r="P713">
        <f t="shared" si="153"/>
        <v>0.92231687901270598</v>
      </c>
      <c r="Q713">
        <f t="shared" si="154"/>
        <v>0.27153706321970389</v>
      </c>
      <c r="R713">
        <f t="shared" si="155"/>
        <v>0.27153706321970456</v>
      </c>
    </row>
    <row r="714" spans="6:18">
      <c r="F714">
        <f t="shared" si="147"/>
        <v>71.20000000000023</v>
      </c>
      <c r="G714">
        <f t="shared" si="148"/>
        <v>327.81527848101268</v>
      </c>
      <c r="H714">
        <f t="shared" si="143"/>
        <v>1.2206148282097575</v>
      </c>
      <c r="I714" s="4">
        <f t="shared" si="149"/>
        <v>4.3000000000000003E-6</v>
      </c>
      <c r="J714" s="5">
        <f t="shared" si="144"/>
        <v>7.9686274509800172E-7</v>
      </c>
      <c r="K714" s="5">
        <f t="shared" si="145"/>
        <v>8.8602089504907376E-4</v>
      </c>
      <c r="L714" s="5">
        <f t="shared" si="152"/>
        <v>2.9135367553898614E-9</v>
      </c>
      <c r="M714" s="6">
        <f t="shared" si="150"/>
        <v>1.3851140549516327E-5</v>
      </c>
      <c r="N714">
        <f t="shared" si="151"/>
        <v>2.04E-4</v>
      </c>
      <c r="O714">
        <f t="shared" si="146"/>
        <v>0.12206148282097576</v>
      </c>
      <c r="P714">
        <f t="shared" si="153"/>
        <v>0.92234708078927996</v>
      </c>
      <c r="Q714">
        <f t="shared" si="154"/>
        <v>0.27150957090292127</v>
      </c>
      <c r="R714">
        <f t="shared" si="155"/>
        <v>0.27150957090292194</v>
      </c>
    </row>
    <row r="715" spans="6:18">
      <c r="F715">
        <f t="shared" si="147"/>
        <v>71.300000000000225</v>
      </c>
      <c r="G715">
        <f t="shared" si="148"/>
        <v>327.81527848101268</v>
      </c>
      <c r="H715">
        <f t="shared" si="143"/>
        <v>1.2206148282097575</v>
      </c>
      <c r="I715" s="4">
        <f t="shared" si="149"/>
        <v>4.3000000000000003E-6</v>
      </c>
      <c r="J715" s="5">
        <f t="shared" si="144"/>
        <v>7.9686274509800172E-7</v>
      </c>
      <c r="K715" s="5">
        <f t="shared" si="145"/>
        <v>8.8645089504907381E-4</v>
      </c>
      <c r="L715" s="5">
        <f t="shared" si="152"/>
        <v>2.9177807712725501E-9</v>
      </c>
      <c r="M715" s="6">
        <f t="shared" si="150"/>
        <v>1.3864588168501199E-5</v>
      </c>
      <c r="N715">
        <f t="shared" si="151"/>
        <v>2.04E-4</v>
      </c>
      <c r="O715">
        <f t="shared" si="146"/>
        <v>0.12206148282097576</v>
      </c>
      <c r="P715">
        <f t="shared" si="153"/>
        <v>0.92237722393624832</v>
      </c>
      <c r="Q715">
        <f t="shared" si="154"/>
        <v>0.27148213195596899</v>
      </c>
      <c r="R715">
        <f t="shared" si="155"/>
        <v>0.27148213195596971</v>
      </c>
    </row>
    <row r="716" spans="6:18">
      <c r="F716">
        <f t="shared" si="147"/>
        <v>71.400000000000219</v>
      </c>
      <c r="G716">
        <f t="shared" si="148"/>
        <v>327.81527848101268</v>
      </c>
      <c r="H716">
        <f t="shared" si="143"/>
        <v>1.2206148282097575</v>
      </c>
      <c r="I716" s="4">
        <f t="shared" si="149"/>
        <v>4.3000000000000003E-6</v>
      </c>
      <c r="J716" s="5">
        <f t="shared" si="144"/>
        <v>7.9686274509800172E-7</v>
      </c>
      <c r="K716" s="5">
        <f t="shared" si="145"/>
        <v>8.8688089504907386E-4</v>
      </c>
      <c r="L716" s="5">
        <f t="shared" si="152"/>
        <v>2.9220289065314216E-9</v>
      </c>
      <c r="M716" s="6">
        <f t="shared" si="150"/>
        <v>1.3878042312245674E-5</v>
      </c>
      <c r="N716">
        <f t="shared" si="151"/>
        <v>2.04E-4</v>
      </c>
      <c r="O716">
        <f t="shared" si="146"/>
        <v>0.12206148282097576</v>
      </c>
      <c r="P716">
        <f t="shared" si="153"/>
        <v>0.92240730859581133</v>
      </c>
      <c r="Q716">
        <f t="shared" si="154"/>
        <v>0.2714547462494038</v>
      </c>
      <c r="R716">
        <f t="shared" si="155"/>
        <v>0.27145474624940452</v>
      </c>
    </row>
    <row r="717" spans="6:18">
      <c r="F717">
        <f t="shared" si="147"/>
        <v>71.500000000000213</v>
      </c>
      <c r="G717">
        <f t="shared" si="148"/>
        <v>327.81527848101268</v>
      </c>
      <c r="H717">
        <f t="shared" si="143"/>
        <v>1.2206148282097575</v>
      </c>
      <c r="I717" s="4">
        <f t="shared" si="149"/>
        <v>4.3000000000000003E-6</v>
      </c>
      <c r="J717" s="5">
        <f t="shared" si="144"/>
        <v>7.9686274509800172E-7</v>
      </c>
      <c r="K717" s="5">
        <f t="shared" si="145"/>
        <v>8.8731089504907391E-4</v>
      </c>
      <c r="L717" s="5">
        <f t="shared" si="152"/>
        <v>2.9262811631647047E-9</v>
      </c>
      <c r="M717" s="6">
        <f t="shared" si="150"/>
        <v>1.3891502980749742E-5</v>
      </c>
      <c r="N717">
        <f t="shared" si="151"/>
        <v>2.04E-4</v>
      </c>
      <c r="O717">
        <f t="shared" si="146"/>
        <v>0.12206148282097576</v>
      </c>
      <c r="P717">
        <f t="shared" si="153"/>
        <v>0.92243733490975566</v>
      </c>
      <c r="Q717">
        <f t="shared" si="154"/>
        <v>0.27142741365415896</v>
      </c>
      <c r="R717">
        <f t="shared" si="155"/>
        <v>0.27142741365415962</v>
      </c>
    </row>
    <row r="718" spans="6:18">
      <c r="F718">
        <f t="shared" si="147"/>
        <v>71.600000000000207</v>
      </c>
      <c r="G718">
        <f t="shared" si="148"/>
        <v>327.81527848101268</v>
      </c>
      <c r="H718">
        <f t="shared" si="143"/>
        <v>1.2206148282097575</v>
      </c>
      <c r="I718" s="4">
        <f t="shared" si="149"/>
        <v>4.3000000000000003E-6</v>
      </c>
      <c r="J718" s="5">
        <f t="shared" si="144"/>
        <v>7.9686274509800172E-7</v>
      </c>
      <c r="K718" s="5">
        <f t="shared" si="145"/>
        <v>8.8774089504907395E-4</v>
      </c>
      <c r="L718" s="5">
        <f t="shared" si="152"/>
        <v>2.9305375431706291E-9</v>
      </c>
      <c r="M718" s="6">
        <f t="shared" si="150"/>
        <v>1.3904970174013413E-5</v>
      </c>
      <c r="N718">
        <f t="shared" si="151"/>
        <v>2.04E-4</v>
      </c>
      <c r="O718">
        <f t="shared" si="146"/>
        <v>0.12206148282097576</v>
      </c>
      <c r="P718">
        <f t="shared" si="153"/>
        <v>0.92246730301945612</v>
      </c>
      <c r="Q718">
        <f t="shared" si="154"/>
        <v>0.2714001340415429</v>
      </c>
      <c r="R718">
        <f t="shared" si="155"/>
        <v>0.27140013404154356</v>
      </c>
    </row>
    <row r="719" spans="6:18">
      <c r="F719">
        <f t="shared" si="147"/>
        <v>71.700000000000202</v>
      </c>
      <c r="G719">
        <f t="shared" si="148"/>
        <v>327.81527848101268</v>
      </c>
      <c r="H719">
        <f t="shared" si="143"/>
        <v>1.2206148282097575</v>
      </c>
      <c r="I719" s="4">
        <f t="shared" si="149"/>
        <v>4.3000000000000003E-6</v>
      </c>
      <c r="J719" s="5">
        <f t="shared" si="144"/>
        <v>7.9686274509800172E-7</v>
      </c>
      <c r="K719" s="5">
        <f t="shared" si="145"/>
        <v>8.88170895049074E-4</v>
      </c>
      <c r="L719" s="5">
        <f t="shared" si="152"/>
        <v>2.9347980485474225E-9</v>
      </c>
      <c r="M719" s="6">
        <f t="shared" si="150"/>
        <v>1.3918443892036682E-5</v>
      </c>
      <c r="N719">
        <f t="shared" si="151"/>
        <v>2.04E-4</v>
      </c>
      <c r="O719">
        <f t="shared" si="146"/>
        <v>0.12206148282097576</v>
      </c>
      <c r="P719">
        <f t="shared" si="153"/>
        <v>0.92249721306587573</v>
      </c>
      <c r="Q719">
        <f t="shared" si="154"/>
        <v>0.27137290728323826</v>
      </c>
      <c r="R719">
        <f t="shared" si="155"/>
        <v>0.27137290728323893</v>
      </c>
    </row>
    <row r="720" spans="6:18">
      <c r="F720">
        <f t="shared" si="147"/>
        <v>71.800000000000196</v>
      </c>
      <c r="G720">
        <f t="shared" si="148"/>
        <v>327.81527848101268</v>
      </c>
      <c r="H720">
        <f t="shared" si="143"/>
        <v>1.2206148282097575</v>
      </c>
      <c r="I720" s="4">
        <f t="shared" si="149"/>
        <v>4.3000000000000003E-6</v>
      </c>
      <c r="J720" s="5">
        <f t="shared" si="144"/>
        <v>7.9686274509800172E-7</v>
      </c>
      <c r="K720" s="5">
        <f t="shared" si="145"/>
        <v>8.8860089504907405E-4</v>
      </c>
      <c r="L720" s="5">
        <f t="shared" si="152"/>
        <v>2.9390626812933146E-9</v>
      </c>
      <c r="M720" s="6">
        <f t="shared" si="150"/>
        <v>1.3931924134819549E-5</v>
      </c>
      <c r="N720">
        <f t="shared" si="151"/>
        <v>2.04E-4</v>
      </c>
      <c r="O720">
        <f t="shared" si="146"/>
        <v>0.12206148282097576</v>
      </c>
      <c r="P720">
        <f t="shared" si="153"/>
        <v>0.92252706518956895</v>
      </c>
      <c r="Q720">
        <f t="shared" si="154"/>
        <v>0.27134573325130029</v>
      </c>
      <c r="R720">
        <f t="shared" si="155"/>
        <v>0.27134573325130096</v>
      </c>
    </row>
    <row r="721" spans="6:18">
      <c r="F721">
        <f t="shared" si="147"/>
        <v>71.90000000000019</v>
      </c>
      <c r="G721">
        <f t="shared" si="148"/>
        <v>327.81527848101268</v>
      </c>
      <c r="H721">
        <f t="shared" si="143"/>
        <v>1.2206148282097575</v>
      </c>
      <c r="I721" s="4">
        <f t="shared" si="149"/>
        <v>4.3000000000000003E-6</v>
      </c>
      <c r="J721" s="5">
        <f t="shared" si="144"/>
        <v>7.9686274509800172E-7</v>
      </c>
      <c r="K721" s="5">
        <f t="shared" si="145"/>
        <v>8.890308950490741E-4</v>
      </c>
      <c r="L721" s="5">
        <f t="shared" si="152"/>
        <v>2.9433314434065335E-9</v>
      </c>
      <c r="M721" s="6">
        <f t="shared" si="150"/>
        <v>1.3945410902362016E-5</v>
      </c>
      <c r="N721">
        <f t="shared" si="151"/>
        <v>2.04E-4</v>
      </c>
      <c r="O721">
        <f t="shared" si="146"/>
        <v>0.12206148282097576</v>
      </c>
      <c r="P721">
        <f t="shared" si="153"/>
        <v>0.92255685953068145</v>
      </c>
      <c r="Q721">
        <f t="shared" si="154"/>
        <v>0.27131861181815575</v>
      </c>
      <c r="R721">
        <f t="shared" si="155"/>
        <v>0.27131861181815642</v>
      </c>
    </row>
    <row r="722" spans="6:18">
      <c r="F722">
        <f t="shared" si="147"/>
        <v>72.000000000000185</v>
      </c>
      <c r="G722">
        <f t="shared" si="148"/>
        <v>327.81527848101268</v>
      </c>
      <c r="H722">
        <f t="shared" si="143"/>
        <v>1.2206148282097575</v>
      </c>
      <c r="I722" s="4">
        <f t="shared" si="149"/>
        <v>4.3000000000000003E-6</v>
      </c>
      <c r="J722" s="5">
        <f t="shared" si="144"/>
        <v>7.9686274509800172E-7</v>
      </c>
      <c r="K722" s="5">
        <f t="shared" si="145"/>
        <v>8.8946089504907415E-4</v>
      </c>
      <c r="L722" s="5">
        <f t="shared" si="152"/>
        <v>2.9476043368853097E-9</v>
      </c>
      <c r="M722" s="6">
        <f t="shared" si="150"/>
        <v>1.3958904194664087E-5</v>
      </c>
      <c r="N722">
        <f t="shared" si="151"/>
        <v>2.04E-4</v>
      </c>
      <c r="O722">
        <f t="shared" si="146"/>
        <v>0.12206148282097576</v>
      </c>
      <c r="P722">
        <f t="shared" si="153"/>
        <v>0.92258659622895312</v>
      </c>
      <c r="Q722">
        <f t="shared" si="154"/>
        <v>0.27129154285660168</v>
      </c>
      <c r="R722">
        <f t="shared" si="155"/>
        <v>0.27129154285660234</v>
      </c>
    </row>
    <row r="723" spans="6:18">
      <c r="F723">
        <f t="shared" si="147"/>
        <v>72.100000000000179</v>
      </c>
      <c r="G723">
        <f t="shared" si="148"/>
        <v>327.81527848101268</v>
      </c>
      <c r="H723">
        <f t="shared" ref="H723:H786" si="156">(G723-Tf)/ml</f>
        <v>1.2206148282097575</v>
      </c>
      <c r="I723" s="4">
        <f t="shared" si="149"/>
        <v>4.3000000000000003E-6</v>
      </c>
      <c r="J723" s="5">
        <f t="shared" ref="J723:J786" si="157">Glob(H723,N723,Dl,Co,kpart)</f>
        <v>7.9686274509800172E-7</v>
      </c>
      <c r="K723" s="5">
        <f t="shared" ref="K723:K786" si="158">I722*dt+K722</f>
        <v>8.898908950490742E-4</v>
      </c>
      <c r="L723" s="5">
        <f t="shared" si="152"/>
        <v>2.95188136372787E-9</v>
      </c>
      <c r="M723" s="6">
        <f t="shared" si="150"/>
        <v>1.3972404011725753E-5</v>
      </c>
      <c r="N723">
        <f t="shared" si="151"/>
        <v>2.04E-4</v>
      </c>
      <c r="O723">
        <f t="shared" ref="O723:O786" si="159">O722+(kpart*H722-O722)/L722/R722*(L722*(R723-R722)+R722*MAX(I722,J722)*M722*dt)</f>
        <v>0.12206148282097576</v>
      </c>
      <c r="P723">
        <f t="shared" si="153"/>
        <v>0.92261627542371727</v>
      </c>
      <c r="Q723">
        <f t="shared" si="154"/>
        <v>0.27126452623980396</v>
      </c>
      <c r="R723">
        <f t="shared" si="155"/>
        <v>0.27126452623980463</v>
      </c>
    </row>
    <row r="724" spans="6:18">
      <c r="F724">
        <f t="shared" si="147"/>
        <v>72.200000000000173</v>
      </c>
      <c r="G724">
        <f t="shared" si="148"/>
        <v>327.81527848101268</v>
      </c>
      <c r="H724">
        <f t="shared" si="156"/>
        <v>1.2206148282097575</v>
      </c>
      <c r="I724" s="4">
        <f t="shared" si="149"/>
        <v>4.3000000000000003E-6</v>
      </c>
      <c r="J724" s="5">
        <f t="shared" si="157"/>
        <v>7.9686274509800172E-7</v>
      </c>
      <c r="K724" s="5">
        <f t="shared" si="158"/>
        <v>8.9032089504907424E-4</v>
      </c>
      <c r="L724" s="5">
        <f t="shared" si="152"/>
        <v>2.9561625259324441E-9</v>
      </c>
      <c r="M724" s="6">
        <f t="shared" si="150"/>
        <v>1.3985910353547019E-5</v>
      </c>
      <c r="N724">
        <f t="shared" si="151"/>
        <v>2.04E-4</v>
      </c>
      <c r="O724">
        <f t="shared" si="159"/>
        <v>0.12206148282097576</v>
      </c>
      <c r="P724">
        <f t="shared" si="153"/>
        <v>0.92264589725390411</v>
      </c>
      <c r="Q724">
        <f t="shared" si="154"/>
        <v>0.27123756184129633</v>
      </c>
      <c r="R724">
        <f t="shared" si="155"/>
        <v>0.27123756184129699</v>
      </c>
    </row>
    <row r="725" spans="6:18">
      <c r="F725">
        <f t="shared" si="147"/>
        <v>72.300000000000168</v>
      </c>
      <c r="G725">
        <f t="shared" si="148"/>
        <v>327.81527848101268</v>
      </c>
      <c r="H725">
        <f t="shared" si="156"/>
        <v>1.2206148282097575</v>
      </c>
      <c r="I725" s="4">
        <f t="shared" si="149"/>
        <v>4.3000000000000003E-6</v>
      </c>
      <c r="J725" s="5">
        <f t="shared" si="157"/>
        <v>7.9686274509800172E-7</v>
      </c>
      <c r="K725" s="5">
        <f t="shared" si="158"/>
        <v>8.9075089504907429E-4</v>
      </c>
      <c r="L725" s="5">
        <f t="shared" si="152"/>
        <v>2.9604478254972615E-9</v>
      </c>
      <c r="M725" s="6">
        <f t="shared" si="150"/>
        <v>1.3999423220127886E-5</v>
      </c>
      <c r="N725">
        <f t="shared" si="151"/>
        <v>2.04E-4</v>
      </c>
      <c r="O725">
        <f t="shared" si="159"/>
        <v>0.12206148282097576</v>
      </c>
      <c r="P725">
        <f t="shared" si="153"/>
        <v>0.92267546185804139</v>
      </c>
      <c r="Q725">
        <f t="shared" si="154"/>
        <v>0.27121064953497898</v>
      </c>
      <c r="R725">
        <f t="shared" si="155"/>
        <v>0.27121064953497959</v>
      </c>
    </row>
    <row r="726" spans="6:18">
      <c r="F726">
        <f t="shared" si="147"/>
        <v>72.400000000000162</v>
      </c>
      <c r="G726">
        <f t="shared" si="148"/>
        <v>327.81527848101268</v>
      </c>
      <c r="H726">
        <f t="shared" si="156"/>
        <v>1.2206148282097575</v>
      </c>
      <c r="I726" s="4">
        <f t="shared" si="149"/>
        <v>4.3000000000000003E-6</v>
      </c>
      <c r="J726" s="5">
        <f t="shared" si="157"/>
        <v>7.9686274509800172E-7</v>
      </c>
      <c r="K726" s="5">
        <f t="shared" si="158"/>
        <v>8.9118089504907434E-4</v>
      </c>
      <c r="L726" s="5">
        <f t="shared" si="152"/>
        <v>2.96473726442055E-9</v>
      </c>
      <c r="M726" s="6">
        <f t="shared" si="150"/>
        <v>1.4012942611468351E-5</v>
      </c>
      <c r="N726">
        <f t="shared" si="151"/>
        <v>2.04E-4</v>
      </c>
      <c r="O726">
        <f t="shared" si="159"/>
        <v>0.12206148282097576</v>
      </c>
      <c r="P726">
        <f t="shared" si="153"/>
        <v>0.92270496937425461</v>
      </c>
      <c r="Q726">
        <f t="shared" si="154"/>
        <v>0.27118378919511721</v>
      </c>
      <c r="R726">
        <f t="shared" si="155"/>
        <v>0.27118378919511782</v>
      </c>
    </row>
    <row r="727" spans="6:18">
      <c r="F727">
        <f t="shared" si="147"/>
        <v>72.500000000000156</v>
      </c>
      <c r="G727">
        <f t="shared" si="148"/>
        <v>327.81527848101268</v>
      </c>
      <c r="H727">
        <f t="shared" si="156"/>
        <v>1.2206148282097575</v>
      </c>
      <c r="I727" s="4">
        <f t="shared" si="149"/>
        <v>4.3000000000000003E-6</v>
      </c>
      <c r="J727" s="5">
        <f t="shared" si="157"/>
        <v>7.9686274509800172E-7</v>
      </c>
      <c r="K727" s="5">
        <f t="shared" si="158"/>
        <v>8.9161089504907439E-4</v>
      </c>
      <c r="L727" s="5">
        <f t="shared" si="152"/>
        <v>2.9690308447005395E-9</v>
      </c>
      <c r="M727" s="6">
        <f t="shared" si="150"/>
        <v>1.4026468527568418E-5</v>
      </c>
      <c r="N727">
        <f t="shared" si="151"/>
        <v>2.04E-4</v>
      </c>
      <c r="O727">
        <f t="shared" si="159"/>
        <v>0.12206148282097576</v>
      </c>
      <c r="P727">
        <f t="shared" si="153"/>
        <v>0.92273441994027072</v>
      </c>
      <c r="Q727">
        <f t="shared" si="154"/>
        <v>0.27115698069634048</v>
      </c>
      <c r="R727">
        <f t="shared" si="155"/>
        <v>0.27115698069634109</v>
      </c>
    </row>
    <row r="728" spans="6:18">
      <c r="F728">
        <f t="shared" si="147"/>
        <v>72.600000000000151</v>
      </c>
      <c r="G728">
        <f t="shared" si="148"/>
        <v>327.81527848101268</v>
      </c>
      <c r="H728">
        <f t="shared" si="156"/>
        <v>1.2206148282097575</v>
      </c>
      <c r="I728" s="4">
        <f t="shared" si="149"/>
        <v>4.3000000000000003E-6</v>
      </c>
      <c r="J728" s="5">
        <f t="shared" si="157"/>
        <v>7.9686274509800172E-7</v>
      </c>
      <c r="K728" s="5">
        <f t="shared" si="158"/>
        <v>8.9204089504907444E-4</v>
      </c>
      <c r="L728" s="5">
        <f t="shared" si="152"/>
        <v>2.9733285683354576E-9</v>
      </c>
      <c r="M728" s="6">
        <f t="shared" si="150"/>
        <v>1.4040000968428081E-5</v>
      </c>
      <c r="N728">
        <f t="shared" si="151"/>
        <v>2.04E-4</v>
      </c>
      <c r="O728">
        <f t="shared" si="159"/>
        <v>0.12206148282097576</v>
      </c>
      <c r="P728">
        <f t="shared" si="153"/>
        <v>0.9227638136934172</v>
      </c>
      <c r="Q728">
        <f t="shared" si="154"/>
        <v>0.27113022391364094</v>
      </c>
      <c r="R728">
        <f t="shared" si="155"/>
        <v>0.27113022391364155</v>
      </c>
    </row>
    <row r="729" spans="6:18">
      <c r="F729">
        <f t="shared" si="147"/>
        <v>72.700000000000145</v>
      </c>
      <c r="G729">
        <f t="shared" si="148"/>
        <v>327.81527848101268</v>
      </c>
      <c r="H729">
        <f t="shared" si="156"/>
        <v>1.2206148282097575</v>
      </c>
      <c r="I729" s="4">
        <f t="shared" si="149"/>
        <v>4.3000000000000003E-6</v>
      </c>
      <c r="J729" s="5">
        <f t="shared" si="157"/>
        <v>7.9686274509800172E-7</v>
      </c>
      <c r="K729" s="5">
        <f t="shared" si="158"/>
        <v>8.9247089504907449E-4</v>
      </c>
      <c r="L729" s="5">
        <f t="shared" si="152"/>
        <v>2.977630437323534E-9</v>
      </c>
      <c r="M729" s="6">
        <f t="shared" si="150"/>
        <v>1.4053539934047343E-5</v>
      </c>
      <c r="N729">
        <f t="shared" si="151"/>
        <v>2.04E-4</v>
      </c>
      <c r="O729">
        <f t="shared" si="159"/>
        <v>0.12206148282097576</v>
      </c>
      <c r="P729">
        <f t="shared" si="153"/>
        <v>0.92279315077062452</v>
      </c>
      <c r="Q729">
        <f t="shared" si="154"/>
        <v>0.27110351872237237</v>
      </c>
      <c r="R729">
        <f t="shared" si="155"/>
        <v>0.27110351872237298</v>
      </c>
    </row>
    <row r="730" spans="6:18">
      <c r="F730">
        <f t="shared" si="147"/>
        <v>72.800000000000139</v>
      </c>
      <c r="G730">
        <f t="shared" si="148"/>
        <v>327.81527848101268</v>
      </c>
      <c r="H730">
        <f t="shared" si="156"/>
        <v>1.2206148282097575</v>
      </c>
      <c r="I730" s="4">
        <f t="shared" si="149"/>
        <v>4.3000000000000003E-6</v>
      </c>
      <c r="J730" s="5">
        <f t="shared" si="157"/>
        <v>7.9686274509800172E-7</v>
      </c>
      <c r="K730" s="5">
        <f t="shared" si="158"/>
        <v>8.9290089504907454E-4</v>
      </c>
      <c r="L730" s="5">
        <f t="shared" si="152"/>
        <v>2.9819364536629975E-9</v>
      </c>
      <c r="M730" s="6">
        <f t="shared" si="150"/>
        <v>1.4067085424426208E-5</v>
      </c>
      <c r="N730">
        <f t="shared" si="151"/>
        <v>2.04E-4</v>
      </c>
      <c r="O730">
        <f t="shared" si="159"/>
        <v>0.12206148282097576</v>
      </c>
      <c r="P730">
        <f t="shared" si="153"/>
        <v>0.92282243130842745</v>
      </c>
      <c r="Q730">
        <f t="shared" si="154"/>
        <v>0.27107686499824879</v>
      </c>
      <c r="R730">
        <f t="shared" si="155"/>
        <v>0.27107686499824946</v>
      </c>
    </row>
    <row r="731" spans="6:18">
      <c r="F731">
        <f t="shared" si="147"/>
        <v>72.900000000000134</v>
      </c>
      <c r="G731">
        <f t="shared" si="148"/>
        <v>327.81527848101268</v>
      </c>
      <c r="H731">
        <f t="shared" si="156"/>
        <v>1.2206148282097575</v>
      </c>
      <c r="I731" s="4">
        <f t="shared" si="149"/>
        <v>4.3000000000000003E-6</v>
      </c>
      <c r="J731" s="5">
        <f t="shared" si="157"/>
        <v>7.9686274509800172E-7</v>
      </c>
      <c r="K731" s="5">
        <f t="shared" si="158"/>
        <v>8.9333089504907458E-4</v>
      </c>
      <c r="L731" s="5">
        <f t="shared" si="152"/>
        <v>2.9862466193520764E-9</v>
      </c>
      <c r="M731" s="6">
        <f t="shared" si="150"/>
        <v>1.4080637439564665E-5</v>
      </c>
      <c r="N731">
        <f t="shared" si="151"/>
        <v>2.04E-4</v>
      </c>
      <c r="O731">
        <f t="shared" si="159"/>
        <v>0.12206148282097576</v>
      </c>
      <c r="P731">
        <f t="shared" si="153"/>
        <v>0.92285165544296632</v>
      </c>
      <c r="Q731">
        <f t="shared" si="154"/>
        <v>0.2710502626173435</v>
      </c>
      <c r="R731">
        <f t="shared" si="155"/>
        <v>0.27105026261734411</v>
      </c>
    </row>
    <row r="732" spans="6:18">
      <c r="F732">
        <f t="shared" ref="F732:F795" si="160">F731+dt</f>
        <v>73.000000000000128</v>
      </c>
      <c r="G732">
        <f t="shared" si="148"/>
        <v>327.81527848101268</v>
      </c>
      <c r="H732">
        <f t="shared" si="156"/>
        <v>1.2206148282097575</v>
      </c>
      <c r="I732" s="4">
        <f t="shared" si="149"/>
        <v>4.3000000000000003E-6</v>
      </c>
      <c r="J732" s="5">
        <f t="shared" si="157"/>
        <v>7.9686274509800172E-7</v>
      </c>
      <c r="K732" s="5">
        <f t="shared" si="158"/>
        <v>8.9376089504907463E-4</v>
      </c>
      <c r="L732" s="5">
        <f t="shared" si="152"/>
        <v>2.9905609363890006E-9</v>
      </c>
      <c r="M732" s="6">
        <f t="shared" si="150"/>
        <v>1.4094195979462729E-5</v>
      </c>
      <c r="N732">
        <f t="shared" si="151"/>
        <v>2.04E-4</v>
      </c>
      <c r="O732">
        <f t="shared" si="159"/>
        <v>0.12206148282097576</v>
      </c>
      <c r="P732">
        <f t="shared" si="153"/>
        <v>0.92288082330998811</v>
      </c>
      <c r="Q732">
        <f t="shared" si="154"/>
        <v>0.27102371145608745</v>
      </c>
      <c r="R732">
        <f t="shared" si="155"/>
        <v>0.27102371145608806</v>
      </c>
    </row>
    <row r="733" spans="6:18">
      <c r="F733">
        <f t="shared" si="160"/>
        <v>73.100000000000122</v>
      </c>
      <c r="G733">
        <f t="shared" si="148"/>
        <v>327.81527848101268</v>
      </c>
      <c r="H733">
        <f t="shared" si="156"/>
        <v>1.2206148282097575</v>
      </c>
      <c r="I733" s="4">
        <f t="shared" si="149"/>
        <v>4.3000000000000003E-6</v>
      </c>
      <c r="J733" s="5">
        <f t="shared" si="157"/>
        <v>7.9686274509800172E-7</v>
      </c>
      <c r="K733" s="5">
        <f t="shared" si="158"/>
        <v>8.9419089504907468E-4</v>
      </c>
      <c r="L733" s="5">
        <f t="shared" si="152"/>
        <v>2.9948794067719975E-9</v>
      </c>
      <c r="M733" s="6">
        <f t="shared" si="150"/>
        <v>1.4107761044120385E-5</v>
      </c>
      <c r="N733">
        <f t="shared" si="151"/>
        <v>2.04E-4</v>
      </c>
      <c r="O733">
        <f t="shared" si="159"/>
        <v>0.12206148282097576</v>
      </c>
      <c r="P733">
        <f t="shared" si="153"/>
        <v>0.92290993504484797</v>
      </c>
      <c r="Q733">
        <f t="shared" si="154"/>
        <v>0.27099721139126853</v>
      </c>
      <c r="R733">
        <f t="shared" si="155"/>
        <v>0.27099721139126914</v>
      </c>
    </row>
    <row r="734" spans="6:18">
      <c r="F734">
        <f t="shared" si="160"/>
        <v>73.200000000000117</v>
      </c>
      <c r="G734">
        <f t="shared" si="148"/>
        <v>327.81527848101268</v>
      </c>
      <c r="H734">
        <f t="shared" si="156"/>
        <v>1.2206148282097575</v>
      </c>
      <c r="I734" s="4">
        <f t="shared" si="149"/>
        <v>4.3000000000000003E-6</v>
      </c>
      <c r="J734" s="5">
        <f t="shared" si="157"/>
        <v>7.9686274509800172E-7</v>
      </c>
      <c r="K734" s="5">
        <f t="shared" si="158"/>
        <v>8.9462089504907473E-4</v>
      </c>
      <c r="L734" s="5">
        <f t="shared" si="152"/>
        <v>2.999202032499298E-9</v>
      </c>
      <c r="M734" s="6">
        <f t="shared" si="150"/>
        <v>1.4121332633537646E-5</v>
      </c>
      <c r="N734">
        <f t="shared" si="151"/>
        <v>2.04E-4</v>
      </c>
      <c r="O734">
        <f t="shared" si="159"/>
        <v>0.12206148282097576</v>
      </c>
      <c r="P734">
        <f t="shared" si="153"/>
        <v>0.92293899078251052</v>
      </c>
      <c r="Q734">
        <f t="shared" si="154"/>
        <v>0.27097076230002998</v>
      </c>
      <c r="R734">
        <f t="shared" si="155"/>
        <v>0.27097076230003064</v>
      </c>
    </row>
    <row r="735" spans="6:18">
      <c r="F735">
        <f t="shared" si="160"/>
        <v>73.300000000000111</v>
      </c>
      <c r="G735">
        <f t="shared" si="148"/>
        <v>327.81527848101268</v>
      </c>
      <c r="H735">
        <f t="shared" si="156"/>
        <v>1.2206148282097575</v>
      </c>
      <c r="I735" s="4">
        <f t="shared" si="149"/>
        <v>4.3000000000000003E-6</v>
      </c>
      <c r="J735" s="5">
        <f t="shared" si="157"/>
        <v>7.9686274509800172E-7</v>
      </c>
      <c r="K735" s="5">
        <f t="shared" si="158"/>
        <v>8.9505089504907478E-4</v>
      </c>
      <c r="L735" s="5">
        <f t="shared" si="152"/>
        <v>3.0035288155691289E-9</v>
      </c>
      <c r="M735" s="6">
        <f t="shared" si="150"/>
        <v>1.4134910747714505E-5</v>
      </c>
      <c r="N735">
        <f t="shared" si="151"/>
        <v>2.04E-4</v>
      </c>
      <c r="O735">
        <f t="shared" si="159"/>
        <v>0.12206148282097576</v>
      </c>
      <c r="P735">
        <f t="shared" si="153"/>
        <v>0.9229679906575512</v>
      </c>
      <c r="Q735">
        <f t="shared" si="154"/>
        <v>0.27094436405986949</v>
      </c>
      <c r="R735">
        <f t="shared" si="155"/>
        <v>0.27094436405987016</v>
      </c>
    </row>
    <row r="736" spans="6:18">
      <c r="F736">
        <f t="shared" si="160"/>
        <v>73.400000000000105</v>
      </c>
      <c r="G736">
        <f t="shared" si="148"/>
        <v>327.81527848101268</v>
      </c>
      <c r="H736">
        <f t="shared" si="156"/>
        <v>1.2206148282097575</v>
      </c>
      <c r="I736" s="4">
        <f t="shared" si="149"/>
        <v>4.3000000000000003E-6</v>
      </c>
      <c r="J736" s="5">
        <f t="shared" si="157"/>
        <v>7.9686274509800172E-7</v>
      </c>
      <c r="K736" s="5">
        <f t="shared" si="158"/>
        <v>8.9548089504907483E-4</v>
      </c>
      <c r="L736" s="5">
        <f t="shared" si="152"/>
        <v>3.0078597579797207E-9</v>
      </c>
      <c r="M736" s="6">
        <f t="shared" si="150"/>
        <v>1.4148495386650964E-5</v>
      </c>
      <c r="N736">
        <f t="shared" si="151"/>
        <v>2.04E-4</v>
      </c>
      <c r="O736">
        <f t="shared" si="159"/>
        <v>0.12206148282097576</v>
      </c>
      <c r="P736">
        <f t="shared" si="153"/>
        <v>0.92299693480415745</v>
      </c>
      <c r="Q736">
        <f t="shared" si="154"/>
        <v>0.27091801654863773</v>
      </c>
      <c r="R736">
        <f t="shared" si="155"/>
        <v>0.2709180165486384</v>
      </c>
    </row>
    <row r="737" spans="6:18">
      <c r="F737">
        <f t="shared" si="160"/>
        <v>73.500000000000099</v>
      </c>
      <c r="G737">
        <f t="shared" si="148"/>
        <v>327.81527848101268</v>
      </c>
      <c r="H737">
        <f t="shared" si="156"/>
        <v>1.2206148282097575</v>
      </c>
      <c r="I737" s="4">
        <f t="shared" si="149"/>
        <v>4.3000000000000003E-6</v>
      </c>
      <c r="J737" s="5">
        <f t="shared" si="157"/>
        <v>7.9686274509800172E-7</v>
      </c>
      <c r="K737" s="5">
        <f t="shared" si="158"/>
        <v>8.9591089504907487E-4</v>
      </c>
      <c r="L737" s="5">
        <f t="shared" si="152"/>
        <v>3.0121948617293007E-9</v>
      </c>
      <c r="M737" s="6">
        <f t="shared" si="150"/>
        <v>1.4162086550347021E-5</v>
      </c>
      <c r="N737">
        <f t="shared" si="151"/>
        <v>2.04E-4</v>
      </c>
      <c r="O737">
        <f t="shared" si="159"/>
        <v>0.12206148282097576</v>
      </c>
      <c r="P737">
        <f t="shared" si="153"/>
        <v>0.92302582335613026</v>
      </c>
      <c r="Q737">
        <f t="shared" si="154"/>
        <v>0.27089171964453734</v>
      </c>
      <c r="R737">
        <f t="shared" si="155"/>
        <v>0.27089171964453806</v>
      </c>
    </row>
    <row r="738" spans="6:18">
      <c r="F738">
        <f t="shared" si="160"/>
        <v>73.600000000000094</v>
      </c>
      <c r="G738">
        <f t="shared" si="148"/>
        <v>327.81527848101268</v>
      </c>
      <c r="H738">
        <f t="shared" si="156"/>
        <v>1.2206148282097575</v>
      </c>
      <c r="I738" s="4">
        <f t="shared" si="149"/>
        <v>4.3000000000000003E-6</v>
      </c>
      <c r="J738" s="5">
        <f t="shared" si="157"/>
        <v>7.9686274509800172E-7</v>
      </c>
      <c r="K738" s="5">
        <f t="shared" si="158"/>
        <v>8.9634089504907492E-4</v>
      </c>
      <c r="L738" s="5">
        <f t="shared" si="152"/>
        <v>3.0165341288160995E-9</v>
      </c>
      <c r="M738" s="6">
        <f t="shared" si="150"/>
        <v>1.4175684238802683E-5</v>
      </c>
      <c r="N738">
        <f t="shared" si="151"/>
        <v>2.04E-4</v>
      </c>
      <c r="O738">
        <f t="shared" si="159"/>
        <v>0.12206148282097576</v>
      </c>
      <c r="P738">
        <f t="shared" si="153"/>
        <v>0.92305465644688534</v>
      </c>
      <c r="Q738">
        <f t="shared" si="154"/>
        <v>0.27086547322612176</v>
      </c>
      <c r="R738">
        <f t="shared" si="155"/>
        <v>0.27086547322612248</v>
      </c>
    </row>
    <row r="739" spans="6:18">
      <c r="F739">
        <f t="shared" si="160"/>
        <v>73.700000000000088</v>
      </c>
      <c r="G739">
        <f t="shared" si="148"/>
        <v>327.81527848101268</v>
      </c>
      <c r="H739">
        <f t="shared" si="156"/>
        <v>1.2206148282097575</v>
      </c>
      <c r="I739" s="4">
        <f t="shared" si="149"/>
        <v>4.3000000000000003E-6</v>
      </c>
      <c r="J739" s="5">
        <f t="shared" si="157"/>
        <v>7.9686274509800172E-7</v>
      </c>
      <c r="K739" s="5">
        <f t="shared" si="158"/>
        <v>8.9677089504907497E-4</v>
      </c>
      <c r="L739" s="5">
        <f t="shared" si="152"/>
        <v>3.0208775612383439E-9</v>
      </c>
      <c r="M739" s="6">
        <f t="shared" si="150"/>
        <v>1.4189288452017937E-5</v>
      </c>
      <c r="N739">
        <f t="shared" si="151"/>
        <v>2.04E-4</v>
      </c>
      <c r="O739">
        <f t="shared" si="159"/>
        <v>0.12206148282097576</v>
      </c>
      <c r="P739">
        <f t="shared" si="153"/>
        <v>0.9230834342094536</v>
      </c>
      <c r="Q739">
        <f t="shared" si="154"/>
        <v>0.27083927717229395</v>
      </c>
      <c r="R739">
        <f t="shared" si="155"/>
        <v>0.27083927717229467</v>
      </c>
    </row>
    <row r="740" spans="6:18">
      <c r="F740">
        <f t="shared" si="160"/>
        <v>73.800000000000082</v>
      </c>
      <c r="G740">
        <f t="shared" si="148"/>
        <v>327.81527848101268</v>
      </c>
      <c r="H740">
        <f t="shared" si="156"/>
        <v>1.2206148282097575</v>
      </c>
      <c r="I740" s="4">
        <f t="shared" si="149"/>
        <v>4.3000000000000003E-6</v>
      </c>
      <c r="J740" s="5">
        <f t="shared" si="157"/>
        <v>7.9686274509800172E-7</v>
      </c>
      <c r="K740" s="5">
        <f t="shared" si="158"/>
        <v>8.9720089504907502E-4</v>
      </c>
      <c r="L740" s="5">
        <f t="shared" si="152"/>
        <v>3.0252251609942643E-9</v>
      </c>
      <c r="M740" s="6">
        <f t="shared" si="150"/>
        <v>1.420289918999279E-5</v>
      </c>
      <c r="N740">
        <f t="shared" si="151"/>
        <v>2.04E-4</v>
      </c>
      <c r="O740">
        <f t="shared" si="159"/>
        <v>0.12206148282097576</v>
      </c>
      <c r="P740">
        <f t="shared" si="153"/>
        <v>0.92311215677648473</v>
      </c>
      <c r="Q740">
        <f t="shared" si="154"/>
        <v>0.27081313136230528</v>
      </c>
      <c r="R740">
        <f t="shared" si="155"/>
        <v>0.270813131362306</v>
      </c>
    </row>
    <row r="741" spans="6:18">
      <c r="F741">
        <f t="shared" si="160"/>
        <v>73.900000000000077</v>
      </c>
      <c r="G741">
        <f t="shared" si="148"/>
        <v>327.81527848101268</v>
      </c>
      <c r="H741">
        <f t="shared" si="156"/>
        <v>1.2206148282097575</v>
      </c>
      <c r="I741" s="4">
        <f t="shared" si="149"/>
        <v>4.3000000000000003E-6</v>
      </c>
      <c r="J741" s="5">
        <f t="shared" si="157"/>
        <v>7.9686274509800172E-7</v>
      </c>
      <c r="K741" s="5">
        <f t="shared" si="158"/>
        <v>8.9763089504907507E-4</v>
      </c>
      <c r="L741" s="5">
        <f t="shared" si="152"/>
        <v>3.0295769300820894E-9</v>
      </c>
      <c r="M741" s="6">
        <f t="shared" si="150"/>
        <v>1.4216516452727246E-5</v>
      </c>
      <c r="N741">
        <f t="shared" si="151"/>
        <v>2.04E-4</v>
      </c>
      <c r="O741">
        <f t="shared" si="159"/>
        <v>0.12206148282097576</v>
      </c>
      <c r="P741">
        <f t="shared" si="153"/>
        <v>0.92314082428024535</v>
      </c>
      <c r="Q741">
        <f t="shared" si="154"/>
        <v>0.2707870356757543</v>
      </c>
      <c r="R741">
        <f t="shared" si="155"/>
        <v>0.27078703567575507</v>
      </c>
    </row>
    <row r="742" spans="6:18">
      <c r="F742">
        <f t="shared" si="160"/>
        <v>74.000000000000071</v>
      </c>
      <c r="G742">
        <f t="shared" si="148"/>
        <v>327.81527848101268</v>
      </c>
      <c r="H742">
        <f t="shared" si="156"/>
        <v>1.2206148282097575</v>
      </c>
      <c r="I742" s="4">
        <f t="shared" si="149"/>
        <v>4.3000000000000003E-6</v>
      </c>
      <c r="J742" s="5">
        <f t="shared" si="157"/>
        <v>7.9686274509800172E-7</v>
      </c>
      <c r="K742" s="5">
        <f t="shared" si="158"/>
        <v>8.9806089504907512E-4</v>
      </c>
      <c r="L742" s="5">
        <f t="shared" si="152"/>
        <v>3.0339328705000475E-9</v>
      </c>
      <c r="M742" s="6">
        <f t="shared" si="150"/>
        <v>1.4230140240221301E-5</v>
      </c>
      <c r="N742">
        <f t="shared" si="151"/>
        <v>2.04E-4</v>
      </c>
      <c r="O742">
        <f t="shared" si="159"/>
        <v>0.12206148282097576</v>
      </c>
      <c r="P742">
        <f t="shared" si="153"/>
        <v>0.9231694368526232</v>
      </c>
      <c r="Q742">
        <f t="shared" si="154"/>
        <v>0.27076098999258569</v>
      </c>
      <c r="R742">
        <f t="shared" si="155"/>
        <v>0.27076098999258646</v>
      </c>
    </row>
    <row r="743" spans="6:18">
      <c r="F743">
        <f t="shared" si="160"/>
        <v>74.100000000000065</v>
      </c>
      <c r="G743">
        <f t="shared" si="148"/>
        <v>327.81527848101268</v>
      </c>
      <c r="H743">
        <f t="shared" si="156"/>
        <v>1.2206148282097575</v>
      </c>
      <c r="I743" s="4">
        <f t="shared" si="149"/>
        <v>4.3000000000000003E-6</v>
      </c>
      <c r="J743" s="5">
        <f t="shared" si="157"/>
        <v>7.9686274509800172E-7</v>
      </c>
      <c r="K743" s="5">
        <f t="shared" si="158"/>
        <v>8.9849089504907516E-4</v>
      </c>
      <c r="L743" s="5">
        <f t="shared" si="152"/>
        <v>3.038292984246368E-9</v>
      </c>
      <c r="M743" s="6">
        <f t="shared" si="150"/>
        <v>1.4243770552474957E-5</v>
      </c>
      <c r="N743">
        <f t="shared" si="151"/>
        <v>2.04E-4</v>
      </c>
      <c r="O743">
        <f t="shared" si="159"/>
        <v>0.12206148282097576</v>
      </c>
      <c r="P743">
        <f t="shared" si="153"/>
        <v>0.92319799462512631</v>
      </c>
      <c r="Q743">
        <f t="shared" si="154"/>
        <v>0.27073499419308905</v>
      </c>
      <c r="R743">
        <f t="shared" si="155"/>
        <v>0.27073499419308977</v>
      </c>
    </row>
    <row r="744" spans="6:18">
      <c r="F744">
        <f t="shared" si="160"/>
        <v>74.20000000000006</v>
      </c>
      <c r="G744">
        <f t="shared" si="148"/>
        <v>327.81527848101268</v>
      </c>
      <c r="H744">
        <f t="shared" si="156"/>
        <v>1.2206148282097575</v>
      </c>
      <c r="I744" s="4">
        <f t="shared" si="149"/>
        <v>4.3000000000000003E-6</v>
      </c>
      <c r="J744" s="5">
        <f t="shared" si="157"/>
        <v>7.9686274509800172E-7</v>
      </c>
      <c r="K744" s="5">
        <f t="shared" si="158"/>
        <v>8.9892089504907521E-4</v>
      </c>
      <c r="L744" s="5">
        <f t="shared" si="152"/>
        <v>3.0426572733192793E-9</v>
      </c>
      <c r="M744" s="6">
        <f t="shared" si="150"/>
        <v>1.4257407389488208E-5</v>
      </c>
      <c r="N744">
        <f t="shared" si="151"/>
        <v>2.04E-4</v>
      </c>
      <c r="O744">
        <f t="shared" si="159"/>
        <v>0.12206148282097576</v>
      </c>
      <c r="P744">
        <f t="shared" si="153"/>
        <v>0.92322649772888554</v>
      </c>
      <c r="Q744">
        <f t="shared" si="154"/>
        <v>0.27070904815789759</v>
      </c>
      <c r="R744">
        <f t="shared" si="155"/>
        <v>0.27070904815789831</v>
      </c>
    </row>
    <row r="745" spans="6:18">
      <c r="F745">
        <f t="shared" si="160"/>
        <v>74.300000000000054</v>
      </c>
      <c r="G745">
        <f t="shared" si="148"/>
        <v>327.81527848101268</v>
      </c>
      <c r="H745">
        <f t="shared" si="156"/>
        <v>1.2206148282097575</v>
      </c>
      <c r="I745" s="4">
        <f t="shared" si="149"/>
        <v>4.3000000000000003E-6</v>
      </c>
      <c r="J745" s="5">
        <f t="shared" si="157"/>
        <v>7.9686274509800172E-7</v>
      </c>
      <c r="K745" s="5">
        <f t="shared" si="158"/>
        <v>8.9935089504907526E-4</v>
      </c>
      <c r="L745" s="5">
        <f t="shared" si="152"/>
        <v>3.0470257397170095E-9</v>
      </c>
      <c r="M745" s="6">
        <f t="shared" si="150"/>
        <v>1.4271050751261057E-5</v>
      </c>
      <c r="N745">
        <f t="shared" si="151"/>
        <v>2.04E-4</v>
      </c>
      <c r="O745">
        <f t="shared" si="159"/>
        <v>0.12206148282097576</v>
      </c>
      <c r="P745">
        <f t="shared" si="153"/>
        <v>0.92325494629465499</v>
      </c>
      <c r="Q745">
        <f t="shared" si="154"/>
        <v>0.27068315176798724</v>
      </c>
      <c r="R745">
        <f t="shared" si="155"/>
        <v>0.27068315176798796</v>
      </c>
    </row>
    <row r="746" spans="6:18">
      <c r="F746">
        <f t="shared" si="160"/>
        <v>74.400000000000048</v>
      </c>
      <c r="G746">
        <f t="shared" si="148"/>
        <v>327.81527848101268</v>
      </c>
      <c r="H746">
        <f t="shared" si="156"/>
        <v>1.2206148282097575</v>
      </c>
      <c r="I746" s="4">
        <f t="shared" si="149"/>
        <v>4.3000000000000003E-6</v>
      </c>
      <c r="J746" s="5">
        <f t="shared" si="157"/>
        <v>7.9686274509800172E-7</v>
      </c>
      <c r="K746" s="5">
        <f t="shared" si="158"/>
        <v>8.9978089504907531E-4</v>
      </c>
      <c r="L746" s="5">
        <f t="shared" si="152"/>
        <v>3.0513983854377897E-9</v>
      </c>
      <c r="M746" s="6">
        <f t="shared" si="150"/>
        <v>1.4284700637793511E-5</v>
      </c>
      <c r="N746">
        <f t="shared" si="151"/>
        <v>2.04E-4</v>
      </c>
      <c r="O746">
        <f t="shared" si="159"/>
        <v>0.12206148282097576</v>
      </c>
      <c r="P746">
        <f t="shared" si="153"/>
        <v>0.92328334045281402</v>
      </c>
      <c r="Q746">
        <f t="shared" si="154"/>
        <v>0.27065730490467538</v>
      </c>
      <c r="R746">
        <f t="shared" si="155"/>
        <v>0.27065730490467604</v>
      </c>
    </row>
    <row r="747" spans="6:18">
      <c r="F747">
        <f t="shared" si="160"/>
        <v>74.500000000000043</v>
      </c>
      <c r="G747">
        <f t="shared" si="148"/>
        <v>327.81527848101268</v>
      </c>
      <c r="H747">
        <f t="shared" si="156"/>
        <v>1.2206148282097575</v>
      </c>
      <c r="I747" s="4">
        <f t="shared" si="149"/>
        <v>4.3000000000000003E-6</v>
      </c>
      <c r="J747" s="5">
        <f t="shared" si="157"/>
        <v>7.9686274509800172E-7</v>
      </c>
      <c r="K747" s="5">
        <f t="shared" si="158"/>
        <v>9.0021089504907536E-4</v>
      </c>
      <c r="L747" s="5">
        <f t="shared" si="152"/>
        <v>3.0557752124798473E-9</v>
      </c>
      <c r="M747" s="6">
        <f t="shared" si="150"/>
        <v>1.4298357049085562E-5</v>
      </c>
      <c r="N747">
        <f t="shared" si="151"/>
        <v>2.04E-4</v>
      </c>
      <c r="O747">
        <f t="shared" si="159"/>
        <v>0.12206148282097576</v>
      </c>
      <c r="P747">
        <f t="shared" si="153"/>
        <v>0.9233116803333683</v>
      </c>
      <c r="Q747">
        <f t="shared" si="154"/>
        <v>0.27063150744961956</v>
      </c>
      <c r="R747">
        <f t="shared" si="155"/>
        <v>0.27063150744962022</v>
      </c>
    </row>
    <row r="748" spans="6:18">
      <c r="F748">
        <f t="shared" si="160"/>
        <v>74.600000000000037</v>
      </c>
      <c r="G748">
        <f t="shared" si="148"/>
        <v>327.81527848101268</v>
      </c>
      <c r="H748">
        <f t="shared" si="156"/>
        <v>1.2206148282097575</v>
      </c>
      <c r="I748" s="4">
        <f t="shared" si="149"/>
        <v>4.3000000000000003E-6</v>
      </c>
      <c r="J748" s="5">
        <f t="shared" si="157"/>
        <v>7.9686274509800172E-7</v>
      </c>
      <c r="K748" s="5">
        <f t="shared" si="158"/>
        <v>9.0064089504907541E-4</v>
      </c>
      <c r="L748" s="5">
        <f t="shared" si="152"/>
        <v>3.0601562228414113E-9</v>
      </c>
      <c r="M748" s="6">
        <f t="shared" si="150"/>
        <v>1.4312019985137214E-5</v>
      </c>
      <c r="N748">
        <f t="shared" si="151"/>
        <v>2.04E-4</v>
      </c>
      <c r="O748">
        <f t="shared" si="159"/>
        <v>0.12206148282097576</v>
      </c>
      <c r="P748">
        <f t="shared" si="153"/>
        <v>0.92333996606595004</v>
      </c>
      <c r="Q748">
        <f t="shared" si="154"/>
        <v>0.27060575928481667</v>
      </c>
      <c r="R748">
        <f t="shared" si="155"/>
        <v>0.27060575928481734</v>
      </c>
    </row>
    <row r="749" spans="6:18">
      <c r="F749">
        <f t="shared" si="160"/>
        <v>74.700000000000031</v>
      </c>
      <c r="G749">
        <f t="shared" si="148"/>
        <v>327.81527848101268</v>
      </c>
      <c r="H749">
        <f t="shared" si="156"/>
        <v>1.2206148282097575</v>
      </c>
      <c r="I749" s="4">
        <f t="shared" si="149"/>
        <v>4.3000000000000003E-6</v>
      </c>
      <c r="J749" s="5">
        <f t="shared" si="157"/>
        <v>7.9686274509800172E-7</v>
      </c>
      <c r="K749" s="5">
        <f t="shared" si="158"/>
        <v>9.0107089504907545E-4</v>
      </c>
      <c r="L749" s="5">
        <f t="shared" si="152"/>
        <v>3.0645414185207099E-9</v>
      </c>
      <c r="M749" s="6">
        <f t="shared" si="150"/>
        <v>1.4325689445948463E-5</v>
      </c>
      <c r="N749">
        <f t="shared" si="151"/>
        <v>2.04E-4</v>
      </c>
      <c r="O749">
        <f t="shared" si="159"/>
        <v>0.12206148282097576</v>
      </c>
      <c r="P749">
        <f t="shared" si="153"/>
        <v>0.92336819777982104</v>
      </c>
      <c r="Q749">
        <f t="shared" si="154"/>
        <v>0.27058006029260157</v>
      </c>
      <c r="R749">
        <f t="shared" si="155"/>
        <v>0.27058006029260223</v>
      </c>
    </row>
    <row r="750" spans="6:18">
      <c r="F750">
        <f t="shared" si="160"/>
        <v>74.800000000000026</v>
      </c>
      <c r="G750">
        <f t="shared" si="148"/>
        <v>327.81527848101268</v>
      </c>
      <c r="H750">
        <f t="shared" si="156"/>
        <v>1.2206148282097575</v>
      </c>
      <c r="I750" s="4">
        <f t="shared" si="149"/>
        <v>4.3000000000000003E-6</v>
      </c>
      <c r="J750" s="5">
        <f t="shared" si="157"/>
        <v>7.9686274509800172E-7</v>
      </c>
      <c r="K750" s="5">
        <f t="shared" si="158"/>
        <v>9.015008950490755E-4</v>
      </c>
      <c r="L750" s="5">
        <f t="shared" si="152"/>
        <v>3.068930801515973E-9</v>
      </c>
      <c r="M750" s="6">
        <f t="shared" si="150"/>
        <v>1.433936543151931E-5</v>
      </c>
      <c r="N750">
        <f t="shared" si="151"/>
        <v>2.04E-4</v>
      </c>
      <c r="O750">
        <f t="shared" si="159"/>
        <v>0.12206148282097576</v>
      </c>
      <c r="P750">
        <f t="shared" si="153"/>
        <v>0.92339637560387267</v>
      </c>
      <c r="Q750">
        <f t="shared" si="154"/>
        <v>0.27055441035564598</v>
      </c>
      <c r="R750">
        <f t="shared" si="155"/>
        <v>0.27055441035564665</v>
      </c>
    </row>
    <row r="751" spans="6:18">
      <c r="F751">
        <f t="shared" si="160"/>
        <v>74.90000000000002</v>
      </c>
      <c r="G751">
        <f t="shared" si="148"/>
        <v>327.81527848101268</v>
      </c>
      <c r="H751">
        <f t="shared" si="156"/>
        <v>1.2206148282097575</v>
      </c>
      <c r="I751" s="4">
        <f t="shared" si="149"/>
        <v>4.3000000000000003E-6</v>
      </c>
      <c r="J751" s="5">
        <f t="shared" si="157"/>
        <v>7.9686274509800172E-7</v>
      </c>
      <c r="K751" s="5">
        <f t="shared" si="158"/>
        <v>9.0193089504907555E-4</v>
      </c>
      <c r="L751" s="5">
        <f t="shared" si="152"/>
        <v>3.0733243738254292E-9</v>
      </c>
      <c r="M751" s="6">
        <f t="shared" si="150"/>
        <v>1.4353047941849759E-5</v>
      </c>
      <c r="N751">
        <f t="shared" si="151"/>
        <v>2.04E-4</v>
      </c>
      <c r="O751">
        <f t="shared" si="159"/>
        <v>0.12206148282097576</v>
      </c>
      <c r="P751">
        <f t="shared" si="153"/>
        <v>0.92342449966662721</v>
      </c>
      <c r="Q751">
        <f t="shared" si="154"/>
        <v>0.27052880935695744</v>
      </c>
      <c r="R751">
        <f t="shared" si="155"/>
        <v>0.27052880935695811</v>
      </c>
    </row>
    <row r="752" spans="6:18">
      <c r="F752">
        <f t="shared" si="160"/>
        <v>75.000000000000014</v>
      </c>
      <c r="G752">
        <f t="shared" si="148"/>
        <v>327.81527848101268</v>
      </c>
      <c r="H752">
        <f t="shared" si="156"/>
        <v>1.2206148282097575</v>
      </c>
      <c r="I752" s="4">
        <f t="shared" si="149"/>
        <v>4.3000000000000003E-6</v>
      </c>
      <c r="J752" s="5">
        <f t="shared" si="157"/>
        <v>7.9686274509800172E-7</v>
      </c>
      <c r="K752" s="5">
        <f t="shared" si="158"/>
        <v>9.023608950490756E-4</v>
      </c>
      <c r="L752" s="5">
        <f t="shared" si="152"/>
        <v>3.0777221374473074E-9</v>
      </c>
      <c r="M752" s="6">
        <f t="shared" si="150"/>
        <v>1.4366736976939808E-5</v>
      </c>
      <c r="N752">
        <f t="shared" si="151"/>
        <v>2.04E-4</v>
      </c>
      <c r="O752">
        <f t="shared" si="159"/>
        <v>0.12206148282097576</v>
      </c>
      <c r="P752">
        <f t="shared" si="153"/>
        <v>0.92345257009623949</v>
      </c>
      <c r="Q752">
        <f t="shared" si="154"/>
        <v>0.27050325717987816</v>
      </c>
      <c r="R752">
        <f t="shared" si="155"/>
        <v>0.27050325717987889</v>
      </c>
    </row>
    <row r="753" spans="6:18">
      <c r="F753">
        <f t="shared" si="160"/>
        <v>75.100000000000009</v>
      </c>
      <c r="G753">
        <f t="shared" si="148"/>
        <v>327.81527848101268</v>
      </c>
      <c r="H753">
        <f t="shared" si="156"/>
        <v>1.2206148282097575</v>
      </c>
      <c r="I753" s="4">
        <f t="shared" si="149"/>
        <v>4.3000000000000003E-6</v>
      </c>
      <c r="J753" s="5">
        <f t="shared" si="157"/>
        <v>7.9686274509800172E-7</v>
      </c>
      <c r="K753" s="5">
        <f t="shared" si="158"/>
        <v>9.0279089504907565E-4</v>
      </c>
      <c r="L753" s="5">
        <f t="shared" si="152"/>
        <v>3.0821240943798357E-9</v>
      </c>
      <c r="M753" s="6">
        <f t="shared" si="150"/>
        <v>1.4380432536789452E-5</v>
      </c>
      <c r="N753">
        <f t="shared" si="151"/>
        <v>2.04E-4</v>
      </c>
      <c r="O753">
        <f t="shared" si="159"/>
        <v>0.12206148282097576</v>
      </c>
      <c r="P753">
        <f t="shared" si="153"/>
        <v>0.92348058702049807</v>
      </c>
      <c r="Q753">
        <f t="shared" si="154"/>
        <v>0.27047775370808391</v>
      </c>
      <c r="R753">
        <f t="shared" si="155"/>
        <v>0.27047775370808463</v>
      </c>
    </row>
    <row r="754" spans="6:18">
      <c r="F754">
        <f t="shared" si="160"/>
        <v>75.2</v>
      </c>
      <c r="G754">
        <f t="shared" si="148"/>
        <v>327.81527848101268</v>
      </c>
      <c r="H754">
        <f t="shared" si="156"/>
        <v>1.2206148282097575</v>
      </c>
      <c r="I754" s="4">
        <f t="shared" si="149"/>
        <v>4.3000000000000003E-6</v>
      </c>
      <c r="J754" s="5">
        <f t="shared" si="157"/>
        <v>7.9686274509800172E-7</v>
      </c>
      <c r="K754" s="5">
        <f t="shared" si="158"/>
        <v>9.032208950490757E-4</v>
      </c>
      <c r="L754" s="5">
        <f t="shared" si="152"/>
        <v>3.0865302466212436E-9</v>
      </c>
      <c r="M754" s="6">
        <f t="shared" si="150"/>
        <v>1.4394134621398699E-5</v>
      </c>
      <c r="N754">
        <f t="shared" si="151"/>
        <v>2.04E-4</v>
      </c>
      <c r="O754">
        <f t="shared" si="159"/>
        <v>0.12206148282097576</v>
      </c>
      <c r="P754">
        <f t="shared" si="153"/>
        <v>0.92350855056682624</v>
      </c>
      <c r="Q754">
        <f t="shared" si="154"/>
        <v>0.27045229882558286</v>
      </c>
      <c r="R754">
        <f t="shared" si="155"/>
        <v>0.27045229882558358</v>
      </c>
    </row>
    <row r="755" spans="6:18">
      <c r="F755">
        <f t="shared" si="160"/>
        <v>75.3</v>
      </c>
      <c r="G755">
        <f t="shared" si="148"/>
        <v>327.81527848101268</v>
      </c>
      <c r="H755">
        <f t="shared" si="156"/>
        <v>1.2206148282097575</v>
      </c>
      <c r="I755" s="4">
        <f t="shared" si="149"/>
        <v>4.3000000000000003E-6</v>
      </c>
      <c r="J755" s="5">
        <f t="shared" si="157"/>
        <v>7.9686274509800172E-7</v>
      </c>
      <c r="K755" s="5">
        <f t="shared" si="158"/>
        <v>9.0365089504907575E-4</v>
      </c>
      <c r="L755" s="5">
        <f t="shared" si="152"/>
        <v>3.0909405961697603E-9</v>
      </c>
      <c r="M755" s="6">
        <f t="shared" si="150"/>
        <v>1.4407843230767544E-5</v>
      </c>
      <c r="N755">
        <f t="shared" si="151"/>
        <v>2.04E-4</v>
      </c>
      <c r="O755">
        <f t="shared" si="159"/>
        <v>0.12206148282097576</v>
      </c>
      <c r="P755">
        <f t="shared" si="153"/>
        <v>0.9235364608622828</v>
      </c>
      <c r="Q755">
        <f t="shared" si="154"/>
        <v>0.27042689241671447</v>
      </c>
      <c r="R755">
        <f t="shared" si="155"/>
        <v>0.27042689241671519</v>
      </c>
    </row>
    <row r="756" spans="6:18">
      <c r="F756">
        <f t="shared" si="160"/>
        <v>75.399999999999991</v>
      </c>
      <c r="G756">
        <f t="shared" si="148"/>
        <v>327.81527848101268</v>
      </c>
      <c r="H756">
        <f t="shared" si="156"/>
        <v>1.2206148282097575</v>
      </c>
      <c r="I756" s="4">
        <f t="shared" si="149"/>
        <v>4.3000000000000003E-6</v>
      </c>
      <c r="J756" s="5">
        <f t="shared" si="157"/>
        <v>7.9686274509800172E-7</v>
      </c>
      <c r="K756" s="5">
        <f t="shared" si="158"/>
        <v>9.0408089504907579E-4</v>
      </c>
      <c r="L756" s="5">
        <f t="shared" si="152"/>
        <v>3.0953551450236145E-9</v>
      </c>
      <c r="M756" s="6">
        <f t="shared" si="150"/>
        <v>1.4421558364895989E-5</v>
      </c>
      <c r="N756">
        <f t="shared" si="151"/>
        <v>2.04E-4</v>
      </c>
      <c r="O756">
        <f t="shared" si="159"/>
        <v>0.12206148282097576</v>
      </c>
      <c r="P756">
        <f t="shared" si="153"/>
        <v>0.92356431803356465</v>
      </c>
      <c r="Q756">
        <f t="shared" si="154"/>
        <v>0.27040153436614855</v>
      </c>
      <c r="R756">
        <f t="shared" si="155"/>
        <v>0.27040153436614922</v>
      </c>
    </row>
    <row r="757" spans="6:18">
      <c r="F757">
        <f t="shared" si="160"/>
        <v>75.499999999999986</v>
      </c>
      <c r="G757">
        <f t="shared" si="148"/>
        <v>327.81527848101268</v>
      </c>
      <c r="H757">
        <f t="shared" si="156"/>
        <v>1.2206148282097575</v>
      </c>
      <c r="I757" s="4">
        <f t="shared" si="149"/>
        <v>4.3000000000000003E-6</v>
      </c>
      <c r="J757" s="5">
        <f t="shared" si="157"/>
        <v>7.9686274509800172E-7</v>
      </c>
      <c r="K757" s="5">
        <f t="shared" si="158"/>
        <v>9.0451089504907584E-4</v>
      </c>
      <c r="L757" s="5">
        <f t="shared" si="152"/>
        <v>3.0997738951810351E-9</v>
      </c>
      <c r="M757" s="6">
        <f t="shared" si="150"/>
        <v>1.4435280023784037E-5</v>
      </c>
      <c r="N757">
        <f t="shared" si="151"/>
        <v>2.04E-4</v>
      </c>
      <c r="O757">
        <f t="shared" si="159"/>
        <v>0.12206148282097576</v>
      </c>
      <c r="P757">
        <f t="shared" si="153"/>
        <v>0.92359212220700648</v>
      </c>
      <c r="Q757">
        <f t="shared" si="154"/>
        <v>0.27037622455888388</v>
      </c>
      <c r="R757">
        <f t="shared" si="155"/>
        <v>0.27037622455888449</v>
      </c>
    </row>
    <row r="758" spans="6:18">
      <c r="F758">
        <f t="shared" si="160"/>
        <v>75.59999999999998</v>
      </c>
      <c r="G758">
        <f t="shared" si="148"/>
        <v>327.81527848101268</v>
      </c>
      <c r="H758">
        <f t="shared" si="156"/>
        <v>1.2206148282097575</v>
      </c>
      <c r="I758" s="4">
        <f t="shared" si="149"/>
        <v>4.3000000000000003E-6</v>
      </c>
      <c r="J758" s="5">
        <f t="shared" si="157"/>
        <v>7.9686274509800172E-7</v>
      </c>
      <c r="K758" s="5">
        <f t="shared" si="158"/>
        <v>9.0494089504907589E-4</v>
      </c>
      <c r="L758" s="5">
        <f t="shared" si="152"/>
        <v>3.1041968486402498E-9</v>
      </c>
      <c r="M758" s="6">
        <f t="shared" si="150"/>
        <v>1.4449008207431679E-5</v>
      </c>
      <c r="N758">
        <f t="shared" si="151"/>
        <v>2.04E-4</v>
      </c>
      <c r="O758">
        <f t="shared" si="159"/>
        <v>0.12206148282097576</v>
      </c>
      <c r="P758">
        <f t="shared" si="153"/>
        <v>0.92361987350858288</v>
      </c>
      <c r="Q758">
        <f t="shared" si="154"/>
        <v>0.27035096288024729</v>
      </c>
      <c r="R758">
        <f t="shared" si="155"/>
        <v>0.2703509628802479</v>
      </c>
    </row>
    <row r="759" spans="6:18">
      <c r="F759">
        <f t="shared" si="160"/>
        <v>75.699999999999974</v>
      </c>
      <c r="G759">
        <f t="shared" si="148"/>
        <v>327.81527848101268</v>
      </c>
      <c r="H759">
        <f t="shared" si="156"/>
        <v>1.2206148282097575</v>
      </c>
      <c r="I759" s="4">
        <f t="shared" si="149"/>
        <v>4.3000000000000003E-6</v>
      </c>
      <c r="J759" s="5">
        <f t="shared" si="157"/>
        <v>7.9686274509800172E-7</v>
      </c>
      <c r="K759" s="5">
        <f t="shared" si="158"/>
        <v>9.0537089504907594E-4</v>
      </c>
      <c r="L759" s="5">
        <f t="shared" si="152"/>
        <v>3.1086240073994887E-9</v>
      </c>
      <c r="M759" s="6">
        <f t="shared" si="150"/>
        <v>1.4462742915838924E-5</v>
      </c>
      <c r="N759">
        <f t="shared" si="151"/>
        <v>2.04E-4</v>
      </c>
      <c r="O759">
        <f t="shared" si="159"/>
        <v>0.12206148282097576</v>
      </c>
      <c r="P759">
        <f t="shared" si="153"/>
        <v>0.92364757206390913</v>
      </c>
      <c r="Q759">
        <f t="shared" si="154"/>
        <v>0.27032574921589259</v>
      </c>
      <c r="R759">
        <f t="shared" si="155"/>
        <v>0.27032574921589325</v>
      </c>
    </row>
    <row r="760" spans="6:18">
      <c r="F760">
        <f t="shared" si="160"/>
        <v>75.799999999999969</v>
      </c>
      <c r="G760">
        <f t="shared" si="148"/>
        <v>327.81527848101268</v>
      </c>
      <c r="H760">
        <f t="shared" si="156"/>
        <v>1.2206148282097575</v>
      </c>
      <c r="I760" s="4">
        <f t="shared" si="149"/>
        <v>4.3000000000000003E-6</v>
      </c>
      <c r="J760" s="5">
        <f t="shared" si="157"/>
        <v>7.9686274509800172E-7</v>
      </c>
      <c r="K760" s="5">
        <f t="shared" si="158"/>
        <v>9.0580089504907599E-4</v>
      </c>
      <c r="L760" s="5">
        <f t="shared" si="152"/>
        <v>3.1130553734569799E-9</v>
      </c>
      <c r="M760" s="6">
        <f t="shared" si="150"/>
        <v>1.4476484149005763E-5</v>
      </c>
      <c r="N760">
        <f t="shared" si="151"/>
        <v>2.04E-4</v>
      </c>
      <c r="O760">
        <f t="shared" si="159"/>
        <v>0.12206148282097576</v>
      </c>
      <c r="P760">
        <f t="shared" si="153"/>
        <v>0.92367521799824281</v>
      </c>
      <c r="Q760">
        <f t="shared" si="154"/>
        <v>0.27030058345179953</v>
      </c>
      <c r="R760">
        <f t="shared" si="155"/>
        <v>0.27030058345180014</v>
      </c>
    </row>
    <row r="761" spans="6:18">
      <c r="F761">
        <f t="shared" si="160"/>
        <v>75.899999999999963</v>
      </c>
      <c r="G761">
        <f t="shared" si="148"/>
        <v>327.81527848101268</v>
      </c>
      <c r="H761">
        <f t="shared" si="156"/>
        <v>1.2206148282097575</v>
      </c>
      <c r="I761" s="4">
        <f t="shared" si="149"/>
        <v>4.3000000000000003E-6</v>
      </c>
      <c r="J761" s="5">
        <f t="shared" si="157"/>
        <v>7.9686274509800172E-7</v>
      </c>
      <c r="K761" s="5">
        <f t="shared" si="158"/>
        <v>9.0623089504907604E-4</v>
      </c>
      <c r="L761" s="5">
        <f t="shared" si="152"/>
        <v>3.1174909488109531E-9</v>
      </c>
      <c r="M761" s="6">
        <f t="shared" si="150"/>
        <v>1.4490231906932206E-5</v>
      </c>
      <c r="N761">
        <f t="shared" si="151"/>
        <v>2.04E-4</v>
      </c>
      <c r="O761">
        <f t="shared" si="159"/>
        <v>0.12206148282097576</v>
      </c>
      <c r="P761">
        <f t="shared" si="153"/>
        <v>0.92370281143648481</v>
      </c>
      <c r="Q761">
        <f t="shared" si="154"/>
        <v>0.27027546547427239</v>
      </c>
      <c r="R761">
        <f t="shared" si="155"/>
        <v>0.270275465474273</v>
      </c>
    </row>
    <row r="762" spans="6:18">
      <c r="F762">
        <f t="shared" si="160"/>
        <v>75.999999999999957</v>
      </c>
      <c r="G762">
        <f t="shared" si="148"/>
        <v>327.81527848101268</v>
      </c>
      <c r="H762">
        <f t="shared" si="156"/>
        <v>1.2206148282097575</v>
      </c>
      <c r="I762" s="4">
        <f t="shared" si="149"/>
        <v>4.3000000000000003E-6</v>
      </c>
      <c r="J762" s="5">
        <f t="shared" si="157"/>
        <v>7.9686274509800172E-7</v>
      </c>
      <c r="K762" s="5">
        <f t="shared" si="158"/>
        <v>9.0666089504907608E-4</v>
      </c>
      <c r="L762" s="5">
        <f t="shared" si="152"/>
        <v>3.1219307354596372E-9</v>
      </c>
      <c r="M762" s="6">
        <f t="shared" si="150"/>
        <v>1.4503986189618248E-5</v>
      </c>
      <c r="N762">
        <f t="shared" si="151"/>
        <v>2.04E-4</v>
      </c>
      <c r="O762">
        <f t="shared" si="159"/>
        <v>0.12206148282097576</v>
      </c>
      <c r="P762">
        <f t="shared" si="153"/>
        <v>0.9237303525031797</v>
      </c>
      <c r="Q762">
        <f t="shared" si="154"/>
        <v>0.27025039516993937</v>
      </c>
      <c r="R762">
        <f t="shared" si="155"/>
        <v>0.27025039516993998</v>
      </c>
    </row>
    <row r="763" spans="6:18">
      <c r="F763">
        <f t="shared" si="160"/>
        <v>76.099999999999952</v>
      </c>
      <c r="G763">
        <f t="shared" si="148"/>
        <v>327.81527848101268</v>
      </c>
      <c r="H763">
        <f t="shared" si="156"/>
        <v>1.2206148282097575</v>
      </c>
      <c r="I763" s="4">
        <f t="shared" si="149"/>
        <v>4.3000000000000003E-6</v>
      </c>
      <c r="J763" s="5">
        <f t="shared" si="157"/>
        <v>7.9686274509800172E-7</v>
      </c>
      <c r="K763" s="5">
        <f t="shared" si="158"/>
        <v>9.0709089504907613E-4</v>
      </c>
      <c r="L763" s="5">
        <f t="shared" si="152"/>
        <v>3.1263747354012595E-9</v>
      </c>
      <c r="M763" s="6">
        <f t="shared" si="150"/>
        <v>1.4517746997063888E-5</v>
      </c>
      <c r="N763">
        <f t="shared" si="151"/>
        <v>2.04E-4</v>
      </c>
      <c r="O763">
        <f t="shared" si="159"/>
        <v>0.12206148282097576</v>
      </c>
      <c r="P763">
        <f t="shared" si="153"/>
        <v>0.92375784132251848</v>
      </c>
      <c r="Q763">
        <f t="shared" si="154"/>
        <v>0.27022537242575112</v>
      </c>
      <c r="R763">
        <f t="shared" si="155"/>
        <v>0.27022537242575173</v>
      </c>
    </row>
    <row r="764" spans="6:18">
      <c r="F764">
        <f t="shared" si="160"/>
        <v>76.199999999999946</v>
      </c>
      <c r="G764">
        <f t="shared" si="148"/>
        <v>327.81527848101268</v>
      </c>
      <c r="H764">
        <f t="shared" si="156"/>
        <v>1.2206148282097575</v>
      </c>
      <c r="I764" s="4">
        <f t="shared" si="149"/>
        <v>4.3000000000000003E-6</v>
      </c>
      <c r="J764" s="5">
        <f t="shared" si="157"/>
        <v>7.9686274509800172E-7</v>
      </c>
      <c r="K764" s="5">
        <f t="shared" si="158"/>
        <v>9.0752089504907618E-4</v>
      </c>
      <c r="L764" s="5">
        <f t="shared" si="152"/>
        <v>3.1308229506340503E-9</v>
      </c>
      <c r="M764" s="6">
        <f t="shared" si="150"/>
        <v>1.4531514329269126E-5</v>
      </c>
      <c r="N764">
        <f t="shared" si="151"/>
        <v>2.04E-4</v>
      </c>
      <c r="O764">
        <f t="shared" si="159"/>
        <v>0.12206148282097576</v>
      </c>
      <c r="P764">
        <f t="shared" si="153"/>
        <v>0.92378527801833854</v>
      </c>
      <c r="Q764">
        <f t="shared" si="154"/>
        <v>0.27020039712897997</v>
      </c>
      <c r="R764">
        <f t="shared" si="155"/>
        <v>0.27020039712898053</v>
      </c>
    </row>
    <row r="765" spans="6:18">
      <c r="F765">
        <f t="shared" si="160"/>
        <v>76.29999999999994</v>
      </c>
      <c r="G765">
        <f t="shared" si="148"/>
        <v>327.81527848101268</v>
      </c>
      <c r="H765">
        <f t="shared" si="156"/>
        <v>1.2206148282097575</v>
      </c>
      <c r="I765" s="4">
        <f t="shared" si="149"/>
        <v>4.3000000000000003E-6</v>
      </c>
      <c r="J765" s="5">
        <f t="shared" si="157"/>
        <v>7.9686274509800172E-7</v>
      </c>
      <c r="K765" s="5">
        <f t="shared" si="158"/>
        <v>9.0795089504907623E-4</v>
      </c>
      <c r="L765" s="5">
        <f t="shared" si="152"/>
        <v>3.135275383156238E-9</v>
      </c>
      <c r="M765" s="6">
        <f t="shared" si="150"/>
        <v>1.4545288186233964E-5</v>
      </c>
      <c r="N765">
        <f t="shared" si="151"/>
        <v>2.04E-4</v>
      </c>
      <c r="O765">
        <f t="shared" si="159"/>
        <v>0.12206148282097576</v>
      </c>
      <c r="P765">
        <f t="shared" si="153"/>
        <v>0.92381266271412521</v>
      </c>
      <c r="Q765">
        <f t="shared" si="154"/>
        <v>0.27017546916721863</v>
      </c>
      <c r="R765">
        <f t="shared" si="155"/>
        <v>0.27017546916721913</v>
      </c>
    </row>
    <row r="766" spans="6:18">
      <c r="F766">
        <f t="shared" si="160"/>
        <v>76.399999999999935</v>
      </c>
      <c r="G766">
        <f t="shared" si="148"/>
        <v>327.81527848101268</v>
      </c>
      <c r="H766">
        <f t="shared" si="156"/>
        <v>1.2206148282097575</v>
      </c>
      <c r="I766" s="4">
        <f t="shared" si="149"/>
        <v>4.3000000000000003E-6</v>
      </c>
      <c r="J766" s="5">
        <f t="shared" si="157"/>
        <v>7.9686274509800172E-7</v>
      </c>
      <c r="K766" s="5">
        <f t="shared" si="158"/>
        <v>9.0838089504907628E-4</v>
      </c>
      <c r="L766" s="5">
        <f t="shared" si="152"/>
        <v>3.1397320349660516E-9</v>
      </c>
      <c r="M766" s="6">
        <f t="shared" si="150"/>
        <v>1.4559068567958402E-5</v>
      </c>
      <c r="N766">
        <f t="shared" si="151"/>
        <v>2.04E-4</v>
      </c>
      <c r="O766">
        <f t="shared" si="159"/>
        <v>0.12206148282097576</v>
      </c>
      <c r="P766">
        <f t="shared" si="153"/>
        <v>0.9238399955330131</v>
      </c>
      <c r="Q766">
        <f t="shared" si="154"/>
        <v>0.27015058842837919</v>
      </c>
      <c r="R766">
        <f t="shared" si="155"/>
        <v>0.27015058842837969</v>
      </c>
    </row>
    <row r="767" spans="6:18">
      <c r="F767">
        <f t="shared" si="160"/>
        <v>76.499999999999929</v>
      </c>
      <c r="G767">
        <f t="shared" si="148"/>
        <v>327.81527848101268</v>
      </c>
      <c r="H767">
        <f t="shared" si="156"/>
        <v>1.2206148282097575</v>
      </c>
      <c r="I767" s="4">
        <f t="shared" si="149"/>
        <v>4.3000000000000003E-6</v>
      </c>
      <c r="J767" s="5">
        <f t="shared" si="157"/>
        <v>7.9686274509800172E-7</v>
      </c>
      <c r="K767" s="5">
        <f t="shared" si="158"/>
        <v>9.0881089504907633E-4</v>
      </c>
      <c r="L767" s="5">
        <f t="shared" si="152"/>
        <v>3.1441929080617206E-9</v>
      </c>
      <c r="M767" s="6">
        <f t="shared" si="150"/>
        <v>1.4572855474442445E-5</v>
      </c>
      <c r="N767">
        <f t="shared" si="151"/>
        <v>2.04E-4</v>
      </c>
      <c r="O767">
        <f t="shared" si="159"/>
        <v>0.12206148282097576</v>
      </c>
      <c r="P767">
        <f t="shared" si="153"/>
        <v>0.92386727659778689</v>
      </c>
      <c r="Q767">
        <f t="shared" si="154"/>
        <v>0.27012575480069217</v>
      </c>
      <c r="R767">
        <f t="shared" si="155"/>
        <v>0.27012575480069262</v>
      </c>
    </row>
    <row r="768" spans="6:18">
      <c r="F768">
        <f t="shared" si="160"/>
        <v>76.599999999999923</v>
      </c>
      <c r="G768">
        <f t="shared" si="148"/>
        <v>327.81527848101268</v>
      </c>
      <c r="H768">
        <f t="shared" si="156"/>
        <v>1.2206148282097575</v>
      </c>
      <c r="I768" s="4">
        <f t="shared" si="149"/>
        <v>4.3000000000000003E-6</v>
      </c>
      <c r="J768" s="5">
        <f t="shared" si="157"/>
        <v>7.9686274509800172E-7</v>
      </c>
      <c r="K768" s="5">
        <f t="shared" si="158"/>
        <v>9.0924089504907637E-4</v>
      </c>
      <c r="L768" s="5">
        <f t="shared" si="152"/>
        <v>3.1486580044414726E-9</v>
      </c>
      <c r="M768" s="6">
        <f t="shared" si="150"/>
        <v>1.4586648905686081E-5</v>
      </c>
      <c r="N768">
        <f t="shared" si="151"/>
        <v>2.04E-4</v>
      </c>
      <c r="O768">
        <f t="shared" si="159"/>
        <v>0.12206148282097576</v>
      </c>
      <c r="P768">
        <f t="shared" si="153"/>
        <v>0.92389450603088275</v>
      </c>
      <c r="Q768">
        <f t="shared" si="154"/>
        <v>0.27010096817270535</v>
      </c>
      <c r="R768">
        <f t="shared" si="155"/>
        <v>0.27010096817270579</v>
      </c>
    </row>
    <row r="769" spans="6:18">
      <c r="F769">
        <f t="shared" si="160"/>
        <v>76.699999999999918</v>
      </c>
      <c r="G769">
        <f t="shared" si="148"/>
        <v>327.81527848101268</v>
      </c>
      <c r="H769">
        <f t="shared" si="156"/>
        <v>1.2206148282097575</v>
      </c>
      <c r="I769" s="4">
        <f t="shared" si="149"/>
        <v>4.3000000000000003E-6</v>
      </c>
      <c r="J769" s="5">
        <f t="shared" si="157"/>
        <v>7.9686274509800172E-7</v>
      </c>
      <c r="K769" s="5">
        <f t="shared" si="158"/>
        <v>9.0967089504907642E-4</v>
      </c>
      <c r="L769" s="5">
        <f t="shared" si="152"/>
        <v>3.1531273261035369E-9</v>
      </c>
      <c r="M769" s="6">
        <f t="shared" si="150"/>
        <v>1.4600448861689316E-5</v>
      </c>
      <c r="N769">
        <f t="shared" si="151"/>
        <v>2.04E-4</v>
      </c>
      <c r="O769">
        <f t="shared" si="159"/>
        <v>0.12206148282097576</v>
      </c>
      <c r="P769">
        <f t="shared" si="153"/>
        <v>0.92392168395438956</v>
      </c>
      <c r="Q769">
        <f t="shared" si="154"/>
        <v>0.27007622843328277</v>
      </c>
      <c r="R769">
        <f t="shared" si="155"/>
        <v>0.27007622843328322</v>
      </c>
    </row>
    <row r="770" spans="6:18">
      <c r="F770">
        <f t="shared" si="160"/>
        <v>76.799999999999912</v>
      </c>
      <c r="G770">
        <f t="shared" ref="G770:G833" si="161">Tc+R_*F770</f>
        <v>327.81527848101268</v>
      </c>
      <c r="H770">
        <f t="shared" si="156"/>
        <v>1.2206148282097575</v>
      </c>
      <c r="I770" s="4">
        <f t="shared" ref="I770:I833" si="162">we</f>
        <v>4.3000000000000003E-6</v>
      </c>
      <c r="J770" s="5">
        <f t="shared" si="157"/>
        <v>7.9686274509800172E-7</v>
      </c>
      <c r="K770" s="5">
        <f t="shared" si="158"/>
        <v>9.1010089504907647E-4</v>
      </c>
      <c r="L770" s="5">
        <f t="shared" si="152"/>
        <v>3.157600875046142E-9</v>
      </c>
      <c r="M770" s="6">
        <f t="shared" ref="M770:M833" si="163">f2_*f3_/f1_/K770*L770</f>
        <v>1.4614255342452148E-5</v>
      </c>
      <c r="N770">
        <f t="shared" ref="N770:N833" si="164">del_dl</f>
        <v>2.04E-4</v>
      </c>
      <c r="O770">
        <f t="shared" si="159"/>
        <v>0.12206148282097576</v>
      </c>
      <c r="P770">
        <f t="shared" si="153"/>
        <v>0.9239488104900494</v>
      </c>
      <c r="Q770">
        <f t="shared" si="154"/>
        <v>0.27005153547160371</v>
      </c>
      <c r="R770">
        <f t="shared" si="155"/>
        <v>0.27005153547160415</v>
      </c>
    </row>
    <row r="771" spans="6:18">
      <c r="F771">
        <f t="shared" si="160"/>
        <v>76.899999999999906</v>
      </c>
      <c r="G771">
        <f t="shared" si="161"/>
        <v>327.81527848101268</v>
      </c>
      <c r="H771">
        <f t="shared" si="156"/>
        <v>1.2206148282097575</v>
      </c>
      <c r="I771" s="4">
        <f t="shared" si="162"/>
        <v>4.3000000000000003E-6</v>
      </c>
      <c r="J771" s="5">
        <f t="shared" si="157"/>
        <v>7.9686274509800172E-7</v>
      </c>
      <c r="K771" s="5">
        <f t="shared" si="158"/>
        <v>9.1053089504907652E-4</v>
      </c>
      <c r="L771" s="5">
        <f t="shared" ref="L771:L834" si="165">K771^3*4/3*PI()</f>
        <v>3.1620786532675184E-9</v>
      </c>
      <c r="M771" s="6">
        <f t="shared" si="163"/>
        <v>1.4628068347974586E-5</v>
      </c>
      <c r="N771">
        <f t="shared" si="164"/>
        <v>2.04E-4</v>
      </c>
      <c r="O771">
        <f t="shared" si="159"/>
        <v>0.12206148282097576</v>
      </c>
      <c r="P771">
        <f t="shared" ref="P771:P834" si="166">R771*O771+(1-R771)*H771</f>
        <v>0.92397588575926037</v>
      </c>
      <c r="Q771">
        <f t="shared" ref="Q771:Q834" si="167">Q770+pl/ps*Dl/N770*((Tc-Tf)/ml-Co)/H770/(1-kpart)*M770*dt/L770-Q770*3/K770*we*dt</f>
        <v>0.27002688917716161</v>
      </c>
      <c r="R771">
        <f t="shared" ref="R771:R834" si="168">esidtGeral(R770,K770,MAX(I770,J770),pl,ps,kpart,H770,(H771-H770)/dt,M770,L770,Dl,N770,Co,dt)</f>
        <v>0.270026889177162</v>
      </c>
    </row>
    <row r="772" spans="6:18">
      <c r="F772">
        <f t="shared" si="160"/>
        <v>76.999999999999901</v>
      </c>
      <c r="G772">
        <f t="shared" si="161"/>
        <v>327.81527848101268</v>
      </c>
      <c r="H772">
        <f t="shared" si="156"/>
        <v>1.2206148282097575</v>
      </c>
      <c r="I772" s="4">
        <f t="shared" si="162"/>
        <v>4.3000000000000003E-6</v>
      </c>
      <c r="J772" s="5">
        <f t="shared" si="157"/>
        <v>7.9686274509800172E-7</v>
      </c>
      <c r="K772" s="5">
        <f t="shared" si="158"/>
        <v>9.1096089504907657E-4</v>
      </c>
      <c r="L772" s="5">
        <f t="shared" si="165"/>
        <v>3.1665606627658929E-9</v>
      </c>
      <c r="M772" s="6">
        <f t="shared" si="163"/>
        <v>1.464188787825662E-5</v>
      </c>
      <c r="N772">
        <f t="shared" si="164"/>
        <v>2.04E-4</v>
      </c>
      <c r="O772">
        <f t="shared" si="159"/>
        <v>0.12206148282097576</v>
      </c>
      <c r="P772">
        <f t="shared" si="166"/>
        <v>0.92400290988307532</v>
      </c>
      <c r="Q772">
        <f t="shared" si="167"/>
        <v>0.2700022894397629</v>
      </c>
      <c r="R772">
        <f t="shared" si="168"/>
        <v>0.27000228943976329</v>
      </c>
    </row>
    <row r="773" spans="6:18">
      <c r="F773">
        <f t="shared" si="160"/>
        <v>77.099999999999895</v>
      </c>
      <c r="G773">
        <f t="shared" si="161"/>
        <v>327.81527848101268</v>
      </c>
      <c r="H773">
        <f t="shared" si="156"/>
        <v>1.2206148282097575</v>
      </c>
      <c r="I773" s="4">
        <f t="shared" si="162"/>
        <v>4.3000000000000003E-6</v>
      </c>
      <c r="J773" s="5">
        <f t="shared" si="157"/>
        <v>7.9686274509800172E-7</v>
      </c>
      <c r="K773" s="5">
        <f t="shared" si="158"/>
        <v>9.1139089504907662E-4</v>
      </c>
      <c r="L773" s="5">
        <f t="shared" si="165"/>
        <v>3.1710469055394954E-9</v>
      </c>
      <c r="M773" s="6">
        <f t="shared" si="163"/>
        <v>1.4655713933298254E-5</v>
      </c>
      <c r="N773">
        <f t="shared" si="164"/>
        <v>2.04E-4</v>
      </c>
      <c r="O773">
        <f t="shared" si="159"/>
        <v>0.12206148282097576</v>
      </c>
      <c r="P773">
        <f t="shared" si="166"/>
        <v>0.92402988298220523</v>
      </c>
      <c r="Q773">
        <f t="shared" si="167"/>
        <v>0.26997773614952625</v>
      </c>
      <c r="R773">
        <f t="shared" si="168"/>
        <v>0.26997773614952664</v>
      </c>
    </row>
    <row r="774" spans="6:18">
      <c r="F774">
        <f t="shared" si="160"/>
        <v>77.199999999999889</v>
      </c>
      <c r="G774">
        <f t="shared" si="161"/>
        <v>327.81527848101268</v>
      </c>
      <c r="H774">
        <f t="shared" si="156"/>
        <v>1.2206148282097575</v>
      </c>
      <c r="I774" s="4">
        <f t="shared" si="162"/>
        <v>4.3000000000000003E-6</v>
      </c>
      <c r="J774" s="5">
        <f t="shared" si="157"/>
        <v>7.9686274509800172E-7</v>
      </c>
      <c r="K774" s="5">
        <f t="shared" si="158"/>
        <v>9.1182089504907666E-4</v>
      </c>
      <c r="L774" s="5">
        <f t="shared" si="165"/>
        <v>3.1755373835865549E-9</v>
      </c>
      <c r="M774" s="6">
        <f t="shared" si="163"/>
        <v>1.4669546513099486E-5</v>
      </c>
      <c r="N774">
        <f t="shared" si="164"/>
        <v>2.04E-4</v>
      </c>
      <c r="O774">
        <f t="shared" si="159"/>
        <v>0.12206148282097576</v>
      </c>
      <c r="P774">
        <f t="shared" si="166"/>
        <v>0.92405680517701849</v>
      </c>
      <c r="Q774">
        <f t="shared" si="167"/>
        <v>0.26995322919688136</v>
      </c>
      <c r="R774">
        <f t="shared" si="168"/>
        <v>0.26995322919688175</v>
      </c>
    </row>
    <row r="775" spans="6:18">
      <c r="F775">
        <f t="shared" si="160"/>
        <v>77.299999999999883</v>
      </c>
      <c r="G775">
        <f t="shared" si="161"/>
        <v>327.81527848101268</v>
      </c>
      <c r="H775">
        <f t="shared" si="156"/>
        <v>1.2206148282097575</v>
      </c>
      <c r="I775" s="4">
        <f t="shared" si="162"/>
        <v>4.3000000000000003E-6</v>
      </c>
      <c r="J775" s="5">
        <f t="shared" si="157"/>
        <v>7.9686274509800172E-7</v>
      </c>
      <c r="K775" s="5">
        <f t="shared" si="158"/>
        <v>9.1225089504907671E-4</v>
      </c>
      <c r="L775" s="5">
        <f t="shared" si="165"/>
        <v>3.1800320989053002E-9</v>
      </c>
      <c r="M775" s="6">
        <f t="shared" si="163"/>
        <v>1.4683385617660321E-5</v>
      </c>
      <c r="N775">
        <f t="shared" si="164"/>
        <v>2.04E-4</v>
      </c>
      <c r="O775">
        <f t="shared" si="159"/>
        <v>0.12206148282097576</v>
      </c>
      <c r="P775">
        <f t="shared" si="166"/>
        <v>0.92408367658754365</v>
      </c>
      <c r="Q775">
        <f t="shared" si="167"/>
        <v>0.26992876847256791</v>
      </c>
      <c r="R775">
        <f t="shared" si="168"/>
        <v>0.2699287684725683</v>
      </c>
    </row>
    <row r="776" spans="6:18">
      <c r="F776">
        <f t="shared" si="160"/>
        <v>77.399999999999878</v>
      </c>
      <c r="G776">
        <f t="shared" si="161"/>
        <v>327.81527848101268</v>
      </c>
      <c r="H776">
        <f t="shared" si="156"/>
        <v>1.2206148282097575</v>
      </c>
      <c r="I776" s="4">
        <f t="shared" si="162"/>
        <v>4.3000000000000003E-6</v>
      </c>
      <c r="J776" s="5">
        <f t="shared" si="157"/>
        <v>7.9686274509800172E-7</v>
      </c>
      <c r="K776" s="5">
        <f t="shared" si="158"/>
        <v>9.1268089504907676E-4</v>
      </c>
      <c r="L776" s="5">
        <f t="shared" si="165"/>
        <v>3.1845310534939591E-9</v>
      </c>
      <c r="M776" s="6">
        <f t="shared" si="163"/>
        <v>1.4697231246980752E-5</v>
      </c>
      <c r="N776">
        <f t="shared" si="164"/>
        <v>2.04E-4</v>
      </c>
      <c r="O776">
        <f t="shared" si="159"/>
        <v>0.12206148282097576</v>
      </c>
      <c r="P776">
        <f t="shared" si="166"/>
        <v>0.9241104973334695</v>
      </c>
      <c r="Q776">
        <f t="shared" si="167"/>
        <v>0.26990435386763462</v>
      </c>
      <c r="R776">
        <f t="shared" si="168"/>
        <v>0.26990435386763501</v>
      </c>
    </row>
    <row r="777" spans="6:18">
      <c r="F777">
        <f t="shared" si="160"/>
        <v>77.499999999999872</v>
      </c>
      <c r="G777">
        <f t="shared" si="161"/>
        <v>327.81527848101268</v>
      </c>
      <c r="H777">
        <f t="shared" si="156"/>
        <v>1.2206148282097575</v>
      </c>
      <c r="I777" s="4">
        <f t="shared" si="162"/>
        <v>4.3000000000000003E-6</v>
      </c>
      <c r="J777" s="5">
        <f t="shared" si="157"/>
        <v>7.9686274509800172E-7</v>
      </c>
      <c r="K777" s="5">
        <f t="shared" si="158"/>
        <v>9.1311089504907681E-4</v>
      </c>
      <c r="L777" s="5">
        <f t="shared" si="165"/>
        <v>3.1890342493507615E-9</v>
      </c>
      <c r="M777" s="6">
        <f t="shared" si="163"/>
        <v>1.4711083401060782E-5</v>
      </c>
      <c r="N777">
        <f t="shared" si="164"/>
        <v>2.04E-4</v>
      </c>
      <c r="O777">
        <f t="shared" si="159"/>
        <v>0.12206148282097576</v>
      </c>
      <c r="P777">
        <f t="shared" si="166"/>
        <v>0.92413726753414638</v>
      </c>
      <c r="Q777">
        <f t="shared" si="167"/>
        <v>0.26987998527343815</v>
      </c>
      <c r="R777">
        <f t="shared" si="168"/>
        <v>0.26987998527343854</v>
      </c>
    </row>
    <row r="778" spans="6:18">
      <c r="F778">
        <f t="shared" si="160"/>
        <v>77.599999999999866</v>
      </c>
      <c r="G778">
        <f t="shared" si="161"/>
        <v>327.81527848101268</v>
      </c>
      <c r="H778">
        <f t="shared" si="156"/>
        <v>1.2206148282097575</v>
      </c>
      <c r="I778" s="4">
        <f t="shared" si="162"/>
        <v>4.3000000000000003E-6</v>
      </c>
      <c r="J778" s="5">
        <f t="shared" si="157"/>
        <v>7.9686274509800172E-7</v>
      </c>
      <c r="K778" s="5">
        <f t="shared" si="158"/>
        <v>9.1354089504907686E-4</v>
      </c>
      <c r="L778" s="5">
        <f t="shared" si="165"/>
        <v>3.1935416884739361E-9</v>
      </c>
      <c r="M778" s="6">
        <f t="shared" si="163"/>
        <v>1.4724942079900415E-5</v>
      </c>
      <c r="N778">
        <f t="shared" si="164"/>
        <v>2.04E-4</v>
      </c>
      <c r="O778">
        <f t="shared" si="159"/>
        <v>0.12206148282097576</v>
      </c>
      <c r="P778">
        <f t="shared" si="166"/>
        <v>0.92416398730858773</v>
      </c>
      <c r="Q778">
        <f t="shared" si="167"/>
        <v>0.26985566258164218</v>
      </c>
      <c r="R778">
        <f t="shared" si="168"/>
        <v>0.26985566258164262</v>
      </c>
    </row>
    <row r="779" spans="6:18">
      <c r="F779">
        <f t="shared" si="160"/>
        <v>77.699999999999861</v>
      </c>
      <c r="G779">
        <f t="shared" si="161"/>
        <v>327.81527848101268</v>
      </c>
      <c r="H779">
        <f t="shared" si="156"/>
        <v>1.2206148282097575</v>
      </c>
      <c r="I779" s="4">
        <f t="shared" si="162"/>
        <v>4.3000000000000003E-6</v>
      </c>
      <c r="J779" s="5">
        <f t="shared" si="157"/>
        <v>7.9686274509800172E-7</v>
      </c>
      <c r="K779" s="5">
        <f t="shared" si="158"/>
        <v>9.1397089504907691E-4</v>
      </c>
      <c r="L779" s="5">
        <f t="shared" si="165"/>
        <v>3.1980533728617108E-9</v>
      </c>
      <c r="M779" s="6">
        <f t="shared" si="163"/>
        <v>1.473880728349964E-5</v>
      </c>
      <c r="N779">
        <f t="shared" si="164"/>
        <v>2.04E-4</v>
      </c>
      <c r="O779">
        <f t="shared" si="159"/>
        <v>0.12206148282097576</v>
      </c>
      <c r="P779">
        <f t="shared" si="166"/>
        <v>0.92419065677547052</v>
      </c>
      <c r="Q779">
        <f t="shared" si="167"/>
        <v>0.26983138568421638</v>
      </c>
      <c r="R779">
        <f t="shared" si="168"/>
        <v>0.26983138568421683</v>
      </c>
    </row>
    <row r="780" spans="6:18">
      <c r="F780">
        <f t="shared" si="160"/>
        <v>77.799999999999855</v>
      </c>
      <c r="G780">
        <f t="shared" si="161"/>
        <v>327.81527848101268</v>
      </c>
      <c r="H780">
        <f t="shared" si="156"/>
        <v>1.2206148282097575</v>
      </c>
      <c r="I780" s="4">
        <f t="shared" si="162"/>
        <v>4.3000000000000003E-6</v>
      </c>
      <c r="J780" s="5">
        <f t="shared" si="157"/>
        <v>7.9686274509800172E-7</v>
      </c>
      <c r="K780" s="5">
        <f t="shared" si="158"/>
        <v>9.1440089504907696E-4</v>
      </c>
      <c r="L780" s="5">
        <f t="shared" si="165"/>
        <v>3.2025693045123172E-9</v>
      </c>
      <c r="M780" s="6">
        <f t="shared" si="163"/>
        <v>1.4752679011858473E-5</v>
      </c>
      <c r="N780">
        <f t="shared" si="164"/>
        <v>2.04E-4</v>
      </c>
      <c r="O780">
        <f t="shared" si="159"/>
        <v>0.12206148282097576</v>
      </c>
      <c r="P780">
        <f t="shared" si="166"/>
        <v>0.92421727605313686</v>
      </c>
      <c r="Q780">
        <f t="shared" si="167"/>
        <v>0.26980715447343528</v>
      </c>
      <c r="R780">
        <f t="shared" si="168"/>
        <v>0.26980715447343573</v>
      </c>
    </row>
    <row r="781" spans="6:18">
      <c r="F781">
        <f t="shared" si="160"/>
        <v>77.899999999999849</v>
      </c>
      <c r="G781">
        <f t="shared" si="161"/>
        <v>327.81527848101268</v>
      </c>
      <c r="H781">
        <f t="shared" si="156"/>
        <v>1.2206148282097575</v>
      </c>
      <c r="I781" s="4">
        <f t="shared" si="162"/>
        <v>4.3000000000000003E-6</v>
      </c>
      <c r="J781" s="5">
        <f t="shared" si="157"/>
        <v>7.9686274509800172E-7</v>
      </c>
      <c r="K781" s="5">
        <f t="shared" si="158"/>
        <v>9.14830895049077E-4</v>
      </c>
      <c r="L781" s="5">
        <f t="shared" si="165"/>
        <v>3.207089485423981E-9</v>
      </c>
      <c r="M781" s="6">
        <f t="shared" si="163"/>
        <v>1.4766557264976899E-5</v>
      </c>
      <c r="N781">
        <f t="shared" si="164"/>
        <v>2.04E-4</v>
      </c>
      <c r="O781">
        <f t="shared" si="159"/>
        <v>0.12206148282097576</v>
      </c>
      <c r="P781">
        <f t="shared" si="166"/>
        <v>0.92424384525959502</v>
      </c>
      <c r="Q781">
        <f t="shared" si="167"/>
        <v>0.26978296884187747</v>
      </c>
      <c r="R781">
        <f t="shared" si="168"/>
        <v>0.26978296884187791</v>
      </c>
    </row>
    <row r="782" spans="6:18">
      <c r="F782">
        <f t="shared" si="160"/>
        <v>77.999999999999844</v>
      </c>
      <c r="G782">
        <f t="shared" si="161"/>
        <v>327.81527848101268</v>
      </c>
      <c r="H782">
        <f t="shared" si="156"/>
        <v>1.2206148282097575</v>
      </c>
      <c r="I782" s="4">
        <f t="shared" si="162"/>
        <v>4.3000000000000003E-6</v>
      </c>
      <c r="J782" s="5">
        <f t="shared" si="157"/>
        <v>7.9686274509800172E-7</v>
      </c>
      <c r="K782" s="5">
        <f t="shared" si="158"/>
        <v>9.1526089504907705E-4</v>
      </c>
      <c r="L782" s="5">
        <f t="shared" si="165"/>
        <v>3.2116139175949326E-9</v>
      </c>
      <c r="M782" s="6">
        <f t="shared" si="163"/>
        <v>1.4780442042854925E-5</v>
      </c>
      <c r="N782">
        <f t="shared" si="164"/>
        <v>2.04E-4</v>
      </c>
      <c r="O782">
        <f t="shared" si="159"/>
        <v>0.12206148282097576</v>
      </c>
      <c r="P782">
        <f t="shared" si="166"/>
        <v>0.92427036451252043</v>
      </c>
      <c r="Q782">
        <f t="shared" si="167"/>
        <v>0.2697588286824244</v>
      </c>
      <c r="R782">
        <f t="shared" si="168"/>
        <v>0.26975882868242484</v>
      </c>
    </row>
    <row r="783" spans="6:18">
      <c r="F783">
        <f t="shared" si="160"/>
        <v>78.099999999999838</v>
      </c>
      <c r="G783">
        <f t="shared" si="161"/>
        <v>327.81527848101268</v>
      </c>
      <c r="H783">
        <f t="shared" si="156"/>
        <v>1.2206148282097575</v>
      </c>
      <c r="I783" s="4">
        <f t="shared" si="162"/>
        <v>4.3000000000000003E-6</v>
      </c>
      <c r="J783" s="5">
        <f t="shared" si="157"/>
        <v>7.9686274509800172E-7</v>
      </c>
      <c r="K783" s="5">
        <f t="shared" si="158"/>
        <v>9.156908950490771E-4</v>
      </c>
      <c r="L783" s="5">
        <f t="shared" si="165"/>
        <v>3.216142603023401E-9</v>
      </c>
      <c r="M783" s="6">
        <f t="shared" si="163"/>
        <v>1.4794333345492554E-5</v>
      </c>
      <c r="N783">
        <f t="shared" si="164"/>
        <v>2.04E-4</v>
      </c>
      <c r="O783">
        <f t="shared" si="159"/>
        <v>0.12206148282097576</v>
      </c>
      <c r="P783">
        <f t="shared" si="166"/>
        <v>0.92429683392925677</v>
      </c>
      <c r="Q783">
        <f t="shared" si="167"/>
        <v>0.26973473388825947</v>
      </c>
      <c r="R783">
        <f t="shared" si="168"/>
        <v>0.26973473388825997</v>
      </c>
    </row>
    <row r="784" spans="6:18">
      <c r="F784">
        <f t="shared" si="160"/>
        <v>78.199999999999832</v>
      </c>
      <c r="G784">
        <f t="shared" si="161"/>
        <v>327.81527848101268</v>
      </c>
      <c r="H784">
        <f t="shared" si="156"/>
        <v>1.2206148282097575</v>
      </c>
      <c r="I784" s="4">
        <f t="shared" si="162"/>
        <v>4.3000000000000003E-6</v>
      </c>
      <c r="J784" s="5">
        <f t="shared" si="157"/>
        <v>7.9686274509800172E-7</v>
      </c>
      <c r="K784" s="5">
        <f t="shared" si="158"/>
        <v>9.1612089504907715E-4</v>
      </c>
      <c r="L784" s="5">
        <f t="shared" si="165"/>
        <v>3.2206755437076142E-9</v>
      </c>
      <c r="M784" s="6">
        <f t="shared" si="163"/>
        <v>1.4808231172889782E-5</v>
      </c>
      <c r="N784">
        <f t="shared" si="164"/>
        <v>2.04E-4</v>
      </c>
      <c r="O784">
        <f t="shared" si="159"/>
        <v>0.12206148282097576</v>
      </c>
      <c r="P784">
        <f t="shared" si="166"/>
        <v>0.92432325362681711</v>
      </c>
      <c r="Q784">
        <f t="shared" si="167"/>
        <v>0.26971068435286716</v>
      </c>
      <c r="R784">
        <f t="shared" si="168"/>
        <v>0.26971068435286766</v>
      </c>
    </row>
    <row r="785" spans="6:18">
      <c r="F785">
        <f t="shared" si="160"/>
        <v>78.299999999999827</v>
      </c>
      <c r="G785">
        <f t="shared" si="161"/>
        <v>327.81527848101268</v>
      </c>
      <c r="H785">
        <f t="shared" si="156"/>
        <v>1.2206148282097575</v>
      </c>
      <c r="I785" s="4">
        <f t="shared" si="162"/>
        <v>4.3000000000000003E-6</v>
      </c>
      <c r="J785" s="5">
        <f t="shared" si="157"/>
        <v>7.9686274509800172E-7</v>
      </c>
      <c r="K785" s="5">
        <f t="shared" si="158"/>
        <v>9.165508950490772E-4</v>
      </c>
      <c r="L785" s="5">
        <f t="shared" si="165"/>
        <v>3.2252127416458012E-9</v>
      </c>
      <c r="M785" s="6">
        <f t="shared" si="163"/>
        <v>1.4822135525046604E-5</v>
      </c>
      <c r="N785">
        <f t="shared" si="164"/>
        <v>2.04E-4</v>
      </c>
      <c r="O785">
        <f t="shared" si="159"/>
        <v>0.12206148282097576</v>
      </c>
      <c r="P785">
        <f t="shared" si="166"/>
        <v>0.92434962372188489</v>
      </c>
      <c r="Q785">
        <f t="shared" si="167"/>
        <v>0.26968667997003176</v>
      </c>
      <c r="R785">
        <f t="shared" si="168"/>
        <v>0.26968667997003226</v>
      </c>
    </row>
    <row r="786" spans="6:18">
      <c r="F786">
        <f t="shared" si="160"/>
        <v>78.399999999999821</v>
      </c>
      <c r="G786">
        <f t="shared" si="161"/>
        <v>327.81527848101268</v>
      </c>
      <c r="H786">
        <f t="shared" si="156"/>
        <v>1.2206148282097575</v>
      </c>
      <c r="I786" s="4">
        <f t="shared" si="162"/>
        <v>4.3000000000000003E-6</v>
      </c>
      <c r="J786" s="5">
        <f t="shared" si="157"/>
        <v>7.9686274509800172E-7</v>
      </c>
      <c r="K786" s="5">
        <f t="shared" si="158"/>
        <v>9.1698089504907725E-4</v>
      </c>
      <c r="L786" s="5">
        <f t="shared" si="165"/>
        <v>3.2297541988361921E-9</v>
      </c>
      <c r="M786" s="6">
        <f t="shared" si="163"/>
        <v>1.4836046401963032E-5</v>
      </c>
      <c r="N786">
        <f t="shared" si="164"/>
        <v>2.04E-4</v>
      </c>
      <c r="O786">
        <f t="shared" si="159"/>
        <v>0.12206148282097576</v>
      </c>
      <c r="P786">
        <f t="shared" si="166"/>
        <v>0.92437594433081538</v>
      </c>
      <c r="Q786">
        <f t="shared" si="167"/>
        <v>0.26966272063383667</v>
      </c>
      <c r="R786">
        <f t="shared" si="168"/>
        <v>0.26966272063383717</v>
      </c>
    </row>
    <row r="787" spans="6:18">
      <c r="F787">
        <f t="shared" si="160"/>
        <v>78.499999999999815</v>
      </c>
      <c r="G787">
        <f t="shared" si="161"/>
        <v>327.81527848101268</v>
      </c>
      <c r="H787">
        <f t="shared" ref="H787:H850" si="169">(G787-Tf)/ml</f>
        <v>1.2206148282097575</v>
      </c>
      <c r="I787" s="4">
        <f t="shared" si="162"/>
        <v>4.3000000000000003E-6</v>
      </c>
      <c r="J787" s="5">
        <f t="shared" ref="J787:J850" si="170">Glob(H787,N787,Dl,Co,kpart)</f>
        <v>7.9686274509800172E-7</v>
      </c>
      <c r="K787" s="5">
        <f t="shared" ref="K787:K850" si="171">I786*dt+K786</f>
        <v>9.1741089504907729E-4</v>
      </c>
      <c r="L787" s="5">
        <f t="shared" si="165"/>
        <v>3.2342999172770144E-9</v>
      </c>
      <c r="M787" s="6">
        <f t="shared" si="163"/>
        <v>1.4849963803639055E-5</v>
      </c>
      <c r="N787">
        <f t="shared" si="164"/>
        <v>2.04E-4</v>
      </c>
      <c r="O787">
        <f t="shared" ref="O787:O850" si="172">O786+(kpart*H786-O786)/L786/R786*(L786*(R787-R786)+R786*MAX(I786,J786)*M786*dt)</f>
        <v>0.12206148282097576</v>
      </c>
      <c r="P787">
        <f t="shared" si="166"/>
        <v>0.92440221556963609</v>
      </c>
      <c r="Q787">
        <f t="shared" si="167"/>
        <v>0.26963880623866321</v>
      </c>
      <c r="R787">
        <f t="shared" si="168"/>
        <v>0.26963880623866371</v>
      </c>
    </row>
    <row r="788" spans="6:18">
      <c r="F788">
        <f t="shared" si="160"/>
        <v>78.59999999999981</v>
      </c>
      <c r="G788">
        <f t="shared" si="161"/>
        <v>327.81527848101268</v>
      </c>
      <c r="H788">
        <f t="shared" si="169"/>
        <v>1.2206148282097575</v>
      </c>
      <c r="I788" s="4">
        <f t="shared" si="162"/>
        <v>4.3000000000000003E-6</v>
      </c>
      <c r="J788" s="5">
        <f t="shared" si="170"/>
        <v>7.9686274509800172E-7</v>
      </c>
      <c r="K788" s="5">
        <f t="shared" si="171"/>
        <v>9.1784089504907734E-4</v>
      </c>
      <c r="L788" s="5">
        <f t="shared" si="165"/>
        <v>3.2388498989664972E-9</v>
      </c>
      <c r="M788" s="6">
        <f t="shared" si="163"/>
        <v>1.486388773007468E-5</v>
      </c>
      <c r="N788">
        <f t="shared" si="164"/>
        <v>2.04E-4</v>
      </c>
      <c r="O788">
        <f t="shared" si="172"/>
        <v>0.12206148282097576</v>
      </c>
      <c r="P788">
        <f t="shared" si="166"/>
        <v>0.92442843755404858</v>
      </c>
      <c r="Q788">
        <f t="shared" si="167"/>
        <v>0.26961493667918984</v>
      </c>
      <c r="R788">
        <f t="shared" si="168"/>
        <v>0.26961493667919029</v>
      </c>
    </row>
    <row r="789" spans="6:18">
      <c r="F789">
        <f t="shared" si="160"/>
        <v>78.699999999999804</v>
      </c>
      <c r="G789">
        <f t="shared" si="161"/>
        <v>327.81527848101268</v>
      </c>
      <c r="H789">
        <f t="shared" si="169"/>
        <v>1.2206148282097575</v>
      </c>
      <c r="I789" s="4">
        <f t="shared" si="162"/>
        <v>4.3000000000000003E-6</v>
      </c>
      <c r="J789" s="5">
        <f t="shared" si="170"/>
        <v>7.9686274509800172E-7</v>
      </c>
      <c r="K789" s="5">
        <f t="shared" si="171"/>
        <v>9.1827089504907739E-4</v>
      </c>
      <c r="L789" s="5">
        <f t="shared" si="165"/>
        <v>3.2434041459028697E-9</v>
      </c>
      <c r="M789" s="6">
        <f t="shared" si="163"/>
        <v>1.4877818181269902E-5</v>
      </c>
      <c r="N789">
        <f t="shared" si="164"/>
        <v>2.04E-4</v>
      </c>
      <c r="O789">
        <f t="shared" si="172"/>
        <v>0.12206148282097576</v>
      </c>
      <c r="P789">
        <f t="shared" si="166"/>
        <v>0.92445461039942889</v>
      </c>
      <c r="Q789">
        <f t="shared" si="167"/>
        <v>0.26959111185039086</v>
      </c>
      <c r="R789">
        <f t="shared" si="168"/>
        <v>0.26959111185039136</v>
      </c>
    </row>
    <row r="790" spans="6:18">
      <c r="F790">
        <f t="shared" si="160"/>
        <v>78.799999999999798</v>
      </c>
      <c r="G790">
        <f t="shared" si="161"/>
        <v>327.81527848101268</v>
      </c>
      <c r="H790">
        <f t="shared" si="169"/>
        <v>1.2206148282097575</v>
      </c>
      <c r="I790" s="4">
        <f t="shared" si="162"/>
        <v>4.3000000000000003E-6</v>
      </c>
      <c r="J790" s="5">
        <f t="shared" si="170"/>
        <v>7.9686274509800172E-7</v>
      </c>
      <c r="K790" s="5">
        <f t="shared" si="171"/>
        <v>9.1870089504907744E-4</v>
      </c>
      <c r="L790" s="5">
        <f t="shared" si="165"/>
        <v>3.2479626600843607E-9</v>
      </c>
      <c r="M790" s="6">
        <f t="shared" si="163"/>
        <v>1.4891755157224725E-5</v>
      </c>
      <c r="N790">
        <f t="shared" si="164"/>
        <v>2.04E-4</v>
      </c>
      <c r="O790">
        <f t="shared" si="172"/>
        <v>0.12206148282097576</v>
      </c>
      <c r="P790">
        <f t="shared" si="166"/>
        <v>0.9244807342208291</v>
      </c>
      <c r="Q790">
        <f t="shared" si="167"/>
        <v>0.26956733164753588</v>
      </c>
      <c r="R790">
        <f t="shared" si="168"/>
        <v>0.26956733164753643</v>
      </c>
    </row>
    <row r="791" spans="6:18">
      <c r="F791">
        <f t="shared" si="160"/>
        <v>78.899999999999793</v>
      </c>
      <c r="G791">
        <f t="shared" si="161"/>
        <v>327.81527848101268</v>
      </c>
      <c r="H791">
        <f t="shared" si="169"/>
        <v>1.2206148282097575</v>
      </c>
      <c r="I791" s="4">
        <f t="shared" si="162"/>
        <v>4.3000000000000003E-6</v>
      </c>
      <c r="J791" s="5">
        <f t="shared" si="170"/>
        <v>7.9686274509800172E-7</v>
      </c>
      <c r="K791" s="5">
        <f t="shared" si="171"/>
        <v>9.1913089504907749E-4</v>
      </c>
      <c r="L791" s="5">
        <f t="shared" si="165"/>
        <v>3.2525254435091989E-9</v>
      </c>
      <c r="M791" s="6">
        <f t="shared" si="163"/>
        <v>1.4905698657939147E-5</v>
      </c>
      <c r="N791">
        <f t="shared" si="164"/>
        <v>2.04E-4</v>
      </c>
      <c r="O791">
        <f t="shared" si="172"/>
        <v>0.12206148282097576</v>
      </c>
      <c r="P791">
        <f t="shared" si="166"/>
        <v>0.92450680913297822</v>
      </c>
      <c r="Q791">
        <f t="shared" si="167"/>
        <v>0.26954359596618854</v>
      </c>
      <c r="R791">
        <f t="shared" si="168"/>
        <v>0.2695435959661891</v>
      </c>
    </row>
    <row r="792" spans="6:18">
      <c r="F792">
        <f t="shared" si="160"/>
        <v>78.999999999999787</v>
      </c>
      <c r="G792">
        <f t="shared" si="161"/>
        <v>327.81527848101268</v>
      </c>
      <c r="H792">
        <f t="shared" si="169"/>
        <v>1.2206148282097575</v>
      </c>
      <c r="I792" s="4">
        <f t="shared" si="162"/>
        <v>4.3000000000000003E-6</v>
      </c>
      <c r="J792" s="5">
        <f t="shared" si="170"/>
        <v>7.9686274509800172E-7</v>
      </c>
      <c r="K792" s="5">
        <f t="shared" si="171"/>
        <v>9.1956089504907754E-4</v>
      </c>
      <c r="L792" s="5">
        <f t="shared" si="165"/>
        <v>3.2570924981756126E-9</v>
      </c>
      <c r="M792" s="6">
        <f t="shared" si="163"/>
        <v>1.4919648683413167E-5</v>
      </c>
      <c r="N792">
        <f t="shared" si="164"/>
        <v>2.04E-4</v>
      </c>
      <c r="O792">
        <f t="shared" si="172"/>
        <v>0.12206148282097576</v>
      </c>
      <c r="P792">
        <f t="shared" si="166"/>
        <v>0.92453283525028329</v>
      </c>
      <c r="Q792">
        <f t="shared" si="167"/>
        <v>0.26951990470220566</v>
      </c>
      <c r="R792">
        <f t="shared" si="168"/>
        <v>0.26951990470220621</v>
      </c>
    </row>
    <row r="793" spans="6:18">
      <c r="F793">
        <f t="shared" si="160"/>
        <v>79.099999999999781</v>
      </c>
      <c r="G793">
        <f t="shared" si="161"/>
        <v>327.81527848101268</v>
      </c>
      <c r="H793">
        <f t="shared" si="169"/>
        <v>1.2206148282097575</v>
      </c>
      <c r="I793" s="4">
        <f t="shared" si="162"/>
        <v>4.3000000000000003E-6</v>
      </c>
      <c r="J793" s="5">
        <f t="shared" si="170"/>
        <v>7.9686274509800172E-7</v>
      </c>
      <c r="K793" s="5">
        <f t="shared" si="171"/>
        <v>9.1999089504907758E-4</v>
      </c>
      <c r="L793" s="5">
        <f t="shared" si="165"/>
        <v>3.261663826081832E-9</v>
      </c>
      <c r="M793" s="6">
        <f t="shared" si="163"/>
        <v>1.4933605233646787E-5</v>
      </c>
      <c r="N793">
        <f t="shared" si="164"/>
        <v>2.04E-4</v>
      </c>
      <c r="O793">
        <f t="shared" si="172"/>
        <v>0.12206148282097576</v>
      </c>
      <c r="P793">
        <f t="shared" si="166"/>
        <v>0.9245588126868296</v>
      </c>
      <c r="Q793">
        <f t="shared" si="167"/>
        <v>0.26949625775173613</v>
      </c>
      <c r="R793">
        <f t="shared" si="168"/>
        <v>0.26949625775173675</v>
      </c>
    </row>
    <row r="794" spans="6:18">
      <c r="F794">
        <f t="shared" si="160"/>
        <v>79.199999999999775</v>
      </c>
      <c r="G794">
        <f t="shared" si="161"/>
        <v>327.81527848101268</v>
      </c>
      <c r="H794">
        <f t="shared" si="169"/>
        <v>1.2206148282097575</v>
      </c>
      <c r="I794" s="4">
        <f t="shared" si="162"/>
        <v>4.3000000000000003E-6</v>
      </c>
      <c r="J794" s="5">
        <f t="shared" si="170"/>
        <v>7.9686274509800172E-7</v>
      </c>
      <c r="K794" s="5">
        <f t="shared" si="171"/>
        <v>9.2042089504907763E-4</v>
      </c>
      <c r="L794" s="5">
        <f t="shared" si="165"/>
        <v>3.2662394292260855E-9</v>
      </c>
      <c r="M794" s="6">
        <f t="shared" si="163"/>
        <v>1.494756830864001E-5</v>
      </c>
      <c r="N794">
        <f t="shared" si="164"/>
        <v>2.04E-4</v>
      </c>
      <c r="O794">
        <f t="shared" si="172"/>
        <v>0.12206148282097576</v>
      </c>
      <c r="P794">
        <f t="shared" si="166"/>
        <v>0.9245847415563837</v>
      </c>
      <c r="Q794">
        <f t="shared" si="167"/>
        <v>0.26947265501122025</v>
      </c>
      <c r="R794">
        <f t="shared" si="168"/>
        <v>0.26947265501122086</v>
      </c>
    </row>
    <row r="795" spans="6:18">
      <c r="F795">
        <f t="shared" si="160"/>
        <v>79.29999999999977</v>
      </c>
      <c r="G795">
        <f t="shared" si="161"/>
        <v>327.81527848101268</v>
      </c>
      <c r="H795">
        <f t="shared" si="169"/>
        <v>1.2206148282097575</v>
      </c>
      <c r="I795" s="4">
        <f t="shared" si="162"/>
        <v>4.3000000000000003E-6</v>
      </c>
      <c r="J795" s="5">
        <f t="shared" si="170"/>
        <v>7.9686274509800172E-7</v>
      </c>
      <c r="K795" s="5">
        <f t="shared" si="171"/>
        <v>9.2085089504907768E-4</v>
      </c>
      <c r="L795" s="5">
        <f t="shared" si="165"/>
        <v>3.2708193096066009E-9</v>
      </c>
      <c r="M795" s="6">
        <f t="shared" si="163"/>
        <v>1.4961537908392826E-5</v>
      </c>
      <c r="N795">
        <f t="shared" si="164"/>
        <v>2.04E-4</v>
      </c>
      <c r="O795">
        <f t="shared" si="172"/>
        <v>0.12206148282097576</v>
      </c>
      <c r="P795">
        <f t="shared" si="166"/>
        <v>0.92461062197239241</v>
      </c>
      <c r="Q795">
        <f t="shared" si="167"/>
        <v>0.26944909637738851</v>
      </c>
      <c r="R795">
        <f t="shared" si="168"/>
        <v>0.26944909637738912</v>
      </c>
    </row>
    <row r="796" spans="6:18">
      <c r="F796">
        <f t="shared" ref="F796:F855" si="173">F795+dt</f>
        <v>79.399999999999764</v>
      </c>
      <c r="G796">
        <f t="shared" si="161"/>
        <v>327.81527848101268</v>
      </c>
      <c r="H796">
        <f t="shared" si="169"/>
        <v>1.2206148282097575</v>
      </c>
      <c r="I796" s="4">
        <f t="shared" si="162"/>
        <v>4.3000000000000003E-6</v>
      </c>
      <c r="J796" s="5">
        <f t="shared" si="170"/>
        <v>7.9686274509800172E-7</v>
      </c>
      <c r="K796" s="5">
        <f t="shared" si="171"/>
        <v>9.2128089504907773E-4</v>
      </c>
      <c r="L796" s="5">
        <f t="shared" si="165"/>
        <v>3.2754034692216086E-9</v>
      </c>
      <c r="M796" s="6">
        <f t="shared" si="163"/>
        <v>1.4975514032905247E-5</v>
      </c>
      <c r="N796">
        <f t="shared" si="164"/>
        <v>2.04E-4</v>
      </c>
      <c r="O796">
        <f t="shared" si="172"/>
        <v>0.12206148282097576</v>
      </c>
      <c r="P796">
        <f t="shared" si="166"/>
        <v>0.924636454047985</v>
      </c>
      <c r="Q796">
        <f t="shared" si="167"/>
        <v>0.26942558174726072</v>
      </c>
      <c r="R796">
        <f t="shared" si="168"/>
        <v>0.26942558174726133</v>
      </c>
    </row>
    <row r="797" spans="6:18">
      <c r="F797">
        <f t="shared" si="173"/>
        <v>79.499999999999758</v>
      </c>
      <c r="G797">
        <f t="shared" si="161"/>
        <v>327.81527848101268</v>
      </c>
      <c r="H797">
        <f t="shared" si="169"/>
        <v>1.2206148282097575</v>
      </c>
      <c r="I797" s="4">
        <f t="shared" si="162"/>
        <v>4.3000000000000003E-6</v>
      </c>
      <c r="J797" s="5">
        <f t="shared" si="170"/>
        <v>7.9686274509800172E-7</v>
      </c>
      <c r="K797" s="5">
        <f t="shared" si="171"/>
        <v>9.2171089504907778E-4</v>
      </c>
      <c r="L797" s="5">
        <f t="shared" si="165"/>
        <v>3.2799919100693359E-9</v>
      </c>
      <c r="M797" s="6">
        <f t="shared" si="163"/>
        <v>1.4989496682177261E-5</v>
      </c>
      <c r="N797">
        <f t="shared" si="164"/>
        <v>2.04E-4</v>
      </c>
      <c r="O797">
        <f t="shared" si="172"/>
        <v>0.12206148282097576</v>
      </c>
      <c r="P797">
        <f t="shared" si="166"/>
        <v>0.92466223789597357</v>
      </c>
      <c r="Q797">
        <f t="shared" si="167"/>
        <v>0.26940211101814521</v>
      </c>
      <c r="R797">
        <f t="shared" si="168"/>
        <v>0.26940211101814576</v>
      </c>
    </row>
    <row r="798" spans="6:18">
      <c r="F798">
        <f t="shared" si="173"/>
        <v>79.599999999999753</v>
      </c>
      <c r="G798">
        <f t="shared" si="161"/>
        <v>327.81527848101268</v>
      </c>
      <c r="H798">
        <f t="shared" si="169"/>
        <v>1.2206148282097575</v>
      </c>
      <c r="I798" s="4">
        <f t="shared" si="162"/>
        <v>4.3000000000000003E-6</v>
      </c>
      <c r="J798" s="5">
        <f t="shared" si="170"/>
        <v>7.9686274509800172E-7</v>
      </c>
      <c r="K798" s="5">
        <f t="shared" si="171"/>
        <v>9.2214089504907783E-4</v>
      </c>
      <c r="L798" s="5">
        <f t="shared" si="165"/>
        <v>3.284584634148013E-9</v>
      </c>
      <c r="M798" s="6">
        <f t="shared" si="163"/>
        <v>1.5003485856208881E-5</v>
      </c>
      <c r="N798">
        <f t="shared" si="164"/>
        <v>2.04E-4</v>
      </c>
      <c r="O798">
        <f t="shared" si="172"/>
        <v>0.12206148282097576</v>
      </c>
      <c r="P798">
        <f t="shared" si="166"/>
        <v>0.92468797362885491</v>
      </c>
      <c r="Q798">
        <f t="shared" si="167"/>
        <v>0.26937868408763754</v>
      </c>
      <c r="R798">
        <f t="shared" si="168"/>
        <v>0.2693786840876381</v>
      </c>
    </row>
    <row r="799" spans="6:18">
      <c r="F799">
        <f t="shared" si="173"/>
        <v>79.699999999999747</v>
      </c>
      <c r="G799">
        <f t="shared" si="161"/>
        <v>327.81527848101268</v>
      </c>
      <c r="H799">
        <f t="shared" si="169"/>
        <v>1.2206148282097575</v>
      </c>
      <c r="I799" s="4">
        <f t="shared" si="162"/>
        <v>4.3000000000000003E-6</v>
      </c>
      <c r="J799" s="5">
        <f t="shared" si="170"/>
        <v>7.9686274509800172E-7</v>
      </c>
      <c r="K799" s="5">
        <f t="shared" si="171"/>
        <v>9.2257089504907787E-4</v>
      </c>
      <c r="L799" s="5">
        <f t="shared" si="165"/>
        <v>3.2891816434558678E-9</v>
      </c>
      <c r="M799" s="6">
        <f t="shared" si="163"/>
        <v>1.5017481555000095E-5</v>
      </c>
      <c r="N799">
        <f t="shared" si="164"/>
        <v>2.04E-4</v>
      </c>
      <c r="O799">
        <f t="shared" si="172"/>
        <v>0.12206148282097576</v>
      </c>
      <c r="P799">
        <f t="shared" si="166"/>
        <v>0.92471366135881106</v>
      </c>
      <c r="Q799">
        <f t="shared" si="167"/>
        <v>0.26935530085361997</v>
      </c>
      <c r="R799">
        <f t="shared" si="168"/>
        <v>0.26935530085362053</v>
      </c>
    </row>
    <row r="800" spans="6:18">
      <c r="F800">
        <f t="shared" si="173"/>
        <v>79.799999999999741</v>
      </c>
      <c r="G800">
        <f t="shared" si="161"/>
        <v>327.81527848101268</v>
      </c>
      <c r="H800">
        <f t="shared" si="169"/>
        <v>1.2206148282097575</v>
      </c>
      <c r="I800" s="4">
        <f t="shared" si="162"/>
        <v>4.3000000000000003E-6</v>
      </c>
      <c r="J800" s="5">
        <f t="shared" si="170"/>
        <v>7.9686274509800172E-7</v>
      </c>
      <c r="K800" s="5">
        <f t="shared" si="171"/>
        <v>9.2300089504907792E-4</v>
      </c>
      <c r="L800" s="5">
        <f t="shared" si="165"/>
        <v>3.2937829399911302E-9</v>
      </c>
      <c r="M800" s="6">
        <f t="shared" si="163"/>
        <v>1.5031483778550913E-5</v>
      </c>
      <c r="N800">
        <f t="shared" si="164"/>
        <v>2.04E-4</v>
      </c>
      <c r="O800">
        <f t="shared" si="172"/>
        <v>0.12206148282097576</v>
      </c>
      <c r="P800">
        <f t="shared" si="166"/>
        <v>0.92473930119770964</v>
      </c>
      <c r="Q800">
        <f t="shared" si="167"/>
        <v>0.26933196121426023</v>
      </c>
      <c r="R800">
        <f t="shared" si="168"/>
        <v>0.26933196121426078</v>
      </c>
    </row>
    <row r="801" spans="6:18">
      <c r="F801">
        <f t="shared" si="173"/>
        <v>79.899999999999736</v>
      </c>
      <c r="G801">
        <f t="shared" si="161"/>
        <v>327.81527848101268</v>
      </c>
      <c r="H801">
        <f t="shared" si="169"/>
        <v>1.2206148282097575</v>
      </c>
      <c r="I801" s="4">
        <f t="shared" si="162"/>
        <v>4.3000000000000003E-6</v>
      </c>
      <c r="J801" s="5">
        <f t="shared" si="170"/>
        <v>7.9686274509800172E-7</v>
      </c>
      <c r="K801" s="5">
        <f t="shared" si="171"/>
        <v>9.2343089504907797E-4</v>
      </c>
      <c r="L801" s="5">
        <f t="shared" si="165"/>
        <v>3.2983885257520281E-9</v>
      </c>
      <c r="M801" s="6">
        <f t="shared" si="163"/>
        <v>1.504549252686133E-5</v>
      </c>
      <c r="N801">
        <f t="shared" si="164"/>
        <v>2.04E-4</v>
      </c>
      <c r="O801">
        <f t="shared" si="172"/>
        <v>0.12206148282097576</v>
      </c>
      <c r="P801">
        <f t="shared" si="166"/>
        <v>0.92476489325710676</v>
      </c>
      <c r="Q801">
        <f t="shared" si="167"/>
        <v>0.26930866506801077</v>
      </c>
      <c r="R801">
        <f t="shared" si="168"/>
        <v>0.26930866506801132</v>
      </c>
    </row>
    <row r="802" spans="6:18">
      <c r="F802">
        <f t="shared" si="173"/>
        <v>79.99999999999973</v>
      </c>
      <c r="G802">
        <f t="shared" si="161"/>
        <v>327.81527848101268</v>
      </c>
      <c r="H802">
        <f t="shared" si="169"/>
        <v>1.2206148282097575</v>
      </c>
      <c r="I802" s="4">
        <f t="shared" si="162"/>
        <v>4.3000000000000003E-6</v>
      </c>
      <c r="J802" s="5">
        <f t="shared" si="170"/>
        <v>7.9686274509800172E-7</v>
      </c>
      <c r="K802" s="5">
        <f t="shared" si="171"/>
        <v>9.2386089504907802E-4</v>
      </c>
      <c r="L802" s="5">
        <f t="shared" si="165"/>
        <v>3.3029984027367901E-9</v>
      </c>
      <c r="M802" s="6">
        <f t="shared" si="163"/>
        <v>1.505950779993134E-5</v>
      </c>
      <c r="N802">
        <f t="shared" si="164"/>
        <v>2.04E-4</v>
      </c>
      <c r="O802">
        <f t="shared" si="172"/>
        <v>0.12206148282097576</v>
      </c>
      <c r="P802">
        <f t="shared" si="166"/>
        <v>0.92479043764824576</v>
      </c>
      <c r="Q802">
        <f t="shared" si="167"/>
        <v>0.2692854123136077</v>
      </c>
      <c r="R802">
        <f t="shared" si="168"/>
        <v>0.26928541231360825</v>
      </c>
    </row>
    <row r="803" spans="6:18">
      <c r="F803">
        <f t="shared" si="173"/>
        <v>80.099999999999724</v>
      </c>
      <c r="G803">
        <f t="shared" si="161"/>
        <v>327.81527848101268</v>
      </c>
      <c r="H803">
        <f t="shared" si="169"/>
        <v>1.2206148282097575</v>
      </c>
      <c r="I803" s="4">
        <f t="shared" si="162"/>
        <v>4.3000000000000003E-6</v>
      </c>
      <c r="J803" s="5">
        <f t="shared" si="170"/>
        <v>7.9686274509800172E-7</v>
      </c>
      <c r="K803" s="5">
        <f t="shared" si="171"/>
        <v>9.2429089504907807E-4</v>
      </c>
      <c r="L803" s="5">
        <f t="shared" si="165"/>
        <v>3.3076125729436463E-9</v>
      </c>
      <c r="M803" s="6">
        <f t="shared" si="163"/>
        <v>1.5073529597760954E-5</v>
      </c>
      <c r="N803">
        <f t="shared" si="164"/>
        <v>2.04E-4</v>
      </c>
      <c r="O803">
        <f t="shared" si="172"/>
        <v>0.12206148282097576</v>
      </c>
      <c r="P803">
        <f t="shared" si="166"/>
        <v>0.9248159344820599</v>
      </c>
      <c r="Q803">
        <f t="shared" si="167"/>
        <v>0.26926220285006991</v>
      </c>
      <c r="R803">
        <f t="shared" si="168"/>
        <v>0.26926220285007046</v>
      </c>
    </row>
    <row r="804" spans="6:18">
      <c r="F804">
        <f t="shared" si="173"/>
        <v>80.199999999999719</v>
      </c>
      <c r="G804">
        <f t="shared" si="161"/>
        <v>327.81527848101268</v>
      </c>
      <c r="H804">
        <f t="shared" si="169"/>
        <v>1.2206148282097575</v>
      </c>
      <c r="I804" s="4">
        <f t="shared" si="162"/>
        <v>4.3000000000000003E-6</v>
      </c>
      <c r="J804" s="5">
        <f t="shared" si="170"/>
        <v>7.9686274509800172E-7</v>
      </c>
      <c r="K804" s="5">
        <f t="shared" si="171"/>
        <v>9.2472089504907812E-4</v>
      </c>
      <c r="L804" s="5">
        <f t="shared" si="165"/>
        <v>3.3122310383708247E-9</v>
      </c>
      <c r="M804" s="6">
        <f t="shared" si="163"/>
        <v>1.5087557920350168E-5</v>
      </c>
      <c r="N804">
        <f t="shared" si="164"/>
        <v>2.04E-4</v>
      </c>
      <c r="O804">
        <f t="shared" si="172"/>
        <v>0.12206148282097576</v>
      </c>
      <c r="P804">
        <f t="shared" si="166"/>
        <v>0.92484138386917247</v>
      </c>
      <c r="Q804">
        <f t="shared" si="167"/>
        <v>0.26923903657669823</v>
      </c>
      <c r="R804">
        <f t="shared" si="168"/>
        <v>0.26923903657669879</v>
      </c>
    </row>
    <row r="805" spans="6:18">
      <c r="F805">
        <f t="shared" si="173"/>
        <v>80.299999999999713</v>
      </c>
      <c r="G805">
        <f t="shared" si="161"/>
        <v>327.81527848101268</v>
      </c>
      <c r="H805">
        <f t="shared" si="169"/>
        <v>1.2206148282097575</v>
      </c>
      <c r="I805" s="4">
        <f t="shared" si="162"/>
        <v>4.3000000000000003E-6</v>
      </c>
      <c r="J805" s="5">
        <f t="shared" si="170"/>
        <v>7.9686274509800172E-7</v>
      </c>
      <c r="K805" s="5">
        <f t="shared" si="171"/>
        <v>9.2515089504907817E-4</v>
      </c>
      <c r="L805" s="5">
        <f t="shared" si="165"/>
        <v>3.3168538010165547E-9</v>
      </c>
      <c r="M805" s="6">
        <f t="shared" si="163"/>
        <v>1.510159276769898E-5</v>
      </c>
      <c r="N805">
        <f t="shared" si="164"/>
        <v>2.04E-4</v>
      </c>
      <c r="O805">
        <f t="shared" si="172"/>
        <v>0.12206148282097576</v>
      </c>
      <c r="P805">
        <f t="shared" si="166"/>
        <v>0.92486678591989857</v>
      </c>
      <c r="Q805">
        <f t="shared" si="167"/>
        <v>0.26921591339307444</v>
      </c>
      <c r="R805">
        <f t="shared" si="168"/>
        <v>0.26921591339307499</v>
      </c>
    </row>
    <row r="806" spans="6:18">
      <c r="F806">
        <f t="shared" si="173"/>
        <v>80.399999999999707</v>
      </c>
      <c r="G806">
        <f t="shared" si="161"/>
        <v>327.81527848101268</v>
      </c>
      <c r="H806">
        <f t="shared" si="169"/>
        <v>1.2206148282097575</v>
      </c>
      <c r="I806" s="4">
        <f t="shared" si="162"/>
        <v>4.3000000000000003E-6</v>
      </c>
      <c r="J806" s="5">
        <f t="shared" si="170"/>
        <v>7.9686274509800172E-7</v>
      </c>
      <c r="K806" s="5">
        <f t="shared" si="171"/>
        <v>9.2558089504907821E-4</v>
      </c>
      <c r="L806" s="5">
        <f t="shared" si="165"/>
        <v>3.3214808628790643E-9</v>
      </c>
      <c r="M806" s="6">
        <f t="shared" si="163"/>
        <v>1.511563413980739E-5</v>
      </c>
      <c r="N806">
        <f t="shared" si="164"/>
        <v>2.04E-4</v>
      </c>
      <c r="O806">
        <f t="shared" si="172"/>
        <v>0.12206148282097576</v>
      </c>
      <c r="P806">
        <f t="shared" si="166"/>
        <v>0.92489214074424508</v>
      </c>
      <c r="Q806">
        <f t="shared" si="167"/>
        <v>0.26919283319906023</v>
      </c>
      <c r="R806">
        <f t="shared" si="168"/>
        <v>0.26919283319906079</v>
      </c>
    </row>
    <row r="807" spans="6:18">
      <c r="F807">
        <f t="shared" si="173"/>
        <v>80.499999999999702</v>
      </c>
      <c r="G807">
        <f t="shared" si="161"/>
        <v>327.81527848101268</v>
      </c>
      <c r="H807">
        <f t="shared" si="169"/>
        <v>1.2206148282097575</v>
      </c>
      <c r="I807" s="4">
        <f t="shared" si="162"/>
        <v>4.3000000000000003E-6</v>
      </c>
      <c r="J807" s="5">
        <f t="shared" si="170"/>
        <v>7.9686274509800172E-7</v>
      </c>
      <c r="K807" s="5">
        <f t="shared" si="171"/>
        <v>9.2601089504907826E-4</v>
      </c>
      <c r="L807" s="5">
        <f t="shared" si="165"/>
        <v>3.3261122259565824E-9</v>
      </c>
      <c r="M807" s="6">
        <f t="shared" si="163"/>
        <v>1.5129682036675399E-5</v>
      </c>
      <c r="N807">
        <f t="shared" si="164"/>
        <v>2.04E-4</v>
      </c>
      <c r="O807">
        <f t="shared" si="172"/>
        <v>0.12206148282097576</v>
      </c>
      <c r="P807">
        <f t="shared" si="166"/>
        <v>0.92491744845191259</v>
      </c>
      <c r="Q807">
        <f t="shared" si="167"/>
        <v>0.26916979589479662</v>
      </c>
      <c r="R807">
        <f t="shared" si="168"/>
        <v>0.26916979589479717</v>
      </c>
    </row>
    <row r="808" spans="6:18">
      <c r="F808">
        <f t="shared" si="173"/>
        <v>80.599999999999696</v>
      </c>
      <c r="G808">
        <f t="shared" si="161"/>
        <v>327.81527848101268</v>
      </c>
      <c r="H808">
        <f t="shared" si="169"/>
        <v>1.2206148282097575</v>
      </c>
      <c r="I808" s="4">
        <f t="shared" si="162"/>
        <v>4.3000000000000003E-6</v>
      </c>
      <c r="J808" s="5">
        <f t="shared" si="170"/>
        <v>7.9686274509800172E-7</v>
      </c>
      <c r="K808" s="5">
        <f t="shared" si="171"/>
        <v>9.2644089504907831E-4</v>
      </c>
      <c r="L808" s="5">
        <f t="shared" si="165"/>
        <v>3.3307478922473399E-9</v>
      </c>
      <c r="M808" s="6">
        <f t="shared" si="163"/>
        <v>1.5143736458303013E-5</v>
      </c>
      <c r="N808">
        <f t="shared" si="164"/>
        <v>2.04E-4</v>
      </c>
      <c r="O808">
        <f t="shared" si="172"/>
        <v>0.12206148282097576</v>
      </c>
      <c r="P808">
        <f t="shared" si="166"/>
        <v>0.92494270915229593</v>
      </c>
      <c r="Q808">
        <f t="shared" si="167"/>
        <v>0.26914680138070268</v>
      </c>
      <c r="R808">
        <f t="shared" si="168"/>
        <v>0.26914680138070324</v>
      </c>
    </row>
    <row r="809" spans="6:18">
      <c r="F809">
        <f t="shared" si="173"/>
        <v>80.69999999999969</v>
      </c>
      <c r="G809">
        <f t="shared" si="161"/>
        <v>327.81527848101268</v>
      </c>
      <c r="H809">
        <f t="shared" si="169"/>
        <v>1.2206148282097575</v>
      </c>
      <c r="I809" s="4">
        <f t="shared" si="162"/>
        <v>4.3000000000000003E-6</v>
      </c>
      <c r="J809" s="5">
        <f t="shared" si="170"/>
        <v>7.9686274509800172E-7</v>
      </c>
      <c r="K809" s="5">
        <f t="shared" si="171"/>
        <v>9.2687089504907836E-4</v>
      </c>
      <c r="L809" s="5">
        <f t="shared" si="165"/>
        <v>3.335387863749563E-9</v>
      </c>
      <c r="M809" s="6">
        <f t="shared" si="163"/>
        <v>1.5157797404690222E-5</v>
      </c>
      <c r="N809">
        <f t="shared" si="164"/>
        <v>2.04E-4</v>
      </c>
      <c r="O809">
        <f t="shared" si="172"/>
        <v>0.12206148282097576</v>
      </c>
      <c r="P809">
        <f t="shared" si="166"/>
        <v>0.9249679229544856</v>
      </c>
      <c r="Q809">
        <f t="shared" si="167"/>
        <v>0.26912384955747487</v>
      </c>
      <c r="R809">
        <f t="shared" si="168"/>
        <v>0.26912384955747543</v>
      </c>
    </row>
    <row r="810" spans="6:18">
      <c r="F810">
        <f t="shared" si="173"/>
        <v>80.799999999999685</v>
      </c>
      <c r="G810">
        <f t="shared" si="161"/>
        <v>327.81527848101268</v>
      </c>
      <c r="H810">
        <f t="shared" si="169"/>
        <v>1.2206148282097575</v>
      </c>
      <c r="I810" s="4">
        <f t="shared" si="162"/>
        <v>4.3000000000000003E-6</v>
      </c>
      <c r="J810" s="5">
        <f t="shared" si="170"/>
        <v>7.9686274509800172E-7</v>
      </c>
      <c r="K810" s="5">
        <f t="shared" si="171"/>
        <v>9.2730089504907841E-4</v>
      </c>
      <c r="L810" s="5">
        <f t="shared" si="165"/>
        <v>3.340032142461482E-9</v>
      </c>
      <c r="M810" s="6">
        <f t="shared" si="163"/>
        <v>1.517186487583703E-5</v>
      </c>
      <c r="N810">
        <f t="shared" si="164"/>
        <v>2.04E-4</v>
      </c>
      <c r="O810">
        <f t="shared" si="172"/>
        <v>0.12206148282097576</v>
      </c>
      <c r="P810">
        <f t="shared" si="166"/>
        <v>0.92499308996726803</v>
      </c>
      <c r="Q810">
        <f t="shared" si="167"/>
        <v>0.26910094032608611</v>
      </c>
      <c r="R810">
        <f t="shared" si="168"/>
        <v>0.26910094032608667</v>
      </c>
    </row>
    <row r="811" spans="6:18">
      <c r="F811">
        <f t="shared" si="173"/>
        <v>80.899999999999679</v>
      </c>
      <c r="G811">
        <f t="shared" si="161"/>
        <v>327.81527848101268</v>
      </c>
      <c r="H811">
        <f t="shared" si="169"/>
        <v>1.2206148282097575</v>
      </c>
      <c r="I811" s="4">
        <f t="shared" si="162"/>
        <v>4.3000000000000003E-6</v>
      </c>
      <c r="J811" s="5">
        <f t="shared" si="170"/>
        <v>7.9686274509800172E-7</v>
      </c>
      <c r="K811" s="5">
        <f t="shared" si="171"/>
        <v>9.2773089504907846E-4</v>
      </c>
      <c r="L811" s="5">
        <f t="shared" si="165"/>
        <v>3.3446807303813255E-9</v>
      </c>
      <c r="M811" s="6">
        <f t="shared" si="163"/>
        <v>1.518593887174344E-5</v>
      </c>
      <c r="N811">
        <f t="shared" si="164"/>
        <v>2.04E-4</v>
      </c>
      <c r="O811">
        <f t="shared" si="172"/>
        <v>0.12206148282097576</v>
      </c>
      <c r="P811">
        <f t="shared" si="166"/>
        <v>0.92501821029912712</v>
      </c>
      <c r="Q811">
        <f t="shared" si="167"/>
        <v>0.26907807358778474</v>
      </c>
      <c r="R811">
        <f t="shared" si="168"/>
        <v>0.26907807358778529</v>
      </c>
    </row>
    <row r="812" spans="6:18">
      <c r="F812">
        <f t="shared" si="173"/>
        <v>80.999999999999673</v>
      </c>
      <c r="G812">
        <f t="shared" si="161"/>
        <v>327.81527848101268</v>
      </c>
      <c r="H812">
        <f t="shared" si="169"/>
        <v>1.2206148282097575</v>
      </c>
      <c r="I812" s="4">
        <f t="shared" si="162"/>
        <v>4.3000000000000003E-6</v>
      </c>
      <c r="J812" s="5">
        <f t="shared" si="170"/>
        <v>7.9686274509800172E-7</v>
      </c>
      <c r="K812" s="5">
        <f t="shared" si="171"/>
        <v>9.281608950490785E-4</v>
      </c>
      <c r="L812" s="5">
        <f t="shared" si="165"/>
        <v>3.3493336295073216E-9</v>
      </c>
      <c r="M812" s="6">
        <f t="shared" si="163"/>
        <v>1.5200019392409447E-5</v>
      </c>
      <c r="N812">
        <f t="shared" si="164"/>
        <v>2.04E-4</v>
      </c>
      <c r="O812">
        <f t="shared" si="172"/>
        <v>0.12206148282097576</v>
      </c>
      <c r="P812">
        <f t="shared" si="166"/>
        <v>0.92504328405824532</v>
      </c>
      <c r="Q812">
        <f t="shared" si="167"/>
        <v>0.2690552492440938</v>
      </c>
      <c r="R812">
        <f t="shared" si="168"/>
        <v>0.26905524924409435</v>
      </c>
    </row>
    <row r="813" spans="6:18">
      <c r="F813">
        <f t="shared" si="173"/>
        <v>81.099999999999667</v>
      </c>
      <c r="G813">
        <f t="shared" si="161"/>
        <v>327.81527848101268</v>
      </c>
      <c r="H813">
        <f t="shared" si="169"/>
        <v>1.2206148282097575</v>
      </c>
      <c r="I813" s="4">
        <f t="shared" si="162"/>
        <v>4.3000000000000003E-6</v>
      </c>
      <c r="J813" s="5">
        <f t="shared" si="170"/>
        <v>7.9686274509800172E-7</v>
      </c>
      <c r="K813" s="5">
        <f t="shared" si="171"/>
        <v>9.2859089504907855E-4</v>
      </c>
      <c r="L813" s="5">
        <f t="shared" si="165"/>
        <v>3.3539908418376999E-9</v>
      </c>
      <c r="M813" s="6">
        <f t="shared" si="163"/>
        <v>1.5214106437835053E-5</v>
      </c>
      <c r="N813">
        <f t="shared" si="164"/>
        <v>2.04E-4</v>
      </c>
      <c r="O813">
        <f t="shared" si="172"/>
        <v>0.12206148282097576</v>
      </c>
      <c r="P813">
        <f t="shared" si="166"/>
        <v>0.92506831135250356</v>
      </c>
      <c r="Q813">
        <f t="shared" si="167"/>
        <v>0.26903246719681007</v>
      </c>
      <c r="R813">
        <f t="shared" si="168"/>
        <v>0.26903246719681057</v>
      </c>
    </row>
    <row r="814" spans="6:18">
      <c r="F814">
        <f t="shared" si="173"/>
        <v>81.199999999999662</v>
      </c>
      <c r="G814">
        <f t="shared" si="161"/>
        <v>327.81527848101268</v>
      </c>
      <c r="H814">
        <f t="shared" si="169"/>
        <v>1.2206148282097575</v>
      </c>
      <c r="I814" s="4">
        <f t="shared" si="162"/>
        <v>4.3000000000000003E-6</v>
      </c>
      <c r="J814" s="5">
        <f t="shared" si="170"/>
        <v>7.9686274509800172E-7</v>
      </c>
      <c r="K814" s="5">
        <f t="shared" si="171"/>
        <v>9.290208950490786E-4</v>
      </c>
      <c r="L814" s="5">
        <f t="shared" si="165"/>
        <v>3.3586523693706899E-9</v>
      </c>
      <c r="M814" s="6">
        <f t="shared" si="163"/>
        <v>1.5228200008020261E-5</v>
      </c>
      <c r="N814">
        <f t="shared" si="164"/>
        <v>2.04E-4</v>
      </c>
      <c r="O814">
        <f t="shared" si="172"/>
        <v>0.12206148282097576</v>
      </c>
      <c r="P814">
        <f t="shared" si="166"/>
        <v>0.925093292289484</v>
      </c>
      <c r="Q814">
        <f t="shared" si="167"/>
        <v>0.2690097273480031</v>
      </c>
      <c r="R814">
        <f t="shared" si="168"/>
        <v>0.2690097273480036</v>
      </c>
    </row>
    <row r="815" spans="6:18">
      <c r="F815">
        <f t="shared" si="173"/>
        <v>81.299999999999656</v>
      </c>
      <c r="G815">
        <f t="shared" si="161"/>
        <v>327.81527848101268</v>
      </c>
      <c r="H815">
        <f t="shared" si="169"/>
        <v>1.2206148282097575</v>
      </c>
      <c r="I815" s="4">
        <f t="shared" si="162"/>
        <v>4.3000000000000003E-6</v>
      </c>
      <c r="J815" s="5">
        <f t="shared" si="170"/>
        <v>7.9686274509800172E-7</v>
      </c>
      <c r="K815" s="5">
        <f t="shared" si="171"/>
        <v>9.2945089504907865E-4</v>
      </c>
      <c r="L815" s="5">
        <f t="shared" si="165"/>
        <v>3.3633182141045194E-9</v>
      </c>
      <c r="M815" s="6">
        <f t="shared" si="163"/>
        <v>1.5242300102965066E-5</v>
      </c>
      <c r="N815">
        <f t="shared" si="164"/>
        <v>2.04E-4</v>
      </c>
      <c r="O815">
        <f t="shared" si="172"/>
        <v>0.12206148282097576</v>
      </c>
      <c r="P815">
        <f t="shared" si="166"/>
        <v>0.92511822697646973</v>
      </c>
      <c r="Q815">
        <f t="shared" si="167"/>
        <v>0.26898702960001447</v>
      </c>
      <c r="R815">
        <f t="shared" si="168"/>
        <v>0.26898702960001497</v>
      </c>
    </row>
    <row r="816" spans="6:18">
      <c r="F816">
        <f t="shared" si="173"/>
        <v>81.39999999999965</v>
      </c>
      <c r="G816">
        <f t="shared" si="161"/>
        <v>327.81527848101268</v>
      </c>
      <c r="H816">
        <f t="shared" si="169"/>
        <v>1.2206148282097575</v>
      </c>
      <c r="I816" s="4">
        <f t="shared" si="162"/>
        <v>4.3000000000000003E-6</v>
      </c>
      <c r="J816" s="5">
        <f t="shared" si="170"/>
        <v>7.9686274509800172E-7</v>
      </c>
      <c r="K816" s="5">
        <f t="shared" si="171"/>
        <v>9.298808950490787E-4</v>
      </c>
      <c r="L816" s="5">
        <f t="shared" si="165"/>
        <v>3.3679883780374175E-9</v>
      </c>
      <c r="M816" s="6">
        <f t="shared" si="163"/>
        <v>1.5256406722669471E-5</v>
      </c>
      <c r="N816">
        <f t="shared" si="164"/>
        <v>2.04E-4</v>
      </c>
      <c r="O816">
        <f t="shared" si="172"/>
        <v>0.12206148282097576</v>
      </c>
      <c r="P816">
        <f t="shared" si="166"/>
        <v>0.92514311552044581</v>
      </c>
      <c r="Q816">
        <f t="shared" si="167"/>
        <v>0.26896437385545685</v>
      </c>
      <c r="R816">
        <f t="shared" si="168"/>
        <v>0.26896437385545735</v>
      </c>
    </row>
    <row r="817" spans="6:18">
      <c r="F817">
        <f t="shared" si="173"/>
        <v>81.499999999999645</v>
      </c>
      <c r="G817">
        <f t="shared" si="161"/>
        <v>327.81527848101268</v>
      </c>
      <c r="H817">
        <f t="shared" si="169"/>
        <v>1.2206148282097575</v>
      </c>
      <c r="I817" s="4">
        <f t="shared" si="162"/>
        <v>4.3000000000000003E-6</v>
      </c>
      <c r="J817" s="5">
        <f t="shared" si="170"/>
        <v>7.9686274509800172E-7</v>
      </c>
      <c r="K817" s="5">
        <f t="shared" si="171"/>
        <v>9.3031089504907875E-4</v>
      </c>
      <c r="L817" s="5">
        <f t="shared" si="165"/>
        <v>3.3726628631676134E-9</v>
      </c>
      <c r="M817" s="6">
        <f t="shared" si="163"/>
        <v>1.5270519867133477E-5</v>
      </c>
      <c r="N817">
        <f t="shared" si="164"/>
        <v>2.04E-4</v>
      </c>
      <c r="O817">
        <f t="shared" si="172"/>
        <v>0.12206148282097576</v>
      </c>
      <c r="P817">
        <f t="shared" si="166"/>
        <v>0.92516795802810059</v>
      </c>
      <c r="Q817">
        <f t="shared" si="167"/>
        <v>0.26894176001721309</v>
      </c>
      <c r="R817">
        <f t="shared" si="168"/>
        <v>0.26894176001721359</v>
      </c>
    </row>
    <row r="818" spans="6:18">
      <c r="F818">
        <f t="shared" si="173"/>
        <v>81.599999999999639</v>
      </c>
      <c r="G818">
        <f t="shared" si="161"/>
        <v>327.81527848101268</v>
      </c>
      <c r="H818">
        <f t="shared" si="169"/>
        <v>1.2206148282097575</v>
      </c>
      <c r="I818" s="4">
        <f t="shared" si="162"/>
        <v>4.3000000000000003E-6</v>
      </c>
      <c r="J818" s="5">
        <f t="shared" si="170"/>
        <v>7.9686274509800172E-7</v>
      </c>
      <c r="K818" s="5">
        <f t="shared" si="171"/>
        <v>9.3074089504907879E-4</v>
      </c>
      <c r="L818" s="5">
        <f t="shared" si="165"/>
        <v>3.3773416714933353E-9</v>
      </c>
      <c r="M818" s="6">
        <f t="shared" si="163"/>
        <v>1.5284639536357081E-5</v>
      </c>
      <c r="N818">
        <f t="shared" si="164"/>
        <v>2.04E-4</v>
      </c>
      <c r="O818">
        <f t="shared" si="172"/>
        <v>0.12206148282097576</v>
      </c>
      <c r="P818">
        <f t="shared" si="166"/>
        <v>0.92519275460582673</v>
      </c>
      <c r="Q818">
        <f t="shared" si="167"/>
        <v>0.26891918798843534</v>
      </c>
      <c r="R818">
        <f t="shared" si="168"/>
        <v>0.26891918798843589</v>
      </c>
    </row>
    <row r="819" spans="6:18">
      <c r="F819">
        <f t="shared" si="173"/>
        <v>81.699999999999633</v>
      </c>
      <c r="G819">
        <f t="shared" si="161"/>
        <v>327.81527848101268</v>
      </c>
      <c r="H819">
        <f t="shared" si="169"/>
        <v>1.2206148282097575</v>
      </c>
      <c r="I819" s="4">
        <f t="shared" si="162"/>
        <v>4.3000000000000003E-6</v>
      </c>
      <c r="J819" s="5">
        <f t="shared" si="170"/>
        <v>7.9686274509800172E-7</v>
      </c>
      <c r="K819" s="5">
        <f t="shared" si="171"/>
        <v>9.3117089504907884E-4</v>
      </c>
      <c r="L819" s="5">
        <f t="shared" si="165"/>
        <v>3.3820248050128123E-9</v>
      </c>
      <c r="M819" s="6">
        <f t="shared" si="163"/>
        <v>1.5298765730340282E-5</v>
      </c>
      <c r="N819">
        <f t="shared" si="164"/>
        <v>2.04E-4</v>
      </c>
      <c r="O819">
        <f t="shared" si="172"/>
        <v>0.12206148282097576</v>
      </c>
      <c r="P819">
        <f t="shared" si="166"/>
        <v>0.92521750535972125</v>
      </c>
      <c r="Q819">
        <f t="shared" si="167"/>
        <v>0.26889665767254434</v>
      </c>
      <c r="R819">
        <f t="shared" si="168"/>
        <v>0.26889665767254489</v>
      </c>
    </row>
    <row r="820" spans="6:18">
      <c r="F820">
        <f t="shared" si="173"/>
        <v>81.799999999999628</v>
      </c>
      <c r="G820">
        <f t="shared" si="161"/>
        <v>327.81527848101268</v>
      </c>
      <c r="H820">
        <f t="shared" si="169"/>
        <v>1.2206148282097575</v>
      </c>
      <c r="I820" s="4">
        <f t="shared" si="162"/>
        <v>4.3000000000000003E-6</v>
      </c>
      <c r="J820" s="5">
        <f t="shared" si="170"/>
        <v>7.9686274509800172E-7</v>
      </c>
      <c r="K820" s="5">
        <f t="shared" si="171"/>
        <v>9.3160089504907889E-4</v>
      </c>
      <c r="L820" s="5">
        <f t="shared" si="165"/>
        <v>3.3867122657242738E-9</v>
      </c>
      <c r="M820" s="6">
        <f t="shared" si="163"/>
        <v>1.5312898449083084E-5</v>
      </c>
      <c r="N820">
        <f t="shared" si="164"/>
        <v>2.04E-4</v>
      </c>
      <c r="O820">
        <f t="shared" si="172"/>
        <v>0.12206148282097576</v>
      </c>
      <c r="P820">
        <f t="shared" si="166"/>
        <v>0.9252422103955884</v>
      </c>
      <c r="Q820">
        <f t="shared" si="167"/>
        <v>0.26887416897322824</v>
      </c>
      <c r="R820">
        <f t="shared" si="168"/>
        <v>0.2688741689732288</v>
      </c>
    </row>
    <row r="821" spans="6:18">
      <c r="F821">
        <f t="shared" si="173"/>
        <v>81.899999999999622</v>
      </c>
      <c r="G821">
        <f t="shared" si="161"/>
        <v>327.81527848101268</v>
      </c>
      <c r="H821">
        <f t="shared" si="169"/>
        <v>1.2206148282097575</v>
      </c>
      <c r="I821" s="4">
        <f t="shared" si="162"/>
        <v>4.3000000000000003E-6</v>
      </c>
      <c r="J821" s="5">
        <f t="shared" si="170"/>
        <v>7.9686274509800172E-7</v>
      </c>
      <c r="K821" s="5">
        <f t="shared" si="171"/>
        <v>9.3203089504907894E-4</v>
      </c>
      <c r="L821" s="5">
        <f t="shared" si="165"/>
        <v>3.3914040556259479E-9</v>
      </c>
      <c r="M821" s="6">
        <f t="shared" si="163"/>
        <v>1.5327037692585483E-5</v>
      </c>
      <c r="N821">
        <f t="shared" si="164"/>
        <v>2.04E-4</v>
      </c>
      <c r="O821">
        <f t="shared" si="172"/>
        <v>0.12206148282097576</v>
      </c>
      <c r="P821">
        <f t="shared" si="166"/>
        <v>0.92526686981893846</v>
      </c>
      <c r="Q821">
        <f t="shared" si="167"/>
        <v>0.26885172179444206</v>
      </c>
      <c r="R821">
        <f t="shared" si="168"/>
        <v>0.26885172179444261</v>
      </c>
    </row>
    <row r="822" spans="6:18">
      <c r="F822">
        <f t="shared" si="173"/>
        <v>81.999999999999616</v>
      </c>
      <c r="G822">
        <f t="shared" si="161"/>
        <v>327.81527848101268</v>
      </c>
      <c r="H822">
        <f t="shared" si="169"/>
        <v>1.2206148282097575</v>
      </c>
      <c r="I822" s="4">
        <f t="shared" si="162"/>
        <v>4.3000000000000003E-6</v>
      </c>
      <c r="J822" s="5">
        <f t="shared" si="170"/>
        <v>7.9686274509800172E-7</v>
      </c>
      <c r="K822" s="5">
        <f t="shared" si="171"/>
        <v>9.3246089504907899E-4</v>
      </c>
      <c r="L822" s="5">
        <f t="shared" si="165"/>
        <v>3.3961001767160647E-9</v>
      </c>
      <c r="M822" s="6">
        <f t="shared" si="163"/>
        <v>1.5341183460847487E-5</v>
      </c>
      <c r="N822">
        <f t="shared" si="164"/>
        <v>2.04E-4</v>
      </c>
      <c r="O822">
        <f t="shared" si="172"/>
        <v>0.12206148282097576</v>
      </c>
      <c r="P822">
        <f t="shared" si="166"/>
        <v>0.92529148373499015</v>
      </c>
      <c r="Q822">
        <f t="shared" si="167"/>
        <v>0.26882931604040661</v>
      </c>
      <c r="R822">
        <f t="shared" si="168"/>
        <v>0.26882931604040716</v>
      </c>
    </row>
    <row r="823" spans="6:18">
      <c r="F823">
        <f t="shared" si="173"/>
        <v>82.099999999999611</v>
      </c>
      <c r="G823">
        <f t="shared" si="161"/>
        <v>327.81527848101268</v>
      </c>
      <c r="H823">
        <f t="shared" si="169"/>
        <v>1.2206148282097575</v>
      </c>
      <c r="I823" s="4">
        <f t="shared" si="162"/>
        <v>4.3000000000000003E-6</v>
      </c>
      <c r="J823" s="5">
        <f t="shared" si="170"/>
        <v>7.9686274509800172E-7</v>
      </c>
      <c r="K823" s="5">
        <f t="shared" si="171"/>
        <v>9.3289089504907904E-4</v>
      </c>
      <c r="L823" s="5">
        <f t="shared" si="165"/>
        <v>3.4008006309928514E-9</v>
      </c>
      <c r="M823" s="6">
        <f t="shared" si="163"/>
        <v>1.5355335753869092E-5</v>
      </c>
      <c r="N823">
        <f t="shared" si="164"/>
        <v>2.04E-4</v>
      </c>
      <c r="O823">
        <f t="shared" si="172"/>
        <v>0.12206148282097576</v>
      </c>
      <c r="P823">
        <f t="shared" si="166"/>
        <v>0.92531605224867064</v>
      </c>
      <c r="Q823">
        <f t="shared" si="167"/>
        <v>0.26880695161560775</v>
      </c>
      <c r="R823">
        <f t="shared" si="168"/>
        <v>0.2688069516156083</v>
      </c>
    </row>
    <row r="824" spans="6:18">
      <c r="F824">
        <f t="shared" si="173"/>
        <v>82.199999999999605</v>
      </c>
      <c r="G824">
        <f t="shared" si="161"/>
        <v>327.81527848101268</v>
      </c>
      <c r="H824">
        <f t="shared" si="169"/>
        <v>1.2206148282097575</v>
      </c>
      <c r="I824" s="4">
        <f t="shared" si="162"/>
        <v>4.3000000000000003E-6</v>
      </c>
      <c r="J824" s="5">
        <f t="shared" si="170"/>
        <v>7.9686274509800172E-7</v>
      </c>
      <c r="K824" s="5">
        <f t="shared" si="171"/>
        <v>9.3332089504907908E-4</v>
      </c>
      <c r="L824" s="5">
        <f t="shared" si="165"/>
        <v>3.4055054204545374E-9</v>
      </c>
      <c r="M824" s="6">
        <f t="shared" si="163"/>
        <v>1.5369494571650287E-5</v>
      </c>
      <c r="N824">
        <f t="shared" si="164"/>
        <v>2.04E-4</v>
      </c>
      <c r="O824">
        <f t="shared" si="172"/>
        <v>0.12206148282097576</v>
      </c>
      <c r="P824">
        <f t="shared" si="166"/>
        <v>0.92534057546461701</v>
      </c>
      <c r="Q824">
        <f t="shared" si="167"/>
        <v>0.2687846284247955</v>
      </c>
      <c r="R824">
        <f t="shared" si="168"/>
        <v>0.26878462842479606</v>
      </c>
    </row>
    <row r="825" spans="6:18">
      <c r="F825">
        <f t="shared" si="173"/>
        <v>82.299999999999599</v>
      </c>
      <c r="G825">
        <f t="shared" si="161"/>
        <v>327.81527848101268</v>
      </c>
      <c r="H825">
        <f t="shared" si="169"/>
        <v>1.2206148282097575</v>
      </c>
      <c r="I825" s="4">
        <f t="shared" si="162"/>
        <v>4.3000000000000003E-6</v>
      </c>
      <c r="J825" s="5">
        <f t="shared" si="170"/>
        <v>7.9686274509800172E-7</v>
      </c>
      <c r="K825" s="5">
        <f t="shared" si="171"/>
        <v>9.3375089504907913E-4</v>
      </c>
      <c r="L825" s="5">
        <f t="shared" si="165"/>
        <v>3.4102145470993524E-9</v>
      </c>
      <c r="M825" s="6">
        <f t="shared" si="163"/>
        <v>1.5383659914191087E-5</v>
      </c>
      <c r="N825">
        <f t="shared" si="164"/>
        <v>2.04E-4</v>
      </c>
      <c r="O825">
        <f t="shared" si="172"/>
        <v>0.12206148282097576</v>
      </c>
      <c r="P825">
        <f t="shared" si="166"/>
        <v>0.92536505348717779</v>
      </c>
      <c r="Q825">
        <f t="shared" si="167"/>
        <v>0.26876234637298313</v>
      </c>
      <c r="R825">
        <f t="shared" si="168"/>
        <v>0.26876234637298368</v>
      </c>
    </row>
    <row r="826" spans="6:18">
      <c r="F826">
        <f t="shared" si="173"/>
        <v>82.399999999999594</v>
      </c>
      <c r="G826">
        <f t="shared" si="161"/>
        <v>327.81527848101268</v>
      </c>
      <c r="H826">
        <f t="shared" si="169"/>
        <v>1.2206148282097575</v>
      </c>
      <c r="I826" s="4">
        <f t="shared" si="162"/>
        <v>4.3000000000000003E-6</v>
      </c>
      <c r="J826" s="5">
        <f t="shared" si="170"/>
        <v>7.9686274509800172E-7</v>
      </c>
      <c r="K826" s="5">
        <f t="shared" si="171"/>
        <v>9.3418089504907918E-4</v>
      </c>
      <c r="L826" s="5">
        <f t="shared" si="165"/>
        <v>3.4149280129255244E-9</v>
      </c>
      <c r="M826" s="6">
        <f t="shared" si="163"/>
        <v>1.5397831781491484E-5</v>
      </c>
      <c r="N826">
        <f t="shared" si="164"/>
        <v>2.04E-4</v>
      </c>
      <c r="O826">
        <f t="shared" si="172"/>
        <v>0.12206148282097576</v>
      </c>
      <c r="P826">
        <f t="shared" si="166"/>
        <v>0.92538948642041197</v>
      </c>
      <c r="Q826">
        <f t="shared" si="167"/>
        <v>0.2687401053654464</v>
      </c>
      <c r="R826">
        <f t="shared" si="168"/>
        <v>0.26874010536544696</v>
      </c>
    </row>
    <row r="827" spans="6:18">
      <c r="F827">
        <f t="shared" si="173"/>
        <v>82.499999999999588</v>
      </c>
      <c r="G827">
        <f t="shared" si="161"/>
        <v>327.81527848101268</v>
      </c>
      <c r="H827">
        <f t="shared" si="169"/>
        <v>1.2206148282097575</v>
      </c>
      <c r="I827" s="4">
        <f t="shared" si="162"/>
        <v>4.3000000000000003E-6</v>
      </c>
      <c r="J827" s="5">
        <f t="shared" si="170"/>
        <v>7.9686274509800172E-7</v>
      </c>
      <c r="K827" s="5">
        <f t="shared" si="171"/>
        <v>9.3461089504907923E-4</v>
      </c>
      <c r="L827" s="5">
        <f t="shared" si="165"/>
        <v>3.4196458199312827E-9</v>
      </c>
      <c r="M827" s="6">
        <f t="shared" si="163"/>
        <v>1.5412010173551486E-5</v>
      </c>
      <c r="N827">
        <f t="shared" si="164"/>
        <v>2.04E-4</v>
      </c>
      <c r="O827">
        <f t="shared" si="172"/>
        <v>0.12206148282097576</v>
      </c>
      <c r="P827">
        <f t="shared" si="166"/>
        <v>0.9254138743680923</v>
      </c>
      <c r="Q827">
        <f t="shared" si="167"/>
        <v>0.26871790530772272</v>
      </c>
      <c r="R827">
        <f t="shared" si="168"/>
        <v>0.26871790530772321</v>
      </c>
    </row>
    <row r="828" spans="6:18">
      <c r="F828">
        <f t="shared" si="173"/>
        <v>82.599999999999582</v>
      </c>
      <c r="G828">
        <f t="shared" si="161"/>
        <v>327.81527848101268</v>
      </c>
      <c r="H828">
        <f t="shared" si="169"/>
        <v>1.2206148282097575</v>
      </c>
      <c r="I828" s="4">
        <f t="shared" si="162"/>
        <v>4.3000000000000003E-6</v>
      </c>
      <c r="J828" s="5">
        <f t="shared" si="170"/>
        <v>7.9686274509800172E-7</v>
      </c>
      <c r="K828" s="5">
        <f t="shared" si="171"/>
        <v>9.3504089504907928E-4</v>
      </c>
      <c r="L828" s="5">
        <f t="shared" si="165"/>
        <v>3.4243679701148554E-9</v>
      </c>
      <c r="M828" s="6">
        <f t="shared" si="163"/>
        <v>1.5426195090371081E-5</v>
      </c>
      <c r="N828">
        <f t="shared" si="164"/>
        <v>2.04E-4</v>
      </c>
      <c r="O828">
        <f t="shared" si="172"/>
        <v>0.12206148282097576</v>
      </c>
      <c r="P828">
        <f t="shared" si="166"/>
        <v>0.92543821743370414</v>
      </c>
      <c r="Q828">
        <f t="shared" si="167"/>
        <v>0.26869574610561014</v>
      </c>
      <c r="R828">
        <f t="shared" si="168"/>
        <v>0.26869574610561064</v>
      </c>
    </row>
    <row r="829" spans="6:18">
      <c r="F829">
        <f t="shared" si="173"/>
        <v>82.699999999999577</v>
      </c>
      <c r="G829">
        <f t="shared" si="161"/>
        <v>327.81527848101268</v>
      </c>
      <c r="H829">
        <f t="shared" si="169"/>
        <v>1.2206148282097575</v>
      </c>
      <c r="I829" s="4">
        <f t="shared" si="162"/>
        <v>4.3000000000000003E-6</v>
      </c>
      <c r="J829" s="5">
        <f t="shared" si="170"/>
        <v>7.9686274509800172E-7</v>
      </c>
      <c r="K829" s="5">
        <f t="shared" si="171"/>
        <v>9.3547089504907933E-4</v>
      </c>
      <c r="L829" s="5">
        <f t="shared" si="165"/>
        <v>3.4290944654744726E-9</v>
      </c>
      <c r="M829" s="6">
        <f t="shared" si="163"/>
        <v>1.5440386531950274E-5</v>
      </c>
      <c r="N829">
        <f t="shared" si="164"/>
        <v>2.04E-4</v>
      </c>
      <c r="O829">
        <f t="shared" si="172"/>
        <v>0.12206148282097576</v>
      </c>
      <c r="P829">
        <f t="shared" si="166"/>
        <v>0.92546251572044813</v>
      </c>
      <c r="Q829">
        <f t="shared" si="167"/>
        <v>0.26867362766516673</v>
      </c>
      <c r="R829">
        <f t="shared" si="168"/>
        <v>0.26867362766516723</v>
      </c>
    </row>
    <row r="830" spans="6:18">
      <c r="F830">
        <f t="shared" si="173"/>
        <v>82.799999999999571</v>
      </c>
      <c r="G830">
        <f t="shared" si="161"/>
        <v>327.81527848101268</v>
      </c>
      <c r="H830">
        <f t="shared" si="169"/>
        <v>1.2206148282097575</v>
      </c>
      <c r="I830" s="4">
        <f t="shared" si="162"/>
        <v>4.3000000000000003E-6</v>
      </c>
      <c r="J830" s="5">
        <f t="shared" si="170"/>
        <v>7.9686274509800172E-7</v>
      </c>
      <c r="K830" s="5">
        <f t="shared" si="171"/>
        <v>9.3590089504907938E-4</v>
      </c>
      <c r="L830" s="5">
        <f t="shared" si="165"/>
        <v>3.433825308008362E-9</v>
      </c>
      <c r="M830" s="6">
        <f t="shared" si="163"/>
        <v>1.5454584498289072E-5</v>
      </c>
      <c r="N830">
        <f t="shared" si="164"/>
        <v>2.04E-4</v>
      </c>
      <c r="O830">
        <f t="shared" si="172"/>
        <v>0.12206148282097576</v>
      </c>
      <c r="P830">
        <f t="shared" si="166"/>
        <v>0.92548676933123963</v>
      </c>
      <c r="Q830">
        <f t="shared" si="167"/>
        <v>0.26865154989270962</v>
      </c>
      <c r="R830">
        <f t="shared" si="168"/>
        <v>0.26865154989271012</v>
      </c>
    </row>
    <row r="831" spans="6:18">
      <c r="F831">
        <f t="shared" si="173"/>
        <v>82.899999999999565</v>
      </c>
      <c r="G831">
        <f t="shared" si="161"/>
        <v>327.81527848101268</v>
      </c>
      <c r="H831">
        <f t="shared" si="169"/>
        <v>1.2206148282097575</v>
      </c>
      <c r="I831" s="4">
        <f t="shared" si="162"/>
        <v>4.3000000000000003E-6</v>
      </c>
      <c r="J831" s="5">
        <f t="shared" si="170"/>
        <v>7.9686274509800172E-7</v>
      </c>
      <c r="K831" s="5">
        <f t="shared" si="171"/>
        <v>9.3633089504907942E-4</v>
      </c>
      <c r="L831" s="5">
        <f t="shared" si="165"/>
        <v>3.4385604997147529E-9</v>
      </c>
      <c r="M831" s="6">
        <f t="shared" si="163"/>
        <v>1.5468788989387467E-5</v>
      </c>
      <c r="N831">
        <f t="shared" si="164"/>
        <v>2.04E-4</v>
      </c>
      <c r="O831">
        <f t="shared" si="172"/>
        <v>0.12206148282097576</v>
      </c>
      <c r="P831">
        <f t="shared" si="166"/>
        <v>0.92551097836871055</v>
      </c>
      <c r="Q831">
        <f t="shared" si="167"/>
        <v>0.26862951269481422</v>
      </c>
      <c r="R831">
        <f t="shared" si="168"/>
        <v>0.26862951269481472</v>
      </c>
    </row>
    <row r="832" spans="6:18">
      <c r="F832">
        <f t="shared" si="173"/>
        <v>82.999999999999559</v>
      </c>
      <c r="G832">
        <f t="shared" si="161"/>
        <v>327.81527848101268</v>
      </c>
      <c r="H832">
        <f t="shared" si="169"/>
        <v>1.2206148282097575</v>
      </c>
      <c r="I832" s="4">
        <f t="shared" si="162"/>
        <v>4.3000000000000003E-6</v>
      </c>
      <c r="J832" s="5">
        <f t="shared" si="170"/>
        <v>7.9686274509800172E-7</v>
      </c>
      <c r="K832" s="5">
        <f t="shared" si="171"/>
        <v>9.3676089504907947E-4</v>
      </c>
      <c r="L832" s="5">
        <f t="shared" si="165"/>
        <v>3.443300042591875E-9</v>
      </c>
      <c r="M832" s="6">
        <f t="shared" si="163"/>
        <v>1.5483000005245462E-5</v>
      </c>
      <c r="N832">
        <f t="shared" si="164"/>
        <v>2.04E-4</v>
      </c>
      <c r="O832">
        <f t="shared" si="172"/>
        <v>0.12206148282097576</v>
      </c>
      <c r="P832">
        <f t="shared" si="166"/>
        <v>0.92553514293521011</v>
      </c>
      <c r="Q832">
        <f t="shared" si="167"/>
        <v>0.26860751597831339</v>
      </c>
      <c r="R832">
        <f t="shared" si="168"/>
        <v>0.26860751597831389</v>
      </c>
    </row>
    <row r="833" spans="6:18">
      <c r="F833">
        <f t="shared" si="173"/>
        <v>83.099999999999554</v>
      </c>
      <c r="G833">
        <f t="shared" si="161"/>
        <v>327.81527848101268</v>
      </c>
      <c r="H833">
        <f t="shared" si="169"/>
        <v>1.2206148282097575</v>
      </c>
      <c r="I833" s="4">
        <f t="shared" si="162"/>
        <v>4.3000000000000003E-6</v>
      </c>
      <c r="J833" s="5">
        <f t="shared" si="170"/>
        <v>7.9686274509800172E-7</v>
      </c>
      <c r="K833" s="5">
        <f t="shared" si="171"/>
        <v>9.3719089504907952E-4</v>
      </c>
      <c r="L833" s="5">
        <f t="shared" si="165"/>
        <v>3.4480439386379555E-9</v>
      </c>
      <c r="M833" s="6">
        <f t="shared" si="163"/>
        <v>1.5497217545863055E-5</v>
      </c>
      <c r="N833">
        <f t="shared" si="164"/>
        <v>2.04E-4</v>
      </c>
      <c r="O833">
        <f t="shared" si="172"/>
        <v>0.12206148282097576</v>
      </c>
      <c r="P833">
        <f t="shared" si="166"/>
        <v>0.92555926313280545</v>
      </c>
      <c r="Q833">
        <f t="shared" si="167"/>
        <v>0.26858555965029651</v>
      </c>
      <c r="R833">
        <f t="shared" si="168"/>
        <v>0.26858555965029701</v>
      </c>
    </row>
    <row r="834" spans="6:18">
      <c r="F834">
        <f t="shared" si="173"/>
        <v>83.199999999999548</v>
      </c>
      <c r="G834">
        <f t="shared" ref="G834:G855" si="174">Tc+R_*F834</f>
        <v>327.81527848101268</v>
      </c>
      <c r="H834">
        <f t="shared" si="169"/>
        <v>1.2206148282097575</v>
      </c>
      <c r="I834" s="4">
        <f t="shared" ref="I834:I855" si="175">we</f>
        <v>4.3000000000000003E-6</v>
      </c>
      <c r="J834" s="5">
        <f t="shared" si="170"/>
        <v>7.9686274509800172E-7</v>
      </c>
      <c r="K834" s="5">
        <f t="shared" si="171"/>
        <v>9.3762089504907957E-4</v>
      </c>
      <c r="L834" s="5">
        <f t="shared" si="165"/>
        <v>3.452792189851225E-9</v>
      </c>
      <c r="M834" s="6">
        <f t="shared" ref="M834:M855" si="176">f2_*f3_/f1_/K834*L834</f>
        <v>1.5511441611240253E-5</v>
      </c>
      <c r="N834">
        <f t="shared" ref="N834:N855" si="177">del_dl</f>
        <v>2.04E-4</v>
      </c>
      <c r="O834">
        <f t="shared" si="172"/>
        <v>0.12206148282097576</v>
      </c>
      <c r="P834">
        <f t="shared" si="166"/>
        <v>0.92558333906328294</v>
      </c>
      <c r="Q834">
        <f t="shared" si="167"/>
        <v>0.26856364361810875</v>
      </c>
      <c r="R834">
        <f t="shared" si="168"/>
        <v>0.2685636436181093</v>
      </c>
    </row>
    <row r="835" spans="6:18">
      <c r="F835">
        <f t="shared" si="173"/>
        <v>83.299999999999542</v>
      </c>
      <c r="G835">
        <f t="shared" si="174"/>
        <v>327.81527848101268</v>
      </c>
      <c r="H835">
        <f t="shared" si="169"/>
        <v>1.2206148282097575</v>
      </c>
      <c r="I835" s="4">
        <f t="shared" si="175"/>
        <v>4.3000000000000003E-6</v>
      </c>
      <c r="J835" s="5">
        <f t="shared" si="170"/>
        <v>7.9686274509800172E-7</v>
      </c>
      <c r="K835" s="5">
        <f t="shared" si="171"/>
        <v>9.3805089504907962E-4</v>
      </c>
      <c r="L835" s="5">
        <f t="shared" ref="L835:L898" si="178">K835^3*4/3*PI()</f>
        <v>3.4575447982299107E-9</v>
      </c>
      <c r="M835" s="6">
        <f t="shared" si="176"/>
        <v>1.5525672201377041E-5</v>
      </c>
      <c r="N835">
        <f t="shared" si="177"/>
        <v>2.04E-4</v>
      </c>
      <c r="O835">
        <f t="shared" si="172"/>
        <v>0.12206148282097576</v>
      </c>
      <c r="P835">
        <f t="shared" ref="P835:P898" si="179">R835*O835+(1-R835)*H835</f>
        <v>0.92560737082814859</v>
      </c>
      <c r="Q835">
        <f t="shared" ref="Q835:Q855" si="180">Q834+pl/ps*Dl/N834*((Tc-Tf)/ml-Co)/H834/(1-kpart)*M834*dt/L834-Q834*3/K834*we*dt</f>
        <v>0.26854176778935035</v>
      </c>
      <c r="R835">
        <f t="shared" ref="R835:R855" si="181">esidtGeral(R834,K834,MAX(I834,J834),pl,ps,kpart,H834,(H835-H834)/dt,M834,L834,Dl,N834,Co,dt)</f>
        <v>0.26854176778935085</v>
      </c>
    </row>
    <row r="836" spans="6:18">
      <c r="F836">
        <f t="shared" si="173"/>
        <v>83.399999999999537</v>
      </c>
      <c r="G836">
        <f t="shared" si="174"/>
        <v>327.81527848101268</v>
      </c>
      <c r="H836">
        <f t="shared" si="169"/>
        <v>1.2206148282097575</v>
      </c>
      <c r="I836" s="4">
        <f t="shared" si="175"/>
        <v>4.3000000000000003E-6</v>
      </c>
      <c r="J836" s="5">
        <f t="shared" si="170"/>
        <v>7.9686274509800172E-7</v>
      </c>
      <c r="K836" s="5">
        <f t="shared" si="171"/>
        <v>9.3848089504907967E-4</v>
      </c>
      <c r="L836" s="5">
        <f t="shared" si="178"/>
        <v>3.462301765772242E-9</v>
      </c>
      <c r="M836" s="6">
        <f t="shared" si="176"/>
        <v>1.553990931627343E-5</v>
      </c>
      <c r="N836">
        <f t="shared" si="177"/>
        <v>2.04E-4</v>
      </c>
      <c r="O836">
        <f t="shared" si="172"/>
        <v>0.12206148282097576</v>
      </c>
      <c r="P836">
        <f t="shared" si="179"/>
        <v>0.92563135852862954</v>
      </c>
      <c r="Q836">
        <f t="shared" si="180"/>
        <v>0.26851993207187552</v>
      </c>
      <c r="R836">
        <f t="shared" si="181"/>
        <v>0.26851993207187602</v>
      </c>
    </row>
    <row r="837" spans="6:18">
      <c r="F837">
        <f t="shared" si="173"/>
        <v>83.499999999999531</v>
      </c>
      <c r="G837">
        <f t="shared" si="174"/>
        <v>327.81527848101268</v>
      </c>
      <c r="H837">
        <f t="shared" si="169"/>
        <v>1.2206148282097575</v>
      </c>
      <c r="I837" s="4">
        <f t="shared" si="175"/>
        <v>4.3000000000000003E-6</v>
      </c>
      <c r="J837" s="5">
        <f t="shared" si="170"/>
        <v>7.9686274509800172E-7</v>
      </c>
      <c r="K837" s="5">
        <f t="shared" si="171"/>
        <v>9.3891089504907971E-4</v>
      </c>
      <c r="L837" s="5">
        <f t="shared" si="178"/>
        <v>3.4670630944764477E-9</v>
      </c>
      <c r="M837" s="6">
        <f t="shared" si="176"/>
        <v>1.555415295592942E-5</v>
      </c>
      <c r="N837">
        <f t="shared" si="177"/>
        <v>2.04E-4</v>
      </c>
      <c r="O837">
        <f t="shared" si="172"/>
        <v>0.12206148282097576</v>
      </c>
      <c r="P837">
        <f t="shared" si="179"/>
        <v>0.92565530226567461</v>
      </c>
      <c r="Q837">
        <f t="shared" si="180"/>
        <v>0.26849813637379183</v>
      </c>
      <c r="R837">
        <f t="shared" si="181"/>
        <v>0.26849813637379233</v>
      </c>
    </row>
    <row r="838" spans="6:18">
      <c r="F838">
        <f t="shared" si="173"/>
        <v>83.599999999999525</v>
      </c>
      <c r="G838">
        <f t="shared" si="174"/>
        <v>327.81527848101268</v>
      </c>
      <c r="H838">
        <f t="shared" si="169"/>
        <v>1.2206148282097575</v>
      </c>
      <c r="I838" s="4">
        <f t="shared" si="175"/>
        <v>4.3000000000000003E-6</v>
      </c>
      <c r="J838" s="5">
        <f t="shared" si="170"/>
        <v>7.9686274509800172E-7</v>
      </c>
      <c r="K838" s="5">
        <f t="shared" si="171"/>
        <v>9.3934089504907976E-4</v>
      </c>
      <c r="L838" s="5">
        <f t="shared" si="178"/>
        <v>3.4718287863407583E-9</v>
      </c>
      <c r="M838" s="6">
        <f t="shared" si="176"/>
        <v>1.5568403120345014E-5</v>
      </c>
      <c r="N838">
        <f t="shared" si="177"/>
        <v>2.04E-4</v>
      </c>
      <c r="O838">
        <f t="shared" si="172"/>
        <v>0.12206148282097576</v>
      </c>
      <c r="P838">
        <f t="shared" si="179"/>
        <v>0.92567920213995469</v>
      </c>
      <c r="Q838">
        <f t="shared" si="180"/>
        <v>0.26847638060345941</v>
      </c>
      <c r="R838">
        <f t="shared" si="181"/>
        <v>0.26847638060345996</v>
      </c>
    </row>
    <row r="839" spans="6:18">
      <c r="F839">
        <f t="shared" si="173"/>
        <v>83.69999999999952</v>
      </c>
      <c r="G839">
        <f t="shared" si="174"/>
        <v>327.81527848101268</v>
      </c>
      <c r="H839">
        <f t="shared" si="169"/>
        <v>1.2206148282097575</v>
      </c>
      <c r="I839" s="4">
        <f t="shared" si="175"/>
        <v>4.3000000000000003E-6</v>
      </c>
      <c r="J839" s="5">
        <f t="shared" si="170"/>
        <v>7.9686274509800172E-7</v>
      </c>
      <c r="K839" s="5">
        <f t="shared" si="171"/>
        <v>9.3977089504907981E-4</v>
      </c>
      <c r="L839" s="5">
        <f t="shared" si="178"/>
        <v>3.4765988433634003E-9</v>
      </c>
      <c r="M839" s="6">
        <f t="shared" si="176"/>
        <v>1.5582659809520203E-5</v>
      </c>
      <c r="N839">
        <f t="shared" si="177"/>
        <v>2.04E-4</v>
      </c>
      <c r="O839">
        <f t="shared" si="172"/>
        <v>0.12206148282097576</v>
      </c>
      <c r="P839">
        <f t="shared" si="179"/>
        <v>0.92570305825186483</v>
      </c>
      <c r="Q839">
        <f t="shared" si="180"/>
        <v>0.26845466466949014</v>
      </c>
      <c r="R839">
        <f t="shared" si="181"/>
        <v>0.26845466466949069</v>
      </c>
    </row>
    <row r="840" spans="6:18">
      <c r="F840">
        <f t="shared" si="173"/>
        <v>83.799999999999514</v>
      </c>
      <c r="G840">
        <f t="shared" si="174"/>
        <v>327.81527848101268</v>
      </c>
      <c r="H840">
        <f t="shared" si="169"/>
        <v>1.2206148282097575</v>
      </c>
      <c r="I840" s="4">
        <f t="shared" si="175"/>
        <v>4.3000000000000003E-6</v>
      </c>
      <c r="J840" s="5">
        <f t="shared" si="170"/>
        <v>7.9686274509800172E-7</v>
      </c>
      <c r="K840" s="5">
        <f t="shared" si="171"/>
        <v>9.4020089504907986E-4</v>
      </c>
      <c r="L840" s="5">
        <f t="shared" si="178"/>
        <v>3.4813732675426038E-9</v>
      </c>
      <c r="M840" s="6">
        <f t="shared" si="176"/>
        <v>1.5596923023454995E-5</v>
      </c>
      <c r="N840">
        <f t="shared" si="177"/>
        <v>2.04E-4</v>
      </c>
      <c r="O840">
        <f t="shared" si="172"/>
        <v>0.12206148282097576</v>
      </c>
      <c r="P840">
        <f t="shared" si="179"/>
        <v>0.92572687070152426</v>
      </c>
      <c r="Q840">
        <f t="shared" si="180"/>
        <v>0.2684329884807467</v>
      </c>
      <c r="R840">
        <f t="shared" si="181"/>
        <v>0.2684329884807472</v>
      </c>
    </row>
    <row r="841" spans="6:18">
      <c r="F841">
        <f t="shared" si="173"/>
        <v>83.899999999999508</v>
      </c>
      <c r="G841">
        <f t="shared" si="174"/>
        <v>327.81527848101268</v>
      </c>
      <c r="H841">
        <f t="shared" si="169"/>
        <v>1.2206148282097575</v>
      </c>
      <c r="I841" s="4">
        <f t="shared" si="175"/>
        <v>4.3000000000000003E-6</v>
      </c>
      <c r="J841" s="5">
        <f t="shared" si="170"/>
        <v>7.9686274509800172E-7</v>
      </c>
      <c r="K841" s="5">
        <f t="shared" si="171"/>
        <v>9.4063089504907991E-4</v>
      </c>
      <c r="L841" s="5">
        <f t="shared" si="178"/>
        <v>3.4861520608765977E-9</v>
      </c>
      <c r="M841" s="6">
        <f t="shared" si="176"/>
        <v>1.5611192762149382E-5</v>
      </c>
      <c r="N841">
        <f t="shared" si="177"/>
        <v>2.04E-4</v>
      </c>
      <c r="O841">
        <f t="shared" si="172"/>
        <v>0.12206148282097576</v>
      </c>
      <c r="P841">
        <f t="shared" si="179"/>
        <v>0.92575063958877757</v>
      </c>
      <c r="Q841">
        <f t="shared" si="180"/>
        <v>0.2684113519463418</v>
      </c>
      <c r="R841">
        <f t="shared" si="181"/>
        <v>0.2684113519463423</v>
      </c>
    </row>
    <row r="842" spans="6:18">
      <c r="F842">
        <f t="shared" si="173"/>
        <v>83.999999999999503</v>
      </c>
      <c r="G842">
        <f t="shared" si="174"/>
        <v>327.81527848101268</v>
      </c>
      <c r="H842">
        <f t="shared" si="169"/>
        <v>1.2206148282097575</v>
      </c>
      <c r="I842" s="4">
        <f t="shared" si="175"/>
        <v>4.3000000000000003E-6</v>
      </c>
      <c r="J842" s="5">
        <f t="shared" si="170"/>
        <v>7.9686274509800172E-7</v>
      </c>
      <c r="K842" s="5">
        <f t="shared" si="171"/>
        <v>9.4106089504907996E-4</v>
      </c>
      <c r="L842" s="5">
        <f t="shared" si="178"/>
        <v>3.4909352253636101E-9</v>
      </c>
      <c r="M842" s="6">
        <f t="shared" si="176"/>
        <v>1.562546902560337E-5</v>
      </c>
      <c r="N842">
        <f t="shared" si="177"/>
        <v>2.04E-4</v>
      </c>
      <c r="O842">
        <f t="shared" si="172"/>
        <v>0.12206148282097576</v>
      </c>
      <c r="P842">
        <f t="shared" si="179"/>
        <v>0.92577436501319488</v>
      </c>
      <c r="Q842">
        <f t="shared" si="180"/>
        <v>0.26838975497563761</v>
      </c>
      <c r="R842">
        <f t="shared" si="181"/>
        <v>0.26838975497563811</v>
      </c>
    </row>
    <row r="843" spans="6:18">
      <c r="F843">
        <f t="shared" si="173"/>
        <v>84.099999999999497</v>
      </c>
      <c r="G843">
        <f t="shared" si="174"/>
        <v>327.81527848101268</v>
      </c>
      <c r="H843">
        <f t="shared" si="169"/>
        <v>1.2206148282097575</v>
      </c>
      <c r="I843" s="4">
        <f t="shared" si="175"/>
        <v>4.3000000000000003E-6</v>
      </c>
      <c r="J843" s="5">
        <f t="shared" si="170"/>
        <v>7.9686274509800172E-7</v>
      </c>
      <c r="K843" s="5">
        <f t="shared" si="171"/>
        <v>9.4149089504908E-4</v>
      </c>
      <c r="L843" s="5">
        <f t="shared" si="178"/>
        <v>3.4957227630018706E-9</v>
      </c>
      <c r="M843" s="6">
        <f t="shared" si="176"/>
        <v>1.5639751813816958E-5</v>
      </c>
      <c r="N843">
        <f t="shared" si="177"/>
        <v>2.04E-4</v>
      </c>
      <c r="O843">
        <f t="shared" si="172"/>
        <v>0.12206148282097576</v>
      </c>
      <c r="P843">
        <f t="shared" si="179"/>
        <v>0.9257980470740742</v>
      </c>
      <c r="Q843">
        <f t="shared" si="180"/>
        <v>0.26836819747824464</v>
      </c>
      <c r="R843">
        <f t="shared" si="181"/>
        <v>0.26836819747824514</v>
      </c>
    </row>
    <row r="844" spans="6:18">
      <c r="F844">
        <f t="shared" si="173"/>
        <v>84.199999999999491</v>
      </c>
      <c r="G844">
        <f t="shared" si="174"/>
        <v>327.81527848101268</v>
      </c>
      <c r="H844">
        <f t="shared" si="169"/>
        <v>1.2206148282097575</v>
      </c>
      <c r="I844" s="4">
        <f t="shared" si="175"/>
        <v>4.3000000000000003E-6</v>
      </c>
      <c r="J844" s="5">
        <f t="shared" si="170"/>
        <v>7.9686274509800172E-7</v>
      </c>
      <c r="K844" s="5">
        <f t="shared" si="171"/>
        <v>9.4192089504908005E-4</v>
      </c>
      <c r="L844" s="5">
        <f t="shared" si="178"/>
        <v>3.5005146757896078E-9</v>
      </c>
      <c r="M844" s="6">
        <f t="shared" si="176"/>
        <v>1.5654041126790144E-5</v>
      </c>
      <c r="N844">
        <f t="shared" si="177"/>
        <v>2.04E-4</v>
      </c>
      <c r="O844">
        <f t="shared" si="172"/>
        <v>0.12206148282097576</v>
      </c>
      <c r="P844">
        <f t="shared" si="179"/>
        <v>0.92582168587044067</v>
      </c>
      <c r="Q844">
        <f t="shared" si="180"/>
        <v>0.26834667936402118</v>
      </c>
      <c r="R844">
        <f t="shared" si="181"/>
        <v>0.26834667936402168</v>
      </c>
    </row>
    <row r="845" spans="6:18">
      <c r="F845">
        <f t="shared" si="173"/>
        <v>84.299999999999486</v>
      </c>
      <c r="G845">
        <f t="shared" si="174"/>
        <v>327.81527848101268</v>
      </c>
      <c r="H845">
        <f t="shared" si="169"/>
        <v>1.2206148282097575</v>
      </c>
      <c r="I845" s="4">
        <f t="shared" si="175"/>
        <v>4.3000000000000003E-6</v>
      </c>
      <c r="J845" s="5">
        <f t="shared" si="170"/>
        <v>7.9686274509800172E-7</v>
      </c>
      <c r="K845" s="5">
        <f t="shared" si="171"/>
        <v>9.423508950490801E-4</v>
      </c>
      <c r="L845" s="5">
        <f t="shared" si="178"/>
        <v>3.5053109657250501E-9</v>
      </c>
      <c r="M845" s="6">
        <f t="shared" si="176"/>
        <v>1.5668336964522928E-5</v>
      </c>
      <c r="N845">
        <f t="shared" si="177"/>
        <v>2.04E-4</v>
      </c>
      <c r="O845">
        <f t="shared" si="172"/>
        <v>0.12206148282097576</v>
      </c>
      <c r="P845">
        <f t="shared" si="179"/>
        <v>0.92584528150104894</v>
      </c>
      <c r="Q845">
        <f t="shared" si="180"/>
        <v>0.26832520054307241</v>
      </c>
      <c r="R845">
        <f t="shared" si="181"/>
        <v>0.26832520054307291</v>
      </c>
    </row>
    <row r="846" spans="6:18">
      <c r="F846">
        <f t="shared" si="173"/>
        <v>84.39999999999948</v>
      </c>
      <c r="G846">
        <f t="shared" si="174"/>
        <v>327.81527848101268</v>
      </c>
      <c r="H846">
        <f t="shared" si="169"/>
        <v>1.2206148282097575</v>
      </c>
      <c r="I846" s="4">
        <f t="shared" si="175"/>
        <v>4.3000000000000003E-6</v>
      </c>
      <c r="J846" s="5">
        <f t="shared" si="170"/>
        <v>7.9686274509800172E-7</v>
      </c>
      <c r="K846" s="5">
        <f t="shared" si="171"/>
        <v>9.4278089504908015E-4</v>
      </c>
      <c r="L846" s="5">
        <f t="shared" si="178"/>
        <v>3.5101116348064268E-9</v>
      </c>
      <c r="M846" s="6">
        <f t="shared" si="176"/>
        <v>1.5682639327015312E-5</v>
      </c>
      <c r="N846">
        <f t="shared" si="177"/>
        <v>2.04E-4</v>
      </c>
      <c r="O846">
        <f t="shared" si="172"/>
        <v>0.12206148282097576</v>
      </c>
      <c r="P846">
        <f t="shared" si="179"/>
        <v>0.92586883406438281</v>
      </c>
      <c r="Q846">
        <f t="shared" si="180"/>
        <v>0.26830376092574965</v>
      </c>
      <c r="R846">
        <f t="shared" si="181"/>
        <v>0.26830376092575015</v>
      </c>
    </row>
    <row r="847" spans="6:18">
      <c r="F847">
        <f t="shared" si="173"/>
        <v>84.499999999999474</v>
      </c>
      <c r="G847">
        <f t="shared" si="174"/>
        <v>327.81527848101268</v>
      </c>
      <c r="H847">
        <f t="shared" si="169"/>
        <v>1.2206148282097575</v>
      </c>
      <c r="I847" s="4">
        <f t="shared" si="175"/>
        <v>4.3000000000000003E-6</v>
      </c>
      <c r="J847" s="5">
        <f t="shared" si="170"/>
        <v>7.9686274509800172E-7</v>
      </c>
      <c r="K847" s="5">
        <f t="shared" si="171"/>
        <v>9.432108950490802E-4</v>
      </c>
      <c r="L847" s="5">
        <f t="shared" si="178"/>
        <v>3.5149166850319669E-9</v>
      </c>
      <c r="M847" s="6">
        <f t="shared" si="176"/>
        <v>1.5696948214267298E-5</v>
      </c>
      <c r="N847">
        <f t="shared" si="177"/>
        <v>2.04E-4</v>
      </c>
      <c r="O847">
        <f t="shared" si="172"/>
        <v>0.12206148282097576</v>
      </c>
      <c r="P847">
        <f t="shared" si="179"/>
        <v>0.92589234365865647</v>
      </c>
      <c r="Q847">
        <f t="shared" si="180"/>
        <v>0.26828236042264947</v>
      </c>
      <c r="R847">
        <f t="shared" si="181"/>
        <v>0.26828236042264997</v>
      </c>
    </row>
    <row r="848" spans="6:18">
      <c r="F848">
        <f t="shared" si="173"/>
        <v>84.599999999999469</v>
      </c>
      <c r="G848">
        <f t="shared" si="174"/>
        <v>327.81527848101268</v>
      </c>
      <c r="H848">
        <f t="shared" si="169"/>
        <v>1.2206148282097575</v>
      </c>
      <c r="I848" s="4">
        <f t="shared" si="175"/>
        <v>4.3000000000000003E-6</v>
      </c>
      <c r="J848" s="5">
        <f t="shared" si="170"/>
        <v>7.9686274509800172E-7</v>
      </c>
      <c r="K848" s="5">
        <f t="shared" si="171"/>
        <v>9.4364089504908025E-4</v>
      </c>
      <c r="L848" s="5">
        <f t="shared" si="178"/>
        <v>3.5197261183998992E-9</v>
      </c>
      <c r="M848" s="6">
        <f t="shared" si="176"/>
        <v>1.571126362627888E-5</v>
      </c>
      <c r="N848">
        <f t="shared" si="177"/>
        <v>2.04E-4</v>
      </c>
      <c r="O848">
        <f t="shared" si="172"/>
        <v>0.12206148282097576</v>
      </c>
      <c r="P848">
        <f t="shared" si="179"/>
        <v>0.9259158103818157</v>
      </c>
      <c r="Q848">
        <f t="shared" si="180"/>
        <v>0.26826099894461308</v>
      </c>
      <c r="R848">
        <f t="shared" si="181"/>
        <v>0.26826099894461358</v>
      </c>
    </row>
    <row r="849" spans="6:18">
      <c r="F849">
        <f t="shared" si="173"/>
        <v>84.699999999999463</v>
      </c>
      <c r="G849">
        <f t="shared" si="174"/>
        <v>327.81527848101268</v>
      </c>
      <c r="H849">
        <f t="shared" si="169"/>
        <v>1.2206148282097575</v>
      </c>
      <c r="I849" s="4">
        <f t="shared" si="175"/>
        <v>4.3000000000000003E-6</v>
      </c>
      <c r="J849" s="5">
        <f t="shared" si="170"/>
        <v>7.9686274509800172E-7</v>
      </c>
      <c r="K849" s="5">
        <f t="shared" si="171"/>
        <v>9.4407089504908029E-4</v>
      </c>
      <c r="L849" s="5">
        <f t="shared" si="178"/>
        <v>3.5245399369084526E-9</v>
      </c>
      <c r="M849" s="6">
        <f t="shared" si="176"/>
        <v>1.5725585563050064E-5</v>
      </c>
      <c r="N849">
        <f t="shared" si="177"/>
        <v>2.04E-4</v>
      </c>
      <c r="O849">
        <f t="shared" si="172"/>
        <v>0.12206148282097576</v>
      </c>
      <c r="P849">
        <f t="shared" si="179"/>
        <v>0.92593923433153869</v>
      </c>
      <c r="Q849">
        <f t="shared" si="180"/>
        <v>0.26823967640272539</v>
      </c>
      <c r="R849">
        <f t="shared" si="181"/>
        <v>0.26823967640272589</v>
      </c>
    </row>
    <row r="850" spans="6:18">
      <c r="F850">
        <f t="shared" si="173"/>
        <v>84.799999999999457</v>
      </c>
      <c r="G850">
        <f t="shared" si="174"/>
        <v>327.81527848101268</v>
      </c>
      <c r="H850">
        <f t="shared" si="169"/>
        <v>1.2206148282097575</v>
      </c>
      <c r="I850" s="4">
        <f t="shared" si="175"/>
        <v>4.3000000000000003E-6</v>
      </c>
      <c r="J850" s="5">
        <f t="shared" si="170"/>
        <v>7.9686274509800172E-7</v>
      </c>
      <c r="K850" s="5">
        <f t="shared" si="171"/>
        <v>9.4450089504908034E-4</v>
      </c>
      <c r="L850" s="5">
        <f t="shared" si="178"/>
        <v>3.5293581425558556E-9</v>
      </c>
      <c r="M850" s="6">
        <f t="shared" si="176"/>
        <v>1.5739914024580845E-5</v>
      </c>
      <c r="N850">
        <f t="shared" si="177"/>
        <v>2.04E-4</v>
      </c>
      <c r="O850">
        <f t="shared" si="172"/>
        <v>0.12206148282097576</v>
      </c>
      <c r="P850">
        <f t="shared" si="179"/>
        <v>0.92596261560523629</v>
      </c>
      <c r="Q850">
        <f t="shared" si="180"/>
        <v>0.26821839270831438</v>
      </c>
      <c r="R850">
        <f t="shared" si="181"/>
        <v>0.26821839270831488</v>
      </c>
    </row>
    <row r="851" spans="6:18">
      <c r="F851">
        <f t="shared" si="173"/>
        <v>84.899999999999451</v>
      </c>
      <c r="G851">
        <f t="shared" si="174"/>
        <v>327.81527848101268</v>
      </c>
      <c r="H851">
        <f t="shared" ref="H851:H855" si="182">(G851-Tf)/ml</f>
        <v>1.2206148282097575</v>
      </c>
      <c r="I851" s="4">
        <f t="shared" si="175"/>
        <v>4.3000000000000003E-6</v>
      </c>
      <c r="J851" s="5">
        <f t="shared" ref="J851:J855" si="183">Glob(H851,N851,Dl,Co,kpart)</f>
        <v>7.9686274509800172E-7</v>
      </c>
      <c r="K851" s="5">
        <f t="shared" ref="K851:K855" si="184">I850*dt+K850</f>
        <v>9.4493089504908039E-4</v>
      </c>
      <c r="L851" s="5">
        <f t="shared" si="178"/>
        <v>3.5341807373403371E-9</v>
      </c>
      <c r="M851" s="6">
        <f t="shared" si="176"/>
        <v>1.5754249010871227E-5</v>
      </c>
      <c r="N851">
        <f t="shared" si="177"/>
        <v>2.04E-4</v>
      </c>
      <c r="O851">
        <f t="shared" ref="O851:O855" si="185">O850+(kpart*H850-O850)/L850/R850*(L850*(R851-R850)+R850*MAX(I850,J850)*M850*dt)</f>
        <v>0.12206148282097576</v>
      </c>
      <c r="P851">
        <f t="shared" si="179"/>
        <v>0.92598595430005326</v>
      </c>
      <c r="Q851">
        <f t="shared" si="180"/>
        <v>0.26819714777295017</v>
      </c>
      <c r="R851">
        <f t="shared" si="181"/>
        <v>0.26819714777295062</v>
      </c>
    </row>
    <row r="852" spans="6:18">
      <c r="F852">
        <f t="shared" si="173"/>
        <v>84.999999999999446</v>
      </c>
      <c r="G852">
        <f t="shared" si="174"/>
        <v>327.81527848101268</v>
      </c>
      <c r="H852">
        <f t="shared" si="182"/>
        <v>1.2206148282097575</v>
      </c>
      <c r="I852" s="4">
        <f t="shared" si="175"/>
        <v>4.3000000000000003E-6</v>
      </c>
      <c r="J852" s="5">
        <f t="shared" si="183"/>
        <v>7.9686274509800172E-7</v>
      </c>
      <c r="K852" s="5">
        <f t="shared" si="184"/>
        <v>9.4536089504908044E-4</v>
      </c>
      <c r="L852" s="5">
        <f t="shared" si="178"/>
        <v>3.5390077232601272E-9</v>
      </c>
      <c r="M852" s="6">
        <f t="shared" si="176"/>
        <v>1.576859052192121E-5</v>
      </c>
      <c r="N852">
        <f t="shared" si="177"/>
        <v>2.04E-4</v>
      </c>
      <c r="O852">
        <f t="shared" si="185"/>
        <v>0.12206148282097576</v>
      </c>
      <c r="P852">
        <f t="shared" si="179"/>
        <v>0.9260092505128692</v>
      </c>
      <c r="Q852">
        <f t="shared" si="180"/>
        <v>0.26817594150844432</v>
      </c>
      <c r="R852">
        <f t="shared" si="181"/>
        <v>0.26817594150844476</v>
      </c>
    </row>
    <row r="853" spans="6:18">
      <c r="F853">
        <f t="shared" si="173"/>
        <v>85.09999999999944</v>
      </c>
      <c r="G853">
        <f t="shared" si="174"/>
        <v>327.81527848101268</v>
      </c>
      <c r="H853">
        <f t="shared" si="182"/>
        <v>1.2206148282097575</v>
      </c>
      <c r="I853" s="4">
        <f t="shared" si="175"/>
        <v>4.3000000000000003E-6</v>
      </c>
      <c r="J853" s="5">
        <f t="shared" si="183"/>
        <v>7.9686274509800172E-7</v>
      </c>
      <c r="K853" s="5">
        <f t="shared" si="184"/>
        <v>9.4579089504908049E-4</v>
      </c>
      <c r="L853" s="5">
        <f t="shared" si="178"/>
        <v>3.5438391023134523E-9</v>
      </c>
      <c r="M853" s="6">
        <f t="shared" si="176"/>
        <v>1.5782938557730787E-5</v>
      </c>
      <c r="N853">
        <f t="shared" si="177"/>
        <v>2.04E-4</v>
      </c>
      <c r="O853">
        <f t="shared" si="185"/>
        <v>0.12206148282097576</v>
      </c>
      <c r="P853">
        <f t="shared" si="179"/>
        <v>0.92603250434029982</v>
      </c>
      <c r="Q853">
        <f t="shared" si="180"/>
        <v>0.2681547738268491</v>
      </c>
      <c r="R853">
        <f t="shared" si="181"/>
        <v>0.26815477382684955</v>
      </c>
    </row>
    <row r="854" spans="6:18">
      <c r="F854">
        <f t="shared" si="173"/>
        <v>85.199999999999434</v>
      </c>
      <c r="G854">
        <f t="shared" si="174"/>
        <v>327.81527848101268</v>
      </c>
      <c r="H854">
        <f t="shared" si="182"/>
        <v>1.2206148282097575</v>
      </c>
      <c r="I854" s="4">
        <f t="shared" si="175"/>
        <v>4.3000000000000003E-6</v>
      </c>
      <c r="J854" s="5">
        <f t="shared" si="183"/>
        <v>7.9686274509800172E-7</v>
      </c>
      <c r="K854" s="5">
        <f t="shared" si="184"/>
        <v>9.4622089504908054E-4</v>
      </c>
      <c r="L854" s="5">
        <f t="shared" si="178"/>
        <v>3.548674876498543E-9</v>
      </c>
      <c r="M854" s="6">
        <f t="shared" si="176"/>
        <v>1.5797293118299968E-5</v>
      </c>
      <c r="N854">
        <f t="shared" si="177"/>
        <v>2.04E-4</v>
      </c>
      <c r="O854">
        <f t="shared" si="185"/>
        <v>0.12206148282097576</v>
      </c>
      <c r="P854">
        <f t="shared" si="179"/>
        <v>0.92605571587869651</v>
      </c>
      <c r="Q854">
        <f t="shared" si="180"/>
        <v>0.26813364464045669</v>
      </c>
      <c r="R854">
        <f t="shared" si="181"/>
        <v>0.26813364464045719</v>
      </c>
    </row>
    <row r="855" spans="6:18">
      <c r="F855">
        <f t="shared" si="173"/>
        <v>85.299999999999429</v>
      </c>
      <c r="G855">
        <f t="shared" si="174"/>
        <v>327.81527848101268</v>
      </c>
      <c r="H855">
        <f t="shared" si="182"/>
        <v>1.2206148282097575</v>
      </c>
      <c r="I855" s="4">
        <f t="shared" si="175"/>
        <v>4.3000000000000003E-6</v>
      </c>
      <c r="J855" s="5">
        <f t="shared" si="183"/>
        <v>7.9686274509800172E-7</v>
      </c>
      <c r="K855" s="5">
        <f t="shared" si="184"/>
        <v>9.4665089504908059E-4</v>
      </c>
      <c r="L855" s="5">
        <f t="shared" si="178"/>
        <v>3.5535150478136281E-9</v>
      </c>
      <c r="M855" s="6">
        <f t="shared" si="176"/>
        <v>1.5811654203628747E-5</v>
      </c>
      <c r="N855">
        <f t="shared" si="177"/>
        <v>2.04E-4</v>
      </c>
      <c r="O855">
        <f t="shared" si="185"/>
        <v>0.12206148282097576</v>
      </c>
      <c r="P855">
        <f t="shared" si="179"/>
        <v>0.92607888522414838</v>
      </c>
      <c r="Q855">
        <f t="shared" si="180"/>
        <v>0.2681125538617985</v>
      </c>
      <c r="R855">
        <f t="shared" si="181"/>
        <v>0.268112553861799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T855"/>
  <sheetViews>
    <sheetView topLeftCell="A4" workbookViewId="0">
      <selection activeCell="B14" sqref="B14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328.209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327.5852316043426</v>
      </c>
      <c r="H2">
        <f>(G2-Tf)/ml</f>
        <v>1.3027744270205031</v>
      </c>
      <c r="I2" s="4">
        <f t="shared" ref="I2:I65" si="1">we</f>
        <v>1.2500000000000001E-5</v>
      </c>
      <c r="J2" s="5">
        <f>Glob(H2,N2,Dl,Co,kpart)</f>
        <v>1.0772321428571281E-6</v>
      </c>
      <c r="K2" s="5">
        <f>R0</f>
        <v>5.5199255163831549E-4</v>
      </c>
      <c r="L2" s="5">
        <f>K2^3*4/3*PI()</f>
        <v>7.0451178450240637E-10</v>
      </c>
      <c r="M2" s="6">
        <f t="shared" ref="M2:M65" si="2">f2_*f3_/f1_/K2*L2</f>
        <v>5.2991624519435416E-6</v>
      </c>
      <c r="N2">
        <f t="shared" ref="N2:N65" si="3">del_dl</f>
        <v>2.24E-4</v>
      </c>
      <c r="O2">
        <f>kpart*H2</f>
        <v>0.1302774427020503</v>
      </c>
      <c r="P2">
        <f>R2*O2+(1-R2)*H2</f>
        <v>0.99792521109770527</v>
      </c>
      <c r="Q2">
        <f>esi0</f>
        <v>0.26</v>
      </c>
      <c r="R2">
        <f>esi0</f>
        <v>0.26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327.5852316043426</v>
      </c>
      <c r="H3">
        <f t="shared" ref="H3:H65" si="5">(G3-Tf)/ml</f>
        <v>1.3027744270205031</v>
      </c>
      <c r="I3" s="4">
        <f t="shared" si="1"/>
        <v>1.2500000000000001E-5</v>
      </c>
      <c r="J3" s="5">
        <f t="shared" ref="J3:J27" si="6">Glob(H3,N3,Dl,Co,kpart)</f>
        <v>1.0772321428571281E-6</v>
      </c>
      <c r="K3" s="5">
        <f t="shared" ref="K3:K27" si="7">I2*dt+K2</f>
        <v>5.5324255163831544E-4</v>
      </c>
      <c r="L3" s="5">
        <f t="shared" ref="L3:L66" si="8">K3^3*4/3*PI()</f>
        <v>7.0930878110606688E-10</v>
      </c>
      <c r="M3" s="6">
        <f t="shared" si="2"/>
        <v>5.3231897801866707E-6</v>
      </c>
      <c r="N3">
        <f t="shared" si="3"/>
        <v>2.24E-4</v>
      </c>
      <c r="O3">
        <f t="shared" ref="O3:O27" si="9">O2+(kpart*H2-O2)/L2/R2*(L2*(R3-R2)+R2*MAX(I2,J2)*M2*dt)</f>
        <v>0.1302774427020503</v>
      </c>
      <c r="P3">
        <f t="shared" ref="P3:P66" si="10">R3*O3+(1-R3)*H3</f>
        <v>0.99907362775322528</v>
      </c>
      <c r="Q3">
        <f t="shared" ref="Q3:Q66" si="11">Q2+pl/ps*Dl/N2*((Tc-Tf)/ml-Co)/H2/(1-kpart)*M2*dt/L2-Q2*3/K2*we*dt</f>
        <v>0.25902053764668093</v>
      </c>
      <c r="R3">
        <f t="shared" ref="R3:R66" si="12">esidtGeral(R2,K2,MAX(I2,J2),pl,ps,kpart,H2,(H3-H2)/dt,M2,L2,Dl,N2,Co,dt)</f>
        <v>0.25902053764668093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327.5852316043426</v>
      </c>
      <c r="H4">
        <f t="shared" si="5"/>
        <v>1.3027744270205031</v>
      </c>
      <c r="I4" s="4">
        <f t="shared" si="1"/>
        <v>1.2500000000000001E-5</v>
      </c>
      <c r="J4" s="5">
        <f t="shared" si="6"/>
        <v>1.0772321428571281E-6</v>
      </c>
      <c r="K4" s="5">
        <f t="shared" si="7"/>
        <v>5.5449255163831539E-4</v>
      </c>
      <c r="L4" s="5">
        <f t="shared" si="8"/>
        <v>7.1412750349392604E-10</v>
      </c>
      <c r="M4" s="6">
        <f t="shared" si="2"/>
        <v>5.3472714573374941E-6</v>
      </c>
      <c r="N4">
        <f t="shared" si="3"/>
        <v>2.24E-4</v>
      </c>
      <c r="O4">
        <f t="shared" si="9"/>
        <v>0.1302774427020503</v>
      </c>
      <c r="P4">
        <f t="shared" si="10"/>
        <v>1.0002116654470035</v>
      </c>
      <c r="Q4">
        <f t="shared" si="11"/>
        <v>0.25804992730908638</v>
      </c>
      <c r="R4">
        <f t="shared" si="12"/>
        <v>0.25804992730908644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327.5852316043426</v>
      </c>
      <c r="H5">
        <f t="shared" si="5"/>
        <v>1.3027744270205031</v>
      </c>
      <c r="I5" s="4">
        <f t="shared" si="1"/>
        <v>1.2500000000000001E-5</v>
      </c>
      <c r="J5" s="5">
        <f t="shared" si="6"/>
        <v>1.0772321428571281E-6</v>
      </c>
      <c r="K5" s="5">
        <f t="shared" si="7"/>
        <v>5.5574255163831534E-4</v>
      </c>
      <c r="L5" s="5">
        <f t="shared" si="8"/>
        <v>7.1896800075336884E-10</v>
      </c>
      <c r="M5" s="6">
        <f t="shared" si="2"/>
        <v>5.3714074833960109E-6</v>
      </c>
      <c r="N5">
        <f t="shared" si="3"/>
        <v>2.24E-4</v>
      </c>
      <c r="O5">
        <f t="shared" si="9"/>
        <v>0.1302774427020503</v>
      </c>
      <c r="P5">
        <f t="shared" si="10"/>
        <v>1.0013394411662027</v>
      </c>
      <c r="Q5">
        <f t="shared" si="11"/>
        <v>0.25708806921112726</v>
      </c>
      <c r="R5">
        <f t="shared" si="12"/>
        <v>0.25708806921112731</v>
      </c>
    </row>
    <row r="6" spans="1:20">
      <c r="A6" s="4" t="s">
        <v>14</v>
      </c>
      <c r="B6" s="6">
        <v>1.08</v>
      </c>
      <c r="F6">
        <f t="shared" si="4"/>
        <v>0.4</v>
      </c>
      <c r="G6">
        <f t="shared" si="0"/>
        <v>327.5852316043426</v>
      </c>
      <c r="H6">
        <f t="shared" si="5"/>
        <v>1.3027744270205031</v>
      </c>
      <c r="I6" s="4">
        <f t="shared" si="1"/>
        <v>1.2500000000000001E-5</v>
      </c>
      <c r="J6" s="5">
        <f t="shared" si="6"/>
        <v>1.0772321428571281E-6</v>
      </c>
      <c r="K6" s="5">
        <f t="shared" si="7"/>
        <v>5.5699255163831529E-4</v>
      </c>
      <c r="L6" s="5">
        <f t="shared" si="8"/>
        <v>7.2383032197178046E-10</v>
      </c>
      <c r="M6" s="6">
        <f t="shared" si="2"/>
        <v>5.3955978583622211E-6</v>
      </c>
      <c r="N6">
        <f t="shared" si="3"/>
        <v>2.24E-4</v>
      </c>
      <c r="O6">
        <f t="shared" si="9"/>
        <v>0.1302774427020503</v>
      </c>
      <c r="P6">
        <f t="shared" si="10"/>
        <v>1.002457070319192</v>
      </c>
      <c r="Q6">
        <f t="shared" si="11"/>
        <v>0.25613486492323834</v>
      </c>
      <c r="R6">
        <f t="shared" si="12"/>
        <v>0.25613486492323834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327.5852316043426</v>
      </c>
      <c r="H7">
        <f t="shared" si="5"/>
        <v>1.3027744270205031</v>
      </c>
      <c r="I7" s="4">
        <f t="shared" si="1"/>
        <v>1.2500000000000001E-5</v>
      </c>
      <c r="J7" s="5">
        <f t="shared" si="6"/>
        <v>1.0772321428571281E-6</v>
      </c>
      <c r="K7" s="5">
        <f t="shared" si="7"/>
        <v>5.5824255163831524E-4</v>
      </c>
      <c r="L7" s="5">
        <f t="shared" si="8"/>
        <v>7.2871451623654642E-10</v>
      </c>
      <c r="M7" s="6">
        <f t="shared" si="2"/>
        <v>5.4198425822361272E-6</v>
      </c>
      <c r="N7">
        <f t="shared" si="3"/>
        <v>2.24E-4</v>
      </c>
      <c r="O7">
        <f t="shared" si="9"/>
        <v>0.1302774427020503</v>
      </c>
      <c r="P7">
        <f t="shared" si="10"/>
        <v>1.0035646667603459</v>
      </c>
      <c r="Q7">
        <f t="shared" si="11"/>
        <v>0.25519021734122532</v>
      </c>
      <c r="R7">
        <f t="shared" si="12"/>
        <v>0.25519021734122532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327.5852316043426</v>
      </c>
      <c r="H8">
        <f t="shared" si="5"/>
        <v>1.3027744270205031</v>
      </c>
      <c r="I8" s="4">
        <f t="shared" si="1"/>
        <v>1.2500000000000001E-5</v>
      </c>
      <c r="J8" s="5">
        <f t="shared" si="6"/>
        <v>1.0772321428571281E-6</v>
      </c>
      <c r="K8" s="5">
        <f t="shared" si="7"/>
        <v>5.5949255163831519E-4</v>
      </c>
      <c r="L8" s="5">
        <f t="shared" si="8"/>
        <v>7.3362063263505168E-10</v>
      </c>
      <c r="M8" s="6">
        <f t="shared" si="2"/>
        <v>5.4441416550177251E-6</v>
      </c>
      <c r="N8">
        <f t="shared" si="3"/>
        <v>2.24E-4</v>
      </c>
      <c r="O8">
        <f t="shared" si="9"/>
        <v>0.1302774427020503</v>
      </c>
      <c r="P8">
        <f t="shared" si="10"/>
        <v>1.0046623428144037</v>
      </c>
      <c r="Q8">
        <f t="shared" si="11"/>
        <v>0.25425403066549079</v>
      </c>
      <c r="R8">
        <f t="shared" si="12"/>
        <v>0.25425403066549074</v>
      </c>
    </row>
    <row r="9" spans="1:20">
      <c r="A9" s="1" t="s">
        <v>35</v>
      </c>
      <c r="B9" s="2">
        <f>Tf+ml*Co/(1-B14*(1-kpart))</f>
        <v>327.5852316043426</v>
      </c>
      <c r="C9" s="2"/>
      <c r="D9" s="3"/>
      <c r="F9">
        <f t="shared" si="4"/>
        <v>0.7</v>
      </c>
      <c r="G9">
        <f t="shared" si="0"/>
        <v>327.5852316043426</v>
      </c>
      <c r="H9">
        <f t="shared" si="5"/>
        <v>1.3027744270205031</v>
      </c>
      <c r="I9" s="4">
        <f t="shared" si="1"/>
        <v>1.2500000000000001E-5</v>
      </c>
      <c r="J9" s="5">
        <f t="shared" si="6"/>
        <v>1.0772321428571281E-6</v>
      </c>
      <c r="K9" s="5">
        <f t="shared" si="7"/>
        <v>5.6074255163831514E-4</v>
      </c>
      <c r="L9" s="5">
        <f t="shared" si="8"/>
        <v>7.3854872025468135E-10</v>
      </c>
      <c r="M9" s="6">
        <f t="shared" si="2"/>
        <v>5.4684950767070173E-6</v>
      </c>
      <c r="N9">
        <f t="shared" si="3"/>
        <v>2.24E-4</v>
      </c>
      <c r="O9">
        <f t="shared" si="9"/>
        <v>0.1302774427020503</v>
      </c>
      <c r="P9">
        <f t="shared" si="10"/>
        <v>1.0057502093003912</v>
      </c>
      <c r="Q9">
        <f t="shared" si="11"/>
        <v>0.25332621038063124</v>
      </c>
      <c r="R9">
        <f t="shared" si="12"/>
        <v>0.25332621038063119</v>
      </c>
    </row>
    <row r="10" spans="1:20">
      <c r="A10" s="4" t="s">
        <v>12</v>
      </c>
      <c r="B10" s="11">
        <f>f3_*Li</f>
        <v>5.5199255163831549E-4</v>
      </c>
      <c r="C10" s="5"/>
      <c r="D10" s="6"/>
      <c r="F10">
        <f t="shared" si="4"/>
        <v>0.79999999999999993</v>
      </c>
      <c r="G10">
        <f t="shared" si="0"/>
        <v>327.5852316043426</v>
      </c>
      <c r="H10">
        <f t="shared" si="5"/>
        <v>1.3027744270205031</v>
      </c>
      <c r="I10" s="4">
        <f t="shared" si="1"/>
        <v>1.2500000000000001E-5</v>
      </c>
      <c r="J10" s="5">
        <f t="shared" si="6"/>
        <v>1.0772321428571281E-6</v>
      </c>
      <c r="K10" s="5">
        <f t="shared" si="7"/>
        <v>5.6199255163831509E-4</v>
      </c>
      <c r="L10" s="5">
        <f t="shared" si="8"/>
        <v>7.4349882818282102E-10</v>
      </c>
      <c r="M10" s="6">
        <f t="shared" si="2"/>
        <v>5.4929028473040029E-6</v>
      </c>
      <c r="N10">
        <f t="shared" si="3"/>
        <v>2.24E-4</v>
      </c>
      <c r="O10">
        <f t="shared" si="9"/>
        <v>0.1302774427020503</v>
      </c>
      <c r="P10">
        <f t="shared" si="10"/>
        <v>1.0068283755551153</v>
      </c>
      <c r="Q10">
        <f t="shared" si="11"/>
        <v>0.25240666323539834</v>
      </c>
      <c r="R10">
        <f t="shared" si="12"/>
        <v>0.25240666323539829</v>
      </c>
    </row>
    <row r="11" spans="1:20">
      <c r="A11" s="4" t="s">
        <v>16</v>
      </c>
      <c r="B11" s="11">
        <v>2.24E-4</v>
      </c>
      <c r="C11" s="5"/>
      <c r="D11" s="6"/>
      <c r="F11">
        <f t="shared" si="4"/>
        <v>0.89999999999999991</v>
      </c>
      <c r="G11">
        <f t="shared" si="0"/>
        <v>327.5852316043426</v>
      </c>
      <c r="H11">
        <f t="shared" si="5"/>
        <v>1.3027744270205031</v>
      </c>
      <c r="I11" s="4">
        <f t="shared" si="1"/>
        <v>1.2500000000000001E-5</v>
      </c>
      <c r="J11" s="5">
        <f t="shared" si="6"/>
        <v>1.0772321428571281E-6</v>
      </c>
      <c r="K11" s="5">
        <f t="shared" si="7"/>
        <v>5.6324255163831504E-4</v>
      </c>
      <c r="L11" s="5">
        <f t="shared" si="8"/>
        <v>7.4847100550685547E-10</v>
      </c>
      <c r="M11" s="6">
        <f t="shared" si="2"/>
        <v>5.5173649668086819E-6</v>
      </c>
      <c r="N11">
        <f t="shared" si="3"/>
        <v>2.24E-4</v>
      </c>
      <c r="O11">
        <f t="shared" si="9"/>
        <v>0.1302774427020503</v>
      </c>
      <c r="P11">
        <f t="shared" si="10"/>
        <v>1.0078969494562435</v>
      </c>
      <c r="Q11">
        <f t="shared" si="11"/>
        <v>0.25149529722301633</v>
      </c>
      <c r="R11">
        <f t="shared" si="12"/>
        <v>0.25149529722301628</v>
      </c>
    </row>
    <row r="12" spans="1:20">
      <c r="A12" s="1" t="s">
        <v>10</v>
      </c>
      <c r="B12" s="2">
        <f>Tliq-dTtotal</f>
        <v>327.36549660434258</v>
      </c>
      <c r="C12" s="2" t="s">
        <v>36</v>
      </c>
      <c r="D12" s="3">
        <f>D14+D15</f>
        <v>0.84350339565741872</v>
      </c>
      <c r="F12">
        <f t="shared" si="4"/>
        <v>0.99999999999999989</v>
      </c>
      <c r="G12">
        <f t="shared" si="0"/>
        <v>327.5852316043426</v>
      </c>
      <c r="H12">
        <f t="shared" si="5"/>
        <v>1.3027744270205031</v>
      </c>
      <c r="I12" s="4">
        <f t="shared" si="1"/>
        <v>1.2500000000000001E-5</v>
      </c>
      <c r="J12" s="5">
        <f t="shared" si="6"/>
        <v>1.0772321428571281E-6</v>
      </c>
      <c r="K12" s="5">
        <f t="shared" si="7"/>
        <v>5.6449255163831499E-4</v>
      </c>
      <c r="L12" s="5">
        <f t="shared" si="8"/>
        <v>7.5346530131417031E-10</v>
      </c>
      <c r="M12" s="6">
        <f t="shared" si="2"/>
        <v>5.541881435221056E-6</v>
      </c>
      <c r="N12">
        <f t="shared" si="3"/>
        <v>2.24E-4</v>
      </c>
      <c r="O12">
        <f t="shared" si="9"/>
        <v>0.1302774427020503</v>
      </c>
      <c r="P12">
        <f t="shared" si="10"/>
        <v>1.0089560374449704</v>
      </c>
      <c r="Q12">
        <f t="shared" si="11"/>
        <v>0.25059202156184918</v>
      </c>
      <c r="R12">
        <f t="shared" si="12"/>
        <v>0.25059202156184912</v>
      </c>
    </row>
    <row r="13" spans="1:20">
      <c r="A13" s="9" t="s">
        <v>40</v>
      </c>
      <c r="B13" s="14">
        <v>2E-3</v>
      </c>
      <c r="C13" s="12" t="s">
        <v>41</v>
      </c>
      <c r="D13" s="10">
        <v>0.26</v>
      </c>
      <c r="F13">
        <f t="shared" si="4"/>
        <v>1.0999999999999999</v>
      </c>
      <c r="G13">
        <f t="shared" si="0"/>
        <v>327.5852316043426</v>
      </c>
      <c r="H13">
        <f t="shared" si="5"/>
        <v>1.3027744270205031</v>
      </c>
      <c r="I13" s="4">
        <f t="shared" si="1"/>
        <v>1.2500000000000001E-5</v>
      </c>
      <c r="J13" s="5">
        <f t="shared" si="6"/>
        <v>1.0772321428571281E-6</v>
      </c>
      <c r="K13" s="5">
        <f t="shared" si="7"/>
        <v>5.6574255163831493E-4</v>
      </c>
      <c r="L13" s="5">
        <f t="shared" si="8"/>
        <v>7.5848176469215052E-10</v>
      </c>
      <c r="M13" s="6">
        <f t="shared" si="2"/>
        <v>5.5664522525411236E-6</v>
      </c>
      <c r="N13">
        <f t="shared" si="3"/>
        <v>2.24E-4</v>
      </c>
      <c r="O13">
        <f t="shared" si="9"/>
        <v>0.1302774427020503</v>
      </c>
      <c r="P13">
        <f t="shared" si="10"/>
        <v>1.0100057445482835</v>
      </c>
      <c r="Q13">
        <f t="shared" si="11"/>
        <v>0.24969674667641009</v>
      </c>
      <c r="R13">
        <f t="shared" si="12"/>
        <v>0.24969674667641006</v>
      </c>
    </row>
    <row r="14" spans="1:20">
      <c r="A14" s="1" t="s">
        <v>32</v>
      </c>
      <c r="B14" s="2">
        <v>0.19</v>
      </c>
      <c r="C14" s="2" t="s">
        <v>22</v>
      </c>
      <c r="D14" s="3">
        <f>kpart*(ml*Co*(1-1/kpart))*omegaC/(1-(1-kpart)*omegaC)</f>
        <v>0.62376839565741871</v>
      </c>
      <c r="F14">
        <f t="shared" si="4"/>
        <v>1.2</v>
      </c>
      <c r="G14">
        <f t="shared" si="0"/>
        <v>327.5852316043426</v>
      </c>
      <c r="H14">
        <f t="shared" si="5"/>
        <v>1.3027744270205031</v>
      </c>
      <c r="I14" s="4">
        <f t="shared" si="1"/>
        <v>1.2500000000000001E-5</v>
      </c>
      <c r="J14" s="5">
        <f t="shared" si="6"/>
        <v>1.0772321428571281E-6</v>
      </c>
      <c r="K14" s="5">
        <f t="shared" si="7"/>
        <v>5.6699255163831488E-4</v>
      </c>
      <c r="L14" s="5">
        <f t="shared" si="8"/>
        <v>7.635204447281813E-10</v>
      </c>
      <c r="M14" s="6">
        <f t="shared" si="2"/>
        <v>5.5910774187688837E-6</v>
      </c>
      <c r="N14">
        <f t="shared" si="3"/>
        <v>2.24E-4</v>
      </c>
      <c r="O14">
        <f t="shared" si="9"/>
        <v>0.1302774427020503</v>
      </c>
      <c r="P14">
        <f t="shared" si="10"/>
        <v>1.0110461744008379</v>
      </c>
      <c r="Q14">
        <f t="shared" si="11"/>
        <v>0.24880938417870682</v>
      </c>
      <c r="R14">
        <f t="shared" si="12"/>
        <v>0.24880938417870679</v>
      </c>
    </row>
    <row r="15" spans="1:20">
      <c r="A15" s="9" t="s">
        <v>37</v>
      </c>
      <c r="B15" s="12">
        <v>9.4999999999999998E-3</v>
      </c>
      <c r="C15" s="12" t="s">
        <v>38</v>
      </c>
      <c r="D15" s="10">
        <f>Lf_c*omegaT</f>
        <v>0.21973499999999999</v>
      </c>
      <c r="F15">
        <f t="shared" si="4"/>
        <v>1.3</v>
      </c>
      <c r="G15">
        <f t="shared" si="0"/>
        <v>327.5852316043426</v>
      </c>
      <c r="H15">
        <f t="shared" si="5"/>
        <v>1.3027744270205031</v>
      </c>
      <c r="I15" s="4">
        <f t="shared" si="1"/>
        <v>1.2500000000000001E-5</v>
      </c>
      <c r="J15" s="5">
        <f t="shared" si="6"/>
        <v>1.0772321428571281E-6</v>
      </c>
      <c r="K15" s="5">
        <f t="shared" si="7"/>
        <v>5.6824255163831483E-4</v>
      </c>
      <c r="L15" s="5">
        <f t="shared" si="8"/>
        <v>7.6858139050964793E-10</v>
      </c>
      <c r="M15" s="6">
        <f t="shared" si="2"/>
        <v>5.6157569339043381E-6</v>
      </c>
      <c r="N15">
        <f t="shared" si="3"/>
        <v>2.24E-4</v>
      </c>
      <c r="O15">
        <f t="shared" si="9"/>
        <v>0.1302774427020503</v>
      </c>
      <c r="P15">
        <f t="shared" si="10"/>
        <v>1.012077429266441</v>
      </c>
      <c r="Q15">
        <f t="shared" si="11"/>
        <v>0.24792984684991573</v>
      </c>
      <c r="R15">
        <f t="shared" si="12"/>
        <v>0.2479298468499157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327.5852316043426</v>
      </c>
      <c r="H16">
        <f t="shared" si="5"/>
        <v>1.3027744270205031</v>
      </c>
      <c r="I16" s="4">
        <f t="shared" si="1"/>
        <v>1.2500000000000001E-5</v>
      </c>
      <c r="J16" s="5">
        <f t="shared" si="6"/>
        <v>1.0772321428571281E-6</v>
      </c>
      <c r="K16" s="5">
        <f t="shared" si="7"/>
        <v>5.6949255163831478E-4</v>
      </c>
      <c r="L16" s="5">
        <f t="shared" si="8"/>
        <v>7.7366465112393551E-10</v>
      </c>
      <c r="M16" s="6">
        <f t="shared" si="2"/>
        <v>5.6404907979474851E-6</v>
      </c>
      <c r="N16">
        <f t="shared" si="3"/>
        <v>2.24E-4</v>
      </c>
      <c r="O16">
        <f t="shared" si="9"/>
        <v>0.1302774427020503</v>
      </c>
      <c r="P16">
        <f t="shared" si="10"/>
        <v>1.0130996100591625</v>
      </c>
      <c r="Q16">
        <f t="shared" si="11"/>
        <v>0.24705804862237862</v>
      </c>
      <c r="R16">
        <f t="shared" si="12"/>
        <v>0.2470580486223786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327.5852316043426</v>
      </c>
      <c r="H17">
        <f t="shared" si="5"/>
        <v>1.3027744270205031</v>
      </c>
      <c r="I17" s="4">
        <f t="shared" si="1"/>
        <v>1.2500000000000001E-5</v>
      </c>
      <c r="J17" s="5">
        <f t="shared" si="6"/>
        <v>1.0772321428571281E-6</v>
      </c>
      <c r="K17" s="5">
        <f t="shared" si="7"/>
        <v>5.7074255163831473E-4</v>
      </c>
      <c r="L17" s="5">
        <f t="shared" si="8"/>
        <v>7.7877027565842954E-10</v>
      </c>
      <c r="M17" s="6">
        <f t="shared" si="2"/>
        <v>5.6652790108983272E-6</v>
      </c>
      <c r="N17">
        <f t="shared" si="3"/>
        <v>2.24E-4</v>
      </c>
      <c r="O17">
        <f t="shared" si="9"/>
        <v>0.1302774427020503</v>
      </c>
      <c r="P17">
        <f t="shared" si="10"/>
        <v>1.014112816364072</v>
      </c>
      <c r="Q17">
        <f t="shared" si="11"/>
        <v>0.24619390456191559</v>
      </c>
      <c r="R17">
        <f t="shared" si="12"/>
        <v>0.24619390456191556</v>
      </c>
    </row>
    <row r="18" spans="1:18">
      <c r="A18" s="1" t="s">
        <v>24</v>
      </c>
      <c r="B18" s="2">
        <f>1.048-0.000553*(T0-273.3)</f>
        <v>1.0181017803777985</v>
      </c>
      <c r="C18" s="2"/>
      <c r="D18" s="3"/>
      <c r="F18">
        <f t="shared" si="4"/>
        <v>1.6000000000000003</v>
      </c>
      <c r="G18">
        <f t="shared" si="0"/>
        <v>327.5852316043426</v>
      </c>
      <c r="H18">
        <f t="shared" si="5"/>
        <v>1.3027744270205031</v>
      </c>
      <c r="I18" s="4">
        <f t="shared" si="1"/>
        <v>1.2500000000000001E-5</v>
      </c>
      <c r="J18" s="5">
        <f t="shared" si="6"/>
        <v>1.0772321428571281E-6</v>
      </c>
      <c r="K18" s="5">
        <f t="shared" si="7"/>
        <v>5.7199255163831468E-4</v>
      </c>
      <c r="L18" s="5">
        <f t="shared" si="8"/>
        <v>7.8389831320051489E-10</v>
      </c>
      <c r="M18" s="6">
        <f t="shared" si="2"/>
        <v>5.6901215727568628E-6</v>
      </c>
      <c r="N18">
        <f t="shared" si="3"/>
        <v>2.24E-4</v>
      </c>
      <c r="O18">
        <f t="shared" si="9"/>
        <v>0.1302774427020503</v>
      </c>
      <c r="P18">
        <f t="shared" si="10"/>
        <v>1.0151171464576145</v>
      </c>
      <c r="Q18">
        <f t="shared" si="11"/>
        <v>0.24533733085044779</v>
      </c>
      <c r="R18">
        <f t="shared" si="12"/>
        <v>0.24533733085044773</v>
      </c>
    </row>
    <row r="19" spans="1:18">
      <c r="A19" s="4" t="s">
        <v>25</v>
      </c>
      <c r="B19" s="5">
        <f>1.0334-(0.000781+0.00000304*Co)*(T0-273.3)-0.002114*Co-0.000014*Co^2</f>
        <v>0.98869788971355721</v>
      </c>
      <c r="C19" s="5"/>
      <c r="D19" s="6"/>
      <c r="F19">
        <f t="shared" si="4"/>
        <v>1.7000000000000004</v>
      </c>
      <c r="G19">
        <f t="shared" si="0"/>
        <v>327.5852316043426</v>
      </c>
      <c r="H19">
        <f t="shared" si="5"/>
        <v>1.3027744270205031</v>
      </c>
      <c r="I19" s="4">
        <f t="shared" si="1"/>
        <v>1.2500000000000001E-5</v>
      </c>
      <c r="J19" s="5">
        <f t="shared" si="6"/>
        <v>1.0772321428571281E-6</v>
      </c>
      <c r="K19" s="5">
        <f t="shared" si="7"/>
        <v>5.7324255163831463E-4</v>
      </c>
      <c r="L19" s="5">
        <f t="shared" si="8"/>
        <v>7.8904881283757707E-10</v>
      </c>
      <c r="M19" s="6">
        <f t="shared" si="2"/>
        <v>5.7150184835230925E-6</v>
      </c>
      <c r="N19">
        <f t="shared" si="3"/>
        <v>2.24E-4</v>
      </c>
      <c r="O19">
        <f t="shared" si="9"/>
        <v>0.1302774427020503</v>
      </c>
      <c r="P19">
        <f t="shared" si="10"/>
        <v>1.0161126973276282</v>
      </c>
      <c r="Q19">
        <f t="shared" si="11"/>
        <v>0.24448824476892386</v>
      </c>
      <c r="R19">
        <f t="shared" si="12"/>
        <v>0.24448824476892381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327.5852316043426</v>
      </c>
      <c r="H20">
        <f t="shared" si="5"/>
        <v>1.3027744270205031</v>
      </c>
      <c r="I20" s="4">
        <f t="shared" si="1"/>
        <v>1.2500000000000001E-5</v>
      </c>
      <c r="J20" s="5">
        <f t="shared" si="6"/>
        <v>1.0772321428571281E-6</v>
      </c>
      <c r="K20" s="5">
        <f t="shared" si="7"/>
        <v>5.7449255163831458E-4</v>
      </c>
      <c r="L20" s="5">
        <f t="shared" si="8"/>
        <v>7.9422182365700107E-10</v>
      </c>
      <c r="M20" s="6">
        <f t="shared" si="2"/>
        <v>5.7399697431970149E-6</v>
      </c>
      <c r="N20">
        <f t="shared" si="3"/>
        <v>2.24E-4</v>
      </c>
      <c r="O20">
        <f t="shared" si="9"/>
        <v>0.1302774427020503</v>
      </c>
      <c r="P20">
        <f t="shared" si="10"/>
        <v>1.0170995646930139</v>
      </c>
      <c r="Q20">
        <f t="shared" si="11"/>
        <v>0.24364656468054452</v>
      </c>
      <c r="R20">
        <f t="shared" si="12"/>
        <v>0.24364656468054449</v>
      </c>
    </row>
    <row r="21" spans="1:18">
      <c r="A21" s="1" t="s">
        <v>26</v>
      </c>
      <c r="B21" s="2">
        <f>C21/180*PI()</f>
        <v>0.54105206811824214</v>
      </c>
      <c r="C21" s="2">
        <v>31</v>
      </c>
      <c r="D21" s="3" t="s">
        <v>34</v>
      </c>
      <c r="F21">
        <f t="shared" si="4"/>
        <v>1.9000000000000006</v>
      </c>
      <c r="G21">
        <f t="shared" si="0"/>
        <v>327.5852316043426</v>
      </c>
      <c r="H21">
        <f t="shared" si="5"/>
        <v>1.3027744270205031</v>
      </c>
      <c r="I21" s="4">
        <f t="shared" si="1"/>
        <v>1.2500000000000001E-5</v>
      </c>
      <c r="J21" s="5">
        <f t="shared" si="6"/>
        <v>1.0772321428571281E-6</v>
      </c>
      <c r="K21" s="5">
        <f t="shared" si="7"/>
        <v>5.7574255163831453E-4</v>
      </c>
      <c r="L21" s="5">
        <f t="shared" si="8"/>
        <v>7.9941739474617207E-10</v>
      </c>
      <c r="M21" s="6">
        <f t="shared" si="2"/>
        <v>5.7649753517786316E-6</v>
      </c>
      <c r="N21">
        <f t="shared" si="3"/>
        <v>2.24E-4</v>
      </c>
      <c r="O21">
        <f t="shared" si="9"/>
        <v>0.1302774427020503</v>
      </c>
      <c r="P21">
        <f t="shared" si="10"/>
        <v>1.0180778430230624</v>
      </c>
      <c r="Q21">
        <f t="shared" si="11"/>
        <v>0.24281221001427883</v>
      </c>
      <c r="R21">
        <f t="shared" si="12"/>
        <v>0.2428122100142788</v>
      </c>
    </row>
    <row r="22" spans="1:18">
      <c r="A22" s="4" t="s">
        <v>27</v>
      </c>
      <c r="B22" s="5">
        <f>B25^2*B26+5*B25^3/6</f>
        <v>8.8063973062800782E-2</v>
      </c>
      <c r="C22" s="5"/>
      <c r="D22" s="6"/>
      <c r="F22">
        <f t="shared" si="4"/>
        <v>2.0000000000000004</v>
      </c>
      <c r="G22">
        <f t="shared" si="0"/>
        <v>327.5852316043426</v>
      </c>
      <c r="H22">
        <f t="shared" si="5"/>
        <v>1.3027744270205031</v>
      </c>
      <c r="I22" s="4">
        <f t="shared" si="1"/>
        <v>1.2500000000000001E-5</v>
      </c>
      <c r="J22" s="5">
        <f t="shared" si="6"/>
        <v>1.0772321428571281E-6</v>
      </c>
      <c r="K22" s="5">
        <f t="shared" si="7"/>
        <v>5.7699255163831448E-4</v>
      </c>
      <c r="L22" s="5">
        <f t="shared" si="8"/>
        <v>8.0463557519247548E-10</v>
      </c>
      <c r="M22" s="6">
        <f t="shared" si="2"/>
        <v>5.7900353092679408E-6</v>
      </c>
      <c r="N22">
        <f t="shared" si="3"/>
        <v>2.24E-4</v>
      </c>
      <c r="O22">
        <f t="shared" si="9"/>
        <v>0.1302774427020503</v>
      </c>
      <c r="P22">
        <f t="shared" si="10"/>
        <v>1.0190476255564458</v>
      </c>
      <c r="Q22">
        <f t="shared" si="11"/>
        <v>0.24198510124866693</v>
      </c>
      <c r="R22">
        <f t="shared" si="12"/>
        <v>0.2419851012486669</v>
      </c>
    </row>
    <row r="23" spans="1:18">
      <c r="A23" s="4" t="s">
        <v>28</v>
      </c>
      <c r="B23" s="5">
        <f>6*B25*SQRT(2*B26^2+B25^2/4)+B25^2*SQRT(3)</f>
        <v>1.3247906129858849</v>
      </c>
      <c r="C23" s="5"/>
      <c r="D23" s="6"/>
      <c r="F23">
        <f t="shared" si="4"/>
        <v>2.1000000000000005</v>
      </c>
      <c r="G23">
        <f t="shared" si="0"/>
        <v>327.5852316043426</v>
      </c>
      <c r="H23">
        <f t="shared" si="5"/>
        <v>1.3027744270205031</v>
      </c>
      <c r="I23" s="4">
        <f t="shared" si="1"/>
        <v>1.2500000000000001E-5</v>
      </c>
      <c r="J23" s="5">
        <f t="shared" si="6"/>
        <v>1.0772321428571281E-6</v>
      </c>
      <c r="K23" s="5">
        <f t="shared" si="7"/>
        <v>5.7824255163831443E-4</v>
      </c>
      <c r="L23" s="5">
        <f t="shared" si="8"/>
        <v>8.0987641408329637E-10</v>
      </c>
      <c r="M23" s="6">
        <f t="shared" si="2"/>
        <v>5.8151496156649451E-6</v>
      </c>
      <c r="N23">
        <f t="shared" si="3"/>
        <v>2.24E-4</v>
      </c>
      <c r="O23">
        <f t="shared" si="9"/>
        <v>0.1302774427020503</v>
      </c>
      <c r="P23">
        <f t="shared" si="10"/>
        <v>1.0200090043198786</v>
      </c>
      <c r="Q23">
        <f t="shared" si="11"/>
        <v>0.24116515989590345</v>
      </c>
      <c r="R23">
        <f t="shared" si="12"/>
        <v>0.24116515989590342</v>
      </c>
    </row>
    <row r="24" spans="1:18">
      <c r="A24" s="4" t="s">
        <v>29</v>
      </c>
      <c r="B24" s="5">
        <f>(3*B22/4/PI())^(1/3)</f>
        <v>0.27599627581915775</v>
      </c>
      <c r="C24" s="5"/>
      <c r="D24" s="6"/>
      <c r="F24">
        <f t="shared" si="4"/>
        <v>2.2000000000000006</v>
      </c>
      <c r="G24">
        <f t="shared" si="0"/>
        <v>327.5852316043426</v>
      </c>
      <c r="H24">
        <f t="shared" si="5"/>
        <v>1.3027744270205031</v>
      </c>
      <c r="I24" s="4">
        <f t="shared" si="1"/>
        <v>1.2500000000000001E-5</v>
      </c>
      <c r="J24" s="5">
        <f t="shared" si="6"/>
        <v>1.0772321428571281E-6</v>
      </c>
      <c r="K24" s="5">
        <f t="shared" si="7"/>
        <v>5.7949255163831437E-4</v>
      </c>
      <c r="L24" s="5">
        <f t="shared" si="8"/>
        <v>8.1513996050602026E-10</v>
      </c>
      <c r="M24" s="6">
        <f t="shared" si="2"/>
        <v>5.8403182709696437E-6</v>
      </c>
      <c r="N24">
        <f t="shared" si="3"/>
        <v>2.24E-4</v>
      </c>
      <c r="O24">
        <f t="shared" si="9"/>
        <v>0.1302774427020503</v>
      </c>
      <c r="P24">
        <f t="shared" si="10"/>
        <v>1.0209620701464595</v>
      </c>
      <c r="Q24">
        <f t="shared" si="11"/>
        <v>0.24035230848619624</v>
      </c>
      <c r="R24">
        <f t="shared" si="12"/>
        <v>0.24035230848619621</v>
      </c>
    </row>
    <row r="25" spans="1:18">
      <c r="A25" s="4" t="s">
        <v>30</v>
      </c>
      <c r="B25" s="5">
        <f>TAN(B21)/(1+TAN(B21))</f>
        <v>0.37533599857840966</v>
      </c>
      <c r="C25" s="5"/>
      <c r="D25" s="6"/>
      <c r="F25">
        <f t="shared" si="4"/>
        <v>2.3000000000000007</v>
      </c>
      <c r="G25">
        <f t="shared" si="0"/>
        <v>327.5852316043426</v>
      </c>
      <c r="H25">
        <f t="shared" si="5"/>
        <v>1.3027744270205031</v>
      </c>
      <c r="I25" s="4">
        <f t="shared" si="1"/>
        <v>1.2500000000000001E-5</v>
      </c>
      <c r="J25" s="5">
        <f t="shared" si="6"/>
        <v>1.0772321428571281E-6</v>
      </c>
      <c r="K25" s="5">
        <f t="shared" si="7"/>
        <v>5.8074255163831432E-4</v>
      </c>
      <c r="L25" s="5">
        <f t="shared" si="8"/>
        <v>8.2042626354803171E-10</v>
      </c>
      <c r="M25" s="6">
        <f t="shared" si="2"/>
        <v>5.8655412751820332E-6</v>
      </c>
      <c r="N25">
        <f t="shared" si="3"/>
        <v>2.24E-4</v>
      </c>
      <c r="O25">
        <f t="shared" si="9"/>
        <v>0.1302774427020503</v>
      </c>
      <c r="P25">
        <f t="shared" si="10"/>
        <v>1.021906912693691</v>
      </c>
      <c r="Q25">
        <f t="shared" si="11"/>
        <v>0.23954647055239486</v>
      </c>
      <c r="R25">
        <f t="shared" si="12"/>
        <v>0.23954647055239484</v>
      </c>
    </row>
    <row r="26" spans="1:18">
      <c r="A26" s="4" t="s">
        <v>31</v>
      </c>
      <c r="B26" s="5">
        <f>1/2/(1+TAN(B21))</f>
        <v>0.3123320007107952</v>
      </c>
      <c r="C26" s="5"/>
      <c r="D26" s="6"/>
      <c r="F26">
        <f t="shared" si="4"/>
        <v>2.4000000000000008</v>
      </c>
      <c r="G26">
        <f t="shared" si="0"/>
        <v>327.5852316043426</v>
      </c>
      <c r="H26">
        <f t="shared" si="5"/>
        <v>1.3027744270205031</v>
      </c>
      <c r="I26" s="4">
        <f t="shared" si="1"/>
        <v>1.2500000000000001E-5</v>
      </c>
      <c r="J26" s="5">
        <f t="shared" si="6"/>
        <v>1.0772321428571281E-6</v>
      </c>
      <c r="K26" s="5">
        <f t="shared" si="7"/>
        <v>5.8199255163831427E-4</v>
      </c>
      <c r="L26" s="5">
        <f t="shared" si="8"/>
        <v>8.2573537229671664E-10</v>
      </c>
      <c r="M26" s="6">
        <f t="shared" si="2"/>
        <v>5.8908186283021187E-6</v>
      </c>
      <c r="N26">
        <f t="shared" si="3"/>
        <v>2.24E-4</v>
      </c>
      <c r="O26">
        <f t="shared" si="9"/>
        <v>0.1302774427020503</v>
      </c>
      <c r="P26">
        <f t="shared" si="10"/>
        <v>1.0228436204611948</v>
      </c>
      <c r="Q26">
        <f t="shared" si="11"/>
        <v>0.23874757061488402</v>
      </c>
      <c r="R26">
        <f t="shared" si="12"/>
        <v>0.23874757061488397</v>
      </c>
    </row>
    <row r="27" spans="1:18">
      <c r="A27" s="4" t="s">
        <v>33</v>
      </c>
      <c r="B27" s="5">
        <f>f2_*f3_/f1_</f>
        <v>4.1519507093273846</v>
      </c>
      <c r="C27" s="5"/>
      <c r="D27" s="6"/>
      <c r="F27">
        <f t="shared" si="4"/>
        <v>2.5000000000000009</v>
      </c>
      <c r="G27">
        <f t="shared" si="0"/>
        <v>327.5852316043426</v>
      </c>
      <c r="H27">
        <f t="shared" si="5"/>
        <v>1.3027744270205031</v>
      </c>
      <c r="I27" s="4">
        <f t="shared" si="1"/>
        <v>1.2500000000000001E-5</v>
      </c>
      <c r="J27" s="5">
        <f t="shared" si="6"/>
        <v>1.0772321428571281E-6</v>
      </c>
      <c r="K27" s="5">
        <f t="shared" si="7"/>
        <v>5.8324255163831422E-4</v>
      </c>
      <c r="L27" s="5">
        <f t="shared" si="8"/>
        <v>8.3106733583945993E-10</v>
      </c>
      <c r="M27" s="6">
        <f t="shared" si="2"/>
        <v>5.9161503303298984E-6</v>
      </c>
      <c r="N27">
        <f t="shared" si="3"/>
        <v>2.24E-4</v>
      </c>
      <c r="O27">
        <f t="shared" si="9"/>
        <v>0.1302774427020503</v>
      </c>
      <c r="P27">
        <f t="shared" si="10"/>
        <v>1.0237722808081182</v>
      </c>
      <c r="Q27">
        <f t="shared" si="11"/>
        <v>0.23795553416673623</v>
      </c>
      <c r="R27">
        <f t="shared" si="12"/>
        <v>0.23795553416673618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327.5852316043426</v>
      </c>
      <c r="H28">
        <f t="shared" si="5"/>
        <v>1.3027744270205031</v>
      </c>
      <c r="I28" s="4">
        <f t="shared" si="1"/>
        <v>1.2500000000000001E-5</v>
      </c>
      <c r="J28" s="5">
        <f t="shared" ref="J28:J82" si="14">Glob(H28,N28,Dl,Co,kpart)</f>
        <v>1.0772321428571281E-6</v>
      </c>
      <c r="K28" s="5">
        <f t="shared" ref="K28:K82" si="15">I27*dt+K27</f>
        <v>5.8449255163831417E-4</v>
      </c>
      <c r="L28" s="5">
        <f t="shared" si="8"/>
        <v>8.3642220326364687E-10</v>
      </c>
      <c r="M28" s="6">
        <f t="shared" si="2"/>
        <v>5.9415363812653715E-6</v>
      </c>
      <c r="N28">
        <f t="shared" si="3"/>
        <v>2.24E-4</v>
      </c>
      <c r="O28">
        <f t="shared" ref="O28:O82" si="16">O27+(kpart*H27-O27)/L27/R27*(L27*(R28-R27)+R27*MAX(I27,J27)*M27*dt)</f>
        <v>0.1302774427020503</v>
      </c>
      <c r="P28">
        <f t="shared" si="10"/>
        <v>1.0246929799702458</v>
      </c>
      <c r="Q28">
        <f t="shared" si="11"/>
        <v>0.23717028765911938</v>
      </c>
      <c r="R28">
        <f t="shared" si="12"/>
        <v>0.23717028765911932</v>
      </c>
    </row>
    <row r="29" spans="1:18">
      <c r="A29" s="1" t="s">
        <v>7</v>
      </c>
      <c r="B29" s="13">
        <v>1.2500000000000001E-5</v>
      </c>
      <c r="C29" s="2"/>
      <c r="D29" s="3"/>
      <c r="F29">
        <f t="shared" si="13"/>
        <v>2.7000000000000011</v>
      </c>
      <c r="G29">
        <f t="shared" si="0"/>
        <v>327.5852316043426</v>
      </c>
      <c r="H29">
        <f t="shared" si="5"/>
        <v>1.3027744270205031</v>
      </c>
      <c r="I29" s="4">
        <f t="shared" si="1"/>
        <v>1.2500000000000001E-5</v>
      </c>
      <c r="J29" s="5">
        <f t="shared" si="14"/>
        <v>1.0772321428571281E-6</v>
      </c>
      <c r="K29" s="5">
        <f t="shared" si="15"/>
        <v>5.8574255163831412E-4</v>
      </c>
      <c r="L29" s="5">
        <f t="shared" si="8"/>
        <v>8.4180002365666234E-10</v>
      </c>
      <c r="M29" s="6">
        <f t="shared" si="2"/>
        <v>5.9669767811085364E-6</v>
      </c>
      <c r="N29">
        <f t="shared" si="3"/>
        <v>2.24E-4</v>
      </c>
      <c r="O29">
        <f t="shared" si="16"/>
        <v>0.1302774427020503</v>
      </c>
      <c r="P29">
        <f t="shared" si="10"/>
        <v>1.0256058030768138</v>
      </c>
      <c r="Q29">
        <f t="shared" si="11"/>
        <v>0.23639175848695373</v>
      </c>
      <c r="R29">
        <f t="shared" si="12"/>
        <v>0.23639175848695368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327.5852316043426</v>
      </c>
      <c r="H30">
        <f t="shared" si="5"/>
        <v>1.3027744270205031</v>
      </c>
      <c r="I30" s="4">
        <f t="shared" si="1"/>
        <v>1.2500000000000001E-5</v>
      </c>
      <c r="J30" s="5">
        <f t="shared" si="14"/>
        <v>1.0772321428571281E-6</v>
      </c>
      <c r="K30" s="5">
        <f t="shared" si="15"/>
        <v>5.8699255163831407E-4</v>
      </c>
      <c r="L30" s="5">
        <f t="shared" si="8"/>
        <v>8.4720084610589206E-10</v>
      </c>
      <c r="M30" s="6">
        <f t="shared" si="2"/>
        <v>5.9924715298593973E-6</v>
      </c>
      <c r="N30">
        <f t="shared" si="3"/>
        <v>2.24E-4</v>
      </c>
      <c r="O30">
        <f t="shared" si="16"/>
        <v>0.1302774427020503</v>
      </c>
      <c r="P30">
        <f t="shared" si="10"/>
        <v>1.026510834167043</v>
      </c>
      <c r="Q30">
        <f t="shared" si="11"/>
        <v>0.2356198749748139</v>
      </c>
      <c r="R30">
        <f t="shared" si="12"/>
        <v>0.23561987497481382</v>
      </c>
    </row>
    <row r="31" spans="1:18">
      <c r="F31">
        <f t="shared" si="13"/>
        <v>2.9000000000000012</v>
      </c>
      <c r="G31">
        <f t="shared" si="0"/>
        <v>327.5852316043426</v>
      </c>
      <c r="H31">
        <f t="shared" si="5"/>
        <v>1.3027744270205031</v>
      </c>
      <c r="I31" s="4">
        <f t="shared" si="1"/>
        <v>1.2500000000000001E-5</v>
      </c>
      <c r="J31" s="5">
        <f t="shared" si="14"/>
        <v>1.0772321428571281E-6</v>
      </c>
      <c r="K31" s="5">
        <f t="shared" si="15"/>
        <v>5.8824255163831402E-4</v>
      </c>
      <c r="L31" s="5">
        <f t="shared" si="8"/>
        <v>8.526247196987208E-10</v>
      </c>
      <c r="M31" s="6">
        <f t="shared" si="2"/>
        <v>6.0180206275179498E-6</v>
      </c>
      <c r="N31">
        <f t="shared" si="3"/>
        <v>2.24E-4</v>
      </c>
      <c r="O31">
        <f t="shared" si="16"/>
        <v>0.1302774427020503</v>
      </c>
      <c r="P31">
        <f t="shared" si="10"/>
        <v>1.0274081562063846</v>
      </c>
      <c r="Q31">
        <f t="shared" si="11"/>
        <v>0.23485456636307087</v>
      </c>
      <c r="R31">
        <f t="shared" si="12"/>
        <v>0.23485456636307078</v>
      </c>
    </row>
    <row r="32" spans="1:18">
      <c r="F32">
        <f t="shared" si="13"/>
        <v>3.0000000000000013</v>
      </c>
      <c r="G32">
        <f t="shared" si="0"/>
        <v>327.5852316043426</v>
      </c>
      <c r="H32">
        <f t="shared" si="5"/>
        <v>1.3027744270205031</v>
      </c>
      <c r="I32" s="4">
        <f t="shared" si="1"/>
        <v>1.2500000000000001E-5</v>
      </c>
      <c r="J32" s="5">
        <f t="shared" si="14"/>
        <v>1.0772321428571281E-6</v>
      </c>
      <c r="K32" s="5">
        <f t="shared" si="15"/>
        <v>5.8949255163831397E-4</v>
      </c>
      <c r="L32" s="5">
        <f t="shared" si="8"/>
        <v>8.5807169352253416E-10</v>
      </c>
      <c r="M32" s="6">
        <f t="shared" si="2"/>
        <v>6.0436240740841967E-6</v>
      </c>
      <c r="N32">
        <f t="shared" si="3"/>
        <v>2.24E-4</v>
      </c>
      <c r="O32">
        <f t="shared" si="16"/>
        <v>0.1302774427020503</v>
      </c>
      <c r="P32">
        <f t="shared" si="10"/>
        <v>1.0282978511024941</v>
      </c>
      <c r="Q32">
        <f t="shared" si="11"/>
        <v>0.23409576279426986</v>
      </c>
      <c r="R32">
        <f t="shared" si="12"/>
        <v>0.23409576279426975</v>
      </c>
    </row>
    <row r="33" spans="1:18">
      <c r="F33">
        <f t="shared" si="13"/>
        <v>3.1000000000000014</v>
      </c>
      <c r="G33">
        <f t="shared" si="0"/>
        <v>327.5852316043426</v>
      </c>
      <c r="H33">
        <f t="shared" si="5"/>
        <v>1.3027744270205031</v>
      </c>
      <c r="I33" s="4">
        <f t="shared" si="1"/>
        <v>1.2500000000000001E-5</v>
      </c>
      <c r="J33" s="5">
        <f t="shared" si="14"/>
        <v>1.0772321428571281E-6</v>
      </c>
      <c r="K33" s="5">
        <f t="shared" si="15"/>
        <v>5.9074255163831392E-4</v>
      </c>
      <c r="L33" s="5">
        <f t="shared" si="8"/>
        <v>8.6354181666471723E-10</v>
      </c>
      <c r="M33" s="6">
        <f t="shared" si="2"/>
        <v>6.0692818695581386E-6</v>
      </c>
      <c r="N33">
        <f t="shared" si="3"/>
        <v>2.24E-4</v>
      </c>
      <c r="O33">
        <f t="shared" si="16"/>
        <v>0.1302774427020503</v>
      </c>
      <c r="P33">
        <f t="shared" si="10"/>
        <v>1.0291799997209308</v>
      </c>
      <c r="Q33">
        <f t="shared" si="11"/>
        <v>0.23334339529973891</v>
      </c>
      <c r="R33">
        <f t="shared" si="12"/>
        <v>0.2333433952997388</v>
      </c>
    </row>
    <row r="34" spans="1:18">
      <c r="F34">
        <f t="shared" si="13"/>
        <v>3.2000000000000015</v>
      </c>
      <c r="G34">
        <f t="shared" si="0"/>
        <v>327.5852316043426</v>
      </c>
      <c r="H34">
        <f t="shared" si="5"/>
        <v>1.3027744270205031</v>
      </c>
      <c r="I34" s="4">
        <f t="shared" si="1"/>
        <v>1.2500000000000001E-5</v>
      </c>
      <c r="J34" s="5">
        <f t="shared" si="14"/>
        <v>1.0772321428571281E-6</v>
      </c>
      <c r="K34" s="5">
        <f t="shared" si="15"/>
        <v>5.9199255163831386E-4</v>
      </c>
      <c r="L34" s="5">
        <f t="shared" si="8"/>
        <v>8.6903513821265511E-10</v>
      </c>
      <c r="M34" s="6">
        <f t="shared" si="2"/>
        <v>6.0949940139397732E-6</v>
      </c>
      <c r="N34">
        <f t="shared" si="3"/>
        <v>2.24E-4</v>
      </c>
      <c r="O34">
        <f t="shared" si="16"/>
        <v>0.1302774427020503</v>
      </c>
      <c r="P34">
        <f t="shared" si="10"/>
        <v>1.0300546819005949</v>
      </c>
      <c r="Q34">
        <f t="shared" si="11"/>
        <v>0.23259739578642452</v>
      </c>
      <c r="R34">
        <f t="shared" si="12"/>
        <v>0.23259739578642441</v>
      </c>
    </row>
    <row r="35" spans="1:18">
      <c r="F35">
        <f t="shared" si="13"/>
        <v>3.3000000000000016</v>
      </c>
      <c r="G35">
        <f t="shared" si="0"/>
        <v>327.5852316043426</v>
      </c>
      <c r="H35">
        <f t="shared" si="5"/>
        <v>1.3027744270205031</v>
      </c>
      <c r="I35" s="4">
        <f t="shared" si="1"/>
        <v>1.2500000000000001E-5</v>
      </c>
      <c r="J35" s="5">
        <f t="shared" si="14"/>
        <v>1.0772321428571281E-6</v>
      </c>
      <c r="K35" s="5">
        <f t="shared" si="15"/>
        <v>5.9324255163831381E-4</v>
      </c>
      <c r="L35" s="5">
        <f t="shared" si="8"/>
        <v>8.7455170725373308E-10</v>
      </c>
      <c r="M35" s="6">
        <f t="shared" si="2"/>
        <v>6.120760507229102E-6</v>
      </c>
      <c r="N35">
        <f t="shared" si="3"/>
        <v>2.24E-4</v>
      </c>
      <c r="O35">
        <f t="shared" si="16"/>
        <v>0.1302774427020503</v>
      </c>
      <c r="P35">
        <f t="shared" si="10"/>
        <v>1.030921976468901</v>
      </c>
      <c r="Q35">
        <f t="shared" si="11"/>
        <v>0.2318576970239494</v>
      </c>
      <c r="R35">
        <f t="shared" si="12"/>
        <v>0.23185769702394929</v>
      </c>
    </row>
    <row r="36" spans="1:18">
      <c r="F36">
        <f t="shared" si="13"/>
        <v>3.4000000000000017</v>
      </c>
      <c r="G36">
        <f t="shared" si="0"/>
        <v>327.5852316043426</v>
      </c>
      <c r="H36">
        <f t="shared" si="5"/>
        <v>1.3027744270205031</v>
      </c>
      <c r="I36" s="4">
        <f t="shared" si="1"/>
        <v>1.2500000000000001E-5</v>
      </c>
      <c r="J36" s="5">
        <f t="shared" si="14"/>
        <v>1.0772321428571281E-6</v>
      </c>
      <c r="K36" s="5">
        <f t="shared" si="15"/>
        <v>5.9449255163831376E-4</v>
      </c>
      <c r="L36" s="5">
        <f t="shared" si="8"/>
        <v>8.8009157287533613E-10</v>
      </c>
      <c r="M36" s="6">
        <f t="shared" si="2"/>
        <v>6.1465813494261225E-6</v>
      </c>
      <c r="N36">
        <f t="shared" si="3"/>
        <v>2.24E-4</v>
      </c>
      <c r="O36">
        <f t="shared" si="16"/>
        <v>0.1302774427020503</v>
      </c>
      <c r="P36">
        <f t="shared" si="10"/>
        <v>1.0317819612566976</v>
      </c>
      <c r="Q36">
        <f t="shared" si="11"/>
        <v>0.23112423263188847</v>
      </c>
      <c r="R36">
        <f t="shared" si="12"/>
        <v>0.23112423263188836</v>
      </c>
    </row>
    <row r="37" spans="1:18">
      <c r="F37">
        <f t="shared" si="13"/>
        <v>3.5000000000000018</v>
      </c>
      <c r="G37">
        <f t="shared" si="0"/>
        <v>327.5852316043426</v>
      </c>
      <c r="H37">
        <f t="shared" si="5"/>
        <v>1.3027744270205031</v>
      </c>
      <c r="I37" s="4">
        <f t="shared" si="1"/>
        <v>1.2500000000000001E-5</v>
      </c>
      <c r="J37" s="5">
        <f t="shared" si="14"/>
        <v>1.0772321428571281E-6</v>
      </c>
      <c r="K37" s="5">
        <f t="shared" si="15"/>
        <v>5.9574255163831371E-4</v>
      </c>
      <c r="L37" s="5">
        <f t="shared" si="8"/>
        <v>8.8565478416484987E-10</v>
      </c>
      <c r="M37" s="6">
        <f t="shared" si="2"/>
        <v>6.1724565405308382E-6</v>
      </c>
      <c r="N37">
        <f t="shared" si="3"/>
        <v>2.24E-4</v>
      </c>
      <c r="O37">
        <f t="shared" si="16"/>
        <v>0.1302774427020503</v>
      </c>
      <c r="P37">
        <f t="shared" si="10"/>
        <v>1.0326347131129336</v>
      </c>
      <c r="Q37">
        <f t="shared" si="11"/>
        <v>0.23039693706725892</v>
      </c>
      <c r="R37">
        <f t="shared" si="12"/>
        <v>0.23039693706725881</v>
      </c>
    </row>
    <row r="38" spans="1:18">
      <c r="F38">
        <f t="shared" si="13"/>
        <v>3.6000000000000019</v>
      </c>
      <c r="G38">
        <f t="shared" si="0"/>
        <v>327.5852316043426</v>
      </c>
      <c r="H38">
        <f t="shared" si="5"/>
        <v>1.3027744270205031</v>
      </c>
      <c r="I38" s="4">
        <f t="shared" si="1"/>
        <v>1.2500000000000001E-5</v>
      </c>
      <c r="J38" s="5">
        <f t="shared" si="14"/>
        <v>1.0772321428571281E-6</v>
      </c>
      <c r="K38" s="5">
        <f t="shared" si="15"/>
        <v>5.9699255163831366E-4</v>
      </c>
      <c r="L38" s="5">
        <f t="shared" si="8"/>
        <v>8.9124139020965937E-10</v>
      </c>
      <c r="M38" s="6">
        <f t="shared" si="2"/>
        <v>6.1983860805432481E-6</v>
      </c>
      <c r="N38">
        <f t="shared" si="3"/>
        <v>2.24E-4</v>
      </c>
      <c r="O38">
        <f t="shared" si="16"/>
        <v>0.1302774427020503</v>
      </c>
      <c r="P38">
        <f t="shared" si="10"/>
        <v>1.0334803079190829</v>
      </c>
      <c r="Q38">
        <f t="shared" si="11"/>
        <v>0.22967574561222026</v>
      </c>
      <c r="R38">
        <f t="shared" si="12"/>
        <v>0.22967574561222015</v>
      </c>
    </row>
    <row r="39" spans="1:18">
      <c r="F39">
        <f t="shared" si="13"/>
        <v>3.700000000000002</v>
      </c>
      <c r="G39">
        <f t="shared" si="0"/>
        <v>327.5852316043426</v>
      </c>
      <c r="H39">
        <f t="shared" si="5"/>
        <v>1.3027744270205031</v>
      </c>
      <c r="I39" s="4">
        <f t="shared" si="1"/>
        <v>1.2500000000000001E-5</v>
      </c>
      <c r="J39" s="5">
        <f t="shared" si="14"/>
        <v>1.0772321428571281E-6</v>
      </c>
      <c r="K39" s="5">
        <f t="shared" si="15"/>
        <v>5.9824255163831361E-4</v>
      </c>
      <c r="L39" s="5">
        <f t="shared" si="8"/>
        <v>8.9685144009714974E-10</v>
      </c>
      <c r="M39" s="6">
        <f t="shared" si="2"/>
        <v>6.2243699694633506E-6</v>
      </c>
      <c r="N39">
        <f t="shared" si="3"/>
        <v>2.24E-4</v>
      </c>
      <c r="O39">
        <f t="shared" si="16"/>
        <v>0.1302774427020503</v>
      </c>
      <c r="P39">
        <f t="shared" si="10"/>
        <v>1.0343188206033209</v>
      </c>
      <c r="Q39">
        <f t="shared" si="11"/>
        <v>0.22896059436198027</v>
      </c>
      <c r="R39">
        <f t="shared" si="12"/>
        <v>0.22896059436198019</v>
      </c>
    </row>
    <row r="40" spans="1:18">
      <c r="F40">
        <f t="shared" si="13"/>
        <v>3.800000000000002</v>
      </c>
      <c r="G40">
        <f t="shared" si="0"/>
        <v>327.5852316043426</v>
      </c>
      <c r="H40">
        <f t="shared" si="5"/>
        <v>1.3027744270205031</v>
      </c>
      <c r="I40" s="4">
        <f t="shared" si="1"/>
        <v>1.2500000000000001E-5</v>
      </c>
      <c r="J40" s="5">
        <f t="shared" si="14"/>
        <v>1.0772321428571281E-6</v>
      </c>
      <c r="K40" s="5">
        <f t="shared" si="15"/>
        <v>5.9949255163831356E-4</v>
      </c>
      <c r="L40" s="5">
        <f t="shared" si="8"/>
        <v>9.0248498291470626E-10</v>
      </c>
      <c r="M40" s="6">
        <f t="shared" si="2"/>
        <v>6.2504082072911474E-6</v>
      </c>
      <c r="N40">
        <f t="shared" si="3"/>
        <v>2.24E-4</v>
      </c>
      <c r="O40">
        <f t="shared" si="16"/>
        <v>0.1302774427020503</v>
      </c>
      <c r="P40">
        <f t="shared" si="10"/>
        <v>1.03515032515447</v>
      </c>
      <c r="Q40">
        <f t="shared" si="11"/>
        <v>0.22825142021290337</v>
      </c>
      <c r="R40">
        <f t="shared" si="12"/>
        <v>0.22825142021290329</v>
      </c>
    </row>
    <row r="41" spans="1:18">
      <c r="F41">
        <f t="shared" si="13"/>
        <v>3.9000000000000021</v>
      </c>
      <c r="G41">
        <f t="shared" si="0"/>
        <v>327.5852316043426</v>
      </c>
      <c r="H41">
        <f t="shared" si="5"/>
        <v>1.3027744270205031</v>
      </c>
      <c r="I41" s="4">
        <f t="shared" si="1"/>
        <v>1.2500000000000001E-5</v>
      </c>
      <c r="J41" s="5">
        <f t="shared" si="14"/>
        <v>1.0772321428571281E-6</v>
      </c>
      <c r="K41" s="5">
        <f t="shared" si="15"/>
        <v>6.0074255163831351E-4</v>
      </c>
      <c r="L41" s="5">
        <f t="shared" si="8"/>
        <v>9.0814206774971423E-10</v>
      </c>
      <c r="M41" s="6">
        <f t="shared" si="2"/>
        <v>6.2765007940266384E-6</v>
      </c>
      <c r="N41">
        <f t="shared" si="3"/>
        <v>2.24E-4</v>
      </c>
      <c r="O41">
        <f t="shared" si="16"/>
        <v>0.1302774427020503</v>
      </c>
      <c r="P41">
        <f t="shared" si="10"/>
        <v>1.0359748946357099</v>
      </c>
      <c r="Q41">
        <f t="shared" si="11"/>
        <v>0.22754816085081706</v>
      </c>
      <c r="R41">
        <f t="shared" si="12"/>
        <v>0.22754816085081697</v>
      </c>
    </row>
    <row r="42" spans="1:18">
      <c r="F42">
        <f t="shared" si="13"/>
        <v>4.0000000000000018</v>
      </c>
      <c r="G42">
        <f t="shared" si="0"/>
        <v>327.5852316043426</v>
      </c>
      <c r="H42">
        <f t="shared" si="5"/>
        <v>1.3027744270205031</v>
      </c>
      <c r="I42" s="4">
        <f t="shared" si="1"/>
        <v>1.2500000000000001E-5</v>
      </c>
      <c r="J42" s="5">
        <f t="shared" si="14"/>
        <v>1.0772321428571281E-6</v>
      </c>
      <c r="K42" s="5">
        <f t="shared" si="15"/>
        <v>6.0199255163831346E-4</v>
      </c>
      <c r="L42" s="5">
        <f t="shared" si="8"/>
        <v>9.1382274368955874E-10</v>
      </c>
      <c r="M42" s="6">
        <f t="shared" si="2"/>
        <v>6.3026477296698229E-6</v>
      </c>
      <c r="N42">
        <f t="shared" si="3"/>
        <v>2.24E-4</v>
      </c>
      <c r="O42">
        <f t="shared" si="16"/>
        <v>0.1302774427020503</v>
      </c>
      <c r="P42">
        <f t="shared" si="10"/>
        <v>1.0367926011980588</v>
      </c>
      <c r="Q42">
        <f t="shared" si="11"/>
        <v>0.22685075473951322</v>
      </c>
      <c r="R42">
        <f t="shared" si="12"/>
        <v>0.22685075473951313</v>
      </c>
    </row>
    <row r="43" spans="1:18">
      <c r="F43">
        <f t="shared" si="13"/>
        <v>4.1000000000000014</v>
      </c>
      <c r="G43">
        <f t="shared" si="0"/>
        <v>327.5852316043426</v>
      </c>
      <c r="H43">
        <f t="shared" si="5"/>
        <v>1.3027744270205031</v>
      </c>
      <c r="I43" s="4">
        <f t="shared" si="1"/>
        <v>1.2500000000000001E-5</v>
      </c>
      <c r="J43" s="5">
        <f t="shared" si="14"/>
        <v>1.0772321428571281E-6</v>
      </c>
      <c r="K43" s="5">
        <f t="shared" si="15"/>
        <v>6.0324255163831341E-4</v>
      </c>
      <c r="L43" s="5">
        <f t="shared" si="8"/>
        <v>9.1952705982162487E-10</v>
      </c>
      <c r="M43" s="6">
        <f t="shared" si="2"/>
        <v>6.3288490142206999E-6</v>
      </c>
      <c r="N43">
        <f t="shared" si="3"/>
        <v>2.24E-4</v>
      </c>
      <c r="O43">
        <f t="shared" si="16"/>
        <v>0.1302774427020503</v>
      </c>
      <c r="P43">
        <f t="shared" si="10"/>
        <v>1.037603516093633</v>
      </c>
      <c r="Q43">
        <f t="shared" si="11"/>
        <v>0.2261591411094403</v>
      </c>
      <c r="R43">
        <f t="shared" si="12"/>
        <v>0.22615914110944021</v>
      </c>
    </row>
    <row r="44" spans="1:18">
      <c r="F44">
        <f t="shared" si="13"/>
        <v>4.2000000000000011</v>
      </c>
      <c r="G44">
        <f t="shared" si="0"/>
        <v>327.5852316043426</v>
      </c>
      <c r="H44">
        <f t="shared" si="5"/>
        <v>1.3027744270205031</v>
      </c>
      <c r="I44" s="4">
        <f t="shared" si="1"/>
        <v>1.2500000000000001E-5</v>
      </c>
      <c r="J44" s="5">
        <f t="shared" si="14"/>
        <v>1.0772321428571281E-6</v>
      </c>
      <c r="K44" s="5">
        <f t="shared" si="15"/>
        <v>6.0449255163831336E-4</v>
      </c>
      <c r="L44" s="5">
        <f t="shared" si="8"/>
        <v>9.2525506523329823E-10</v>
      </c>
      <c r="M44" s="6">
        <f t="shared" si="2"/>
        <v>6.3551046476792729E-6</v>
      </c>
      <c r="N44">
        <f t="shared" si="3"/>
        <v>2.24E-4</v>
      </c>
      <c r="O44">
        <f t="shared" si="16"/>
        <v>0.1302774427020503</v>
      </c>
      <c r="P44">
        <f t="shared" si="10"/>
        <v>1.0384077096886841</v>
      </c>
      <c r="Q44">
        <f t="shared" si="11"/>
        <v>0.22547325994658304</v>
      </c>
      <c r="R44">
        <f t="shared" si="12"/>
        <v>0.22547325994658296</v>
      </c>
    </row>
    <row r="45" spans="1:18">
      <c r="F45">
        <f t="shared" si="13"/>
        <v>4.3000000000000007</v>
      </c>
      <c r="G45">
        <f t="shared" si="0"/>
        <v>327.5852316043426</v>
      </c>
      <c r="H45">
        <f t="shared" si="5"/>
        <v>1.3027744270205031</v>
      </c>
      <c r="I45" s="4">
        <f t="shared" si="1"/>
        <v>1.2500000000000001E-5</v>
      </c>
      <c r="J45" s="5">
        <f t="shared" si="14"/>
        <v>1.0772321428571281E-6</v>
      </c>
      <c r="K45" s="5">
        <f t="shared" si="15"/>
        <v>6.057425516383133E-4</v>
      </c>
      <c r="L45" s="5">
        <f t="shared" si="8"/>
        <v>9.310068090119635E-10</v>
      </c>
      <c r="M45" s="6">
        <f t="shared" si="2"/>
        <v>6.3814146300455368E-6</v>
      </c>
      <c r="N45">
        <f t="shared" si="3"/>
        <v>2.24E-4</v>
      </c>
      <c r="O45">
        <f t="shared" si="16"/>
        <v>0.1302774427020503</v>
      </c>
      <c r="P45">
        <f t="shared" si="10"/>
        <v>1.0392052514764227</v>
      </c>
      <c r="Q45">
        <f t="shared" si="11"/>
        <v>0.22479305198152616</v>
      </c>
      <c r="R45">
        <f t="shared" si="12"/>
        <v>0.22479305198152605</v>
      </c>
    </row>
    <row r="46" spans="1:18">
      <c r="A46">
        <v>1</v>
      </c>
      <c r="F46">
        <f t="shared" si="13"/>
        <v>4.4000000000000004</v>
      </c>
      <c r="G46">
        <f t="shared" si="0"/>
        <v>327.5852316043426</v>
      </c>
      <c r="H46">
        <f t="shared" si="5"/>
        <v>1.3027744270205031</v>
      </c>
      <c r="I46" s="4">
        <f t="shared" si="1"/>
        <v>1.2500000000000001E-5</v>
      </c>
      <c r="J46" s="5">
        <f t="shared" si="14"/>
        <v>1.0772321428571281E-6</v>
      </c>
      <c r="K46" s="5">
        <f t="shared" si="15"/>
        <v>6.0699255163831325E-4</v>
      </c>
      <c r="L46" s="5">
        <f t="shared" si="8"/>
        <v>9.3678234024500658E-10</v>
      </c>
      <c r="M46" s="6">
        <f t="shared" si="2"/>
        <v>6.4077789613194975E-6</v>
      </c>
      <c r="N46">
        <f t="shared" si="3"/>
        <v>2.24E-4</v>
      </c>
      <c r="O46">
        <f t="shared" si="16"/>
        <v>0.1302774427020503</v>
      </c>
      <c r="P46">
        <f t="shared" si="10"/>
        <v>1.0399962100896294</v>
      </c>
      <c r="Q46">
        <f t="shared" si="11"/>
        <v>0.22411845867869842</v>
      </c>
      <c r="R46">
        <f t="shared" si="12"/>
        <v>0.22411845867869831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327.5852316043426</v>
      </c>
      <c r="H47">
        <f t="shared" si="5"/>
        <v>1.3027744270205031</v>
      </c>
      <c r="I47" s="4">
        <f t="shared" si="1"/>
        <v>1.2500000000000001E-5</v>
      </c>
      <c r="J47" s="5">
        <f t="shared" si="14"/>
        <v>1.0772321428571281E-6</v>
      </c>
      <c r="K47" s="5">
        <f t="shared" si="15"/>
        <v>6.082425516383132E-4</v>
      </c>
      <c r="L47" s="5">
        <f t="shared" si="8"/>
        <v>9.4258170801981216E-10</v>
      </c>
      <c r="M47" s="6">
        <f t="shared" si="2"/>
        <v>6.4341976415011508E-6</v>
      </c>
      <c r="N47">
        <f t="shared" si="3"/>
        <v>2.24E-4</v>
      </c>
      <c r="O47">
        <f t="shared" si="16"/>
        <v>0.1302774427020503</v>
      </c>
      <c r="P47">
        <f t="shared" si="10"/>
        <v>1.0407806533130588</v>
      </c>
      <c r="Q47">
        <f t="shared" si="11"/>
        <v>0.2234494222257942</v>
      </c>
      <c r="R47">
        <f t="shared" si="12"/>
        <v>0.22344942222579409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327.5852316043426</v>
      </c>
      <c r="H48">
        <f t="shared" si="5"/>
        <v>1.3027744270205031</v>
      </c>
      <c r="I48" s="4">
        <f t="shared" si="1"/>
        <v>1.2500000000000001E-5</v>
      </c>
      <c r="J48" s="5">
        <f t="shared" si="14"/>
        <v>1.0772321428571281E-6</v>
      </c>
      <c r="K48" s="5">
        <f t="shared" si="15"/>
        <v>6.0949255163831315E-4</v>
      </c>
      <c r="L48" s="5">
        <f t="shared" si="8"/>
        <v>9.4840496142376532E-10</v>
      </c>
      <c r="M48" s="6">
        <f t="shared" si="2"/>
        <v>6.4606706705904967E-6</v>
      </c>
      <c r="N48">
        <f t="shared" si="3"/>
        <v>2.24E-4</v>
      </c>
      <c r="O48">
        <f t="shared" si="16"/>
        <v>0.1302774427020503</v>
      </c>
      <c r="P48">
        <f t="shared" si="10"/>
        <v>1.0415586480956374</v>
      </c>
      <c r="Q48">
        <f t="shared" si="11"/>
        <v>0.22278588552336864</v>
      </c>
      <c r="R48">
        <f t="shared" si="12"/>
        <v>0.22278588552336853</v>
      </c>
    </row>
    <row r="49" spans="6:18">
      <c r="F49">
        <f t="shared" si="13"/>
        <v>4.6999999999999993</v>
      </c>
      <c r="G49">
        <f t="shared" si="0"/>
        <v>327.5852316043426</v>
      </c>
      <c r="H49">
        <f t="shared" si="5"/>
        <v>1.3027744270205031</v>
      </c>
      <c r="I49" s="4">
        <f t="shared" si="1"/>
        <v>1.2500000000000001E-5</v>
      </c>
      <c r="J49" s="5">
        <f t="shared" si="14"/>
        <v>1.0772321428571281E-6</v>
      </c>
      <c r="K49" s="5">
        <f t="shared" si="15"/>
        <v>6.107425516383131E-4</v>
      </c>
      <c r="L49" s="5">
        <f t="shared" si="8"/>
        <v>9.5425214954425176E-10</v>
      </c>
      <c r="M49" s="6">
        <f t="shared" si="2"/>
        <v>6.4871980485875368E-6</v>
      </c>
      <c r="N49">
        <f t="shared" si="3"/>
        <v>2.24E-4</v>
      </c>
      <c r="O49">
        <f t="shared" si="16"/>
        <v>0.1302774427020503</v>
      </c>
      <c r="P49">
        <f t="shared" si="10"/>
        <v>1.0423302605624643</v>
      </c>
      <c r="Q49">
        <f t="shared" si="11"/>
        <v>0.22212779217460379</v>
      </c>
      <c r="R49">
        <f t="shared" si="12"/>
        <v>0.22212779217460368</v>
      </c>
    </row>
    <row r="50" spans="6:18">
      <c r="F50">
        <f t="shared" si="13"/>
        <v>4.7999999999999989</v>
      </c>
      <c r="G50">
        <f t="shared" si="0"/>
        <v>327.5852316043426</v>
      </c>
      <c r="H50">
        <f t="shared" si="5"/>
        <v>1.3027744270205031</v>
      </c>
      <c r="I50" s="4">
        <f t="shared" si="1"/>
        <v>1.2500000000000001E-5</v>
      </c>
      <c r="J50" s="5">
        <f t="shared" si="14"/>
        <v>1.0772321428571281E-6</v>
      </c>
      <c r="K50" s="5">
        <f t="shared" si="15"/>
        <v>6.1199255163831305E-4</v>
      </c>
      <c r="L50" s="5">
        <f t="shared" si="8"/>
        <v>9.6012332146865638E-10</v>
      </c>
      <c r="M50" s="6">
        <f t="shared" si="2"/>
        <v>6.5137797754922695E-6</v>
      </c>
      <c r="N50">
        <f t="shared" si="3"/>
        <v>2.24E-4</v>
      </c>
      <c r="O50">
        <f t="shared" si="16"/>
        <v>0.1302774427020503</v>
      </c>
      <c r="P50">
        <f t="shared" si="10"/>
        <v>1.0430955560266133</v>
      </c>
      <c r="Q50">
        <f t="shared" si="11"/>
        <v>0.22147508647524211</v>
      </c>
      <c r="R50">
        <f t="shared" si="12"/>
        <v>0.221475086475242</v>
      </c>
    </row>
    <row r="51" spans="6:18">
      <c r="F51">
        <f t="shared" si="13"/>
        <v>4.8999999999999986</v>
      </c>
      <c r="G51">
        <f t="shared" si="0"/>
        <v>327.5852316043426</v>
      </c>
      <c r="H51">
        <f t="shared" si="5"/>
        <v>1.3027744270205031</v>
      </c>
      <c r="I51" s="4">
        <f t="shared" si="1"/>
        <v>1.2500000000000001E-5</v>
      </c>
      <c r="J51" s="5">
        <f t="shared" si="14"/>
        <v>1.0772321428571281E-6</v>
      </c>
      <c r="K51" s="5">
        <f t="shared" si="15"/>
        <v>6.13242551638313E-4</v>
      </c>
      <c r="L51" s="5">
        <f t="shared" si="8"/>
        <v>9.6601852628436467E-10</v>
      </c>
      <c r="M51" s="6">
        <f t="shared" si="2"/>
        <v>6.5404158513046982E-6</v>
      </c>
      <c r="N51">
        <f t="shared" si="3"/>
        <v>2.24E-4</v>
      </c>
      <c r="O51">
        <f t="shared" si="16"/>
        <v>0.1302774427020503</v>
      </c>
      <c r="P51">
        <f t="shared" si="10"/>
        <v>1.0438545990007435</v>
      </c>
      <c r="Q51">
        <f t="shared" si="11"/>
        <v>0.22082771340368459</v>
      </c>
      <c r="R51">
        <f t="shared" si="12"/>
        <v>0.22082771340368448</v>
      </c>
    </row>
    <row r="52" spans="6:18">
      <c r="F52">
        <f t="shared" si="13"/>
        <v>4.9999999999999982</v>
      </c>
      <c r="G52">
        <f t="shared" si="0"/>
        <v>327.5852316043426</v>
      </c>
      <c r="H52">
        <f t="shared" si="5"/>
        <v>1.3027744270205031</v>
      </c>
      <c r="I52" s="4">
        <f t="shared" si="1"/>
        <v>1.2500000000000001E-5</v>
      </c>
      <c r="J52" s="5">
        <f t="shared" si="14"/>
        <v>1.0772321428571281E-6</v>
      </c>
      <c r="K52" s="5">
        <f t="shared" si="15"/>
        <v>6.1449255163831295E-4</v>
      </c>
      <c r="L52" s="5">
        <f t="shared" si="8"/>
        <v>9.7193781307876151E-10</v>
      </c>
      <c r="M52" s="6">
        <f t="shared" si="2"/>
        <v>6.5671062760248194E-6</v>
      </c>
      <c r="N52">
        <f t="shared" si="3"/>
        <v>2.24E-4</v>
      </c>
      <c r="O52">
        <f t="shared" si="16"/>
        <v>0.1302774427020503</v>
      </c>
      <c r="P52">
        <f t="shared" si="10"/>
        <v>1.0446074532085192</v>
      </c>
      <c r="Q52">
        <f t="shared" si="11"/>
        <v>0.2201856186112503</v>
      </c>
      <c r="R52">
        <f t="shared" si="12"/>
        <v>0.22018561861125019</v>
      </c>
    </row>
    <row r="53" spans="6:18">
      <c r="F53">
        <f t="shared" si="13"/>
        <v>5.0999999999999979</v>
      </c>
      <c r="G53">
        <f t="shared" si="0"/>
        <v>327.5852316043426</v>
      </c>
      <c r="H53">
        <f t="shared" si="5"/>
        <v>1.3027744270205031</v>
      </c>
      <c r="I53" s="4">
        <f t="shared" si="1"/>
        <v>1.2500000000000001E-5</v>
      </c>
      <c r="J53" s="5">
        <f t="shared" si="14"/>
        <v>1.0772321428571281E-6</v>
      </c>
      <c r="K53" s="5">
        <f t="shared" si="15"/>
        <v>6.157425516383129E-4</v>
      </c>
      <c r="L53" s="5">
        <f t="shared" si="8"/>
        <v>9.7788123093923219E-10</v>
      </c>
      <c r="M53" s="6">
        <f t="shared" si="2"/>
        <v>6.5938510496526341E-6</v>
      </c>
      <c r="N53">
        <f t="shared" si="3"/>
        <v>2.24E-4</v>
      </c>
      <c r="O53">
        <f t="shared" si="16"/>
        <v>0.1302774427020503</v>
      </c>
      <c r="P53">
        <f t="shared" si="10"/>
        <v>1.0453541815958456</v>
      </c>
      <c r="Q53">
        <f t="shared" si="11"/>
        <v>0.21954874841259442</v>
      </c>
      <c r="R53">
        <f t="shared" si="12"/>
        <v>0.21954874841259431</v>
      </c>
    </row>
    <row r="54" spans="6:18">
      <c r="F54">
        <f t="shared" si="13"/>
        <v>5.1999999999999975</v>
      </c>
      <c r="G54">
        <f t="shared" si="0"/>
        <v>327.5852316043426</v>
      </c>
      <c r="H54">
        <f t="shared" si="5"/>
        <v>1.3027744270205031</v>
      </c>
      <c r="I54" s="4">
        <f t="shared" si="1"/>
        <v>1.2500000000000001E-5</v>
      </c>
      <c r="J54" s="5">
        <f t="shared" si="14"/>
        <v>1.0772321428571281E-6</v>
      </c>
      <c r="K54" s="5">
        <f t="shared" si="15"/>
        <v>6.1699255163831285E-4</v>
      </c>
      <c r="L54" s="5">
        <f t="shared" si="8"/>
        <v>9.8384882895316223E-10</v>
      </c>
      <c r="M54" s="6">
        <f t="shared" si="2"/>
        <v>6.6206501721881439E-6</v>
      </c>
      <c r="N54">
        <f t="shared" si="3"/>
        <v>2.24E-4</v>
      </c>
      <c r="O54">
        <f t="shared" si="16"/>
        <v>0.1302774427020503</v>
      </c>
      <c r="P54">
        <f t="shared" si="10"/>
        <v>1.0460948463419202</v>
      </c>
      <c r="Q54">
        <f t="shared" si="11"/>
        <v>0.21891704977628196</v>
      </c>
      <c r="R54">
        <f t="shared" si="12"/>
        <v>0.21891704977628182</v>
      </c>
    </row>
    <row r="55" spans="6:18">
      <c r="F55">
        <f t="shared" si="13"/>
        <v>5.2999999999999972</v>
      </c>
      <c r="G55">
        <f t="shared" si="0"/>
        <v>327.5852316043426</v>
      </c>
      <c r="H55">
        <f t="shared" si="5"/>
        <v>1.3027744270205031</v>
      </c>
      <c r="I55" s="4">
        <f t="shared" si="1"/>
        <v>1.2500000000000001E-5</v>
      </c>
      <c r="J55" s="5">
        <f t="shared" si="14"/>
        <v>1.0772321428571281E-6</v>
      </c>
      <c r="K55" s="5">
        <f t="shared" si="15"/>
        <v>6.182425516383128E-4</v>
      </c>
      <c r="L55" s="5">
        <f t="shared" si="8"/>
        <v>9.8984065620793628E-10</v>
      </c>
      <c r="M55" s="6">
        <f t="shared" si="2"/>
        <v>6.6475036436313462E-6</v>
      </c>
      <c r="N55">
        <f t="shared" si="3"/>
        <v>2.24E-4</v>
      </c>
      <c r="O55">
        <f t="shared" si="16"/>
        <v>0.1302774427020503</v>
      </c>
      <c r="P55">
        <f t="shared" si="10"/>
        <v>1.0468295088701063</v>
      </c>
      <c r="Q55">
        <f t="shared" si="11"/>
        <v>0.2182904703155141</v>
      </c>
      <c r="R55">
        <f t="shared" si="12"/>
        <v>0.21829047031551396</v>
      </c>
    </row>
    <row r="56" spans="6:18">
      <c r="F56">
        <f t="shared" si="13"/>
        <v>5.3999999999999968</v>
      </c>
      <c r="G56">
        <f t="shared" si="0"/>
        <v>327.5852316043426</v>
      </c>
      <c r="H56">
        <f t="shared" si="5"/>
        <v>1.3027744270205031</v>
      </c>
      <c r="I56" s="4">
        <f t="shared" si="1"/>
        <v>1.2500000000000001E-5</v>
      </c>
      <c r="J56" s="5">
        <f t="shared" si="14"/>
        <v>1.0772321428571281E-6</v>
      </c>
      <c r="K56" s="5">
        <f t="shared" si="15"/>
        <v>6.1949255163831274E-4</v>
      </c>
      <c r="L56" s="5">
        <f t="shared" si="8"/>
        <v>9.9585676179093986E-10</v>
      </c>
      <c r="M56" s="6">
        <f t="shared" si="2"/>
        <v>6.6744114639822412E-6</v>
      </c>
      <c r="N56">
        <f t="shared" si="3"/>
        <v>2.24E-4</v>
      </c>
      <c r="O56">
        <f t="shared" si="16"/>
        <v>0.1302774427020503</v>
      </c>
      <c r="P56">
        <f t="shared" si="10"/>
        <v>1.047558229858631</v>
      </c>
      <c r="Q56">
        <f t="shared" si="11"/>
        <v>0.21766895827900479</v>
      </c>
      <c r="R56">
        <f t="shared" si="12"/>
        <v>0.21766895827900465</v>
      </c>
    </row>
    <row r="57" spans="6:18">
      <c r="F57">
        <f t="shared" si="13"/>
        <v>5.4999999999999964</v>
      </c>
      <c r="G57">
        <f t="shared" si="0"/>
        <v>327.5852316043426</v>
      </c>
      <c r="H57">
        <f t="shared" si="5"/>
        <v>1.3027744270205031</v>
      </c>
      <c r="I57" s="4">
        <f t="shared" si="1"/>
        <v>1.2500000000000001E-5</v>
      </c>
      <c r="J57" s="5">
        <f t="shared" si="14"/>
        <v>1.0772321428571281E-6</v>
      </c>
      <c r="K57" s="5">
        <f t="shared" si="15"/>
        <v>6.2074255163831269E-4</v>
      </c>
      <c r="L57" s="5">
        <f t="shared" si="8"/>
        <v>1.0018971947895585E-9</v>
      </c>
      <c r="M57" s="6">
        <f t="shared" si="2"/>
        <v>6.7013736332408321E-6</v>
      </c>
      <c r="N57">
        <f t="shared" si="3"/>
        <v>2.24E-4</v>
      </c>
      <c r="O57">
        <f t="shared" si="16"/>
        <v>0.1302774427020503</v>
      </c>
      <c r="P57">
        <f t="shared" si="10"/>
        <v>1.0482810692511091</v>
      </c>
      <c r="Q57">
        <f t="shared" si="11"/>
        <v>0.21705246254200436</v>
      </c>
      <c r="R57">
        <f t="shared" si="12"/>
        <v>0.21705246254200422</v>
      </c>
    </row>
    <row r="58" spans="6:18">
      <c r="F58">
        <f t="shared" si="13"/>
        <v>5.5999999999999961</v>
      </c>
      <c r="G58">
        <f t="shared" si="0"/>
        <v>327.5852316043426</v>
      </c>
      <c r="H58">
        <f t="shared" si="5"/>
        <v>1.3027744270205031</v>
      </c>
      <c r="I58" s="4">
        <f t="shared" si="1"/>
        <v>1.2500000000000001E-5</v>
      </c>
      <c r="J58" s="5">
        <f t="shared" si="14"/>
        <v>1.0772321428571281E-6</v>
      </c>
      <c r="K58" s="5">
        <f t="shared" si="15"/>
        <v>6.2199255163831264E-4</v>
      </c>
      <c r="L58" s="5">
        <f t="shared" si="8"/>
        <v>1.007962004291177E-9</v>
      </c>
      <c r="M58" s="6">
        <f t="shared" si="2"/>
        <v>6.7283901514071156E-6</v>
      </c>
      <c r="N58">
        <f t="shared" si="3"/>
        <v>2.24E-4</v>
      </c>
      <c r="O58">
        <f t="shared" si="16"/>
        <v>0.1302774427020503</v>
      </c>
      <c r="P58">
        <f t="shared" si="10"/>
        <v>1.0489980862668986</v>
      </c>
      <c r="Q58">
        <f t="shared" si="11"/>
        <v>0.21644093259746794</v>
      </c>
      <c r="R58">
        <f t="shared" si="12"/>
        <v>0.2164409325974678</v>
      </c>
    </row>
    <row r="59" spans="6:18">
      <c r="F59">
        <f t="shared" si="13"/>
        <v>5.6999999999999957</v>
      </c>
      <c r="G59">
        <f t="shared" si="0"/>
        <v>327.5852316043426</v>
      </c>
      <c r="H59">
        <f t="shared" si="5"/>
        <v>1.3027744270205031</v>
      </c>
      <c r="I59" s="4">
        <f t="shared" si="1"/>
        <v>1.2500000000000001E-5</v>
      </c>
      <c r="J59" s="5">
        <f t="shared" si="14"/>
        <v>1.0772321428571281E-6</v>
      </c>
      <c r="K59" s="5">
        <f t="shared" si="15"/>
        <v>6.2324255163831259E-4</v>
      </c>
      <c r="L59" s="5">
        <f t="shared" si="8"/>
        <v>1.0140512393831807E-9</v>
      </c>
      <c r="M59" s="6">
        <f t="shared" si="2"/>
        <v>6.7554610184810933E-6</v>
      </c>
      <c r="N59">
        <f t="shared" si="3"/>
        <v>2.24E-4</v>
      </c>
      <c r="O59">
        <f t="shared" si="16"/>
        <v>0.1302774427020503</v>
      </c>
      <c r="P59">
        <f t="shared" si="10"/>
        <v>1.0497093394112889</v>
      </c>
      <c r="Q59">
        <f t="shared" si="11"/>
        <v>0.21583431854736565</v>
      </c>
      <c r="R59">
        <f t="shared" si="12"/>
        <v>0.21583431854736551</v>
      </c>
    </row>
    <row r="60" spans="6:18">
      <c r="F60">
        <f t="shared" si="13"/>
        <v>5.7999999999999954</v>
      </c>
      <c r="G60">
        <f t="shared" si="0"/>
        <v>327.5852316043426</v>
      </c>
      <c r="H60">
        <f t="shared" si="5"/>
        <v>1.3027744270205031</v>
      </c>
      <c r="I60" s="4">
        <f t="shared" si="1"/>
        <v>1.2500000000000001E-5</v>
      </c>
      <c r="J60" s="5">
        <f t="shared" si="14"/>
        <v>1.0772321428571281E-6</v>
      </c>
      <c r="K60" s="5">
        <f t="shared" si="15"/>
        <v>6.2449255163831254E-4</v>
      </c>
      <c r="L60" s="5">
        <f t="shared" si="8"/>
        <v>1.0201649491529547E-9</v>
      </c>
      <c r="M60" s="6">
        <f t="shared" si="2"/>
        <v>6.7825862344627637E-6</v>
      </c>
      <c r="N60">
        <f t="shared" si="3"/>
        <v>2.24E-4</v>
      </c>
      <c r="O60">
        <f t="shared" si="16"/>
        <v>0.1302774427020503</v>
      </c>
      <c r="P60">
        <f t="shared" si="10"/>
        <v>1.0504148864855258</v>
      </c>
      <c r="Q60">
        <f t="shared" si="11"/>
        <v>0.21523257109413249</v>
      </c>
      <c r="R60">
        <f t="shared" si="12"/>
        <v>0.21523257109413235</v>
      </c>
    </row>
    <row r="61" spans="6:18">
      <c r="F61">
        <f t="shared" si="13"/>
        <v>5.899999999999995</v>
      </c>
      <c r="G61">
        <f t="shared" si="0"/>
        <v>327.5852316043426</v>
      </c>
      <c r="H61">
        <f t="shared" si="5"/>
        <v>1.3027744270205031</v>
      </c>
      <c r="I61" s="4">
        <f t="shared" si="1"/>
        <v>1.2500000000000001E-5</v>
      </c>
      <c r="J61" s="5">
        <f t="shared" si="14"/>
        <v>1.0772321428571281E-6</v>
      </c>
      <c r="K61" s="5">
        <f t="shared" si="15"/>
        <v>6.2574255163831249E-4</v>
      </c>
      <c r="L61" s="5">
        <f t="shared" si="8"/>
        <v>1.0263031826878841E-9</v>
      </c>
      <c r="M61" s="6">
        <f t="shared" si="2"/>
        <v>6.8097657993521266E-6</v>
      </c>
      <c r="N61">
        <f t="shared" si="3"/>
        <v>2.24E-4</v>
      </c>
      <c r="O61">
        <f t="shared" si="16"/>
        <v>0.1302774427020503</v>
      </c>
      <c r="P61">
        <f t="shared" si="10"/>
        <v>1.051114784596678</v>
      </c>
      <c r="Q61">
        <f t="shared" si="11"/>
        <v>0.21463564153225492</v>
      </c>
      <c r="R61">
        <f t="shared" si="12"/>
        <v>0.21463564153225478</v>
      </c>
    </row>
    <row r="62" spans="6:18">
      <c r="F62">
        <f t="shared" si="13"/>
        <v>5.9999999999999947</v>
      </c>
      <c r="G62">
        <f t="shared" si="0"/>
        <v>327.5852316043426</v>
      </c>
      <c r="H62">
        <f t="shared" si="5"/>
        <v>1.3027744270205031</v>
      </c>
      <c r="I62" s="4">
        <f t="shared" si="1"/>
        <v>1.2500000000000001E-5</v>
      </c>
      <c r="J62" s="5">
        <f t="shared" si="14"/>
        <v>1.0772321428571281E-6</v>
      </c>
      <c r="K62" s="5">
        <f t="shared" si="15"/>
        <v>6.2699255163831244E-4</v>
      </c>
      <c r="L62" s="5">
        <f t="shared" si="8"/>
        <v>1.0324659890753547E-9</v>
      </c>
      <c r="M62" s="6">
        <f t="shared" si="2"/>
        <v>6.8369997131491871E-6</v>
      </c>
      <c r="N62">
        <f t="shared" si="3"/>
        <v>2.24E-4</v>
      </c>
      <c r="O62">
        <f t="shared" si="16"/>
        <v>0.1302774427020503</v>
      </c>
      <c r="P62">
        <f t="shared" si="10"/>
        <v>1.0518090901673409</v>
      </c>
      <c r="Q62">
        <f t="shared" si="11"/>
        <v>0.21404348173999199</v>
      </c>
      <c r="R62">
        <f t="shared" si="12"/>
        <v>0.21404348173999185</v>
      </c>
    </row>
    <row r="63" spans="6:18">
      <c r="F63">
        <f t="shared" si="13"/>
        <v>6.0999999999999943</v>
      </c>
      <c r="G63">
        <f t="shared" si="0"/>
        <v>327.5852316043426</v>
      </c>
      <c r="H63">
        <f t="shared" si="5"/>
        <v>1.3027744270205031</v>
      </c>
      <c r="I63" s="4">
        <f t="shared" si="1"/>
        <v>1.2500000000000001E-5</v>
      </c>
      <c r="J63" s="5">
        <f t="shared" si="14"/>
        <v>1.0772321428571281E-6</v>
      </c>
      <c r="K63" s="5">
        <f t="shared" si="15"/>
        <v>6.2824255163831239E-4</v>
      </c>
      <c r="L63" s="5">
        <f t="shared" si="8"/>
        <v>1.0386534174027512E-9</v>
      </c>
      <c r="M63" s="6">
        <f t="shared" si="2"/>
        <v>6.8642879758539386E-6</v>
      </c>
      <c r="N63">
        <f t="shared" si="3"/>
        <v>2.24E-4</v>
      </c>
      <c r="O63">
        <f t="shared" si="16"/>
        <v>0.1302774427020503</v>
      </c>
      <c r="P63">
        <f t="shared" si="10"/>
        <v>1.0524978589451914</v>
      </c>
      <c r="Q63">
        <f t="shared" si="11"/>
        <v>0.21345604417122849</v>
      </c>
      <c r="R63">
        <f t="shared" si="12"/>
        <v>0.21345604417122835</v>
      </c>
    </row>
    <row r="64" spans="6:18">
      <c r="F64">
        <f t="shared" si="13"/>
        <v>6.199999999999994</v>
      </c>
      <c r="G64">
        <f t="shared" si="0"/>
        <v>327.5852316043426</v>
      </c>
      <c r="H64">
        <f t="shared" si="5"/>
        <v>1.3027744270205031</v>
      </c>
      <c r="I64" s="4">
        <f t="shared" si="1"/>
        <v>1.2500000000000001E-5</v>
      </c>
      <c r="J64" s="5">
        <f t="shared" si="14"/>
        <v>1.0772321428571281E-6</v>
      </c>
      <c r="K64" s="5">
        <f t="shared" si="15"/>
        <v>6.2949255163831234E-4</v>
      </c>
      <c r="L64" s="5">
        <f t="shared" si="8"/>
        <v>1.0448655167574589E-9</v>
      </c>
      <c r="M64" s="6">
        <f t="shared" si="2"/>
        <v>6.8916305874663843E-6</v>
      </c>
      <c r="N64">
        <f t="shared" si="3"/>
        <v>2.24E-4</v>
      </c>
      <c r="O64">
        <f t="shared" si="16"/>
        <v>0.1302774427020503</v>
      </c>
      <c r="P64">
        <f t="shared" si="10"/>
        <v>1.0531811460123868</v>
      </c>
      <c r="Q64">
        <f t="shared" si="11"/>
        <v>0.2128732818474578</v>
      </c>
      <c r="R64">
        <f t="shared" si="12"/>
        <v>0.21287328184745766</v>
      </c>
    </row>
    <row r="65" spans="6:18">
      <c r="F65">
        <f t="shared" si="13"/>
        <v>6.2999999999999936</v>
      </c>
      <c r="G65">
        <f t="shared" si="0"/>
        <v>327.5852316043426</v>
      </c>
      <c r="H65">
        <f t="shared" si="5"/>
        <v>1.3027744270205031</v>
      </c>
      <c r="I65" s="4">
        <f t="shared" si="1"/>
        <v>1.2500000000000001E-5</v>
      </c>
      <c r="J65" s="5">
        <f t="shared" si="14"/>
        <v>1.0772321428571281E-6</v>
      </c>
      <c r="K65" s="5">
        <f t="shared" si="15"/>
        <v>6.3074255163831229E-4</v>
      </c>
      <c r="L65" s="5">
        <f t="shared" si="8"/>
        <v>1.0511023362268629E-9</v>
      </c>
      <c r="M65" s="6">
        <f t="shared" si="2"/>
        <v>6.9190275479865226E-6</v>
      </c>
      <c r="N65">
        <f t="shared" si="3"/>
        <v>2.24E-4</v>
      </c>
      <c r="O65">
        <f t="shared" si="16"/>
        <v>0.1302774427020503</v>
      </c>
      <c r="P65">
        <f t="shared" si="10"/>
        <v>1.0538590057948161</v>
      </c>
      <c r="Q65">
        <f t="shared" si="11"/>
        <v>0.21229514834989208</v>
      </c>
      <c r="R65">
        <f t="shared" si="12"/>
        <v>0.21229514834989194</v>
      </c>
    </row>
    <row r="66" spans="6:18">
      <c r="F66">
        <f t="shared" si="13"/>
        <v>6.3999999999999932</v>
      </c>
      <c r="G66">
        <f t="shared" ref="G66:G129" si="17">Tc+R_*F66</f>
        <v>327.5852316043426</v>
      </c>
      <c r="H66">
        <f t="shared" ref="H66:H82" si="18">(G66-Tf)/ml</f>
        <v>1.3027744270205031</v>
      </c>
      <c r="I66" s="4">
        <f t="shared" ref="I66:I129" si="19">we</f>
        <v>1.2500000000000001E-5</v>
      </c>
      <c r="J66" s="5">
        <f t="shared" si="14"/>
        <v>1.0772321428571281E-6</v>
      </c>
      <c r="K66" s="5">
        <f t="shared" si="15"/>
        <v>6.3199255163831224E-4</v>
      </c>
      <c r="L66" s="5">
        <f t="shared" si="8"/>
        <v>1.0573639248983488E-9</v>
      </c>
      <c r="M66" s="6">
        <f t="shared" ref="M66:M129" si="20">f2_*f3_/f1_/K66*L66</f>
        <v>6.946478857414356E-6</v>
      </c>
      <c r="N66">
        <f t="shared" ref="N66:N129" si="21">del_dl</f>
        <v>2.24E-4</v>
      </c>
      <c r="O66">
        <f t="shared" si="16"/>
        <v>0.1302774427020503</v>
      </c>
      <c r="P66">
        <f t="shared" si="10"/>
        <v>1.0545314920712034</v>
      </c>
      <c r="Q66">
        <f t="shared" si="11"/>
        <v>0.21172159781169753</v>
      </c>
      <c r="R66">
        <f t="shared" si="12"/>
        <v>0.21172159781169739</v>
      </c>
    </row>
    <row r="67" spans="6:18">
      <c r="F67">
        <f t="shared" si="13"/>
        <v>6.4999999999999929</v>
      </c>
      <c r="G67">
        <f t="shared" si="17"/>
        <v>327.5852316043426</v>
      </c>
      <c r="H67">
        <f t="shared" si="18"/>
        <v>1.3027744270205031</v>
      </c>
      <c r="I67" s="4">
        <f t="shared" si="19"/>
        <v>1.2500000000000001E-5</v>
      </c>
      <c r="J67" s="5">
        <f t="shared" si="14"/>
        <v>1.0772321428571281E-6</v>
      </c>
      <c r="K67" s="5">
        <f t="shared" si="15"/>
        <v>6.3324255163831218E-4</v>
      </c>
      <c r="L67" s="5">
        <f t="shared" ref="L67:L130" si="22">K67^3*4/3*PI()</f>
        <v>1.0636503318593016E-9</v>
      </c>
      <c r="M67" s="6">
        <f t="shared" si="20"/>
        <v>6.9739845157498837E-6</v>
      </c>
      <c r="N67">
        <f t="shared" si="21"/>
        <v>2.24E-4</v>
      </c>
      <c r="O67">
        <f t="shared" si="16"/>
        <v>0.1302774427020503</v>
      </c>
      <c r="P67">
        <f t="shared" ref="P67:P130" si="23">R67*O67+(1-R67)*H67</f>
        <v>1.0551986579820689</v>
      </c>
      <c r="Q67">
        <f t="shared" ref="Q67:Q130" si="24">Q66+pl/ps*Dl/N66*((Tc-Tf)/ml-Co)/H66/(1-kpart)*M66*dt/L66-Q66*3/K66*we*dt</f>
        <v>0.21115258491035255</v>
      </c>
      <c r="R67">
        <f t="shared" ref="R67:R130" si="25">esidtGeral(R66,K66,MAX(I66,J66),pl,ps,kpart,H66,(H67-H66)/dt,M66,L66,Dl,N66,Co,dt)</f>
        <v>0.21115258491035241</v>
      </c>
    </row>
    <row r="68" spans="6:18">
      <c r="F68">
        <f t="shared" si="13"/>
        <v>6.5999999999999925</v>
      </c>
      <c r="G68">
        <f t="shared" si="17"/>
        <v>327.5852316043426</v>
      </c>
      <c r="H68">
        <f t="shared" si="18"/>
        <v>1.3027744270205031</v>
      </c>
      <c r="I68" s="4">
        <f t="shared" si="19"/>
        <v>1.2500000000000001E-5</v>
      </c>
      <c r="J68" s="5">
        <f t="shared" si="14"/>
        <v>1.0772321428571281E-6</v>
      </c>
      <c r="K68" s="5">
        <f t="shared" si="15"/>
        <v>6.3449255163831213E-4</v>
      </c>
      <c r="L68" s="5">
        <f t="shared" si="22"/>
        <v>1.0699616061971064E-9</v>
      </c>
      <c r="M68" s="6">
        <f t="shared" si="20"/>
        <v>7.0015445229931039E-6</v>
      </c>
      <c r="N68">
        <f t="shared" si="21"/>
        <v>2.24E-4</v>
      </c>
      <c r="O68">
        <f t="shared" si="16"/>
        <v>0.1302774427020503</v>
      </c>
      <c r="P68">
        <f t="shared" si="23"/>
        <v>1.0558605560385463</v>
      </c>
      <c r="Q68">
        <f t="shared" si="24"/>
        <v>0.21058806486012657</v>
      </c>
      <c r="R68">
        <f t="shared" si="25"/>
        <v>0.21058806486012643</v>
      </c>
    </row>
    <row r="69" spans="6:18">
      <c r="F69">
        <f t="shared" si="13"/>
        <v>6.6999999999999922</v>
      </c>
      <c r="G69">
        <f t="shared" si="17"/>
        <v>327.5852316043426</v>
      </c>
      <c r="H69">
        <f t="shared" si="18"/>
        <v>1.3027744270205031</v>
      </c>
      <c r="I69" s="4">
        <f t="shared" si="19"/>
        <v>1.2500000000000001E-5</v>
      </c>
      <c r="J69" s="5">
        <f t="shared" si="14"/>
        <v>1.0772321428571281E-6</v>
      </c>
      <c r="K69" s="5">
        <f t="shared" si="15"/>
        <v>6.3574255163831208E-4</v>
      </c>
      <c r="L69" s="5">
        <f t="shared" si="22"/>
        <v>1.0762977969991484E-9</v>
      </c>
      <c r="M69" s="6">
        <f t="shared" si="20"/>
        <v>7.0291588791440176E-6</v>
      </c>
      <c r="N69">
        <f t="shared" si="21"/>
        <v>2.24E-4</v>
      </c>
      <c r="O69">
        <f t="shared" si="16"/>
        <v>0.1302774427020503</v>
      </c>
      <c r="P69">
        <f t="shared" si="23"/>
        <v>1.056517238131063</v>
      </c>
      <c r="Q69">
        <f t="shared" si="24"/>
        <v>0.2100279934046774</v>
      </c>
      <c r="R69">
        <f t="shared" si="25"/>
        <v>0.21002799340467726</v>
      </c>
    </row>
    <row r="70" spans="6:18">
      <c r="F70">
        <f t="shared" si="13"/>
        <v>6.7999999999999918</v>
      </c>
      <c r="G70">
        <f t="shared" si="17"/>
        <v>327.5852316043426</v>
      </c>
      <c r="H70">
        <f t="shared" si="18"/>
        <v>1.3027744270205031</v>
      </c>
      <c r="I70" s="4">
        <f t="shared" si="19"/>
        <v>1.2500000000000001E-5</v>
      </c>
      <c r="J70" s="5">
        <f t="shared" si="14"/>
        <v>1.0772321428571281E-6</v>
      </c>
      <c r="K70" s="5">
        <f t="shared" si="15"/>
        <v>6.3699255163831203E-4</v>
      </c>
      <c r="L70" s="5">
        <f t="shared" si="22"/>
        <v>1.0826589533528132E-9</v>
      </c>
      <c r="M70" s="6">
        <f t="shared" si="20"/>
        <v>7.0568275842026264E-6</v>
      </c>
      <c r="N70">
        <f t="shared" si="21"/>
        <v>2.24E-4</v>
      </c>
      <c r="O70">
        <f t="shared" si="16"/>
        <v>0.1302774427020503</v>
      </c>
      <c r="P70">
        <f t="shared" si="23"/>
        <v>1.0571687555378844</v>
      </c>
      <c r="Q70">
        <f t="shared" si="24"/>
        <v>0.20947232680976496</v>
      </c>
      <c r="R70">
        <f t="shared" si="25"/>
        <v>0.20947232680976482</v>
      </c>
    </row>
    <row r="71" spans="6:18">
      <c r="F71">
        <f t="shared" si="13"/>
        <v>6.8999999999999915</v>
      </c>
      <c r="G71">
        <f t="shared" si="17"/>
        <v>327.5852316043426</v>
      </c>
      <c r="H71">
        <f t="shared" si="18"/>
        <v>1.3027744270205031</v>
      </c>
      <c r="I71" s="4">
        <f t="shared" si="19"/>
        <v>1.2500000000000001E-5</v>
      </c>
      <c r="J71" s="5">
        <f t="shared" si="14"/>
        <v>1.0772321428571281E-6</v>
      </c>
      <c r="K71" s="5">
        <f t="shared" si="15"/>
        <v>6.3824255163831198E-4</v>
      </c>
      <c r="L71" s="5">
        <f t="shared" si="22"/>
        <v>1.0890451243454855E-9</v>
      </c>
      <c r="M71" s="6">
        <f t="shared" si="20"/>
        <v>7.0845506381689278E-6</v>
      </c>
      <c r="N71">
        <f t="shared" si="21"/>
        <v>2.24E-4</v>
      </c>
      <c r="O71">
        <f t="shared" si="16"/>
        <v>0.1302774427020503</v>
      </c>
      <c r="P71">
        <f t="shared" si="23"/>
        <v>1.0578151589335201</v>
      </c>
      <c r="Q71">
        <f t="shared" si="24"/>
        <v>0.20892102185607958</v>
      </c>
      <c r="R71">
        <f t="shared" si="25"/>
        <v>0.20892102185607947</v>
      </c>
    </row>
    <row r="72" spans="6:18">
      <c r="F72">
        <f t="shared" si="13"/>
        <v>6.9999999999999911</v>
      </c>
      <c r="G72">
        <f t="shared" si="17"/>
        <v>327.5852316043426</v>
      </c>
      <c r="H72">
        <f t="shared" si="18"/>
        <v>1.3027744270205031</v>
      </c>
      <c r="I72" s="4">
        <f t="shared" si="19"/>
        <v>1.2500000000000001E-5</v>
      </c>
      <c r="J72" s="5">
        <f t="shared" si="14"/>
        <v>1.0772321428571281E-6</v>
      </c>
      <c r="K72" s="5">
        <f t="shared" si="15"/>
        <v>6.3949255163831193E-4</v>
      </c>
      <c r="L72" s="5">
        <f t="shared" si="22"/>
        <v>1.0954563590645507E-9</v>
      </c>
      <c r="M72" s="6">
        <f t="shared" si="20"/>
        <v>7.1123280410429234E-6</v>
      </c>
      <c r="N72">
        <f t="shared" si="21"/>
        <v>2.24E-4</v>
      </c>
      <c r="O72">
        <f t="shared" si="16"/>
        <v>0.1302774427020503</v>
      </c>
      <c r="P72">
        <f t="shared" si="23"/>
        <v>1.058456498397004</v>
      </c>
      <c r="Q72">
        <f t="shared" si="24"/>
        <v>0.2083740358321825</v>
      </c>
      <c r="R72">
        <f t="shared" si="25"/>
        <v>0.20837403583218239</v>
      </c>
    </row>
    <row r="73" spans="6:18">
      <c r="F73">
        <f t="shared" si="13"/>
        <v>7.0999999999999908</v>
      </c>
      <c r="G73">
        <f t="shared" si="17"/>
        <v>327.5852316043426</v>
      </c>
      <c r="H73">
        <f t="shared" si="18"/>
        <v>1.3027744270205031</v>
      </c>
      <c r="I73" s="4">
        <f t="shared" si="19"/>
        <v>1.2500000000000001E-5</v>
      </c>
      <c r="J73" s="5">
        <f t="shared" si="14"/>
        <v>1.0772321428571281E-6</v>
      </c>
      <c r="K73" s="5">
        <f t="shared" si="15"/>
        <v>6.4074255163831188E-4</v>
      </c>
      <c r="L73" s="5">
        <f t="shared" si="22"/>
        <v>1.1018927065973943E-9</v>
      </c>
      <c r="M73" s="6">
        <f t="shared" si="20"/>
        <v>7.1401597928246125E-6</v>
      </c>
      <c r="N73">
        <f t="shared" si="21"/>
        <v>2.24E-4</v>
      </c>
      <c r="O73">
        <f t="shared" si="16"/>
        <v>0.1302774427020503</v>
      </c>
      <c r="P73">
        <f t="shared" si="23"/>
        <v>1.0590928234200392</v>
      </c>
      <c r="Q73">
        <f t="shared" si="24"/>
        <v>0.20783132652755681</v>
      </c>
      <c r="R73">
        <f t="shared" si="25"/>
        <v>0.20783132652755668</v>
      </c>
    </row>
    <row r="74" spans="6:18">
      <c r="F74">
        <f t="shared" si="13"/>
        <v>7.1999999999999904</v>
      </c>
      <c r="G74">
        <f t="shared" si="17"/>
        <v>327.5852316043426</v>
      </c>
      <c r="H74">
        <f t="shared" si="18"/>
        <v>1.3027744270205031</v>
      </c>
      <c r="I74" s="4">
        <f t="shared" si="19"/>
        <v>1.2500000000000001E-5</v>
      </c>
      <c r="J74" s="5">
        <f t="shared" si="14"/>
        <v>1.0772321428571281E-6</v>
      </c>
      <c r="K74" s="5">
        <f t="shared" si="15"/>
        <v>6.4199255163831183E-4</v>
      </c>
      <c r="L74" s="5">
        <f t="shared" si="22"/>
        <v>1.108354216031401E-9</v>
      </c>
      <c r="M74" s="6">
        <f t="shared" si="20"/>
        <v>7.1680458935139958E-6</v>
      </c>
      <c r="N74">
        <f t="shared" si="21"/>
        <v>2.24E-4</v>
      </c>
      <c r="O74">
        <f t="shared" si="16"/>
        <v>0.1302774427020503</v>
      </c>
      <c r="P74">
        <f t="shared" si="23"/>
        <v>1.059724182915021</v>
      </c>
      <c r="Q74">
        <f t="shared" si="24"/>
        <v>0.20729285222576679</v>
      </c>
      <c r="R74">
        <f t="shared" si="25"/>
        <v>0.20729285222576666</v>
      </c>
    </row>
    <row r="75" spans="6:18">
      <c r="F75">
        <f t="shared" si="13"/>
        <v>7.2999999999999901</v>
      </c>
      <c r="G75">
        <f t="shared" si="17"/>
        <v>327.5852316043426</v>
      </c>
      <c r="H75">
        <f t="shared" si="18"/>
        <v>1.3027744270205031</v>
      </c>
      <c r="I75" s="4">
        <f t="shared" si="19"/>
        <v>1.2500000000000001E-5</v>
      </c>
      <c r="J75" s="5">
        <f t="shared" si="14"/>
        <v>1.0772321428571281E-6</v>
      </c>
      <c r="K75" s="5">
        <f t="shared" si="15"/>
        <v>6.4324255163831178E-4</v>
      </c>
      <c r="L75" s="5">
        <f t="shared" si="22"/>
        <v>1.1148409364539566E-9</v>
      </c>
      <c r="M75" s="6">
        <f t="shared" si="20"/>
        <v>7.1959863431110735E-6</v>
      </c>
      <c r="N75">
        <f t="shared" si="21"/>
        <v>2.24E-4</v>
      </c>
      <c r="O75">
        <f t="shared" si="16"/>
        <v>0.1302774427020503</v>
      </c>
      <c r="P75">
        <f t="shared" si="23"/>
        <v>1.0603506252229313</v>
      </c>
      <c r="Q75">
        <f t="shared" si="24"/>
        <v>0.20675857169772394</v>
      </c>
      <c r="R75">
        <f t="shared" si="25"/>
        <v>0.20675857169772383</v>
      </c>
    </row>
    <row r="76" spans="6:18">
      <c r="F76">
        <f t="shared" si="13"/>
        <v>7.3999999999999897</v>
      </c>
      <c r="G76">
        <f t="shared" si="17"/>
        <v>327.5852316043426</v>
      </c>
      <c r="H76">
        <f t="shared" si="18"/>
        <v>1.3027744270205031</v>
      </c>
      <c r="I76" s="4">
        <f t="shared" si="19"/>
        <v>1.2500000000000001E-5</v>
      </c>
      <c r="J76" s="5">
        <f t="shared" si="14"/>
        <v>1.0772321428571281E-6</v>
      </c>
      <c r="K76" s="5">
        <f t="shared" si="15"/>
        <v>6.4449255163831173E-4</v>
      </c>
      <c r="L76" s="5">
        <f t="shared" si="22"/>
        <v>1.1213529169524456E-9</v>
      </c>
      <c r="M76" s="6">
        <f t="shared" si="20"/>
        <v>7.223981141615842E-6</v>
      </c>
      <c r="N76">
        <f t="shared" si="21"/>
        <v>2.24E-4</v>
      </c>
      <c r="O76">
        <f t="shared" si="16"/>
        <v>0.1302774427020503</v>
      </c>
      <c r="P76">
        <f t="shared" si="23"/>
        <v>1.0609721981211118</v>
      </c>
      <c r="Q76">
        <f t="shared" si="24"/>
        <v>0.20622844419505762</v>
      </c>
      <c r="R76">
        <f t="shared" si="25"/>
        <v>0.20622844419505751</v>
      </c>
    </row>
    <row r="77" spans="6:18">
      <c r="F77">
        <f t="shared" si="13"/>
        <v>7.4999999999999893</v>
      </c>
      <c r="G77">
        <f t="shared" si="17"/>
        <v>327.5852316043426</v>
      </c>
      <c r="H77">
        <f t="shared" si="18"/>
        <v>1.3027744270205031</v>
      </c>
      <c r="I77" s="4">
        <f t="shared" si="19"/>
        <v>1.2500000000000001E-5</v>
      </c>
      <c r="J77" s="5">
        <f t="shared" si="14"/>
        <v>1.0772321428571281E-6</v>
      </c>
      <c r="K77" s="5">
        <f t="shared" si="15"/>
        <v>6.4574255163831167E-4</v>
      </c>
      <c r="L77" s="5">
        <f t="shared" si="22"/>
        <v>1.1278902066142536E-9</v>
      </c>
      <c r="M77" s="6">
        <f t="shared" si="20"/>
        <v>7.2520302890283047E-6</v>
      </c>
      <c r="N77">
        <f t="shared" si="21"/>
        <v>2.24E-4</v>
      </c>
      <c r="O77">
        <f t="shared" si="16"/>
        <v>0.1302774427020503</v>
      </c>
      <c r="P77">
        <f t="shared" si="23"/>
        <v>1.0615889488309165</v>
      </c>
      <c r="Q77">
        <f t="shared" si="24"/>
        <v>0.20570242944358849</v>
      </c>
      <c r="R77">
        <f t="shared" si="25"/>
        <v>0.20570242944358838</v>
      </c>
    </row>
    <row r="78" spans="6:18">
      <c r="F78">
        <f t="shared" si="13"/>
        <v>7.599999999999989</v>
      </c>
      <c r="G78">
        <f t="shared" si="17"/>
        <v>327.5852316043426</v>
      </c>
      <c r="H78">
        <f t="shared" si="18"/>
        <v>1.3027744270205031</v>
      </c>
      <c r="I78" s="4">
        <f t="shared" si="19"/>
        <v>1.2500000000000001E-5</v>
      </c>
      <c r="J78" s="5">
        <f t="shared" si="14"/>
        <v>1.0772321428571281E-6</v>
      </c>
      <c r="K78" s="5">
        <f t="shared" si="15"/>
        <v>6.4699255163831162E-4</v>
      </c>
      <c r="L78" s="5">
        <f t="shared" si="22"/>
        <v>1.1344528545267662E-9</v>
      </c>
      <c r="M78" s="6">
        <f t="shared" si="20"/>
        <v>7.2801337853484643E-6</v>
      </c>
      <c r="N78">
        <f t="shared" si="21"/>
        <v>2.24E-4</v>
      </c>
      <c r="O78">
        <f t="shared" si="16"/>
        <v>0.1302774427020503</v>
      </c>
      <c r="P78">
        <f t="shared" si="23"/>
        <v>1.0622009240252448</v>
      </c>
      <c r="Q78">
        <f t="shared" si="24"/>
        <v>0.20518048763690314</v>
      </c>
      <c r="R78">
        <f t="shared" si="25"/>
        <v>0.20518048763690303</v>
      </c>
    </row>
    <row r="79" spans="6:18">
      <c r="F79">
        <f t="shared" si="13"/>
        <v>7.6999999999999886</v>
      </c>
      <c r="G79">
        <f t="shared" si="17"/>
        <v>327.5852316043426</v>
      </c>
      <c r="H79">
        <f t="shared" si="18"/>
        <v>1.3027744270205031</v>
      </c>
      <c r="I79" s="4">
        <f t="shared" si="19"/>
        <v>1.2500000000000001E-5</v>
      </c>
      <c r="J79" s="5">
        <f t="shared" si="14"/>
        <v>1.0772321428571281E-6</v>
      </c>
      <c r="K79" s="5">
        <f t="shared" si="15"/>
        <v>6.4824255163831157E-4</v>
      </c>
      <c r="L79" s="5">
        <f t="shared" si="22"/>
        <v>1.141040909777368E-9</v>
      </c>
      <c r="M79" s="6">
        <f t="shared" si="20"/>
        <v>7.3082916305763148E-6</v>
      </c>
      <c r="N79">
        <f t="shared" si="21"/>
        <v>2.24E-4</v>
      </c>
      <c r="O79">
        <f t="shared" si="16"/>
        <v>0.1302774427020503</v>
      </c>
      <c r="P79">
        <f t="shared" si="23"/>
        <v>1.0628081698359597</v>
      </c>
      <c r="Q79">
        <f t="shared" si="24"/>
        <v>0.20466257943002786</v>
      </c>
      <c r="R79">
        <f t="shared" si="25"/>
        <v>0.20466257943002777</v>
      </c>
    </row>
    <row r="80" spans="6:18">
      <c r="F80">
        <f t="shared" si="13"/>
        <v>7.7999999999999883</v>
      </c>
      <c r="G80">
        <f t="shared" si="17"/>
        <v>327.5852316043426</v>
      </c>
      <c r="H80">
        <f t="shared" si="18"/>
        <v>1.3027744270205031</v>
      </c>
      <c r="I80" s="4">
        <f t="shared" si="19"/>
        <v>1.2500000000000001E-5</v>
      </c>
      <c r="J80" s="5">
        <f t="shared" si="14"/>
        <v>1.0772321428571281E-6</v>
      </c>
      <c r="K80" s="5">
        <f t="shared" si="15"/>
        <v>6.4949255163831152E-4</v>
      </c>
      <c r="L80" s="5">
        <f t="shared" si="22"/>
        <v>1.1476544214534443E-9</v>
      </c>
      <c r="M80" s="6">
        <f t="shared" si="20"/>
        <v>7.3365038247118595E-6</v>
      </c>
      <c r="N80">
        <f t="shared" si="21"/>
        <v>2.24E-4</v>
      </c>
      <c r="O80">
        <f t="shared" si="16"/>
        <v>0.1302774427020503</v>
      </c>
      <c r="P80">
        <f t="shared" si="23"/>
        <v>1.0634107318611905</v>
      </c>
      <c r="Q80">
        <f t="shared" si="24"/>
        <v>0.2041486659332003</v>
      </c>
      <c r="R80">
        <f t="shared" si="25"/>
        <v>0.20414866593320022</v>
      </c>
    </row>
    <row r="81" spans="6:18">
      <c r="F81">
        <f t="shared" si="13"/>
        <v>7.8999999999999879</v>
      </c>
      <c r="G81">
        <f t="shared" si="17"/>
        <v>327.5852316043426</v>
      </c>
      <c r="H81">
        <f t="shared" si="18"/>
        <v>1.3027744270205031</v>
      </c>
      <c r="I81" s="4">
        <f t="shared" si="19"/>
        <v>1.2500000000000001E-5</v>
      </c>
      <c r="J81" s="5">
        <f t="shared" si="14"/>
        <v>1.0772321428571281E-6</v>
      </c>
      <c r="K81" s="5">
        <f t="shared" si="15"/>
        <v>6.5074255163831147E-4</v>
      </c>
      <c r="L81" s="5">
        <f t="shared" si="22"/>
        <v>1.1542934386423807E-9</v>
      </c>
      <c r="M81" s="6">
        <f t="shared" si="20"/>
        <v>7.3647703677550985E-6</v>
      </c>
      <c r="N81">
        <f t="shared" si="21"/>
        <v>2.24E-4</v>
      </c>
      <c r="O81">
        <f t="shared" si="16"/>
        <v>0.1302774427020503</v>
      </c>
      <c r="P81">
        <f t="shared" si="23"/>
        <v>1.0640086551725232</v>
      </c>
      <c r="Q81">
        <f t="shared" si="24"/>
        <v>0.20363870870573667</v>
      </c>
      <c r="R81">
        <f t="shared" si="25"/>
        <v>0.20363870870573658</v>
      </c>
    </row>
    <row r="82" spans="6:18">
      <c r="F82">
        <f t="shared" si="13"/>
        <v>7.9999999999999876</v>
      </c>
      <c r="G82">
        <f t="shared" si="17"/>
        <v>327.5852316043426</v>
      </c>
      <c r="H82">
        <f t="shared" si="18"/>
        <v>1.3027744270205031</v>
      </c>
      <c r="I82" s="4">
        <f t="shared" si="19"/>
        <v>1.2500000000000001E-5</v>
      </c>
      <c r="J82" s="5">
        <f t="shared" si="14"/>
        <v>1.0772321428571281E-6</v>
      </c>
      <c r="K82" s="5">
        <f t="shared" si="15"/>
        <v>6.5199255163831142E-4</v>
      </c>
      <c r="L82" s="5">
        <f t="shared" si="22"/>
        <v>1.160958010431562E-9</v>
      </c>
      <c r="M82" s="6">
        <f t="shared" si="20"/>
        <v>7.3930912597060301E-6</v>
      </c>
      <c r="N82">
        <f t="shared" si="21"/>
        <v>2.24E-4</v>
      </c>
      <c r="O82">
        <f t="shared" si="16"/>
        <v>0.1302774427020503</v>
      </c>
      <c r="P82">
        <f t="shared" si="23"/>
        <v>1.0646019843220798</v>
      </c>
      <c r="Q82">
        <f t="shared" si="24"/>
        <v>0.20313266974999336</v>
      </c>
      <c r="R82">
        <f t="shared" si="25"/>
        <v>0.20313266974999328</v>
      </c>
    </row>
    <row r="83" spans="6:18">
      <c r="F83">
        <f t="shared" si="13"/>
        <v>8.0999999999999872</v>
      </c>
      <c r="G83">
        <f t="shared" si="17"/>
        <v>327.5852316043426</v>
      </c>
      <c r="H83">
        <f t="shared" ref="H83:H146" si="26">(G83-Tf)/ml</f>
        <v>1.3027744270205031</v>
      </c>
      <c r="I83" s="4">
        <f t="shared" si="19"/>
        <v>1.2500000000000001E-5</v>
      </c>
      <c r="J83" s="5">
        <f t="shared" ref="J83:J146" si="27">Glob(H83,N83,Dl,Co,kpart)</f>
        <v>1.0772321428571281E-6</v>
      </c>
      <c r="K83" s="5">
        <f t="shared" ref="K83:K146" si="28">I82*dt+K82</f>
        <v>6.5324255163831137E-4</v>
      </c>
      <c r="L83" s="5">
        <f t="shared" si="22"/>
        <v>1.1676481859083738E-9</v>
      </c>
      <c r="M83" s="6">
        <f t="shared" si="20"/>
        <v>7.4214665005646576E-6</v>
      </c>
      <c r="N83">
        <f t="shared" si="21"/>
        <v>2.24E-4</v>
      </c>
      <c r="O83">
        <f t="shared" ref="O83:O146" si="29">O82+(kpart*H82-O82)/L82/R82*(L82*(R83-R82)+R82*MAX(I82,J82)*M82*dt)</f>
        <v>0.1302774427020503</v>
      </c>
      <c r="P83">
        <f t="shared" si="23"/>
        <v>1.0651907633494913</v>
      </c>
      <c r="Q83">
        <f t="shared" si="24"/>
        <v>0.20263051150542133</v>
      </c>
      <c r="R83">
        <f t="shared" si="25"/>
        <v>0.20263051150542125</v>
      </c>
    </row>
    <row r="84" spans="6:18">
      <c r="F84">
        <f t="shared" si="13"/>
        <v>8.1999999999999869</v>
      </c>
      <c r="G84">
        <f t="shared" si="17"/>
        <v>327.5852316043426</v>
      </c>
      <c r="H84">
        <f t="shared" si="26"/>
        <v>1.3027744270205031</v>
      </c>
      <c r="I84" s="4">
        <f t="shared" si="19"/>
        <v>1.2500000000000001E-5</v>
      </c>
      <c r="J84" s="5">
        <f t="shared" si="27"/>
        <v>1.0772321428571281E-6</v>
      </c>
      <c r="K84" s="5">
        <f t="shared" si="28"/>
        <v>6.5449255163831132E-4</v>
      </c>
      <c r="L84" s="5">
        <f t="shared" si="22"/>
        <v>1.1743640141602008E-9</v>
      </c>
      <c r="M84" s="6">
        <f t="shared" si="20"/>
        <v>7.4498960903309769E-6</v>
      </c>
      <c r="N84">
        <f t="shared" si="21"/>
        <v>2.24E-4</v>
      </c>
      <c r="O84">
        <f t="shared" si="29"/>
        <v>0.1302774427020503</v>
      </c>
      <c r="P84">
        <f t="shared" si="23"/>
        <v>1.0657750357887605</v>
      </c>
      <c r="Q84">
        <f t="shared" si="24"/>
        <v>0.20213219684271114</v>
      </c>
      <c r="R84">
        <f t="shared" si="25"/>
        <v>0.20213219684271105</v>
      </c>
    </row>
    <row r="85" spans="6:18">
      <c r="F85">
        <f t="shared" si="13"/>
        <v>8.2999999999999865</v>
      </c>
      <c r="G85">
        <f t="shared" si="17"/>
        <v>327.5852316043426</v>
      </c>
      <c r="H85">
        <f t="shared" si="26"/>
        <v>1.3027744270205031</v>
      </c>
      <c r="I85" s="4">
        <f t="shared" si="19"/>
        <v>1.2500000000000001E-5</v>
      </c>
      <c r="J85" s="5">
        <f t="shared" si="27"/>
        <v>1.0772321428571281E-6</v>
      </c>
      <c r="K85" s="5">
        <f t="shared" si="28"/>
        <v>6.5574255163831127E-4</v>
      </c>
      <c r="L85" s="5">
        <f t="shared" si="22"/>
        <v>1.1811055442744288E-9</v>
      </c>
      <c r="M85" s="6">
        <f t="shared" si="20"/>
        <v>7.4783800290049913E-6</v>
      </c>
      <c r="N85">
        <f t="shared" si="21"/>
        <v>2.24E-4</v>
      </c>
      <c r="O85">
        <f t="shared" si="29"/>
        <v>0.1302774427020503</v>
      </c>
      <c r="P85">
        <f t="shared" si="23"/>
        <v>1.0663548446750237</v>
      </c>
      <c r="Q85">
        <f t="shared" si="24"/>
        <v>0.20163768905802776</v>
      </c>
      <c r="R85">
        <f t="shared" si="25"/>
        <v>0.20163768905802767</v>
      </c>
    </row>
    <row r="86" spans="6:18">
      <c r="F86">
        <f t="shared" si="13"/>
        <v>8.3999999999999861</v>
      </c>
      <c r="G86">
        <f t="shared" si="17"/>
        <v>327.5852316043426</v>
      </c>
      <c r="H86">
        <f t="shared" si="26"/>
        <v>1.3027744270205031</v>
      </c>
      <c r="I86" s="4">
        <f t="shared" si="19"/>
        <v>1.2500000000000001E-5</v>
      </c>
      <c r="J86" s="5">
        <f t="shared" si="27"/>
        <v>1.0772321428571281E-6</v>
      </c>
      <c r="K86" s="5">
        <f t="shared" si="28"/>
        <v>6.5699255163831122E-4</v>
      </c>
      <c r="L86" s="5">
        <f t="shared" si="22"/>
        <v>1.1878728253384424E-9</v>
      </c>
      <c r="M86" s="6">
        <f t="shared" si="20"/>
        <v>7.5069183165866982E-6</v>
      </c>
      <c r="N86">
        <f t="shared" si="21"/>
        <v>2.24E-4</v>
      </c>
      <c r="O86">
        <f t="shared" si="29"/>
        <v>0.1302774427020503</v>
      </c>
      <c r="P86">
        <f t="shared" si="23"/>
        <v>1.066930232551206</v>
      </c>
      <c r="Q86">
        <f t="shared" si="24"/>
        <v>0.2011469518673332</v>
      </c>
      <c r="R86">
        <f t="shared" si="25"/>
        <v>0.20114695186733311</v>
      </c>
    </row>
    <row r="87" spans="6:18">
      <c r="F87">
        <f t="shared" si="13"/>
        <v>8.4999999999999858</v>
      </c>
      <c r="G87">
        <f t="shared" si="17"/>
        <v>327.5852316043426</v>
      </c>
      <c r="H87">
        <f t="shared" si="26"/>
        <v>1.3027744270205031</v>
      </c>
      <c r="I87" s="4">
        <f t="shared" si="19"/>
        <v>1.2500000000000001E-5</v>
      </c>
      <c r="J87" s="5">
        <f t="shared" si="27"/>
        <v>1.0772321428571281E-6</v>
      </c>
      <c r="K87" s="5">
        <f t="shared" si="28"/>
        <v>6.5824255163831117E-4</v>
      </c>
      <c r="L87" s="5">
        <f t="shared" si="22"/>
        <v>1.194665906439627E-9</v>
      </c>
      <c r="M87" s="6">
        <f t="shared" si="20"/>
        <v>7.5355109530760978E-6</v>
      </c>
      <c r="N87">
        <f t="shared" si="21"/>
        <v>2.24E-4</v>
      </c>
      <c r="O87">
        <f t="shared" si="29"/>
        <v>0.1302774427020503</v>
      </c>
      <c r="P87">
        <f t="shared" si="23"/>
        <v>1.067501241474577</v>
      </c>
      <c r="Q87">
        <f t="shared" si="24"/>
        <v>0.20065994940079548</v>
      </c>
      <c r="R87">
        <f t="shared" si="25"/>
        <v>0.2006599494007954</v>
      </c>
    </row>
    <row r="88" spans="6:18">
      <c r="F88">
        <f t="shared" si="13"/>
        <v>8.5999999999999854</v>
      </c>
      <c r="G88">
        <f t="shared" si="17"/>
        <v>327.5852316043426</v>
      </c>
      <c r="H88">
        <f t="shared" si="26"/>
        <v>1.3027744270205031</v>
      </c>
      <c r="I88" s="4">
        <f t="shared" si="19"/>
        <v>1.2500000000000001E-5</v>
      </c>
      <c r="J88" s="5">
        <f t="shared" si="27"/>
        <v>1.0772321428571281E-6</v>
      </c>
      <c r="K88" s="5">
        <f t="shared" si="28"/>
        <v>6.5949255163831111E-4</v>
      </c>
      <c r="L88" s="5">
        <f t="shared" si="22"/>
        <v>1.2014848366653685E-9</v>
      </c>
      <c r="M88" s="6">
        <f t="shared" si="20"/>
        <v>7.5641579384731941E-6</v>
      </c>
      <c r="N88">
        <f t="shared" si="21"/>
        <v>2.24E-4</v>
      </c>
      <c r="O88">
        <f t="shared" si="29"/>
        <v>0.1302774427020503</v>
      </c>
      <c r="P88">
        <f t="shared" si="23"/>
        <v>1.0680679130232074</v>
      </c>
      <c r="Q88">
        <f t="shared" si="24"/>
        <v>0.20017664619728265</v>
      </c>
      <c r="R88">
        <f t="shared" si="25"/>
        <v>0.20017664619728259</v>
      </c>
    </row>
    <row r="89" spans="6:18">
      <c r="F89">
        <f t="shared" si="13"/>
        <v>8.6999999999999851</v>
      </c>
      <c r="G89">
        <f t="shared" si="17"/>
        <v>327.5852316043426</v>
      </c>
      <c r="H89">
        <f t="shared" si="26"/>
        <v>1.3027744270205031</v>
      </c>
      <c r="I89" s="4">
        <f t="shared" si="19"/>
        <v>1.2500000000000001E-5</v>
      </c>
      <c r="J89" s="5">
        <f t="shared" si="27"/>
        <v>1.0772321428571281E-6</v>
      </c>
      <c r="K89" s="5">
        <f t="shared" si="28"/>
        <v>6.6074255163831106E-4</v>
      </c>
      <c r="L89" s="5">
        <f t="shared" si="22"/>
        <v>1.2083296651030514E-9</v>
      </c>
      <c r="M89" s="6">
        <f t="shared" si="20"/>
        <v>7.5928592727779822E-6</v>
      </c>
      <c r="N89">
        <f t="shared" si="21"/>
        <v>2.24E-4</v>
      </c>
      <c r="O89">
        <f t="shared" si="29"/>
        <v>0.1302774427020503</v>
      </c>
      <c r="P89">
        <f t="shared" si="23"/>
        <v>1.0686302883023253</v>
      </c>
      <c r="Q89">
        <f t="shared" si="24"/>
        <v>0.19969700719894024</v>
      </c>
      <c r="R89">
        <f t="shared" si="25"/>
        <v>0.19969700719894018</v>
      </c>
    </row>
    <row r="90" spans="6:18">
      <c r="F90">
        <f t="shared" si="13"/>
        <v>8.7999999999999847</v>
      </c>
      <c r="G90">
        <f t="shared" si="17"/>
        <v>327.5852316043426</v>
      </c>
      <c r="H90">
        <f t="shared" si="26"/>
        <v>1.3027744270205031</v>
      </c>
      <c r="I90" s="4">
        <f t="shared" si="19"/>
        <v>1.2500000000000001E-5</v>
      </c>
      <c r="J90" s="5">
        <f t="shared" si="27"/>
        <v>1.0772321428571281E-6</v>
      </c>
      <c r="K90" s="5">
        <f t="shared" si="28"/>
        <v>6.6199255163831101E-4</v>
      </c>
      <c r="L90" s="5">
        <f t="shared" si="22"/>
        <v>1.2152004408400608E-9</v>
      </c>
      <c r="M90" s="6">
        <f t="shared" si="20"/>
        <v>7.6216149559904646E-6</v>
      </c>
      <c r="N90">
        <f t="shared" si="21"/>
        <v>2.24E-4</v>
      </c>
      <c r="O90">
        <f t="shared" si="29"/>
        <v>0.1302774427020503</v>
      </c>
      <c r="P90">
        <f t="shared" si="23"/>
        <v>1.0691884079505798</v>
      </c>
      <c r="Q90">
        <f t="shared" si="24"/>
        <v>0.19922099774585078</v>
      </c>
      <c r="R90">
        <f t="shared" si="25"/>
        <v>0.19922099774585073</v>
      </c>
    </row>
    <row r="91" spans="6:18">
      <c r="F91">
        <f t="shared" si="13"/>
        <v>8.8999999999999844</v>
      </c>
      <c r="G91">
        <f t="shared" si="17"/>
        <v>327.5852316043426</v>
      </c>
      <c r="H91">
        <f t="shared" si="26"/>
        <v>1.3027744270205031</v>
      </c>
      <c r="I91" s="4">
        <f t="shared" si="19"/>
        <v>1.2500000000000001E-5</v>
      </c>
      <c r="J91" s="5">
        <f t="shared" si="27"/>
        <v>1.0772321428571281E-6</v>
      </c>
      <c r="K91" s="5">
        <f t="shared" si="28"/>
        <v>6.6324255163831096E-4</v>
      </c>
      <c r="L91" s="5">
        <f t="shared" si="22"/>
        <v>1.2220972129637821E-9</v>
      </c>
      <c r="M91" s="6">
        <f t="shared" si="20"/>
        <v>7.6504249881106395E-6</v>
      </c>
      <c r="N91">
        <f t="shared" si="21"/>
        <v>2.24E-4</v>
      </c>
      <c r="O91">
        <f t="shared" si="29"/>
        <v>0.1302774427020503</v>
      </c>
      <c r="P91">
        <f t="shared" si="23"/>
        <v>1.0697423121462066</v>
      </c>
      <c r="Q91">
        <f t="shared" si="24"/>
        <v>0.19874858357077399</v>
      </c>
      <c r="R91">
        <f t="shared" si="25"/>
        <v>0.19874858357077391</v>
      </c>
    </row>
    <row r="92" spans="6:18">
      <c r="F92">
        <f t="shared" ref="F92:F155" si="30">F91+dt</f>
        <v>8.999999999999984</v>
      </c>
      <c r="G92">
        <f t="shared" si="17"/>
        <v>327.5852316043426</v>
      </c>
      <c r="H92">
        <f t="shared" si="26"/>
        <v>1.3027744270205031</v>
      </c>
      <c r="I92" s="4">
        <f t="shared" si="19"/>
        <v>1.2500000000000001E-5</v>
      </c>
      <c r="J92" s="5">
        <f t="shared" si="27"/>
        <v>1.0772321428571281E-6</v>
      </c>
      <c r="K92" s="5">
        <f t="shared" si="28"/>
        <v>6.6449255163831091E-4</v>
      </c>
      <c r="L92" s="5">
        <f t="shared" si="22"/>
        <v>1.2290200305616009E-9</v>
      </c>
      <c r="M92" s="6">
        <f t="shared" si="20"/>
        <v>7.6792893691385096E-6</v>
      </c>
      <c r="N92">
        <f t="shared" si="21"/>
        <v>2.24E-4</v>
      </c>
      <c r="O92">
        <f t="shared" si="29"/>
        <v>0.1302774427020503</v>
      </c>
      <c r="P92">
        <f t="shared" si="23"/>
        <v>1.0702920406131029</v>
      </c>
      <c r="Q92">
        <f t="shared" si="24"/>
        <v>0.19827973079396627</v>
      </c>
      <c r="R92">
        <f t="shared" si="25"/>
        <v>0.19827973079396619</v>
      </c>
    </row>
    <row r="93" spans="6:18">
      <c r="F93">
        <f t="shared" si="30"/>
        <v>9.0999999999999837</v>
      </c>
      <c r="G93">
        <f t="shared" si="17"/>
        <v>327.5852316043426</v>
      </c>
      <c r="H93">
        <f t="shared" si="26"/>
        <v>1.3027744270205031</v>
      </c>
      <c r="I93" s="4">
        <f t="shared" si="19"/>
        <v>1.2500000000000001E-5</v>
      </c>
      <c r="J93" s="5">
        <f t="shared" si="27"/>
        <v>1.0772321428571281E-6</v>
      </c>
      <c r="K93" s="5">
        <f t="shared" si="28"/>
        <v>6.6574255163831086E-4</v>
      </c>
      <c r="L93" s="5">
        <f t="shared" si="22"/>
        <v>1.2359689427209019E-9</v>
      </c>
      <c r="M93" s="6">
        <f t="shared" si="20"/>
        <v>7.708208099074073E-6</v>
      </c>
      <c r="N93">
        <f t="shared" si="21"/>
        <v>2.24E-4</v>
      </c>
      <c r="O93">
        <f t="shared" si="29"/>
        <v>0.1302774427020503</v>
      </c>
      <c r="P93">
        <f t="shared" si="23"/>
        <v>1.0708376326268101</v>
      </c>
      <c r="Q93">
        <f t="shared" si="24"/>
        <v>0.1978144059180782</v>
      </c>
      <c r="R93">
        <f t="shared" si="25"/>
        <v>0.19781440591807814</v>
      </c>
    </row>
    <row r="94" spans="6:18">
      <c r="F94">
        <f t="shared" si="30"/>
        <v>9.1999999999999833</v>
      </c>
      <c r="G94">
        <f t="shared" si="17"/>
        <v>327.5852316043426</v>
      </c>
      <c r="H94">
        <f t="shared" si="26"/>
        <v>1.3027744270205031</v>
      </c>
      <c r="I94" s="4">
        <f t="shared" si="19"/>
        <v>1.2500000000000001E-5</v>
      </c>
      <c r="J94" s="5">
        <f t="shared" si="27"/>
        <v>1.0772321428571281E-6</v>
      </c>
      <c r="K94" s="5">
        <f t="shared" si="28"/>
        <v>6.6699255163831081E-4</v>
      </c>
      <c r="L94" s="5">
        <f t="shared" si="22"/>
        <v>1.2429439985290707E-9</v>
      </c>
      <c r="M94" s="6">
        <f t="shared" si="20"/>
        <v>7.7371811779173299E-6</v>
      </c>
      <c r="N94">
        <f t="shared" si="21"/>
        <v>2.24E-4</v>
      </c>
      <c r="O94">
        <f t="shared" si="29"/>
        <v>0.1302774427020503</v>
      </c>
      <c r="P94">
        <f t="shared" si="23"/>
        <v>1.0713791270204061</v>
      </c>
      <c r="Q94">
        <f t="shared" si="24"/>
        <v>0.19735257582312868</v>
      </c>
      <c r="R94">
        <f t="shared" si="25"/>
        <v>0.19735257582312862</v>
      </c>
    </row>
    <row r="95" spans="6:18">
      <c r="F95">
        <f t="shared" si="30"/>
        <v>9.2999999999999829</v>
      </c>
      <c r="G95">
        <f t="shared" si="17"/>
        <v>327.5852316043426</v>
      </c>
      <c r="H95">
        <f t="shared" si="26"/>
        <v>1.3027744270205031</v>
      </c>
      <c r="I95" s="4">
        <f t="shared" si="19"/>
        <v>1.2500000000000001E-5</v>
      </c>
      <c r="J95" s="5">
        <f t="shared" si="27"/>
        <v>1.0772321428571281E-6</v>
      </c>
      <c r="K95" s="5">
        <f t="shared" si="28"/>
        <v>6.6824255163831076E-4</v>
      </c>
      <c r="L95" s="5">
        <f t="shared" si="22"/>
        <v>1.2499452470734922E-9</v>
      </c>
      <c r="M95" s="6">
        <f t="shared" si="20"/>
        <v>7.7662086056682802E-6</v>
      </c>
      <c r="N95">
        <f t="shared" si="21"/>
        <v>2.24E-4</v>
      </c>
      <c r="O95">
        <f t="shared" si="29"/>
        <v>0.1302774427020503</v>
      </c>
      <c r="P95">
        <f t="shared" si="23"/>
        <v>1.0719165621903097</v>
      </c>
      <c r="Q95">
        <f t="shared" si="24"/>
        <v>0.19689420776155431</v>
      </c>
      <c r="R95">
        <f t="shared" si="25"/>
        <v>0.19689420776155425</v>
      </c>
    </row>
    <row r="96" spans="6:18">
      <c r="F96">
        <f t="shared" si="30"/>
        <v>9.3999999999999826</v>
      </c>
      <c r="G96">
        <f t="shared" si="17"/>
        <v>327.5852316043426</v>
      </c>
      <c r="H96">
        <f t="shared" si="26"/>
        <v>1.3027744270205031</v>
      </c>
      <c r="I96" s="4">
        <f t="shared" si="19"/>
        <v>1.2500000000000001E-5</v>
      </c>
      <c r="J96" s="5">
        <f t="shared" si="27"/>
        <v>1.0772321428571281E-6</v>
      </c>
      <c r="K96" s="5">
        <f t="shared" si="28"/>
        <v>6.6949255163831071E-4</v>
      </c>
      <c r="L96" s="5">
        <f t="shared" si="22"/>
        <v>1.2569727374415517E-9</v>
      </c>
      <c r="M96" s="6">
        <f t="shared" si="20"/>
        <v>7.795290382326924E-6</v>
      </c>
      <c r="N96">
        <f t="shared" si="21"/>
        <v>2.24E-4</v>
      </c>
      <c r="O96">
        <f t="shared" si="29"/>
        <v>0.1302774427020503</v>
      </c>
      <c r="P96">
        <f t="shared" si="23"/>
        <v>1.0724499761020001</v>
      </c>
      <c r="Q96">
        <f t="shared" si="24"/>
        <v>0.19643926935333297</v>
      </c>
      <c r="R96">
        <f t="shared" si="25"/>
        <v>0.19643926935333292</v>
      </c>
    </row>
    <row r="97" spans="6:18">
      <c r="F97">
        <f t="shared" si="30"/>
        <v>9.4999999999999822</v>
      </c>
      <c r="G97">
        <f t="shared" si="17"/>
        <v>327.5852316043426</v>
      </c>
      <c r="H97">
        <f t="shared" si="26"/>
        <v>1.3027744270205031</v>
      </c>
      <c r="I97" s="4">
        <f t="shared" si="19"/>
        <v>1.2500000000000001E-5</v>
      </c>
      <c r="J97" s="5">
        <f t="shared" si="27"/>
        <v>1.0772321428571281E-6</v>
      </c>
      <c r="K97" s="5">
        <f t="shared" si="28"/>
        <v>6.7074255163831066E-4</v>
      </c>
      <c r="L97" s="5">
        <f t="shared" si="22"/>
        <v>1.2640265187206343E-9</v>
      </c>
      <c r="M97" s="6">
        <f t="shared" si="20"/>
        <v>7.8244265078932612E-6</v>
      </c>
      <c r="N97">
        <f t="shared" si="21"/>
        <v>2.24E-4</v>
      </c>
      <c r="O97">
        <f t="shared" si="29"/>
        <v>0.1302774427020503</v>
      </c>
      <c r="P97">
        <f t="shared" si="23"/>
        <v>1.0729794062956457</v>
      </c>
      <c r="Q97">
        <f t="shared" si="24"/>
        <v>0.19598772858118024</v>
      </c>
      <c r="R97">
        <f t="shared" si="25"/>
        <v>0.19598772858118019</v>
      </c>
    </row>
    <row r="98" spans="6:18">
      <c r="F98">
        <f t="shared" si="30"/>
        <v>9.5999999999999819</v>
      </c>
      <c r="G98">
        <f t="shared" si="17"/>
        <v>327.5852316043426</v>
      </c>
      <c r="H98">
        <f t="shared" si="26"/>
        <v>1.3027744270205031</v>
      </c>
      <c r="I98" s="4">
        <f t="shared" si="19"/>
        <v>1.2500000000000001E-5</v>
      </c>
      <c r="J98" s="5">
        <f t="shared" si="27"/>
        <v>1.0772321428571281E-6</v>
      </c>
      <c r="K98" s="5">
        <f t="shared" si="28"/>
        <v>6.7199255163831061E-4</v>
      </c>
      <c r="L98" s="5">
        <f t="shared" si="22"/>
        <v>1.2711066399981255E-9</v>
      </c>
      <c r="M98" s="6">
        <f t="shared" si="20"/>
        <v>7.8536169823672934E-6</v>
      </c>
      <c r="N98">
        <f t="shared" si="21"/>
        <v>2.24E-4</v>
      </c>
      <c r="O98">
        <f t="shared" si="29"/>
        <v>0.1302774427020503</v>
      </c>
      <c r="P98">
        <f t="shared" si="23"/>
        <v>1.0735048898916562</v>
      </c>
      <c r="Q98">
        <f t="shared" si="24"/>
        <v>0.19553955378581736</v>
      </c>
      <c r="R98">
        <f t="shared" si="25"/>
        <v>0.19553955378581728</v>
      </c>
    </row>
    <row r="99" spans="6:18">
      <c r="F99">
        <f t="shared" si="30"/>
        <v>9.6999999999999815</v>
      </c>
      <c r="G99">
        <f t="shared" si="17"/>
        <v>327.5852316043426</v>
      </c>
      <c r="H99">
        <f t="shared" si="26"/>
        <v>1.3027744270205031</v>
      </c>
      <c r="I99" s="4">
        <f t="shared" si="19"/>
        <v>1.2500000000000001E-5</v>
      </c>
      <c r="J99" s="5">
        <f t="shared" si="27"/>
        <v>1.0772321428571281E-6</v>
      </c>
      <c r="K99" s="5">
        <f t="shared" si="28"/>
        <v>6.7324255163831055E-4</v>
      </c>
      <c r="L99" s="5">
        <f t="shared" si="22"/>
        <v>1.2782131503614108E-9</v>
      </c>
      <c r="M99" s="6">
        <f t="shared" si="20"/>
        <v>7.8828618057490192E-6</v>
      </c>
      <c r="N99">
        <f t="shared" si="21"/>
        <v>2.24E-4</v>
      </c>
      <c r="O99">
        <f t="shared" si="29"/>
        <v>0.1302774427020503</v>
      </c>
      <c r="P99">
        <f t="shared" si="23"/>
        <v>1.0740264635961456</v>
      </c>
      <c r="Q99">
        <f t="shared" si="24"/>
        <v>0.19509471366130959</v>
      </c>
      <c r="R99">
        <f t="shared" si="25"/>
        <v>0.19509471366130951</v>
      </c>
    </row>
    <row r="100" spans="6:18">
      <c r="F100">
        <f t="shared" si="30"/>
        <v>9.7999999999999812</v>
      </c>
      <c r="G100">
        <f t="shared" si="17"/>
        <v>327.5852316043426</v>
      </c>
      <c r="H100">
        <f t="shared" si="26"/>
        <v>1.3027744270205031</v>
      </c>
      <c r="I100" s="4">
        <f t="shared" si="19"/>
        <v>1.2500000000000001E-5</v>
      </c>
      <c r="J100" s="5">
        <f t="shared" si="27"/>
        <v>1.0772321428571281E-6</v>
      </c>
      <c r="K100" s="5">
        <f t="shared" si="28"/>
        <v>6.744925516383105E-4</v>
      </c>
      <c r="L100" s="5">
        <f t="shared" si="22"/>
        <v>1.2853460988978744E-9</v>
      </c>
      <c r="M100" s="6">
        <f t="shared" si="20"/>
        <v>7.9121609780384366E-6</v>
      </c>
      <c r="N100">
        <f t="shared" si="21"/>
        <v>2.24E-4</v>
      </c>
      <c r="O100">
        <f t="shared" si="29"/>
        <v>0.1302774427020503</v>
      </c>
      <c r="P100">
        <f t="shared" si="23"/>
        <v>1.0745441637063171</v>
      </c>
      <c r="Q100">
        <f t="shared" si="24"/>
        <v>0.19465317725047401</v>
      </c>
      <c r="R100">
        <f t="shared" si="25"/>
        <v>0.19465317725047393</v>
      </c>
    </row>
    <row r="101" spans="6:18">
      <c r="F101">
        <f t="shared" si="30"/>
        <v>9.8999999999999808</v>
      </c>
      <c r="G101">
        <f t="shared" si="17"/>
        <v>327.5852316043426</v>
      </c>
      <c r="H101">
        <f t="shared" si="26"/>
        <v>1.3027744270205031</v>
      </c>
      <c r="I101" s="4">
        <f t="shared" si="19"/>
        <v>1.2500000000000001E-5</v>
      </c>
      <c r="J101" s="5">
        <f t="shared" si="27"/>
        <v>1.0772321428571281E-6</v>
      </c>
      <c r="K101" s="5">
        <f t="shared" si="28"/>
        <v>6.7574255163831045E-4</v>
      </c>
      <c r="L101" s="5">
        <f t="shared" si="22"/>
        <v>1.2925055346949023E-9</v>
      </c>
      <c r="M101" s="6">
        <f t="shared" si="20"/>
        <v>7.9415144992355508E-6</v>
      </c>
      <c r="N101">
        <f t="shared" si="21"/>
        <v>2.24E-4</v>
      </c>
      <c r="O101">
        <f t="shared" si="29"/>
        <v>0.1302774427020503</v>
      </c>
      <c r="P101">
        <f t="shared" si="23"/>
        <v>1.0750580261157687</v>
      </c>
      <c r="Q101">
        <f t="shared" si="24"/>
        <v>0.19421491394035512</v>
      </c>
      <c r="R101">
        <f t="shared" si="25"/>
        <v>0.19421491394035503</v>
      </c>
    </row>
    <row r="102" spans="6:18">
      <c r="F102">
        <f t="shared" si="30"/>
        <v>9.9999999999999805</v>
      </c>
      <c r="G102">
        <f t="shared" si="17"/>
        <v>327.5852316043426</v>
      </c>
      <c r="H102">
        <f t="shared" si="26"/>
        <v>1.3027744270205031</v>
      </c>
      <c r="I102" s="4">
        <f t="shared" si="19"/>
        <v>1.2500000000000001E-5</v>
      </c>
      <c r="J102" s="5">
        <f t="shared" si="27"/>
        <v>1.0772321428571281E-6</v>
      </c>
      <c r="K102" s="5">
        <f t="shared" si="28"/>
        <v>6.769925516383104E-4</v>
      </c>
      <c r="L102" s="5">
        <f t="shared" si="22"/>
        <v>1.2996915068398793E-9</v>
      </c>
      <c r="M102" s="6">
        <f t="shared" si="20"/>
        <v>7.9709223693403568E-6</v>
      </c>
      <c r="N102">
        <f t="shared" si="21"/>
        <v>2.24E-4</v>
      </c>
      <c r="O102">
        <f t="shared" si="29"/>
        <v>0.1302774427020503</v>
      </c>
      <c r="P102">
        <f t="shared" si="23"/>
        <v>1.0755680863197195</v>
      </c>
      <c r="Q102">
        <f t="shared" si="24"/>
        <v>0.19377989345776764</v>
      </c>
      <c r="R102">
        <f t="shared" si="25"/>
        <v>0.19377989345776755</v>
      </c>
    </row>
    <row r="103" spans="6:18">
      <c r="F103">
        <f t="shared" si="30"/>
        <v>10.09999999999998</v>
      </c>
      <c r="G103">
        <f t="shared" si="17"/>
        <v>327.5852316043426</v>
      </c>
      <c r="H103">
        <f t="shared" si="26"/>
        <v>1.3027744270205031</v>
      </c>
      <c r="I103" s="4">
        <f t="shared" si="19"/>
        <v>1.2500000000000001E-5</v>
      </c>
      <c r="J103" s="5">
        <f t="shared" si="27"/>
        <v>1.0772321428571281E-6</v>
      </c>
      <c r="K103" s="5">
        <f t="shared" si="28"/>
        <v>6.7824255163831035E-4</v>
      </c>
      <c r="L103" s="5">
        <f t="shared" si="22"/>
        <v>1.3069040644201912E-9</v>
      </c>
      <c r="M103" s="6">
        <f t="shared" si="20"/>
        <v>8.0003845883528562E-6</v>
      </c>
      <c r="N103">
        <f t="shared" si="21"/>
        <v>2.24E-4</v>
      </c>
      <c r="O103">
        <f t="shared" si="29"/>
        <v>0.1302774427020503</v>
      </c>
      <c r="P103">
        <f t="shared" si="23"/>
        <v>1.0760743794201568</v>
      </c>
      <c r="Q103">
        <f t="shared" si="24"/>
        <v>0.19334808586490498</v>
      </c>
      <c r="R103">
        <f t="shared" si="25"/>
        <v>0.1933480858649049</v>
      </c>
    </row>
    <row r="104" spans="6:18">
      <c r="F104">
        <f t="shared" si="30"/>
        <v>10.19999999999998</v>
      </c>
      <c r="G104">
        <f t="shared" si="17"/>
        <v>327.5852316043426</v>
      </c>
      <c r="H104">
        <f t="shared" si="26"/>
        <v>1.3027744270205031</v>
      </c>
      <c r="I104" s="4">
        <f t="shared" si="19"/>
        <v>1.2500000000000001E-5</v>
      </c>
      <c r="J104" s="5">
        <f t="shared" si="27"/>
        <v>1.0772321428571281E-6</v>
      </c>
      <c r="K104" s="5">
        <f t="shared" si="28"/>
        <v>6.794925516383103E-4</v>
      </c>
      <c r="L104" s="5">
        <f t="shared" si="22"/>
        <v>1.3141432565232226E-9</v>
      </c>
      <c r="M104" s="6">
        <f t="shared" si="20"/>
        <v>8.0299011562730491E-6</v>
      </c>
      <c r="N104">
        <f t="shared" si="21"/>
        <v>2.24E-4</v>
      </c>
      <c r="O104">
        <f t="shared" si="29"/>
        <v>0.1302774427020503</v>
      </c>
      <c r="P104">
        <f t="shared" si="23"/>
        <v>1.0765769401309111</v>
      </c>
      <c r="Q104">
        <f t="shared" si="24"/>
        <v>0.19291946155501255</v>
      </c>
      <c r="R104">
        <f t="shared" si="25"/>
        <v>0.19291946155501247</v>
      </c>
    </row>
    <row r="105" spans="6:18">
      <c r="F105">
        <f t="shared" si="30"/>
        <v>10.299999999999979</v>
      </c>
      <c r="G105">
        <f t="shared" si="17"/>
        <v>327.5852316043426</v>
      </c>
      <c r="H105">
        <f t="shared" si="26"/>
        <v>1.3027744270205031</v>
      </c>
      <c r="I105" s="4">
        <f t="shared" si="19"/>
        <v>1.2500000000000001E-5</v>
      </c>
      <c r="J105" s="5">
        <f t="shared" si="27"/>
        <v>1.0772321428571281E-6</v>
      </c>
      <c r="K105" s="5">
        <f t="shared" si="28"/>
        <v>6.8074255163831025E-4</v>
      </c>
      <c r="L105" s="5">
        <f t="shared" si="22"/>
        <v>1.321409132236359E-9</v>
      </c>
      <c r="M105" s="6">
        <f t="shared" si="20"/>
        <v>8.0594720731009387E-6</v>
      </c>
      <c r="N105">
        <f t="shared" si="21"/>
        <v>2.24E-4</v>
      </c>
      <c r="O105">
        <f t="shared" si="29"/>
        <v>0.1302774427020503</v>
      </c>
      <c r="P105">
        <f t="shared" si="23"/>
        <v>1.0770758027826544</v>
      </c>
      <c r="Q105">
        <f t="shared" si="24"/>
        <v>0.19249399124812469</v>
      </c>
      <c r="R105">
        <f t="shared" si="25"/>
        <v>0.19249399124812461</v>
      </c>
    </row>
    <row r="106" spans="6:18">
      <c r="F106">
        <f t="shared" si="30"/>
        <v>10.399999999999979</v>
      </c>
      <c r="G106">
        <f t="shared" si="17"/>
        <v>327.5852316043426</v>
      </c>
      <c r="H106">
        <f t="shared" si="26"/>
        <v>1.3027744270205031</v>
      </c>
      <c r="I106" s="4">
        <f t="shared" si="19"/>
        <v>1.2500000000000001E-5</v>
      </c>
      <c r="J106" s="5">
        <f t="shared" si="27"/>
        <v>1.0772321428571281E-6</v>
      </c>
      <c r="K106" s="5">
        <f t="shared" si="28"/>
        <v>6.819925516383102E-4</v>
      </c>
      <c r="L106" s="5">
        <f t="shared" si="22"/>
        <v>1.3287017406469858E-9</v>
      </c>
      <c r="M106" s="6">
        <f t="shared" si="20"/>
        <v>8.0890973388365201E-6</v>
      </c>
      <c r="N106">
        <f t="shared" si="21"/>
        <v>2.24E-4</v>
      </c>
      <c r="O106">
        <f t="shared" si="29"/>
        <v>0.1302774427020503</v>
      </c>
      <c r="P106">
        <f t="shared" si="23"/>
        <v>1.0775710013278232</v>
      </c>
      <c r="Q106">
        <f t="shared" si="24"/>
        <v>0.19207164598686433</v>
      </c>
      <c r="R106">
        <f t="shared" si="25"/>
        <v>0.19207164598686424</v>
      </c>
    </row>
    <row r="107" spans="6:18">
      <c r="F107">
        <f t="shared" si="30"/>
        <v>10.499999999999979</v>
      </c>
      <c r="G107">
        <f t="shared" si="17"/>
        <v>327.5852316043426</v>
      </c>
      <c r="H107">
        <f t="shared" si="26"/>
        <v>1.3027744270205031</v>
      </c>
      <c r="I107" s="4">
        <f t="shared" si="19"/>
        <v>1.2500000000000001E-5</v>
      </c>
      <c r="J107" s="5">
        <f t="shared" si="27"/>
        <v>1.0772321428571281E-6</v>
      </c>
      <c r="K107" s="5">
        <f t="shared" si="28"/>
        <v>6.8324255163831015E-4</v>
      </c>
      <c r="L107" s="5">
        <f t="shared" si="22"/>
        <v>1.3360211308424878E-9</v>
      </c>
      <c r="M107" s="6">
        <f t="shared" si="20"/>
        <v>8.1187769534797965E-6</v>
      </c>
      <c r="N107">
        <f t="shared" si="21"/>
        <v>2.24E-4</v>
      </c>
      <c r="O107">
        <f t="shared" si="29"/>
        <v>0.1302774427020503</v>
      </c>
      <c r="P107">
        <f t="shared" si="23"/>
        <v>1.0780625693454742</v>
      </c>
      <c r="Q107">
        <f t="shared" si="24"/>
        <v>0.19165239713230403</v>
      </c>
      <c r="R107">
        <f t="shared" si="25"/>
        <v>0.19165239713230398</v>
      </c>
    </row>
    <row r="108" spans="6:18">
      <c r="F108">
        <f t="shared" si="30"/>
        <v>10.599999999999978</v>
      </c>
      <c r="G108">
        <f t="shared" si="17"/>
        <v>327.5852316043426</v>
      </c>
      <c r="H108">
        <f t="shared" si="26"/>
        <v>1.3027744270205031</v>
      </c>
      <c r="I108" s="4">
        <f t="shared" si="19"/>
        <v>1.2500000000000001E-5</v>
      </c>
      <c r="J108" s="5">
        <f t="shared" si="27"/>
        <v>1.0772321428571281E-6</v>
      </c>
      <c r="K108" s="5">
        <f t="shared" si="28"/>
        <v>6.844925516383101E-4</v>
      </c>
      <c r="L108" s="5">
        <f t="shared" si="22"/>
        <v>1.34336735191025E-9</v>
      </c>
      <c r="M108" s="6">
        <f t="shared" si="20"/>
        <v>8.1485109170307631E-6</v>
      </c>
      <c r="N108">
        <f t="shared" si="21"/>
        <v>2.24E-4</v>
      </c>
      <c r="O108">
        <f t="shared" si="29"/>
        <v>0.1302774427020503</v>
      </c>
      <c r="P108">
        <f t="shared" si="23"/>
        <v>1.0785505400460635</v>
      </c>
      <c r="Q108">
        <f t="shared" si="24"/>
        <v>0.19123621635988788</v>
      </c>
      <c r="R108">
        <f t="shared" si="25"/>
        <v>0.19123621635988783</v>
      </c>
    </row>
    <row r="109" spans="6:18">
      <c r="F109">
        <f t="shared" si="30"/>
        <v>10.699999999999978</v>
      </c>
      <c r="G109">
        <f t="shared" si="17"/>
        <v>327.5852316043426</v>
      </c>
      <c r="H109">
        <f t="shared" si="26"/>
        <v>1.3027744270205031</v>
      </c>
      <c r="I109" s="4">
        <f t="shared" si="19"/>
        <v>1.2500000000000001E-5</v>
      </c>
      <c r="J109" s="5">
        <f t="shared" si="27"/>
        <v>1.0772321428571281E-6</v>
      </c>
      <c r="K109" s="5">
        <f t="shared" si="28"/>
        <v>6.8574255163831005E-4</v>
      </c>
      <c r="L109" s="5">
        <f t="shared" si="22"/>
        <v>1.3507404529376587E-9</v>
      </c>
      <c r="M109" s="6">
        <f t="shared" si="20"/>
        <v>8.1782992294894264E-6</v>
      </c>
      <c r="N109">
        <f t="shared" si="21"/>
        <v>2.24E-4</v>
      </c>
      <c r="O109">
        <f t="shared" si="29"/>
        <v>0.1302774427020503</v>
      </c>
      <c r="P109">
        <f t="shared" si="23"/>
        <v>1.0790349462761597</v>
      </c>
      <c r="Q109">
        <f t="shared" si="24"/>
        <v>0.19082307565541276</v>
      </c>
      <c r="R109">
        <f t="shared" si="25"/>
        <v>0.19082307565541268</v>
      </c>
    </row>
    <row r="110" spans="6:18">
      <c r="F110">
        <f t="shared" si="30"/>
        <v>10.799999999999978</v>
      </c>
      <c r="G110">
        <f t="shared" si="17"/>
        <v>327.5852316043426</v>
      </c>
      <c r="H110">
        <f t="shared" si="26"/>
        <v>1.3027744270205031</v>
      </c>
      <c r="I110" s="4">
        <f t="shared" si="19"/>
        <v>1.2500000000000001E-5</v>
      </c>
      <c r="J110" s="5">
        <f t="shared" si="27"/>
        <v>1.0772321428571281E-6</v>
      </c>
      <c r="K110" s="5">
        <f t="shared" si="28"/>
        <v>6.8699255163830999E-4</v>
      </c>
      <c r="L110" s="5">
        <f t="shared" si="22"/>
        <v>1.3581404830120979E-9</v>
      </c>
      <c r="M110" s="6">
        <f t="shared" si="20"/>
        <v>8.2081418908557815E-6</v>
      </c>
      <c r="N110">
        <f t="shared" si="21"/>
        <v>2.24E-4</v>
      </c>
      <c r="O110">
        <f t="shared" si="29"/>
        <v>0.1302774427020503</v>
      </c>
      <c r="P110">
        <f t="shared" si="23"/>
        <v>1.0795158205230875</v>
      </c>
      <c r="Q110">
        <f t="shared" si="24"/>
        <v>0.19041294731106814</v>
      </c>
      <c r="R110">
        <f t="shared" si="25"/>
        <v>0.19041294731106809</v>
      </c>
    </row>
    <row r="111" spans="6:18">
      <c r="F111">
        <f t="shared" si="30"/>
        <v>10.899999999999977</v>
      </c>
      <c r="G111">
        <f t="shared" si="17"/>
        <v>327.5852316043426</v>
      </c>
      <c r="H111">
        <f t="shared" si="26"/>
        <v>1.3027744270205031</v>
      </c>
      <c r="I111" s="4">
        <f t="shared" si="19"/>
        <v>1.2500000000000001E-5</v>
      </c>
      <c r="J111" s="5">
        <f t="shared" si="27"/>
        <v>1.0772321428571281E-6</v>
      </c>
      <c r="K111" s="5">
        <f t="shared" si="28"/>
        <v>6.8824255163830994E-4</v>
      </c>
      <c r="L111" s="5">
        <f t="shared" si="22"/>
        <v>1.3655674912209534E-9</v>
      </c>
      <c r="M111" s="6">
        <f t="shared" si="20"/>
        <v>8.2380389011298316E-6</v>
      </c>
      <c r="N111">
        <f t="shared" si="21"/>
        <v>2.24E-4</v>
      </c>
      <c r="O111">
        <f t="shared" si="29"/>
        <v>0.1302774427020503</v>
      </c>
      <c r="P111">
        <f t="shared" si="23"/>
        <v>1.0799931949195014</v>
      </c>
      <c r="Q111">
        <f t="shared" si="24"/>
        <v>0.19000580392153396</v>
      </c>
      <c r="R111">
        <f t="shared" si="25"/>
        <v>0.19000580392153388</v>
      </c>
    </row>
    <row r="112" spans="6:18">
      <c r="F112">
        <f t="shared" si="30"/>
        <v>10.999999999999977</v>
      </c>
      <c r="G112">
        <f t="shared" si="17"/>
        <v>327.5852316043426</v>
      </c>
      <c r="H112">
        <f t="shared" si="26"/>
        <v>1.3027744270205031</v>
      </c>
      <c r="I112" s="4">
        <f t="shared" si="19"/>
        <v>1.2500000000000001E-5</v>
      </c>
      <c r="J112" s="5">
        <f t="shared" si="27"/>
        <v>1.0772321428571281E-6</v>
      </c>
      <c r="K112" s="5">
        <f t="shared" si="28"/>
        <v>6.8949255163830989E-4</v>
      </c>
      <c r="L112" s="5">
        <f t="shared" si="22"/>
        <v>1.3730215266516104E-9</v>
      </c>
      <c r="M112" s="6">
        <f t="shared" si="20"/>
        <v>8.2679902603115753E-6</v>
      </c>
      <c r="N112">
        <f t="shared" si="21"/>
        <v>2.24E-4</v>
      </c>
      <c r="O112">
        <f t="shared" si="29"/>
        <v>0.1302774427020503</v>
      </c>
      <c r="P112">
        <f t="shared" si="23"/>
        <v>1.0804671012478972</v>
      </c>
      <c r="Q112">
        <f t="shared" si="24"/>
        <v>0.18960161838013459</v>
      </c>
      <c r="R112">
        <f t="shared" si="25"/>
        <v>0.18960161838013451</v>
      </c>
    </row>
    <row r="113" spans="6:18">
      <c r="F113">
        <f t="shared" si="30"/>
        <v>11.099999999999977</v>
      </c>
      <c r="G113">
        <f t="shared" si="17"/>
        <v>327.5852316043426</v>
      </c>
      <c r="H113">
        <f t="shared" si="26"/>
        <v>1.3027744270205031</v>
      </c>
      <c r="I113" s="4">
        <f t="shared" si="19"/>
        <v>1.2500000000000001E-5</v>
      </c>
      <c r="J113" s="5">
        <f t="shared" si="27"/>
        <v>1.0772321428571281E-6</v>
      </c>
      <c r="K113" s="5">
        <f t="shared" si="28"/>
        <v>6.9074255163830984E-4</v>
      </c>
      <c r="L113" s="5">
        <f t="shared" si="22"/>
        <v>1.3805026383914537E-9</v>
      </c>
      <c r="M113" s="6">
        <f t="shared" si="20"/>
        <v>8.2979959684010123E-6</v>
      </c>
      <c r="N113">
        <f t="shared" si="21"/>
        <v>2.24E-4</v>
      </c>
      <c r="O113">
        <f t="shared" si="29"/>
        <v>0.1302774427020503</v>
      </c>
      <c r="P113">
        <f t="shared" si="23"/>
        <v>1.0809375709450542</v>
      </c>
      <c r="Q113">
        <f t="shared" si="24"/>
        <v>0.18920036387504907</v>
      </c>
      <c r="R113">
        <f t="shared" si="25"/>
        <v>0.18920036387504902</v>
      </c>
    </row>
    <row r="114" spans="6:18">
      <c r="F114">
        <f t="shared" si="30"/>
        <v>11.199999999999976</v>
      </c>
      <c r="G114">
        <f t="shared" si="17"/>
        <v>327.5852316043426</v>
      </c>
      <c r="H114">
        <f t="shared" si="26"/>
        <v>1.3027744270205031</v>
      </c>
      <c r="I114" s="4">
        <f t="shared" si="19"/>
        <v>1.2500000000000001E-5</v>
      </c>
      <c r="J114" s="5">
        <f t="shared" si="27"/>
        <v>1.0772321428571281E-6</v>
      </c>
      <c r="K114" s="5">
        <f t="shared" si="28"/>
        <v>6.9199255163830979E-4</v>
      </c>
      <c r="L114" s="5">
        <f t="shared" si="22"/>
        <v>1.3880108755278696E-9</v>
      </c>
      <c r="M114" s="6">
        <f t="shared" si="20"/>
        <v>8.3280560253981444E-6</v>
      </c>
      <c r="N114">
        <f t="shared" si="21"/>
        <v>2.24E-4</v>
      </c>
      <c r="O114">
        <f t="shared" si="29"/>
        <v>0.1302774427020503</v>
      </c>
      <c r="P114">
        <f t="shared" si="23"/>
        <v>1.0814046351064146</v>
      </c>
      <c r="Q114">
        <f t="shared" si="24"/>
        <v>0.18880201388557605</v>
      </c>
      <c r="R114">
        <f t="shared" si="25"/>
        <v>0.18880201388557599</v>
      </c>
    </row>
    <row r="115" spans="6:18">
      <c r="F115">
        <f t="shared" si="30"/>
        <v>11.299999999999976</v>
      </c>
      <c r="G115">
        <f t="shared" si="17"/>
        <v>327.5852316043426</v>
      </c>
      <c r="H115">
        <f t="shared" si="26"/>
        <v>1.3027744270205031</v>
      </c>
      <c r="I115" s="4">
        <f t="shared" si="19"/>
        <v>1.2500000000000001E-5</v>
      </c>
      <c r="J115" s="5">
        <f t="shared" si="27"/>
        <v>1.0772321428571281E-6</v>
      </c>
      <c r="K115" s="5">
        <f t="shared" si="28"/>
        <v>6.9324255163830974E-4</v>
      </c>
      <c r="L115" s="5">
        <f t="shared" si="22"/>
        <v>1.3955462871482421E-9</v>
      </c>
      <c r="M115" s="6">
        <f t="shared" si="20"/>
        <v>8.3581704313029683E-6</v>
      </c>
      <c r="N115">
        <f t="shared" si="21"/>
        <v>2.24E-4</v>
      </c>
      <c r="O115">
        <f t="shared" si="29"/>
        <v>0.1302774427020503</v>
      </c>
      <c r="P115">
        <f t="shared" si="23"/>
        <v>1.0818683244904004</v>
      </c>
      <c r="Q115">
        <f t="shared" si="24"/>
        <v>0.18840654217845251</v>
      </c>
      <c r="R115">
        <f t="shared" si="25"/>
        <v>0.18840654217845246</v>
      </c>
    </row>
    <row r="116" spans="6:18">
      <c r="F116">
        <f t="shared" si="30"/>
        <v>11.399999999999975</v>
      </c>
      <c r="G116">
        <f t="shared" si="17"/>
        <v>327.5852316043426</v>
      </c>
      <c r="H116">
        <f t="shared" si="26"/>
        <v>1.3027744270205031</v>
      </c>
      <c r="I116" s="4">
        <f t="shared" si="19"/>
        <v>1.2500000000000001E-5</v>
      </c>
      <c r="J116" s="5">
        <f t="shared" si="27"/>
        <v>1.0772321428571281E-6</v>
      </c>
      <c r="K116" s="5">
        <f t="shared" si="28"/>
        <v>6.9449255163830969E-4</v>
      </c>
      <c r="L116" s="5">
        <f t="shared" si="22"/>
        <v>1.4031089223399569E-9</v>
      </c>
      <c r="M116" s="6">
        <f t="shared" si="20"/>
        <v>8.3883391861154873E-6</v>
      </c>
      <c r="N116">
        <f t="shared" si="21"/>
        <v>2.24E-4</v>
      </c>
      <c r="O116">
        <f t="shared" si="29"/>
        <v>0.1302774427020503</v>
      </c>
      <c r="P116">
        <f t="shared" si="23"/>
        <v>1.0823286695226659</v>
      </c>
      <c r="Q116">
        <f t="shared" si="24"/>
        <v>0.18801392280422596</v>
      </c>
      <c r="R116">
        <f t="shared" si="25"/>
        <v>0.18801392280422588</v>
      </c>
    </row>
    <row r="117" spans="6:18">
      <c r="F117">
        <f t="shared" si="30"/>
        <v>11.499999999999975</v>
      </c>
      <c r="G117">
        <f t="shared" si="17"/>
        <v>327.5852316043426</v>
      </c>
      <c r="H117">
        <f t="shared" si="26"/>
        <v>1.3027744270205031</v>
      </c>
      <c r="I117" s="4">
        <f t="shared" si="19"/>
        <v>1.2500000000000001E-5</v>
      </c>
      <c r="J117" s="5">
        <f t="shared" si="27"/>
        <v>1.0772321428571281E-6</v>
      </c>
      <c r="K117" s="5">
        <f t="shared" si="28"/>
        <v>6.9574255163830964E-4</v>
      </c>
      <c r="L117" s="5">
        <f t="shared" si="22"/>
        <v>1.410698830190399E-9</v>
      </c>
      <c r="M117" s="6">
        <f t="shared" si="20"/>
        <v>8.418562289835698E-6</v>
      </c>
      <c r="N117">
        <f t="shared" si="21"/>
        <v>2.24E-4</v>
      </c>
      <c r="O117">
        <f t="shared" si="29"/>
        <v>0.1302774427020503</v>
      </c>
      <c r="P117">
        <f t="shared" si="23"/>
        <v>1.0827857003002921</v>
      </c>
      <c r="Q117">
        <f t="shared" si="24"/>
        <v>0.18762413009367851</v>
      </c>
      <c r="R117">
        <f t="shared" si="25"/>
        <v>0.18762413009367843</v>
      </c>
    </row>
    <row r="118" spans="6:18">
      <c r="F118">
        <f t="shared" si="30"/>
        <v>11.599999999999975</v>
      </c>
      <c r="G118">
        <f t="shared" si="17"/>
        <v>327.5852316043426</v>
      </c>
      <c r="H118">
        <f t="shared" si="26"/>
        <v>1.3027744270205031</v>
      </c>
      <c r="I118" s="4">
        <f t="shared" si="19"/>
        <v>1.2500000000000001E-5</v>
      </c>
      <c r="J118" s="5">
        <f t="shared" si="27"/>
        <v>1.0772321428571281E-6</v>
      </c>
      <c r="K118" s="5">
        <f t="shared" si="28"/>
        <v>6.9699255163830959E-4</v>
      </c>
      <c r="L118" s="5">
        <f t="shared" si="22"/>
        <v>1.4183160597869542E-9</v>
      </c>
      <c r="M118" s="6">
        <f t="shared" si="20"/>
        <v>8.4488397424636039E-6</v>
      </c>
      <c r="N118">
        <f t="shared" si="21"/>
        <v>2.24E-4</v>
      </c>
      <c r="O118">
        <f t="shared" si="29"/>
        <v>0.1302774427020503</v>
      </c>
      <c r="P118">
        <f t="shared" si="23"/>
        <v>1.0832394465959174</v>
      </c>
      <c r="Q118">
        <f t="shared" si="24"/>
        <v>0.18723713865430261</v>
      </c>
      <c r="R118">
        <f t="shared" si="25"/>
        <v>0.18723713865430255</v>
      </c>
    </row>
    <row r="119" spans="6:18">
      <c r="F119">
        <f t="shared" si="30"/>
        <v>11.699999999999974</v>
      </c>
      <c r="G119">
        <f t="shared" si="17"/>
        <v>327.5852316043426</v>
      </c>
      <c r="H119">
        <f t="shared" si="26"/>
        <v>1.3027744270205031</v>
      </c>
      <c r="I119" s="4">
        <f t="shared" si="19"/>
        <v>1.2500000000000001E-5</v>
      </c>
      <c r="J119" s="5">
        <f t="shared" si="27"/>
        <v>1.0772321428571281E-6</v>
      </c>
      <c r="K119" s="5">
        <f t="shared" si="28"/>
        <v>6.9824255163830954E-4</v>
      </c>
      <c r="L119" s="5">
        <f t="shared" si="22"/>
        <v>1.4259606602170071E-9</v>
      </c>
      <c r="M119" s="6">
        <f t="shared" si="20"/>
        <v>8.4791715439992031E-6</v>
      </c>
      <c r="N119">
        <f t="shared" si="21"/>
        <v>2.24E-4</v>
      </c>
      <c r="O119">
        <f t="shared" si="29"/>
        <v>0.1302774427020503</v>
      </c>
      <c r="P119">
        <f t="shared" si="23"/>
        <v>1.083689937861811</v>
      </c>
      <c r="Q119">
        <f t="shared" si="24"/>
        <v>0.18685292336682727</v>
      </c>
      <c r="R119">
        <f t="shared" si="25"/>
        <v>0.18685292336682718</v>
      </c>
    </row>
    <row r="120" spans="6:18">
      <c r="F120">
        <f t="shared" si="30"/>
        <v>11.799999999999974</v>
      </c>
      <c r="G120">
        <f t="shared" si="17"/>
        <v>327.5852316043426</v>
      </c>
      <c r="H120">
        <f t="shared" si="26"/>
        <v>1.3027744270205031</v>
      </c>
      <c r="I120" s="4">
        <f t="shared" si="19"/>
        <v>1.2500000000000001E-5</v>
      </c>
      <c r="J120" s="5">
        <f t="shared" si="27"/>
        <v>1.0772321428571281E-6</v>
      </c>
      <c r="K120" s="5">
        <f t="shared" si="28"/>
        <v>6.9949255163830948E-4</v>
      </c>
      <c r="L120" s="5">
        <f t="shared" si="22"/>
        <v>1.4336326805679431E-9</v>
      </c>
      <c r="M120" s="6">
        <f t="shared" si="20"/>
        <v>8.5095576944424958E-6</v>
      </c>
      <c r="N120">
        <f t="shared" si="21"/>
        <v>2.24E-4</v>
      </c>
      <c r="O120">
        <f t="shared" si="29"/>
        <v>0.1302774427020503</v>
      </c>
      <c r="P120">
        <f t="shared" si="23"/>
        <v>1.084137203233889</v>
      </c>
      <c r="Q120">
        <f t="shared" si="24"/>
        <v>0.18647145938179382</v>
      </c>
      <c r="R120">
        <f t="shared" si="25"/>
        <v>0.18647145938179374</v>
      </c>
    </row>
    <row r="121" spans="6:18">
      <c r="F121">
        <f t="shared" si="30"/>
        <v>11.899999999999974</v>
      </c>
      <c r="G121">
        <f t="shared" si="17"/>
        <v>327.5852316043426</v>
      </c>
      <c r="H121">
        <f t="shared" si="26"/>
        <v>1.3027744270205031</v>
      </c>
      <c r="I121" s="4">
        <f t="shared" si="19"/>
        <v>1.2500000000000001E-5</v>
      </c>
      <c r="J121" s="5">
        <f t="shared" si="27"/>
        <v>1.0772321428571281E-6</v>
      </c>
      <c r="K121" s="5">
        <f t="shared" si="28"/>
        <v>7.0074255163830943E-4</v>
      </c>
      <c r="L121" s="5">
        <f t="shared" si="22"/>
        <v>1.4413321699271477E-9</v>
      </c>
      <c r="M121" s="6">
        <f t="shared" si="20"/>
        <v>8.5399981937934836E-6</v>
      </c>
      <c r="N121">
        <f t="shared" si="21"/>
        <v>2.24E-4</v>
      </c>
      <c r="O121">
        <f t="shared" si="29"/>
        <v>0.1302774427020503</v>
      </c>
      <c r="P121">
        <f t="shared" si="23"/>
        <v>1.0845812715356691</v>
      </c>
      <c r="Q121">
        <f t="shared" si="24"/>
        <v>0.18609272211618108</v>
      </c>
      <c r="R121">
        <f t="shared" si="25"/>
        <v>0.18609272211618097</v>
      </c>
    </row>
    <row r="122" spans="6:18">
      <c r="F122">
        <f t="shared" si="30"/>
        <v>11.999999999999973</v>
      </c>
      <c r="G122">
        <f t="shared" si="17"/>
        <v>327.5852316043426</v>
      </c>
      <c r="H122">
        <f t="shared" si="26"/>
        <v>1.3027744270205031</v>
      </c>
      <c r="I122" s="4">
        <f t="shared" si="19"/>
        <v>1.2500000000000001E-5</v>
      </c>
      <c r="J122" s="5">
        <f t="shared" si="27"/>
        <v>1.0772321428571281E-6</v>
      </c>
      <c r="K122" s="5">
        <f t="shared" si="28"/>
        <v>7.0199255163830938E-4</v>
      </c>
      <c r="L122" s="5">
        <f t="shared" si="22"/>
        <v>1.4490591773820056E-9</v>
      </c>
      <c r="M122" s="6">
        <f t="shared" si="20"/>
        <v>8.5704930420521631E-6</v>
      </c>
      <c r="N122">
        <f t="shared" si="21"/>
        <v>2.24E-4</v>
      </c>
      <c r="O122">
        <f t="shared" si="29"/>
        <v>0.1302774427020503</v>
      </c>
      <c r="P122">
        <f t="shared" si="23"/>
        <v>1.0850221712821733</v>
      </c>
      <c r="Q122">
        <f t="shared" si="24"/>
        <v>0.18571668725007814</v>
      </c>
      <c r="R122">
        <f t="shared" si="25"/>
        <v>0.18571668725007803</v>
      </c>
    </row>
    <row r="123" spans="6:18">
      <c r="F123">
        <f t="shared" si="30"/>
        <v>12.099999999999973</v>
      </c>
      <c r="G123">
        <f t="shared" si="17"/>
        <v>327.5852316043426</v>
      </c>
      <c r="H123">
        <f t="shared" si="26"/>
        <v>1.3027744270205031</v>
      </c>
      <c r="I123" s="4">
        <f t="shared" si="19"/>
        <v>1.2500000000000001E-5</v>
      </c>
      <c r="J123" s="5">
        <f t="shared" si="27"/>
        <v>1.0772321428571281E-6</v>
      </c>
      <c r="K123" s="5">
        <f t="shared" si="28"/>
        <v>7.0324255163830933E-4</v>
      </c>
      <c r="L123" s="5">
        <f t="shared" si="22"/>
        <v>1.4568137520199025E-9</v>
      </c>
      <c r="M123" s="6">
        <f t="shared" si="20"/>
        <v>8.6010422392185378E-6</v>
      </c>
      <c r="N123">
        <f t="shared" si="21"/>
        <v>2.24E-4</v>
      </c>
      <c r="O123">
        <f t="shared" si="29"/>
        <v>0.1302774427020503</v>
      </c>
      <c r="P123">
        <f t="shared" si="23"/>
        <v>1.0854599306837731</v>
      </c>
      <c r="Q123">
        <f t="shared" si="24"/>
        <v>0.18534333072340506</v>
      </c>
      <c r="R123">
        <f t="shared" si="25"/>
        <v>0.18534333072340495</v>
      </c>
    </row>
    <row r="124" spans="6:18">
      <c r="F124">
        <f t="shared" si="30"/>
        <v>12.199999999999973</v>
      </c>
      <c r="G124">
        <f t="shared" si="17"/>
        <v>327.5852316043426</v>
      </c>
      <c r="H124">
        <f t="shared" si="26"/>
        <v>1.3027744270205031</v>
      </c>
      <c r="I124" s="4">
        <f t="shared" si="19"/>
        <v>1.2500000000000001E-5</v>
      </c>
      <c r="J124" s="5">
        <f t="shared" si="27"/>
        <v>1.0772321428571281E-6</v>
      </c>
      <c r="K124" s="5">
        <f t="shared" si="28"/>
        <v>7.0449255163830928E-4</v>
      </c>
      <c r="L124" s="5">
        <f t="shared" si="22"/>
        <v>1.4645959429282231E-9</v>
      </c>
      <c r="M124" s="6">
        <f t="shared" si="20"/>
        <v>8.6316457852926059E-6</v>
      </c>
      <c r="N124">
        <f t="shared" si="21"/>
        <v>2.24E-4</v>
      </c>
      <c r="O124">
        <f t="shared" si="29"/>
        <v>0.1302774427020503</v>
      </c>
      <c r="P124">
        <f t="shared" si="23"/>
        <v>1.0858945776499793</v>
      </c>
      <c r="Q124">
        <f t="shared" si="24"/>
        <v>0.18497262873267978</v>
      </c>
      <c r="R124">
        <f t="shared" si="25"/>
        <v>0.18497262873267969</v>
      </c>
    </row>
    <row r="125" spans="6:18">
      <c r="F125">
        <f t="shared" si="30"/>
        <v>12.299999999999972</v>
      </c>
      <c r="G125">
        <f t="shared" si="17"/>
        <v>327.5852316043426</v>
      </c>
      <c r="H125">
        <f t="shared" si="26"/>
        <v>1.3027744270205031</v>
      </c>
      <c r="I125" s="4">
        <f t="shared" si="19"/>
        <v>1.2500000000000001E-5</v>
      </c>
      <c r="J125" s="5">
        <f t="shared" si="27"/>
        <v>1.0772321428571281E-6</v>
      </c>
      <c r="K125" s="5">
        <f t="shared" si="28"/>
        <v>7.0574255163830923E-4</v>
      </c>
      <c r="L125" s="5">
        <f t="shared" si="22"/>
        <v>1.472405799194353E-9</v>
      </c>
      <c r="M125" s="6">
        <f t="shared" si="20"/>
        <v>8.6623036802743674E-6</v>
      </c>
      <c r="N125">
        <f t="shared" si="21"/>
        <v>2.24E-4</v>
      </c>
      <c r="O125">
        <f t="shared" si="29"/>
        <v>0.1302774427020503</v>
      </c>
      <c r="P125">
        <f t="shared" si="23"/>
        <v>1.0863261397931794</v>
      </c>
      <c r="Q125">
        <f t="shared" si="24"/>
        <v>0.18460455772783124</v>
      </c>
      <c r="R125">
        <f t="shared" si="25"/>
        <v>0.18460455772783116</v>
      </c>
    </row>
    <row r="126" spans="6:18">
      <c r="F126">
        <f t="shared" si="30"/>
        <v>12.399999999999972</v>
      </c>
      <c r="G126">
        <f t="shared" si="17"/>
        <v>327.5852316043426</v>
      </c>
      <c r="H126">
        <f t="shared" si="26"/>
        <v>1.3027744270205031</v>
      </c>
      <c r="I126" s="4">
        <f t="shared" si="19"/>
        <v>1.2500000000000001E-5</v>
      </c>
      <c r="J126" s="5">
        <f t="shared" si="27"/>
        <v>1.0772321428571281E-6</v>
      </c>
      <c r="K126" s="5">
        <f t="shared" si="28"/>
        <v>7.0699255163830918E-4</v>
      </c>
      <c r="L126" s="5">
        <f t="shared" si="22"/>
        <v>1.4802433699056774E-9</v>
      </c>
      <c r="M126" s="6">
        <f t="shared" si="20"/>
        <v>8.6930159241638223E-6</v>
      </c>
      <c r="N126">
        <f t="shared" si="21"/>
        <v>2.24E-4</v>
      </c>
      <c r="O126">
        <f t="shared" si="29"/>
        <v>0.1302774427020503</v>
      </c>
      <c r="P126">
        <f t="shared" si="23"/>
        <v>1.0867546444323204</v>
      </c>
      <c r="Q126">
        <f t="shared" si="24"/>
        <v>0.18423909440905745</v>
      </c>
      <c r="R126">
        <f t="shared" si="25"/>
        <v>0.18423909440905736</v>
      </c>
    </row>
    <row r="127" spans="6:18">
      <c r="F127">
        <f t="shared" si="30"/>
        <v>12.499999999999972</v>
      </c>
      <c r="G127">
        <f t="shared" si="17"/>
        <v>327.5852316043426</v>
      </c>
      <c r="H127">
        <f t="shared" si="26"/>
        <v>1.3027744270205031</v>
      </c>
      <c r="I127" s="4">
        <f t="shared" si="19"/>
        <v>1.2500000000000001E-5</v>
      </c>
      <c r="J127" s="5">
        <f t="shared" si="27"/>
        <v>1.0772321428571281E-6</v>
      </c>
      <c r="K127" s="5">
        <f t="shared" si="28"/>
        <v>7.0824255163830913E-4</v>
      </c>
      <c r="L127" s="5">
        <f t="shared" si="22"/>
        <v>1.4881087041495815E-9</v>
      </c>
      <c r="M127" s="6">
        <f t="shared" si="20"/>
        <v>8.7237825169609723E-6</v>
      </c>
      <c r="N127">
        <f t="shared" si="21"/>
        <v>2.24E-4</v>
      </c>
      <c r="O127">
        <f t="shared" si="29"/>
        <v>0.1302774427020503</v>
      </c>
      <c r="P127">
        <f t="shared" si="23"/>
        <v>1.0871801185965428</v>
      </c>
      <c r="Q127">
        <f t="shared" si="24"/>
        <v>0.18387621572372798</v>
      </c>
      <c r="R127">
        <f t="shared" si="25"/>
        <v>0.18387621572372789</v>
      </c>
    </row>
    <row r="128" spans="6:18">
      <c r="F128">
        <f t="shared" si="30"/>
        <v>12.599999999999971</v>
      </c>
      <c r="G128">
        <f t="shared" si="17"/>
        <v>327.5852316043426</v>
      </c>
      <c r="H128">
        <f t="shared" si="26"/>
        <v>1.3027744270205031</v>
      </c>
      <c r="I128" s="4">
        <f t="shared" si="19"/>
        <v>1.2500000000000001E-5</v>
      </c>
      <c r="J128" s="5">
        <f t="shared" si="27"/>
        <v>1.0772321428571281E-6</v>
      </c>
      <c r="K128" s="5">
        <f t="shared" si="28"/>
        <v>7.0949255163830908E-4</v>
      </c>
      <c r="L128" s="5">
        <f t="shared" si="22"/>
        <v>1.4960018510134503E-9</v>
      </c>
      <c r="M128" s="6">
        <f t="shared" si="20"/>
        <v>8.7546034586658158E-6</v>
      </c>
      <c r="N128">
        <f t="shared" si="21"/>
        <v>2.24E-4</v>
      </c>
      <c r="O128">
        <f t="shared" si="29"/>
        <v>0.1302774427020503</v>
      </c>
      <c r="P128">
        <f t="shared" si="23"/>
        <v>1.0876025890287582</v>
      </c>
      <c r="Q128">
        <f t="shared" si="24"/>
        <v>0.18351589886333047</v>
      </c>
      <c r="R128">
        <f t="shared" si="25"/>
        <v>0.18351589886333036</v>
      </c>
    </row>
    <row r="129" spans="6:18">
      <c r="F129">
        <f t="shared" si="30"/>
        <v>12.699999999999971</v>
      </c>
      <c r="G129">
        <f t="shared" si="17"/>
        <v>327.5852316043426</v>
      </c>
      <c r="H129">
        <f t="shared" si="26"/>
        <v>1.3027744270205031</v>
      </c>
      <c r="I129" s="4">
        <f t="shared" si="19"/>
        <v>1.2500000000000001E-5</v>
      </c>
      <c r="J129" s="5">
        <f t="shared" si="27"/>
        <v>1.0772321428571281E-6</v>
      </c>
      <c r="K129" s="5">
        <f t="shared" si="28"/>
        <v>7.1074255163830903E-4</v>
      </c>
      <c r="L129" s="5">
        <f t="shared" si="22"/>
        <v>1.5039228595846691E-9</v>
      </c>
      <c r="M129" s="6">
        <f t="shared" si="20"/>
        <v>8.7854787492783527E-6</v>
      </c>
      <c r="N129">
        <f t="shared" si="21"/>
        <v>2.24E-4</v>
      </c>
      <c r="O129">
        <f t="shared" si="29"/>
        <v>0.1302774427020503</v>
      </c>
      <c r="P129">
        <f t="shared" si="23"/>
        <v>1.0880220821891806</v>
      </c>
      <c r="Q129">
        <f t="shared" si="24"/>
        <v>0.1831581212604598</v>
      </c>
      <c r="R129">
        <f t="shared" si="25"/>
        <v>0.18315812126045969</v>
      </c>
    </row>
    <row r="130" spans="6:18">
      <c r="F130">
        <f t="shared" si="30"/>
        <v>12.799999999999971</v>
      </c>
      <c r="G130">
        <f t="shared" ref="G130:G193" si="31">Tc+R_*F130</f>
        <v>327.5852316043426</v>
      </c>
      <c r="H130">
        <f t="shared" si="26"/>
        <v>1.3027744270205031</v>
      </c>
      <c r="I130" s="4">
        <f t="shared" ref="I130:I193" si="32">we</f>
        <v>1.2500000000000001E-5</v>
      </c>
      <c r="J130" s="5">
        <f t="shared" si="27"/>
        <v>1.0772321428571281E-6</v>
      </c>
      <c r="K130" s="5">
        <f t="shared" si="28"/>
        <v>7.1199255163830898E-4</v>
      </c>
      <c r="L130" s="5">
        <f t="shared" si="22"/>
        <v>1.5118717789506231E-9</v>
      </c>
      <c r="M130" s="6">
        <f t="shared" ref="M130:M193" si="33">f2_*f3_/f1_/K130*L130</f>
        <v>8.8164083887985813E-6</v>
      </c>
      <c r="N130">
        <f t="shared" ref="N130:N193" si="34">del_dl</f>
        <v>2.24E-4</v>
      </c>
      <c r="O130">
        <f t="shared" si="29"/>
        <v>0.1302774427020503</v>
      </c>
      <c r="P130">
        <f t="shared" si="23"/>
        <v>1.0884386242588078</v>
      </c>
      <c r="Q130">
        <f t="shared" si="24"/>
        <v>0.18280286058584991</v>
      </c>
      <c r="R130">
        <f t="shared" si="25"/>
        <v>0.1828028605858498</v>
      </c>
    </row>
    <row r="131" spans="6:18">
      <c r="F131">
        <f t="shared" si="30"/>
        <v>12.89999999999997</v>
      </c>
      <c r="G131">
        <f t="shared" si="31"/>
        <v>327.5852316043426</v>
      </c>
      <c r="H131">
        <f t="shared" si="26"/>
        <v>1.3027744270205031</v>
      </c>
      <c r="I131" s="4">
        <f t="shared" si="32"/>
        <v>1.2500000000000001E-5</v>
      </c>
      <c r="J131" s="5">
        <f t="shared" si="27"/>
        <v>1.0772321428571281E-6</v>
      </c>
      <c r="K131" s="5">
        <f t="shared" si="28"/>
        <v>7.1324255163830892E-4</v>
      </c>
      <c r="L131" s="5">
        <f t="shared" ref="L131:L194" si="35">K131^3*4/3*PI()</f>
        <v>1.5198486581986979E-9</v>
      </c>
      <c r="M131" s="6">
        <f t="shared" si="33"/>
        <v>8.8473923772265067E-6</v>
      </c>
      <c r="N131">
        <f t="shared" si="34"/>
        <v>2.24E-4</v>
      </c>
      <c r="O131">
        <f t="shared" si="29"/>
        <v>0.1302774427020503</v>
      </c>
      <c r="P131">
        <f t="shared" ref="P131:P194" si="36">R131*O131+(1-R131)*H131</f>
        <v>1.0888522411428505</v>
      </c>
      <c r="Q131">
        <f t="shared" ref="Q131:Q194" si="37">Q130+pl/ps*Dl/N130*((Tc-Tf)/ml-Co)/H130/(1-kpart)*M130*dt/L130-Q130*3/K130*we*dt</f>
        <v>0.18245009474544713</v>
      </c>
      <c r="R131">
        <f t="shared" ref="R131:R194" si="38">esidtGeral(R130,K130,MAX(I130,J130),pl,ps,kpart,H130,(H131-H130)/dt,M130,L130,Dl,N130,Co,dt)</f>
        <v>0.18245009474544702</v>
      </c>
    </row>
    <row r="132" spans="6:18">
      <c r="F132">
        <f t="shared" si="30"/>
        <v>12.99999999999997</v>
      </c>
      <c r="G132">
        <f t="shared" si="31"/>
        <v>327.5852316043426</v>
      </c>
      <c r="H132">
        <f t="shared" si="26"/>
        <v>1.3027744270205031</v>
      </c>
      <c r="I132" s="4">
        <f t="shared" si="32"/>
        <v>1.2500000000000001E-5</v>
      </c>
      <c r="J132" s="5">
        <f t="shared" si="27"/>
        <v>1.0772321428571281E-6</v>
      </c>
      <c r="K132" s="5">
        <f t="shared" si="28"/>
        <v>7.1449255163830887E-4</v>
      </c>
      <c r="L132" s="5">
        <f t="shared" si="35"/>
        <v>1.527853546416278E-9</v>
      </c>
      <c r="M132" s="6">
        <f t="shared" si="33"/>
        <v>8.8784307145621222E-6</v>
      </c>
      <c r="N132">
        <f t="shared" si="34"/>
        <v>2.24E-4</v>
      </c>
      <c r="O132">
        <f t="shared" si="29"/>
        <v>0.1302774427020503</v>
      </c>
      <c r="P132">
        <f t="shared" si="36"/>
        <v>1.0892629584741176</v>
      </c>
      <c r="Q132">
        <f t="shared" si="37"/>
        <v>0.1820998018775247</v>
      </c>
      <c r="R132">
        <f t="shared" si="38"/>
        <v>0.18209980187752459</v>
      </c>
    </row>
    <row r="133" spans="6:18">
      <c r="F133">
        <f t="shared" si="30"/>
        <v>13.099999999999969</v>
      </c>
      <c r="G133">
        <f t="shared" si="31"/>
        <v>327.5852316043426</v>
      </c>
      <c r="H133">
        <f t="shared" si="26"/>
        <v>1.3027744270205031</v>
      </c>
      <c r="I133" s="4">
        <f t="shared" si="32"/>
        <v>1.2500000000000001E-5</v>
      </c>
      <c r="J133" s="5">
        <f t="shared" si="27"/>
        <v>1.0772321428571281E-6</v>
      </c>
      <c r="K133" s="5">
        <f t="shared" si="28"/>
        <v>7.1574255163830882E-4</v>
      </c>
      <c r="L133" s="5">
        <f t="shared" si="35"/>
        <v>1.5358864926907491E-9</v>
      </c>
      <c r="M133" s="6">
        <f t="shared" si="33"/>
        <v>8.9095234008054345E-6</v>
      </c>
      <c r="N133">
        <f t="shared" si="34"/>
        <v>2.24E-4</v>
      </c>
      <c r="O133">
        <f t="shared" si="29"/>
        <v>0.1302774427020503</v>
      </c>
      <c r="P133">
        <f t="shared" si="36"/>
        <v>1.0896708016163517</v>
      </c>
      <c r="Q133">
        <f t="shared" si="37"/>
        <v>0.18175196034983751</v>
      </c>
      <c r="R133">
        <f t="shared" si="38"/>
        <v>0.1817519603498374</v>
      </c>
    </row>
    <row r="134" spans="6:18">
      <c r="F134">
        <f t="shared" si="30"/>
        <v>13.199999999999969</v>
      </c>
      <c r="G134">
        <f t="shared" si="31"/>
        <v>327.5852316043426</v>
      </c>
      <c r="H134">
        <f t="shared" si="26"/>
        <v>1.3027744270205031</v>
      </c>
      <c r="I134" s="4">
        <f t="shared" si="32"/>
        <v>1.2500000000000001E-5</v>
      </c>
      <c r="J134" s="5">
        <f t="shared" si="27"/>
        <v>1.0772321428571281E-6</v>
      </c>
      <c r="K134" s="5">
        <f t="shared" si="28"/>
        <v>7.1699255163830877E-4</v>
      </c>
      <c r="L134" s="5">
        <f t="shared" si="35"/>
        <v>1.5439475461094965E-9</v>
      </c>
      <c r="M134" s="6">
        <f t="shared" si="33"/>
        <v>8.9406704359564419E-6</v>
      </c>
      <c r="N134">
        <f t="shared" si="34"/>
        <v>2.24E-4</v>
      </c>
      <c r="O134">
        <f t="shared" si="29"/>
        <v>0.1302774427020503</v>
      </c>
      <c r="P134">
        <f t="shared" si="36"/>
        <v>1.0900757956675173</v>
      </c>
      <c r="Q134">
        <f t="shared" si="37"/>
        <v>0.18140654875681672</v>
      </c>
      <c r="R134">
        <f t="shared" si="38"/>
        <v>0.18140654875681661</v>
      </c>
    </row>
    <row r="135" spans="6:18">
      <c r="F135">
        <f t="shared" si="30"/>
        <v>13.299999999999969</v>
      </c>
      <c r="G135">
        <f t="shared" si="31"/>
        <v>327.5852316043426</v>
      </c>
      <c r="H135">
        <f t="shared" si="26"/>
        <v>1.3027744270205031</v>
      </c>
      <c r="I135" s="4">
        <f t="shared" si="32"/>
        <v>1.2500000000000001E-5</v>
      </c>
      <c r="J135" s="5">
        <f t="shared" si="27"/>
        <v>1.0772321428571281E-6</v>
      </c>
      <c r="K135" s="5">
        <f t="shared" si="28"/>
        <v>7.1824255163830872E-4</v>
      </c>
      <c r="L135" s="5">
        <f t="shared" si="35"/>
        <v>1.552036755759905E-9</v>
      </c>
      <c r="M135" s="6">
        <f t="shared" si="33"/>
        <v>8.9718718200151393E-6</v>
      </c>
      <c r="N135">
        <f t="shared" si="34"/>
        <v>2.24E-4</v>
      </c>
      <c r="O135">
        <f t="shared" si="29"/>
        <v>0.1302774427020503</v>
      </c>
      <c r="P135">
        <f t="shared" si="36"/>
        <v>1.0904779654630454</v>
      </c>
      <c r="Q135">
        <f t="shared" si="37"/>
        <v>0.18106354591680343</v>
      </c>
      <c r="R135">
        <f t="shared" si="38"/>
        <v>0.18106354591680329</v>
      </c>
    </row>
    <row r="136" spans="6:18">
      <c r="F136">
        <f t="shared" si="30"/>
        <v>13.399999999999968</v>
      </c>
      <c r="G136">
        <f t="shared" si="31"/>
        <v>327.5852316043426</v>
      </c>
      <c r="H136">
        <f t="shared" si="26"/>
        <v>1.3027744270205031</v>
      </c>
      <c r="I136" s="4">
        <f t="shared" si="32"/>
        <v>1.2500000000000001E-5</v>
      </c>
      <c r="J136" s="5">
        <f t="shared" si="27"/>
        <v>1.0772321428571281E-6</v>
      </c>
      <c r="K136" s="5">
        <f t="shared" si="28"/>
        <v>7.1949255163830867E-4</v>
      </c>
      <c r="L136" s="5">
        <f t="shared" si="35"/>
        <v>1.5601541707293597E-9</v>
      </c>
      <c r="M136" s="6">
        <f t="shared" si="33"/>
        <v>9.0031275529815302E-6</v>
      </c>
      <c r="N136">
        <f t="shared" si="34"/>
        <v>2.24E-4</v>
      </c>
      <c r="O136">
        <f t="shared" si="29"/>
        <v>0.1302774427020503</v>
      </c>
      <c r="P136">
        <f t="shared" si="36"/>
        <v>1.0908773355790322</v>
      </c>
      <c r="Q136">
        <f t="shared" si="37"/>
        <v>0.1807229308693209</v>
      </c>
      <c r="R136">
        <f t="shared" si="38"/>
        <v>0.18072293086932073</v>
      </c>
    </row>
    <row r="137" spans="6:18">
      <c r="F137">
        <f t="shared" si="30"/>
        <v>13.499999999999968</v>
      </c>
      <c r="G137">
        <f t="shared" si="31"/>
        <v>327.5852316043426</v>
      </c>
      <c r="H137">
        <f t="shared" si="26"/>
        <v>1.3027744270205031</v>
      </c>
      <c r="I137" s="4">
        <f t="shared" si="32"/>
        <v>1.2500000000000001E-5</v>
      </c>
      <c r="J137" s="5">
        <f t="shared" si="27"/>
        <v>1.0772321428571281E-6</v>
      </c>
      <c r="K137" s="5">
        <f t="shared" si="28"/>
        <v>7.2074255163830862E-4</v>
      </c>
      <c r="L137" s="5">
        <f t="shared" si="35"/>
        <v>1.5682998401052467E-9</v>
      </c>
      <c r="M137" s="6">
        <f t="shared" si="33"/>
        <v>9.0344376348556161E-6</v>
      </c>
      <c r="N137">
        <f t="shared" si="34"/>
        <v>2.24E-4</v>
      </c>
      <c r="O137">
        <f t="shared" si="29"/>
        <v>0.1302774427020503</v>
      </c>
      <c r="P137">
        <f t="shared" si="36"/>
        <v>1.0912739303353918</v>
      </c>
      <c r="Q137">
        <f t="shared" si="37"/>
        <v>0.18038468287238466</v>
      </c>
      <c r="R137">
        <f t="shared" si="38"/>
        <v>0.18038468287238446</v>
      </c>
    </row>
    <row r="138" spans="6:18">
      <c r="F138">
        <f t="shared" si="30"/>
        <v>13.599999999999968</v>
      </c>
      <c r="G138">
        <f t="shared" si="31"/>
        <v>327.5852316043426</v>
      </c>
      <c r="H138">
        <f t="shared" si="26"/>
        <v>1.3027744270205031</v>
      </c>
      <c r="I138" s="4">
        <f t="shared" si="32"/>
        <v>1.2500000000000001E-5</v>
      </c>
      <c r="J138" s="5">
        <f t="shared" si="27"/>
        <v>1.0772321428571281E-6</v>
      </c>
      <c r="K138" s="5">
        <f t="shared" si="28"/>
        <v>7.2199255163830857E-4</v>
      </c>
      <c r="L138" s="5">
        <f t="shared" si="35"/>
        <v>1.5764738129749506E-9</v>
      </c>
      <c r="M138" s="6">
        <f t="shared" si="33"/>
        <v>9.0658020656373972E-6</v>
      </c>
      <c r="N138">
        <f t="shared" si="34"/>
        <v>2.24E-4</v>
      </c>
      <c r="O138">
        <f t="shared" si="29"/>
        <v>0.1302774427020503</v>
      </c>
      <c r="P138">
        <f t="shared" si="36"/>
        <v>1.0916677737989668</v>
      </c>
      <c r="Q138">
        <f t="shared" si="37"/>
        <v>0.18004878139985001</v>
      </c>
      <c r="R138">
        <f t="shared" si="38"/>
        <v>0.18004878139984978</v>
      </c>
    </row>
    <row r="139" spans="6:18">
      <c r="F139">
        <f t="shared" si="30"/>
        <v>13.699999999999967</v>
      </c>
      <c r="G139">
        <f t="shared" si="31"/>
        <v>327.5852316043426</v>
      </c>
      <c r="H139">
        <f t="shared" si="26"/>
        <v>1.3027744270205031</v>
      </c>
      <c r="I139" s="4">
        <f t="shared" si="32"/>
        <v>1.2500000000000001E-5</v>
      </c>
      <c r="J139" s="5">
        <f t="shared" si="27"/>
        <v>1.0772321428571281E-6</v>
      </c>
      <c r="K139" s="5">
        <f t="shared" si="28"/>
        <v>7.2324255163830852E-4</v>
      </c>
      <c r="L139" s="5">
        <f t="shared" si="35"/>
        <v>1.5846761384258566E-9</v>
      </c>
      <c r="M139" s="6">
        <f t="shared" si="33"/>
        <v>9.0972208453268717E-6</v>
      </c>
      <c r="N139">
        <f t="shared" si="34"/>
        <v>2.24E-4</v>
      </c>
      <c r="O139">
        <f t="shared" si="29"/>
        <v>0.1302774427020503</v>
      </c>
      <c r="P139">
        <f t="shared" si="36"/>
        <v>1.0920588897865957</v>
      </c>
      <c r="Q139">
        <f t="shared" si="37"/>
        <v>0.17971520613879613</v>
      </c>
      <c r="R139">
        <f t="shared" si="38"/>
        <v>0.17971520613879591</v>
      </c>
    </row>
    <row r="140" spans="6:18">
      <c r="F140">
        <f t="shared" si="30"/>
        <v>13.799999999999967</v>
      </c>
      <c r="G140">
        <f t="shared" si="31"/>
        <v>327.5852316043426</v>
      </c>
      <c r="H140">
        <f t="shared" si="26"/>
        <v>1.3027744270205031</v>
      </c>
      <c r="I140" s="4">
        <f t="shared" si="32"/>
        <v>1.2500000000000001E-5</v>
      </c>
      <c r="J140" s="5">
        <f t="shared" si="27"/>
        <v>1.0772321428571281E-6</v>
      </c>
      <c r="K140" s="5">
        <f t="shared" si="28"/>
        <v>7.2449255163830847E-4</v>
      </c>
      <c r="L140" s="5">
        <f t="shared" si="35"/>
        <v>1.5929068655453497E-9</v>
      </c>
      <c r="M140" s="6">
        <f t="shared" si="33"/>
        <v>9.1286939739240363E-6</v>
      </c>
      <c r="N140">
        <f t="shared" si="34"/>
        <v>2.24E-4</v>
      </c>
      <c r="O140">
        <f t="shared" si="29"/>
        <v>0.1302774427020503</v>
      </c>
      <c r="P140">
        <f t="shared" si="36"/>
        <v>1.0924473018681371</v>
      </c>
      <c r="Q140">
        <f t="shared" si="37"/>
        <v>0.17938393698694655</v>
      </c>
      <c r="R140">
        <f t="shared" si="38"/>
        <v>0.17938393698694632</v>
      </c>
    </row>
    <row r="141" spans="6:18">
      <c r="F141">
        <f t="shared" si="30"/>
        <v>13.899999999999967</v>
      </c>
      <c r="G141">
        <f t="shared" si="31"/>
        <v>327.5852316043426</v>
      </c>
      <c r="H141">
        <f t="shared" si="26"/>
        <v>1.3027744270205031</v>
      </c>
      <c r="I141" s="4">
        <f t="shared" si="32"/>
        <v>1.2500000000000001E-5</v>
      </c>
      <c r="J141" s="5">
        <f t="shared" si="27"/>
        <v>1.0772321428571281E-6</v>
      </c>
      <c r="K141" s="5">
        <f t="shared" si="28"/>
        <v>7.2574255163830842E-4</v>
      </c>
      <c r="L141" s="5">
        <f t="shared" si="35"/>
        <v>1.6011660434208157E-9</v>
      </c>
      <c r="M141" s="6">
        <f t="shared" si="33"/>
        <v>9.1602214514288976E-6</v>
      </c>
      <c r="N141">
        <f t="shared" si="34"/>
        <v>2.24E-4</v>
      </c>
      <c r="O141">
        <f t="shared" si="29"/>
        <v>0.1302774427020503</v>
      </c>
      <c r="P141">
        <f t="shared" si="36"/>
        <v>1.0928330333694527</v>
      </c>
      <c r="Q141">
        <f t="shared" si="37"/>
        <v>0.179054954050125</v>
      </c>
      <c r="R141">
        <f t="shared" si="38"/>
        <v>0.17905495405012478</v>
      </c>
    </row>
    <row r="142" spans="6:18">
      <c r="F142">
        <f t="shared" si="30"/>
        <v>13.999999999999966</v>
      </c>
      <c r="G142">
        <f t="shared" si="31"/>
        <v>327.5852316043426</v>
      </c>
      <c r="H142">
        <f t="shared" si="26"/>
        <v>1.3027744270205031</v>
      </c>
      <c r="I142" s="4">
        <f t="shared" si="32"/>
        <v>1.2500000000000001E-5</v>
      </c>
      <c r="J142" s="5">
        <f t="shared" si="27"/>
        <v>1.0772321428571281E-6</v>
      </c>
      <c r="K142" s="5">
        <f t="shared" si="28"/>
        <v>7.2699255163830836E-4</v>
      </c>
      <c r="L142" s="5">
        <f t="shared" si="35"/>
        <v>1.6094537211396393E-9</v>
      </c>
      <c r="M142" s="6">
        <f t="shared" si="33"/>
        <v>9.1918032778414524E-6</v>
      </c>
      <c r="N142">
        <f t="shared" si="34"/>
        <v>2.24E-4</v>
      </c>
      <c r="O142">
        <f t="shared" si="29"/>
        <v>0.1302774427020503</v>
      </c>
      <c r="P142">
        <f t="shared" si="36"/>
        <v>1.0932161073753488</v>
      </c>
      <c r="Q142">
        <f t="shared" si="37"/>
        <v>0.17872823763974646</v>
      </c>
      <c r="R142">
        <f t="shared" si="38"/>
        <v>0.17872823763974624</v>
      </c>
    </row>
    <row r="143" spans="6:18">
      <c r="F143">
        <f t="shared" si="30"/>
        <v>14.099999999999966</v>
      </c>
      <c r="G143">
        <f t="shared" si="31"/>
        <v>327.5852316043426</v>
      </c>
      <c r="H143">
        <f t="shared" si="26"/>
        <v>1.3027744270205031</v>
      </c>
      <c r="I143" s="4">
        <f t="shared" si="32"/>
        <v>1.2500000000000001E-5</v>
      </c>
      <c r="J143" s="5">
        <f t="shared" si="27"/>
        <v>1.0772321428571281E-6</v>
      </c>
      <c r="K143" s="5">
        <f t="shared" si="28"/>
        <v>7.2824255163830831E-4</v>
      </c>
      <c r="L143" s="5">
        <f t="shared" si="35"/>
        <v>1.6177699477892062E-9</v>
      </c>
      <c r="M143" s="6">
        <f t="shared" si="33"/>
        <v>9.2234394531617006E-6</v>
      </c>
      <c r="N143">
        <f t="shared" si="34"/>
        <v>2.24E-4</v>
      </c>
      <c r="O143">
        <f t="shared" si="29"/>
        <v>0.1302774427020503</v>
      </c>
      <c r="P143">
        <f t="shared" si="36"/>
        <v>1.0935965467324784</v>
      </c>
      <c r="Q143">
        <f t="shared" si="37"/>
        <v>0.17840376827034271</v>
      </c>
      <c r="R143">
        <f t="shared" si="38"/>
        <v>0.17840376827034249</v>
      </c>
    </row>
    <row r="144" spans="6:18">
      <c r="F144">
        <f t="shared" si="30"/>
        <v>14.199999999999966</v>
      </c>
      <c r="G144">
        <f t="shared" si="31"/>
        <v>327.5852316043426</v>
      </c>
      <c r="H144">
        <f t="shared" si="26"/>
        <v>1.3027744270205031</v>
      </c>
      <c r="I144" s="4">
        <f t="shared" si="32"/>
        <v>1.2500000000000001E-5</v>
      </c>
      <c r="J144" s="5">
        <f t="shared" si="27"/>
        <v>1.0772321428571281E-6</v>
      </c>
      <c r="K144" s="5">
        <f t="shared" si="28"/>
        <v>7.2949255163830826E-4</v>
      </c>
      <c r="L144" s="5">
        <f t="shared" si="35"/>
        <v>1.626114772456901E-9</v>
      </c>
      <c r="M144" s="6">
        <f t="shared" si="33"/>
        <v>9.2551299773896423E-6</v>
      </c>
      <c r="N144">
        <f t="shared" si="34"/>
        <v>2.24E-4</v>
      </c>
      <c r="O144">
        <f t="shared" si="29"/>
        <v>0.1302774427020503</v>
      </c>
      <c r="P144">
        <f t="shared" si="36"/>
        <v>1.0939743740522017</v>
      </c>
      <c r="Q144">
        <f t="shared" si="37"/>
        <v>0.17808152665712179</v>
      </c>
      <c r="R144">
        <f t="shared" si="38"/>
        <v>0.17808152665712157</v>
      </c>
    </row>
    <row r="145" spans="6:18">
      <c r="F145">
        <f t="shared" si="30"/>
        <v>14.299999999999965</v>
      </c>
      <c r="G145">
        <f t="shared" si="31"/>
        <v>327.5852316043426</v>
      </c>
      <c r="H145">
        <f t="shared" si="26"/>
        <v>1.3027744270205031</v>
      </c>
      <c r="I145" s="4">
        <f t="shared" si="32"/>
        <v>1.2500000000000001E-5</v>
      </c>
      <c r="J145" s="5">
        <f t="shared" si="27"/>
        <v>1.0772321428571281E-6</v>
      </c>
      <c r="K145" s="5">
        <f t="shared" si="28"/>
        <v>7.3074255163830821E-4</v>
      </c>
      <c r="L145" s="5">
        <f t="shared" si="35"/>
        <v>1.6344882442301092E-9</v>
      </c>
      <c r="M145" s="6">
        <f t="shared" si="33"/>
        <v>9.2868748505252773E-6</v>
      </c>
      <c r="N145">
        <f t="shared" si="34"/>
        <v>2.24E-4</v>
      </c>
      <c r="O145">
        <f t="shared" si="29"/>
        <v>0.1302774427020503</v>
      </c>
      <c r="P145">
        <f t="shared" si="36"/>
        <v>1.0943496117134095</v>
      </c>
      <c r="Q145">
        <f t="shared" si="37"/>
        <v>0.17776149371356101</v>
      </c>
      <c r="R145">
        <f t="shared" si="38"/>
        <v>0.17776149371356079</v>
      </c>
    </row>
    <row r="146" spans="6:18">
      <c r="F146">
        <f t="shared" si="30"/>
        <v>14.399999999999965</v>
      </c>
      <c r="G146">
        <f t="shared" si="31"/>
        <v>327.5852316043426</v>
      </c>
      <c r="H146">
        <f t="shared" si="26"/>
        <v>1.3027744270205031</v>
      </c>
      <c r="I146" s="4">
        <f t="shared" si="32"/>
        <v>1.2500000000000001E-5</v>
      </c>
      <c r="J146" s="5">
        <f t="shared" si="27"/>
        <v>1.0772321428571281E-6</v>
      </c>
      <c r="K146" s="5">
        <f t="shared" si="28"/>
        <v>7.3199255163830816E-4</v>
      </c>
      <c r="L146" s="5">
        <f t="shared" si="35"/>
        <v>1.6428904121962163E-9</v>
      </c>
      <c r="M146" s="6">
        <f t="shared" si="33"/>
        <v>9.3186740725686075E-6</v>
      </c>
      <c r="N146">
        <f t="shared" si="34"/>
        <v>2.24E-4</v>
      </c>
      <c r="O146">
        <f t="shared" si="29"/>
        <v>0.1302774427020503</v>
      </c>
      <c r="P146">
        <f t="shared" si="36"/>
        <v>1.0947222818653048</v>
      </c>
      <c r="Q146">
        <f t="shared" si="37"/>
        <v>0.17744365054903283</v>
      </c>
      <c r="R146">
        <f t="shared" si="38"/>
        <v>0.17744365054903261</v>
      </c>
    </row>
    <row r="147" spans="6:18">
      <c r="F147">
        <f t="shared" si="30"/>
        <v>14.499999999999964</v>
      </c>
      <c r="G147">
        <f t="shared" si="31"/>
        <v>327.5852316043426</v>
      </c>
      <c r="H147">
        <f t="shared" ref="H147:H210" si="39">(G147-Tf)/ml</f>
        <v>1.3027744270205031</v>
      </c>
      <c r="I147" s="4">
        <f t="shared" si="32"/>
        <v>1.2500000000000001E-5</v>
      </c>
      <c r="J147" s="5">
        <f t="shared" ref="J147:J210" si="40">Glob(H147,N147,Dl,Co,kpart)</f>
        <v>1.0772321428571281E-6</v>
      </c>
      <c r="K147" s="5">
        <f t="shared" ref="K147:K210" si="41">I146*dt+K146</f>
        <v>7.3324255163830811E-4</v>
      </c>
      <c r="L147" s="5">
        <f t="shared" si="35"/>
        <v>1.6513213254426074E-9</v>
      </c>
      <c r="M147" s="6">
        <f t="shared" si="33"/>
        <v>9.3505276435196311E-6</v>
      </c>
      <c r="N147">
        <f t="shared" si="34"/>
        <v>2.24E-4</v>
      </c>
      <c r="O147">
        <f t="shared" ref="O147:O210" si="42">O146+(kpart*H146-O146)/L146/R146*(L146*(R147-R146)+R146*MAX(I146,J146)*M146*dt)</f>
        <v>0.1302774427020503</v>
      </c>
      <c r="P147">
        <f t="shared" si="36"/>
        <v>1.0950924064301513</v>
      </c>
      <c r="Q147">
        <f t="shared" si="37"/>
        <v>0.17712797846646317</v>
      </c>
      <c r="R147">
        <f t="shared" si="38"/>
        <v>0.17712797846646297</v>
      </c>
    </row>
    <row r="148" spans="6:18">
      <c r="F148">
        <f t="shared" si="30"/>
        <v>14.599999999999964</v>
      </c>
      <c r="G148">
        <f t="shared" si="31"/>
        <v>327.5852316043426</v>
      </c>
      <c r="H148">
        <f t="shared" si="39"/>
        <v>1.3027744270205031</v>
      </c>
      <c r="I148" s="4">
        <f t="shared" si="32"/>
        <v>1.2500000000000001E-5</v>
      </c>
      <c r="J148" s="5">
        <f t="shared" si="40"/>
        <v>1.0772321428571281E-6</v>
      </c>
      <c r="K148" s="5">
        <f t="shared" si="41"/>
        <v>7.3449255163830806E-4</v>
      </c>
      <c r="L148" s="5">
        <f t="shared" si="35"/>
        <v>1.6597810330566676E-9</v>
      </c>
      <c r="M148" s="6">
        <f t="shared" si="33"/>
        <v>9.3824355633783498E-6</v>
      </c>
      <c r="N148">
        <f t="shared" si="34"/>
        <v>2.24E-4</v>
      </c>
      <c r="O148">
        <f t="shared" si="42"/>
        <v>0.1302774427020503</v>
      </c>
      <c r="P148">
        <f t="shared" si="36"/>
        <v>1.0954600071059788</v>
      </c>
      <c r="Q148">
        <f t="shared" si="37"/>
        <v>0.17681445896002174</v>
      </c>
      <c r="R148">
        <f t="shared" si="38"/>
        <v>0.17681445896002154</v>
      </c>
    </row>
    <row r="149" spans="6:18">
      <c r="F149">
        <f t="shared" si="30"/>
        <v>14.699999999999964</v>
      </c>
      <c r="G149">
        <f t="shared" si="31"/>
        <v>327.5852316043426</v>
      </c>
      <c r="H149">
        <f t="shared" si="39"/>
        <v>1.3027744270205031</v>
      </c>
      <c r="I149" s="4">
        <f t="shared" si="32"/>
        <v>1.2500000000000001E-5</v>
      </c>
      <c r="J149" s="5">
        <f t="shared" si="40"/>
        <v>1.0772321428571281E-6</v>
      </c>
      <c r="K149" s="5">
        <f t="shared" si="41"/>
        <v>7.3574255163830801E-4</v>
      </c>
      <c r="L149" s="5">
        <f t="shared" si="35"/>
        <v>1.6682695841257817E-9</v>
      </c>
      <c r="M149" s="6">
        <f t="shared" si="33"/>
        <v>9.4143978321447586E-6</v>
      </c>
      <c r="N149">
        <f t="shared" si="34"/>
        <v>2.24E-4</v>
      </c>
      <c r="O149">
        <f t="shared" si="42"/>
        <v>0.1302774427020503</v>
      </c>
      <c r="P149">
        <f t="shared" si="36"/>
        <v>1.0958251053692565</v>
      </c>
      <c r="Q149">
        <f t="shared" si="37"/>
        <v>0.17650307371284368</v>
      </c>
      <c r="R149">
        <f t="shared" si="38"/>
        <v>0.17650307371284346</v>
      </c>
    </row>
    <row r="150" spans="6:18">
      <c r="F150">
        <f t="shared" si="30"/>
        <v>14.799999999999963</v>
      </c>
      <c r="G150">
        <f t="shared" si="31"/>
        <v>327.5852316043426</v>
      </c>
      <c r="H150">
        <f t="shared" si="39"/>
        <v>1.3027744270205031</v>
      </c>
      <c r="I150" s="4">
        <f t="shared" si="32"/>
        <v>1.2500000000000001E-5</v>
      </c>
      <c r="J150" s="5">
        <f t="shared" si="40"/>
        <v>1.0772321428571281E-6</v>
      </c>
      <c r="K150" s="5">
        <f t="shared" si="41"/>
        <v>7.3699255163830796E-4</v>
      </c>
      <c r="L150" s="5">
        <f t="shared" si="35"/>
        <v>1.6767870277373355E-9</v>
      </c>
      <c r="M150" s="6">
        <f t="shared" si="33"/>
        <v>9.4464144498188624E-6</v>
      </c>
      <c r="N150">
        <f t="shared" si="34"/>
        <v>2.24E-4</v>
      </c>
      <c r="O150">
        <f t="shared" si="42"/>
        <v>0.1302774427020503</v>
      </c>
      <c r="P150">
        <f t="shared" si="36"/>
        <v>1.0961877224775265</v>
      </c>
      <c r="Q150">
        <f t="shared" si="37"/>
        <v>0.17619380459478226</v>
      </c>
      <c r="R150">
        <f t="shared" si="38"/>
        <v>0.17619380459478207</v>
      </c>
    </row>
    <row r="151" spans="6:18">
      <c r="F151">
        <f t="shared" si="30"/>
        <v>14.899999999999963</v>
      </c>
      <c r="G151">
        <f t="shared" si="31"/>
        <v>327.5852316043426</v>
      </c>
      <c r="H151">
        <f t="shared" si="39"/>
        <v>1.3027744270205031</v>
      </c>
      <c r="I151" s="4">
        <f t="shared" si="32"/>
        <v>1.2500000000000001E-5</v>
      </c>
      <c r="J151" s="5">
        <f t="shared" si="40"/>
        <v>1.0772321428571281E-6</v>
      </c>
      <c r="K151" s="5">
        <f t="shared" si="41"/>
        <v>7.3824255163830791E-4</v>
      </c>
      <c r="L151" s="5">
        <f t="shared" si="35"/>
        <v>1.6853334129787137E-9</v>
      </c>
      <c r="M151" s="6">
        <f t="shared" si="33"/>
        <v>9.478485416400658E-6</v>
      </c>
      <c r="N151">
        <f t="shared" si="34"/>
        <v>2.24E-4</v>
      </c>
      <c r="O151">
        <f t="shared" si="42"/>
        <v>0.1302774427020503</v>
      </c>
      <c r="P151">
        <f t="shared" si="36"/>
        <v>1.0965478794720036</v>
      </c>
      <c r="Q151">
        <f t="shared" si="37"/>
        <v>0.17588663366019214</v>
      </c>
      <c r="R151">
        <f t="shared" si="38"/>
        <v>0.17588663366019194</v>
      </c>
    </row>
    <row r="152" spans="6:18">
      <c r="F152">
        <f t="shared" si="30"/>
        <v>14.999999999999963</v>
      </c>
      <c r="G152">
        <f t="shared" si="31"/>
        <v>327.5852316043426</v>
      </c>
      <c r="H152">
        <f t="shared" si="39"/>
        <v>1.3027744270205031</v>
      </c>
      <c r="I152" s="4">
        <f t="shared" si="32"/>
        <v>1.2500000000000001E-5</v>
      </c>
      <c r="J152" s="5">
        <f t="shared" si="40"/>
        <v>1.0772321428571281E-6</v>
      </c>
      <c r="K152" s="5">
        <f t="shared" si="41"/>
        <v>7.3949255163830786E-4</v>
      </c>
      <c r="L152" s="5">
        <f t="shared" si="35"/>
        <v>1.6939087889373022E-9</v>
      </c>
      <c r="M152" s="6">
        <f t="shared" si="33"/>
        <v>9.5106107318901521E-6</v>
      </c>
      <c r="N152">
        <f t="shared" si="34"/>
        <v>2.24E-4</v>
      </c>
      <c r="O152">
        <f t="shared" si="42"/>
        <v>0.1302774427020503</v>
      </c>
      <c r="P152">
        <f t="shared" si="36"/>
        <v>1.0969055971801398</v>
      </c>
      <c r="Q152">
        <f t="shared" si="37"/>
        <v>0.17558154314574245</v>
      </c>
      <c r="R152">
        <f t="shared" si="38"/>
        <v>0.17558154314574226</v>
      </c>
    </row>
    <row r="153" spans="6:18">
      <c r="F153">
        <f t="shared" si="30"/>
        <v>15.099999999999962</v>
      </c>
      <c r="G153">
        <f t="shared" si="31"/>
        <v>327.5852316043426</v>
      </c>
      <c r="H153">
        <f t="shared" si="39"/>
        <v>1.3027744270205031</v>
      </c>
      <c r="I153" s="4">
        <f t="shared" si="32"/>
        <v>1.2500000000000001E-5</v>
      </c>
      <c r="J153" s="5">
        <f t="shared" si="40"/>
        <v>1.0772321428571281E-6</v>
      </c>
      <c r="K153" s="5">
        <f t="shared" si="41"/>
        <v>7.407425516383078E-4</v>
      </c>
      <c r="L153" s="5">
        <f t="shared" si="35"/>
        <v>1.702513204700486E-9</v>
      </c>
      <c r="M153" s="6">
        <f t="shared" si="33"/>
        <v>9.542790396287338E-6</v>
      </c>
      <c r="N153">
        <f t="shared" si="34"/>
        <v>2.24E-4</v>
      </c>
      <c r="O153">
        <f t="shared" si="42"/>
        <v>0.1302774427020503</v>
      </c>
      <c r="P153">
        <f t="shared" si="36"/>
        <v>1.0972608962181536</v>
      </c>
      <c r="Q153">
        <f t="shared" si="37"/>
        <v>0.17527851546825965</v>
      </c>
      <c r="R153">
        <f t="shared" si="38"/>
        <v>0.17527851546825945</v>
      </c>
    </row>
    <row r="154" spans="6:18">
      <c r="F154">
        <f t="shared" si="30"/>
        <v>15.199999999999962</v>
      </c>
      <c r="G154">
        <f t="shared" si="31"/>
        <v>327.5852316043426</v>
      </c>
      <c r="H154">
        <f t="shared" si="39"/>
        <v>1.3027744270205031</v>
      </c>
      <c r="I154" s="4">
        <f t="shared" si="32"/>
        <v>1.2500000000000001E-5</v>
      </c>
      <c r="J154" s="5">
        <f t="shared" si="40"/>
        <v>1.0772321428571281E-6</v>
      </c>
      <c r="K154" s="5">
        <f t="shared" si="41"/>
        <v>7.4199255163830775E-4</v>
      </c>
      <c r="L154" s="5">
        <f t="shared" si="35"/>
        <v>1.7111467093556499E-9</v>
      </c>
      <c r="M154" s="6">
        <f t="shared" si="33"/>
        <v>9.5750244095922172E-6</v>
      </c>
      <c r="N154">
        <f t="shared" si="34"/>
        <v>2.24E-4</v>
      </c>
      <c r="O154">
        <f t="shared" si="42"/>
        <v>0.1302774427020503</v>
      </c>
      <c r="P154">
        <f t="shared" si="36"/>
        <v>1.0976137969935238</v>
      </c>
      <c r="Q154">
        <f t="shared" si="37"/>
        <v>0.17497753322259935</v>
      </c>
      <c r="R154">
        <f t="shared" si="38"/>
        <v>0.17497753322259915</v>
      </c>
    </row>
    <row r="155" spans="6:18">
      <c r="F155">
        <f t="shared" si="30"/>
        <v>15.299999999999962</v>
      </c>
      <c r="G155">
        <f t="shared" si="31"/>
        <v>327.5852316043426</v>
      </c>
      <c r="H155">
        <f t="shared" si="39"/>
        <v>1.3027744270205031</v>
      </c>
      <c r="I155" s="4">
        <f t="shared" si="32"/>
        <v>1.2500000000000001E-5</v>
      </c>
      <c r="J155" s="5">
        <f t="shared" si="40"/>
        <v>1.0772321428571281E-6</v>
      </c>
      <c r="K155" s="5">
        <f t="shared" si="41"/>
        <v>7.432425516383077E-4</v>
      </c>
      <c r="L155" s="5">
        <f t="shared" si="35"/>
        <v>1.7198093519901793E-9</v>
      </c>
      <c r="M155" s="6">
        <f t="shared" si="33"/>
        <v>9.6073127718047899E-6</v>
      </c>
      <c r="N155">
        <f t="shared" si="34"/>
        <v>2.24E-4</v>
      </c>
      <c r="O155">
        <f t="shared" si="42"/>
        <v>0.1302774427020503</v>
      </c>
      <c r="P155">
        <f t="shared" si="36"/>
        <v>1.0979643197074525</v>
      </c>
      <c r="Q155">
        <f t="shared" si="37"/>
        <v>0.17467857917954699</v>
      </c>
      <c r="R155">
        <f t="shared" si="38"/>
        <v>0.17467857917954679</v>
      </c>
    </row>
    <row r="156" spans="6:18">
      <c r="F156">
        <f t="shared" ref="F156:F219" si="43">F155+dt</f>
        <v>15.399999999999961</v>
      </c>
      <c r="G156">
        <f t="shared" si="31"/>
        <v>327.5852316043426</v>
      </c>
      <c r="H156">
        <f t="shared" si="39"/>
        <v>1.3027744270205031</v>
      </c>
      <c r="I156" s="4">
        <f t="shared" si="32"/>
        <v>1.2500000000000001E-5</v>
      </c>
      <c r="J156" s="5">
        <f t="shared" si="40"/>
        <v>1.0772321428571281E-6</v>
      </c>
      <c r="K156" s="5">
        <f t="shared" si="41"/>
        <v>7.4449255163830765E-4</v>
      </c>
      <c r="L156" s="5">
        <f t="shared" si="35"/>
        <v>1.7285011816914593E-9</v>
      </c>
      <c r="M156" s="6">
        <f t="shared" si="33"/>
        <v>9.639655482925056E-6</v>
      </c>
      <c r="N156">
        <f t="shared" si="34"/>
        <v>2.24E-4</v>
      </c>
      <c r="O156">
        <f t="shared" si="42"/>
        <v>0.1302774427020503</v>
      </c>
      <c r="P156">
        <f t="shared" si="36"/>
        <v>1.0983124843572933</v>
      </c>
      <c r="Q156">
        <f t="shared" si="37"/>
        <v>0.17438163628374659</v>
      </c>
      <c r="R156">
        <f t="shared" si="38"/>
        <v>0.17438163628374639</v>
      </c>
    </row>
    <row r="157" spans="6:18">
      <c r="F157">
        <f t="shared" si="43"/>
        <v>15.499999999999961</v>
      </c>
      <c r="G157">
        <f t="shared" si="31"/>
        <v>327.5852316043426</v>
      </c>
      <c r="H157">
        <f t="shared" si="39"/>
        <v>1.3027744270205031</v>
      </c>
      <c r="I157" s="4">
        <f t="shared" si="32"/>
        <v>1.2500000000000001E-5</v>
      </c>
      <c r="J157" s="5">
        <f t="shared" si="40"/>
        <v>1.0772321428571281E-6</v>
      </c>
      <c r="K157" s="5">
        <f t="shared" si="41"/>
        <v>7.457425516383076E-4</v>
      </c>
      <c r="L157" s="5">
        <f t="shared" si="35"/>
        <v>1.7372222475468758E-9</v>
      </c>
      <c r="M157" s="6">
        <f t="shared" si="33"/>
        <v>9.6720525429530172E-6</v>
      </c>
      <c r="N157">
        <f t="shared" si="34"/>
        <v>2.24E-4</v>
      </c>
      <c r="O157">
        <f t="shared" si="42"/>
        <v>0.1302774427020503</v>
      </c>
      <c r="P157">
        <f t="shared" si="36"/>
        <v>1.0986583107389465</v>
      </c>
      <c r="Q157">
        <f t="shared" si="37"/>
        <v>0.17408668765165738</v>
      </c>
      <c r="R157">
        <f t="shared" si="38"/>
        <v>0.17408668765165719</v>
      </c>
    </row>
    <row r="158" spans="6:18">
      <c r="F158">
        <f t="shared" si="43"/>
        <v>15.599999999999961</v>
      </c>
      <c r="G158">
        <f t="shared" si="31"/>
        <v>327.5852316043426</v>
      </c>
      <c r="H158">
        <f t="shared" si="39"/>
        <v>1.3027744270205031</v>
      </c>
      <c r="I158" s="4">
        <f t="shared" si="32"/>
        <v>1.2500000000000001E-5</v>
      </c>
      <c r="J158" s="5">
        <f t="shared" si="40"/>
        <v>1.0772321428571281E-6</v>
      </c>
      <c r="K158" s="5">
        <f t="shared" si="41"/>
        <v>7.4699255163830755E-4</v>
      </c>
      <c r="L158" s="5">
        <f t="shared" si="35"/>
        <v>1.7459725986438133E-9</v>
      </c>
      <c r="M158" s="6">
        <f t="shared" si="33"/>
        <v>9.7045039518886719E-6</v>
      </c>
      <c r="N158">
        <f t="shared" si="34"/>
        <v>2.24E-4</v>
      </c>
      <c r="O158">
        <f t="shared" si="42"/>
        <v>0.1302774427020503</v>
      </c>
      <c r="P158">
        <f t="shared" si="36"/>
        <v>1.0990018184492241</v>
      </c>
      <c r="Q158">
        <f t="shared" si="37"/>
        <v>0.17379371656953796</v>
      </c>
      <c r="R158">
        <f t="shared" si="38"/>
        <v>0.17379371656953777</v>
      </c>
    </row>
    <row r="159" spans="6:18">
      <c r="F159">
        <f t="shared" si="43"/>
        <v>15.69999999999996</v>
      </c>
      <c r="G159">
        <f t="shared" si="31"/>
        <v>327.5852316043426</v>
      </c>
      <c r="H159">
        <f t="shared" si="39"/>
        <v>1.3027744270205031</v>
      </c>
      <c r="I159" s="4">
        <f t="shared" si="32"/>
        <v>1.2500000000000001E-5</v>
      </c>
      <c r="J159" s="5">
        <f t="shared" si="40"/>
        <v>1.0772321428571281E-6</v>
      </c>
      <c r="K159" s="5">
        <f t="shared" si="41"/>
        <v>7.482425516383075E-4</v>
      </c>
      <c r="L159" s="5">
        <f t="shared" si="35"/>
        <v>1.754752284069657E-9</v>
      </c>
      <c r="M159" s="6">
        <f t="shared" si="33"/>
        <v>9.7370097097320182E-6</v>
      </c>
      <c r="N159">
        <f t="shared" si="34"/>
        <v>2.24E-4</v>
      </c>
      <c r="O159">
        <f t="shared" si="42"/>
        <v>0.1302774427020503</v>
      </c>
      <c r="P159">
        <f t="shared" si="36"/>
        <v>1.0993430268881803</v>
      </c>
      <c r="Q159">
        <f t="shared" si="37"/>
        <v>0.17350270649145719</v>
      </c>
      <c r="R159">
        <f t="shared" si="38"/>
        <v>0.17350270649145696</v>
      </c>
    </row>
    <row r="160" spans="6:18">
      <c r="F160">
        <f t="shared" si="43"/>
        <v>15.79999999999996</v>
      </c>
      <c r="G160">
        <f t="shared" si="31"/>
        <v>327.5852316043426</v>
      </c>
      <c r="H160">
        <f t="shared" si="39"/>
        <v>1.3027744270205031</v>
      </c>
      <c r="I160" s="4">
        <f t="shared" si="32"/>
        <v>1.2500000000000001E-5</v>
      </c>
      <c r="J160" s="5">
        <f t="shared" si="40"/>
        <v>1.0772321428571281E-6</v>
      </c>
      <c r="K160" s="5">
        <f t="shared" si="41"/>
        <v>7.4949255163830745E-4</v>
      </c>
      <c r="L160" s="5">
        <f t="shared" si="35"/>
        <v>1.7635613529117923E-9</v>
      </c>
      <c r="M160" s="6">
        <f t="shared" si="33"/>
        <v>9.769569816483058E-6</v>
      </c>
      <c r="N160">
        <f t="shared" si="34"/>
        <v>2.24E-4</v>
      </c>
      <c r="O160">
        <f t="shared" si="42"/>
        <v>0.1302774427020503</v>
      </c>
      <c r="P160">
        <f t="shared" si="36"/>
        <v>1.0996819552614128</v>
      </c>
      <c r="Q160">
        <f t="shared" si="37"/>
        <v>0.17321364103733186</v>
      </c>
      <c r="R160">
        <f t="shared" si="38"/>
        <v>0.17321364103733164</v>
      </c>
    </row>
    <row r="161" spans="6:18">
      <c r="F161">
        <f t="shared" si="43"/>
        <v>15.899999999999959</v>
      </c>
      <c r="G161">
        <f t="shared" si="31"/>
        <v>327.5852316043426</v>
      </c>
      <c r="H161">
        <f t="shared" si="39"/>
        <v>1.3027744270205031</v>
      </c>
      <c r="I161" s="4">
        <f t="shared" si="32"/>
        <v>1.2500000000000001E-5</v>
      </c>
      <c r="J161" s="5">
        <f t="shared" si="40"/>
        <v>1.0772321428571281E-6</v>
      </c>
      <c r="K161" s="5">
        <f t="shared" si="41"/>
        <v>7.507425516383074E-4</v>
      </c>
      <c r="L161" s="5">
        <f t="shared" si="35"/>
        <v>1.7723998542576047E-9</v>
      </c>
      <c r="M161" s="6">
        <f t="shared" si="33"/>
        <v>9.8021842721417929E-6</v>
      </c>
      <c r="N161">
        <f t="shared" si="34"/>
        <v>2.24E-4</v>
      </c>
      <c r="O161">
        <f t="shared" si="42"/>
        <v>0.1302774427020503</v>
      </c>
      <c r="P161">
        <f t="shared" si="36"/>
        <v>1.1000186225823341</v>
      </c>
      <c r="Q161">
        <f t="shared" si="37"/>
        <v>0.17292650399099052</v>
      </c>
      <c r="R161">
        <f t="shared" si="38"/>
        <v>0.1729265039909903</v>
      </c>
    </row>
    <row r="162" spans="6:18">
      <c r="F162">
        <f t="shared" si="43"/>
        <v>15.999999999999959</v>
      </c>
      <c r="G162">
        <f t="shared" si="31"/>
        <v>327.5852316043426</v>
      </c>
      <c r="H162">
        <f t="shared" si="39"/>
        <v>1.3027744270205031</v>
      </c>
      <c r="I162" s="4">
        <f t="shared" si="32"/>
        <v>1.2500000000000001E-5</v>
      </c>
      <c r="J162" s="5">
        <f t="shared" si="40"/>
        <v>1.0772321428571281E-6</v>
      </c>
      <c r="K162" s="5">
        <f t="shared" si="41"/>
        <v>7.5199255163830735E-4</v>
      </c>
      <c r="L162" s="5">
        <f t="shared" si="35"/>
        <v>1.7812678371944793E-9</v>
      </c>
      <c r="M162" s="6">
        <f t="shared" si="33"/>
        <v>9.834853076708223E-6</v>
      </c>
      <c r="N162">
        <f t="shared" si="34"/>
        <v>2.24E-4</v>
      </c>
      <c r="O162">
        <f t="shared" si="42"/>
        <v>0.1302774427020503</v>
      </c>
      <c r="P162">
        <f t="shared" si="36"/>
        <v>1.1003530476744101</v>
      </c>
      <c r="Q162">
        <f t="shared" si="37"/>
        <v>0.17264127929826303</v>
      </c>
      <c r="R162">
        <f t="shared" si="38"/>
        <v>0.17264127929826281</v>
      </c>
    </row>
    <row r="163" spans="6:18">
      <c r="F163">
        <f t="shared" si="43"/>
        <v>16.099999999999959</v>
      </c>
      <c r="G163">
        <f t="shared" si="31"/>
        <v>327.5852316043426</v>
      </c>
      <c r="H163">
        <f t="shared" si="39"/>
        <v>1.3027744270205031</v>
      </c>
      <c r="I163" s="4">
        <f t="shared" si="32"/>
        <v>1.2500000000000001E-5</v>
      </c>
      <c r="J163" s="5">
        <f t="shared" si="40"/>
        <v>1.0772321428571281E-6</v>
      </c>
      <c r="K163" s="5">
        <f t="shared" si="41"/>
        <v>7.5324255163830729E-4</v>
      </c>
      <c r="L163" s="5">
        <f t="shared" si="35"/>
        <v>1.7901653508098011E-9</v>
      </c>
      <c r="M163" s="6">
        <f t="shared" si="33"/>
        <v>9.8675762301823464E-6</v>
      </c>
      <c r="N163">
        <f t="shared" si="34"/>
        <v>2.24E-4</v>
      </c>
      <c r="O163">
        <f t="shared" si="42"/>
        <v>0.1302774427020503</v>
      </c>
      <c r="P163">
        <f t="shared" si="36"/>
        <v>1.1006852491733712</v>
      </c>
      <c r="Q163">
        <f t="shared" si="37"/>
        <v>0.1723579510650956</v>
      </c>
      <c r="R163">
        <f t="shared" si="38"/>
        <v>0.17235795106509538</v>
      </c>
    </row>
    <row r="164" spans="6:18">
      <c r="F164">
        <f t="shared" si="43"/>
        <v>16.19999999999996</v>
      </c>
      <c r="G164">
        <f t="shared" si="31"/>
        <v>327.5852316043426</v>
      </c>
      <c r="H164">
        <f t="shared" si="39"/>
        <v>1.3027744270205031</v>
      </c>
      <c r="I164" s="4">
        <f t="shared" si="32"/>
        <v>1.2500000000000001E-5</v>
      </c>
      <c r="J164" s="5">
        <f t="shared" si="40"/>
        <v>1.0772321428571281E-6</v>
      </c>
      <c r="K164" s="5">
        <f t="shared" si="41"/>
        <v>7.5449255163830724E-4</v>
      </c>
      <c r="L164" s="5">
        <f t="shared" si="35"/>
        <v>1.7990924441909552E-9</v>
      </c>
      <c r="M164" s="6">
        <f t="shared" si="33"/>
        <v>9.9003537325641633E-6</v>
      </c>
      <c r="N164">
        <f t="shared" si="34"/>
        <v>2.24E-4</v>
      </c>
      <c r="O164">
        <f t="shared" si="42"/>
        <v>0.1302774427020503</v>
      </c>
      <c r="P164">
        <f t="shared" si="36"/>
        <v>1.1010152455293925</v>
      </c>
      <c r="Q164">
        <f t="shared" si="37"/>
        <v>0.17207650355569071</v>
      </c>
      <c r="R164">
        <f t="shared" si="38"/>
        <v>0.17207650355569051</v>
      </c>
    </row>
    <row r="165" spans="6:18">
      <c r="F165">
        <f t="shared" si="43"/>
        <v>16.299999999999962</v>
      </c>
      <c r="G165">
        <f t="shared" si="31"/>
        <v>327.5852316043426</v>
      </c>
      <c r="H165">
        <f t="shared" si="39"/>
        <v>1.3027744270205031</v>
      </c>
      <c r="I165" s="4">
        <f t="shared" si="32"/>
        <v>1.2500000000000001E-5</v>
      </c>
      <c r="J165" s="5">
        <f t="shared" si="40"/>
        <v>1.0772321428571281E-6</v>
      </c>
      <c r="K165" s="5">
        <f t="shared" si="41"/>
        <v>7.5574255163830719E-4</v>
      </c>
      <c r="L165" s="5">
        <f t="shared" si="35"/>
        <v>1.8080491664253268E-9</v>
      </c>
      <c r="M165" s="6">
        <f t="shared" si="33"/>
        <v>9.9331855838536719E-6</v>
      </c>
      <c r="N165">
        <f t="shared" si="34"/>
        <v>2.24E-4</v>
      </c>
      <c r="O165">
        <f t="shared" si="42"/>
        <v>0.1302774427020503</v>
      </c>
      <c r="P165">
        <f t="shared" si="36"/>
        <v>1.1013430550092456</v>
      </c>
      <c r="Q165">
        <f t="shared" si="37"/>
        <v>0.17179692119067191</v>
      </c>
      <c r="R165">
        <f t="shared" si="38"/>
        <v>0.17179692119067172</v>
      </c>
    </row>
    <row r="166" spans="6:18">
      <c r="F166">
        <f t="shared" si="43"/>
        <v>16.399999999999963</v>
      </c>
      <c r="G166">
        <f t="shared" si="31"/>
        <v>327.5852316043426</v>
      </c>
      <c r="H166">
        <f t="shared" si="39"/>
        <v>1.3027744270205031</v>
      </c>
      <c r="I166" s="4">
        <f t="shared" si="32"/>
        <v>1.2500000000000001E-5</v>
      </c>
      <c r="J166" s="5">
        <f t="shared" si="40"/>
        <v>1.0772321428571281E-6</v>
      </c>
      <c r="K166" s="5">
        <f t="shared" si="41"/>
        <v>7.5699255163830714E-4</v>
      </c>
      <c r="L166" s="5">
        <f t="shared" si="35"/>
        <v>1.8170355666003014E-9</v>
      </c>
      <c r="M166" s="6">
        <f t="shared" si="33"/>
        <v>9.966071784050874E-6</v>
      </c>
      <c r="N166">
        <f t="shared" si="34"/>
        <v>2.24E-4</v>
      </c>
      <c r="O166">
        <f t="shared" si="42"/>
        <v>0.1302774427020503</v>
      </c>
      <c r="P166">
        <f t="shared" si="36"/>
        <v>1.101668695698423</v>
      </c>
      <c r="Q166">
        <f t="shared" si="37"/>
        <v>0.17151918854527268</v>
      </c>
      <c r="R166">
        <f t="shared" si="38"/>
        <v>0.17151918854527248</v>
      </c>
    </row>
    <row r="167" spans="6:18">
      <c r="F167">
        <f t="shared" si="43"/>
        <v>16.499999999999964</v>
      </c>
      <c r="G167">
        <f t="shared" si="31"/>
        <v>327.5852316043426</v>
      </c>
      <c r="H167">
        <f t="shared" si="39"/>
        <v>1.3027744270205031</v>
      </c>
      <c r="I167" s="4">
        <f t="shared" si="32"/>
        <v>1.2500000000000001E-5</v>
      </c>
      <c r="J167" s="5">
        <f t="shared" si="40"/>
        <v>1.0772321428571281E-6</v>
      </c>
      <c r="K167" s="5">
        <f t="shared" si="41"/>
        <v>7.5824255163830709E-4</v>
      </c>
      <c r="L167" s="5">
        <f t="shared" si="35"/>
        <v>1.8260516938032642E-9</v>
      </c>
      <c r="M167" s="6">
        <f t="shared" si="33"/>
        <v>9.9990123331557711E-6</v>
      </c>
      <c r="N167">
        <f t="shared" si="34"/>
        <v>2.24E-4</v>
      </c>
      <c r="O167">
        <f t="shared" si="42"/>
        <v>0.1302774427020503</v>
      </c>
      <c r="P167">
        <f t="shared" si="36"/>
        <v>1.1019921855032324</v>
      </c>
      <c r="Q167">
        <f t="shared" si="37"/>
        <v>0.17124329034754929</v>
      </c>
      <c r="R167">
        <f t="shared" si="38"/>
        <v>0.17124329034754909</v>
      </c>
    </row>
    <row r="168" spans="6:18">
      <c r="F168">
        <f t="shared" si="43"/>
        <v>16.599999999999966</v>
      </c>
      <c r="G168">
        <f t="shared" si="31"/>
        <v>327.5852316043426</v>
      </c>
      <c r="H168">
        <f t="shared" si="39"/>
        <v>1.3027744270205031</v>
      </c>
      <c r="I168" s="4">
        <f t="shared" si="32"/>
        <v>1.2500000000000001E-5</v>
      </c>
      <c r="J168" s="5">
        <f t="shared" si="40"/>
        <v>1.0772321428571281E-6</v>
      </c>
      <c r="K168" s="5">
        <f t="shared" si="41"/>
        <v>7.5949255163830704E-4</v>
      </c>
      <c r="L168" s="5">
        <f t="shared" si="35"/>
        <v>1.8350975971216001E-9</v>
      </c>
      <c r="M168" s="6">
        <f t="shared" si="33"/>
        <v>1.0032007231168363E-5</v>
      </c>
      <c r="N168">
        <f t="shared" si="34"/>
        <v>2.24E-4</v>
      </c>
      <c r="O168">
        <f t="shared" si="42"/>
        <v>0.1302774427020503</v>
      </c>
      <c r="P168">
        <f t="shared" si="36"/>
        <v>1.1023135421528656</v>
      </c>
      <c r="Q168">
        <f t="shared" si="37"/>
        <v>0.17096921147661737</v>
      </c>
      <c r="R168">
        <f t="shared" si="38"/>
        <v>0.17096921147661717</v>
      </c>
    </row>
    <row r="169" spans="6:18">
      <c r="F169">
        <f t="shared" si="43"/>
        <v>16.699999999999967</v>
      </c>
      <c r="G169">
        <f t="shared" si="31"/>
        <v>327.5852316043426</v>
      </c>
      <c r="H169">
        <f t="shared" si="39"/>
        <v>1.3027744270205031</v>
      </c>
      <c r="I169" s="4">
        <f t="shared" si="32"/>
        <v>1.2500000000000001E-5</v>
      </c>
      <c r="J169" s="5">
        <f t="shared" si="40"/>
        <v>1.0772321428571281E-6</v>
      </c>
      <c r="K169" s="5">
        <f t="shared" si="41"/>
        <v>7.6074255163830699E-4</v>
      </c>
      <c r="L169" s="5">
        <f t="shared" si="35"/>
        <v>1.8441733256426948E-9</v>
      </c>
      <c r="M169" s="6">
        <f t="shared" si="33"/>
        <v>1.0065056478088646E-5</v>
      </c>
      <c r="N169">
        <f t="shared" si="34"/>
        <v>2.24E-4</v>
      </c>
      <c r="O169">
        <f t="shared" si="42"/>
        <v>0.1302774427020503</v>
      </c>
      <c r="P169">
        <f t="shared" si="36"/>
        <v>1.1026327832014375</v>
      </c>
      <c r="Q169">
        <f t="shared" si="37"/>
        <v>0.17069693696091146</v>
      </c>
      <c r="R169">
        <f t="shared" si="38"/>
        <v>0.17069693696091123</v>
      </c>
    </row>
    <row r="170" spans="6:18">
      <c r="F170">
        <f t="shared" si="43"/>
        <v>16.799999999999969</v>
      </c>
      <c r="G170">
        <f t="shared" si="31"/>
        <v>327.5852316043426</v>
      </c>
      <c r="H170">
        <f t="shared" si="39"/>
        <v>1.3027744270205031</v>
      </c>
      <c r="I170" s="4">
        <f t="shared" si="32"/>
        <v>1.2500000000000001E-5</v>
      </c>
      <c r="J170" s="5">
        <f t="shared" si="40"/>
        <v>1.0772321428571281E-6</v>
      </c>
      <c r="K170" s="5">
        <f t="shared" si="41"/>
        <v>7.6199255163830694E-4</v>
      </c>
      <c r="L170" s="5">
        <f t="shared" si="35"/>
        <v>1.8532789284539331E-9</v>
      </c>
      <c r="M170" s="6">
        <f t="shared" si="33"/>
        <v>1.0098160073916625E-5</v>
      </c>
      <c r="N170">
        <f t="shared" si="34"/>
        <v>2.24E-4</v>
      </c>
      <c r="O170">
        <f t="shared" si="42"/>
        <v>0.1302774427020503</v>
      </c>
      <c r="P170">
        <f t="shared" si="36"/>
        <v>1.1029499260300015</v>
      </c>
      <c r="Q170">
        <f t="shared" si="37"/>
        <v>0.17042645197646758</v>
      </c>
      <c r="R170">
        <f t="shared" si="38"/>
        <v>0.17042645197646736</v>
      </c>
    </row>
    <row r="171" spans="6:18">
      <c r="F171">
        <f t="shared" si="43"/>
        <v>16.89999999999997</v>
      </c>
      <c r="G171">
        <f t="shared" si="31"/>
        <v>327.5852316043426</v>
      </c>
      <c r="H171">
        <f t="shared" si="39"/>
        <v>1.3027744270205031</v>
      </c>
      <c r="I171" s="4">
        <f t="shared" si="32"/>
        <v>1.2500000000000001E-5</v>
      </c>
      <c r="J171" s="5">
        <f t="shared" si="40"/>
        <v>1.0772321428571281E-6</v>
      </c>
      <c r="K171" s="5">
        <f t="shared" si="41"/>
        <v>7.6324255163830689E-4</v>
      </c>
      <c r="L171" s="5">
        <f t="shared" si="35"/>
        <v>1.8624144546427007E-9</v>
      </c>
      <c r="M171" s="6">
        <f t="shared" si="33"/>
        <v>1.0131318018652297E-5</v>
      </c>
      <c r="N171">
        <f t="shared" si="34"/>
        <v>2.24E-4</v>
      </c>
      <c r="O171">
        <f t="shared" si="42"/>
        <v>0.1302774427020503</v>
      </c>
      <c r="P171">
        <f t="shared" si="36"/>
        <v>1.1032649878485352</v>
      </c>
      <c r="Q171">
        <f t="shared" si="37"/>
        <v>0.17015774184522839</v>
      </c>
      <c r="R171">
        <f t="shared" si="38"/>
        <v>0.17015774184522817</v>
      </c>
    </row>
    <row r="172" spans="6:18">
      <c r="F172">
        <f t="shared" si="43"/>
        <v>16.999999999999972</v>
      </c>
      <c r="G172">
        <f t="shared" si="31"/>
        <v>327.5852316043426</v>
      </c>
      <c r="H172">
        <f t="shared" si="39"/>
        <v>1.3027744270205031</v>
      </c>
      <c r="I172" s="4">
        <f t="shared" si="32"/>
        <v>1.2500000000000001E-5</v>
      </c>
      <c r="J172" s="5">
        <f t="shared" si="40"/>
        <v>1.0772321428571281E-6</v>
      </c>
      <c r="K172" s="5">
        <f t="shared" si="41"/>
        <v>7.6449255163830684E-4</v>
      </c>
      <c r="L172" s="5">
        <f t="shared" si="35"/>
        <v>1.871579953296382E-9</v>
      </c>
      <c r="M172" s="6">
        <f t="shared" si="33"/>
        <v>1.0164530312295662E-5</v>
      </c>
      <c r="N172">
        <f t="shared" si="34"/>
        <v>2.24E-4</v>
      </c>
      <c r="O172">
        <f t="shared" si="42"/>
        <v>0.1302774427020503</v>
      </c>
      <c r="P172">
        <f t="shared" si="36"/>
        <v>1.1035779856979031</v>
      </c>
      <c r="Q172">
        <f t="shared" si="37"/>
        <v>0.1698907920333704</v>
      </c>
      <c r="R172">
        <f t="shared" si="38"/>
        <v>0.16989079203337015</v>
      </c>
    </row>
    <row r="173" spans="6:18">
      <c r="F173">
        <f t="shared" si="43"/>
        <v>17.099999999999973</v>
      </c>
      <c r="G173">
        <f t="shared" si="31"/>
        <v>327.5852316043426</v>
      </c>
      <c r="H173">
        <f t="shared" si="39"/>
        <v>1.3027744270205031</v>
      </c>
      <c r="I173" s="4">
        <f t="shared" si="32"/>
        <v>1.2500000000000001E-5</v>
      </c>
      <c r="J173" s="5">
        <f t="shared" si="40"/>
        <v>1.0772321428571281E-6</v>
      </c>
      <c r="K173" s="5">
        <f t="shared" si="41"/>
        <v>7.6574255163830679E-4</v>
      </c>
      <c r="L173" s="5">
        <f t="shared" si="35"/>
        <v>1.880775473502363E-9</v>
      </c>
      <c r="M173" s="6">
        <f t="shared" si="33"/>
        <v>1.0197796954846723E-5</v>
      </c>
      <c r="N173">
        <f t="shared" si="34"/>
        <v>2.24E-4</v>
      </c>
      <c r="O173">
        <f t="shared" si="42"/>
        <v>0.1302774427020503</v>
      </c>
      <c r="P173">
        <f t="shared" si="36"/>
        <v>1.1038889364517912</v>
      </c>
      <c r="Q173">
        <f t="shared" si="37"/>
        <v>0.16962558814965314</v>
      </c>
      <c r="R173">
        <f t="shared" si="38"/>
        <v>0.16962558814965289</v>
      </c>
    </row>
    <row r="174" spans="6:18">
      <c r="F174">
        <f t="shared" si="43"/>
        <v>17.199999999999974</v>
      </c>
      <c r="G174">
        <f t="shared" si="31"/>
        <v>327.5852316043426</v>
      </c>
      <c r="H174">
        <f t="shared" si="39"/>
        <v>1.3027744270205031</v>
      </c>
      <c r="I174" s="4">
        <f t="shared" si="32"/>
        <v>1.2500000000000001E-5</v>
      </c>
      <c r="J174" s="5">
        <f t="shared" si="40"/>
        <v>1.0772321428571281E-6</v>
      </c>
      <c r="K174" s="5">
        <f t="shared" si="41"/>
        <v>7.6699255163830673E-4</v>
      </c>
      <c r="L174" s="5">
        <f t="shared" si="35"/>
        <v>1.8900010643480286E-9</v>
      </c>
      <c r="M174" s="6">
        <f t="shared" si="33"/>
        <v>1.0231117946305476E-5</v>
      </c>
      <c r="N174">
        <f t="shared" si="34"/>
        <v>2.24E-4</v>
      </c>
      <c r="O174">
        <f t="shared" si="42"/>
        <v>0.1302774427020503</v>
      </c>
      <c r="P174">
        <f t="shared" si="36"/>
        <v>1.1041978568186177</v>
      </c>
      <c r="Q174">
        <f t="shared" si="37"/>
        <v>0.16936211594378991</v>
      </c>
      <c r="R174">
        <f t="shared" si="38"/>
        <v>0.16936211594378969</v>
      </c>
    </row>
    <row r="175" spans="6:18">
      <c r="F175">
        <f t="shared" si="43"/>
        <v>17.299999999999976</v>
      </c>
      <c r="G175">
        <f t="shared" si="31"/>
        <v>327.5852316043426</v>
      </c>
      <c r="H175">
        <f t="shared" si="39"/>
        <v>1.3027744270205031</v>
      </c>
      <c r="I175" s="4">
        <f t="shared" si="32"/>
        <v>1.2500000000000001E-5</v>
      </c>
      <c r="J175" s="5">
        <f t="shared" si="40"/>
        <v>1.0772321428571281E-6</v>
      </c>
      <c r="K175" s="5">
        <f t="shared" si="41"/>
        <v>7.6824255163830668E-4</v>
      </c>
      <c r="L175" s="5">
        <f t="shared" si="35"/>
        <v>1.8992567749207637E-9</v>
      </c>
      <c r="M175" s="6">
        <f t="shared" si="33"/>
        <v>1.0264493286671922E-5</v>
      </c>
      <c r="N175">
        <f t="shared" si="34"/>
        <v>2.24E-4</v>
      </c>
      <c r="O175">
        <f t="shared" si="42"/>
        <v>0.1302774427020503</v>
      </c>
      <c r="P175">
        <f t="shared" si="36"/>
        <v>1.1045047633434177</v>
      </c>
      <c r="Q175">
        <f t="shared" si="37"/>
        <v>0.16910036130483985</v>
      </c>
      <c r="R175">
        <f t="shared" si="38"/>
        <v>0.16910036130483963</v>
      </c>
    </row>
    <row r="176" spans="6:18">
      <c r="F176">
        <f t="shared" si="43"/>
        <v>17.399999999999977</v>
      </c>
      <c r="G176">
        <f t="shared" si="31"/>
        <v>327.5852316043426</v>
      </c>
      <c r="H176">
        <f t="shared" si="39"/>
        <v>1.3027744270205031</v>
      </c>
      <c r="I176" s="4">
        <f t="shared" si="32"/>
        <v>1.2500000000000001E-5</v>
      </c>
      <c r="J176" s="5">
        <f t="shared" si="40"/>
        <v>1.0772321428571281E-6</v>
      </c>
      <c r="K176" s="5">
        <f t="shared" si="41"/>
        <v>7.6949255163830663E-4</v>
      </c>
      <c r="L176" s="5">
        <f t="shared" si="35"/>
        <v>1.9085426543079539E-9</v>
      </c>
      <c r="M176" s="6">
        <f t="shared" si="33"/>
        <v>1.029792297594606E-5</v>
      </c>
      <c r="N176">
        <f t="shared" si="34"/>
        <v>2.24E-4</v>
      </c>
      <c r="O176">
        <f t="shared" si="42"/>
        <v>0.1302774427020503</v>
      </c>
      <c r="P176">
        <f t="shared" si="36"/>
        <v>1.1048096724097063</v>
      </c>
      <c r="Q176">
        <f t="shared" si="37"/>
        <v>0.16884031025962065</v>
      </c>
      <c r="R176">
        <f t="shared" si="38"/>
        <v>0.16884031025962043</v>
      </c>
    </row>
    <row r="177" spans="6:18">
      <c r="F177">
        <f t="shared" si="43"/>
        <v>17.499999999999979</v>
      </c>
      <c r="G177">
        <f t="shared" si="31"/>
        <v>327.5852316043426</v>
      </c>
      <c r="H177">
        <f t="shared" si="39"/>
        <v>1.3027744270205031</v>
      </c>
      <c r="I177" s="4">
        <f t="shared" si="32"/>
        <v>1.2500000000000001E-5</v>
      </c>
      <c r="J177" s="5">
        <f t="shared" si="40"/>
        <v>1.0772321428571281E-6</v>
      </c>
      <c r="K177" s="5">
        <f t="shared" si="41"/>
        <v>7.7074255163830658E-4</v>
      </c>
      <c r="L177" s="5">
        <f t="shared" si="35"/>
        <v>1.9178587515969849E-9</v>
      </c>
      <c r="M177" s="6">
        <f t="shared" si="33"/>
        <v>1.0331407014127898E-5</v>
      </c>
      <c r="N177">
        <f t="shared" si="34"/>
        <v>2.24E-4</v>
      </c>
      <c r="O177">
        <f t="shared" si="42"/>
        <v>0.1302774427020503</v>
      </c>
      <c r="P177">
        <f t="shared" si="36"/>
        <v>1.1051126002413119</v>
      </c>
      <c r="Q177">
        <f t="shared" si="37"/>
        <v>0.1685819489711422</v>
      </c>
      <c r="R177">
        <f t="shared" si="38"/>
        <v>0.16858194897114198</v>
      </c>
    </row>
    <row r="178" spans="6:18">
      <c r="F178">
        <f t="shared" si="43"/>
        <v>17.59999999999998</v>
      </c>
      <c r="G178">
        <f t="shared" si="31"/>
        <v>327.5852316043426</v>
      </c>
      <c r="H178">
        <f t="shared" si="39"/>
        <v>1.3027744270205031</v>
      </c>
      <c r="I178" s="4">
        <f t="shared" si="32"/>
        <v>1.2500000000000001E-5</v>
      </c>
      <c r="J178" s="5">
        <f t="shared" si="40"/>
        <v>1.0772321428571281E-6</v>
      </c>
      <c r="K178" s="5">
        <f t="shared" si="41"/>
        <v>7.7199255163830653E-4</v>
      </c>
      <c r="L178" s="5">
        <f t="shared" si="35"/>
        <v>1.9272051158752405E-9</v>
      </c>
      <c r="M178" s="6">
        <f t="shared" si="33"/>
        <v>1.0364945401217423E-5</v>
      </c>
      <c r="N178">
        <f t="shared" si="34"/>
        <v>2.24E-4</v>
      </c>
      <c r="O178">
        <f t="shared" si="42"/>
        <v>0.1302774427020503</v>
      </c>
      <c r="P178">
        <f t="shared" si="36"/>
        <v>1.1054135629041917</v>
      </c>
      <c r="Q178">
        <f t="shared" si="37"/>
        <v>0.16832526373706044</v>
      </c>
      <c r="R178">
        <f t="shared" si="38"/>
        <v>0.16832526373706022</v>
      </c>
    </row>
    <row r="179" spans="6:18">
      <c r="F179">
        <f t="shared" si="43"/>
        <v>17.699999999999982</v>
      </c>
      <c r="G179">
        <f t="shared" si="31"/>
        <v>327.5852316043426</v>
      </c>
      <c r="H179">
        <f t="shared" si="39"/>
        <v>1.3027744270205031</v>
      </c>
      <c r="I179" s="4">
        <f t="shared" si="32"/>
        <v>1.2500000000000001E-5</v>
      </c>
      <c r="J179" s="5">
        <f t="shared" si="40"/>
        <v>1.0772321428571281E-6</v>
      </c>
      <c r="K179" s="5">
        <f t="shared" si="41"/>
        <v>7.7324255163830648E-4</v>
      </c>
      <c r="L179" s="5">
        <f t="shared" si="35"/>
        <v>1.9365817962301075E-9</v>
      </c>
      <c r="M179" s="6">
        <f t="shared" si="33"/>
        <v>1.0398538137214646E-5</v>
      </c>
      <c r="N179">
        <f t="shared" si="34"/>
        <v>2.24E-4</v>
      </c>
      <c r="O179">
        <f t="shared" si="42"/>
        <v>0.1302774427020503</v>
      </c>
      <c r="P179">
        <f t="shared" si="36"/>
        <v>1.1057125763082205</v>
      </c>
      <c r="Q179">
        <f t="shared" si="37"/>
        <v>0.16807024098815124</v>
      </c>
      <c r="R179">
        <f t="shared" si="38"/>
        <v>0.16807024098815102</v>
      </c>
    </row>
    <row r="180" spans="6:18">
      <c r="F180">
        <f t="shared" si="43"/>
        <v>17.799999999999983</v>
      </c>
      <c r="G180">
        <f t="shared" si="31"/>
        <v>327.5852316043426</v>
      </c>
      <c r="H180">
        <f t="shared" si="39"/>
        <v>1.3027744270205031</v>
      </c>
      <c r="I180" s="4">
        <f t="shared" si="32"/>
        <v>1.2500000000000001E-5</v>
      </c>
      <c r="J180" s="5">
        <f t="shared" si="40"/>
        <v>1.0772321428571281E-6</v>
      </c>
      <c r="K180" s="5">
        <f t="shared" si="41"/>
        <v>7.7449255163830643E-4</v>
      </c>
      <c r="L180" s="5">
        <f t="shared" si="35"/>
        <v>1.94598884174897E-9</v>
      </c>
      <c r="M180" s="6">
        <f t="shared" si="33"/>
        <v>1.0432185222119561E-5</v>
      </c>
      <c r="N180">
        <f t="shared" si="34"/>
        <v>2.24E-4</v>
      </c>
      <c r="O180">
        <f t="shared" si="42"/>
        <v>0.1302774427020503</v>
      </c>
      <c r="P180">
        <f t="shared" si="36"/>
        <v>1.1060096562089559</v>
      </c>
      <c r="Q180">
        <f t="shared" si="37"/>
        <v>0.16781686728680392</v>
      </c>
      <c r="R180">
        <f t="shared" si="38"/>
        <v>0.1678168672868037</v>
      </c>
    </row>
    <row r="181" spans="6:18">
      <c r="F181">
        <f t="shared" si="43"/>
        <v>17.899999999999984</v>
      </c>
      <c r="G181">
        <f t="shared" si="31"/>
        <v>327.5852316043426</v>
      </c>
      <c r="H181">
        <f t="shared" si="39"/>
        <v>1.3027744270205031</v>
      </c>
      <c r="I181" s="4">
        <f t="shared" si="32"/>
        <v>1.2500000000000001E-5</v>
      </c>
      <c r="J181" s="5">
        <f t="shared" si="40"/>
        <v>1.0772321428571281E-6</v>
      </c>
      <c r="K181" s="5">
        <f t="shared" si="41"/>
        <v>7.7574255163830638E-4</v>
      </c>
      <c r="L181" s="5">
        <f t="shared" si="35"/>
        <v>1.9554263015192138E-9</v>
      </c>
      <c r="M181" s="6">
        <f t="shared" si="33"/>
        <v>1.0465886655932171E-5</v>
      </c>
      <c r="N181">
        <f t="shared" si="34"/>
        <v>2.24E-4</v>
      </c>
      <c r="O181">
        <f t="shared" si="42"/>
        <v>0.1302774427020503</v>
      </c>
      <c r="P181">
        <f t="shared" si="36"/>
        <v>1.1063048182093826</v>
      </c>
      <c r="Q181">
        <f t="shared" si="37"/>
        <v>0.1675651293255345</v>
      </c>
      <c r="R181">
        <f t="shared" si="38"/>
        <v>0.16756512932553427</v>
      </c>
    </row>
    <row r="182" spans="6:18">
      <c r="F182">
        <f t="shared" si="43"/>
        <v>17.999999999999986</v>
      </c>
      <c r="G182">
        <f t="shared" si="31"/>
        <v>327.5852316043426</v>
      </c>
      <c r="H182">
        <f t="shared" si="39"/>
        <v>1.3027744270205031</v>
      </c>
      <c r="I182" s="4">
        <f t="shared" si="32"/>
        <v>1.2500000000000001E-5</v>
      </c>
      <c r="J182" s="5">
        <f t="shared" si="40"/>
        <v>1.0772321428571281E-6</v>
      </c>
      <c r="K182" s="5">
        <f t="shared" si="41"/>
        <v>7.7699255163830633E-4</v>
      </c>
      <c r="L182" s="5">
        <f t="shared" si="35"/>
        <v>1.9648942246282236E-9</v>
      </c>
      <c r="M182" s="6">
        <f t="shared" si="33"/>
        <v>1.0499642438652473E-5</v>
      </c>
      <c r="N182">
        <f t="shared" si="34"/>
        <v>2.24E-4</v>
      </c>
      <c r="O182">
        <f t="shared" si="42"/>
        <v>0.1302774427020503</v>
      </c>
      <c r="P182">
        <f t="shared" si="36"/>
        <v>1.1065980777616338</v>
      </c>
      <c r="Q182">
        <f t="shared" si="37"/>
        <v>0.16731501392551776</v>
      </c>
      <c r="R182">
        <f t="shared" si="38"/>
        <v>0.16731501392551754</v>
      </c>
    </row>
    <row r="183" spans="6:18">
      <c r="F183">
        <f t="shared" si="43"/>
        <v>18.099999999999987</v>
      </c>
      <c r="G183">
        <f t="shared" si="31"/>
        <v>327.5852316043426</v>
      </c>
      <c r="H183">
        <f t="shared" si="39"/>
        <v>1.3027744270205031</v>
      </c>
      <c r="I183" s="4">
        <f t="shared" si="32"/>
        <v>1.2500000000000001E-5</v>
      </c>
      <c r="J183" s="5">
        <f t="shared" si="40"/>
        <v>1.0772321428571281E-6</v>
      </c>
      <c r="K183" s="5">
        <f t="shared" si="41"/>
        <v>7.7824255163830628E-4</v>
      </c>
      <c r="L183" s="5">
        <f t="shared" si="35"/>
        <v>1.9743926601633852E-9</v>
      </c>
      <c r="M183" s="6">
        <f t="shared" si="33"/>
        <v>1.053345257028047E-5</v>
      </c>
      <c r="N183">
        <f t="shared" si="34"/>
        <v>2.24E-4</v>
      </c>
      <c r="O183">
        <f t="shared" si="42"/>
        <v>0.1302774427020503</v>
      </c>
      <c r="P183">
        <f t="shared" si="36"/>
        <v>1.106889450168689</v>
      </c>
      <c r="Q183">
        <f t="shared" si="37"/>
        <v>0.16706650803513845</v>
      </c>
      <c r="R183">
        <f t="shared" si="38"/>
        <v>0.16706650803513826</v>
      </c>
    </row>
    <row r="184" spans="6:18">
      <c r="F184">
        <f t="shared" si="43"/>
        <v>18.199999999999989</v>
      </c>
      <c r="G184">
        <f t="shared" si="31"/>
        <v>327.5852316043426</v>
      </c>
      <c r="H184">
        <f t="shared" si="39"/>
        <v>1.3027744270205031</v>
      </c>
      <c r="I184" s="4">
        <f t="shared" si="32"/>
        <v>1.2500000000000001E-5</v>
      </c>
      <c r="J184" s="5">
        <f t="shared" si="40"/>
        <v>1.0772321428571281E-6</v>
      </c>
      <c r="K184" s="5">
        <f t="shared" si="41"/>
        <v>7.7949255163830623E-4</v>
      </c>
      <c r="L184" s="5">
        <f t="shared" si="35"/>
        <v>1.9839216572120831E-9</v>
      </c>
      <c r="M184" s="6">
        <f t="shared" si="33"/>
        <v>1.0567317050816161E-5</v>
      </c>
      <c r="N184">
        <f t="shared" si="34"/>
        <v>2.24E-4</v>
      </c>
      <c r="O184">
        <f t="shared" si="42"/>
        <v>0.1302774427020503</v>
      </c>
      <c r="P184">
        <f t="shared" si="36"/>
        <v>1.107178950586051</v>
      </c>
      <c r="Q184">
        <f t="shared" si="37"/>
        <v>0.16681959872856106</v>
      </c>
      <c r="R184">
        <f t="shared" si="38"/>
        <v>0.16681959872856086</v>
      </c>
    </row>
    <row r="185" spans="6:18">
      <c r="F185">
        <f t="shared" si="43"/>
        <v>18.29999999999999</v>
      </c>
      <c r="G185">
        <f t="shared" si="31"/>
        <v>327.5852316043426</v>
      </c>
      <c r="H185">
        <f t="shared" si="39"/>
        <v>1.3027744270205031</v>
      </c>
      <c r="I185" s="4">
        <f t="shared" si="32"/>
        <v>1.2500000000000001E-5</v>
      </c>
      <c r="J185" s="5">
        <f t="shared" si="40"/>
        <v>1.0772321428571281E-6</v>
      </c>
      <c r="K185" s="5">
        <f t="shared" si="41"/>
        <v>7.8074255163830617E-4</v>
      </c>
      <c r="L185" s="5">
        <f t="shared" si="35"/>
        <v>1.993481264861703E-9</v>
      </c>
      <c r="M185" s="6">
        <f t="shared" si="33"/>
        <v>1.0601235880259543E-5</v>
      </c>
      <c r="N185">
        <f t="shared" si="34"/>
        <v>2.24E-4</v>
      </c>
      <c r="O185">
        <f t="shared" si="42"/>
        <v>0.1302774427020503</v>
      </c>
      <c r="P185">
        <f t="shared" si="36"/>
        <v>1.1074665940234028</v>
      </c>
      <c r="Q185">
        <f t="shared" si="37"/>
        <v>0.16657427320431781</v>
      </c>
      <c r="R185">
        <f t="shared" si="38"/>
        <v>0.16657427320431761</v>
      </c>
    </row>
    <row r="186" spans="6:18">
      <c r="F186">
        <f t="shared" si="43"/>
        <v>18.399999999999991</v>
      </c>
      <c r="G186">
        <f t="shared" si="31"/>
        <v>327.5852316043426</v>
      </c>
      <c r="H186">
        <f t="shared" si="39"/>
        <v>1.3027744270205031</v>
      </c>
      <c r="I186" s="4">
        <f t="shared" si="32"/>
        <v>1.2500000000000001E-5</v>
      </c>
      <c r="J186" s="5">
        <f t="shared" si="40"/>
        <v>1.0772321428571281E-6</v>
      </c>
      <c r="K186" s="5">
        <f t="shared" si="41"/>
        <v>7.8199255163830612E-4</v>
      </c>
      <c r="L186" s="5">
        <f t="shared" si="35"/>
        <v>2.0030715321996306E-9</v>
      </c>
      <c r="M186" s="6">
        <f t="shared" si="33"/>
        <v>1.0635209058610622E-5</v>
      </c>
      <c r="N186">
        <f t="shared" si="34"/>
        <v>2.24E-4</v>
      </c>
      <c r="O186">
        <f t="shared" si="42"/>
        <v>0.1302774427020503</v>
      </c>
      <c r="P186">
        <f t="shared" si="36"/>
        <v>1.1077523953462391</v>
      </c>
      <c r="Q186">
        <f t="shared" si="37"/>
        <v>0.16633051878391494</v>
      </c>
      <c r="R186">
        <f t="shared" si="38"/>
        <v>0.16633051878391475</v>
      </c>
    </row>
    <row r="187" spans="6:18">
      <c r="F187">
        <f t="shared" si="43"/>
        <v>18.499999999999993</v>
      </c>
      <c r="G187">
        <f t="shared" si="31"/>
        <v>327.5852316043426</v>
      </c>
      <c r="H187">
        <f t="shared" si="39"/>
        <v>1.3027744270205031</v>
      </c>
      <c r="I187" s="4">
        <f t="shared" si="32"/>
        <v>1.2500000000000001E-5</v>
      </c>
      <c r="J187" s="5">
        <f t="shared" si="40"/>
        <v>1.0772321428571281E-6</v>
      </c>
      <c r="K187" s="5">
        <f t="shared" si="41"/>
        <v>7.8324255163830607E-4</v>
      </c>
      <c r="L187" s="5">
        <f t="shared" si="35"/>
        <v>2.0126925083132499E-9</v>
      </c>
      <c r="M187" s="6">
        <f t="shared" si="33"/>
        <v>1.0669236585869392E-5</v>
      </c>
      <c r="N187">
        <f t="shared" si="34"/>
        <v>2.24E-4</v>
      </c>
      <c r="O187">
        <f t="shared" si="42"/>
        <v>0.1302774427020503</v>
      </c>
      <c r="P187">
        <f t="shared" si="36"/>
        <v>1.1080363692774835</v>
      </c>
      <c r="Q187">
        <f t="shared" si="37"/>
        <v>0.16608832291045661</v>
      </c>
      <c r="R187">
        <f t="shared" si="38"/>
        <v>0.16608832291045642</v>
      </c>
    </row>
    <row r="188" spans="6:18">
      <c r="F188">
        <f t="shared" si="43"/>
        <v>18.599999999999994</v>
      </c>
      <c r="G188">
        <f t="shared" si="31"/>
        <v>327.5852316043426</v>
      </c>
      <c r="H188">
        <f t="shared" si="39"/>
        <v>1.3027744270205031</v>
      </c>
      <c r="I188" s="4">
        <f t="shared" si="32"/>
        <v>1.2500000000000001E-5</v>
      </c>
      <c r="J188" s="5">
        <f t="shared" si="40"/>
        <v>1.0772321428571281E-6</v>
      </c>
      <c r="K188" s="5">
        <f t="shared" si="41"/>
        <v>7.8449255163830602E-4</v>
      </c>
      <c r="L188" s="5">
        <f t="shared" si="35"/>
        <v>2.0223442422899475E-9</v>
      </c>
      <c r="M188" s="6">
        <f t="shared" si="33"/>
        <v>1.070331846203586E-5</v>
      </c>
      <c r="N188">
        <f t="shared" si="34"/>
        <v>2.24E-4</v>
      </c>
      <c r="O188">
        <f t="shared" si="42"/>
        <v>0.1302774427020503</v>
      </c>
      <c r="P188">
        <f t="shared" si="36"/>
        <v>1.1083185303990775</v>
      </c>
      <c r="Q188">
        <f t="shared" si="37"/>
        <v>0.16584767314728655</v>
      </c>
      <c r="R188">
        <f t="shared" si="38"/>
        <v>0.16584767314728635</v>
      </c>
    </row>
    <row r="189" spans="6:18">
      <c r="F189">
        <f t="shared" si="43"/>
        <v>18.699999999999996</v>
      </c>
      <c r="G189">
        <f t="shared" si="31"/>
        <v>327.5852316043426</v>
      </c>
      <c r="H189">
        <f t="shared" si="39"/>
        <v>1.3027744270205031</v>
      </c>
      <c r="I189" s="4">
        <f t="shared" si="32"/>
        <v>1.2500000000000001E-5</v>
      </c>
      <c r="J189" s="5">
        <f t="shared" si="40"/>
        <v>1.0772321428571281E-6</v>
      </c>
      <c r="K189" s="5">
        <f t="shared" si="41"/>
        <v>7.8574255163830597E-4</v>
      </c>
      <c r="L189" s="5">
        <f t="shared" si="35"/>
        <v>2.0320267832171074E-9</v>
      </c>
      <c r="M189" s="6">
        <f t="shared" si="33"/>
        <v>1.0737454687110017E-5</v>
      </c>
      <c r="N189">
        <f t="shared" si="34"/>
        <v>2.24E-4</v>
      </c>
      <c r="O189">
        <f t="shared" si="42"/>
        <v>0.1302774427020503</v>
      </c>
      <c r="P189">
        <f t="shared" si="36"/>
        <v>1.1085988931535546</v>
      </c>
      <c r="Q189">
        <f t="shared" si="37"/>
        <v>0.16560855717664688</v>
      </c>
      <c r="R189">
        <f t="shared" si="38"/>
        <v>0.16560855717664669</v>
      </c>
    </row>
    <row r="190" spans="6:18">
      <c r="F190">
        <f t="shared" si="43"/>
        <v>18.799999999999997</v>
      </c>
      <c r="G190">
        <f t="shared" si="31"/>
        <v>327.5852316043426</v>
      </c>
      <c r="H190">
        <f t="shared" si="39"/>
        <v>1.3027744270205031</v>
      </c>
      <c r="I190" s="4">
        <f t="shared" si="32"/>
        <v>1.2500000000000001E-5</v>
      </c>
      <c r="J190" s="5">
        <f t="shared" si="40"/>
        <v>1.0772321428571281E-6</v>
      </c>
      <c r="K190" s="5">
        <f t="shared" si="41"/>
        <v>7.8699255163830592E-4</v>
      </c>
      <c r="L190" s="5">
        <f t="shared" si="35"/>
        <v>2.0417401801821154E-9</v>
      </c>
      <c r="M190" s="6">
        <f t="shared" si="33"/>
        <v>1.0771645261091868E-5</v>
      </c>
      <c r="N190">
        <f t="shared" si="34"/>
        <v>2.24E-4</v>
      </c>
      <c r="O190">
        <f t="shared" si="42"/>
        <v>0.1302774427020503</v>
      </c>
      <c r="P190">
        <f t="shared" si="36"/>
        <v>1.108877471845594</v>
      </c>
      <c r="Q190">
        <f t="shared" si="37"/>
        <v>0.16537096279835409</v>
      </c>
      <c r="R190">
        <f t="shared" si="38"/>
        <v>0.16537096279835389</v>
      </c>
    </row>
    <row r="191" spans="6:18">
      <c r="F191">
        <f t="shared" si="43"/>
        <v>18.899999999999999</v>
      </c>
      <c r="G191">
        <f t="shared" si="31"/>
        <v>327.5852316043426</v>
      </c>
      <c r="H191">
        <f t="shared" si="39"/>
        <v>1.3027744270205031</v>
      </c>
      <c r="I191" s="4">
        <f t="shared" si="32"/>
        <v>1.2500000000000001E-5</v>
      </c>
      <c r="J191" s="5">
        <f t="shared" si="40"/>
        <v>1.0772321428571281E-6</v>
      </c>
      <c r="K191" s="5">
        <f t="shared" si="41"/>
        <v>7.8824255163830587E-4</v>
      </c>
      <c r="L191" s="5">
        <f t="shared" si="35"/>
        <v>2.0514844822723563E-9</v>
      </c>
      <c r="M191" s="6">
        <f t="shared" si="33"/>
        <v>1.0805890183981413E-5</v>
      </c>
      <c r="N191">
        <f t="shared" si="34"/>
        <v>2.24E-4</v>
      </c>
      <c r="O191">
        <f t="shared" si="42"/>
        <v>0.1302774427020503</v>
      </c>
      <c r="P191">
        <f t="shared" si="36"/>
        <v>1.1091542806435508</v>
      </c>
      <c r="Q191">
        <f t="shared" si="37"/>
        <v>0.16513487792849185</v>
      </c>
      <c r="R191">
        <f t="shared" si="38"/>
        <v>0.16513487792849163</v>
      </c>
    </row>
    <row r="192" spans="6:18">
      <c r="F192">
        <f t="shared" si="43"/>
        <v>19</v>
      </c>
      <c r="G192">
        <f t="shared" si="31"/>
        <v>327.5852316043426</v>
      </c>
      <c r="H192">
        <f t="shared" si="39"/>
        <v>1.3027744270205031</v>
      </c>
      <c r="I192" s="4">
        <f t="shared" si="32"/>
        <v>1.2500000000000001E-5</v>
      </c>
      <c r="J192" s="5">
        <f t="shared" si="40"/>
        <v>1.0772321428571281E-6</v>
      </c>
      <c r="K192" s="5">
        <f t="shared" si="41"/>
        <v>7.8949255163830582E-4</v>
      </c>
      <c r="L192" s="5">
        <f t="shared" si="35"/>
        <v>2.0612597385752162E-9</v>
      </c>
      <c r="M192" s="6">
        <f t="shared" si="33"/>
        <v>1.0840189455778656E-5</v>
      </c>
      <c r="N192">
        <f t="shared" si="34"/>
        <v>2.24E-4</v>
      </c>
      <c r="O192">
        <f t="shared" si="42"/>
        <v>0.1302774427020503</v>
      </c>
      <c r="P192">
        <f t="shared" si="36"/>
        <v>1.1094293335809706</v>
      </c>
      <c r="Q192">
        <f t="shared" si="37"/>
        <v>0.16490029059812028</v>
      </c>
      <c r="R192">
        <f t="shared" si="38"/>
        <v>0.16490029059812006</v>
      </c>
    </row>
    <row r="193" spans="6:18">
      <c r="F193">
        <f t="shared" si="43"/>
        <v>19.100000000000001</v>
      </c>
      <c r="G193">
        <f t="shared" si="31"/>
        <v>327.5852316043426</v>
      </c>
      <c r="H193">
        <f t="shared" si="39"/>
        <v>1.3027744270205031</v>
      </c>
      <c r="I193" s="4">
        <f t="shared" si="32"/>
        <v>1.2500000000000001E-5</v>
      </c>
      <c r="J193" s="5">
        <f t="shared" si="40"/>
        <v>1.0772321428571281E-6</v>
      </c>
      <c r="K193" s="5">
        <f t="shared" si="41"/>
        <v>7.9074255163830577E-4</v>
      </c>
      <c r="L193" s="5">
        <f t="shared" si="35"/>
        <v>2.0710659981780792E-9</v>
      </c>
      <c r="M193" s="6">
        <f t="shared" si="33"/>
        <v>1.0874543076483589E-5</v>
      </c>
      <c r="N193">
        <f t="shared" si="34"/>
        <v>2.24E-4</v>
      </c>
      <c r="O193">
        <f t="shared" si="42"/>
        <v>0.1302774427020503</v>
      </c>
      <c r="P193">
        <f t="shared" si="36"/>
        <v>1.1097026445580846</v>
      </c>
      <c r="Q193">
        <f t="shared" si="37"/>
        <v>0.16466718895200175</v>
      </c>
      <c r="R193">
        <f t="shared" si="38"/>
        <v>0.16466718895200153</v>
      </c>
    </row>
    <row r="194" spans="6:18">
      <c r="F194">
        <f t="shared" si="43"/>
        <v>19.200000000000003</v>
      </c>
      <c r="G194">
        <f t="shared" ref="G194:G257" si="44">Tc+R_*F194</f>
        <v>327.5852316043426</v>
      </c>
      <c r="H194">
        <f t="shared" si="39"/>
        <v>1.3027744270205031</v>
      </c>
      <c r="I194" s="4">
        <f t="shared" ref="I194:I257" si="45">we</f>
        <v>1.2500000000000001E-5</v>
      </c>
      <c r="J194" s="5">
        <f t="shared" si="40"/>
        <v>1.0772321428571281E-6</v>
      </c>
      <c r="K194" s="5">
        <f t="shared" si="41"/>
        <v>7.9199255163830572E-4</v>
      </c>
      <c r="L194" s="5">
        <f t="shared" si="35"/>
        <v>2.0809033101683314E-9</v>
      </c>
      <c r="M194" s="6">
        <f t="shared" ref="M194:M257" si="46">f2_*f3_/f1_/K194*L194</f>
        <v>1.0908951046096215E-5</v>
      </c>
      <c r="N194">
        <f t="shared" ref="N194:N257" si="47">del_dl</f>
        <v>2.24E-4</v>
      </c>
      <c r="O194">
        <f t="shared" si="42"/>
        <v>0.1302774427020503</v>
      </c>
      <c r="P194">
        <f t="shared" si="36"/>
        <v>1.1099742273432818</v>
      </c>
      <c r="Q194">
        <f t="shared" si="37"/>
        <v>0.16443556124734263</v>
      </c>
      <c r="R194">
        <f t="shared" si="38"/>
        <v>0.1644355612473424</v>
      </c>
    </row>
    <row r="195" spans="6:18">
      <c r="F195">
        <f t="shared" si="43"/>
        <v>19.300000000000004</v>
      </c>
      <c r="G195">
        <f t="shared" si="44"/>
        <v>327.5852316043426</v>
      </c>
      <c r="H195">
        <f t="shared" si="39"/>
        <v>1.3027744270205031</v>
      </c>
      <c r="I195" s="4">
        <f t="shared" si="45"/>
        <v>1.2500000000000001E-5</v>
      </c>
      <c r="J195" s="5">
        <f t="shared" si="40"/>
        <v>1.0772321428571281E-6</v>
      </c>
      <c r="K195" s="5">
        <f t="shared" si="41"/>
        <v>7.9324255163830567E-4</v>
      </c>
      <c r="L195" s="5">
        <f t="shared" ref="L195:L258" si="48">K195^3*4/3*PI()</f>
        <v>2.0907717236333578E-9</v>
      </c>
      <c r="M195" s="6">
        <f t="shared" si="46"/>
        <v>1.0943413364616537E-5</v>
      </c>
      <c r="N195">
        <f t="shared" si="47"/>
        <v>2.24E-4</v>
      </c>
      <c r="O195">
        <f t="shared" si="42"/>
        <v>0.1302774427020503</v>
      </c>
      <c r="P195">
        <f t="shared" ref="P195:P258" si="49">R195*O195+(1-R195)*H195</f>
        <v>1.1102440955745694</v>
      </c>
      <c r="Q195">
        <f t="shared" ref="Q195:Q258" si="50">Q194+pl/ps*Dl/N194*((Tc-Tf)/ml-Co)/H194/(1-kpart)*M194*dt/L194-Q194*3/K194*we*dt</f>
        <v>0.16420539585255109</v>
      </c>
      <c r="R195">
        <f t="shared" ref="R195:R258" si="51">esidtGeral(R194,K194,MAX(I194,J194),pl,ps,kpart,H194,(H195-H194)/dt,M194,L194,Dl,N194,Co,dt)</f>
        <v>0.16420539585255087</v>
      </c>
    </row>
    <row r="196" spans="6:18">
      <c r="F196">
        <f t="shared" si="43"/>
        <v>19.400000000000006</v>
      </c>
      <c r="G196">
        <f t="shared" si="44"/>
        <v>327.5852316043426</v>
      </c>
      <c r="H196">
        <f t="shared" si="39"/>
        <v>1.3027744270205031</v>
      </c>
      <c r="I196" s="4">
        <f t="shared" si="45"/>
        <v>1.2500000000000001E-5</v>
      </c>
      <c r="J196" s="5">
        <f t="shared" si="40"/>
        <v>1.0772321428571281E-6</v>
      </c>
      <c r="K196" s="5">
        <f t="shared" si="41"/>
        <v>7.9449255163830561E-4</v>
      </c>
      <c r="L196" s="5">
        <f t="shared" si="48"/>
        <v>2.1006712876605431E-9</v>
      </c>
      <c r="M196" s="6">
        <f t="shared" si="46"/>
        <v>1.0977930032044553E-5</v>
      </c>
      <c r="N196">
        <f t="shared" si="47"/>
        <v>2.24E-4</v>
      </c>
      <c r="O196">
        <f t="shared" si="42"/>
        <v>0.1302774427020503</v>
      </c>
      <c r="P196">
        <f t="shared" si="49"/>
        <v>1.1105122627610078</v>
      </c>
      <c r="Q196">
        <f t="shared" si="50"/>
        <v>0.16397668124601036</v>
      </c>
      <c r="R196">
        <f t="shared" si="51"/>
        <v>0.16397668124601011</v>
      </c>
    </row>
    <row r="197" spans="6:18">
      <c r="F197">
        <f t="shared" si="43"/>
        <v>19.500000000000007</v>
      </c>
      <c r="G197">
        <f t="shared" si="44"/>
        <v>327.5852316043426</v>
      </c>
      <c r="H197">
        <f t="shared" si="39"/>
        <v>1.3027744270205031</v>
      </c>
      <c r="I197" s="4">
        <f t="shared" si="45"/>
        <v>1.2500000000000001E-5</v>
      </c>
      <c r="J197" s="5">
        <f t="shared" si="40"/>
        <v>1.0772321428571281E-6</v>
      </c>
      <c r="K197" s="5">
        <f t="shared" si="41"/>
        <v>7.9574255163830556E-4</v>
      </c>
      <c r="L197" s="5">
        <f t="shared" si="48"/>
        <v>2.1106020513372727E-9</v>
      </c>
      <c r="M197" s="6">
        <f t="shared" si="46"/>
        <v>1.1012501048380258E-5</v>
      </c>
      <c r="N197">
        <f t="shared" si="47"/>
        <v>2.24E-4</v>
      </c>
      <c r="O197">
        <f t="shared" si="42"/>
        <v>0.1302774427020503</v>
      </c>
      <c r="P197">
        <f t="shared" si="49"/>
        <v>1.1107787422841333</v>
      </c>
      <c r="Q197">
        <f t="shared" si="50"/>
        <v>0.16374940601486762</v>
      </c>
      <c r="R197">
        <f t="shared" si="51"/>
        <v>0.16374940601486734</v>
      </c>
    </row>
    <row r="198" spans="6:18">
      <c r="F198">
        <f t="shared" si="43"/>
        <v>19.600000000000009</v>
      </c>
      <c r="G198">
        <f t="shared" si="44"/>
        <v>327.5852316043426</v>
      </c>
      <c r="H198">
        <f t="shared" si="39"/>
        <v>1.3027744270205031</v>
      </c>
      <c r="I198" s="4">
        <f t="shared" si="45"/>
        <v>1.2500000000000001E-5</v>
      </c>
      <c r="J198" s="5">
        <f t="shared" si="40"/>
        <v>1.0772321428571281E-6</v>
      </c>
      <c r="K198" s="5">
        <f t="shared" si="41"/>
        <v>7.9699255163830551E-4</v>
      </c>
      <c r="L198" s="5">
        <f t="shared" si="48"/>
        <v>2.1205640637509318E-9</v>
      </c>
      <c r="M198" s="6">
        <f t="shared" si="46"/>
        <v>1.1047126413623658E-5</v>
      </c>
      <c r="N198">
        <f t="shared" si="47"/>
        <v>2.24E-4</v>
      </c>
      <c r="O198">
        <f t="shared" si="42"/>
        <v>0.1302774427020503</v>
      </c>
      <c r="P198">
        <f t="shared" si="49"/>
        <v>1.1110435473993572</v>
      </c>
      <c r="Q198">
        <f t="shared" si="50"/>
        <v>0.16352355885383793</v>
      </c>
      <c r="R198">
        <f t="shared" si="51"/>
        <v>0.16352355885383768</v>
      </c>
    </row>
    <row r="199" spans="6:18">
      <c r="F199">
        <f t="shared" si="43"/>
        <v>19.70000000000001</v>
      </c>
      <c r="G199">
        <f t="shared" si="44"/>
        <v>327.5852316043426</v>
      </c>
      <c r="H199">
        <f t="shared" si="39"/>
        <v>1.3027744270205031</v>
      </c>
      <c r="I199" s="4">
        <f t="shared" si="45"/>
        <v>1.2500000000000001E-5</v>
      </c>
      <c r="J199" s="5">
        <f t="shared" si="40"/>
        <v>1.0772321428571281E-6</v>
      </c>
      <c r="K199" s="5">
        <f t="shared" si="41"/>
        <v>7.9824255163830546E-4</v>
      </c>
      <c r="L199" s="5">
        <f t="shared" si="48"/>
        <v>2.1305573739889067E-9</v>
      </c>
      <c r="M199" s="6">
        <f t="shared" si="46"/>
        <v>1.1081806127774755E-5</v>
      </c>
      <c r="N199">
        <f t="shared" si="47"/>
        <v>2.24E-4</v>
      </c>
      <c r="O199">
        <f t="shared" si="42"/>
        <v>0.1302774427020503</v>
      </c>
      <c r="P199">
        <f t="shared" si="49"/>
        <v>1.1113066912373546</v>
      </c>
      <c r="Q199">
        <f t="shared" si="50"/>
        <v>0.16329912856402348</v>
      </c>
      <c r="R199">
        <f t="shared" si="51"/>
        <v>0.1632991285640232</v>
      </c>
    </row>
    <row r="200" spans="6:18">
      <c r="F200">
        <f t="shared" si="43"/>
        <v>19.800000000000011</v>
      </c>
      <c r="G200">
        <f t="shared" si="44"/>
        <v>327.5852316043426</v>
      </c>
      <c r="H200">
        <f t="shared" si="39"/>
        <v>1.3027744270205031</v>
      </c>
      <c r="I200" s="4">
        <f t="shared" si="45"/>
        <v>1.2500000000000001E-5</v>
      </c>
      <c r="J200" s="5">
        <f t="shared" si="40"/>
        <v>1.0772321428571281E-6</v>
      </c>
      <c r="K200" s="5">
        <f t="shared" si="41"/>
        <v>7.9949255163830541E-4</v>
      </c>
      <c r="L200" s="5">
        <f t="shared" si="48"/>
        <v>2.1405820311385812E-9</v>
      </c>
      <c r="M200" s="6">
        <f t="shared" si="46"/>
        <v>1.1116540190833547E-5</v>
      </c>
      <c r="N200">
        <f t="shared" si="47"/>
        <v>2.24E-4</v>
      </c>
      <c r="O200">
        <f t="shared" si="42"/>
        <v>0.1302774427020503</v>
      </c>
      <c r="P200">
        <f t="shared" si="49"/>
        <v>1.1115681868054277</v>
      </c>
      <c r="Q200">
        <f t="shared" si="50"/>
        <v>0.16307610405174713</v>
      </c>
      <c r="R200">
        <f t="shared" si="51"/>
        <v>0.16307610405174686</v>
      </c>
    </row>
    <row r="201" spans="6:18">
      <c r="F201">
        <f t="shared" si="43"/>
        <v>19.900000000000013</v>
      </c>
      <c r="G201">
        <f t="shared" si="44"/>
        <v>327.5852316043426</v>
      </c>
      <c r="H201">
        <f t="shared" si="39"/>
        <v>1.3027744270205031</v>
      </c>
      <c r="I201" s="4">
        <f t="shared" si="45"/>
        <v>1.2500000000000001E-5</v>
      </c>
      <c r="J201" s="5">
        <f t="shared" si="40"/>
        <v>1.0772321428571281E-6</v>
      </c>
      <c r="K201" s="5">
        <f t="shared" si="41"/>
        <v>8.0074255163830536E-4</v>
      </c>
      <c r="L201" s="5">
        <f t="shared" si="48"/>
        <v>2.1506380842873409E-9</v>
      </c>
      <c r="M201" s="6">
        <f t="shared" si="46"/>
        <v>1.1151328602800027E-5</v>
      </c>
      <c r="N201">
        <f t="shared" si="47"/>
        <v>2.24E-4</v>
      </c>
      <c r="O201">
        <f t="shared" si="42"/>
        <v>0.1302774427020503</v>
      </c>
      <c r="P201">
        <f t="shared" si="49"/>
        <v>1.1118280469888588</v>
      </c>
      <c r="Q201">
        <f t="shared" si="50"/>
        <v>0.16285447432740108</v>
      </c>
      <c r="R201">
        <f t="shared" si="51"/>
        <v>0.1628544743274008</v>
      </c>
    </row>
    <row r="202" spans="6:18">
      <c r="F202">
        <f t="shared" si="43"/>
        <v>20.000000000000014</v>
      </c>
      <c r="G202">
        <f t="shared" si="44"/>
        <v>327.5852316043426</v>
      </c>
      <c r="H202">
        <f t="shared" si="39"/>
        <v>1.3027744270205031</v>
      </c>
      <c r="I202" s="4">
        <f t="shared" si="45"/>
        <v>1.2500000000000001E-5</v>
      </c>
      <c r="J202" s="5">
        <f t="shared" si="40"/>
        <v>1.0772321428571281E-6</v>
      </c>
      <c r="K202" s="5">
        <f t="shared" si="41"/>
        <v>8.0199255163830531E-4</v>
      </c>
      <c r="L202" s="5">
        <f t="shared" si="48"/>
        <v>2.1607255825225717E-9</v>
      </c>
      <c r="M202" s="6">
        <f t="shared" si="46"/>
        <v>1.1186171363674206E-5</v>
      </c>
      <c r="N202">
        <f t="shared" si="47"/>
        <v>2.24E-4</v>
      </c>
      <c r="O202">
        <f t="shared" si="42"/>
        <v>0.1302774427020503</v>
      </c>
      <c r="P202">
        <f t="shared" si="49"/>
        <v>1.1120862845522423</v>
      </c>
      <c r="Q202">
        <f t="shared" si="50"/>
        <v>0.1626342285043095</v>
      </c>
      <c r="R202">
        <f t="shared" si="51"/>
        <v>0.16263422850430923</v>
      </c>
    </row>
    <row r="203" spans="6:18">
      <c r="F203">
        <f t="shared" si="43"/>
        <v>20.100000000000016</v>
      </c>
      <c r="G203">
        <f t="shared" si="44"/>
        <v>327.5852316043426</v>
      </c>
      <c r="H203">
        <f t="shared" si="39"/>
        <v>1.3027744270205031</v>
      </c>
      <c r="I203" s="4">
        <f t="shared" si="45"/>
        <v>1.2500000000000001E-5</v>
      </c>
      <c r="J203" s="5">
        <f t="shared" si="40"/>
        <v>1.0772321428571281E-6</v>
      </c>
      <c r="K203" s="5">
        <f t="shared" si="41"/>
        <v>8.0324255163830526E-4</v>
      </c>
      <c r="L203" s="5">
        <f t="shared" si="48"/>
        <v>2.1708445749316581E-9</v>
      </c>
      <c r="M203" s="6">
        <f t="shared" si="46"/>
        <v>1.1221068473456078E-5</v>
      </c>
      <c r="N203">
        <f t="shared" si="47"/>
        <v>2.24E-4</v>
      </c>
      <c r="O203">
        <f t="shared" si="42"/>
        <v>0.1302774427020503</v>
      </c>
      <c r="P203">
        <f t="shared" si="49"/>
        <v>1.1123429121408022</v>
      </c>
      <c r="Q203">
        <f t="shared" si="50"/>
        <v>0.16241535579760563</v>
      </c>
      <c r="R203">
        <f t="shared" si="51"/>
        <v>0.16241535579760535</v>
      </c>
    </row>
    <row r="204" spans="6:18">
      <c r="F204">
        <f t="shared" si="43"/>
        <v>20.200000000000017</v>
      </c>
      <c r="G204">
        <f t="shared" si="44"/>
        <v>327.5852316043426</v>
      </c>
      <c r="H204">
        <f t="shared" si="39"/>
        <v>1.3027744270205031</v>
      </c>
      <c r="I204" s="4">
        <f t="shared" si="45"/>
        <v>1.2500000000000001E-5</v>
      </c>
      <c r="J204" s="5">
        <f t="shared" si="40"/>
        <v>1.0772321428571281E-6</v>
      </c>
      <c r="K204" s="5">
        <f t="shared" si="41"/>
        <v>8.0449255163830521E-4</v>
      </c>
      <c r="L204" s="5">
        <f t="shared" si="48"/>
        <v>2.180995110601985E-9</v>
      </c>
      <c r="M204" s="6">
        <f t="shared" si="46"/>
        <v>1.1256019932145641E-5</v>
      </c>
      <c r="N204">
        <f t="shared" si="47"/>
        <v>2.24E-4</v>
      </c>
      <c r="O204">
        <f t="shared" si="42"/>
        <v>0.1302774427020503</v>
      </c>
      <c r="P204">
        <f t="shared" si="49"/>
        <v>1.1125979422816918</v>
      </c>
      <c r="Q204">
        <f t="shared" si="50"/>
        <v>0.16219784552312264</v>
      </c>
      <c r="R204">
        <f t="shared" si="51"/>
        <v>0.16219784552312233</v>
      </c>
    </row>
    <row r="205" spans="6:18">
      <c r="F205">
        <f t="shared" si="43"/>
        <v>20.300000000000018</v>
      </c>
      <c r="G205">
        <f t="shared" si="44"/>
        <v>327.5852316043426</v>
      </c>
      <c r="H205">
        <f t="shared" si="39"/>
        <v>1.3027744270205031</v>
      </c>
      <c r="I205" s="4">
        <f t="shared" si="45"/>
        <v>1.2500000000000001E-5</v>
      </c>
      <c r="J205" s="5">
        <f t="shared" si="40"/>
        <v>1.0772321428571281E-6</v>
      </c>
      <c r="K205" s="5">
        <f t="shared" si="41"/>
        <v>8.0574255163830516E-4</v>
      </c>
      <c r="L205" s="5">
        <f t="shared" si="48"/>
        <v>2.1911772386209385E-9</v>
      </c>
      <c r="M205" s="6">
        <f t="shared" si="46"/>
        <v>1.1291025739742898E-5</v>
      </c>
      <c r="N205">
        <f t="shared" si="47"/>
        <v>2.24E-4</v>
      </c>
      <c r="O205">
        <f t="shared" si="42"/>
        <v>0.1302774427020503</v>
      </c>
      <c r="P205">
        <f t="shared" si="49"/>
        <v>1.1128513873852783</v>
      </c>
      <c r="Q205">
        <f t="shared" si="50"/>
        <v>0.16198168709629837</v>
      </c>
      <c r="R205">
        <f t="shared" si="51"/>
        <v>0.16198168709629807</v>
      </c>
    </row>
    <row r="206" spans="6:18">
      <c r="F206">
        <f t="shared" si="43"/>
        <v>20.40000000000002</v>
      </c>
      <c r="G206">
        <f t="shared" si="44"/>
        <v>327.5852316043426</v>
      </c>
      <c r="H206">
        <f t="shared" si="39"/>
        <v>1.3027744270205031</v>
      </c>
      <c r="I206" s="4">
        <f t="shared" si="45"/>
        <v>1.2500000000000001E-5</v>
      </c>
      <c r="J206" s="5">
        <f t="shared" si="40"/>
        <v>1.0772321428571281E-6</v>
      </c>
      <c r="K206" s="5">
        <f t="shared" si="41"/>
        <v>8.069925516383051E-4</v>
      </c>
      <c r="L206" s="5">
        <f t="shared" si="48"/>
        <v>2.2013910080759036E-9</v>
      </c>
      <c r="M206" s="6">
        <f t="shared" si="46"/>
        <v>1.1326085896247852E-5</v>
      </c>
      <c r="N206">
        <f t="shared" si="47"/>
        <v>2.24E-4</v>
      </c>
      <c r="O206">
        <f t="shared" si="42"/>
        <v>0.1302774427020503</v>
      </c>
      <c r="P206">
        <f t="shared" si="49"/>
        <v>1.113103259746411</v>
      </c>
      <c r="Q206">
        <f t="shared" si="50"/>
        <v>0.1617668700310938</v>
      </c>
      <c r="R206">
        <f t="shared" si="51"/>
        <v>0.1617668700310935</v>
      </c>
    </row>
    <row r="207" spans="6:18">
      <c r="F207">
        <f t="shared" si="43"/>
        <v>20.500000000000021</v>
      </c>
      <c r="G207">
        <f t="shared" si="44"/>
        <v>327.5852316043426</v>
      </c>
      <c r="H207">
        <f t="shared" si="39"/>
        <v>1.3027744270205031</v>
      </c>
      <c r="I207" s="4">
        <f t="shared" si="45"/>
        <v>1.2500000000000001E-5</v>
      </c>
      <c r="J207" s="5">
        <f t="shared" si="40"/>
        <v>1.0772321428571281E-6</v>
      </c>
      <c r="K207" s="5">
        <f t="shared" si="41"/>
        <v>8.0824255163830505E-4</v>
      </c>
      <c r="L207" s="5">
        <f t="shared" si="48"/>
        <v>2.2116364680542646E-9</v>
      </c>
      <c r="M207" s="6">
        <f t="shared" si="46"/>
        <v>1.1361200401660497E-5</v>
      </c>
      <c r="N207">
        <f t="shared" si="47"/>
        <v>2.24E-4</v>
      </c>
      <c r="O207">
        <f t="shared" si="42"/>
        <v>0.1302774427020503</v>
      </c>
      <c r="P207">
        <f t="shared" si="49"/>
        <v>1.1133535715456733</v>
      </c>
      <c r="Q207">
        <f t="shared" si="50"/>
        <v>0.16155338393892466</v>
      </c>
      <c r="R207">
        <f t="shared" si="51"/>
        <v>0.16155338393892435</v>
      </c>
    </row>
    <row r="208" spans="6:18">
      <c r="F208">
        <f t="shared" si="43"/>
        <v>20.600000000000023</v>
      </c>
      <c r="G208">
        <f t="shared" si="44"/>
        <v>327.5852316043426</v>
      </c>
      <c r="H208">
        <f t="shared" si="39"/>
        <v>1.3027744270205031</v>
      </c>
      <c r="I208" s="4">
        <f t="shared" si="45"/>
        <v>1.2500000000000001E-5</v>
      </c>
      <c r="J208" s="5">
        <f t="shared" si="40"/>
        <v>1.0772321428571281E-6</v>
      </c>
      <c r="K208" s="5">
        <f t="shared" si="41"/>
        <v>8.09492551638305E-4</v>
      </c>
      <c r="L208" s="5">
        <f t="shared" si="48"/>
        <v>2.2219136676434078E-9</v>
      </c>
      <c r="M208" s="6">
        <f t="shared" si="46"/>
        <v>1.1396369255980836E-5</v>
      </c>
      <c r="N208">
        <f t="shared" si="47"/>
        <v>2.24E-4</v>
      </c>
      <c r="O208">
        <f t="shared" si="42"/>
        <v>0.1302774427020503</v>
      </c>
      <c r="P208">
        <f t="shared" si="49"/>
        <v>1.1136023348506203</v>
      </c>
      <c r="Q208">
        <f t="shared" si="50"/>
        <v>0.16134121852760644</v>
      </c>
      <c r="R208">
        <f t="shared" si="51"/>
        <v>0.16134121852760613</v>
      </c>
    </row>
    <row r="209" spans="6:18">
      <c r="F209">
        <f t="shared" si="43"/>
        <v>20.700000000000024</v>
      </c>
      <c r="G209">
        <f t="shared" si="44"/>
        <v>327.5852316043426</v>
      </c>
      <c r="H209">
        <f t="shared" si="39"/>
        <v>1.3027744270205031</v>
      </c>
      <c r="I209" s="4">
        <f t="shared" si="45"/>
        <v>1.2500000000000001E-5</v>
      </c>
      <c r="J209" s="5">
        <f t="shared" si="40"/>
        <v>1.0772321428571281E-6</v>
      </c>
      <c r="K209" s="5">
        <f t="shared" si="41"/>
        <v>8.1074255163830495E-4</v>
      </c>
      <c r="L209" s="5">
        <f t="shared" si="48"/>
        <v>2.2322226559307183E-9</v>
      </c>
      <c r="M209" s="6">
        <f t="shared" si="46"/>
        <v>1.1431592459208871E-5</v>
      </c>
      <c r="N209">
        <f t="shared" si="47"/>
        <v>2.24E-4</v>
      </c>
      <c r="O209">
        <f t="shared" si="42"/>
        <v>0.1302774427020503</v>
      </c>
      <c r="P209">
        <f t="shared" si="49"/>
        <v>1.1138495616170012</v>
      </c>
      <c r="Q209">
        <f t="shared" si="50"/>
        <v>0.16113036360031235</v>
      </c>
      <c r="R209">
        <f t="shared" si="51"/>
        <v>0.16113036360031208</v>
      </c>
    </row>
    <row r="210" spans="6:18">
      <c r="F210">
        <f t="shared" si="43"/>
        <v>20.800000000000026</v>
      </c>
      <c r="G210">
        <f t="shared" si="44"/>
        <v>327.5852316043426</v>
      </c>
      <c r="H210">
        <f t="shared" si="39"/>
        <v>1.3027744270205031</v>
      </c>
      <c r="I210" s="4">
        <f t="shared" si="45"/>
        <v>1.2500000000000001E-5</v>
      </c>
      <c r="J210" s="5">
        <f t="shared" si="40"/>
        <v>1.0772321428571281E-6</v>
      </c>
      <c r="K210" s="5">
        <f t="shared" si="41"/>
        <v>8.119925516383049E-4</v>
      </c>
      <c r="L210" s="5">
        <f t="shared" si="48"/>
        <v>2.2425634820035807E-9</v>
      </c>
      <c r="M210" s="6">
        <f t="shared" si="46"/>
        <v>1.1466870011344595E-5</v>
      </c>
      <c r="N210">
        <f t="shared" si="47"/>
        <v>2.24E-4</v>
      </c>
      <c r="O210">
        <f t="shared" si="42"/>
        <v>0.1302774427020503</v>
      </c>
      <c r="P210">
        <f t="shared" si="49"/>
        <v>1.1140952636899648</v>
      </c>
      <c r="Q210">
        <f t="shared" si="50"/>
        <v>0.16092080905454426</v>
      </c>
      <c r="R210">
        <f t="shared" si="51"/>
        <v>0.16092080905454398</v>
      </c>
    </row>
    <row r="211" spans="6:18">
      <c r="F211">
        <f t="shared" si="43"/>
        <v>20.900000000000027</v>
      </c>
      <c r="G211">
        <f t="shared" si="44"/>
        <v>327.5852316043426</v>
      </c>
      <c r="H211">
        <f t="shared" ref="H211:H274" si="52">(G211-Tf)/ml</f>
        <v>1.3027744270205031</v>
      </c>
      <c r="I211" s="4">
        <f t="shared" si="45"/>
        <v>1.2500000000000001E-5</v>
      </c>
      <c r="J211" s="5">
        <f t="shared" ref="J211:J274" si="53">Glob(H211,N211,Dl,Co,kpart)</f>
        <v>1.0772321428571281E-6</v>
      </c>
      <c r="K211" s="5">
        <f t="shared" ref="K211:K274" si="54">I210*dt+K210</f>
        <v>8.1324255163830485E-4</v>
      </c>
      <c r="L211" s="5">
        <f t="shared" si="48"/>
        <v>2.2529361949493803E-9</v>
      </c>
      <c r="M211" s="6">
        <f t="shared" si="46"/>
        <v>1.1502201912388013E-5</v>
      </c>
      <c r="N211">
        <f t="shared" si="47"/>
        <v>2.24E-4</v>
      </c>
      <c r="O211">
        <f t="shared" ref="O211:O274" si="55">O210+(kpart*H210-O210)/L210/R210*(L210*(R211-R210)+R210*MAX(I210,J210)*M210*dt)</f>
        <v>0.1302774427020503</v>
      </c>
      <c r="P211">
        <f t="shared" si="49"/>
        <v>1.114339452805251</v>
      </c>
      <c r="Q211">
        <f t="shared" si="50"/>
        <v>0.16071254488111605</v>
      </c>
      <c r="R211">
        <f t="shared" si="51"/>
        <v>0.16071254488111578</v>
      </c>
    </row>
    <row r="212" spans="6:18">
      <c r="F212">
        <f t="shared" si="43"/>
        <v>21.000000000000028</v>
      </c>
      <c r="G212">
        <f t="shared" si="44"/>
        <v>327.5852316043426</v>
      </c>
      <c r="H212">
        <f t="shared" si="52"/>
        <v>1.3027744270205031</v>
      </c>
      <c r="I212" s="4">
        <f t="shared" si="45"/>
        <v>1.2500000000000001E-5</v>
      </c>
      <c r="J212" s="5">
        <f t="shared" si="53"/>
        <v>1.0772321428571281E-6</v>
      </c>
      <c r="K212" s="5">
        <f t="shared" si="54"/>
        <v>8.144925516383048E-4</v>
      </c>
      <c r="L212" s="5">
        <f t="shared" si="48"/>
        <v>2.2633408438555027E-9</v>
      </c>
      <c r="M212" s="6">
        <f t="shared" si="46"/>
        <v>1.1537588162339126E-5</v>
      </c>
      <c r="N212">
        <f t="shared" si="47"/>
        <v>2.24E-4</v>
      </c>
      <c r="O212">
        <f t="shared" si="55"/>
        <v>0.1302774427020503</v>
      </c>
      <c r="P212">
        <f t="shared" si="49"/>
        <v>1.1145821405903693</v>
      </c>
      <c r="Q212">
        <f t="shared" si="50"/>
        <v>0.16050556116314979</v>
      </c>
      <c r="R212">
        <f t="shared" si="51"/>
        <v>0.16050556116314954</v>
      </c>
    </row>
    <row r="213" spans="6:18">
      <c r="F213">
        <f t="shared" si="43"/>
        <v>21.10000000000003</v>
      </c>
      <c r="G213">
        <f t="shared" si="44"/>
        <v>327.5852316043426</v>
      </c>
      <c r="H213">
        <f t="shared" si="52"/>
        <v>1.3027744270205031</v>
      </c>
      <c r="I213" s="4">
        <f t="shared" si="45"/>
        <v>1.2500000000000001E-5</v>
      </c>
      <c r="J213" s="5">
        <f t="shared" si="53"/>
        <v>1.0772321428571281E-6</v>
      </c>
      <c r="K213" s="5">
        <f t="shared" si="54"/>
        <v>8.1574255163830475E-4</v>
      </c>
      <c r="L213" s="5">
        <f t="shared" si="48"/>
        <v>2.2737774778093333E-9</v>
      </c>
      <c r="M213" s="6">
        <f t="shared" si="46"/>
        <v>1.1573028761197936E-5</v>
      </c>
      <c r="N213">
        <f t="shared" si="47"/>
        <v>2.24E-4</v>
      </c>
      <c r="O213">
        <f t="shared" si="55"/>
        <v>0.1302774427020503</v>
      </c>
      <c r="P213">
        <f t="shared" si="49"/>
        <v>1.1148233385657613</v>
      </c>
      <c r="Q213">
        <f t="shared" si="50"/>
        <v>0.16029984807508402</v>
      </c>
      <c r="R213">
        <f t="shared" si="51"/>
        <v>0.1602998480750838</v>
      </c>
    </row>
    <row r="214" spans="6:18">
      <c r="F214">
        <f t="shared" si="43"/>
        <v>21.200000000000031</v>
      </c>
      <c r="G214">
        <f t="shared" si="44"/>
        <v>327.5852316043426</v>
      </c>
      <c r="H214">
        <f t="shared" si="52"/>
        <v>1.3027744270205031</v>
      </c>
      <c r="I214" s="4">
        <f t="shared" si="45"/>
        <v>1.2500000000000001E-5</v>
      </c>
      <c r="J214" s="5">
        <f t="shared" si="53"/>
        <v>1.0772321428571281E-6</v>
      </c>
      <c r="K214" s="5">
        <f t="shared" si="54"/>
        <v>8.169925516383047E-4</v>
      </c>
      <c r="L214" s="5">
        <f t="shared" si="48"/>
        <v>2.2842461458982573E-9</v>
      </c>
      <c r="M214" s="6">
        <f t="shared" si="46"/>
        <v>1.1608523708964438E-5</v>
      </c>
      <c r="N214">
        <f t="shared" si="47"/>
        <v>2.24E-4</v>
      </c>
      <c r="O214">
        <f t="shared" si="55"/>
        <v>0.1302774427020503</v>
      </c>
      <c r="P214">
        <f t="shared" si="49"/>
        <v>1.115063058145948</v>
      </c>
      <c r="Q214">
        <f t="shared" si="50"/>
        <v>0.16009539588169422</v>
      </c>
      <c r="R214">
        <f t="shared" si="51"/>
        <v>0.16009539588169402</v>
      </c>
    </row>
    <row r="215" spans="6:18">
      <c r="F215">
        <f t="shared" si="43"/>
        <v>21.300000000000033</v>
      </c>
      <c r="G215">
        <f t="shared" si="44"/>
        <v>327.5852316043426</v>
      </c>
      <c r="H215">
        <f t="shared" si="52"/>
        <v>1.3027744270205031</v>
      </c>
      <c r="I215" s="4">
        <f t="shared" si="45"/>
        <v>1.2500000000000001E-5</v>
      </c>
      <c r="J215" s="5">
        <f t="shared" si="53"/>
        <v>1.0772321428571281E-6</v>
      </c>
      <c r="K215" s="5">
        <f t="shared" si="54"/>
        <v>8.1824255163830465E-4</v>
      </c>
      <c r="L215" s="5">
        <f t="shared" si="48"/>
        <v>2.2947468972096584E-9</v>
      </c>
      <c r="M215" s="6">
        <f t="shared" si="46"/>
        <v>1.1644073005638629E-5</v>
      </c>
      <c r="N215">
        <f t="shared" si="47"/>
        <v>2.24E-4</v>
      </c>
      <c r="O215">
        <f t="shared" si="55"/>
        <v>0.1302774427020503</v>
      </c>
      <c r="P215">
        <f t="shared" si="49"/>
        <v>1.1153013106406657</v>
      </c>
      <c r="Q215">
        <f t="shared" si="50"/>
        <v>0.15989219493712536</v>
      </c>
      <c r="R215">
        <f t="shared" si="51"/>
        <v>0.15989219493712517</v>
      </c>
    </row>
    <row r="216" spans="6:18">
      <c r="F216">
        <f t="shared" si="43"/>
        <v>21.400000000000034</v>
      </c>
      <c r="G216">
        <f t="shared" si="44"/>
        <v>327.5852316043426</v>
      </c>
      <c r="H216">
        <f t="shared" si="52"/>
        <v>1.3027744270205031</v>
      </c>
      <c r="I216" s="4">
        <f t="shared" si="45"/>
        <v>1.2500000000000001E-5</v>
      </c>
      <c r="J216" s="5">
        <f t="shared" si="53"/>
        <v>1.0772321428571281E-6</v>
      </c>
      <c r="K216" s="5">
        <f t="shared" si="54"/>
        <v>8.194925516383046E-4</v>
      </c>
      <c r="L216" s="5">
        <f t="shared" si="48"/>
        <v>2.3052797808309244E-9</v>
      </c>
      <c r="M216" s="6">
        <f t="shared" si="46"/>
        <v>1.1679676651220523E-5</v>
      </c>
      <c r="N216">
        <f t="shared" si="47"/>
        <v>2.24E-4</v>
      </c>
      <c r="O216">
        <f t="shared" si="55"/>
        <v>0.1302774427020503</v>
      </c>
      <c r="P216">
        <f t="shared" si="49"/>
        <v>1.1155381072559849</v>
      </c>
      <c r="Q216">
        <f t="shared" si="50"/>
        <v>0.15969023568393617</v>
      </c>
      <c r="R216">
        <f t="shared" si="51"/>
        <v>0.15969023568393598</v>
      </c>
    </row>
    <row r="217" spans="6:18">
      <c r="F217">
        <f t="shared" si="43"/>
        <v>21.500000000000036</v>
      </c>
      <c r="G217">
        <f t="shared" si="44"/>
        <v>327.5852316043426</v>
      </c>
      <c r="H217">
        <f t="shared" si="52"/>
        <v>1.3027744270205031</v>
      </c>
      <c r="I217" s="4">
        <f t="shared" si="45"/>
        <v>1.2500000000000001E-5</v>
      </c>
      <c r="J217" s="5">
        <f t="shared" si="53"/>
        <v>1.0772321428571281E-6</v>
      </c>
      <c r="K217" s="5">
        <f t="shared" si="54"/>
        <v>8.2074255163830454E-4</v>
      </c>
      <c r="L217" s="5">
        <f t="shared" si="48"/>
        <v>2.3158448458494381E-9</v>
      </c>
      <c r="M217" s="6">
        <f t="shared" si="46"/>
        <v>1.1715334645710103E-5</v>
      </c>
      <c r="N217">
        <f t="shared" si="47"/>
        <v>2.24E-4</v>
      </c>
      <c r="O217">
        <f t="shared" si="55"/>
        <v>0.1302774427020503</v>
      </c>
      <c r="P217">
        <f t="shared" si="49"/>
        <v>1.1157734590954196</v>
      </c>
      <c r="Q217">
        <f t="shared" si="50"/>
        <v>0.15948950865215514</v>
      </c>
      <c r="R217">
        <f t="shared" si="51"/>
        <v>0.15948950865215494</v>
      </c>
    </row>
    <row r="218" spans="6:18">
      <c r="F218">
        <f t="shared" si="43"/>
        <v>21.600000000000037</v>
      </c>
      <c r="G218">
        <f t="shared" si="44"/>
        <v>327.5852316043426</v>
      </c>
      <c r="H218">
        <f t="shared" si="52"/>
        <v>1.3027744270205031</v>
      </c>
      <c r="I218" s="4">
        <f t="shared" si="45"/>
        <v>1.2500000000000001E-5</v>
      </c>
      <c r="J218" s="5">
        <f t="shared" si="53"/>
        <v>1.0772321428571281E-6</v>
      </c>
      <c r="K218" s="5">
        <f t="shared" si="54"/>
        <v>8.2199255163830449E-4</v>
      </c>
      <c r="L218" s="5">
        <f t="shared" si="48"/>
        <v>2.3264421413525864E-9</v>
      </c>
      <c r="M218" s="6">
        <f t="shared" si="46"/>
        <v>1.175104698910738E-5</v>
      </c>
      <c r="N218">
        <f t="shared" si="47"/>
        <v>2.24E-4</v>
      </c>
      <c r="O218">
        <f t="shared" si="55"/>
        <v>0.1302774427020503</v>
      </c>
      <c r="P218">
        <f t="shared" si="49"/>
        <v>1.1160073771610173</v>
      </c>
      <c r="Q218">
        <f t="shared" si="50"/>
        <v>0.15929000445834796</v>
      </c>
      <c r="R218">
        <f t="shared" si="51"/>
        <v>0.15929000445834776</v>
      </c>
    </row>
    <row r="219" spans="6:18">
      <c r="F219">
        <f t="shared" si="43"/>
        <v>21.700000000000038</v>
      </c>
      <c r="G219">
        <f t="shared" si="44"/>
        <v>327.5852316043426</v>
      </c>
      <c r="H219">
        <f t="shared" si="52"/>
        <v>1.3027744270205031</v>
      </c>
      <c r="I219" s="4">
        <f t="shared" si="45"/>
        <v>1.2500000000000001E-5</v>
      </c>
      <c r="J219" s="5">
        <f t="shared" si="53"/>
        <v>1.0772321428571281E-6</v>
      </c>
      <c r="K219" s="5">
        <f t="shared" si="54"/>
        <v>8.2324255163830444E-4</v>
      </c>
      <c r="L219" s="5">
        <f t="shared" si="48"/>
        <v>2.3370717164277534E-9</v>
      </c>
      <c r="M219" s="6">
        <f t="shared" si="46"/>
        <v>1.1786813681412349E-5</v>
      </c>
      <c r="N219">
        <f t="shared" si="47"/>
        <v>2.24E-4</v>
      </c>
      <c r="O219">
        <f t="shared" si="55"/>
        <v>0.1302774427020503</v>
      </c>
      <c r="P219">
        <f t="shared" si="49"/>
        <v>1.1162398723544424</v>
      </c>
      <c r="Q219">
        <f t="shared" si="50"/>
        <v>0.15909171380469639</v>
      </c>
      <c r="R219">
        <f t="shared" si="51"/>
        <v>0.15909171380469622</v>
      </c>
    </row>
    <row r="220" spans="6:18">
      <c r="F220">
        <f t="shared" ref="F220:F283" si="56">F219+dt</f>
        <v>21.80000000000004</v>
      </c>
      <c r="G220">
        <f t="shared" si="44"/>
        <v>327.5852316043426</v>
      </c>
      <c r="H220">
        <f t="shared" si="52"/>
        <v>1.3027744270205031</v>
      </c>
      <c r="I220" s="4">
        <f t="shared" si="45"/>
        <v>1.2500000000000001E-5</v>
      </c>
      <c r="J220" s="5">
        <f t="shared" si="53"/>
        <v>1.0772321428571281E-6</v>
      </c>
      <c r="K220" s="5">
        <f t="shared" si="54"/>
        <v>8.2449255163830439E-4</v>
      </c>
      <c r="L220" s="5">
        <f t="shared" si="48"/>
        <v>2.3477336201623244E-9</v>
      </c>
      <c r="M220" s="6">
        <f t="shared" si="46"/>
        <v>1.1822634722625009E-5</v>
      </c>
      <c r="N220">
        <f t="shared" si="47"/>
        <v>2.24E-4</v>
      </c>
      <c r="O220">
        <f t="shared" si="55"/>
        <v>0.1302774427020503</v>
      </c>
      <c r="P220">
        <f t="shared" si="49"/>
        <v>1.1164709554780408</v>
      </c>
      <c r="Q220">
        <f t="shared" si="50"/>
        <v>0.15889462747808827</v>
      </c>
      <c r="R220">
        <f t="shared" si="51"/>
        <v>0.15889462747808811</v>
      </c>
    </row>
    <row r="221" spans="6:18">
      <c r="F221">
        <f t="shared" si="56"/>
        <v>21.900000000000041</v>
      </c>
      <c r="G221">
        <f t="shared" si="44"/>
        <v>327.5852316043426</v>
      </c>
      <c r="H221">
        <f t="shared" si="52"/>
        <v>1.3027744270205031</v>
      </c>
      <c r="I221" s="4">
        <f t="shared" si="45"/>
        <v>1.2500000000000001E-5</v>
      </c>
      <c r="J221" s="5">
        <f t="shared" si="53"/>
        <v>1.0772321428571281E-6</v>
      </c>
      <c r="K221" s="5">
        <f t="shared" si="54"/>
        <v>8.2574255163830434E-4</v>
      </c>
      <c r="L221" s="5">
        <f t="shared" si="48"/>
        <v>2.3584279016436859E-9</v>
      </c>
      <c r="M221" s="6">
        <f t="shared" si="46"/>
        <v>1.1858510112745368E-5</v>
      </c>
      <c r="N221">
        <f t="shared" si="47"/>
        <v>2.24E-4</v>
      </c>
      <c r="O221">
        <f t="shared" si="55"/>
        <v>0.1302774427020503</v>
      </c>
      <c r="P221">
        <f t="shared" si="49"/>
        <v>1.1167006372358954</v>
      </c>
      <c r="Q221">
        <f t="shared" si="50"/>
        <v>0.15869873634921858</v>
      </c>
      <c r="R221">
        <f t="shared" si="51"/>
        <v>0.15869873634921841</v>
      </c>
    </row>
    <row r="222" spans="6:18">
      <c r="F222">
        <f t="shared" si="56"/>
        <v>22.000000000000043</v>
      </c>
      <c r="G222">
        <f t="shared" si="44"/>
        <v>327.5852316043426</v>
      </c>
      <c r="H222">
        <f t="shared" si="52"/>
        <v>1.3027744270205031</v>
      </c>
      <c r="I222" s="4">
        <f t="shared" si="45"/>
        <v>1.2500000000000001E-5</v>
      </c>
      <c r="J222" s="5">
        <f t="shared" si="53"/>
        <v>1.0772321428571281E-6</v>
      </c>
      <c r="K222" s="5">
        <f t="shared" si="54"/>
        <v>8.2699255163830429E-4</v>
      </c>
      <c r="L222" s="5">
        <f t="shared" si="48"/>
        <v>2.369154609959222E-9</v>
      </c>
      <c r="M222" s="6">
        <f t="shared" si="46"/>
        <v>1.1894439851773421E-5</v>
      </c>
      <c r="N222">
        <f t="shared" si="47"/>
        <v>2.24E-4</v>
      </c>
      <c r="O222">
        <f t="shared" si="55"/>
        <v>0.1302774427020503</v>
      </c>
      <c r="P222">
        <f t="shared" si="49"/>
        <v>1.1169289282348662</v>
      </c>
      <c r="Q222">
        <f t="shared" si="50"/>
        <v>0.15850403137170124</v>
      </c>
      <c r="R222">
        <f t="shared" si="51"/>
        <v>0.15850403137170108</v>
      </c>
    </row>
    <row r="223" spans="6:18">
      <c r="F223">
        <f t="shared" si="56"/>
        <v>22.100000000000044</v>
      </c>
      <c r="G223">
        <f t="shared" si="44"/>
        <v>327.5852316043426</v>
      </c>
      <c r="H223">
        <f t="shared" si="52"/>
        <v>1.3027744270205031</v>
      </c>
      <c r="I223" s="4">
        <f t="shared" si="45"/>
        <v>1.2500000000000001E-5</v>
      </c>
      <c r="J223" s="5">
        <f t="shared" si="53"/>
        <v>1.0772321428571281E-6</v>
      </c>
      <c r="K223" s="5">
        <f t="shared" si="54"/>
        <v>8.2824255163830424E-4</v>
      </c>
      <c r="L223" s="5">
        <f t="shared" si="48"/>
        <v>2.3799137941963175E-9</v>
      </c>
      <c r="M223" s="6">
        <f t="shared" si="46"/>
        <v>1.1930423939709163E-5</v>
      </c>
      <c r="N223">
        <f t="shared" si="47"/>
        <v>2.24E-4</v>
      </c>
      <c r="O223">
        <f t="shared" si="55"/>
        <v>0.1302774427020503</v>
      </c>
      <c r="P223">
        <f t="shared" si="49"/>
        <v>1.11715583898562</v>
      </c>
      <c r="Q223">
        <f t="shared" si="50"/>
        <v>0.15831050358119203</v>
      </c>
      <c r="R223">
        <f t="shared" si="51"/>
        <v>0.15831050358119186</v>
      </c>
    </row>
    <row r="224" spans="6:18">
      <c r="F224">
        <f t="shared" si="56"/>
        <v>22.200000000000045</v>
      </c>
      <c r="G224">
        <f t="shared" si="44"/>
        <v>327.5852316043426</v>
      </c>
      <c r="H224">
        <f t="shared" si="52"/>
        <v>1.3027744270205031</v>
      </c>
      <c r="I224" s="4">
        <f t="shared" si="45"/>
        <v>1.2500000000000001E-5</v>
      </c>
      <c r="J224" s="5">
        <f t="shared" si="53"/>
        <v>1.0772321428571281E-6</v>
      </c>
      <c r="K224" s="5">
        <f t="shared" si="54"/>
        <v>8.2949255163830419E-4</v>
      </c>
      <c r="L224" s="5">
        <f t="shared" si="48"/>
        <v>2.3907055034423586E-9</v>
      </c>
      <c r="M224" s="6">
        <f t="shared" si="46"/>
        <v>1.19664623765526E-5</v>
      </c>
      <c r="N224">
        <f t="shared" si="47"/>
        <v>2.24E-4</v>
      </c>
      <c r="O224">
        <f t="shared" si="55"/>
        <v>0.1302774427020503</v>
      </c>
      <c r="P224">
        <f t="shared" si="49"/>
        <v>1.1173813799036461</v>
      </c>
      <c r="Q224">
        <f t="shared" si="50"/>
        <v>0.1581181440945216</v>
      </c>
      <c r="R224">
        <f t="shared" si="51"/>
        <v>0.15811814409452146</v>
      </c>
    </row>
    <row r="225" spans="6:18">
      <c r="F225">
        <f t="shared" si="56"/>
        <v>22.300000000000047</v>
      </c>
      <c r="G225">
        <f t="shared" si="44"/>
        <v>327.5852316043426</v>
      </c>
      <c r="H225">
        <f t="shared" si="52"/>
        <v>1.3027744270205031</v>
      </c>
      <c r="I225" s="4">
        <f t="shared" si="45"/>
        <v>1.2500000000000001E-5</v>
      </c>
      <c r="J225" s="5">
        <f t="shared" si="53"/>
        <v>1.0772321428571281E-6</v>
      </c>
      <c r="K225" s="5">
        <f t="shared" si="54"/>
        <v>8.3074255163830414E-4</v>
      </c>
      <c r="L225" s="5">
        <f t="shared" si="48"/>
        <v>2.4015297867847301E-9</v>
      </c>
      <c r="M225" s="6">
        <f t="shared" si="46"/>
        <v>1.2002555162303733E-5</v>
      </c>
      <c r="N225">
        <f t="shared" si="47"/>
        <v>2.24E-4</v>
      </c>
      <c r="O225">
        <f t="shared" si="55"/>
        <v>0.1302774427020503</v>
      </c>
      <c r="P225">
        <f t="shared" si="49"/>
        <v>1.11760556131026</v>
      </c>
      <c r="Q225">
        <f t="shared" si="50"/>
        <v>0.15792694410883942</v>
      </c>
      <c r="R225">
        <f t="shared" si="51"/>
        <v>0.15792694410883928</v>
      </c>
    </row>
    <row r="226" spans="6:18">
      <c r="F226">
        <f t="shared" si="56"/>
        <v>22.400000000000048</v>
      </c>
      <c r="G226">
        <f t="shared" si="44"/>
        <v>327.5852316043426</v>
      </c>
      <c r="H226">
        <f t="shared" si="52"/>
        <v>1.3027744270205031</v>
      </c>
      <c r="I226" s="4">
        <f t="shared" si="45"/>
        <v>1.2500000000000001E-5</v>
      </c>
      <c r="J226" s="5">
        <f t="shared" si="53"/>
        <v>1.0772321428571281E-6</v>
      </c>
      <c r="K226" s="5">
        <f t="shared" si="54"/>
        <v>8.3199255163830409E-4</v>
      </c>
      <c r="L226" s="5">
        <f t="shared" si="48"/>
        <v>2.4123866933108174E-9</v>
      </c>
      <c r="M226" s="6">
        <f t="shared" si="46"/>
        <v>1.2038702296962559E-5</v>
      </c>
      <c r="N226">
        <f t="shared" si="47"/>
        <v>2.24E-4</v>
      </c>
      <c r="O226">
        <f t="shared" si="55"/>
        <v>0.1302774427020503</v>
      </c>
      <c r="P226">
        <f t="shared" si="49"/>
        <v>1.1178283934335964</v>
      </c>
      <c r="Q226">
        <f t="shared" si="50"/>
        <v>0.15773689490076762</v>
      </c>
      <c r="R226">
        <f t="shared" si="51"/>
        <v>0.15773689490076748</v>
      </c>
    </row>
    <row r="227" spans="6:18">
      <c r="F227">
        <f t="shared" si="56"/>
        <v>22.50000000000005</v>
      </c>
      <c r="G227">
        <f t="shared" si="44"/>
        <v>327.5852316043426</v>
      </c>
      <c r="H227">
        <f t="shared" si="52"/>
        <v>1.3027744270205031</v>
      </c>
      <c r="I227" s="4">
        <f t="shared" si="45"/>
        <v>1.2500000000000001E-5</v>
      </c>
      <c r="J227" s="5">
        <f t="shared" si="53"/>
        <v>1.0772321428571281E-6</v>
      </c>
      <c r="K227" s="5">
        <f t="shared" si="54"/>
        <v>8.3324255163830404E-4</v>
      </c>
      <c r="L227" s="5">
        <f t="shared" si="48"/>
        <v>2.4232762721080053E-9</v>
      </c>
      <c r="M227" s="6">
        <f t="shared" si="46"/>
        <v>1.2074903780529077E-5</v>
      </c>
      <c r="N227">
        <f t="shared" si="47"/>
        <v>2.24E-4</v>
      </c>
      <c r="O227">
        <f t="shared" si="55"/>
        <v>0.1302774427020503</v>
      </c>
      <c r="P227">
        <f t="shared" si="49"/>
        <v>1.1180498864095878</v>
      </c>
      <c r="Q227">
        <f t="shared" si="50"/>
        <v>0.15754798782556523</v>
      </c>
      <c r="R227">
        <f t="shared" si="51"/>
        <v>0.15754798782556512</v>
      </c>
    </row>
    <row r="228" spans="6:18">
      <c r="F228">
        <f t="shared" si="56"/>
        <v>22.600000000000051</v>
      </c>
      <c r="G228">
        <f t="shared" si="44"/>
        <v>327.5852316043426</v>
      </c>
      <c r="H228">
        <f t="shared" si="52"/>
        <v>1.3027744270205031</v>
      </c>
      <c r="I228" s="4">
        <f t="shared" si="45"/>
        <v>1.2500000000000001E-5</v>
      </c>
      <c r="J228" s="5">
        <f t="shared" si="53"/>
        <v>1.0772321428571281E-6</v>
      </c>
      <c r="K228" s="5">
        <f t="shared" si="54"/>
        <v>8.3449255163830398E-4</v>
      </c>
      <c r="L228" s="5">
        <f t="shared" si="48"/>
        <v>2.43419857226368E-9</v>
      </c>
      <c r="M228" s="6">
        <f t="shared" si="46"/>
        <v>1.2111159613003295E-5</v>
      </c>
      <c r="N228">
        <f t="shared" si="47"/>
        <v>2.24E-4</v>
      </c>
      <c r="O228">
        <f t="shared" si="55"/>
        <v>0.1302774427020503</v>
      </c>
      <c r="P228">
        <f t="shared" si="49"/>
        <v>1.118270050282933</v>
      </c>
      <c r="Q228">
        <f t="shared" si="50"/>
        <v>0.15736021431630251</v>
      </c>
      <c r="R228">
        <f t="shared" si="51"/>
        <v>0.15736021431630243</v>
      </c>
    </row>
    <row r="229" spans="6:18">
      <c r="F229">
        <f t="shared" si="56"/>
        <v>22.700000000000053</v>
      </c>
      <c r="G229">
        <f t="shared" si="44"/>
        <v>327.5852316043426</v>
      </c>
      <c r="H229">
        <f t="shared" si="52"/>
        <v>1.3027744270205031</v>
      </c>
      <c r="I229" s="4">
        <f t="shared" si="45"/>
        <v>1.2500000000000001E-5</v>
      </c>
      <c r="J229" s="5">
        <f t="shared" si="53"/>
        <v>1.0772321428571281E-6</v>
      </c>
      <c r="K229" s="5">
        <f t="shared" si="54"/>
        <v>8.3574255163830393E-4</v>
      </c>
      <c r="L229" s="5">
        <f t="shared" si="48"/>
        <v>2.4451536428652251E-9</v>
      </c>
      <c r="M229" s="6">
        <f t="shared" si="46"/>
        <v>1.21474697943852E-5</v>
      </c>
      <c r="N229">
        <f t="shared" si="47"/>
        <v>2.24E-4</v>
      </c>
      <c r="O229">
        <f t="shared" si="55"/>
        <v>0.1302774427020503</v>
      </c>
      <c r="P229">
        <f t="shared" si="49"/>
        <v>1.1184888950080554</v>
      </c>
      <c r="Q229">
        <f t="shared" si="50"/>
        <v>0.15717356588304496</v>
      </c>
      <c r="R229">
        <f t="shared" si="51"/>
        <v>0.15717356588304487</v>
      </c>
    </row>
    <row r="230" spans="6:18">
      <c r="F230">
        <f t="shared" si="56"/>
        <v>22.800000000000054</v>
      </c>
      <c r="G230">
        <f t="shared" si="44"/>
        <v>327.5852316043426</v>
      </c>
      <c r="H230">
        <f t="shared" si="52"/>
        <v>1.3027744270205031</v>
      </c>
      <c r="I230" s="4">
        <f t="shared" si="45"/>
        <v>1.2500000000000001E-5</v>
      </c>
      <c r="J230" s="5">
        <f t="shared" si="53"/>
        <v>1.0772321428571281E-6</v>
      </c>
      <c r="K230" s="5">
        <f t="shared" si="54"/>
        <v>8.3699255163830388E-4</v>
      </c>
      <c r="L230" s="5">
        <f t="shared" si="48"/>
        <v>2.4561415330000271E-9</v>
      </c>
      <c r="M230" s="6">
        <f t="shared" si="46"/>
        <v>1.21838343246748E-5</v>
      </c>
      <c r="N230">
        <f t="shared" si="47"/>
        <v>2.24E-4</v>
      </c>
      <c r="O230">
        <f t="shared" si="55"/>
        <v>0.1302774427020503</v>
      </c>
      <c r="P230">
        <f t="shared" si="49"/>
        <v>1.1187064304500454</v>
      </c>
      <c r="Q230">
        <f t="shared" si="50"/>
        <v>0.15698803411204715</v>
      </c>
      <c r="R230">
        <f t="shared" si="51"/>
        <v>0.15698803411204706</v>
      </c>
    </row>
    <row r="231" spans="6:18">
      <c r="F231">
        <f t="shared" si="56"/>
        <v>22.900000000000055</v>
      </c>
      <c r="G231">
        <f t="shared" si="44"/>
        <v>327.5852316043426</v>
      </c>
      <c r="H231">
        <f t="shared" si="52"/>
        <v>1.3027744270205031</v>
      </c>
      <c r="I231" s="4">
        <f t="shared" si="45"/>
        <v>1.2500000000000001E-5</v>
      </c>
      <c r="J231" s="5">
        <f t="shared" si="53"/>
        <v>1.0772321428571281E-6</v>
      </c>
      <c r="K231" s="5">
        <f t="shared" si="54"/>
        <v>8.3824255163830383E-4</v>
      </c>
      <c r="L231" s="5">
        <f t="shared" si="48"/>
        <v>2.4671622917554705E-9</v>
      </c>
      <c r="M231" s="6">
        <f t="shared" si="46"/>
        <v>1.2220253203872093E-5</v>
      </c>
      <c r="N231">
        <f t="shared" si="47"/>
        <v>2.24E-4</v>
      </c>
      <c r="O231">
        <f t="shared" si="55"/>
        <v>0.1302774427020503</v>
      </c>
      <c r="P231">
        <f t="shared" si="49"/>
        <v>1.1189226663855969</v>
      </c>
      <c r="Q231">
        <f t="shared" si="50"/>
        <v>0.15680361066495638</v>
      </c>
      <c r="R231">
        <f t="shared" si="51"/>
        <v>0.15680361066495629</v>
      </c>
    </row>
    <row r="232" spans="6:18">
      <c r="F232">
        <f t="shared" si="56"/>
        <v>23.000000000000057</v>
      </c>
      <c r="G232">
        <f t="shared" si="44"/>
        <v>327.5852316043426</v>
      </c>
      <c r="H232">
        <f t="shared" si="52"/>
        <v>1.3027744270205031</v>
      </c>
      <c r="I232" s="4">
        <f t="shared" si="45"/>
        <v>1.2500000000000001E-5</v>
      </c>
      <c r="J232" s="5">
        <f t="shared" si="53"/>
        <v>1.0772321428571281E-6</v>
      </c>
      <c r="K232" s="5">
        <f t="shared" si="54"/>
        <v>8.3949255163830378E-4</v>
      </c>
      <c r="L232" s="5">
        <f t="shared" si="48"/>
        <v>2.478215968218941E-9</v>
      </c>
      <c r="M232" s="6">
        <f t="shared" si="46"/>
        <v>1.2256726431977081E-5</v>
      </c>
      <c r="N232">
        <f t="shared" si="47"/>
        <v>2.24E-4</v>
      </c>
      <c r="O232">
        <f t="shared" si="55"/>
        <v>0.1302774427020503</v>
      </c>
      <c r="P232">
        <f t="shared" si="49"/>
        <v>1.1191376125039285</v>
      </c>
      <c r="Q232">
        <f t="shared" si="50"/>
        <v>0.1566202872780256</v>
      </c>
      <c r="R232">
        <f t="shared" si="51"/>
        <v>0.15662028727802549</v>
      </c>
    </row>
    <row r="233" spans="6:18">
      <c r="F233">
        <f t="shared" si="56"/>
        <v>23.100000000000058</v>
      </c>
      <c r="G233">
        <f t="shared" si="44"/>
        <v>327.5852316043426</v>
      </c>
      <c r="H233">
        <f t="shared" si="52"/>
        <v>1.3027744270205031</v>
      </c>
      <c r="I233" s="4">
        <f t="shared" si="45"/>
        <v>1.2500000000000001E-5</v>
      </c>
      <c r="J233" s="5">
        <f t="shared" si="53"/>
        <v>1.0772321428571281E-6</v>
      </c>
      <c r="K233" s="5">
        <f t="shared" si="54"/>
        <v>8.4074255163830373E-4</v>
      </c>
      <c r="L233" s="5">
        <f t="shared" si="48"/>
        <v>2.4893026114778234E-9</v>
      </c>
      <c r="M233" s="6">
        <f t="shared" si="46"/>
        <v>1.2293254008989763E-5</v>
      </c>
      <c r="N233">
        <f t="shared" si="47"/>
        <v>2.24E-4</v>
      </c>
      <c r="O233">
        <f t="shared" si="55"/>
        <v>0.1302774427020503</v>
      </c>
      <c r="P233">
        <f t="shared" si="49"/>
        <v>1.1193512784076949</v>
      </c>
      <c r="Q233">
        <f t="shared" si="50"/>
        <v>0.15643805576133576</v>
      </c>
      <c r="R233">
        <f t="shared" si="51"/>
        <v>0.15643805576133565</v>
      </c>
    </row>
    <row r="234" spans="6:18">
      <c r="F234">
        <f t="shared" si="56"/>
        <v>23.20000000000006</v>
      </c>
      <c r="G234">
        <f t="shared" si="44"/>
        <v>327.5852316043426</v>
      </c>
      <c r="H234">
        <f t="shared" si="52"/>
        <v>1.3027744270205031</v>
      </c>
      <c r="I234" s="4">
        <f t="shared" si="45"/>
        <v>1.2500000000000001E-5</v>
      </c>
      <c r="J234" s="5">
        <f t="shared" si="53"/>
        <v>1.0772321428571281E-6</v>
      </c>
      <c r="K234" s="5">
        <f t="shared" si="54"/>
        <v>8.4199255163830368E-4</v>
      </c>
      <c r="L234" s="5">
        <f t="shared" si="48"/>
        <v>2.5004222706195036E-9</v>
      </c>
      <c r="M234" s="6">
        <f t="shared" si="46"/>
        <v>1.232983593491014E-5</v>
      </c>
      <c r="N234">
        <f t="shared" si="47"/>
        <v>2.24E-4</v>
      </c>
      <c r="O234">
        <f t="shared" si="55"/>
        <v>0.1302774427020503</v>
      </c>
      <c r="P234">
        <f t="shared" si="49"/>
        <v>1.1195636736138899</v>
      </c>
      <c r="Q234">
        <f t="shared" si="50"/>
        <v>0.15625690799802761</v>
      </c>
      <c r="R234">
        <f t="shared" si="51"/>
        <v>0.15625690799802749</v>
      </c>
    </row>
    <row r="235" spans="6:18">
      <c r="F235">
        <f t="shared" si="56"/>
        <v>23.300000000000061</v>
      </c>
      <c r="G235">
        <f t="shared" si="44"/>
        <v>327.5852316043426</v>
      </c>
      <c r="H235">
        <f t="shared" si="52"/>
        <v>1.3027744270205031</v>
      </c>
      <c r="I235" s="4">
        <f t="shared" si="45"/>
        <v>1.2500000000000001E-5</v>
      </c>
      <c r="J235" s="5">
        <f t="shared" si="53"/>
        <v>1.0772321428571281E-6</v>
      </c>
      <c r="K235" s="5">
        <f t="shared" si="54"/>
        <v>8.4324255163830363E-4</v>
      </c>
      <c r="L235" s="5">
        <f t="shared" si="48"/>
        <v>2.5115749947313659E-9</v>
      </c>
      <c r="M235" s="6">
        <f t="shared" si="46"/>
        <v>1.2366472209738208E-5</v>
      </c>
      <c r="N235">
        <f t="shared" si="47"/>
        <v>2.24E-4</v>
      </c>
      <c r="O235">
        <f t="shared" si="55"/>
        <v>0.1302774427020503</v>
      </c>
      <c r="P235">
        <f t="shared" si="49"/>
        <v>1.119774807554734</v>
      </c>
      <c r="Q235">
        <f t="shared" si="50"/>
        <v>0.15607683594354224</v>
      </c>
      <c r="R235">
        <f t="shared" si="51"/>
        <v>0.15607683594354216</v>
      </c>
    </row>
    <row r="236" spans="6:18">
      <c r="F236">
        <f t="shared" si="56"/>
        <v>23.400000000000063</v>
      </c>
      <c r="G236">
        <f t="shared" si="44"/>
        <v>327.5852316043426</v>
      </c>
      <c r="H236">
        <f t="shared" si="52"/>
        <v>1.3027744270205031</v>
      </c>
      <c r="I236" s="4">
        <f t="shared" si="45"/>
        <v>1.2500000000000001E-5</v>
      </c>
      <c r="J236" s="5">
        <f t="shared" si="53"/>
        <v>1.0772321428571281E-6</v>
      </c>
      <c r="K236" s="5">
        <f t="shared" si="54"/>
        <v>8.4449255163830358E-4</v>
      </c>
      <c r="L236" s="5">
        <f t="shared" si="48"/>
        <v>2.5227608329007961E-9</v>
      </c>
      <c r="M236" s="6">
        <f t="shared" si="46"/>
        <v>1.2403162833473969E-5</v>
      </c>
      <c r="N236">
        <f t="shared" si="47"/>
        <v>2.24E-4</v>
      </c>
      <c r="O236">
        <f t="shared" si="55"/>
        <v>0.1302774427020503</v>
      </c>
      <c r="P236">
        <f t="shared" si="49"/>
        <v>1.1199846895785559</v>
      </c>
      <c r="Q236">
        <f t="shared" si="50"/>
        <v>0.15589783162487109</v>
      </c>
      <c r="R236">
        <f t="shared" si="51"/>
        <v>0.155897831624871</v>
      </c>
    </row>
    <row r="237" spans="6:18">
      <c r="F237">
        <f t="shared" si="56"/>
        <v>23.500000000000064</v>
      </c>
      <c r="G237">
        <f t="shared" si="44"/>
        <v>327.5852316043426</v>
      </c>
      <c r="H237">
        <f t="shared" si="52"/>
        <v>1.3027744270205031</v>
      </c>
      <c r="I237" s="4">
        <f t="shared" si="45"/>
        <v>1.2500000000000001E-5</v>
      </c>
      <c r="J237" s="5">
        <f t="shared" si="53"/>
        <v>1.0772321428571281E-6</v>
      </c>
      <c r="K237" s="5">
        <f t="shared" si="54"/>
        <v>8.4574255163830353E-4</v>
      </c>
      <c r="L237" s="5">
        <f t="shared" si="48"/>
        <v>2.5339798342151795E-9</v>
      </c>
      <c r="M237" s="6">
        <f t="shared" si="46"/>
        <v>1.2439907806117427E-5</v>
      </c>
      <c r="N237">
        <f t="shared" si="47"/>
        <v>2.24E-4</v>
      </c>
      <c r="O237">
        <f t="shared" si="55"/>
        <v>0.1302774427020503</v>
      </c>
      <c r="P237">
        <f t="shared" si="49"/>
        <v>1.1201933289506611</v>
      </c>
      <c r="Q237">
        <f t="shared" si="50"/>
        <v>0.15571988713981436</v>
      </c>
      <c r="R237">
        <f t="shared" si="51"/>
        <v>0.15571988713981427</v>
      </c>
    </row>
    <row r="238" spans="6:18">
      <c r="F238">
        <f t="shared" si="56"/>
        <v>23.600000000000065</v>
      </c>
      <c r="G238">
        <f t="shared" si="44"/>
        <v>327.5852316043426</v>
      </c>
      <c r="H238">
        <f t="shared" si="52"/>
        <v>1.3027744270205031</v>
      </c>
      <c r="I238" s="4">
        <f t="shared" si="45"/>
        <v>1.2500000000000001E-5</v>
      </c>
      <c r="J238" s="5">
        <f t="shared" si="53"/>
        <v>1.0772321428571281E-6</v>
      </c>
      <c r="K238" s="5">
        <f t="shared" si="54"/>
        <v>8.4699255163830347E-4</v>
      </c>
      <c r="L238" s="5">
        <f t="shared" si="48"/>
        <v>2.5452320477619013E-9</v>
      </c>
      <c r="M238" s="6">
        <f t="shared" si="46"/>
        <v>1.247670712766858E-5</v>
      </c>
      <c r="N238">
        <f t="shared" si="47"/>
        <v>2.24E-4</v>
      </c>
      <c r="O238">
        <f t="shared" si="55"/>
        <v>0.1302774427020503</v>
      </c>
      <c r="P238">
        <f t="shared" si="49"/>
        <v>1.1204007348541904</v>
      </c>
      <c r="Q238">
        <f t="shared" si="50"/>
        <v>0.15554299465624857</v>
      </c>
      <c r="R238">
        <f t="shared" si="51"/>
        <v>0.15554299465624849</v>
      </c>
    </row>
    <row r="239" spans="6:18">
      <c r="F239">
        <f t="shared" si="56"/>
        <v>23.700000000000067</v>
      </c>
      <c r="G239">
        <f t="shared" si="44"/>
        <v>327.5852316043426</v>
      </c>
      <c r="H239">
        <f t="shared" si="52"/>
        <v>1.3027744270205031</v>
      </c>
      <c r="I239" s="4">
        <f t="shared" si="45"/>
        <v>1.2500000000000001E-5</v>
      </c>
      <c r="J239" s="5">
        <f t="shared" si="53"/>
        <v>1.0772321428571281E-6</v>
      </c>
      <c r="K239" s="5">
        <f t="shared" si="54"/>
        <v>8.4824255163830342E-4</v>
      </c>
      <c r="L239" s="5">
        <f t="shared" si="48"/>
        <v>2.5565175226283456E-9</v>
      </c>
      <c r="M239" s="6">
        <f t="shared" si="46"/>
        <v>1.251356079812742E-5</v>
      </c>
      <c r="N239">
        <f t="shared" si="47"/>
        <v>2.24E-4</v>
      </c>
      <c r="O239">
        <f t="shared" si="55"/>
        <v>0.1302774427020503</v>
      </c>
      <c r="P239">
        <f t="shared" si="49"/>
        <v>1.12060691639097</v>
      </c>
      <c r="Q239">
        <f t="shared" si="50"/>
        <v>0.15536714641140262</v>
      </c>
      <c r="R239">
        <f t="shared" si="51"/>
        <v>0.15536714641140253</v>
      </c>
    </row>
    <row r="240" spans="6:18">
      <c r="F240">
        <f t="shared" si="56"/>
        <v>23.800000000000068</v>
      </c>
      <c r="G240">
        <f t="shared" si="44"/>
        <v>327.5852316043426</v>
      </c>
      <c r="H240">
        <f t="shared" si="52"/>
        <v>1.3027744270205031</v>
      </c>
      <c r="I240" s="4">
        <f t="shared" si="45"/>
        <v>1.2500000000000001E-5</v>
      </c>
      <c r="J240" s="5">
        <f t="shared" si="53"/>
        <v>1.0772321428571281E-6</v>
      </c>
      <c r="K240" s="5">
        <f t="shared" si="54"/>
        <v>8.4949255163830337E-4</v>
      </c>
      <c r="L240" s="5">
        <f t="shared" si="48"/>
        <v>2.5678363079018994E-9</v>
      </c>
      <c r="M240" s="6">
        <f t="shared" si="46"/>
        <v>1.2550468817493961E-5</v>
      </c>
      <c r="N240">
        <f t="shared" si="47"/>
        <v>2.24E-4</v>
      </c>
      <c r="O240">
        <f t="shared" si="55"/>
        <v>0.1302774427020503</v>
      </c>
      <c r="P240">
        <f t="shared" si="49"/>
        <v>1.120811882582349</v>
      </c>
      <c r="Q240">
        <f t="shared" si="50"/>
        <v>0.15519233471114233</v>
      </c>
      <c r="R240">
        <f t="shared" si="51"/>
        <v>0.15519233471114224</v>
      </c>
    </row>
    <row r="241" spans="6:18">
      <c r="F241">
        <f t="shared" si="56"/>
        <v>23.90000000000007</v>
      </c>
      <c r="G241">
        <f t="shared" si="44"/>
        <v>327.5852316043426</v>
      </c>
      <c r="H241">
        <f t="shared" si="52"/>
        <v>1.3027744270205031</v>
      </c>
      <c r="I241" s="4">
        <f t="shared" si="45"/>
        <v>1.2500000000000001E-5</v>
      </c>
      <c r="J241" s="5">
        <f t="shared" si="53"/>
        <v>1.0772321428571281E-6</v>
      </c>
      <c r="K241" s="5">
        <f t="shared" si="54"/>
        <v>8.5074255163830332E-4</v>
      </c>
      <c r="L241" s="5">
        <f t="shared" si="48"/>
        <v>2.5791884526699467E-9</v>
      </c>
      <c r="M241" s="6">
        <f t="shared" si="46"/>
        <v>1.2587431185768192E-5</v>
      </c>
      <c r="N241">
        <f t="shared" si="47"/>
        <v>2.24E-4</v>
      </c>
      <c r="O241">
        <f t="shared" si="55"/>
        <v>0.1302774427020503</v>
      </c>
      <c r="P241">
        <f t="shared" si="49"/>
        <v>1.1210156423700282</v>
      </c>
      <c r="Q241">
        <f t="shared" si="50"/>
        <v>0.1550185519292635</v>
      </c>
      <c r="R241">
        <f t="shared" si="51"/>
        <v>0.15501855192926342</v>
      </c>
    </row>
    <row r="242" spans="6:18">
      <c r="F242">
        <f t="shared" si="56"/>
        <v>24.000000000000071</v>
      </c>
      <c r="G242">
        <f t="shared" si="44"/>
        <v>327.5852316043426</v>
      </c>
      <c r="H242">
        <f t="shared" si="52"/>
        <v>1.3027744270205031</v>
      </c>
      <c r="I242" s="4">
        <f t="shared" si="45"/>
        <v>1.2500000000000001E-5</v>
      </c>
      <c r="J242" s="5">
        <f t="shared" si="53"/>
        <v>1.0772321428571281E-6</v>
      </c>
      <c r="K242" s="5">
        <f t="shared" si="54"/>
        <v>8.5199255163830327E-4</v>
      </c>
      <c r="L242" s="5">
        <f t="shared" si="48"/>
        <v>2.5905740060198728E-9</v>
      </c>
      <c r="M242" s="6">
        <f t="shared" si="46"/>
        <v>1.2624447902950116E-5</v>
      </c>
      <c r="N242">
        <f t="shared" si="47"/>
        <v>2.24E-4</v>
      </c>
      <c r="O242">
        <f t="shared" si="55"/>
        <v>0.1302774427020503</v>
      </c>
      <c r="P242">
        <f t="shared" si="49"/>
        <v>1.1212182046168813</v>
      </c>
      <c r="Q242">
        <f t="shared" si="50"/>
        <v>0.15484579050679326</v>
      </c>
      <c r="R242">
        <f t="shared" si="51"/>
        <v>0.15484579050679317</v>
      </c>
    </row>
    <row r="243" spans="6:18">
      <c r="F243">
        <f t="shared" si="56"/>
        <v>24.100000000000072</v>
      </c>
      <c r="G243">
        <f t="shared" si="44"/>
        <v>327.5852316043426</v>
      </c>
      <c r="H243">
        <f t="shared" si="52"/>
        <v>1.3027744270205031</v>
      </c>
      <c r="I243" s="4">
        <f t="shared" si="45"/>
        <v>1.2500000000000001E-5</v>
      </c>
      <c r="J243" s="5">
        <f t="shared" si="53"/>
        <v>1.0772321428571281E-6</v>
      </c>
      <c r="K243" s="5">
        <f t="shared" si="54"/>
        <v>8.5324255163830322E-4</v>
      </c>
      <c r="L243" s="5">
        <f t="shared" si="48"/>
        <v>2.6019930170390634E-9</v>
      </c>
      <c r="M243" s="6">
        <f t="shared" si="46"/>
        <v>1.2661518969039734E-5</v>
      </c>
      <c r="N243">
        <f t="shared" si="47"/>
        <v>2.24E-4</v>
      </c>
      <c r="O243">
        <f t="shared" si="55"/>
        <v>0.1302774427020503</v>
      </c>
      <c r="P243">
        <f t="shared" si="49"/>
        <v>1.1214195781077618</v>
      </c>
      <c r="Q243">
        <f t="shared" si="50"/>
        <v>0.15467404295129952</v>
      </c>
      <c r="R243">
        <f t="shared" si="51"/>
        <v>0.15467404295129944</v>
      </c>
    </row>
    <row r="244" spans="6:18">
      <c r="F244">
        <f t="shared" si="56"/>
        <v>24.200000000000074</v>
      </c>
      <c r="G244">
        <f t="shared" si="44"/>
        <v>327.5852316043426</v>
      </c>
      <c r="H244">
        <f t="shared" si="52"/>
        <v>1.3027744270205031</v>
      </c>
      <c r="I244" s="4">
        <f t="shared" si="45"/>
        <v>1.2500000000000001E-5</v>
      </c>
      <c r="J244" s="5">
        <f t="shared" si="53"/>
        <v>1.0772321428571281E-6</v>
      </c>
      <c r="K244" s="5">
        <f t="shared" si="54"/>
        <v>8.5449255163830317E-4</v>
      </c>
      <c r="L244" s="5">
        <f t="shared" si="48"/>
        <v>2.6134455348149038E-9</v>
      </c>
      <c r="M244" s="6">
        <f t="shared" si="46"/>
        <v>1.2698644384037048E-5</v>
      </c>
      <c r="N244">
        <f t="shared" si="47"/>
        <v>2.24E-4</v>
      </c>
      <c r="O244">
        <f t="shared" si="55"/>
        <v>0.1302774427020503</v>
      </c>
      <c r="P244">
        <f t="shared" si="49"/>
        <v>1.1216197715503049</v>
      </c>
      <c r="Q244">
        <f t="shared" si="50"/>
        <v>0.15450330183620875</v>
      </c>
      <c r="R244">
        <f t="shared" si="51"/>
        <v>0.15450330183620864</v>
      </c>
    </row>
    <row r="245" spans="6:18">
      <c r="F245">
        <f t="shared" si="56"/>
        <v>24.300000000000075</v>
      </c>
      <c r="G245">
        <f t="shared" si="44"/>
        <v>327.5852316043426</v>
      </c>
      <c r="H245">
        <f t="shared" si="52"/>
        <v>1.3027744270205031</v>
      </c>
      <c r="I245" s="4">
        <f t="shared" si="45"/>
        <v>1.2500000000000001E-5</v>
      </c>
      <c r="J245" s="5">
        <f t="shared" si="53"/>
        <v>1.0772321428571281E-6</v>
      </c>
      <c r="K245" s="5">
        <f t="shared" si="54"/>
        <v>8.5574255163830312E-4</v>
      </c>
      <c r="L245" s="5">
        <f t="shared" si="48"/>
        <v>2.6249316084347777E-9</v>
      </c>
      <c r="M245" s="6">
        <f t="shared" si="46"/>
        <v>1.2735824147942049E-5</v>
      </c>
      <c r="N245">
        <f t="shared" si="47"/>
        <v>2.24E-4</v>
      </c>
      <c r="O245">
        <f t="shared" si="55"/>
        <v>0.1302774427020503</v>
      </c>
      <c r="P245">
        <f t="shared" si="49"/>
        <v>1.1218187935757176</v>
      </c>
      <c r="Q245">
        <f t="shared" si="50"/>
        <v>0.15433355980013136</v>
      </c>
      <c r="R245">
        <f t="shared" si="51"/>
        <v>0.15433355980013125</v>
      </c>
    </row>
    <row r="246" spans="6:18">
      <c r="F246">
        <f t="shared" si="56"/>
        <v>24.400000000000077</v>
      </c>
      <c r="G246">
        <f t="shared" si="44"/>
        <v>327.5852316043426</v>
      </c>
      <c r="H246">
        <f t="shared" si="52"/>
        <v>1.3027744270205031</v>
      </c>
      <c r="I246" s="4">
        <f t="shared" si="45"/>
        <v>1.2500000000000001E-5</v>
      </c>
      <c r="J246" s="5">
        <f t="shared" si="53"/>
        <v>1.0772321428571281E-6</v>
      </c>
      <c r="K246" s="5">
        <f t="shared" si="54"/>
        <v>8.5699255163830307E-4</v>
      </c>
      <c r="L246" s="5">
        <f t="shared" si="48"/>
        <v>2.6364512869860728E-9</v>
      </c>
      <c r="M246" s="6">
        <f t="shared" si="46"/>
        <v>1.2773058260754752E-5</v>
      </c>
      <c r="N246">
        <f t="shared" si="47"/>
        <v>2.24E-4</v>
      </c>
      <c r="O246">
        <f t="shared" si="55"/>
        <v>0.1302774427020503</v>
      </c>
      <c r="P246">
        <f t="shared" si="49"/>
        <v>1.1220166527395605</v>
      </c>
      <c r="Q246">
        <f t="shared" si="50"/>
        <v>0.15416480954619541</v>
      </c>
      <c r="R246">
        <f t="shared" si="51"/>
        <v>0.1541648095461953</v>
      </c>
    </row>
    <row r="247" spans="6:18">
      <c r="F247">
        <f t="shared" si="56"/>
        <v>24.500000000000078</v>
      </c>
      <c r="G247">
        <f t="shared" si="44"/>
        <v>327.5852316043426</v>
      </c>
      <c r="H247">
        <f t="shared" si="52"/>
        <v>1.3027744270205031</v>
      </c>
      <c r="I247" s="4">
        <f t="shared" si="45"/>
        <v>1.2500000000000001E-5</v>
      </c>
      <c r="J247" s="5">
        <f t="shared" si="53"/>
        <v>1.0772321428571281E-6</v>
      </c>
      <c r="K247" s="5">
        <f t="shared" si="54"/>
        <v>8.5824255163830302E-4</v>
      </c>
      <c r="L247" s="5">
        <f t="shared" si="48"/>
        <v>2.648004619556172E-9</v>
      </c>
      <c r="M247" s="6">
        <f t="shared" si="46"/>
        <v>1.2810346722475144E-5</v>
      </c>
      <c r="N247">
        <f t="shared" si="47"/>
        <v>2.24E-4</v>
      </c>
      <c r="O247">
        <f t="shared" si="55"/>
        <v>0.1302774427020503</v>
      </c>
      <c r="P247">
        <f t="shared" si="49"/>
        <v>1.1222133575225195</v>
      </c>
      <c r="Q247">
        <f t="shared" si="50"/>
        <v>0.15399704384138777</v>
      </c>
      <c r="R247">
        <f t="shared" si="51"/>
        <v>0.15399704384138765</v>
      </c>
    </row>
    <row r="248" spans="6:18">
      <c r="F248">
        <f t="shared" si="56"/>
        <v>24.60000000000008</v>
      </c>
      <c r="G248">
        <f t="shared" si="44"/>
        <v>327.5852316043426</v>
      </c>
      <c r="H248">
        <f t="shared" si="52"/>
        <v>1.3027744270205031</v>
      </c>
      <c r="I248" s="4">
        <f t="shared" si="45"/>
        <v>1.2500000000000001E-5</v>
      </c>
      <c r="J248" s="5">
        <f t="shared" si="53"/>
        <v>1.0772321428571281E-6</v>
      </c>
      <c r="K248" s="5">
        <f t="shared" si="54"/>
        <v>8.5949255163830297E-4</v>
      </c>
      <c r="L248" s="5">
        <f t="shared" si="48"/>
        <v>2.6595916552324621E-9</v>
      </c>
      <c r="M248" s="6">
        <f t="shared" si="46"/>
        <v>1.2847689533103232E-5</v>
      </c>
      <c r="N248">
        <f t="shared" si="47"/>
        <v>2.24E-4</v>
      </c>
      <c r="O248">
        <f t="shared" si="55"/>
        <v>0.1302774427020503</v>
      </c>
      <c r="P248">
        <f t="shared" si="49"/>
        <v>1.1224089163311697</v>
      </c>
      <c r="Q248">
        <f t="shared" si="50"/>
        <v>0.15383025551590307</v>
      </c>
      <c r="R248">
        <f t="shared" si="51"/>
        <v>0.15383025551590296</v>
      </c>
    </row>
    <row r="249" spans="6:18">
      <c r="F249">
        <f t="shared" si="56"/>
        <v>24.700000000000081</v>
      </c>
      <c r="G249">
        <f t="shared" si="44"/>
        <v>327.5852316043426</v>
      </c>
      <c r="H249">
        <f t="shared" si="52"/>
        <v>1.3027744270205031</v>
      </c>
      <c r="I249" s="4">
        <f t="shared" si="45"/>
        <v>1.2500000000000001E-5</v>
      </c>
      <c r="J249" s="5">
        <f t="shared" si="53"/>
        <v>1.0772321428571281E-6</v>
      </c>
      <c r="K249" s="5">
        <f t="shared" si="54"/>
        <v>8.6074255163830291E-4</v>
      </c>
      <c r="L249" s="5">
        <f t="shared" si="48"/>
        <v>2.6712124431023281E-9</v>
      </c>
      <c r="M249" s="6">
        <f t="shared" si="46"/>
        <v>1.2885086692639015E-5</v>
      </c>
      <c r="N249">
        <f t="shared" si="47"/>
        <v>2.24E-4</v>
      </c>
      <c r="O249">
        <f t="shared" si="55"/>
        <v>0.1302774427020503</v>
      </c>
      <c r="P249">
        <f t="shared" si="49"/>
        <v>1.1226033374987301</v>
      </c>
      <c r="Q249">
        <f t="shared" si="50"/>
        <v>0.15366443746250022</v>
      </c>
      <c r="R249">
        <f t="shared" si="51"/>
        <v>0.15366443746250014</v>
      </c>
    </row>
    <row r="250" spans="6:18">
      <c r="F250">
        <f t="shared" si="56"/>
        <v>24.800000000000082</v>
      </c>
      <c r="G250">
        <f t="shared" si="44"/>
        <v>327.5852316043426</v>
      </c>
      <c r="H250">
        <f t="shared" si="52"/>
        <v>1.3027744270205031</v>
      </c>
      <c r="I250" s="4">
        <f t="shared" si="45"/>
        <v>1.2500000000000001E-5</v>
      </c>
      <c r="J250" s="5">
        <f t="shared" si="53"/>
        <v>1.0772321428571281E-6</v>
      </c>
      <c r="K250" s="5">
        <f t="shared" si="54"/>
        <v>8.6199255163830286E-4</v>
      </c>
      <c r="L250" s="5">
        <f t="shared" si="48"/>
        <v>2.682867032253154E-9</v>
      </c>
      <c r="M250" s="6">
        <f t="shared" si="46"/>
        <v>1.2922538201082489E-5</v>
      </c>
      <c r="N250">
        <f t="shared" si="47"/>
        <v>2.24E-4</v>
      </c>
      <c r="O250">
        <f t="shared" si="55"/>
        <v>0.1302774427020503</v>
      </c>
      <c r="P250">
        <f t="shared" si="49"/>
        <v>1.1227966292858085</v>
      </c>
      <c r="Q250">
        <f t="shared" si="50"/>
        <v>0.15349958263586644</v>
      </c>
      <c r="R250">
        <f t="shared" si="51"/>
        <v>0.15349958263586638</v>
      </c>
    </row>
    <row r="251" spans="6:18">
      <c r="F251">
        <f t="shared" si="56"/>
        <v>24.900000000000084</v>
      </c>
      <c r="G251">
        <f t="shared" si="44"/>
        <v>327.5852316043426</v>
      </c>
      <c r="H251">
        <f t="shared" si="52"/>
        <v>1.3027744270205031</v>
      </c>
      <c r="I251" s="4">
        <f t="shared" si="45"/>
        <v>1.2500000000000001E-5</v>
      </c>
      <c r="J251" s="5">
        <f t="shared" si="53"/>
        <v>1.0772321428571281E-6</v>
      </c>
      <c r="K251" s="5">
        <f t="shared" si="54"/>
        <v>8.6324255163830281E-4</v>
      </c>
      <c r="L251" s="5">
        <f t="shared" si="48"/>
        <v>2.694555471772326E-9</v>
      </c>
      <c r="M251" s="6">
        <f t="shared" si="46"/>
        <v>1.2960044058433655E-5</v>
      </c>
      <c r="N251">
        <f t="shared" si="47"/>
        <v>2.24E-4</v>
      </c>
      <c r="O251">
        <f t="shared" si="55"/>
        <v>0.1302774427020503</v>
      </c>
      <c r="P251">
        <f t="shared" si="49"/>
        <v>1.1229887998811392</v>
      </c>
      <c r="Q251">
        <f t="shared" si="50"/>
        <v>0.15333568405198861</v>
      </c>
      <c r="R251">
        <f t="shared" si="51"/>
        <v>0.15333568405198855</v>
      </c>
    </row>
    <row r="252" spans="6:18">
      <c r="F252">
        <f t="shared" si="56"/>
        <v>25.000000000000085</v>
      </c>
      <c r="G252">
        <f t="shared" si="44"/>
        <v>327.5852316043426</v>
      </c>
      <c r="H252">
        <f t="shared" si="52"/>
        <v>1.3027744270205031</v>
      </c>
      <c r="I252" s="4">
        <f t="shared" si="45"/>
        <v>1.2500000000000001E-5</v>
      </c>
      <c r="J252" s="5">
        <f t="shared" si="53"/>
        <v>1.0772321428571281E-6</v>
      </c>
      <c r="K252" s="5">
        <f t="shared" si="54"/>
        <v>8.6449255163830276E-4</v>
      </c>
      <c r="L252" s="5">
        <f t="shared" si="48"/>
        <v>2.7062778107472297E-9</v>
      </c>
      <c r="M252" s="6">
        <f t="shared" si="46"/>
        <v>1.2997604264692519E-5</v>
      </c>
      <c r="N252">
        <f t="shared" si="47"/>
        <v>2.24E-4</v>
      </c>
      <c r="O252">
        <f t="shared" si="55"/>
        <v>0.1302774427020503</v>
      </c>
      <c r="P252">
        <f t="shared" si="49"/>
        <v>1.123179857402312</v>
      </c>
      <c r="Q252">
        <f t="shared" si="50"/>
        <v>0.15317273478753188</v>
      </c>
      <c r="R252">
        <f t="shared" si="51"/>
        <v>0.15317273478753182</v>
      </c>
    </row>
    <row r="253" spans="6:18">
      <c r="F253">
        <f t="shared" si="56"/>
        <v>25.100000000000087</v>
      </c>
      <c r="G253">
        <f t="shared" si="44"/>
        <v>327.5852316043426</v>
      </c>
      <c r="H253">
        <f t="shared" si="52"/>
        <v>1.3027744270205031</v>
      </c>
      <c r="I253" s="4">
        <f t="shared" si="45"/>
        <v>1.2500000000000001E-5</v>
      </c>
      <c r="J253" s="5">
        <f t="shared" si="53"/>
        <v>1.0772321428571281E-6</v>
      </c>
      <c r="K253" s="5">
        <f t="shared" si="54"/>
        <v>8.6574255163830271E-4</v>
      </c>
      <c r="L253" s="5">
        <f t="shared" si="48"/>
        <v>2.7180340982652489E-9</v>
      </c>
      <c r="M253" s="6">
        <f t="shared" si="46"/>
        <v>1.3035218819859071E-5</v>
      </c>
      <c r="N253">
        <f t="shared" si="47"/>
        <v>2.24E-4</v>
      </c>
      <c r="O253">
        <f t="shared" si="55"/>
        <v>0.1302774427020503</v>
      </c>
      <c r="P253">
        <f t="shared" si="49"/>
        <v>1.1233698098964902</v>
      </c>
      <c r="Q253">
        <f t="shared" si="50"/>
        <v>0.15301072797922557</v>
      </c>
      <c r="R253">
        <f t="shared" si="51"/>
        <v>0.15301072797922549</v>
      </c>
    </row>
    <row r="254" spans="6:18">
      <c r="F254">
        <f t="shared" si="56"/>
        <v>25.200000000000088</v>
      </c>
      <c r="G254">
        <f t="shared" si="44"/>
        <v>327.5852316043426</v>
      </c>
      <c r="H254">
        <f t="shared" si="52"/>
        <v>1.3027744270205031</v>
      </c>
      <c r="I254" s="4">
        <f t="shared" si="45"/>
        <v>1.2500000000000001E-5</v>
      </c>
      <c r="J254" s="5">
        <f t="shared" si="53"/>
        <v>1.0772321428571281E-6</v>
      </c>
      <c r="K254" s="5">
        <f t="shared" si="54"/>
        <v>8.6699255163830266E-4</v>
      </c>
      <c r="L254" s="5">
        <f t="shared" si="48"/>
        <v>2.7298243834137703E-9</v>
      </c>
      <c r="M254" s="6">
        <f t="shared" si="46"/>
        <v>1.3072887723933323E-5</v>
      </c>
      <c r="N254">
        <f t="shared" si="47"/>
        <v>2.24E-4</v>
      </c>
      <c r="O254">
        <f t="shared" si="55"/>
        <v>0.1302774427020503</v>
      </c>
      <c r="P254">
        <f t="shared" si="49"/>
        <v>1.1235586653411249</v>
      </c>
      <c r="Q254">
        <f t="shared" si="50"/>
        <v>0.1528496568232561</v>
      </c>
      <c r="R254">
        <f t="shared" si="51"/>
        <v>0.15284965682325599</v>
      </c>
    </row>
    <row r="255" spans="6:18">
      <c r="F255">
        <f t="shared" si="56"/>
        <v>25.30000000000009</v>
      </c>
      <c r="G255">
        <f t="shared" si="44"/>
        <v>327.5852316043426</v>
      </c>
      <c r="H255">
        <f t="shared" si="52"/>
        <v>1.3027744270205031</v>
      </c>
      <c r="I255" s="4">
        <f t="shared" si="45"/>
        <v>1.2500000000000001E-5</v>
      </c>
      <c r="J255" s="5">
        <f t="shared" si="53"/>
        <v>1.0772321428571281E-6</v>
      </c>
      <c r="K255" s="5">
        <f t="shared" si="54"/>
        <v>8.6824255163830261E-4</v>
      </c>
      <c r="L255" s="5">
        <f t="shared" si="48"/>
        <v>2.7416487152801786E-9</v>
      </c>
      <c r="M255" s="6">
        <f t="shared" si="46"/>
        <v>1.3110610976915265E-5</v>
      </c>
      <c r="N255">
        <f t="shared" si="47"/>
        <v>2.24E-4</v>
      </c>
      <c r="O255">
        <f t="shared" si="55"/>
        <v>0.1302774427020503</v>
      </c>
      <c r="P255">
        <f t="shared" si="49"/>
        <v>1.1237464316446579</v>
      </c>
      <c r="Q255">
        <f t="shared" si="50"/>
        <v>0.15268951457466687</v>
      </c>
      <c r="R255">
        <f t="shared" si="51"/>
        <v>0.15268951457466676</v>
      </c>
    </row>
    <row r="256" spans="6:18">
      <c r="F256">
        <f t="shared" si="56"/>
        <v>25.400000000000091</v>
      </c>
      <c r="G256">
        <f t="shared" si="44"/>
        <v>327.5852316043426</v>
      </c>
      <c r="H256">
        <f t="shared" si="52"/>
        <v>1.3027744270205031</v>
      </c>
      <c r="I256" s="4">
        <f t="shared" si="45"/>
        <v>1.2500000000000001E-5</v>
      </c>
      <c r="J256" s="5">
        <f t="shared" si="53"/>
        <v>1.0772321428571281E-6</v>
      </c>
      <c r="K256" s="5">
        <f t="shared" si="54"/>
        <v>8.6949255163830256E-4</v>
      </c>
      <c r="L256" s="5">
        <f t="shared" si="48"/>
        <v>2.7535071429518586E-9</v>
      </c>
      <c r="M256" s="6">
        <f t="shared" si="46"/>
        <v>1.3148388578804901E-5</v>
      </c>
      <c r="N256">
        <f t="shared" si="47"/>
        <v>2.24E-4</v>
      </c>
      <c r="O256">
        <f t="shared" si="55"/>
        <v>0.1302774427020503</v>
      </c>
      <c r="P256">
        <f t="shared" si="49"/>
        <v>1.1239331166472155</v>
      </c>
      <c r="Q256">
        <f t="shared" si="50"/>
        <v>0.1525302945467652</v>
      </c>
      <c r="R256">
        <f t="shared" si="51"/>
        <v>0.15253029454676509</v>
      </c>
    </row>
    <row r="257" spans="6:18">
      <c r="F257">
        <f t="shared" si="56"/>
        <v>25.500000000000092</v>
      </c>
      <c r="G257">
        <f t="shared" si="44"/>
        <v>327.5852316043426</v>
      </c>
      <c r="H257">
        <f t="shared" si="52"/>
        <v>1.3027744270205031</v>
      </c>
      <c r="I257" s="4">
        <f t="shared" si="45"/>
        <v>1.2500000000000001E-5</v>
      </c>
      <c r="J257" s="5">
        <f t="shared" si="53"/>
        <v>1.0772321428571281E-6</v>
      </c>
      <c r="K257" s="5">
        <f t="shared" si="54"/>
        <v>8.7074255163830251E-4</v>
      </c>
      <c r="L257" s="5">
        <f t="shared" si="48"/>
        <v>2.7653997155161959E-9</v>
      </c>
      <c r="M257" s="6">
        <f t="shared" si="46"/>
        <v>1.3186220529602233E-5</v>
      </c>
      <c r="N257">
        <f t="shared" si="47"/>
        <v>2.24E-4</v>
      </c>
      <c r="O257">
        <f t="shared" si="55"/>
        <v>0.1302774427020503</v>
      </c>
      <c r="P257">
        <f t="shared" si="49"/>
        <v>1.1241187281212988</v>
      </c>
      <c r="Q257">
        <f t="shared" si="50"/>
        <v>0.15237199011053595</v>
      </c>
      <c r="R257">
        <f t="shared" si="51"/>
        <v>0.15237199011053584</v>
      </c>
    </row>
    <row r="258" spans="6:18">
      <c r="F258">
        <f t="shared" si="56"/>
        <v>25.600000000000094</v>
      </c>
      <c r="G258">
        <f t="shared" ref="G258:G321" si="57">Tc+R_*F258</f>
        <v>327.5852316043426</v>
      </c>
      <c r="H258">
        <f t="shared" si="52"/>
        <v>1.3027744270205031</v>
      </c>
      <c r="I258" s="4">
        <f t="shared" ref="I258:I321" si="58">we</f>
        <v>1.2500000000000001E-5</v>
      </c>
      <c r="J258" s="5">
        <f t="shared" si="53"/>
        <v>1.0772321428571281E-6</v>
      </c>
      <c r="K258" s="5">
        <f t="shared" si="54"/>
        <v>8.7199255163830246E-4</v>
      </c>
      <c r="L258" s="5">
        <f t="shared" si="48"/>
        <v>2.7773264820605751E-9</v>
      </c>
      <c r="M258" s="6">
        <f t="shared" ref="M258:M321" si="59">f2_*f3_/f1_/K258*L258</f>
        <v>1.3224106829307254E-5</v>
      </c>
      <c r="N258">
        <f t="shared" ref="N258:N321" si="60">del_dl</f>
        <v>2.24E-4</v>
      </c>
      <c r="O258">
        <f t="shared" si="55"/>
        <v>0.1302774427020503</v>
      </c>
      <c r="P258">
        <f t="shared" si="49"/>
        <v>1.1243032737724601</v>
      </c>
      <c r="Q258">
        <f t="shared" si="50"/>
        <v>0.15221459469406193</v>
      </c>
      <c r="R258">
        <f t="shared" si="51"/>
        <v>0.15221459469406182</v>
      </c>
    </row>
    <row r="259" spans="6:18">
      <c r="F259">
        <f t="shared" si="56"/>
        <v>25.700000000000095</v>
      </c>
      <c r="G259">
        <f t="shared" si="57"/>
        <v>327.5852316043426</v>
      </c>
      <c r="H259">
        <f t="shared" si="52"/>
        <v>1.3027744270205031</v>
      </c>
      <c r="I259" s="4">
        <f t="shared" si="58"/>
        <v>1.2500000000000001E-5</v>
      </c>
      <c r="J259" s="5">
        <f t="shared" si="53"/>
        <v>1.0772321428571281E-6</v>
      </c>
      <c r="K259" s="5">
        <f t="shared" si="54"/>
        <v>8.7324255163830241E-4</v>
      </c>
      <c r="L259" s="5">
        <f t="shared" ref="L259:L322" si="61">K259^3*4/3*PI()</f>
        <v>2.7892874916723832E-9</v>
      </c>
      <c r="M259" s="6">
        <f t="shared" si="59"/>
        <v>1.3262047477919975E-5</v>
      </c>
      <c r="N259">
        <f t="shared" si="60"/>
        <v>2.24E-4</v>
      </c>
      <c r="O259">
        <f t="shared" si="55"/>
        <v>0.1302774427020503</v>
      </c>
      <c r="P259">
        <f t="shared" ref="P259:P322" si="62">R259*O259+(1-R259)*H259</f>
        <v>1.1244867612399774</v>
      </c>
      <c r="Q259">
        <f t="shared" ref="Q259:Q322" si="63">Q258+pl/ps*Dl/N258*((Tc-Tf)/ml-Co)/H258/(1-kpart)*M258*dt/L258-Q258*3/K258*we*dt</f>
        <v>0.15205810178195092</v>
      </c>
      <c r="R259">
        <f t="shared" ref="R259:R322" si="64">esidtGeral(R258,K258,MAX(I258,J258),pl,ps,kpart,H258,(H259-H258)/dt,M258,L258,Dl,N258,Co,dt)</f>
        <v>0.15205810178195081</v>
      </c>
    </row>
    <row r="260" spans="6:18">
      <c r="F260">
        <f t="shared" si="56"/>
        <v>25.800000000000097</v>
      </c>
      <c r="G260">
        <f t="shared" si="57"/>
        <v>327.5852316043426</v>
      </c>
      <c r="H260">
        <f t="shared" si="52"/>
        <v>1.3027744270205031</v>
      </c>
      <c r="I260" s="4">
        <f t="shared" si="58"/>
        <v>1.2500000000000001E-5</v>
      </c>
      <c r="J260" s="5">
        <f t="shared" si="53"/>
        <v>1.0772321428571281E-6</v>
      </c>
      <c r="K260" s="5">
        <f t="shared" si="54"/>
        <v>8.7449255163830235E-4</v>
      </c>
      <c r="L260" s="5">
        <f t="shared" si="61"/>
        <v>2.8012827934390033E-9</v>
      </c>
      <c r="M260" s="6">
        <f t="shared" si="59"/>
        <v>1.3300042475440387E-5</v>
      </c>
      <c r="N260">
        <f t="shared" si="60"/>
        <v>2.24E-4</v>
      </c>
      <c r="O260">
        <f t="shared" si="55"/>
        <v>0.1302774427020503</v>
      </c>
      <c r="P260">
        <f t="shared" si="62"/>
        <v>1.1246691980975172</v>
      </c>
      <c r="Q260">
        <f t="shared" si="63"/>
        <v>0.15190250491476934</v>
      </c>
      <c r="R260">
        <f t="shared" si="64"/>
        <v>0.15190250491476923</v>
      </c>
    </row>
    <row r="261" spans="6:18">
      <c r="F261">
        <f t="shared" si="56"/>
        <v>25.900000000000098</v>
      </c>
      <c r="G261">
        <f t="shared" si="57"/>
        <v>327.5852316043426</v>
      </c>
      <c r="H261">
        <f t="shared" si="52"/>
        <v>1.3027744270205031</v>
      </c>
      <c r="I261" s="4">
        <f t="shared" si="58"/>
        <v>1.2500000000000001E-5</v>
      </c>
      <c r="J261" s="5">
        <f t="shared" si="53"/>
        <v>1.0772321428571281E-6</v>
      </c>
      <c r="K261" s="5">
        <f t="shared" si="54"/>
        <v>8.757425516383023E-4</v>
      </c>
      <c r="L261" s="5">
        <f t="shared" si="61"/>
        <v>2.8133124364478215E-9</v>
      </c>
      <c r="M261" s="6">
        <f t="shared" si="59"/>
        <v>1.3338091821868492E-5</v>
      </c>
      <c r="N261">
        <f t="shared" si="60"/>
        <v>2.24E-4</v>
      </c>
      <c r="O261">
        <f t="shared" si="55"/>
        <v>0.1302774427020503</v>
      </c>
      <c r="P261">
        <f t="shared" si="62"/>
        <v>1.124850591853791</v>
      </c>
      <c r="Q261">
        <f t="shared" si="63"/>
        <v>0.15174779768848229</v>
      </c>
      <c r="R261">
        <f t="shared" si="64"/>
        <v>0.15174779768848218</v>
      </c>
    </row>
    <row r="262" spans="6:18">
      <c r="F262">
        <f t="shared" si="56"/>
        <v>26.000000000000099</v>
      </c>
      <c r="G262">
        <f t="shared" si="57"/>
        <v>327.5852316043426</v>
      </c>
      <c r="H262">
        <f t="shared" si="52"/>
        <v>1.3027744270205031</v>
      </c>
      <c r="I262" s="4">
        <f t="shared" si="58"/>
        <v>1.2500000000000001E-5</v>
      </c>
      <c r="J262" s="5">
        <f t="shared" si="53"/>
        <v>1.0772321428571281E-6</v>
      </c>
      <c r="K262" s="5">
        <f t="shared" si="54"/>
        <v>8.7699255163830225E-4</v>
      </c>
      <c r="L262" s="5">
        <f t="shared" si="61"/>
        <v>2.8253764697862228E-9</v>
      </c>
      <c r="M262" s="6">
        <f t="shared" si="59"/>
        <v>1.337619551720429E-5</v>
      </c>
      <c r="N262">
        <f t="shared" si="60"/>
        <v>2.24E-4</v>
      </c>
      <c r="O262">
        <f t="shared" si="55"/>
        <v>0.1302774427020503</v>
      </c>
      <c r="P262">
        <f t="shared" si="62"/>
        <v>1.1250309499532045</v>
      </c>
      <c r="Q262">
        <f t="shared" si="63"/>
        <v>0.15159397375390007</v>
      </c>
      <c r="R262">
        <f t="shared" si="64"/>
        <v>0.15159397375389996</v>
      </c>
    </row>
    <row r="263" spans="6:18">
      <c r="F263">
        <f t="shared" si="56"/>
        <v>26.100000000000101</v>
      </c>
      <c r="G263">
        <f t="shared" si="57"/>
        <v>327.5852316043426</v>
      </c>
      <c r="H263">
        <f t="shared" si="52"/>
        <v>1.3027744270205031</v>
      </c>
      <c r="I263" s="4">
        <f t="shared" si="58"/>
        <v>1.2500000000000001E-5</v>
      </c>
      <c r="J263" s="5">
        <f t="shared" si="53"/>
        <v>1.0772321428571281E-6</v>
      </c>
      <c r="K263" s="5">
        <f t="shared" si="54"/>
        <v>8.782425516383022E-4</v>
      </c>
      <c r="L263" s="5">
        <f t="shared" si="61"/>
        <v>2.8374749425415933E-9</v>
      </c>
      <c r="M263" s="6">
        <f t="shared" si="59"/>
        <v>1.3414353561447784E-5</v>
      </c>
      <c r="N263">
        <f t="shared" si="60"/>
        <v>2.24E-4</v>
      </c>
      <c r="O263">
        <f t="shared" si="55"/>
        <v>0.1302774427020503</v>
      </c>
      <c r="P263">
        <f t="shared" si="62"/>
        <v>1.1252102797764998</v>
      </c>
      <c r="Q263">
        <f t="shared" si="63"/>
        <v>0.15144102681613097</v>
      </c>
      <c r="R263">
        <f t="shared" si="64"/>
        <v>0.15144102681613086</v>
      </c>
    </row>
    <row r="264" spans="6:18">
      <c r="F264">
        <f t="shared" si="56"/>
        <v>26.200000000000102</v>
      </c>
      <c r="G264">
        <f t="shared" si="57"/>
        <v>327.5852316043426</v>
      </c>
      <c r="H264">
        <f t="shared" si="52"/>
        <v>1.3027744270205031</v>
      </c>
      <c r="I264" s="4">
        <f t="shared" si="58"/>
        <v>1.2500000000000001E-5</v>
      </c>
      <c r="J264" s="5">
        <f t="shared" si="53"/>
        <v>1.0772321428571281E-6</v>
      </c>
      <c r="K264" s="5">
        <f t="shared" si="54"/>
        <v>8.7949255163830215E-4</v>
      </c>
      <c r="L264" s="5">
        <f t="shared" si="61"/>
        <v>2.8496079038013174E-9</v>
      </c>
      <c r="M264" s="6">
        <f t="shared" si="59"/>
        <v>1.3452565954598971E-5</v>
      </c>
      <c r="N264">
        <f t="shared" si="60"/>
        <v>2.24E-4</v>
      </c>
      <c r="O264">
        <f t="shared" si="55"/>
        <v>0.1302774427020503</v>
      </c>
      <c r="P264">
        <f t="shared" si="62"/>
        <v>1.1253885886413877</v>
      </c>
      <c r="Q264">
        <f t="shared" si="63"/>
        <v>0.15128895063404027</v>
      </c>
      <c r="R264">
        <f t="shared" si="64"/>
        <v>0.15128895063404016</v>
      </c>
    </row>
    <row r="265" spans="6:18">
      <c r="F265">
        <f t="shared" si="56"/>
        <v>26.300000000000104</v>
      </c>
      <c r="G265">
        <f t="shared" si="57"/>
        <v>327.5852316043426</v>
      </c>
      <c r="H265">
        <f t="shared" si="52"/>
        <v>1.3027744270205031</v>
      </c>
      <c r="I265" s="4">
        <f t="shared" si="58"/>
        <v>1.2500000000000001E-5</v>
      </c>
      <c r="J265" s="5">
        <f t="shared" si="53"/>
        <v>1.0772321428571281E-6</v>
      </c>
      <c r="K265" s="5">
        <f t="shared" si="54"/>
        <v>8.807425516383021E-4</v>
      </c>
      <c r="L265" s="5">
        <f t="shared" si="61"/>
        <v>2.8617754026527796E-9</v>
      </c>
      <c r="M265" s="6">
        <f t="shared" si="59"/>
        <v>1.3490832696657849E-5</v>
      </c>
      <c r="N265">
        <f t="shared" si="60"/>
        <v>2.24E-4</v>
      </c>
      <c r="O265">
        <f t="shared" si="55"/>
        <v>0.1302774427020503</v>
      </c>
      <c r="P265">
        <f t="shared" si="62"/>
        <v>1.1255658838031775</v>
      </c>
      <c r="Q265">
        <f t="shared" si="63"/>
        <v>0.15113773901971542</v>
      </c>
      <c r="R265">
        <f t="shared" si="64"/>
        <v>0.15113773901971531</v>
      </c>
    </row>
    <row r="266" spans="6:18">
      <c r="F266">
        <f t="shared" si="56"/>
        <v>26.400000000000105</v>
      </c>
      <c r="G266">
        <f t="shared" si="57"/>
        <v>327.5852316043426</v>
      </c>
      <c r="H266">
        <f t="shared" si="52"/>
        <v>1.3027744270205031</v>
      </c>
      <c r="I266" s="4">
        <f t="shared" si="58"/>
        <v>1.2500000000000001E-5</v>
      </c>
      <c r="J266" s="5">
        <f t="shared" si="53"/>
        <v>1.0772321428571281E-6</v>
      </c>
      <c r="K266" s="5">
        <f t="shared" si="54"/>
        <v>8.8199255163830205E-4</v>
      </c>
      <c r="L266" s="5">
        <f t="shared" si="61"/>
        <v>2.8739774881833668E-9</v>
      </c>
      <c r="M266" s="6">
        <f t="shared" si="59"/>
        <v>1.3529153787624425E-5</v>
      </c>
      <c r="N266">
        <f t="shared" si="60"/>
        <v>2.24E-4</v>
      </c>
      <c r="O266">
        <f t="shared" si="55"/>
        <v>0.1302774427020503</v>
      </c>
      <c r="P266">
        <f t="shared" si="62"/>
        <v>1.1257421724553951</v>
      </c>
      <c r="Q266">
        <f t="shared" si="63"/>
        <v>0.1509873858379373</v>
      </c>
      <c r="R266">
        <f t="shared" si="64"/>
        <v>0.15098738583793719</v>
      </c>
    </row>
    <row r="267" spans="6:18">
      <c r="F267">
        <f t="shared" si="56"/>
        <v>26.500000000000107</v>
      </c>
      <c r="G267">
        <f t="shared" si="57"/>
        <v>327.5852316043426</v>
      </c>
      <c r="H267">
        <f t="shared" si="52"/>
        <v>1.3027744270205031</v>
      </c>
      <c r="I267" s="4">
        <f t="shared" si="58"/>
        <v>1.2500000000000001E-5</v>
      </c>
      <c r="J267" s="5">
        <f t="shared" si="53"/>
        <v>1.0772321428571281E-6</v>
      </c>
      <c r="K267" s="5">
        <f t="shared" si="54"/>
        <v>8.83242551638302E-4</v>
      </c>
      <c r="L267" s="5">
        <f t="shared" si="61"/>
        <v>2.8862142094804628E-9</v>
      </c>
      <c r="M267" s="6">
        <f t="shared" si="59"/>
        <v>1.3567529227498692E-5</v>
      </c>
      <c r="N267">
        <f t="shared" si="60"/>
        <v>2.24E-4</v>
      </c>
      <c r="O267">
        <f t="shared" si="55"/>
        <v>0.1302774427020503</v>
      </c>
      <c r="P267">
        <f t="shared" si="62"/>
        <v>1.1259174617303962</v>
      </c>
      <c r="Q267">
        <f t="shared" si="63"/>
        <v>0.15083788500565748</v>
      </c>
      <c r="R267">
        <f t="shared" si="64"/>
        <v>0.15083788500565737</v>
      </c>
    </row>
    <row r="268" spans="6:18">
      <c r="F268">
        <f t="shared" si="56"/>
        <v>26.600000000000108</v>
      </c>
      <c r="G268">
        <f t="shared" si="57"/>
        <v>327.5852316043426</v>
      </c>
      <c r="H268">
        <f t="shared" si="52"/>
        <v>1.3027744270205031</v>
      </c>
      <c r="I268" s="4">
        <f t="shared" si="58"/>
        <v>1.2500000000000001E-5</v>
      </c>
      <c r="J268" s="5">
        <f t="shared" si="53"/>
        <v>1.0772321428571281E-6</v>
      </c>
      <c r="K268" s="5">
        <f t="shared" si="54"/>
        <v>8.8449255163830195E-4</v>
      </c>
      <c r="L268" s="5">
        <f t="shared" si="61"/>
        <v>2.8984856156314535E-9</v>
      </c>
      <c r="M268" s="6">
        <f t="shared" si="59"/>
        <v>1.3605959016280652E-5</v>
      </c>
      <c r="N268">
        <f t="shared" si="60"/>
        <v>2.24E-4</v>
      </c>
      <c r="O268">
        <f t="shared" si="55"/>
        <v>0.1302774427020503</v>
      </c>
      <c r="P268">
        <f t="shared" si="62"/>
        <v>1.1260917586999732</v>
      </c>
      <c r="Q268">
        <f t="shared" si="63"/>
        <v>0.15068923049148134</v>
      </c>
      <c r="R268">
        <f t="shared" si="64"/>
        <v>0.15068923049148122</v>
      </c>
    </row>
    <row r="269" spans="6:18">
      <c r="F269">
        <f t="shared" si="56"/>
        <v>26.700000000000109</v>
      </c>
      <c r="G269">
        <f t="shared" si="57"/>
        <v>327.5852316043426</v>
      </c>
      <c r="H269">
        <f t="shared" si="52"/>
        <v>1.3027744270205031</v>
      </c>
      <c r="I269" s="4">
        <f t="shared" si="58"/>
        <v>1.2500000000000001E-5</v>
      </c>
      <c r="J269" s="5">
        <f t="shared" si="53"/>
        <v>1.0772321428571281E-6</v>
      </c>
      <c r="K269" s="5">
        <f t="shared" si="54"/>
        <v>8.857425516383019E-4</v>
      </c>
      <c r="L269" s="5">
        <f t="shared" si="61"/>
        <v>2.910791755723724E-9</v>
      </c>
      <c r="M269" s="6">
        <f t="shared" si="59"/>
        <v>1.3644443153970307E-5</v>
      </c>
      <c r="N269">
        <f t="shared" si="60"/>
        <v>2.24E-4</v>
      </c>
      <c r="O269">
        <f t="shared" si="55"/>
        <v>0.1302774427020503</v>
      </c>
      <c r="P269">
        <f t="shared" si="62"/>
        <v>1.1262650703759527</v>
      </c>
      <c r="Q269">
        <f t="shared" si="63"/>
        <v>0.15054141631515713</v>
      </c>
      <c r="R269">
        <f t="shared" si="64"/>
        <v>0.15054141631515702</v>
      </c>
    </row>
    <row r="270" spans="6:18">
      <c r="F270">
        <f t="shared" si="56"/>
        <v>26.800000000000111</v>
      </c>
      <c r="G270">
        <f t="shared" si="57"/>
        <v>327.5852316043426</v>
      </c>
      <c r="H270">
        <f t="shared" si="52"/>
        <v>1.3027744270205031</v>
      </c>
      <c r="I270" s="4">
        <f t="shared" si="58"/>
        <v>1.2500000000000001E-5</v>
      </c>
      <c r="J270" s="5">
        <f t="shared" si="53"/>
        <v>1.0772321428571281E-6</v>
      </c>
      <c r="K270" s="5">
        <f t="shared" si="54"/>
        <v>8.8699255163830185E-4</v>
      </c>
      <c r="L270" s="5">
        <f t="shared" si="61"/>
        <v>2.9231326788446598E-9</v>
      </c>
      <c r="M270" s="6">
        <f t="shared" si="59"/>
        <v>1.3682981640567657E-5</v>
      </c>
      <c r="N270">
        <f t="shared" si="60"/>
        <v>2.24E-4</v>
      </c>
      <c r="O270">
        <f t="shared" si="55"/>
        <v>0.1302774427020503</v>
      </c>
      <c r="P270">
        <f t="shared" si="62"/>
        <v>1.1264374037107898</v>
      </c>
      <c r="Q270">
        <f t="shared" si="63"/>
        <v>0.15039443654707066</v>
      </c>
      <c r="R270">
        <f t="shared" si="64"/>
        <v>0.15039443654707058</v>
      </c>
    </row>
    <row r="271" spans="6:18">
      <c r="F271">
        <f t="shared" si="56"/>
        <v>26.900000000000112</v>
      </c>
      <c r="G271">
        <f t="shared" si="57"/>
        <v>327.5852316043426</v>
      </c>
      <c r="H271">
        <f t="shared" si="52"/>
        <v>1.3027744270205031</v>
      </c>
      <c r="I271" s="4">
        <f t="shared" si="58"/>
        <v>1.2500000000000001E-5</v>
      </c>
      <c r="J271" s="5">
        <f t="shared" si="53"/>
        <v>1.0772321428571281E-6</v>
      </c>
      <c r="K271" s="5">
        <f t="shared" si="54"/>
        <v>8.8824255163830179E-4</v>
      </c>
      <c r="L271" s="5">
        <f t="shared" si="61"/>
        <v>2.9355084340816451E-9</v>
      </c>
      <c r="M271" s="6">
        <f t="shared" si="59"/>
        <v>1.3721574476072698E-5</v>
      </c>
      <c r="N271">
        <f t="shared" si="60"/>
        <v>2.24E-4</v>
      </c>
      <c r="O271">
        <f t="shared" si="55"/>
        <v>0.1302774427020503</v>
      </c>
      <c r="P271">
        <f t="shared" si="62"/>
        <v>1.1266087655981525</v>
      </c>
      <c r="Q271">
        <f t="shared" si="63"/>
        <v>0.15024828530774589</v>
      </c>
      <c r="R271">
        <f t="shared" si="64"/>
        <v>0.15024828530774581</v>
      </c>
    </row>
    <row r="272" spans="6:18">
      <c r="F272">
        <f t="shared" si="56"/>
        <v>27.000000000000114</v>
      </c>
      <c r="G272">
        <f t="shared" si="57"/>
        <v>327.5852316043426</v>
      </c>
      <c r="H272">
        <f t="shared" si="52"/>
        <v>1.3027744270205031</v>
      </c>
      <c r="I272" s="4">
        <f t="shared" si="58"/>
        <v>1.2500000000000001E-5</v>
      </c>
      <c r="J272" s="5">
        <f t="shared" si="53"/>
        <v>1.0772321428571281E-6</v>
      </c>
      <c r="K272" s="5">
        <f t="shared" si="54"/>
        <v>8.8949255163830174E-4</v>
      </c>
      <c r="L272" s="5">
        <f t="shared" si="61"/>
        <v>2.9479190705220664E-9</v>
      </c>
      <c r="M272" s="6">
        <f t="shared" si="59"/>
        <v>1.3760221660485435E-5</v>
      </c>
      <c r="N272">
        <f t="shared" si="60"/>
        <v>2.24E-4</v>
      </c>
      <c r="O272">
        <f t="shared" si="55"/>
        <v>0.1302774427020503</v>
      </c>
      <c r="P272">
        <f t="shared" si="62"/>
        <v>1.1267791628735011</v>
      </c>
      <c r="Q272">
        <f t="shared" si="63"/>
        <v>0.15010295676735089</v>
      </c>
      <c r="R272">
        <f t="shared" si="64"/>
        <v>0.15010295676735083</v>
      </c>
    </row>
    <row r="273" spans="6:18">
      <c r="F273">
        <f t="shared" si="56"/>
        <v>27.100000000000115</v>
      </c>
      <c r="G273">
        <f t="shared" si="57"/>
        <v>327.5852316043426</v>
      </c>
      <c r="H273">
        <f t="shared" si="52"/>
        <v>1.3027744270205031</v>
      </c>
      <c r="I273" s="4">
        <f t="shared" si="58"/>
        <v>1.2500000000000001E-5</v>
      </c>
      <c r="J273" s="5">
        <f t="shared" si="53"/>
        <v>1.0772321428571281E-6</v>
      </c>
      <c r="K273" s="5">
        <f t="shared" si="54"/>
        <v>8.9074255163830169E-4</v>
      </c>
      <c r="L273" s="5">
        <f t="shared" si="61"/>
        <v>2.9603646372533078E-9</v>
      </c>
      <c r="M273" s="6">
        <f t="shared" si="59"/>
        <v>1.3798923193805862E-5</v>
      </c>
      <c r="N273">
        <f t="shared" si="60"/>
        <v>2.24E-4</v>
      </c>
      <c r="O273">
        <f t="shared" si="55"/>
        <v>0.1302774427020503</v>
      </c>
      <c r="P273">
        <f t="shared" si="62"/>
        <v>1.1269486023146607</v>
      </c>
      <c r="Q273">
        <f t="shared" si="63"/>
        <v>0.14995844514520959</v>
      </c>
      <c r="R273">
        <f t="shared" si="64"/>
        <v>0.14995844514520956</v>
      </c>
    </row>
    <row r="274" spans="6:18">
      <c r="F274">
        <f t="shared" si="56"/>
        <v>27.200000000000117</v>
      </c>
      <c r="G274">
        <f t="shared" si="57"/>
        <v>327.5852316043426</v>
      </c>
      <c r="H274">
        <f t="shared" si="52"/>
        <v>1.3027744270205031</v>
      </c>
      <c r="I274" s="4">
        <f t="shared" si="58"/>
        <v>1.2500000000000001E-5</v>
      </c>
      <c r="J274" s="5">
        <f t="shared" si="53"/>
        <v>1.0772321428571281E-6</v>
      </c>
      <c r="K274" s="5">
        <f t="shared" si="54"/>
        <v>8.9199255163830164E-4</v>
      </c>
      <c r="L274" s="5">
        <f t="shared" si="61"/>
        <v>2.9728451833627561E-9</v>
      </c>
      <c r="M274" s="6">
        <f t="shared" si="59"/>
        <v>1.3837679076033989E-5</v>
      </c>
      <c r="N274">
        <f t="shared" si="60"/>
        <v>2.24E-4</v>
      </c>
      <c r="O274">
        <f t="shared" si="55"/>
        <v>0.1302774427020503</v>
      </c>
      <c r="P274">
        <f t="shared" si="62"/>
        <v>1.1271170906423877</v>
      </c>
      <c r="Q274">
        <f t="shared" si="63"/>
        <v>0.14981474470931891</v>
      </c>
      <c r="R274">
        <f t="shared" si="64"/>
        <v>0.14981474470931888</v>
      </c>
    </row>
    <row r="275" spans="6:18">
      <c r="F275">
        <f t="shared" si="56"/>
        <v>27.300000000000118</v>
      </c>
      <c r="G275">
        <f t="shared" si="57"/>
        <v>327.5852316043426</v>
      </c>
      <c r="H275">
        <f t="shared" ref="H275:H338" si="65">(G275-Tf)/ml</f>
        <v>1.3027744270205031</v>
      </c>
      <c r="I275" s="4">
        <f t="shared" si="58"/>
        <v>1.2500000000000001E-5</v>
      </c>
      <c r="J275" s="5">
        <f t="shared" ref="J275:J338" si="66">Glob(H275,N275,Dl,Co,kpart)</f>
        <v>1.0772321428571281E-6</v>
      </c>
      <c r="K275" s="5">
        <f t="shared" ref="K275:K338" si="67">I274*dt+K274</f>
        <v>8.9324255163830159E-4</v>
      </c>
      <c r="L275" s="5">
        <f t="shared" si="61"/>
        <v>2.9853607579377947E-9</v>
      </c>
      <c r="M275" s="6">
        <f t="shared" si="59"/>
        <v>1.3876489307169805E-5</v>
      </c>
      <c r="N275">
        <f t="shared" si="60"/>
        <v>2.24E-4</v>
      </c>
      <c r="O275">
        <f t="shared" ref="O275:O338" si="68">O274+(kpart*H274-O274)/L274/R274*(L274*(R275-R274)+R274*MAX(I274,J274)*M274*dt)</f>
        <v>0.1302774427020503</v>
      </c>
      <c r="P275">
        <f t="shared" si="62"/>
        <v>1.1272846345209298</v>
      </c>
      <c r="Q275">
        <f t="shared" si="63"/>
        <v>0.1496718497758712</v>
      </c>
      <c r="R275">
        <f t="shared" si="64"/>
        <v>0.14967184977587117</v>
      </c>
    </row>
    <row r="276" spans="6:18">
      <c r="F276">
        <f t="shared" si="56"/>
        <v>27.400000000000119</v>
      </c>
      <c r="G276">
        <f t="shared" si="57"/>
        <v>327.5852316043426</v>
      </c>
      <c r="H276">
        <f t="shared" si="65"/>
        <v>1.3027744270205031</v>
      </c>
      <c r="I276" s="4">
        <f t="shared" si="58"/>
        <v>1.2500000000000001E-5</v>
      </c>
      <c r="J276" s="5">
        <f t="shared" si="66"/>
        <v>1.0772321428571281E-6</v>
      </c>
      <c r="K276" s="5">
        <f t="shared" si="67"/>
        <v>8.9449255163830154E-4</v>
      </c>
      <c r="L276" s="5">
        <f t="shared" si="61"/>
        <v>2.9979114100658096E-9</v>
      </c>
      <c r="M276" s="6">
        <f t="shared" si="59"/>
        <v>1.3915353887213316E-5</v>
      </c>
      <c r="N276">
        <f t="shared" si="60"/>
        <v>2.24E-4</v>
      </c>
      <c r="O276">
        <f t="shared" si="68"/>
        <v>0.1302774427020503</v>
      </c>
      <c r="P276">
        <f t="shared" si="62"/>
        <v>1.1274512405585781</v>
      </c>
      <c r="Q276">
        <f t="shared" si="63"/>
        <v>0.14952975470878221</v>
      </c>
      <c r="R276">
        <f t="shared" si="64"/>
        <v>0.14952975470878219</v>
      </c>
    </row>
    <row r="277" spans="6:18">
      <c r="F277">
        <f t="shared" si="56"/>
        <v>27.500000000000121</v>
      </c>
      <c r="G277">
        <f t="shared" si="57"/>
        <v>327.5852316043426</v>
      </c>
      <c r="H277">
        <f t="shared" si="65"/>
        <v>1.3027744270205031</v>
      </c>
      <c r="I277" s="4">
        <f t="shared" si="58"/>
        <v>1.2500000000000001E-5</v>
      </c>
      <c r="J277" s="5">
        <f t="shared" si="66"/>
        <v>1.0772321428571281E-6</v>
      </c>
      <c r="K277" s="5">
        <f t="shared" si="67"/>
        <v>8.9574255163830149E-4</v>
      </c>
      <c r="L277" s="5">
        <f t="shared" si="61"/>
        <v>3.0104971888341857E-9</v>
      </c>
      <c r="M277" s="6">
        <f t="shared" si="59"/>
        <v>1.395427281616452E-5</v>
      </c>
      <c r="N277">
        <f t="shared" si="60"/>
        <v>2.24E-4</v>
      </c>
      <c r="O277">
        <f t="shared" si="68"/>
        <v>0.1302774427020503</v>
      </c>
      <c r="P277">
        <f t="shared" si="62"/>
        <v>1.1276169153082165</v>
      </c>
      <c r="Q277">
        <f t="shared" si="63"/>
        <v>0.14938845391922426</v>
      </c>
      <c r="R277">
        <f t="shared" si="64"/>
        <v>0.14938845391922423</v>
      </c>
    </row>
    <row r="278" spans="6:18">
      <c r="F278">
        <f t="shared" si="56"/>
        <v>27.600000000000122</v>
      </c>
      <c r="G278">
        <f t="shared" si="57"/>
        <v>327.5852316043426</v>
      </c>
      <c r="H278">
        <f t="shared" si="65"/>
        <v>1.3027744270205031</v>
      </c>
      <c r="I278" s="4">
        <f t="shared" si="58"/>
        <v>1.2500000000000001E-5</v>
      </c>
      <c r="J278" s="5">
        <f t="shared" si="66"/>
        <v>1.0772321428571281E-6</v>
      </c>
      <c r="K278" s="5">
        <f t="shared" si="67"/>
        <v>8.9699255163830144E-4</v>
      </c>
      <c r="L278" s="5">
        <f t="shared" si="61"/>
        <v>3.0231181433303083E-9</v>
      </c>
      <c r="M278" s="6">
        <f t="shared" si="59"/>
        <v>1.3993246094023418E-5</v>
      </c>
      <c r="N278">
        <f t="shared" si="60"/>
        <v>2.24E-4</v>
      </c>
      <c r="O278">
        <f t="shared" si="68"/>
        <v>0.1302774427020503</v>
      </c>
      <c r="P278">
        <f t="shared" si="62"/>
        <v>1.1277816652678621</v>
      </c>
      <c r="Q278">
        <f t="shared" si="63"/>
        <v>0.14924794186516457</v>
      </c>
      <c r="R278">
        <f t="shared" si="64"/>
        <v>0.14924794186516455</v>
      </c>
    </row>
    <row r="279" spans="6:18">
      <c r="F279">
        <f t="shared" si="56"/>
        <v>27.700000000000124</v>
      </c>
      <c r="G279">
        <f t="shared" si="57"/>
        <v>327.5852316043426</v>
      </c>
      <c r="H279">
        <f t="shared" si="65"/>
        <v>1.3027744270205031</v>
      </c>
      <c r="I279" s="4">
        <f t="shared" si="58"/>
        <v>1.2500000000000001E-5</v>
      </c>
      <c r="J279" s="5">
        <f t="shared" si="66"/>
        <v>1.0772321428571281E-6</v>
      </c>
      <c r="K279" s="5">
        <f t="shared" si="67"/>
        <v>8.9824255163830139E-4</v>
      </c>
      <c r="L279" s="5">
        <f t="shared" si="61"/>
        <v>3.0357743226415632E-9</v>
      </c>
      <c r="M279" s="6">
        <f t="shared" si="59"/>
        <v>1.4032273720790007E-5</v>
      </c>
      <c r="N279">
        <f t="shared" si="60"/>
        <v>2.24E-4</v>
      </c>
      <c r="O279">
        <f t="shared" si="68"/>
        <v>0.1302774427020503</v>
      </c>
      <c r="P279">
        <f t="shared" si="62"/>
        <v>1.1279454968811991</v>
      </c>
      <c r="Q279">
        <f t="shared" si="63"/>
        <v>0.14910821305090885</v>
      </c>
      <c r="R279">
        <f t="shared" si="64"/>
        <v>0.14910821305090882</v>
      </c>
    </row>
    <row r="280" spans="6:18">
      <c r="F280">
        <f t="shared" si="56"/>
        <v>27.800000000000125</v>
      </c>
      <c r="G280">
        <f t="shared" si="57"/>
        <v>327.5852316043426</v>
      </c>
      <c r="H280">
        <f t="shared" si="65"/>
        <v>1.3027744270205031</v>
      </c>
      <c r="I280" s="4">
        <f t="shared" si="58"/>
        <v>1.2500000000000001E-5</v>
      </c>
      <c r="J280" s="5">
        <f t="shared" si="66"/>
        <v>1.0772321428571281E-6</v>
      </c>
      <c r="K280" s="5">
        <f t="shared" si="67"/>
        <v>8.9949255163830134E-4</v>
      </c>
      <c r="L280" s="5">
        <f t="shared" si="61"/>
        <v>3.0484657758553356E-9</v>
      </c>
      <c r="M280" s="6">
        <f t="shared" si="59"/>
        <v>1.4071355696464295E-5</v>
      </c>
      <c r="N280">
        <f t="shared" si="60"/>
        <v>2.24E-4</v>
      </c>
      <c r="O280">
        <f t="shared" si="68"/>
        <v>0.1302774427020503</v>
      </c>
      <c r="P280">
        <f t="shared" si="62"/>
        <v>1.1281084165381108</v>
      </c>
      <c r="Q280">
        <f t="shared" si="63"/>
        <v>0.14896926202664984</v>
      </c>
      <c r="R280">
        <f t="shared" si="64"/>
        <v>0.14896926202664981</v>
      </c>
    </row>
    <row r="281" spans="6:18">
      <c r="F281">
        <f t="shared" si="56"/>
        <v>27.900000000000126</v>
      </c>
      <c r="G281">
        <f t="shared" si="57"/>
        <v>327.5852316043426</v>
      </c>
      <c r="H281">
        <f t="shared" si="65"/>
        <v>1.3027744270205031</v>
      </c>
      <c r="I281" s="4">
        <f t="shared" si="58"/>
        <v>1.2500000000000001E-5</v>
      </c>
      <c r="J281" s="5">
        <f t="shared" si="66"/>
        <v>1.0772321428571281E-6</v>
      </c>
      <c r="K281" s="5">
        <f t="shared" si="67"/>
        <v>9.0074255163830128E-4</v>
      </c>
      <c r="L281" s="5">
        <f t="shared" si="61"/>
        <v>3.0611925520590095E-9</v>
      </c>
      <c r="M281" s="6">
        <f t="shared" si="59"/>
        <v>1.4110492021046273E-5</v>
      </c>
      <c r="N281">
        <f t="shared" si="60"/>
        <v>2.24E-4</v>
      </c>
      <c r="O281">
        <f t="shared" si="68"/>
        <v>0.1302774427020503</v>
      </c>
      <c r="P281">
        <f t="shared" si="62"/>
        <v>1.1282704305752005</v>
      </c>
      <c r="Q281">
        <f t="shared" si="63"/>
        <v>0.14883108338802095</v>
      </c>
      <c r="R281">
        <f t="shared" si="64"/>
        <v>0.14883108338802092</v>
      </c>
    </row>
    <row r="282" spans="6:18">
      <c r="F282">
        <f t="shared" si="56"/>
        <v>28.000000000000128</v>
      </c>
      <c r="G282">
        <f t="shared" si="57"/>
        <v>327.5852316043426</v>
      </c>
      <c r="H282">
        <f t="shared" si="65"/>
        <v>1.3027744270205031</v>
      </c>
      <c r="I282" s="4">
        <f t="shared" si="58"/>
        <v>1.2500000000000001E-5</v>
      </c>
      <c r="J282" s="5">
        <f t="shared" si="66"/>
        <v>1.0772321428571281E-6</v>
      </c>
      <c r="K282" s="5">
        <f t="shared" si="67"/>
        <v>9.0199255163830123E-4</v>
      </c>
      <c r="L282" s="5">
        <f t="shared" si="61"/>
        <v>3.073954700339972E-9</v>
      </c>
      <c r="M282" s="6">
        <f t="shared" si="59"/>
        <v>1.4149682694535951E-5</v>
      </c>
      <c r="N282">
        <f t="shared" si="60"/>
        <v>2.24E-4</v>
      </c>
      <c r="O282">
        <f t="shared" si="68"/>
        <v>0.1302774427020503</v>
      </c>
      <c r="P282">
        <f t="shared" si="62"/>
        <v>1.1284315452763098</v>
      </c>
      <c r="Q282">
        <f t="shared" si="63"/>
        <v>0.1486936717756549</v>
      </c>
      <c r="R282">
        <f t="shared" si="64"/>
        <v>0.14869367177565487</v>
      </c>
    </row>
    <row r="283" spans="6:18">
      <c r="F283">
        <f t="shared" si="56"/>
        <v>28.100000000000129</v>
      </c>
      <c r="G283">
        <f t="shared" si="57"/>
        <v>327.5852316043426</v>
      </c>
      <c r="H283">
        <f t="shared" si="65"/>
        <v>1.3027744270205031</v>
      </c>
      <c r="I283" s="4">
        <f t="shared" si="58"/>
        <v>1.2500000000000001E-5</v>
      </c>
      <c r="J283" s="5">
        <f t="shared" si="66"/>
        <v>1.0772321428571281E-6</v>
      </c>
      <c r="K283" s="5">
        <f t="shared" si="67"/>
        <v>9.0324255163830118E-4</v>
      </c>
      <c r="L283" s="5">
        <f t="shared" si="61"/>
        <v>3.0867522697856067E-9</v>
      </c>
      <c r="M283" s="6">
        <f t="shared" si="59"/>
        <v>1.4188927716933318E-5</v>
      </c>
      <c r="N283">
        <f t="shared" si="60"/>
        <v>2.24E-4</v>
      </c>
      <c r="O283">
        <f t="shared" si="68"/>
        <v>0.1302774427020503</v>
      </c>
      <c r="P283">
        <f t="shared" si="62"/>
        <v>1.1285917668730319</v>
      </c>
      <c r="Q283">
        <f t="shared" si="63"/>
        <v>0.14855702187474709</v>
      </c>
      <c r="R283">
        <f t="shared" si="64"/>
        <v>0.14855702187474704</v>
      </c>
    </row>
    <row r="284" spans="6:18">
      <c r="F284">
        <f t="shared" ref="F284:F347" si="69">F283+dt</f>
        <v>28.200000000000131</v>
      </c>
      <c r="G284">
        <f t="shared" si="57"/>
        <v>327.5852316043426</v>
      </c>
      <c r="H284">
        <f t="shared" si="65"/>
        <v>1.3027744270205031</v>
      </c>
      <c r="I284" s="4">
        <f t="shared" si="58"/>
        <v>1.2500000000000001E-5</v>
      </c>
      <c r="J284" s="5">
        <f t="shared" si="66"/>
        <v>1.0772321428571281E-6</v>
      </c>
      <c r="K284" s="5">
        <f t="shared" si="67"/>
        <v>9.0449255163830113E-4</v>
      </c>
      <c r="L284" s="5">
        <f t="shared" si="61"/>
        <v>3.0995853094832992E-9</v>
      </c>
      <c r="M284" s="6">
        <f t="shared" si="59"/>
        <v>1.4228227088238378E-5</v>
      </c>
      <c r="N284">
        <f t="shared" si="60"/>
        <v>2.24E-4</v>
      </c>
      <c r="O284">
        <f t="shared" si="68"/>
        <v>0.1302774427020503</v>
      </c>
      <c r="P284">
        <f t="shared" si="62"/>
        <v>1.1287511015452145</v>
      </c>
      <c r="Q284">
        <f t="shared" si="63"/>
        <v>0.14842112841462399</v>
      </c>
      <c r="R284">
        <f t="shared" si="64"/>
        <v>0.1484211284146239</v>
      </c>
    </row>
    <row r="285" spans="6:18">
      <c r="F285">
        <f t="shared" si="69"/>
        <v>28.300000000000132</v>
      </c>
      <c r="G285">
        <f t="shared" si="57"/>
        <v>327.5852316043426</v>
      </c>
      <c r="H285">
        <f t="shared" si="65"/>
        <v>1.3027744270205031</v>
      </c>
      <c r="I285" s="4">
        <f t="shared" si="58"/>
        <v>1.2500000000000001E-5</v>
      </c>
      <c r="J285" s="5">
        <f t="shared" si="66"/>
        <v>1.0772321428571281E-6</v>
      </c>
      <c r="K285" s="5">
        <f t="shared" si="67"/>
        <v>9.0574255163830108E-4</v>
      </c>
      <c r="L285" s="5">
        <f t="shared" si="61"/>
        <v>3.1124538685204349E-9</v>
      </c>
      <c r="M285" s="6">
        <f t="shared" si="59"/>
        <v>1.4267580808451131E-5</v>
      </c>
      <c r="N285">
        <f t="shared" si="60"/>
        <v>2.24E-4</v>
      </c>
      <c r="O285">
        <f t="shared" si="68"/>
        <v>0.1302774427020503</v>
      </c>
      <c r="P285">
        <f t="shared" si="62"/>
        <v>1.1289095554214645</v>
      </c>
      <c r="Q285">
        <f t="shared" si="63"/>
        <v>0.14828598616831615</v>
      </c>
      <c r="R285">
        <f t="shared" si="64"/>
        <v>0.14828598616831606</v>
      </c>
    </row>
    <row r="286" spans="6:18">
      <c r="F286">
        <f t="shared" si="69"/>
        <v>28.400000000000134</v>
      </c>
      <c r="G286">
        <f t="shared" si="57"/>
        <v>327.5852316043426</v>
      </c>
      <c r="H286">
        <f t="shared" si="65"/>
        <v>1.3027744270205031</v>
      </c>
      <c r="I286" s="4">
        <f t="shared" si="58"/>
        <v>1.2500000000000001E-5</v>
      </c>
      <c r="J286" s="5">
        <f t="shared" si="66"/>
        <v>1.0772321428571281E-6</v>
      </c>
      <c r="K286" s="5">
        <f t="shared" si="67"/>
        <v>9.0699255163830103E-4</v>
      </c>
      <c r="L286" s="5">
        <f t="shared" si="61"/>
        <v>3.1253579959843986E-9</v>
      </c>
      <c r="M286" s="6">
        <f t="shared" si="59"/>
        <v>1.4306988877571578E-5</v>
      </c>
      <c r="N286">
        <f t="shared" si="60"/>
        <v>2.24E-4</v>
      </c>
      <c r="O286">
        <f t="shared" si="68"/>
        <v>0.1302774427020503</v>
      </c>
      <c r="P286">
        <f t="shared" si="62"/>
        <v>1.1290671345796397</v>
      </c>
      <c r="Q286">
        <f t="shared" si="63"/>
        <v>0.14815158995213609</v>
      </c>
      <c r="R286">
        <f t="shared" si="64"/>
        <v>0.14815158995213601</v>
      </c>
    </row>
    <row r="287" spans="6:18">
      <c r="F287">
        <f t="shared" si="69"/>
        <v>28.500000000000135</v>
      </c>
      <c r="G287">
        <f t="shared" si="57"/>
        <v>327.5852316043426</v>
      </c>
      <c r="H287">
        <f t="shared" si="65"/>
        <v>1.3027744270205031</v>
      </c>
      <c r="I287" s="4">
        <f t="shared" si="58"/>
        <v>1.2500000000000001E-5</v>
      </c>
      <c r="J287" s="5">
        <f t="shared" si="66"/>
        <v>1.0772321428571281E-6</v>
      </c>
      <c r="K287" s="5">
        <f t="shared" si="67"/>
        <v>9.0824255163830098E-4</v>
      </c>
      <c r="L287" s="5">
        <f t="shared" si="61"/>
        <v>3.1382977409625761E-9</v>
      </c>
      <c r="M287" s="6">
        <f t="shared" si="59"/>
        <v>1.4346451295599716E-5</v>
      </c>
      <c r="N287">
        <f t="shared" si="60"/>
        <v>2.24E-4</v>
      </c>
      <c r="O287">
        <f t="shared" si="68"/>
        <v>0.1302774427020503</v>
      </c>
      <c r="P287">
        <f t="shared" si="62"/>
        <v>1.1292238450473391</v>
      </c>
      <c r="Q287">
        <f t="shared" si="63"/>
        <v>0.14801793462526069</v>
      </c>
      <c r="R287">
        <f t="shared" si="64"/>
        <v>0.14801793462526061</v>
      </c>
    </row>
    <row r="288" spans="6:18">
      <c r="F288">
        <f t="shared" si="69"/>
        <v>28.600000000000136</v>
      </c>
      <c r="G288">
        <f t="shared" si="57"/>
        <v>327.5852316043426</v>
      </c>
      <c r="H288">
        <f t="shared" si="65"/>
        <v>1.3027744270205031</v>
      </c>
      <c r="I288" s="4">
        <f t="shared" si="58"/>
        <v>1.2500000000000001E-5</v>
      </c>
      <c r="J288" s="5">
        <f t="shared" si="66"/>
        <v>1.0772321428571281E-6</v>
      </c>
      <c r="K288" s="5">
        <f t="shared" si="67"/>
        <v>9.0949255163830093E-4</v>
      </c>
      <c r="L288" s="5">
        <f t="shared" si="61"/>
        <v>3.1512731525423535E-9</v>
      </c>
      <c r="M288" s="6">
        <f t="shared" si="59"/>
        <v>1.4385968062535558E-5</v>
      </c>
      <c r="N288">
        <f t="shared" si="60"/>
        <v>2.24E-4</v>
      </c>
      <c r="O288">
        <f t="shared" si="68"/>
        <v>0.1302774427020503</v>
      </c>
      <c r="P288">
        <f t="shared" si="62"/>
        <v>1.1293796928023887</v>
      </c>
      <c r="Q288">
        <f t="shared" si="63"/>
        <v>0.1478850150893182</v>
      </c>
      <c r="R288">
        <f t="shared" si="64"/>
        <v>0.14788501508931812</v>
      </c>
    </row>
    <row r="289" spans="6:18">
      <c r="F289">
        <f t="shared" si="69"/>
        <v>28.700000000000138</v>
      </c>
      <c r="G289">
        <f t="shared" si="57"/>
        <v>327.5852316043426</v>
      </c>
      <c r="H289">
        <f t="shared" si="65"/>
        <v>1.3027744270205031</v>
      </c>
      <c r="I289" s="4">
        <f t="shared" si="58"/>
        <v>1.2500000000000001E-5</v>
      </c>
      <c r="J289" s="5">
        <f t="shared" si="66"/>
        <v>1.0772321428571281E-6</v>
      </c>
      <c r="K289" s="5">
        <f t="shared" si="67"/>
        <v>9.1074255163830088E-4</v>
      </c>
      <c r="L289" s="5">
        <f t="shared" si="61"/>
        <v>3.1642842798111135E-9</v>
      </c>
      <c r="M289" s="6">
        <f t="shared" si="59"/>
        <v>1.4425539178379083E-5</v>
      </c>
      <c r="N289">
        <f t="shared" si="60"/>
        <v>2.24E-4</v>
      </c>
      <c r="O289">
        <f t="shared" si="68"/>
        <v>0.1302774427020503</v>
      </c>
      <c r="P289">
        <f t="shared" si="62"/>
        <v>1.1295346837733184</v>
      </c>
      <c r="Q289">
        <f t="shared" si="63"/>
        <v>0.14775282628797987</v>
      </c>
      <c r="R289">
        <f t="shared" si="64"/>
        <v>0.14775282628797978</v>
      </c>
    </row>
    <row r="290" spans="6:18">
      <c r="F290">
        <f t="shared" si="69"/>
        <v>28.800000000000139</v>
      </c>
      <c r="G290">
        <f t="shared" si="57"/>
        <v>327.5852316043426</v>
      </c>
      <c r="H290">
        <f t="shared" si="65"/>
        <v>1.3027744270205031</v>
      </c>
      <c r="I290" s="4">
        <f t="shared" si="58"/>
        <v>1.2500000000000001E-5</v>
      </c>
      <c r="J290" s="5">
        <f t="shared" si="66"/>
        <v>1.0772321428571281E-6</v>
      </c>
      <c r="K290" s="5">
        <f t="shared" si="67"/>
        <v>9.1199255163830083E-4</v>
      </c>
      <c r="L290" s="5">
        <f t="shared" si="61"/>
        <v>3.1773311718562432E-9</v>
      </c>
      <c r="M290" s="6">
        <f t="shared" si="59"/>
        <v>1.4465164643130306E-5</v>
      </c>
      <c r="N290">
        <f t="shared" si="60"/>
        <v>2.24E-4</v>
      </c>
      <c r="O290">
        <f t="shared" si="68"/>
        <v>0.1302774427020503</v>
      </c>
      <c r="P290">
        <f t="shared" si="62"/>
        <v>1.1296888238398373</v>
      </c>
      <c r="Q290">
        <f t="shared" si="63"/>
        <v>0.14762136320655603</v>
      </c>
      <c r="R290">
        <f t="shared" si="64"/>
        <v>0.14762136320655594</v>
      </c>
    </row>
    <row r="291" spans="6:18">
      <c r="F291">
        <f t="shared" si="69"/>
        <v>28.900000000000141</v>
      </c>
      <c r="G291">
        <f t="shared" si="57"/>
        <v>327.5852316043426</v>
      </c>
      <c r="H291">
        <f t="shared" si="65"/>
        <v>1.3027744270205031</v>
      </c>
      <c r="I291" s="4">
        <f t="shared" si="58"/>
        <v>1.2500000000000001E-5</v>
      </c>
      <c r="J291" s="5">
        <f t="shared" si="66"/>
        <v>1.0772321428571281E-6</v>
      </c>
      <c r="K291" s="5">
        <f t="shared" si="67"/>
        <v>9.1324255163830078E-4</v>
      </c>
      <c r="L291" s="5">
        <f t="shared" si="61"/>
        <v>3.1904138777651274E-9</v>
      </c>
      <c r="M291" s="6">
        <f t="shared" si="59"/>
        <v>1.4504844456789221E-5</v>
      </c>
      <c r="N291">
        <f t="shared" si="60"/>
        <v>2.24E-4</v>
      </c>
      <c r="O291">
        <f t="shared" si="68"/>
        <v>0.1302774427020503</v>
      </c>
      <c r="P291">
        <f t="shared" si="62"/>
        <v>1.1298421188332999</v>
      </c>
      <c r="Q291">
        <f t="shared" si="63"/>
        <v>0.14749062087159656</v>
      </c>
      <c r="R291">
        <f t="shared" si="64"/>
        <v>0.14749062087159645</v>
      </c>
    </row>
    <row r="292" spans="6:18">
      <c r="F292">
        <f t="shared" si="69"/>
        <v>29.000000000000142</v>
      </c>
      <c r="G292">
        <f t="shared" si="57"/>
        <v>327.5852316043426</v>
      </c>
      <c r="H292">
        <f t="shared" si="65"/>
        <v>1.3027744270205031</v>
      </c>
      <c r="I292" s="4">
        <f t="shared" si="58"/>
        <v>1.2500000000000001E-5</v>
      </c>
      <c r="J292" s="5">
        <f t="shared" si="66"/>
        <v>1.0772321428571281E-6</v>
      </c>
      <c r="K292" s="5">
        <f t="shared" si="67"/>
        <v>9.1449255163830072E-4</v>
      </c>
      <c r="L292" s="5">
        <f t="shared" si="61"/>
        <v>3.2035324466251514E-9</v>
      </c>
      <c r="M292" s="6">
        <f t="shared" si="59"/>
        <v>1.4544578619355834E-5</v>
      </c>
      <c r="N292">
        <f t="shared" si="60"/>
        <v>2.24E-4</v>
      </c>
      <c r="O292">
        <f t="shared" si="68"/>
        <v>0.1302774427020503</v>
      </c>
      <c r="P292">
        <f t="shared" si="62"/>
        <v>1.1299945745371722</v>
      </c>
      <c r="Q292">
        <f t="shared" si="63"/>
        <v>0.14736059435049575</v>
      </c>
      <c r="R292">
        <f t="shared" si="64"/>
        <v>0.14736059435049564</v>
      </c>
    </row>
    <row r="293" spans="6:18">
      <c r="F293">
        <f t="shared" si="69"/>
        <v>29.100000000000144</v>
      </c>
      <c r="G293">
        <f t="shared" si="57"/>
        <v>327.5852316043426</v>
      </c>
      <c r="H293">
        <f t="shared" si="65"/>
        <v>1.3027744270205031</v>
      </c>
      <c r="I293" s="4">
        <f t="shared" si="58"/>
        <v>1.2500000000000001E-5</v>
      </c>
      <c r="J293" s="5">
        <f t="shared" si="66"/>
        <v>1.0772321428571281E-6</v>
      </c>
      <c r="K293" s="5">
        <f t="shared" si="67"/>
        <v>9.1574255163830067E-4</v>
      </c>
      <c r="L293" s="5">
        <f t="shared" si="61"/>
        <v>3.2166869275236998E-9</v>
      </c>
      <c r="M293" s="6">
        <f t="shared" si="59"/>
        <v>1.4584367130830138E-5</v>
      </c>
      <c r="N293">
        <f t="shared" si="60"/>
        <v>2.24E-4</v>
      </c>
      <c r="O293">
        <f t="shared" si="68"/>
        <v>0.1302774427020503</v>
      </c>
      <c r="P293">
        <f t="shared" si="62"/>
        <v>1.1301461966874873</v>
      </c>
      <c r="Q293">
        <f t="shared" si="63"/>
        <v>0.14723127875110156</v>
      </c>
      <c r="R293">
        <f t="shared" si="64"/>
        <v>0.14723127875110145</v>
      </c>
    </row>
    <row r="294" spans="6:18">
      <c r="F294">
        <f t="shared" si="69"/>
        <v>29.200000000000145</v>
      </c>
      <c r="G294">
        <f t="shared" si="57"/>
        <v>327.5852316043426</v>
      </c>
      <c r="H294">
        <f t="shared" si="65"/>
        <v>1.3027744270205031</v>
      </c>
      <c r="I294" s="4">
        <f t="shared" si="58"/>
        <v>1.2500000000000001E-5</v>
      </c>
      <c r="J294" s="5">
        <f t="shared" si="66"/>
        <v>1.0772321428571281E-6</v>
      </c>
      <c r="K294" s="5">
        <f t="shared" si="67"/>
        <v>9.1699255163830062E-4</v>
      </c>
      <c r="L294" s="5">
        <f t="shared" si="61"/>
        <v>3.2298773695481589E-9</v>
      </c>
      <c r="M294" s="6">
        <f t="shared" si="59"/>
        <v>1.4624209991212135E-5</v>
      </c>
      <c r="N294">
        <f t="shared" si="60"/>
        <v>2.24E-4</v>
      </c>
      <c r="O294">
        <f t="shared" si="68"/>
        <v>0.1302774427020503</v>
      </c>
      <c r="P294">
        <f t="shared" si="62"/>
        <v>1.1302969909733001</v>
      </c>
      <c r="Q294">
        <f t="shared" si="63"/>
        <v>0.14710266922132906</v>
      </c>
      <c r="R294">
        <f t="shared" si="64"/>
        <v>0.14710266922132892</v>
      </c>
    </row>
    <row r="295" spans="6:18">
      <c r="F295">
        <f t="shared" si="69"/>
        <v>29.300000000000146</v>
      </c>
      <c r="G295">
        <f t="shared" si="57"/>
        <v>327.5852316043426</v>
      </c>
      <c r="H295">
        <f t="shared" si="65"/>
        <v>1.3027744270205031</v>
      </c>
      <c r="I295" s="4">
        <f t="shared" si="58"/>
        <v>1.2500000000000001E-5</v>
      </c>
      <c r="J295" s="5">
        <f t="shared" si="66"/>
        <v>1.0772321428571281E-6</v>
      </c>
      <c r="K295" s="5">
        <f t="shared" si="67"/>
        <v>9.1824255163830057E-4</v>
      </c>
      <c r="L295" s="5">
        <f t="shared" si="61"/>
        <v>3.2431038217859125E-9</v>
      </c>
      <c r="M295" s="6">
        <f t="shared" si="59"/>
        <v>1.4664107200501824E-5</v>
      </c>
      <c r="N295">
        <f t="shared" si="60"/>
        <v>2.24E-4</v>
      </c>
      <c r="O295">
        <f t="shared" si="68"/>
        <v>0.1302774427020503</v>
      </c>
      <c r="P295">
        <f t="shared" si="62"/>
        <v>1.1304469630371354</v>
      </c>
      <c r="Q295">
        <f t="shared" si="63"/>
        <v>0.14697476094877798</v>
      </c>
      <c r="R295">
        <f t="shared" si="64"/>
        <v>0.14697476094877784</v>
      </c>
    </row>
    <row r="296" spans="6:18">
      <c r="F296">
        <f t="shared" si="69"/>
        <v>29.400000000000148</v>
      </c>
      <c r="G296">
        <f t="shared" si="57"/>
        <v>327.5852316043426</v>
      </c>
      <c r="H296">
        <f t="shared" si="65"/>
        <v>1.3027744270205031</v>
      </c>
      <c r="I296" s="4">
        <f t="shared" si="58"/>
        <v>1.2500000000000001E-5</v>
      </c>
      <c r="J296" s="5">
        <f t="shared" si="66"/>
        <v>1.0772321428571281E-6</v>
      </c>
      <c r="K296" s="5">
        <f t="shared" si="67"/>
        <v>9.1949255163830052E-4</v>
      </c>
      <c r="L296" s="5">
        <f t="shared" si="61"/>
        <v>3.2563663333243475E-9</v>
      </c>
      <c r="M296" s="6">
        <f t="shared" si="59"/>
        <v>1.4704058758699212E-5</v>
      </c>
      <c r="N296">
        <f t="shared" si="60"/>
        <v>2.24E-4</v>
      </c>
      <c r="O296">
        <f t="shared" si="68"/>
        <v>0.1302774427020503</v>
      </c>
      <c r="P296">
        <f t="shared" si="62"/>
        <v>1.1305961184754314</v>
      </c>
      <c r="Q296">
        <f t="shared" si="63"/>
        <v>0.14684754916035478</v>
      </c>
      <c r="R296">
        <f t="shared" si="64"/>
        <v>0.14684754916035467</v>
      </c>
    </row>
    <row r="297" spans="6:18">
      <c r="F297">
        <f t="shared" si="69"/>
        <v>29.500000000000149</v>
      </c>
      <c r="G297">
        <f t="shared" si="57"/>
        <v>327.5852316043426</v>
      </c>
      <c r="H297">
        <f t="shared" si="65"/>
        <v>1.3027744270205031</v>
      </c>
      <c r="I297" s="4">
        <f t="shared" si="58"/>
        <v>1.2500000000000001E-5</v>
      </c>
      <c r="J297" s="5">
        <f t="shared" si="66"/>
        <v>1.0772321428571281E-6</v>
      </c>
      <c r="K297" s="5">
        <f t="shared" si="67"/>
        <v>9.2074255163830047E-4</v>
      </c>
      <c r="L297" s="5">
        <f t="shared" si="61"/>
        <v>3.2696649532508479E-9</v>
      </c>
      <c r="M297" s="6">
        <f t="shared" si="59"/>
        <v>1.474406466580429E-5</v>
      </c>
      <c r="N297">
        <f t="shared" si="60"/>
        <v>2.24E-4</v>
      </c>
      <c r="O297">
        <f t="shared" si="68"/>
        <v>0.1302774427020503</v>
      </c>
      <c r="P297">
        <f t="shared" si="62"/>
        <v>1.1307444628389773</v>
      </c>
      <c r="Q297">
        <f t="shared" si="63"/>
        <v>0.14672102912189844</v>
      </c>
      <c r="R297">
        <f t="shared" si="64"/>
        <v>0.14672102912189833</v>
      </c>
    </row>
    <row r="298" spans="6:18">
      <c r="F298">
        <f t="shared" si="69"/>
        <v>29.600000000000151</v>
      </c>
      <c r="G298">
        <f t="shared" si="57"/>
        <v>327.5852316043426</v>
      </c>
      <c r="H298">
        <f t="shared" si="65"/>
        <v>1.3027744270205031</v>
      </c>
      <c r="I298" s="4">
        <f t="shared" si="58"/>
        <v>1.2500000000000001E-5</v>
      </c>
      <c r="J298" s="5">
        <f t="shared" si="66"/>
        <v>1.0772321428571281E-6</v>
      </c>
      <c r="K298" s="5">
        <f t="shared" si="67"/>
        <v>9.2199255163830042E-4</v>
      </c>
      <c r="L298" s="5">
        <f t="shared" si="61"/>
        <v>3.2829997306527991E-9</v>
      </c>
      <c r="M298" s="6">
        <f t="shared" si="59"/>
        <v>1.4784124921817061E-5</v>
      </c>
      <c r="N298">
        <f t="shared" si="60"/>
        <v>2.24E-4</v>
      </c>
      <c r="O298">
        <f t="shared" si="68"/>
        <v>0.1302774427020503</v>
      </c>
      <c r="P298">
        <f t="shared" si="62"/>
        <v>1.1308920016333484</v>
      </c>
      <c r="Q298">
        <f t="shared" si="63"/>
        <v>0.14659519613781052</v>
      </c>
      <c r="R298">
        <f t="shared" si="64"/>
        <v>0.14659519613781039</v>
      </c>
    </row>
    <row r="299" spans="6:18">
      <c r="F299">
        <f t="shared" si="69"/>
        <v>29.700000000000152</v>
      </c>
      <c r="G299">
        <f t="shared" si="57"/>
        <v>327.5852316043426</v>
      </c>
      <c r="H299">
        <f t="shared" si="65"/>
        <v>1.3027744270205031</v>
      </c>
      <c r="I299" s="4">
        <f t="shared" si="58"/>
        <v>1.2500000000000001E-5</v>
      </c>
      <c r="J299" s="5">
        <f t="shared" si="66"/>
        <v>1.0772321428571281E-6</v>
      </c>
      <c r="K299" s="5">
        <f t="shared" si="67"/>
        <v>9.2324255163830037E-4</v>
      </c>
      <c r="L299" s="5">
        <f t="shared" si="61"/>
        <v>3.2963707146175864E-9</v>
      </c>
      <c r="M299" s="6">
        <f t="shared" si="59"/>
        <v>1.4824239526737528E-5</v>
      </c>
      <c r="N299">
        <f t="shared" si="60"/>
        <v>2.24E-4</v>
      </c>
      <c r="O299">
        <f t="shared" si="68"/>
        <v>0.1302774427020503</v>
      </c>
      <c r="P299">
        <f t="shared" si="62"/>
        <v>1.1310387403193338</v>
      </c>
      <c r="Q299">
        <f t="shared" si="63"/>
        <v>0.14647004555068915</v>
      </c>
      <c r="R299">
        <f t="shared" si="64"/>
        <v>0.14647004555068902</v>
      </c>
    </row>
    <row r="300" spans="6:18">
      <c r="F300">
        <f t="shared" si="69"/>
        <v>29.800000000000153</v>
      </c>
      <c r="G300">
        <f t="shared" si="57"/>
        <v>327.5852316043426</v>
      </c>
      <c r="H300">
        <f t="shared" si="65"/>
        <v>1.3027744270205031</v>
      </c>
      <c r="I300" s="4">
        <f t="shared" si="58"/>
        <v>1.2500000000000001E-5</v>
      </c>
      <c r="J300" s="5">
        <f t="shared" si="66"/>
        <v>1.0772321428571281E-6</v>
      </c>
      <c r="K300" s="5">
        <f t="shared" si="67"/>
        <v>9.2449255163830032E-4</v>
      </c>
      <c r="L300" s="5">
        <f t="shared" si="61"/>
        <v>3.309777954232595E-9</v>
      </c>
      <c r="M300" s="6">
        <f t="shared" si="59"/>
        <v>1.4864408480565686E-5</v>
      </c>
      <c r="N300">
        <f t="shared" si="60"/>
        <v>2.24E-4</v>
      </c>
      <c r="O300">
        <f t="shared" si="68"/>
        <v>0.1302774427020503</v>
      </c>
      <c r="P300">
        <f t="shared" si="62"/>
        <v>1.1311846843133624</v>
      </c>
      <c r="Q300">
        <f t="shared" si="63"/>
        <v>0.14634557274096713</v>
      </c>
      <c r="R300">
        <f t="shared" si="64"/>
        <v>0.14634557274096699</v>
      </c>
    </row>
    <row r="301" spans="6:18">
      <c r="F301">
        <f t="shared" si="69"/>
        <v>29.900000000000155</v>
      </c>
      <c r="G301">
        <f t="shared" si="57"/>
        <v>327.5852316043426</v>
      </c>
      <c r="H301">
        <f t="shared" si="65"/>
        <v>1.3027744270205031</v>
      </c>
      <c r="I301" s="4">
        <f t="shared" si="58"/>
        <v>1.2500000000000001E-5</v>
      </c>
      <c r="J301" s="5">
        <f t="shared" si="66"/>
        <v>1.0772321428571281E-6</v>
      </c>
      <c r="K301" s="5">
        <f t="shared" si="67"/>
        <v>9.2574255163830027E-4</v>
      </c>
      <c r="L301" s="5">
        <f t="shared" si="61"/>
        <v>3.3232214985852102E-9</v>
      </c>
      <c r="M301" s="6">
        <f t="shared" si="59"/>
        <v>1.4904631783301541E-5</v>
      </c>
      <c r="N301">
        <f t="shared" si="60"/>
        <v>2.24E-4</v>
      </c>
      <c r="O301">
        <f t="shared" si="68"/>
        <v>0.1302774427020503</v>
      </c>
      <c r="P301">
        <f t="shared" si="62"/>
        <v>1.1313298389879221</v>
      </c>
      <c r="Q301">
        <f t="shared" si="63"/>
        <v>0.14622177312655374</v>
      </c>
      <c r="R301">
        <f t="shared" si="64"/>
        <v>0.14622177312655357</v>
      </c>
    </row>
    <row r="302" spans="6:18">
      <c r="F302">
        <f t="shared" si="69"/>
        <v>30.000000000000156</v>
      </c>
      <c r="G302">
        <f t="shared" si="57"/>
        <v>327.5852316043426</v>
      </c>
      <c r="H302">
        <f t="shared" si="65"/>
        <v>1.3027744270205031</v>
      </c>
      <c r="I302" s="4">
        <f t="shared" si="58"/>
        <v>1.2500000000000001E-5</v>
      </c>
      <c r="J302" s="5">
        <f t="shared" si="66"/>
        <v>1.0772321428571281E-6</v>
      </c>
      <c r="K302" s="5">
        <f t="shared" si="67"/>
        <v>9.2699255163830022E-4</v>
      </c>
      <c r="L302" s="5">
        <f t="shared" si="61"/>
        <v>3.3367013967628174E-9</v>
      </c>
      <c r="M302" s="6">
        <f t="shared" si="59"/>
        <v>1.4944909434945089E-5</v>
      </c>
      <c r="N302">
        <f t="shared" si="60"/>
        <v>2.24E-4</v>
      </c>
      <c r="O302">
        <f t="shared" si="68"/>
        <v>0.1302774427020503</v>
      </c>
      <c r="P302">
        <f t="shared" si="62"/>
        <v>1.1314742096719741</v>
      </c>
      <c r="Q302">
        <f t="shared" si="63"/>
        <v>0.1460986421624805</v>
      </c>
      <c r="R302">
        <f t="shared" si="64"/>
        <v>0.14609864216248034</v>
      </c>
    </row>
    <row r="303" spans="6:18">
      <c r="F303">
        <f t="shared" si="69"/>
        <v>30.100000000000158</v>
      </c>
      <c r="G303">
        <f t="shared" si="57"/>
        <v>327.5852316043426</v>
      </c>
      <c r="H303">
        <f t="shared" si="65"/>
        <v>1.3027744270205031</v>
      </c>
      <c r="I303" s="4">
        <f t="shared" si="58"/>
        <v>1.2500000000000001E-5</v>
      </c>
      <c r="J303" s="5">
        <f t="shared" si="66"/>
        <v>1.0772321428571281E-6</v>
      </c>
      <c r="K303" s="5">
        <f t="shared" si="67"/>
        <v>9.2824255163830016E-4</v>
      </c>
      <c r="L303" s="5">
        <f t="shared" si="61"/>
        <v>3.3502176978528014E-9</v>
      </c>
      <c r="M303" s="6">
        <f t="shared" si="59"/>
        <v>1.4985241435496331E-5</v>
      </c>
      <c r="N303">
        <f t="shared" si="60"/>
        <v>2.24E-4</v>
      </c>
      <c r="O303">
        <f t="shared" si="68"/>
        <v>0.1302774427020503</v>
      </c>
      <c r="P303">
        <f t="shared" si="62"/>
        <v>1.1316178016513656</v>
      </c>
      <c r="Q303">
        <f t="shared" si="63"/>
        <v>0.14597617534055091</v>
      </c>
      <c r="R303">
        <f t="shared" si="64"/>
        <v>0.14597617534055071</v>
      </c>
    </row>
    <row r="304" spans="6:18">
      <c r="F304">
        <f t="shared" si="69"/>
        <v>30.200000000000159</v>
      </c>
      <c r="G304">
        <f t="shared" si="57"/>
        <v>327.5852316043426</v>
      </c>
      <c r="H304">
        <f t="shared" si="65"/>
        <v>1.3027744270205031</v>
      </c>
      <c r="I304" s="4">
        <f t="shared" si="58"/>
        <v>1.2500000000000001E-5</v>
      </c>
      <c r="J304" s="5">
        <f t="shared" si="66"/>
        <v>1.0772321428571281E-6</v>
      </c>
      <c r="K304" s="5">
        <f t="shared" si="67"/>
        <v>9.2949255163830011E-4</v>
      </c>
      <c r="L304" s="5">
        <f t="shared" si="61"/>
        <v>3.3637704509425471E-9</v>
      </c>
      <c r="M304" s="6">
        <f t="shared" si="59"/>
        <v>1.5025627784955261E-5</v>
      </c>
      <c r="N304">
        <f t="shared" si="60"/>
        <v>2.24E-4</v>
      </c>
      <c r="O304">
        <f t="shared" si="68"/>
        <v>0.1302774427020503</v>
      </c>
      <c r="P304">
        <f t="shared" si="62"/>
        <v>1.131760620169235</v>
      </c>
      <c r="Q304">
        <f t="shared" si="63"/>
        <v>0.14585436818899361</v>
      </c>
      <c r="R304">
        <f t="shared" si="64"/>
        <v>0.14585436818899342</v>
      </c>
    </row>
    <row r="305" spans="6:18">
      <c r="F305">
        <f t="shared" si="69"/>
        <v>30.300000000000161</v>
      </c>
      <c r="G305">
        <f t="shared" si="57"/>
        <v>327.5852316043426</v>
      </c>
      <c r="H305">
        <f t="shared" si="65"/>
        <v>1.3027744270205031</v>
      </c>
      <c r="I305" s="4">
        <f t="shared" si="58"/>
        <v>1.2500000000000001E-5</v>
      </c>
      <c r="J305" s="5">
        <f t="shared" si="66"/>
        <v>1.0772321428571281E-6</v>
      </c>
      <c r="K305" s="5">
        <f t="shared" si="67"/>
        <v>9.3074255163830006E-4</v>
      </c>
      <c r="L305" s="5">
        <f t="shared" si="61"/>
        <v>3.3773597051194418E-9</v>
      </c>
      <c r="M305" s="6">
        <f t="shared" si="59"/>
        <v>1.5066068483321894E-5</v>
      </c>
      <c r="N305">
        <f t="shared" si="60"/>
        <v>2.24E-4</v>
      </c>
      <c r="O305">
        <f t="shared" si="68"/>
        <v>0.1302774427020503</v>
      </c>
      <c r="P305">
        <f t="shared" si="62"/>
        <v>1.1319026704264139</v>
      </c>
      <c r="Q305">
        <f t="shared" si="63"/>
        <v>0.14573321627211971</v>
      </c>
      <c r="R305">
        <f t="shared" si="64"/>
        <v>0.14573321627211952</v>
      </c>
    </row>
    <row r="306" spans="6:18">
      <c r="F306">
        <f t="shared" si="69"/>
        <v>30.400000000000162</v>
      </c>
      <c r="G306">
        <f t="shared" si="57"/>
        <v>327.5852316043426</v>
      </c>
      <c r="H306">
        <f t="shared" si="65"/>
        <v>1.3027744270205031</v>
      </c>
      <c r="I306" s="4">
        <f t="shared" si="58"/>
        <v>1.2500000000000001E-5</v>
      </c>
      <c r="J306" s="5">
        <f t="shared" si="66"/>
        <v>1.0772321428571281E-6</v>
      </c>
      <c r="K306" s="5">
        <f t="shared" si="67"/>
        <v>9.3199255163830001E-4</v>
      </c>
      <c r="L306" s="5">
        <f t="shared" si="61"/>
        <v>3.3909855094708672E-9</v>
      </c>
      <c r="M306" s="6">
        <f t="shared" si="59"/>
        <v>1.5106563530596213E-5</v>
      </c>
      <c r="N306">
        <f t="shared" si="60"/>
        <v>2.24E-4</v>
      </c>
      <c r="O306">
        <f t="shared" si="68"/>
        <v>0.1302774427020503</v>
      </c>
      <c r="P306">
        <f t="shared" si="62"/>
        <v>1.132043957581826</v>
      </c>
      <c r="Q306">
        <f t="shared" si="63"/>
        <v>0.14561271518998342</v>
      </c>
      <c r="R306">
        <f t="shared" si="64"/>
        <v>0.14561271518998323</v>
      </c>
    </row>
    <row r="307" spans="6:18">
      <c r="F307">
        <f t="shared" si="69"/>
        <v>30.500000000000163</v>
      </c>
      <c r="G307">
        <f t="shared" si="57"/>
        <v>327.5852316043426</v>
      </c>
      <c r="H307">
        <f t="shared" si="65"/>
        <v>1.3027744270205031</v>
      </c>
      <c r="I307" s="4">
        <f t="shared" si="58"/>
        <v>1.2500000000000001E-5</v>
      </c>
      <c r="J307" s="5">
        <f t="shared" si="66"/>
        <v>1.0772321428571281E-6</v>
      </c>
      <c r="K307" s="5">
        <f t="shared" si="67"/>
        <v>9.3324255163829996E-4</v>
      </c>
      <c r="L307" s="5">
        <f t="shared" si="61"/>
        <v>3.4046479130842118E-9</v>
      </c>
      <c r="M307" s="6">
        <f t="shared" si="59"/>
        <v>1.5147112926778228E-5</v>
      </c>
      <c r="N307">
        <f t="shared" si="60"/>
        <v>2.24E-4</v>
      </c>
      <c r="O307">
        <f t="shared" si="68"/>
        <v>0.1302774427020503</v>
      </c>
      <c r="P307">
        <f t="shared" si="62"/>
        <v>1.1321844867528785</v>
      </c>
      <c r="Q307">
        <f t="shared" si="63"/>
        <v>0.1454928605780465</v>
      </c>
      <c r="R307">
        <f t="shared" si="64"/>
        <v>0.14549286057804631</v>
      </c>
    </row>
    <row r="308" spans="6:18">
      <c r="F308">
        <f t="shared" si="69"/>
        <v>30.600000000000165</v>
      </c>
      <c r="G308">
        <f t="shared" si="57"/>
        <v>327.5852316043426</v>
      </c>
      <c r="H308">
        <f t="shared" si="65"/>
        <v>1.3027744270205031</v>
      </c>
      <c r="I308" s="4">
        <f t="shared" si="58"/>
        <v>1.2500000000000001E-5</v>
      </c>
      <c r="J308" s="5">
        <f t="shared" si="66"/>
        <v>1.0772321428571281E-6</v>
      </c>
      <c r="K308" s="5">
        <f t="shared" si="67"/>
        <v>9.3449255163829991E-4</v>
      </c>
      <c r="L308" s="5">
        <f t="shared" si="61"/>
        <v>3.4183469650468589E-9</v>
      </c>
      <c r="M308" s="6">
        <f t="shared" si="59"/>
        <v>1.5187716671867939E-5</v>
      </c>
      <c r="N308">
        <f t="shared" si="60"/>
        <v>2.24E-4</v>
      </c>
      <c r="O308">
        <f t="shared" si="68"/>
        <v>0.1302774427020503</v>
      </c>
      <c r="P308">
        <f t="shared" si="62"/>
        <v>1.1323242630158541</v>
      </c>
      <c r="Q308">
        <f t="shared" si="63"/>
        <v>0.14537364810684636</v>
      </c>
      <c r="R308">
        <f t="shared" si="64"/>
        <v>0.14537364810684617</v>
      </c>
    </row>
    <row r="309" spans="6:18">
      <c r="F309">
        <f t="shared" si="69"/>
        <v>30.700000000000166</v>
      </c>
      <c r="G309">
        <f t="shared" si="57"/>
        <v>327.5852316043426</v>
      </c>
      <c r="H309">
        <f t="shared" si="65"/>
        <v>1.3027744270205031</v>
      </c>
      <c r="I309" s="4">
        <f t="shared" si="58"/>
        <v>1.2500000000000001E-5</v>
      </c>
      <c r="J309" s="5">
        <f t="shared" si="66"/>
        <v>1.0772321428571281E-6</v>
      </c>
      <c r="K309" s="5">
        <f t="shared" si="67"/>
        <v>9.3574255163829986E-4</v>
      </c>
      <c r="L309" s="5">
        <f t="shared" si="61"/>
        <v>3.4320827144461941E-9</v>
      </c>
      <c r="M309" s="6">
        <f t="shared" si="59"/>
        <v>1.5228374765865341E-5</v>
      </c>
      <c r="N309">
        <f t="shared" si="60"/>
        <v>2.24E-4</v>
      </c>
      <c r="O309">
        <f t="shared" si="68"/>
        <v>0.1302774427020503</v>
      </c>
      <c r="P309">
        <f t="shared" si="62"/>
        <v>1.1324632914062926</v>
      </c>
      <c r="Q309">
        <f t="shared" si="63"/>
        <v>0.1452550734816675</v>
      </c>
      <c r="R309">
        <f t="shared" si="64"/>
        <v>0.14525507348166733</v>
      </c>
    </row>
    <row r="310" spans="6:18">
      <c r="F310">
        <f t="shared" si="69"/>
        <v>30.800000000000168</v>
      </c>
      <c r="G310">
        <f t="shared" si="57"/>
        <v>327.5852316043426</v>
      </c>
      <c r="H310">
        <f t="shared" si="65"/>
        <v>1.3027744270205031</v>
      </c>
      <c r="I310" s="4">
        <f t="shared" si="58"/>
        <v>1.2500000000000001E-5</v>
      </c>
      <c r="J310" s="5">
        <f t="shared" si="66"/>
        <v>1.0772321428571281E-6</v>
      </c>
      <c r="K310" s="5">
        <f t="shared" si="67"/>
        <v>9.3699255163829981E-4</v>
      </c>
      <c r="L310" s="5">
        <f t="shared" si="61"/>
        <v>3.4458552103696028E-9</v>
      </c>
      <c r="M310" s="6">
        <f t="shared" si="59"/>
        <v>1.5269087208770437E-5</v>
      </c>
      <c r="N310">
        <f t="shared" si="60"/>
        <v>2.24E-4</v>
      </c>
      <c r="O310">
        <f t="shared" si="68"/>
        <v>0.1302774427020503</v>
      </c>
      <c r="P310">
        <f t="shared" si="62"/>
        <v>1.1326015769193762</v>
      </c>
      <c r="Q310">
        <f t="shared" si="63"/>
        <v>0.14513713244221677</v>
      </c>
      <c r="R310">
        <f t="shared" si="64"/>
        <v>0.14513713244221657</v>
      </c>
    </row>
    <row r="311" spans="6:18">
      <c r="F311">
        <f t="shared" si="69"/>
        <v>30.900000000000169</v>
      </c>
      <c r="G311">
        <f t="shared" si="57"/>
        <v>327.5852316043426</v>
      </c>
      <c r="H311">
        <f t="shared" si="65"/>
        <v>1.3027744270205031</v>
      </c>
      <c r="I311" s="4">
        <f t="shared" si="58"/>
        <v>1.2500000000000001E-5</v>
      </c>
      <c r="J311" s="5">
        <f t="shared" si="66"/>
        <v>1.0772321428571281E-6</v>
      </c>
      <c r="K311" s="5">
        <f t="shared" si="67"/>
        <v>9.3824255163829976E-4</v>
      </c>
      <c r="L311" s="5">
        <f t="shared" si="61"/>
        <v>3.4596645019044707E-9</v>
      </c>
      <c r="M311" s="6">
        <f t="shared" si="59"/>
        <v>1.5309854000583228E-5</v>
      </c>
      <c r="N311">
        <f t="shared" si="60"/>
        <v>2.24E-4</v>
      </c>
      <c r="O311">
        <f t="shared" si="68"/>
        <v>0.1302774427020503</v>
      </c>
      <c r="P311">
        <f t="shared" si="62"/>
        <v>1.1327391245103022</v>
      </c>
      <c r="Q311">
        <f t="shared" si="63"/>
        <v>0.14501982076230174</v>
      </c>
      <c r="R311">
        <f t="shared" si="64"/>
        <v>0.14501982076230152</v>
      </c>
    </row>
    <row r="312" spans="6:18">
      <c r="F312">
        <f t="shared" si="69"/>
        <v>31.000000000000171</v>
      </c>
      <c r="G312">
        <f t="shared" si="57"/>
        <v>327.5852316043426</v>
      </c>
      <c r="H312">
        <f t="shared" si="65"/>
        <v>1.3027744270205031</v>
      </c>
      <c r="I312" s="4">
        <f t="shared" si="58"/>
        <v>1.2500000000000001E-5</v>
      </c>
      <c r="J312" s="5">
        <f t="shared" si="66"/>
        <v>1.0772321428571281E-6</v>
      </c>
      <c r="K312" s="5">
        <f t="shared" si="67"/>
        <v>9.3949255163829971E-4</v>
      </c>
      <c r="L312" s="5">
        <f t="shared" si="61"/>
        <v>3.4735106381381822E-9</v>
      </c>
      <c r="M312" s="6">
        <f t="shared" si="59"/>
        <v>1.535067514130371E-5</v>
      </c>
      <c r="N312">
        <f t="shared" si="60"/>
        <v>2.24E-4</v>
      </c>
      <c r="O312">
        <f t="shared" si="68"/>
        <v>0.1302774427020503</v>
      </c>
      <c r="P312">
        <f t="shared" si="62"/>
        <v>1.1328759390946577</v>
      </c>
      <c r="Q312">
        <f t="shared" si="63"/>
        <v>0.14490313424951279</v>
      </c>
      <c r="R312">
        <f t="shared" si="64"/>
        <v>0.14490313424951257</v>
      </c>
    </row>
    <row r="313" spans="6:18">
      <c r="F313">
        <f t="shared" si="69"/>
        <v>31.100000000000172</v>
      </c>
      <c r="G313">
        <f t="shared" si="57"/>
        <v>327.5852316043426</v>
      </c>
      <c r="H313">
        <f t="shared" si="65"/>
        <v>1.3027744270205031</v>
      </c>
      <c r="I313" s="4">
        <f t="shared" si="58"/>
        <v>1.2500000000000001E-5</v>
      </c>
      <c r="J313" s="5">
        <f t="shared" si="66"/>
        <v>1.0772321428571281E-6</v>
      </c>
      <c r="K313" s="5">
        <f t="shared" si="67"/>
        <v>9.4074255163829966E-4</v>
      </c>
      <c r="L313" s="5">
        <f t="shared" si="61"/>
        <v>3.487393668158123E-9</v>
      </c>
      <c r="M313" s="6">
        <f t="shared" si="59"/>
        <v>1.5391550630931891E-5</v>
      </c>
      <c r="N313">
        <f t="shared" si="60"/>
        <v>2.24E-4</v>
      </c>
      <c r="O313">
        <f t="shared" si="68"/>
        <v>0.1302774427020503</v>
      </c>
      <c r="P313">
        <f t="shared" si="62"/>
        <v>1.1330120255487897</v>
      </c>
      <c r="Q313">
        <f t="shared" si="63"/>
        <v>0.14478706874490843</v>
      </c>
      <c r="R313">
        <f t="shared" si="64"/>
        <v>0.14478706874490821</v>
      </c>
    </row>
    <row r="314" spans="6:18">
      <c r="F314">
        <f t="shared" si="69"/>
        <v>31.200000000000173</v>
      </c>
      <c r="G314">
        <f t="shared" si="57"/>
        <v>327.5852316043426</v>
      </c>
      <c r="H314">
        <f t="shared" si="65"/>
        <v>1.3027744270205031</v>
      </c>
      <c r="I314" s="4">
        <f t="shared" si="58"/>
        <v>1.2500000000000001E-5</v>
      </c>
      <c r="J314" s="5">
        <f t="shared" si="66"/>
        <v>1.0772321428571281E-6</v>
      </c>
      <c r="K314" s="5">
        <f t="shared" si="67"/>
        <v>9.419925516382996E-4</v>
      </c>
      <c r="L314" s="5">
        <f t="shared" si="61"/>
        <v>3.5013136410516777E-9</v>
      </c>
      <c r="M314" s="6">
        <f t="shared" si="59"/>
        <v>1.5432480469467761E-5</v>
      </c>
      <c r="N314">
        <f t="shared" si="60"/>
        <v>2.24E-4</v>
      </c>
      <c r="O314">
        <f t="shared" si="68"/>
        <v>0.1302774427020503</v>
      </c>
      <c r="P314">
        <f t="shared" si="62"/>
        <v>1.133147388710168</v>
      </c>
      <c r="Q314">
        <f t="shared" si="63"/>
        <v>0.14467162012270404</v>
      </c>
      <c r="R314">
        <f t="shared" si="64"/>
        <v>0.14467162012270385</v>
      </c>
    </row>
    <row r="315" spans="6:18">
      <c r="F315">
        <f t="shared" si="69"/>
        <v>31.300000000000175</v>
      </c>
      <c r="G315">
        <f t="shared" si="57"/>
        <v>327.5852316043426</v>
      </c>
      <c r="H315">
        <f t="shared" si="65"/>
        <v>1.3027744270205031</v>
      </c>
      <c r="I315" s="4">
        <f t="shared" si="58"/>
        <v>1.2500000000000001E-5</v>
      </c>
      <c r="J315" s="5">
        <f t="shared" si="66"/>
        <v>1.0772321428571281E-6</v>
      </c>
      <c r="K315" s="5">
        <f t="shared" si="67"/>
        <v>9.4324255163829955E-4</v>
      </c>
      <c r="L315" s="5">
        <f t="shared" si="61"/>
        <v>3.5152706059062323E-9</v>
      </c>
      <c r="M315" s="6">
        <f t="shared" si="59"/>
        <v>1.5473464656911329E-5</v>
      </c>
      <c r="N315">
        <f t="shared" si="60"/>
        <v>2.24E-4</v>
      </c>
      <c r="O315">
        <f t="shared" si="68"/>
        <v>0.1302774427020503</v>
      </c>
      <c r="P315">
        <f t="shared" si="62"/>
        <v>1.1332820333777476</v>
      </c>
      <c r="Q315">
        <f t="shared" si="63"/>
        <v>0.14455678428996391</v>
      </c>
      <c r="R315">
        <f t="shared" si="64"/>
        <v>0.14455678428996369</v>
      </c>
    </row>
    <row r="316" spans="6:18">
      <c r="F316">
        <f t="shared" si="69"/>
        <v>31.400000000000176</v>
      </c>
      <c r="G316">
        <f t="shared" si="57"/>
        <v>327.5852316043426</v>
      </c>
      <c r="H316">
        <f t="shared" si="65"/>
        <v>1.3027744270205031</v>
      </c>
      <c r="I316" s="4">
        <f t="shared" si="58"/>
        <v>1.2500000000000001E-5</v>
      </c>
      <c r="J316" s="5">
        <f t="shared" si="66"/>
        <v>1.0772321428571281E-6</v>
      </c>
      <c r="K316" s="5">
        <f t="shared" si="67"/>
        <v>9.444925516382995E-4</v>
      </c>
      <c r="L316" s="5">
        <f t="shared" si="61"/>
        <v>3.5292646118091713E-9</v>
      </c>
      <c r="M316" s="6">
        <f t="shared" si="59"/>
        <v>1.5514503193262585E-5</v>
      </c>
      <c r="N316">
        <f t="shared" si="60"/>
        <v>2.24E-4</v>
      </c>
      <c r="O316">
        <f t="shared" si="68"/>
        <v>0.1302774427020503</v>
      </c>
      <c r="P316">
        <f t="shared" si="62"/>
        <v>1.1334159643123252</v>
      </c>
      <c r="Q316">
        <f t="shared" si="63"/>
        <v>0.14444255718629637</v>
      </c>
      <c r="R316">
        <f t="shared" si="64"/>
        <v>0.14444255718629614</v>
      </c>
    </row>
    <row r="317" spans="6:18">
      <c r="F317">
        <f t="shared" si="69"/>
        <v>31.500000000000178</v>
      </c>
      <c r="G317">
        <f t="shared" si="57"/>
        <v>327.5852316043426</v>
      </c>
      <c r="H317">
        <f t="shared" si="65"/>
        <v>1.3027744270205031</v>
      </c>
      <c r="I317" s="4">
        <f t="shared" si="58"/>
        <v>1.2500000000000001E-5</v>
      </c>
      <c r="J317" s="5">
        <f t="shared" si="66"/>
        <v>1.0772321428571281E-6</v>
      </c>
      <c r="K317" s="5">
        <f t="shared" si="67"/>
        <v>9.4574255163829945E-4</v>
      </c>
      <c r="L317" s="5">
        <f t="shared" si="61"/>
        <v>3.5432957078478804E-9</v>
      </c>
      <c r="M317" s="6">
        <f t="shared" si="59"/>
        <v>1.555559607852154E-5</v>
      </c>
      <c r="N317">
        <f t="shared" si="60"/>
        <v>2.24E-4</v>
      </c>
      <c r="O317">
        <f t="shared" si="68"/>
        <v>0.1302774427020503</v>
      </c>
      <c r="P317">
        <f t="shared" si="62"/>
        <v>1.1335491862368936</v>
      </c>
      <c r="Q317">
        <f t="shared" si="63"/>
        <v>0.14432893478355244</v>
      </c>
      <c r="R317">
        <f t="shared" si="64"/>
        <v>0.14432893478355224</v>
      </c>
    </row>
    <row r="318" spans="6:18">
      <c r="F318">
        <f t="shared" si="69"/>
        <v>31.600000000000179</v>
      </c>
      <c r="G318">
        <f t="shared" si="57"/>
        <v>327.5852316043426</v>
      </c>
      <c r="H318">
        <f t="shared" si="65"/>
        <v>1.3027744270205031</v>
      </c>
      <c r="I318" s="4">
        <f t="shared" si="58"/>
        <v>1.2500000000000001E-5</v>
      </c>
      <c r="J318" s="5">
        <f t="shared" si="66"/>
        <v>1.0772321428571281E-6</v>
      </c>
      <c r="K318" s="5">
        <f t="shared" si="67"/>
        <v>9.469925516382994E-4</v>
      </c>
      <c r="L318" s="5">
        <f t="shared" si="61"/>
        <v>3.5573639431097445E-9</v>
      </c>
      <c r="M318" s="6">
        <f t="shared" si="59"/>
        <v>1.5596743312688183E-5</v>
      </c>
      <c r="N318">
        <f t="shared" si="60"/>
        <v>2.24E-4</v>
      </c>
      <c r="O318">
        <f t="shared" si="68"/>
        <v>0.1302774427020503</v>
      </c>
      <c r="P318">
        <f t="shared" si="62"/>
        <v>1.1336817038369902</v>
      </c>
      <c r="Q318">
        <f t="shared" si="63"/>
        <v>0.14421591308552753</v>
      </c>
      <c r="R318">
        <f t="shared" si="64"/>
        <v>0.14421591308552731</v>
      </c>
    </row>
    <row r="319" spans="6:18">
      <c r="F319">
        <f t="shared" si="69"/>
        <v>31.70000000000018</v>
      </c>
      <c r="G319">
        <f t="shared" si="57"/>
        <v>327.5852316043426</v>
      </c>
      <c r="H319">
        <f t="shared" si="65"/>
        <v>1.3027744270205031</v>
      </c>
      <c r="I319" s="4">
        <f t="shared" si="58"/>
        <v>1.2500000000000001E-5</v>
      </c>
      <c r="J319" s="5">
        <f t="shared" si="66"/>
        <v>1.0772321428571281E-6</v>
      </c>
      <c r="K319" s="5">
        <f t="shared" si="67"/>
        <v>9.4824255163829935E-4</v>
      </c>
      <c r="L319" s="5">
        <f t="shared" si="61"/>
        <v>3.5714693666821498E-9</v>
      </c>
      <c r="M319" s="6">
        <f t="shared" si="59"/>
        <v>1.5637944895762528E-5</v>
      </c>
      <c r="N319">
        <f t="shared" si="60"/>
        <v>2.24E-4</v>
      </c>
      <c r="O319">
        <f t="shared" si="68"/>
        <v>0.1302774427020503</v>
      </c>
      <c r="P319">
        <f t="shared" si="62"/>
        <v>1.133813521761045</v>
      </c>
      <c r="Q319">
        <f t="shared" si="63"/>
        <v>0.14410348812766616</v>
      </c>
      <c r="R319">
        <f t="shared" si="64"/>
        <v>0.14410348812766591</v>
      </c>
    </row>
    <row r="320" spans="6:18">
      <c r="F320">
        <f t="shared" si="69"/>
        <v>31.800000000000182</v>
      </c>
      <c r="G320">
        <f t="shared" si="57"/>
        <v>327.5852316043426</v>
      </c>
      <c r="H320">
        <f t="shared" si="65"/>
        <v>1.3027744270205031</v>
      </c>
      <c r="I320" s="4">
        <f t="shared" si="58"/>
        <v>1.2500000000000001E-5</v>
      </c>
      <c r="J320" s="5">
        <f t="shared" si="66"/>
        <v>1.0772321428571281E-6</v>
      </c>
      <c r="K320" s="5">
        <f t="shared" si="67"/>
        <v>9.494925516382993E-4</v>
      </c>
      <c r="L320" s="5">
        <f t="shared" si="61"/>
        <v>3.5856120276524802E-9</v>
      </c>
      <c r="M320" s="6">
        <f t="shared" si="59"/>
        <v>1.5679200827744561E-5</v>
      </c>
      <c r="N320">
        <f t="shared" si="60"/>
        <v>2.24E-4</v>
      </c>
      <c r="O320">
        <f t="shared" si="68"/>
        <v>0.1302774427020503</v>
      </c>
      <c r="P320">
        <f t="shared" si="62"/>
        <v>1.1339446446207204</v>
      </c>
      <c r="Q320">
        <f t="shared" si="63"/>
        <v>0.14399165597676994</v>
      </c>
      <c r="R320">
        <f t="shared" si="64"/>
        <v>0.14399165597676972</v>
      </c>
    </row>
    <row r="321" spans="6:18">
      <c r="F321">
        <f t="shared" si="69"/>
        <v>31.900000000000183</v>
      </c>
      <c r="G321">
        <f t="shared" si="57"/>
        <v>327.5852316043426</v>
      </c>
      <c r="H321">
        <f t="shared" si="65"/>
        <v>1.3027744270205031</v>
      </c>
      <c r="I321" s="4">
        <f t="shared" si="58"/>
        <v>1.2500000000000001E-5</v>
      </c>
      <c r="J321" s="5">
        <f t="shared" si="66"/>
        <v>1.0772321428571281E-6</v>
      </c>
      <c r="K321" s="5">
        <f t="shared" si="67"/>
        <v>9.5074255163829925E-4</v>
      </c>
      <c r="L321" s="5">
        <f t="shared" si="61"/>
        <v>3.599791975108121E-9</v>
      </c>
      <c r="M321" s="6">
        <f t="shared" si="59"/>
        <v>1.5720511108634286E-5</v>
      </c>
      <c r="N321">
        <f t="shared" si="60"/>
        <v>2.24E-4</v>
      </c>
      <c r="O321">
        <f t="shared" si="68"/>
        <v>0.1302774427020503</v>
      </c>
      <c r="P321">
        <f t="shared" si="62"/>
        <v>1.1340750769912531</v>
      </c>
      <c r="Q321">
        <f t="shared" si="63"/>
        <v>0.14388041273070878</v>
      </c>
      <c r="R321">
        <f t="shared" si="64"/>
        <v>0.14388041273070853</v>
      </c>
    </row>
    <row r="322" spans="6:18">
      <c r="F322">
        <f t="shared" si="69"/>
        <v>32.000000000000185</v>
      </c>
      <c r="G322">
        <f t="shared" ref="G322:G385" si="70">Tc+R_*F322</f>
        <v>327.5852316043426</v>
      </c>
      <c r="H322">
        <f t="shared" si="65"/>
        <v>1.3027744270205031</v>
      </c>
      <c r="I322" s="4">
        <f t="shared" ref="I322:I385" si="71">we</f>
        <v>1.2500000000000001E-5</v>
      </c>
      <c r="J322" s="5">
        <f t="shared" si="66"/>
        <v>1.0772321428571281E-6</v>
      </c>
      <c r="K322" s="5">
        <f t="shared" si="67"/>
        <v>9.519925516382992E-4</v>
      </c>
      <c r="L322" s="5">
        <f t="shared" si="61"/>
        <v>3.6140092581364585E-9</v>
      </c>
      <c r="M322" s="6">
        <f t="shared" ref="M322:M385" si="72">f2_*f3_/f1_/K322*L322</f>
        <v>1.576187573843171E-5</v>
      </c>
      <c r="N322">
        <f t="shared" ref="N322:N385" si="73">del_dl</f>
        <v>2.24E-4</v>
      </c>
      <c r="O322">
        <f t="shared" si="68"/>
        <v>0.1302774427020503</v>
      </c>
      <c r="P322">
        <f t="shared" si="62"/>
        <v>1.1342048234117863</v>
      </c>
      <c r="Q322">
        <f t="shared" si="63"/>
        <v>0.1437697545181347</v>
      </c>
      <c r="R322">
        <f t="shared" si="64"/>
        <v>0.14376975451813445</v>
      </c>
    </row>
    <row r="323" spans="6:18">
      <c r="F323">
        <f t="shared" si="69"/>
        <v>32.100000000000186</v>
      </c>
      <c r="G323">
        <f t="shared" si="70"/>
        <v>327.5852316043426</v>
      </c>
      <c r="H323">
        <f t="shared" si="65"/>
        <v>1.3027744270205031</v>
      </c>
      <c r="I323" s="4">
        <f t="shared" si="71"/>
        <v>1.2500000000000001E-5</v>
      </c>
      <c r="J323" s="5">
        <f t="shared" si="66"/>
        <v>1.0772321428571281E-6</v>
      </c>
      <c r="K323" s="5">
        <f t="shared" si="67"/>
        <v>9.5324255163829915E-4</v>
      </c>
      <c r="L323" s="5">
        <f t="shared" ref="L323:L386" si="74">K323^3*4/3*PI()</f>
        <v>3.6282639258248766E-9</v>
      </c>
      <c r="M323" s="6">
        <f t="shared" si="72"/>
        <v>1.5803294717136821E-5</v>
      </c>
      <c r="N323">
        <f t="shared" si="73"/>
        <v>2.24E-4</v>
      </c>
      <c r="O323">
        <f t="shared" si="68"/>
        <v>0.1302774427020503</v>
      </c>
      <c r="P323">
        <f t="shared" ref="P323:P386" si="75">R323*O323+(1-R323)*H323</f>
        <v>1.1343338883857033</v>
      </c>
      <c r="Q323">
        <f t="shared" ref="Q323:Q386" si="76">Q322+pl/ps*Dl/N322*((Tc-Tf)/ml-Co)/H322/(1-kpart)*M322*dt/L322-Q322*3/K322*we*dt</f>
        <v>0.14365967749819905</v>
      </c>
      <c r="R323">
        <f t="shared" ref="R323:R386" si="77">esidtGeral(R322,K322,MAX(I322,J322),pl,ps,kpart,H322,(H323-H322)/dt,M322,L322,Dl,N322,Co,dt)</f>
        <v>0.1436596774981988</v>
      </c>
    </row>
    <row r="324" spans="6:18">
      <c r="F324">
        <f t="shared" si="69"/>
        <v>32.200000000000188</v>
      </c>
      <c r="G324">
        <f t="shared" si="70"/>
        <v>327.5852316043426</v>
      </c>
      <c r="H324">
        <f t="shared" si="65"/>
        <v>1.3027744270205031</v>
      </c>
      <c r="I324" s="4">
        <f t="shared" si="71"/>
        <v>1.2500000000000001E-5</v>
      </c>
      <c r="J324" s="5">
        <f t="shared" si="66"/>
        <v>1.0772321428571281E-6</v>
      </c>
      <c r="K324" s="5">
        <f t="shared" si="67"/>
        <v>9.5449255163829909E-4</v>
      </c>
      <c r="L324" s="5">
        <f t="shared" si="74"/>
        <v>3.6425560272607618E-9</v>
      </c>
      <c r="M324" s="6">
        <f t="shared" si="72"/>
        <v>1.5844768044749635E-5</v>
      </c>
      <c r="N324">
        <f t="shared" si="73"/>
        <v>2.24E-4</v>
      </c>
      <c r="O324">
        <f t="shared" si="68"/>
        <v>0.1302774427020503</v>
      </c>
      <c r="P324">
        <f t="shared" si="75"/>
        <v>1.1344622763809562</v>
      </c>
      <c r="Q324">
        <f t="shared" si="76"/>
        <v>0.14355017786027258</v>
      </c>
      <c r="R324">
        <f t="shared" si="77"/>
        <v>0.14355017786027233</v>
      </c>
    </row>
    <row r="325" spans="6:18">
      <c r="F325">
        <f t="shared" si="69"/>
        <v>32.300000000000189</v>
      </c>
      <c r="G325">
        <f t="shared" si="70"/>
        <v>327.5852316043426</v>
      </c>
      <c r="H325">
        <f t="shared" si="65"/>
        <v>1.3027744270205031</v>
      </c>
      <c r="I325" s="4">
        <f t="shared" si="71"/>
        <v>1.2500000000000001E-5</v>
      </c>
      <c r="J325" s="5">
        <f t="shared" si="66"/>
        <v>1.0772321428571281E-6</v>
      </c>
      <c r="K325" s="5">
        <f t="shared" si="67"/>
        <v>9.5574255163829904E-4</v>
      </c>
      <c r="L325" s="5">
        <f t="shared" si="74"/>
        <v>3.6568856115314979E-9</v>
      </c>
      <c r="M325" s="6">
        <f t="shared" si="72"/>
        <v>1.5886295721270134E-5</v>
      </c>
      <c r="N325">
        <f t="shared" si="73"/>
        <v>2.24E-4</v>
      </c>
      <c r="O325">
        <f t="shared" si="68"/>
        <v>0.1302774427020503</v>
      </c>
      <c r="P325">
        <f t="shared" si="75"/>
        <v>1.1345899918303883</v>
      </c>
      <c r="Q325">
        <f t="shared" si="76"/>
        <v>0.14344125182366826</v>
      </c>
      <c r="R325">
        <f t="shared" si="77"/>
        <v>0.14344125182366801</v>
      </c>
    </row>
    <row r="326" spans="6:18">
      <c r="F326">
        <f t="shared" si="69"/>
        <v>32.40000000000019</v>
      </c>
      <c r="G326">
        <f t="shared" si="70"/>
        <v>327.5852316043426</v>
      </c>
      <c r="H326">
        <f t="shared" si="65"/>
        <v>1.3027744270205031</v>
      </c>
      <c r="I326" s="4">
        <f t="shared" si="71"/>
        <v>1.2500000000000001E-5</v>
      </c>
      <c r="J326" s="5">
        <f t="shared" si="66"/>
        <v>1.0772321428571281E-6</v>
      </c>
      <c r="K326" s="5">
        <f t="shared" si="67"/>
        <v>9.5699255163829899E-4</v>
      </c>
      <c r="L326" s="5">
        <f t="shared" si="74"/>
        <v>3.6712527277244713E-9</v>
      </c>
      <c r="M326" s="6">
        <f t="shared" si="72"/>
        <v>1.5927877746698328E-5</v>
      </c>
      <c r="N326">
        <f t="shared" si="73"/>
        <v>2.24E-4</v>
      </c>
      <c r="O326">
        <f t="shared" si="68"/>
        <v>0.1302774427020503</v>
      </c>
      <c r="P326">
        <f t="shared" si="75"/>
        <v>1.1347170391320585</v>
      </c>
      <c r="Q326">
        <f t="shared" si="76"/>
        <v>0.14333289563736737</v>
      </c>
      <c r="R326">
        <f t="shared" si="77"/>
        <v>0.14333289563736712</v>
      </c>
    </row>
    <row r="327" spans="6:18">
      <c r="F327">
        <f t="shared" si="69"/>
        <v>32.500000000000192</v>
      </c>
      <c r="G327">
        <f t="shared" si="70"/>
        <v>327.5852316043426</v>
      </c>
      <c r="H327">
        <f t="shared" si="65"/>
        <v>1.3027744270205031</v>
      </c>
      <c r="I327" s="4">
        <f t="shared" si="71"/>
        <v>1.2500000000000001E-5</v>
      </c>
      <c r="J327" s="5">
        <f t="shared" si="66"/>
        <v>1.0772321428571281E-6</v>
      </c>
      <c r="K327" s="5">
        <f t="shared" si="67"/>
        <v>9.5824255163829894E-4</v>
      </c>
      <c r="L327" s="5">
        <f t="shared" si="74"/>
        <v>3.6856574249270665E-9</v>
      </c>
      <c r="M327" s="6">
        <f t="shared" si="72"/>
        <v>1.5969514121034217E-5</v>
      </c>
      <c r="N327">
        <f t="shared" si="73"/>
        <v>2.24E-4</v>
      </c>
      <c r="O327">
        <f t="shared" si="68"/>
        <v>0.1302774427020503</v>
      </c>
      <c r="P327">
        <f t="shared" si="75"/>
        <v>1.1348434226495567</v>
      </c>
      <c r="Q327">
        <f t="shared" si="76"/>
        <v>0.14322510557974802</v>
      </c>
      <c r="R327">
        <f t="shared" si="77"/>
        <v>0.14322510557974777</v>
      </c>
    </row>
    <row r="328" spans="6:18">
      <c r="F328">
        <f t="shared" si="69"/>
        <v>32.600000000000193</v>
      </c>
      <c r="G328">
        <f t="shared" si="70"/>
        <v>327.5852316043426</v>
      </c>
      <c r="H328">
        <f t="shared" si="65"/>
        <v>1.3027744270205031</v>
      </c>
      <c r="I328" s="4">
        <f t="shared" si="71"/>
        <v>1.2500000000000001E-5</v>
      </c>
      <c r="J328" s="5">
        <f t="shared" si="66"/>
        <v>1.0772321428571281E-6</v>
      </c>
      <c r="K328" s="5">
        <f t="shared" si="67"/>
        <v>9.5949255163829889E-4</v>
      </c>
      <c r="L328" s="5">
        <f t="shared" si="74"/>
        <v>3.7000997522266689E-9</v>
      </c>
      <c r="M328" s="6">
        <f t="shared" si="72"/>
        <v>1.6011204844277801E-5</v>
      </c>
      <c r="N328">
        <f t="shared" si="73"/>
        <v>2.24E-4</v>
      </c>
      <c r="O328">
        <f t="shared" si="68"/>
        <v>0.1302774427020503</v>
      </c>
      <c r="P328">
        <f t="shared" si="75"/>
        <v>1.1349691467123204</v>
      </c>
      <c r="Q328">
        <f t="shared" si="76"/>
        <v>0.14311787795831685</v>
      </c>
      <c r="R328">
        <f t="shared" si="77"/>
        <v>0.1431178779583166</v>
      </c>
    </row>
    <row r="329" spans="6:18">
      <c r="F329">
        <f t="shared" si="69"/>
        <v>32.700000000000195</v>
      </c>
      <c r="G329">
        <f t="shared" si="70"/>
        <v>327.5852316043426</v>
      </c>
      <c r="H329">
        <f t="shared" si="65"/>
        <v>1.3027744270205031</v>
      </c>
      <c r="I329" s="4">
        <f t="shared" si="71"/>
        <v>1.2500000000000001E-5</v>
      </c>
      <c r="J329" s="5">
        <f t="shared" si="66"/>
        <v>1.0772321428571281E-6</v>
      </c>
      <c r="K329" s="5">
        <f t="shared" si="67"/>
        <v>9.6074255163829884E-4</v>
      </c>
      <c r="L329" s="5">
        <f t="shared" si="74"/>
        <v>3.7145797587106649E-9</v>
      </c>
      <c r="M329" s="6">
        <f t="shared" si="72"/>
        <v>1.605294991642908E-5</v>
      </c>
      <c r="N329">
        <f t="shared" si="73"/>
        <v>2.24E-4</v>
      </c>
      <c r="O329">
        <f t="shared" si="68"/>
        <v>0.1302774427020503</v>
      </c>
      <c r="P329">
        <f t="shared" si="75"/>
        <v>1.1350942156159454</v>
      </c>
      <c r="Q329">
        <f t="shared" si="76"/>
        <v>0.14301120910944334</v>
      </c>
      <c r="R329">
        <f t="shared" si="77"/>
        <v>0.14301120910944309</v>
      </c>
    </row>
    <row r="330" spans="6:18">
      <c r="F330">
        <f t="shared" si="69"/>
        <v>32.800000000000196</v>
      </c>
      <c r="G330">
        <f t="shared" si="70"/>
        <v>327.5852316043426</v>
      </c>
      <c r="H330">
        <f t="shared" si="65"/>
        <v>1.3027744270205031</v>
      </c>
      <c r="I330" s="4">
        <f t="shared" si="71"/>
        <v>1.2500000000000001E-5</v>
      </c>
      <c r="J330" s="5">
        <f t="shared" si="66"/>
        <v>1.0772321428571281E-6</v>
      </c>
      <c r="K330" s="5">
        <f t="shared" si="67"/>
        <v>9.6199255163829879E-4</v>
      </c>
      <c r="L330" s="5">
        <f t="shared" si="74"/>
        <v>3.7290974934664381E-9</v>
      </c>
      <c r="M330" s="6">
        <f t="shared" si="72"/>
        <v>1.6094749337488051E-5</v>
      </c>
      <c r="N330">
        <f t="shared" si="73"/>
        <v>2.24E-4</v>
      </c>
      <c r="O330">
        <f t="shared" si="68"/>
        <v>0.1302774427020503</v>
      </c>
      <c r="P330">
        <f t="shared" si="75"/>
        <v>1.1352186336224939</v>
      </c>
      <c r="Q330">
        <f t="shared" si="76"/>
        <v>0.14290509539809701</v>
      </c>
      <c r="R330">
        <f t="shared" si="77"/>
        <v>0.14290509539809676</v>
      </c>
    </row>
    <row r="331" spans="6:18">
      <c r="F331">
        <f t="shared" si="69"/>
        <v>32.900000000000198</v>
      </c>
      <c r="G331">
        <f t="shared" si="70"/>
        <v>327.5852316043426</v>
      </c>
      <c r="H331">
        <f t="shared" si="65"/>
        <v>1.3027744270205031</v>
      </c>
      <c r="I331" s="4">
        <f t="shared" si="71"/>
        <v>1.2500000000000001E-5</v>
      </c>
      <c r="J331" s="5">
        <f t="shared" si="66"/>
        <v>1.0772321428571281E-6</v>
      </c>
      <c r="K331" s="5">
        <f t="shared" si="67"/>
        <v>9.6324255163829874E-4</v>
      </c>
      <c r="L331" s="5">
        <f t="shared" si="74"/>
        <v>3.7436530055813744E-9</v>
      </c>
      <c r="M331" s="6">
        <f t="shared" si="72"/>
        <v>1.6136603107454717E-5</v>
      </c>
      <c r="N331">
        <f t="shared" si="73"/>
        <v>2.24E-4</v>
      </c>
      <c r="O331">
        <f t="shared" si="68"/>
        <v>0.1302774427020503</v>
      </c>
      <c r="P331">
        <f t="shared" si="75"/>
        <v>1.1353424049607996</v>
      </c>
      <c r="Q331">
        <f t="shared" si="76"/>
        <v>0.1427995332175872</v>
      </c>
      <c r="R331">
        <f t="shared" si="77"/>
        <v>0.14279953321758695</v>
      </c>
    </row>
    <row r="332" spans="6:18">
      <c r="F332">
        <f t="shared" si="69"/>
        <v>33.000000000000199</v>
      </c>
      <c r="G332">
        <f t="shared" si="70"/>
        <v>327.5852316043426</v>
      </c>
      <c r="H332">
        <f t="shared" si="65"/>
        <v>1.3027744270205031</v>
      </c>
      <c r="I332" s="4">
        <f t="shared" si="71"/>
        <v>1.2500000000000001E-5</v>
      </c>
      <c r="J332" s="5">
        <f t="shared" si="66"/>
        <v>1.0772321428571281E-6</v>
      </c>
      <c r="K332" s="5">
        <f t="shared" si="67"/>
        <v>9.6449255163829869E-4</v>
      </c>
      <c r="L332" s="5">
        <f t="shared" si="74"/>
        <v>3.7582463441428577E-9</v>
      </c>
      <c r="M332" s="6">
        <f t="shared" si="72"/>
        <v>1.6178511226329071E-5</v>
      </c>
      <c r="N332">
        <f t="shared" si="73"/>
        <v>2.24E-4</v>
      </c>
      <c r="O332">
        <f t="shared" si="68"/>
        <v>0.1302774427020503</v>
      </c>
      <c r="P332">
        <f t="shared" si="75"/>
        <v>1.1354655338267703</v>
      </c>
      <c r="Q332">
        <f t="shared" si="76"/>
        <v>0.14269451898930569</v>
      </c>
      <c r="R332">
        <f t="shared" si="77"/>
        <v>0.14269451898930544</v>
      </c>
    </row>
    <row r="333" spans="6:18">
      <c r="F333">
        <f t="shared" si="69"/>
        <v>33.1000000000002</v>
      </c>
      <c r="G333">
        <f t="shared" si="70"/>
        <v>327.5852316043426</v>
      </c>
      <c r="H333">
        <f t="shared" si="65"/>
        <v>1.3027744270205031</v>
      </c>
      <c r="I333" s="4">
        <f t="shared" si="71"/>
        <v>1.2500000000000001E-5</v>
      </c>
      <c r="J333" s="5">
        <f t="shared" si="66"/>
        <v>1.0772321428571281E-6</v>
      </c>
      <c r="K333" s="5">
        <f t="shared" si="67"/>
        <v>9.6574255163829864E-4</v>
      </c>
      <c r="L333" s="5">
        <f t="shared" si="74"/>
        <v>3.7728775582382755E-9</v>
      </c>
      <c r="M333" s="6">
        <f t="shared" si="72"/>
        <v>1.6220473694111124E-5</v>
      </c>
      <c r="N333">
        <f t="shared" si="73"/>
        <v>2.24E-4</v>
      </c>
      <c r="O333">
        <f t="shared" si="68"/>
        <v>0.1302774427020503</v>
      </c>
      <c r="P333">
        <f t="shared" si="75"/>
        <v>1.1355880243836853</v>
      </c>
      <c r="Q333">
        <f t="shared" si="76"/>
        <v>0.14259004916247187</v>
      </c>
      <c r="R333">
        <f t="shared" si="77"/>
        <v>0.14259004916247162</v>
      </c>
    </row>
    <row r="334" spans="6:18">
      <c r="F334">
        <f t="shared" si="69"/>
        <v>33.200000000000202</v>
      </c>
      <c r="G334">
        <f t="shared" si="70"/>
        <v>327.5852316043426</v>
      </c>
      <c r="H334">
        <f t="shared" si="65"/>
        <v>1.3027744270205031</v>
      </c>
      <c r="I334" s="4">
        <f t="shared" si="71"/>
        <v>1.2500000000000001E-5</v>
      </c>
      <c r="J334" s="5">
        <f t="shared" si="66"/>
        <v>1.0772321428571281E-6</v>
      </c>
      <c r="K334" s="5">
        <f t="shared" si="67"/>
        <v>9.6699255163829859E-4</v>
      </c>
      <c r="L334" s="5">
        <f t="shared" si="74"/>
        <v>3.7875466969550109E-9</v>
      </c>
      <c r="M334" s="6">
        <f t="shared" si="72"/>
        <v>1.6262490510800869E-5</v>
      </c>
      <c r="N334">
        <f t="shared" si="73"/>
        <v>2.24E-4</v>
      </c>
      <c r="O334">
        <f t="shared" si="68"/>
        <v>0.1302774427020503</v>
      </c>
      <c r="P334">
        <f t="shared" si="75"/>
        <v>1.1357098807624917</v>
      </c>
      <c r="Q334">
        <f t="shared" si="76"/>
        <v>0.14248612021388068</v>
      </c>
      <c r="R334">
        <f t="shared" si="77"/>
        <v>0.14248612021388044</v>
      </c>
    </row>
    <row r="335" spans="6:18">
      <c r="F335">
        <f t="shared" si="69"/>
        <v>33.300000000000203</v>
      </c>
      <c r="G335">
        <f t="shared" si="70"/>
        <v>327.5852316043426</v>
      </c>
      <c r="H335">
        <f t="shared" si="65"/>
        <v>1.3027744270205031</v>
      </c>
      <c r="I335" s="4">
        <f t="shared" si="71"/>
        <v>1.2500000000000001E-5</v>
      </c>
      <c r="J335" s="5">
        <f t="shared" si="66"/>
        <v>1.0772321428571281E-6</v>
      </c>
      <c r="K335" s="5">
        <f t="shared" si="67"/>
        <v>9.6824255163829853E-4</v>
      </c>
      <c r="L335" s="5">
        <f t="shared" si="74"/>
        <v>3.8022538093804512E-9</v>
      </c>
      <c r="M335" s="6">
        <f t="shared" si="72"/>
        <v>1.6304561676398312E-5</v>
      </c>
      <c r="N335">
        <f t="shared" si="73"/>
        <v>2.24E-4</v>
      </c>
      <c r="O335">
        <f t="shared" si="68"/>
        <v>0.1302774427020503</v>
      </c>
      <c r="P335">
        <f t="shared" si="75"/>
        <v>1.1358311070620974</v>
      </c>
      <c r="Q335">
        <f t="shared" si="76"/>
        <v>0.14238272864765308</v>
      </c>
      <c r="R335">
        <f t="shared" si="77"/>
        <v>0.14238272864765283</v>
      </c>
    </row>
    <row r="336" spans="6:18">
      <c r="F336">
        <f t="shared" si="69"/>
        <v>33.400000000000205</v>
      </c>
      <c r="G336">
        <f t="shared" si="70"/>
        <v>327.5852316043426</v>
      </c>
      <c r="H336">
        <f t="shared" si="65"/>
        <v>1.3027744270205031</v>
      </c>
      <c r="I336" s="4">
        <f t="shared" si="71"/>
        <v>1.2500000000000001E-5</v>
      </c>
      <c r="J336" s="5">
        <f t="shared" si="66"/>
        <v>1.0772321428571281E-6</v>
      </c>
      <c r="K336" s="5">
        <f t="shared" si="67"/>
        <v>9.6949255163829848E-4</v>
      </c>
      <c r="L336" s="5">
        <f t="shared" si="74"/>
        <v>3.8169989446019798E-9</v>
      </c>
      <c r="M336" s="6">
        <f t="shared" si="72"/>
        <v>1.6346687190903444E-5</v>
      </c>
      <c r="N336">
        <f t="shared" si="73"/>
        <v>2.24E-4</v>
      </c>
      <c r="O336">
        <f t="shared" si="68"/>
        <v>0.1302774427020503</v>
      </c>
      <c r="P336">
        <f t="shared" si="75"/>
        <v>1.1359517073496601</v>
      </c>
      <c r="Q336">
        <f t="shared" si="76"/>
        <v>0.14227987099498904</v>
      </c>
      <c r="R336">
        <f t="shared" si="77"/>
        <v>0.14227987099498879</v>
      </c>
    </row>
    <row r="337" spans="6:18">
      <c r="F337">
        <f t="shared" si="69"/>
        <v>33.500000000000206</v>
      </c>
      <c r="G337">
        <f t="shared" si="70"/>
        <v>327.5852316043426</v>
      </c>
      <c r="H337">
        <f t="shared" si="65"/>
        <v>1.3027744270205031</v>
      </c>
      <c r="I337" s="4">
        <f t="shared" si="71"/>
        <v>1.2500000000000001E-5</v>
      </c>
      <c r="J337" s="5">
        <f t="shared" si="66"/>
        <v>1.0772321428571281E-6</v>
      </c>
      <c r="K337" s="5">
        <f t="shared" si="67"/>
        <v>9.7074255163829843E-4</v>
      </c>
      <c r="L337" s="5">
        <f t="shared" si="74"/>
        <v>3.8317821517069832E-9</v>
      </c>
      <c r="M337" s="6">
        <f t="shared" si="72"/>
        <v>1.6388867054316274E-5</v>
      </c>
      <c r="N337">
        <f t="shared" si="73"/>
        <v>2.24E-4</v>
      </c>
      <c r="O337">
        <f t="shared" si="68"/>
        <v>0.1302774427020503</v>
      </c>
      <c r="P337">
        <f t="shared" si="75"/>
        <v>1.1360716856608737</v>
      </c>
      <c r="Q337">
        <f t="shared" si="76"/>
        <v>0.14217754381392322</v>
      </c>
      <c r="R337">
        <f t="shared" si="77"/>
        <v>0.14217754381392295</v>
      </c>
    </row>
    <row r="338" spans="6:18">
      <c r="F338">
        <f t="shared" si="69"/>
        <v>33.600000000000207</v>
      </c>
      <c r="G338">
        <f t="shared" si="70"/>
        <v>327.5852316043426</v>
      </c>
      <c r="H338">
        <f t="shared" si="65"/>
        <v>1.3027744270205031</v>
      </c>
      <c r="I338" s="4">
        <f t="shared" si="71"/>
        <v>1.2500000000000001E-5</v>
      </c>
      <c r="J338" s="5">
        <f t="shared" si="66"/>
        <v>1.0772321428571281E-6</v>
      </c>
      <c r="K338" s="5">
        <f t="shared" si="67"/>
        <v>9.7199255163829838E-4</v>
      </c>
      <c r="L338" s="5">
        <f t="shared" si="74"/>
        <v>3.8466034797828462E-9</v>
      </c>
      <c r="M338" s="6">
        <f t="shared" si="72"/>
        <v>1.6431101266636792E-5</v>
      </c>
      <c r="N338">
        <f t="shared" si="73"/>
        <v>2.24E-4</v>
      </c>
      <c r="O338">
        <f t="shared" si="68"/>
        <v>0.1302774427020503</v>
      </c>
      <c r="P338">
        <f t="shared" si="75"/>
        <v>1.1361910460002522</v>
      </c>
      <c r="Q338">
        <f t="shared" si="76"/>
        <v>0.14207574368908302</v>
      </c>
      <c r="R338">
        <f t="shared" si="77"/>
        <v>0.14207574368908274</v>
      </c>
    </row>
    <row r="339" spans="6:18">
      <c r="F339">
        <f t="shared" si="69"/>
        <v>33.700000000000209</v>
      </c>
      <c r="G339">
        <f t="shared" si="70"/>
        <v>327.5852316043426</v>
      </c>
      <c r="H339">
        <f t="shared" ref="H339:H402" si="78">(G339-Tf)/ml</f>
        <v>1.3027744270205031</v>
      </c>
      <c r="I339" s="4">
        <f t="shared" si="71"/>
        <v>1.2500000000000001E-5</v>
      </c>
      <c r="J339" s="5">
        <f t="shared" ref="J339:J402" si="79">Glob(H339,N339,Dl,Co,kpart)</f>
        <v>1.0772321428571281E-6</v>
      </c>
      <c r="K339" s="5">
        <f t="shared" ref="K339:K402" si="80">I338*dt+K338</f>
        <v>9.7324255163829833E-4</v>
      </c>
      <c r="L339" s="5">
        <f t="shared" si="74"/>
        <v>3.8614629779169521E-9</v>
      </c>
      <c r="M339" s="6">
        <f t="shared" si="72"/>
        <v>1.6473389827865005E-5</v>
      </c>
      <c r="N339">
        <f t="shared" si="73"/>
        <v>2.24E-4</v>
      </c>
      <c r="O339">
        <f t="shared" ref="O339:O402" si="81">O338+(kpart*H338-O338)/L338/R338*(L338*(R339-R338)+R338*MAX(I338,J338)*M338*dt)</f>
        <v>0.1302774427020503</v>
      </c>
      <c r="P339">
        <f t="shared" si="75"/>
        <v>1.1363097923414103</v>
      </c>
      <c r="Q339">
        <f t="shared" si="76"/>
        <v>0.14197446723144924</v>
      </c>
      <c r="R339">
        <f t="shared" si="77"/>
        <v>0.14197446723144899</v>
      </c>
    </row>
    <row r="340" spans="6:18">
      <c r="F340">
        <f t="shared" si="69"/>
        <v>33.80000000000021</v>
      </c>
      <c r="G340">
        <f t="shared" si="70"/>
        <v>327.5852316043426</v>
      </c>
      <c r="H340">
        <f t="shared" si="78"/>
        <v>1.3027744270205031</v>
      </c>
      <c r="I340" s="4">
        <f t="shared" si="71"/>
        <v>1.2500000000000001E-5</v>
      </c>
      <c r="J340" s="5">
        <f t="shared" si="79"/>
        <v>1.0772321428571281E-6</v>
      </c>
      <c r="K340" s="5">
        <f t="shared" si="80"/>
        <v>9.7449255163829828E-4</v>
      </c>
      <c r="L340" s="5">
        <f t="shared" si="74"/>
        <v>3.876360695196689E-9</v>
      </c>
      <c r="M340" s="6">
        <f t="shared" si="72"/>
        <v>1.6515732738000914E-5</v>
      </c>
      <c r="N340">
        <f t="shared" si="73"/>
        <v>2.24E-4</v>
      </c>
      <c r="O340">
        <f t="shared" si="81"/>
        <v>0.1302774427020503</v>
      </c>
      <c r="P340">
        <f t="shared" si="75"/>
        <v>1.1364279286273411</v>
      </c>
      <c r="Q340">
        <f t="shared" si="76"/>
        <v>0.14187371107811919</v>
      </c>
      <c r="R340">
        <f t="shared" si="77"/>
        <v>0.14187371107811894</v>
      </c>
    </row>
    <row r="341" spans="6:18">
      <c r="F341">
        <f t="shared" si="69"/>
        <v>33.900000000000212</v>
      </c>
      <c r="G341">
        <f t="shared" si="70"/>
        <v>327.5852316043426</v>
      </c>
      <c r="H341">
        <f t="shared" si="78"/>
        <v>1.3027744270205031</v>
      </c>
      <c r="I341" s="4">
        <f t="shared" si="71"/>
        <v>1.2500000000000001E-5</v>
      </c>
      <c r="J341" s="5">
        <f t="shared" si="79"/>
        <v>1.0772321428571281E-6</v>
      </c>
      <c r="K341" s="5">
        <f t="shared" si="80"/>
        <v>9.7574255163829823E-4</v>
      </c>
      <c r="L341" s="5">
        <f t="shared" si="74"/>
        <v>3.8912966807094411E-9</v>
      </c>
      <c r="M341" s="6">
        <f t="shared" si="72"/>
        <v>1.6558129997044514E-5</v>
      </c>
      <c r="N341">
        <f t="shared" si="73"/>
        <v>2.24E-4</v>
      </c>
      <c r="O341">
        <f t="shared" si="81"/>
        <v>0.1302774427020503</v>
      </c>
      <c r="P341">
        <f t="shared" si="75"/>
        <v>1.1365454587706918</v>
      </c>
      <c r="Q341">
        <f t="shared" si="76"/>
        <v>0.14177347189207207</v>
      </c>
      <c r="R341">
        <f t="shared" si="77"/>
        <v>0.14177347189207182</v>
      </c>
    </row>
    <row r="342" spans="6:18">
      <c r="F342">
        <f t="shared" si="69"/>
        <v>34.000000000000213</v>
      </c>
      <c r="G342">
        <f t="shared" si="70"/>
        <v>327.5852316043426</v>
      </c>
      <c r="H342">
        <f t="shared" si="78"/>
        <v>1.3027744270205031</v>
      </c>
      <c r="I342" s="4">
        <f t="shared" si="71"/>
        <v>1.2500000000000001E-5</v>
      </c>
      <c r="J342" s="5">
        <f t="shared" si="79"/>
        <v>1.0772321428571281E-6</v>
      </c>
      <c r="K342" s="5">
        <f t="shared" si="80"/>
        <v>9.7699255163829829E-4</v>
      </c>
      <c r="L342" s="5">
        <f t="shared" si="74"/>
        <v>3.9062709835425956E-9</v>
      </c>
      <c r="M342" s="6">
        <f t="shared" si="72"/>
        <v>1.660058160499582E-5</v>
      </c>
      <c r="N342">
        <f t="shared" si="73"/>
        <v>2.24E-4</v>
      </c>
      <c r="O342">
        <f t="shared" si="81"/>
        <v>0.1302774427020503</v>
      </c>
      <c r="P342">
        <f t="shared" si="75"/>
        <v>1.1366623866540351</v>
      </c>
      <c r="Q342">
        <f t="shared" si="76"/>
        <v>0.14167374636193694</v>
      </c>
      <c r="R342">
        <f t="shared" si="77"/>
        <v>0.14167374636193669</v>
      </c>
    </row>
    <row r="343" spans="6:18">
      <c r="F343">
        <f t="shared" si="69"/>
        <v>34.100000000000215</v>
      </c>
      <c r="G343">
        <f t="shared" si="70"/>
        <v>327.5852316043426</v>
      </c>
      <c r="H343">
        <f t="shared" si="78"/>
        <v>1.3027744270205031</v>
      </c>
      <c r="I343" s="4">
        <f t="shared" si="71"/>
        <v>1.2500000000000001E-5</v>
      </c>
      <c r="J343" s="5">
        <f t="shared" si="79"/>
        <v>1.0772321428571281E-6</v>
      </c>
      <c r="K343" s="5">
        <f t="shared" si="80"/>
        <v>9.7824255163829824E-4</v>
      </c>
      <c r="L343" s="5">
        <f t="shared" si="74"/>
        <v>3.9212836527835333E-9</v>
      </c>
      <c r="M343" s="6">
        <f t="shared" si="72"/>
        <v>1.6643087561854804E-5</v>
      </c>
      <c r="N343">
        <f t="shared" si="73"/>
        <v>2.24E-4</v>
      </c>
      <c r="O343">
        <f t="shared" si="81"/>
        <v>0.1302774427020503</v>
      </c>
      <c r="P343">
        <f t="shared" si="75"/>
        <v>1.1367787161301375</v>
      </c>
      <c r="Q343">
        <f t="shared" si="76"/>
        <v>0.141574531201763</v>
      </c>
      <c r="R343">
        <f t="shared" si="77"/>
        <v>0.14157453120176278</v>
      </c>
    </row>
    <row r="344" spans="6:18">
      <c r="F344">
        <f t="shared" si="69"/>
        <v>34.200000000000216</v>
      </c>
      <c r="G344">
        <f t="shared" si="70"/>
        <v>327.5852316043426</v>
      </c>
      <c r="H344">
        <f t="shared" si="78"/>
        <v>1.3027744270205031</v>
      </c>
      <c r="I344" s="4">
        <f t="shared" si="71"/>
        <v>1.2500000000000001E-5</v>
      </c>
      <c r="J344" s="5">
        <f t="shared" si="79"/>
        <v>1.0772321428571281E-6</v>
      </c>
      <c r="K344" s="5">
        <f t="shared" si="80"/>
        <v>9.7949255163829818E-4</v>
      </c>
      <c r="L344" s="5">
        <f t="shared" si="74"/>
        <v>3.93633473751964E-9</v>
      </c>
      <c r="M344" s="6">
        <f t="shared" si="72"/>
        <v>1.6685647867621479E-5</v>
      </c>
      <c r="N344">
        <f t="shared" si="73"/>
        <v>2.24E-4</v>
      </c>
      <c r="O344">
        <f t="shared" si="81"/>
        <v>0.1302774427020503</v>
      </c>
      <c r="P344">
        <f t="shared" si="75"/>
        <v>1.1368944510222287</v>
      </c>
      <c r="Q344">
        <f t="shared" si="76"/>
        <v>0.14147582315079224</v>
      </c>
      <c r="R344">
        <f t="shared" si="77"/>
        <v>0.14147582315079202</v>
      </c>
    </row>
    <row r="345" spans="6:18">
      <c r="F345">
        <f t="shared" si="69"/>
        <v>34.300000000000217</v>
      </c>
      <c r="G345">
        <f t="shared" si="70"/>
        <v>327.5852316043426</v>
      </c>
      <c r="H345">
        <f t="shared" si="78"/>
        <v>1.3027744270205031</v>
      </c>
      <c r="I345" s="4">
        <f t="shared" si="71"/>
        <v>1.2500000000000001E-5</v>
      </c>
      <c r="J345" s="5">
        <f t="shared" si="79"/>
        <v>1.0772321428571281E-6</v>
      </c>
      <c r="K345" s="5">
        <f t="shared" si="80"/>
        <v>9.8074255163829813E-4</v>
      </c>
      <c r="L345" s="5">
        <f t="shared" si="74"/>
        <v>3.9514242868383046E-9</v>
      </c>
      <c r="M345" s="6">
        <f t="shared" si="72"/>
        <v>1.6728262522295857E-5</v>
      </c>
      <c r="N345">
        <f t="shared" si="73"/>
        <v>2.24E-4</v>
      </c>
      <c r="O345">
        <f t="shared" si="81"/>
        <v>0.1302774427020503</v>
      </c>
      <c r="P345">
        <f t="shared" si="75"/>
        <v>1.1370095951242627</v>
      </c>
      <c r="Q345">
        <f t="shared" si="76"/>
        <v>0.14137761897323434</v>
      </c>
      <c r="R345">
        <f t="shared" si="77"/>
        <v>0.14137761897323411</v>
      </c>
    </row>
    <row r="346" spans="6:18">
      <c r="F346">
        <f t="shared" si="69"/>
        <v>34.400000000000219</v>
      </c>
      <c r="G346">
        <f t="shared" si="70"/>
        <v>327.5852316043426</v>
      </c>
      <c r="H346">
        <f t="shared" si="78"/>
        <v>1.3027744270205031</v>
      </c>
      <c r="I346" s="4">
        <f t="shared" si="71"/>
        <v>1.2500000000000001E-5</v>
      </c>
      <c r="J346" s="5">
        <f t="shared" si="79"/>
        <v>1.0772321428571281E-6</v>
      </c>
      <c r="K346" s="5">
        <f t="shared" si="80"/>
        <v>9.8199255163829808E-4</v>
      </c>
      <c r="L346" s="5">
        <f t="shared" si="74"/>
        <v>3.9665523498269096E-9</v>
      </c>
      <c r="M346" s="6">
        <f t="shared" si="72"/>
        <v>1.6770931525877929E-5</v>
      </c>
      <c r="N346">
        <f t="shared" si="73"/>
        <v>2.24E-4</v>
      </c>
      <c r="O346">
        <f t="shared" si="81"/>
        <v>0.1302774427020503</v>
      </c>
      <c r="P346">
        <f t="shared" si="75"/>
        <v>1.1371241522011808</v>
      </c>
      <c r="Q346">
        <f t="shared" si="76"/>
        <v>0.14127991545804389</v>
      </c>
      <c r="R346">
        <f t="shared" si="77"/>
        <v>0.14127991545804369</v>
      </c>
    </row>
    <row r="347" spans="6:18">
      <c r="F347">
        <f t="shared" si="69"/>
        <v>34.50000000000022</v>
      </c>
      <c r="G347">
        <f t="shared" si="70"/>
        <v>327.5852316043426</v>
      </c>
      <c r="H347">
        <f t="shared" si="78"/>
        <v>1.3027744270205031</v>
      </c>
      <c r="I347" s="4">
        <f t="shared" si="71"/>
        <v>1.2500000000000001E-5</v>
      </c>
      <c r="J347" s="5">
        <f t="shared" si="79"/>
        <v>1.0772321428571281E-6</v>
      </c>
      <c r="K347" s="5">
        <f t="shared" si="80"/>
        <v>9.8324255163829803E-4</v>
      </c>
      <c r="L347" s="5">
        <f t="shared" si="74"/>
        <v>3.9817189755728423E-9</v>
      </c>
      <c r="M347" s="6">
        <f t="shared" si="72"/>
        <v>1.6813654878367693E-5</v>
      </c>
      <c r="N347">
        <f t="shared" si="73"/>
        <v>2.24E-4</v>
      </c>
      <c r="O347">
        <f t="shared" si="81"/>
        <v>0.1302774427020503</v>
      </c>
      <c r="P347">
        <f t="shared" si="75"/>
        <v>1.1372381259891691</v>
      </c>
      <c r="Q347">
        <f t="shared" si="76"/>
        <v>0.14118270941870004</v>
      </c>
      <c r="R347">
        <f t="shared" si="77"/>
        <v>0.14118270941869984</v>
      </c>
    </row>
    <row r="348" spans="6:18">
      <c r="F348">
        <f t="shared" ref="F348:F411" si="82">F347+dt</f>
        <v>34.600000000000222</v>
      </c>
      <c r="G348">
        <f t="shared" si="70"/>
        <v>327.5852316043426</v>
      </c>
      <c r="H348">
        <f t="shared" si="78"/>
        <v>1.3027744270205031</v>
      </c>
      <c r="I348" s="4">
        <f t="shared" si="71"/>
        <v>1.2500000000000001E-5</v>
      </c>
      <c r="J348" s="5">
        <f t="shared" si="79"/>
        <v>1.0772321428571281E-6</v>
      </c>
      <c r="K348" s="5">
        <f t="shared" si="80"/>
        <v>9.8449255163829798E-4</v>
      </c>
      <c r="L348" s="5">
        <f t="shared" si="74"/>
        <v>3.9969242131634859E-9</v>
      </c>
      <c r="M348" s="6">
        <f t="shared" si="72"/>
        <v>1.6856432579765153E-5</v>
      </c>
      <c r="N348">
        <f t="shared" si="73"/>
        <v>2.24E-4</v>
      </c>
      <c r="O348">
        <f t="shared" si="81"/>
        <v>0.1302774427020503</v>
      </c>
      <c r="P348">
        <f t="shared" si="75"/>
        <v>1.1373515201959143</v>
      </c>
      <c r="Q348">
        <f t="shared" si="76"/>
        <v>0.14108599769298805</v>
      </c>
      <c r="R348">
        <f t="shared" si="77"/>
        <v>0.14108599769298785</v>
      </c>
    </row>
    <row r="349" spans="6:18">
      <c r="F349">
        <f t="shared" si="82"/>
        <v>34.700000000000223</v>
      </c>
      <c r="G349">
        <f t="shared" si="70"/>
        <v>327.5852316043426</v>
      </c>
      <c r="H349">
        <f t="shared" si="78"/>
        <v>1.3027744270205031</v>
      </c>
      <c r="I349" s="4">
        <f t="shared" si="71"/>
        <v>1.2500000000000001E-5</v>
      </c>
      <c r="J349" s="5">
        <f t="shared" si="79"/>
        <v>1.0772321428571281E-6</v>
      </c>
      <c r="K349" s="5">
        <f t="shared" si="80"/>
        <v>9.8574255163829793E-4</v>
      </c>
      <c r="L349" s="5">
        <f t="shared" si="74"/>
        <v>4.0121681116862262E-9</v>
      </c>
      <c r="M349" s="6">
        <f t="shared" si="72"/>
        <v>1.6899264630070304E-5</v>
      </c>
      <c r="N349">
        <f t="shared" si="73"/>
        <v>2.24E-4</v>
      </c>
      <c r="O349">
        <f t="shared" si="81"/>
        <v>0.1302774427020503</v>
      </c>
      <c r="P349">
        <f t="shared" si="75"/>
        <v>1.1374643385008589</v>
      </c>
      <c r="Q349">
        <f t="shared" si="76"/>
        <v>0.14098977714278346</v>
      </c>
      <c r="R349">
        <f t="shared" si="77"/>
        <v>0.14098977714278324</v>
      </c>
    </row>
    <row r="350" spans="6:18">
      <c r="F350">
        <f t="shared" si="82"/>
        <v>34.800000000000225</v>
      </c>
      <c r="G350">
        <f t="shared" si="70"/>
        <v>327.5852316043426</v>
      </c>
      <c r="H350">
        <f t="shared" si="78"/>
        <v>1.3027744270205031</v>
      </c>
      <c r="I350" s="4">
        <f t="shared" si="71"/>
        <v>1.2500000000000001E-5</v>
      </c>
      <c r="J350" s="5">
        <f t="shared" si="79"/>
        <v>1.0772321428571281E-6</v>
      </c>
      <c r="K350" s="5">
        <f t="shared" si="80"/>
        <v>9.8699255163829788E-4</v>
      </c>
      <c r="L350" s="5">
        <f t="shared" si="74"/>
        <v>4.0274507202284479E-9</v>
      </c>
      <c r="M350" s="6">
        <f t="shared" si="72"/>
        <v>1.694215102928315E-5</v>
      </c>
      <c r="N350">
        <f t="shared" si="73"/>
        <v>2.24E-4</v>
      </c>
      <c r="O350">
        <f t="shared" si="81"/>
        <v>0.1302774427020503</v>
      </c>
      <c r="P350">
        <f t="shared" si="75"/>
        <v>1.1375765845554489</v>
      </c>
      <c r="Q350">
        <f t="shared" si="76"/>
        <v>0.14089404465383809</v>
      </c>
      <c r="R350">
        <f t="shared" si="77"/>
        <v>0.14089404465383787</v>
      </c>
    </row>
    <row r="351" spans="6:18">
      <c r="F351">
        <f t="shared" si="82"/>
        <v>34.900000000000226</v>
      </c>
      <c r="G351">
        <f t="shared" si="70"/>
        <v>327.5852316043426</v>
      </c>
      <c r="H351">
        <f t="shared" si="78"/>
        <v>1.3027744270205031</v>
      </c>
      <c r="I351" s="4">
        <f t="shared" si="71"/>
        <v>1.2500000000000001E-5</v>
      </c>
      <c r="J351" s="5">
        <f t="shared" si="79"/>
        <v>1.0772321428571281E-6</v>
      </c>
      <c r="K351" s="5">
        <f t="shared" si="80"/>
        <v>9.8824255163829783E-4</v>
      </c>
      <c r="L351" s="5">
        <f t="shared" si="74"/>
        <v>4.0427720878775361E-9</v>
      </c>
      <c r="M351" s="6">
        <f t="shared" si="72"/>
        <v>1.6985091777403684E-5</v>
      </c>
      <c r="N351">
        <f t="shared" si="73"/>
        <v>2.24E-4</v>
      </c>
      <c r="O351">
        <f t="shared" si="81"/>
        <v>0.1302774427020503</v>
      </c>
      <c r="P351">
        <f t="shared" si="75"/>
        <v>1.1376882619833837</v>
      </c>
      <c r="Q351">
        <f t="shared" si="76"/>
        <v>0.14079879713556848</v>
      </c>
      <c r="R351">
        <f t="shared" si="77"/>
        <v>0.14079879713556825</v>
      </c>
    </row>
    <row r="352" spans="6:18">
      <c r="F352">
        <f t="shared" si="82"/>
        <v>35.000000000000227</v>
      </c>
      <c r="G352">
        <f t="shared" si="70"/>
        <v>327.5852316043426</v>
      </c>
      <c r="H352">
        <f t="shared" si="78"/>
        <v>1.3027744270205031</v>
      </c>
      <c r="I352" s="4">
        <f t="shared" si="71"/>
        <v>1.2500000000000001E-5</v>
      </c>
      <c r="J352" s="5">
        <f t="shared" si="79"/>
        <v>1.0772321428571281E-6</v>
      </c>
      <c r="K352" s="5">
        <f t="shared" si="80"/>
        <v>9.8949255163829778E-4</v>
      </c>
      <c r="L352" s="5">
        <f t="shared" si="74"/>
        <v>4.0581322637208781E-9</v>
      </c>
      <c r="M352" s="6">
        <f t="shared" si="72"/>
        <v>1.7028086874431917E-5</v>
      </c>
      <c r="N352">
        <f t="shared" si="73"/>
        <v>2.24E-4</v>
      </c>
      <c r="O352">
        <f t="shared" si="81"/>
        <v>0.1302774427020503</v>
      </c>
      <c r="P352">
        <f t="shared" si="75"/>
        <v>1.1377993743808625</v>
      </c>
      <c r="Q352">
        <f t="shared" si="76"/>
        <v>0.14070403152084629</v>
      </c>
      <c r="R352">
        <f t="shared" si="77"/>
        <v>0.14070403152084604</v>
      </c>
    </row>
    <row r="353" spans="6:18">
      <c r="F353">
        <f t="shared" si="82"/>
        <v>35.100000000000229</v>
      </c>
      <c r="G353">
        <f t="shared" si="70"/>
        <v>327.5852316043426</v>
      </c>
      <c r="H353">
        <f t="shared" si="78"/>
        <v>1.3027744270205031</v>
      </c>
      <c r="I353" s="4">
        <f t="shared" si="71"/>
        <v>1.2500000000000001E-5</v>
      </c>
      <c r="J353" s="5">
        <f t="shared" si="79"/>
        <v>1.0772321428571281E-6</v>
      </c>
      <c r="K353" s="5">
        <f t="shared" si="80"/>
        <v>9.9074255163829773E-4</v>
      </c>
      <c r="L353" s="5">
        <f t="shared" si="74"/>
        <v>4.0735312968458587E-9</v>
      </c>
      <c r="M353" s="6">
        <f t="shared" si="72"/>
        <v>1.7071136320367852E-5</v>
      </c>
      <c r="N353">
        <f t="shared" si="73"/>
        <v>2.24E-4</v>
      </c>
      <c r="O353">
        <f t="shared" si="81"/>
        <v>0.1302774427020503</v>
      </c>
      <c r="P353">
        <f t="shared" si="75"/>
        <v>1.1379099253168261</v>
      </c>
      <c r="Q353">
        <f t="shared" si="76"/>
        <v>0.14060974476579094</v>
      </c>
      <c r="R353">
        <f t="shared" si="77"/>
        <v>0.14060974476579066</v>
      </c>
    </row>
    <row r="354" spans="6:18">
      <c r="F354">
        <f t="shared" si="82"/>
        <v>35.20000000000023</v>
      </c>
      <c r="G354">
        <f t="shared" si="70"/>
        <v>327.5852316043426</v>
      </c>
      <c r="H354">
        <f t="shared" si="78"/>
        <v>1.3027744270205031</v>
      </c>
      <c r="I354" s="4">
        <f t="shared" si="71"/>
        <v>1.2500000000000001E-5</v>
      </c>
      <c r="J354" s="5">
        <f t="shared" si="79"/>
        <v>1.0772321428571281E-6</v>
      </c>
      <c r="K354" s="5">
        <f t="shared" si="80"/>
        <v>9.9199255163829768E-4</v>
      </c>
      <c r="L354" s="5">
        <f t="shared" si="74"/>
        <v>4.0889692363398595E-9</v>
      </c>
      <c r="M354" s="6">
        <f t="shared" si="72"/>
        <v>1.7114240115211462E-5</v>
      </c>
      <c r="N354">
        <f t="shared" si="73"/>
        <v>2.24E-4</v>
      </c>
      <c r="O354">
        <f t="shared" si="81"/>
        <v>0.1302774427020503</v>
      </c>
      <c r="P354">
        <f t="shared" si="75"/>
        <v>1.1380199183331983</v>
      </c>
      <c r="Q354">
        <f t="shared" si="76"/>
        <v>0.14051593384956423</v>
      </c>
      <c r="R354">
        <f t="shared" si="77"/>
        <v>0.14051593384956396</v>
      </c>
    </row>
    <row r="355" spans="6:18">
      <c r="F355">
        <f t="shared" si="82"/>
        <v>35.300000000000232</v>
      </c>
      <c r="G355">
        <f t="shared" si="70"/>
        <v>327.5852316043426</v>
      </c>
      <c r="H355">
        <f t="shared" si="78"/>
        <v>1.3027744270205031</v>
      </c>
      <c r="I355" s="4">
        <f t="shared" si="71"/>
        <v>1.2500000000000001E-5</v>
      </c>
      <c r="J355" s="5">
        <f t="shared" si="79"/>
        <v>1.0772321428571281E-6</v>
      </c>
      <c r="K355" s="5">
        <f t="shared" si="80"/>
        <v>9.9324255163829762E-4</v>
      </c>
      <c r="L355" s="5">
        <f t="shared" si="74"/>
        <v>4.1044461312902704E-9</v>
      </c>
      <c r="M355" s="6">
        <f t="shared" si="72"/>
        <v>1.7157398258962781E-5</v>
      </c>
      <c r="N355">
        <f t="shared" si="73"/>
        <v>2.24E-4</v>
      </c>
      <c r="O355">
        <f t="shared" si="81"/>
        <v>0.1302774427020503</v>
      </c>
      <c r="P355">
        <f t="shared" si="75"/>
        <v>1.1381293569451232</v>
      </c>
      <c r="Q355">
        <f t="shared" si="76"/>
        <v>0.14042259577416719</v>
      </c>
      <c r="R355">
        <f t="shared" si="77"/>
        <v>0.14042259577416691</v>
      </c>
    </row>
    <row r="356" spans="6:18">
      <c r="F356">
        <f t="shared" si="82"/>
        <v>35.400000000000233</v>
      </c>
      <c r="G356">
        <f t="shared" si="70"/>
        <v>327.5852316043426</v>
      </c>
      <c r="H356">
        <f t="shared" si="78"/>
        <v>1.3027744270205031</v>
      </c>
      <c r="I356" s="4">
        <f t="shared" si="71"/>
        <v>1.2500000000000001E-5</v>
      </c>
      <c r="J356" s="5">
        <f t="shared" si="79"/>
        <v>1.0772321428571281E-6</v>
      </c>
      <c r="K356" s="5">
        <f t="shared" si="80"/>
        <v>9.9449255163829757E-4</v>
      </c>
      <c r="L356" s="5">
        <f t="shared" si="74"/>
        <v>4.1199620307844721E-9</v>
      </c>
      <c r="M356" s="6">
        <f t="shared" si="72"/>
        <v>1.7200610751621784E-5</v>
      </c>
      <c r="N356">
        <f t="shared" si="73"/>
        <v>2.24E-4</v>
      </c>
      <c r="O356">
        <f t="shared" si="81"/>
        <v>0.1302774427020503</v>
      </c>
      <c r="P356">
        <f t="shared" si="75"/>
        <v>1.1382382446412034</v>
      </c>
      <c r="Q356">
        <f t="shared" si="76"/>
        <v>0.14032972756423875</v>
      </c>
      <c r="R356">
        <f t="shared" si="77"/>
        <v>0.14032972756423848</v>
      </c>
    </row>
    <row r="357" spans="6:18">
      <c r="F357">
        <f t="shared" si="82"/>
        <v>35.500000000000234</v>
      </c>
      <c r="G357">
        <f t="shared" si="70"/>
        <v>327.5852316043426</v>
      </c>
      <c r="H357">
        <f t="shared" si="78"/>
        <v>1.3027744270205031</v>
      </c>
      <c r="I357" s="4">
        <f t="shared" si="71"/>
        <v>1.2500000000000001E-5</v>
      </c>
      <c r="J357" s="5">
        <f t="shared" si="79"/>
        <v>1.0772321428571281E-6</v>
      </c>
      <c r="K357" s="5">
        <f t="shared" si="80"/>
        <v>9.9574255163829752E-4</v>
      </c>
      <c r="L357" s="5">
        <f t="shared" si="74"/>
        <v>4.1355169839098553E-9</v>
      </c>
      <c r="M357" s="6">
        <f t="shared" si="72"/>
        <v>1.7243877593188489E-5</v>
      </c>
      <c r="N357">
        <f t="shared" si="73"/>
        <v>2.24E-4</v>
      </c>
      <c r="O357">
        <f t="shared" si="81"/>
        <v>0.1302774427020503</v>
      </c>
      <c r="P357">
        <f t="shared" si="75"/>
        <v>1.1383465848837311</v>
      </c>
      <c r="Q357">
        <f t="shared" si="76"/>
        <v>0.1402373262668567</v>
      </c>
      <c r="R357">
        <f t="shared" si="77"/>
        <v>0.14023732626685642</v>
      </c>
    </row>
    <row r="358" spans="6:18">
      <c r="F358">
        <f t="shared" si="82"/>
        <v>35.600000000000236</v>
      </c>
      <c r="G358">
        <f t="shared" si="70"/>
        <v>327.5852316043426</v>
      </c>
      <c r="H358">
        <f t="shared" si="78"/>
        <v>1.3027744270205031</v>
      </c>
      <c r="I358" s="4">
        <f t="shared" si="71"/>
        <v>1.2500000000000001E-5</v>
      </c>
      <c r="J358" s="5">
        <f t="shared" si="79"/>
        <v>1.0772321428571281E-6</v>
      </c>
      <c r="K358" s="5">
        <f t="shared" si="80"/>
        <v>9.9699255163829747E-4</v>
      </c>
      <c r="L358" s="5">
        <f t="shared" si="74"/>
        <v>4.1511110397538007E-9</v>
      </c>
      <c r="M358" s="6">
        <f t="shared" si="72"/>
        <v>1.7287198783662883E-5</v>
      </c>
      <c r="N358">
        <f t="shared" si="73"/>
        <v>2.24E-4</v>
      </c>
      <c r="O358">
        <f t="shared" si="81"/>
        <v>0.1302774427020503</v>
      </c>
      <c r="P358">
        <f t="shared" si="75"/>
        <v>1.1384543811089203</v>
      </c>
      <c r="Q358">
        <f t="shared" si="76"/>
        <v>0.1401453889513404</v>
      </c>
      <c r="R358">
        <f t="shared" si="77"/>
        <v>0.14014538895134013</v>
      </c>
    </row>
    <row r="359" spans="6:18">
      <c r="F359">
        <f t="shared" si="82"/>
        <v>35.700000000000237</v>
      </c>
      <c r="G359">
        <f t="shared" si="70"/>
        <v>327.5852316043426</v>
      </c>
      <c r="H359">
        <f t="shared" si="78"/>
        <v>1.3027744270205031</v>
      </c>
      <c r="I359" s="4">
        <f t="shared" si="71"/>
        <v>1.2500000000000001E-5</v>
      </c>
      <c r="J359" s="5">
        <f t="shared" si="79"/>
        <v>1.0772321428571281E-6</v>
      </c>
      <c r="K359" s="5">
        <f t="shared" si="80"/>
        <v>9.9824255163829742E-4</v>
      </c>
      <c r="L359" s="5">
        <f t="shared" si="74"/>
        <v>4.1667442474036949E-9</v>
      </c>
      <c r="M359" s="6">
        <f t="shared" si="72"/>
        <v>1.7330574323044971E-5</v>
      </c>
      <c r="N359">
        <f t="shared" si="73"/>
        <v>2.24E-4</v>
      </c>
      <c r="O359">
        <f t="shared" si="81"/>
        <v>0.1302774427020503</v>
      </c>
      <c r="P359">
        <f t="shared" si="75"/>
        <v>1.1385616367271358</v>
      </c>
      <c r="Q359">
        <f t="shared" si="76"/>
        <v>0.14005391270905562</v>
      </c>
      <c r="R359">
        <f t="shared" si="77"/>
        <v>0.14005391270905534</v>
      </c>
    </row>
    <row r="360" spans="6:18">
      <c r="F360">
        <f t="shared" si="82"/>
        <v>35.800000000000239</v>
      </c>
      <c r="G360">
        <f t="shared" si="70"/>
        <v>327.5852316043426</v>
      </c>
      <c r="H360">
        <f t="shared" si="78"/>
        <v>1.3027744270205031</v>
      </c>
      <c r="I360" s="4">
        <f t="shared" si="71"/>
        <v>1.2500000000000001E-5</v>
      </c>
      <c r="J360" s="5">
        <f t="shared" si="79"/>
        <v>1.0772321428571281E-6</v>
      </c>
      <c r="K360" s="5">
        <f t="shared" si="80"/>
        <v>9.9949255163829737E-4</v>
      </c>
      <c r="L360" s="5">
        <f t="shared" si="74"/>
        <v>4.1824166559469227E-9</v>
      </c>
      <c r="M360" s="6">
        <f t="shared" si="72"/>
        <v>1.7374004211334752E-5</v>
      </c>
      <c r="N360">
        <f t="shared" si="73"/>
        <v>2.24E-4</v>
      </c>
      <c r="O360">
        <f t="shared" si="81"/>
        <v>0.1302774427020503</v>
      </c>
      <c r="P360">
        <f t="shared" si="75"/>
        <v>1.1386683551231203</v>
      </c>
      <c r="Q360">
        <f t="shared" si="76"/>
        <v>0.13996289465322129</v>
      </c>
      <c r="R360">
        <f t="shared" si="77"/>
        <v>0.13996289465322101</v>
      </c>
    </row>
    <row r="361" spans="6:18">
      <c r="F361">
        <f t="shared" si="82"/>
        <v>35.90000000000024</v>
      </c>
      <c r="G361">
        <f t="shared" si="70"/>
        <v>327.5852316043426</v>
      </c>
      <c r="H361">
        <f t="shared" si="78"/>
        <v>1.3027744270205031</v>
      </c>
      <c r="I361" s="4">
        <f t="shared" si="71"/>
        <v>1.2500000000000001E-5</v>
      </c>
      <c r="J361" s="5">
        <f t="shared" si="79"/>
        <v>1.0772321428571281E-6</v>
      </c>
      <c r="K361" s="5">
        <f t="shared" si="80"/>
        <v>1.0007425516382973E-3</v>
      </c>
      <c r="L361" s="5">
        <f t="shared" si="74"/>
        <v>4.1981283144708707E-9</v>
      </c>
      <c r="M361" s="6">
        <f t="shared" si="72"/>
        <v>1.7417488448532227E-5</v>
      </c>
      <c r="N361">
        <f t="shared" si="73"/>
        <v>2.24E-4</v>
      </c>
      <c r="O361">
        <f t="shared" si="81"/>
        <v>0.1302774427020503</v>
      </c>
      <c r="P361">
        <f t="shared" si="75"/>
        <v>1.1387745396562166</v>
      </c>
      <c r="Q361">
        <f t="shared" si="76"/>
        <v>0.13987233191871817</v>
      </c>
      <c r="R361">
        <f t="shared" si="77"/>
        <v>0.13987233191871792</v>
      </c>
    </row>
    <row r="362" spans="6:18">
      <c r="F362">
        <f t="shared" si="82"/>
        <v>36.000000000000242</v>
      </c>
      <c r="G362">
        <f t="shared" si="70"/>
        <v>327.5852316043426</v>
      </c>
      <c r="H362">
        <f t="shared" si="78"/>
        <v>1.3027744270205031</v>
      </c>
      <c r="I362" s="4">
        <f t="shared" si="71"/>
        <v>1.2500000000000001E-5</v>
      </c>
      <c r="J362" s="5">
        <f t="shared" si="79"/>
        <v>1.0772321428571281E-6</v>
      </c>
      <c r="K362" s="5">
        <f t="shared" si="80"/>
        <v>1.0019925516382973E-3</v>
      </c>
      <c r="L362" s="5">
        <f t="shared" si="74"/>
        <v>4.2138792720629229E-9</v>
      </c>
      <c r="M362" s="6">
        <f t="shared" si="72"/>
        <v>1.7461027034637398E-5</v>
      </c>
      <c r="N362">
        <f t="shared" si="73"/>
        <v>2.24E-4</v>
      </c>
      <c r="O362">
        <f t="shared" si="81"/>
        <v>0.1302774427020503</v>
      </c>
      <c r="P362">
        <f t="shared" si="75"/>
        <v>1.1388801936605926</v>
      </c>
      <c r="Q362">
        <f t="shared" si="76"/>
        <v>0.13978222166189955</v>
      </c>
      <c r="R362">
        <f t="shared" si="77"/>
        <v>0.1397822216618993</v>
      </c>
    </row>
    <row r="363" spans="6:18">
      <c r="F363">
        <f t="shared" si="82"/>
        <v>36.100000000000243</v>
      </c>
      <c r="G363">
        <f t="shared" si="70"/>
        <v>327.5852316043426</v>
      </c>
      <c r="H363">
        <f t="shared" si="78"/>
        <v>1.3027744270205031</v>
      </c>
      <c r="I363" s="4">
        <f t="shared" si="71"/>
        <v>1.2500000000000001E-5</v>
      </c>
      <c r="J363" s="5">
        <f t="shared" si="79"/>
        <v>1.0772321428571281E-6</v>
      </c>
      <c r="K363" s="5">
        <f t="shared" si="80"/>
        <v>1.0032425516382972E-3</v>
      </c>
      <c r="L363" s="5">
        <f t="shared" si="74"/>
        <v>4.2296695778104642E-9</v>
      </c>
      <c r="M363" s="6">
        <f t="shared" si="72"/>
        <v>1.7504619969650257E-5</v>
      </c>
      <c r="N363">
        <f t="shared" si="73"/>
        <v>2.24E-4</v>
      </c>
      <c r="O363">
        <f t="shared" si="81"/>
        <v>0.1302774427020503</v>
      </c>
      <c r="P363">
        <f t="shared" si="75"/>
        <v>1.1389853204454587</v>
      </c>
      <c r="Q363">
        <f t="shared" si="76"/>
        <v>0.13969256106040356</v>
      </c>
      <c r="R363">
        <f t="shared" si="77"/>
        <v>0.13969256106040331</v>
      </c>
    </row>
    <row r="364" spans="6:18">
      <c r="F364">
        <f t="shared" si="82"/>
        <v>36.200000000000244</v>
      </c>
      <c r="G364">
        <f t="shared" si="70"/>
        <v>327.5852316043426</v>
      </c>
      <c r="H364">
        <f t="shared" si="78"/>
        <v>1.3027744270205031</v>
      </c>
      <c r="I364" s="4">
        <f t="shared" si="71"/>
        <v>1.2500000000000001E-5</v>
      </c>
      <c r="J364" s="5">
        <f t="shared" si="79"/>
        <v>1.0772321428571281E-6</v>
      </c>
      <c r="K364" s="5">
        <f t="shared" si="80"/>
        <v>1.0044925516382972E-3</v>
      </c>
      <c r="L364" s="5">
        <f t="shared" si="74"/>
        <v>4.245499280800882E-9</v>
      </c>
      <c r="M364" s="6">
        <f t="shared" si="72"/>
        <v>1.7548267253570818E-5</v>
      </c>
      <c r="N364">
        <f t="shared" si="73"/>
        <v>2.24E-4</v>
      </c>
      <c r="O364">
        <f t="shared" si="81"/>
        <v>0.1302774427020503</v>
      </c>
      <c r="P364">
        <f t="shared" si="75"/>
        <v>1.1390899232952871</v>
      </c>
      <c r="Q364">
        <f t="shared" si="76"/>
        <v>0.1396033473129677</v>
      </c>
      <c r="R364">
        <f t="shared" si="77"/>
        <v>0.13960334731296745</v>
      </c>
    </row>
    <row r="365" spans="6:18">
      <c r="F365">
        <f t="shared" si="82"/>
        <v>36.300000000000246</v>
      </c>
      <c r="G365">
        <f t="shared" si="70"/>
        <v>327.5852316043426</v>
      </c>
      <c r="H365">
        <f t="shared" si="78"/>
        <v>1.3027744270205031</v>
      </c>
      <c r="I365" s="4">
        <f t="shared" si="71"/>
        <v>1.2500000000000001E-5</v>
      </c>
      <c r="J365" s="5">
        <f t="shared" si="79"/>
        <v>1.0772321428571281E-6</v>
      </c>
      <c r="K365" s="5">
        <f t="shared" si="80"/>
        <v>1.0057425516382971E-3</v>
      </c>
      <c r="L365" s="5">
        <f t="shared" si="74"/>
        <v>4.2613684301215587E-9</v>
      </c>
      <c r="M365" s="6">
        <f t="shared" si="72"/>
        <v>1.7591968886399067E-5</v>
      </c>
      <c r="N365">
        <f t="shared" si="73"/>
        <v>2.24E-4</v>
      </c>
      <c r="O365">
        <f t="shared" si="81"/>
        <v>0.1302774427020503</v>
      </c>
      <c r="P365">
        <f t="shared" si="75"/>
        <v>1.139194005470026</v>
      </c>
      <c r="Q365">
        <f t="shared" si="76"/>
        <v>0.13951457763924494</v>
      </c>
      <c r="R365">
        <f t="shared" si="77"/>
        <v>0.13951457763924466</v>
      </c>
    </row>
    <row r="366" spans="6:18">
      <c r="F366">
        <f t="shared" si="82"/>
        <v>36.400000000000247</v>
      </c>
      <c r="G366">
        <f t="shared" si="70"/>
        <v>327.5852316043426</v>
      </c>
      <c r="H366">
        <f t="shared" si="78"/>
        <v>1.3027744270205031</v>
      </c>
      <c r="I366" s="4">
        <f t="shared" si="71"/>
        <v>1.2500000000000001E-5</v>
      </c>
      <c r="J366" s="5">
        <f t="shared" si="79"/>
        <v>1.0772321428571281E-6</v>
      </c>
      <c r="K366" s="5">
        <f t="shared" si="80"/>
        <v>1.0069925516382971E-3</v>
      </c>
      <c r="L366" s="5">
        <f t="shared" si="74"/>
        <v>4.2772770748598816E-9</v>
      </c>
      <c r="M366" s="6">
        <f t="shared" si="72"/>
        <v>1.7635724868135012E-5</v>
      </c>
      <c r="N366">
        <f t="shared" si="73"/>
        <v>2.24E-4</v>
      </c>
      <c r="O366">
        <f t="shared" si="81"/>
        <v>0.1302774427020503</v>
      </c>
      <c r="P366">
        <f t="shared" si="75"/>
        <v>1.1392975702053141</v>
      </c>
      <c r="Q366">
        <f t="shared" si="76"/>
        <v>0.13942624927962177</v>
      </c>
      <c r="R366">
        <f t="shared" si="77"/>
        <v>0.13942624927962149</v>
      </c>
    </row>
    <row r="367" spans="6:18">
      <c r="F367">
        <f t="shared" si="82"/>
        <v>36.500000000000249</v>
      </c>
      <c r="G367">
        <f t="shared" si="70"/>
        <v>327.5852316043426</v>
      </c>
      <c r="H367">
        <f t="shared" si="78"/>
        <v>1.3027744270205031</v>
      </c>
      <c r="I367" s="4">
        <f t="shared" si="71"/>
        <v>1.2500000000000001E-5</v>
      </c>
      <c r="J367" s="5">
        <f t="shared" si="79"/>
        <v>1.0772321428571281E-6</v>
      </c>
      <c r="K367" s="5">
        <f t="shared" si="80"/>
        <v>1.008242551638297E-3</v>
      </c>
      <c r="L367" s="5">
        <f t="shared" si="74"/>
        <v>4.293225264103234E-9</v>
      </c>
      <c r="M367" s="6">
        <f t="shared" si="72"/>
        <v>1.7679535198778648E-5</v>
      </c>
      <c r="N367">
        <f t="shared" si="73"/>
        <v>2.24E-4</v>
      </c>
      <c r="O367">
        <f t="shared" si="81"/>
        <v>0.1302774427020503</v>
      </c>
      <c r="P367">
        <f t="shared" si="75"/>
        <v>1.1394006207126908</v>
      </c>
      <c r="Q367">
        <f t="shared" si="76"/>
        <v>0.13933835949503809</v>
      </c>
      <c r="R367">
        <f t="shared" si="77"/>
        <v>0.13933835949503784</v>
      </c>
    </row>
    <row r="368" spans="6:18">
      <c r="F368">
        <f t="shared" si="82"/>
        <v>36.60000000000025</v>
      </c>
      <c r="G368">
        <f t="shared" si="70"/>
        <v>327.5852316043426</v>
      </c>
      <c r="H368">
        <f t="shared" si="78"/>
        <v>1.3027744270205031</v>
      </c>
      <c r="I368" s="4">
        <f t="shared" si="71"/>
        <v>1.2500000000000001E-5</v>
      </c>
      <c r="J368" s="5">
        <f t="shared" si="79"/>
        <v>1.0772321428571281E-6</v>
      </c>
      <c r="K368" s="5">
        <f t="shared" si="80"/>
        <v>1.009492551638297E-3</v>
      </c>
      <c r="L368" s="5">
        <f t="shared" si="74"/>
        <v>4.3092130469390024E-9</v>
      </c>
      <c r="M368" s="6">
        <f t="shared" si="72"/>
        <v>1.7723399878329975E-5</v>
      </c>
      <c r="N368">
        <f t="shared" si="73"/>
        <v>2.24E-4</v>
      </c>
      <c r="O368">
        <f t="shared" si="81"/>
        <v>0.1302774427020503</v>
      </c>
      <c r="P368">
        <f t="shared" si="75"/>
        <v>1.1395031601798065</v>
      </c>
      <c r="Q368">
        <f t="shared" si="76"/>
        <v>0.13925090556680883</v>
      </c>
      <c r="R368">
        <f t="shared" si="77"/>
        <v>0.13925090556680858</v>
      </c>
    </row>
    <row r="369" spans="6:18">
      <c r="F369">
        <f t="shared" si="82"/>
        <v>36.700000000000252</v>
      </c>
      <c r="G369">
        <f t="shared" si="70"/>
        <v>327.5852316043426</v>
      </c>
      <c r="H369">
        <f t="shared" si="78"/>
        <v>1.3027744270205031</v>
      </c>
      <c r="I369" s="4">
        <f t="shared" si="71"/>
        <v>1.2500000000000001E-5</v>
      </c>
      <c r="J369" s="5">
        <f t="shared" si="79"/>
        <v>1.0772321428571281E-6</v>
      </c>
      <c r="K369" s="5">
        <f t="shared" si="80"/>
        <v>1.0107425516382969E-3</v>
      </c>
      <c r="L369" s="5">
        <f t="shared" si="74"/>
        <v>4.3252404724545733E-9</v>
      </c>
      <c r="M369" s="6">
        <f t="shared" si="72"/>
        <v>1.7767318906789009E-5</v>
      </c>
      <c r="N369">
        <f t="shared" si="73"/>
        <v>2.24E-4</v>
      </c>
      <c r="O369">
        <f t="shared" si="81"/>
        <v>0.1302774427020503</v>
      </c>
      <c r="P369">
        <f t="shared" si="75"/>
        <v>1.1396051917706282</v>
      </c>
      <c r="Q369">
        <f t="shared" si="76"/>
        <v>0.13916388479644728</v>
      </c>
      <c r="R369">
        <f t="shared" si="77"/>
        <v>0.13916388479644703</v>
      </c>
    </row>
    <row r="370" spans="6:18">
      <c r="F370">
        <f t="shared" si="82"/>
        <v>36.800000000000253</v>
      </c>
      <c r="G370">
        <f t="shared" si="70"/>
        <v>327.5852316043426</v>
      </c>
      <c r="H370">
        <f t="shared" si="78"/>
        <v>1.3027744270205031</v>
      </c>
      <c r="I370" s="4">
        <f t="shared" si="71"/>
        <v>1.2500000000000001E-5</v>
      </c>
      <c r="J370" s="5">
        <f t="shared" si="79"/>
        <v>1.0772321428571281E-6</v>
      </c>
      <c r="K370" s="5">
        <f t="shared" si="80"/>
        <v>1.0119925516382969E-3</v>
      </c>
      <c r="L370" s="5">
        <f t="shared" si="74"/>
        <v>4.3413075897373284E-9</v>
      </c>
      <c r="M370" s="6">
        <f t="shared" si="72"/>
        <v>1.7811292284155723E-5</v>
      </c>
      <c r="N370">
        <f t="shared" si="73"/>
        <v>2.24E-4</v>
      </c>
      <c r="O370">
        <f t="shared" si="81"/>
        <v>0.1302774427020503</v>
      </c>
      <c r="P370">
        <f t="shared" si="75"/>
        <v>1.1397067186256464</v>
      </c>
      <c r="Q370">
        <f t="shared" si="76"/>
        <v>0.13907729450549033</v>
      </c>
      <c r="R370">
        <f t="shared" si="77"/>
        <v>0.13907729450549008</v>
      </c>
    </row>
    <row r="371" spans="6:18">
      <c r="F371">
        <f t="shared" si="82"/>
        <v>36.900000000000254</v>
      </c>
      <c r="G371">
        <f t="shared" si="70"/>
        <v>327.5852316043426</v>
      </c>
      <c r="H371">
        <f t="shared" si="78"/>
        <v>1.3027744270205031</v>
      </c>
      <c r="I371" s="4">
        <f t="shared" si="71"/>
        <v>1.2500000000000001E-5</v>
      </c>
      <c r="J371" s="5">
        <f t="shared" si="79"/>
        <v>1.0772321428571281E-6</v>
      </c>
      <c r="K371" s="5">
        <f t="shared" si="80"/>
        <v>1.0132425516382968E-3</v>
      </c>
      <c r="L371" s="5">
        <f t="shared" si="74"/>
        <v>4.3574144478746565E-9</v>
      </c>
      <c r="M371" s="6">
        <f t="shared" si="72"/>
        <v>1.785532001043014E-5</v>
      </c>
      <c r="N371">
        <f t="shared" si="73"/>
        <v>2.24E-4</v>
      </c>
      <c r="O371">
        <f t="shared" si="81"/>
        <v>0.1302774427020503</v>
      </c>
      <c r="P371">
        <f t="shared" si="75"/>
        <v>1.1398077438620766</v>
      </c>
      <c r="Q371">
        <f t="shared" si="76"/>
        <v>0.13899113203532523</v>
      </c>
      <c r="R371">
        <f t="shared" si="77"/>
        <v>0.13899113203532498</v>
      </c>
    </row>
    <row r="372" spans="6:18">
      <c r="F372">
        <f t="shared" si="82"/>
        <v>37.000000000000256</v>
      </c>
      <c r="G372">
        <f t="shared" si="70"/>
        <v>327.5852316043426</v>
      </c>
      <c r="H372">
        <f t="shared" si="78"/>
        <v>1.3027744270205031</v>
      </c>
      <c r="I372" s="4">
        <f t="shared" si="71"/>
        <v>1.2500000000000001E-5</v>
      </c>
      <c r="J372" s="5">
        <f t="shared" si="79"/>
        <v>1.0772321428571281E-6</v>
      </c>
      <c r="K372" s="5">
        <f t="shared" si="80"/>
        <v>1.0144925516382968E-3</v>
      </c>
      <c r="L372" s="5">
        <f t="shared" si="74"/>
        <v>4.373561095953941E-9</v>
      </c>
      <c r="M372" s="6">
        <f t="shared" si="72"/>
        <v>1.7899402085612248E-5</v>
      </c>
      <c r="N372">
        <f t="shared" si="73"/>
        <v>2.24E-4</v>
      </c>
      <c r="O372">
        <f t="shared" si="81"/>
        <v>0.1302774427020503</v>
      </c>
      <c r="P372">
        <f t="shared" si="75"/>
        <v>1.1399082705740602</v>
      </c>
      <c r="Q372">
        <f t="shared" si="76"/>
        <v>0.13890539474701821</v>
      </c>
      <c r="R372">
        <f t="shared" si="77"/>
        <v>0.13890539474701799</v>
      </c>
    </row>
    <row r="373" spans="6:18">
      <c r="F373">
        <f t="shared" si="82"/>
        <v>37.100000000000257</v>
      </c>
      <c r="G373">
        <f t="shared" si="70"/>
        <v>327.5852316043426</v>
      </c>
      <c r="H373">
        <f t="shared" si="78"/>
        <v>1.3027744270205031</v>
      </c>
      <c r="I373" s="4">
        <f t="shared" si="71"/>
        <v>1.2500000000000001E-5</v>
      </c>
      <c r="J373" s="5">
        <f t="shared" si="79"/>
        <v>1.0772321428571281E-6</v>
      </c>
      <c r="K373" s="5">
        <f t="shared" si="80"/>
        <v>1.0157425516382967E-3</v>
      </c>
      <c r="L373" s="5">
        <f t="shared" si="74"/>
        <v>4.3897475830625659E-9</v>
      </c>
      <c r="M373" s="6">
        <f t="shared" si="72"/>
        <v>1.7943538509702045E-5</v>
      </c>
      <c r="N373">
        <f t="shared" si="73"/>
        <v>2.24E-4</v>
      </c>
      <c r="O373">
        <f t="shared" si="81"/>
        <v>0.1302774427020503</v>
      </c>
      <c r="P373">
        <f t="shared" si="75"/>
        <v>1.1400083018328646</v>
      </c>
      <c r="Q373">
        <f t="shared" si="76"/>
        <v>0.13882008002114485</v>
      </c>
      <c r="R373">
        <f t="shared" si="77"/>
        <v>0.13882008002114463</v>
      </c>
    </row>
    <row r="374" spans="6:18">
      <c r="F374">
        <f t="shared" si="82"/>
        <v>37.200000000000259</v>
      </c>
      <c r="G374">
        <f t="shared" si="70"/>
        <v>327.5852316043426</v>
      </c>
      <c r="H374">
        <f t="shared" si="78"/>
        <v>1.3027744270205031</v>
      </c>
      <c r="I374" s="4">
        <f t="shared" si="71"/>
        <v>1.2500000000000001E-5</v>
      </c>
      <c r="J374" s="5">
        <f t="shared" si="79"/>
        <v>1.0772321428571281E-6</v>
      </c>
      <c r="K374" s="5">
        <f t="shared" si="80"/>
        <v>1.0169925516382967E-3</v>
      </c>
      <c r="L374" s="5">
        <f t="shared" si="74"/>
        <v>4.4059739582879195E-9</v>
      </c>
      <c r="M374" s="6">
        <f t="shared" si="72"/>
        <v>1.798772928269954E-5</v>
      </c>
      <c r="N374">
        <f t="shared" si="73"/>
        <v>2.24E-4</v>
      </c>
      <c r="O374">
        <f t="shared" si="81"/>
        <v>0.1302774427020503</v>
      </c>
      <c r="P374">
        <f t="shared" si="75"/>
        <v>1.1401078406870797</v>
      </c>
      <c r="Q374">
        <f t="shared" si="76"/>
        <v>0.13873518525762188</v>
      </c>
      <c r="R374">
        <f t="shared" si="77"/>
        <v>0.13873518525762166</v>
      </c>
    </row>
    <row r="375" spans="6:18">
      <c r="F375">
        <f t="shared" si="82"/>
        <v>37.30000000000026</v>
      </c>
      <c r="G375">
        <f t="shared" si="70"/>
        <v>327.5852316043426</v>
      </c>
      <c r="H375">
        <f t="shared" si="78"/>
        <v>1.3027744270205031</v>
      </c>
      <c r="I375" s="4">
        <f t="shared" si="71"/>
        <v>1.2500000000000001E-5</v>
      </c>
      <c r="J375" s="5">
        <f t="shared" si="79"/>
        <v>1.0772321428571281E-6</v>
      </c>
      <c r="K375" s="5">
        <f t="shared" si="80"/>
        <v>1.0182425516382966E-3</v>
      </c>
      <c r="L375" s="5">
        <f t="shared" si="74"/>
        <v>4.4222402707173848E-9</v>
      </c>
      <c r="M375" s="6">
        <f t="shared" si="72"/>
        <v>1.8031974404604727E-5</v>
      </c>
      <c r="N375">
        <f t="shared" si="73"/>
        <v>2.24E-4</v>
      </c>
      <c r="O375">
        <f t="shared" si="81"/>
        <v>0.1302774427020503</v>
      </c>
      <c r="P375">
        <f t="shared" si="75"/>
        <v>1.1402068901628131</v>
      </c>
      <c r="Q375">
        <f t="shared" si="76"/>
        <v>0.13865070787554082</v>
      </c>
      <c r="R375">
        <f t="shared" si="77"/>
        <v>0.1386507078755406</v>
      </c>
    </row>
    <row r="376" spans="6:18">
      <c r="F376">
        <f t="shared" si="82"/>
        <v>37.400000000000261</v>
      </c>
      <c r="G376">
        <f t="shared" si="70"/>
        <v>327.5852316043426</v>
      </c>
      <c r="H376">
        <f t="shared" si="78"/>
        <v>1.3027744270205031</v>
      </c>
      <c r="I376" s="4">
        <f t="shared" si="71"/>
        <v>1.2500000000000001E-5</v>
      </c>
      <c r="J376" s="5">
        <f t="shared" si="79"/>
        <v>1.0772321428571281E-6</v>
      </c>
      <c r="K376" s="5">
        <f t="shared" si="80"/>
        <v>1.0194925516382966E-3</v>
      </c>
      <c r="L376" s="5">
        <f t="shared" si="74"/>
        <v>4.4385465694383468E-9</v>
      </c>
      <c r="M376" s="6">
        <f t="shared" si="72"/>
        <v>1.8076273875417605E-5</v>
      </c>
      <c r="N376">
        <f t="shared" si="73"/>
        <v>2.24E-4</v>
      </c>
      <c r="O376">
        <f t="shared" si="81"/>
        <v>0.1302774427020503</v>
      </c>
      <c r="P376">
        <f t="shared" si="75"/>
        <v>1.1403054532638823</v>
      </c>
      <c r="Q376">
        <f t="shared" si="76"/>
        <v>0.13856664531300322</v>
      </c>
      <c r="R376">
        <f t="shared" si="77"/>
        <v>0.138566645313003</v>
      </c>
    </row>
    <row r="377" spans="6:18">
      <c r="F377">
        <f t="shared" si="82"/>
        <v>37.500000000000263</v>
      </c>
      <c r="G377">
        <f t="shared" si="70"/>
        <v>327.5852316043426</v>
      </c>
      <c r="H377">
        <f t="shared" si="78"/>
        <v>1.3027744270205031</v>
      </c>
      <c r="I377" s="4">
        <f t="shared" si="71"/>
        <v>1.2500000000000001E-5</v>
      </c>
      <c r="J377" s="5">
        <f t="shared" si="79"/>
        <v>1.0772321428571281E-6</v>
      </c>
      <c r="K377" s="5">
        <f t="shared" si="80"/>
        <v>1.0207425516382965E-3</v>
      </c>
      <c r="L377" s="5">
        <f t="shared" si="74"/>
        <v>4.4548929035381921E-9</v>
      </c>
      <c r="M377" s="6">
        <f t="shared" si="72"/>
        <v>1.8120627695138179E-5</v>
      </c>
      <c r="N377">
        <f t="shared" si="73"/>
        <v>2.24E-4</v>
      </c>
      <c r="O377">
        <f t="shared" si="81"/>
        <v>0.1302774427020503</v>
      </c>
      <c r="P377">
        <f t="shared" si="75"/>
        <v>1.1404035329720084</v>
      </c>
      <c r="Q377">
        <f t="shared" si="76"/>
        <v>0.13848299502695752</v>
      </c>
      <c r="R377">
        <f t="shared" si="77"/>
        <v>0.13848299502695727</v>
      </c>
    </row>
    <row r="378" spans="6:18">
      <c r="F378">
        <f t="shared" si="82"/>
        <v>37.600000000000264</v>
      </c>
      <c r="G378">
        <f t="shared" si="70"/>
        <v>327.5852316043426</v>
      </c>
      <c r="H378">
        <f t="shared" si="78"/>
        <v>1.3027744270205031</v>
      </c>
      <c r="I378" s="4">
        <f t="shared" si="71"/>
        <v>1.2500000000000001E-5</v>
      </c>
      <c r="J378" s="5">
        <f t="shared" si="79"/>
        <v>1.0772321428571281E-6</v>
      </c>
      <c r="K378" s="5">
        <f t="shared" si="80"/>
        <v>1.0219925516382965E-3</v>
      </c>
      <c r="L378" s="5">
        <f t="shared" si="74"/>
        <v>4.4712793221043055E-9</v>
      </c>
      <c r="M378" s="6">
        <f t="shared" si="72"/>
        <v>1.8165035863766448E-5</v>
      </c>
      <c r="N378">
        <f t="shared" si="73"/>
        <v>2.24E-4</v>
      </c>
      <c r="O378">
        <f t="shared" si="81"/>
        <v>0.1302774427020503</v>
      </c>
      <c r="P378">
        <f t="shared" si="75"/>
        <v>1.1405011322470029</v>
      </c>
      <c r="Q378">
        <f t="shared" si="76"/>
        <v>0.1383997544930374</v>
      </c>
      <c r="R378">
        <f t="shared" si="77"/>
        <v>0.13839975449303715</v>
      </c>
    </row>
    <row r="379" spans="6:18">
      <c r="F379">
        <f t="shared" si="82"/>
        <v>37.700000000000266</v>
      </c>
      <c r="G379">
        <f t="shared" si="70"/>
        <v>327.5852316043426</v>
      </c>
      <c r="H379">
        <f t="shared" si="78"/>
        <v>1.3027744270205031</v>
      </c>
      <c r="I379" s="4">
        <f t="shared" si="71"/>
        <v>1.2500000000000001E-5</v>
      </c>
      <c r="J379" s="5">
        <f t="shared" si="79"/>
        <v>1.0772321428571281E-6</v>
      </c>
      <c r="K379" s="5">
        <f t="shared" si="80"/>
        <v>1.0232425516382964E-3</v>
      </c>
      <c r="L379" s="5">
        <f t="shared" si="74"/>
        <v>4.4877058742240718E-9</v>
      </c>
      <c r="M379" s="6">
        <f t="shared" si="72"/>
        <v>1.8209498381302408E-5</v>
      </c>
      <c r="N379">
        <f t="shared" si="73"/>
        <v>2.24E-4</v>
      </c>
      <c r="O379">
        <f t="shared" si="81"/>
        <v>0.1302774427020503</v>
      </c>
      <c r="P379">
        <f t="shared" si="75"/>
        <v>1.1405982540269564</v>
      </c>
      <c r="Q379">
        <f t="shared" si="76"/>
        <v>0.13831692120540193</v>
      </c>
      <c r="R379">
        <f t="shared" si="77"/>
        <v>0.1383169212054017</v>
      </c>
    </row>
    <row r="380" spans="6:18">
      <c r="F380">
        <f t="shared" si="82"/>
        <v>37.800000000000267</v>
      </c>
      <c r="G380">
        <f t="shared" si="70"/>
        <v>327.5852316043426</v>
      </c>
      <c r="H380">
        <f t="shared" si="78"/>
        <v>1.3027744270205031</v>
      </c>
      <c r="I380" s="4">
        <f t="shared" si="71"/>
        <v>1.2500000000000001E-5</v>
      </c>
      <c r="J380" s="5">
        <f t="shared" si="79"/>
        <v>1.0772321428571281E-6</v>
      </c>
      <c r="K380" s="5">
        <f t="shared" si="80"/>
        <v>1.0244925516382964E-3</v>
      </c>
      <c r="L380" s="5">
        <f t="shared" si="74"/>
        <v>4.5041726089848769E-9</v>
      </c>
      <c r="M380" s="6">
        <f t="shared" si="72"/>
        <v>1.8254015247746067E-5</v>
      </c>
      <c r="N380">
        <f t="shared" si="73"/>
        <v>2.24E-4</v>
      </c>
      <c r="O380">
        <f t="shared" si="81"/>
        <v>0.1302774427020503</v>
      </c>
      <c r="P380">
        <f t="shared" si="75"/>
        <v>1.1406949012284255</v>
      </c>
      <c r="Q380">
        <f t="shared" si="76"/>
        <v>0.13823449267657709</v>
      </c>
      <c r="R380">
        <f t="shared" si="77"/>
        <v>0.13823449267657686</v>
      </c>
    </row>
    <row r="381" spans="6:18">
      <c r="F381">
        <f t="shared" si="82"/>
        <v>37.900000000000269</v>
      </c>
      <c r="G381">
        <f t="shared" si="70"/>
        <v>327.5852316043426</v>
      </c>
      <c r="H381">
        <f t="shared" si="78"/>
        <v>1.3027744270205031</v>
      </c>
      <c r="I381" s="4">
        <f t="shared" si="71"/>
        <v>1.2500000000000001E-5</v>
      </c>
      <c r="J381" s="5">
        <f t="shared" si="79"/>
        <v>1.0772321428571281E-6</v>
      </c>
      <c r="K381" s="5">
        <f t="shared" si="80"/>
        <v>1.0257425516382963E-3</v>
      </c>
      <c r="L381" s="5">
        <f t="shared" si="74"/>
        <v>4.5206795754741056E-9</v>
      </c>
      <c r="M381" s="6">
        <f t="shared" si="72"/>
        <v>1.8298586463097418E-5</v>
      </c>
      <c r="N381">
        <f t="shared" si="73"/>
        <v>2.24E-4</v>
      </c>
      <c r="O381">
        <f t="shared" si="81"/>
        <v>0.1302774427020503</v>
      </c>
      <c r="P381">
        <f t="shared" si="75"/>
        <v>1.1407910767466141</v>
      </c>
      <c r="Q381">
        <f t="shared" si="76"/>
        <v>0.13815246643729887</v>
      </c>
      <c r="R381">
        <f t="shared" si="77"/>
        <v>0.13815246643729864</v>
      </c>
    </row>
    <row r="382" spans="6:18">
      <c r="F382">
        <f t="shared" si="82"/>
        <v>38.00000000000027</v>
      </c>
      <c r="G382">
        <f t="shared" si="70"/>
        <v>327.5852316043426</v>
      </c>
      <c r="H382">
        <f t="shared" si="78"/>
        <v>1.3027744270205031</v>
      </c>
      <c r="I382" s="4">
        <f t="shared" si="71"/>
        <v>1.2500000000000001E-5</v>
      </c>
      <c r="J382" s="5">
        <f t="shared" si="79"/>
        <v>1.0772321428571281E-6</v>
      </c>
      <c r="K382" s="5">
        <f t="shared" si="80"/>
        <v>1.0269925516382962E-3</v>
      </c>
      <c r="L382" s="5">
        <f t="shared" si="74"/>
        <v>4.5372268227791419E-9</v>
      </c>
      <c r="M382" s="6">
        <f t="shared" si="72"/>
        <v>1.8343212027356457E-5</v>
      </c>
      <c r="N382">
        <f t="shared" si="73"/>
        <v>2.24E-4</v>
      </c>
      <c r="O382">
        <f t="shared" si="81"/>
        <v>0.1302774427020503</v>
      </c>
      <c r="P382">
        <f t="shared" si="75"/>
        <v>1.1408867834555581</v>
      </c>
      <c r="Q382">
        <f t="shared" si="76"/>
        <v>0.138070840036358</v>
      </c>
      <c r="R382">
        <f t="shared" si="77"/>
        <v>0.13807084003635778</v>
      </c>
    </row>
    <row r="383" spans="6:18">
      <c r="F383">
        <f t="shared" si="82"/>
        <v>38.100000000000271</v>
      </c>
      <c r="G383">
        <f t="shared" si="70"/>
        <v>327.5852316043426</v>
      </c>
      <c r="H383">
        <f t="shared" si="78"/>
        <v>1.3027744270205031</v>
      </c>
      <c r="I383" s="4">
        <f t="shared" si="71"/>
        <v>1.2500000000000001E-5</v>
      </c>
      <c r="J383" s="5">
        <f t="shared" si="79"/>
        <v>1.0772321428571281E-6</v>
      </c>
      <c r="K383" s="5">
        <f t="shared" si="80"/>
        <v>1.0282425516382962E-3</v>
      </c>
      <c r="L383" s="5">
        <f t="shared" si="74"/>
        <v>4.5538143999873741E-9</v>
      </c>
      <c r="M383" s="6">
        <f t="shared" si="72"/>
        <v>1.8387891940523202E-5</v>
      </c>
      <c r="N383">
        <f t="shared" si="73"/>
        <v>2.24E-4</v>
      </c>
      <c r="O383">
        <f t="shared" si="81"/>
        <v>0.1302774427020503</v>
      </c>
      <c r="P383">
        <f t="shared" si="75"/>
        <v>1.1409820242083042</v>
      </c>
      <c r="Q383">
        <f t="shared" si="76"/>
        <v>0.13798961104044608</v>
      </c>
      <c r="R383">
        <f t="shared" si="77"/>
        <v>0.13798961104044585</v>
      </c>
    </row>
    <row r="384" spans="6:18">
      <c r="F384">
        <f t="shared" si="82"/>
        <v>38.200000000000273</v>
      </c>
      <c r="G384">
        <f t="shared" si="70"/>
        <v>327.5852316043426</v>
      </c>
      <c r="H384">
        <f t="shared" si="78"/>
        <v>1.3027744270205031</v>
      </c>
      <c r="I384" s="4">
        <f t="shared" si="71"/>
        <v>1.2500000000000001E-5</v>
      </c>
      <c r="J384" s="5">
        <f t="shared" si="79"/>
        <v>1.0772321428571281E-6</v>
      </c>
      <c r="K384" s="5">
        <f t="shared" si="80"/>
        <v>1.0294925516382961E-3</v>
      </c>
      <c r="L384" s="5">
        <f t="shared" si="74"/>
        <v>4.5704423561861837E-9</v>
      </c>
      <c r="M384" s="6">
        <f t="shared" si="72"/>
        <v>1.8432626202597628E-5</v>
      </c>
      <c r="N384">
        <f t="shared" si="73"/>
        <v>2.24E-4</v>
      </c>
      <c r="O384">
        <f t="shared" si="81"/>
        <v>0.1302774427020503</v>
      </c>
      <c r="P384">
        <f t="shared" si="75"/>
        <v>1.1410768018370887</v>
      </c>
      <c r="Q384">
        <f t="shared" si="76"/>
        <v>0.13790877703400323</v>
      </c>
      <c r="R384">
        <f t="shared" si="77"/>
        <v>0.13790877703400301</v>
      </c>
    </row>
    <row r="385" spans="6:18">
      <c r="F385">
        <f t="shared" si="82"/>
        <v>38.300000000000274</v>
      </c>
      <c r="G385">
        <f t="shared" si="70"/>
        <v>327.5852316043426</v>
      </c>
      <c r="H385">
        <f t="shared" si="78"/>
        <v>1.3027744270205031</v>
      </c>
      <c r="I385" s="4">
        <f t="shared" si="71"/>
        <v>1.2500000000000001E-5</v>
      </c>
      <c r="J385" s="5">
        <f t="shared" si="79"/>
        <v>1.0772321428571281E-6</v>
      </c>
      <c r="K385" s="5">
        <f t="shared" si="80"/>
        <v>1.0307425516382961E-3</v>
      </c>
      <c r="L385" s="5">
        <f t="shared" si="74"/>
        <v>4.5871107404629588E-9</v>
      </c>
      <c r="M385" s="6">
        <f t="shared" si="72"/>
        <v>1.8477414813579752E-5</v>
      </c>
      <c r="N385">
        <f t="shared" si="73"/>
        <v>2.24E-4</v>
      </c>
      <c r="O385">
        <f t="shared" si="81"/>
        <v>0.1302774427020503</v>
      </c>
      <c r="P385">
        <f t="shared" si="75"/>
        <v>1.1411711191535154</v>
      </c>
      <c r="Q385">
        <f t="shared" si="76"/>
        <v>0.13782833561906732</v>
      </c>
      <c r="R385">
        <f t="shared" si="77"/>
        <v>0.1378283356190671</v>
      </c>
    </row>
    <row r="386" spans="6:18">
      <c r="F386">
        <f t="shared" si="82"/>
        <v>38.400000000000276</v>
      </c>
      <c r="G386">
        <f t="shared" ref="G386:G449" si="83">Tc+R_*F386</f>
        <v>327.5852316043426</v>
      </c>
      <c r="H386">
        <f t="shared" si="78"/>
        <v>1.3027744270205031</v>
      </c>
      <c r="I386" s="4">
        <f t="shared" ref="I386:I449" si="84">we</f>
        <v>1.2500000000000001E-5</v>
      </c>
      <c r="J386" s="5">
        <f t="shared" si="79"/>
        <v>1.0772321428571281E-6</v>
      </c>
      <c r="K386" s="5">
        <f t="shared" si="80"/>
        <v>1.031992551638296E-3</v>
      </c>
      <c r="L386" s="5">
        <f t="shared" si="74"/>
        <v>4.6038196019050828E-9</v>
      </c>
      <c r="M386" s="6">
        <f t="shared" ref="M386:M449" si="85">f2_*f3_/f1_/K386*L386</f>
        <v>1.8522257773469572E-5</v>
      </c>
      <c r="N386">
        <f t="shared" ref="N386:N449" si="86">del_dl</f>
        <v>2.24E-4</v>
      </c>
      <c r="O386">
        <f t="shared" si="81"/>
        <v>0.1302774427020503</v>
      </c>
      <c r="P386">
        <f t="shared" si="75"/>
        <v>1.1412649789487292</v>
      </c>
      <c r="Q386">
        <f t="shared" si="76"/>
        <v>0.13774828441512446</v>
      </c>
      <c r="R386">
        <f t="shared" si="77"/>
        <v>0.13774828441512427</v>
      </c>
    </row>
    <row r="387" spans="6:18">
      <c r="F387">
        <f t="shared" si="82"/>
        <v>38.500000000000277</v>
      </c>
      <c r="G387">
        <f t="shared" si="83"/>
        <v>327.5852316043426</v>
      </c>
      <c r="H387">
        <f t="shared" si="78"/>
        <v>1.3027744270205031</v>
      </c>
      <c r="I387" s="4">
        <f t="shared" si="84"/>
        <v>1.2500000000000001E-5</v>
      </c>
      <c r="J387" s="5">
        <f t="shared" si="79"/>
        <v>1.0772321428571281E-6</v>
      </c>
      <c r="K387" s="5">
        <f t="shared" si="80"/>
        <v>1.033242551638296E-3</v>
      </c>
      <c r="L387" s="5">
        <f t="shared" ref="L387:L450" si="87">K387^3*4/3*PI()</f>
        <v>4.6205689895999421E-9</v>
      </c>
      <c r="M387" s="6">
        <f t="shared" si="85"/>
        <v>1.8567155082267083E-5</v>
      </c>
      <c r="N387">
        <f t="shared" si="86"/>
        <v>2.24E-4</v>
      </c>
      <c r="O387">
        <f t="shared" si="81"/>
        <v>0.1302774427020503</v>
      </c>
      <c r="P387">
        <f t="shared" ref="P387:P450" si="88">R387*O387+(1-R387)*H387</f>
        <v>1.1413583839935912</v>
      </c>
      <c r="Q387">
        <f t="shared" ref="Q387:Q450" si="89">Q386+pl/ps*Dl/N386*((Tc-Tf)/ml-Co)/H386/(1-kpart)*M386*dt/L386-Q386*3/K386*we*dt</f>
        <v>0.13766862105896122</v>
      </c>
      <c r="R387">
        <f t="shared" ref="R387:R450" si="90">esidtGeral(R386,K386,MAX(I386,J386),pl,ps,kpart,H386,(H387-H386)/dt,M386,L386,Dl,N386,Co,dt)</f>
        <v>0.13766862105896102</v>
      </c>
    </row>
    <row r="388" spans="6:18">
      <c r="F388">
        <f t="shared" si="82"/>
        <v>38.600000000000279</v>
      </c>
      <c r="G388">
        <f t="shared" si="83"/>
        <v>327.5852316043426</v>
      </c>
      <c r="H388">
        <f t="shared" si="78"/>
        <v>1.3027744270205031</v>
      </c>
      <c r="I388" s="4">
        <f t="shared" si="84"/>
        <v>1.2500000000000001E-5</v>
      </c>
      <c r="J388" s="5">
        <f t="shared" si="79"/>
        <v>1.0772321428571281E-6</v>
      </c>
      <c r="K388" s="5">
        <f t="shared" si="80"/>
        <v>1.0344925516382959E-3</v>
      </c>
      <c r="L388" s="5">
        <f t="shared" si="87"/>
        <v>4.6373589526349208E-9</v>
      </c>
      <c r="M388" s="6">
        <f t="shared" si="85"/>
        <v>1.8612106739972286E-5</v>
      </c>
      <c r="N388">
        <f t="shared" si="86"/>
        <v>2.24E-4</v>
      </c>
      <c r="O388">
        <f t="shared" si="81"/>
        <v>0.1302774427020503</v>
      </c>
      <c r="P388">
        <f t="shared" si="88"/>
        <v>1.1414513370388495</v>
      </c>
      <c r="Q388">
        <f t="shared" si="89"/>
        <v>0.13758934320451796</v>
      </c>
      <c r="R388">
        <f t="shared" si="90"/>
        <v>0.13758934320451777</v>
      </c>
    </row>
    <row r="389" spans="6:18">
      <c r="F389">
        <f t="shared" si="82"/>
        <v>38.70000000000028</v>
      </c>
      <c r="G389">
        <f t="shared" si="83"/>
        <v>327.5852316043426</v>
      </c>
      <c r="H389">
        <f t="shared" si="78"/>
        <v>1.3027744270205031</v>
      </c>
      <c r="I389" s="4">
        <f t="shared" si="84"/>
        <v>1.2500000000000001E-5</v>
      </c>
      <c r="J389" s="5">
        <f t="shared" si="79"/>
        <v>1.0772321428571281E-6</v>
      </c>
      <c r="K389" s="5">
        <f t="shared" si="80"/>
        <v>1.0357425516382959E-3</v>
      </c>
      <c r="L389" s="5">
        <f t="shared" si="87"/>
        <v>4.6541895400974055E-9</v>
      </c>
      <c r="M389" s="6">
        <f t="shared" si="85"/>
        <v>1.8657112746585188E-5</v>
      </c>
      <c r="N389">
        <f t="shared" si="86"/>
        <v>2.24E-4</v>
      </c>
      <c r="O389">
        <f t="shared" si="81"/>
        <v>0.1302774427020503</v>
      </c>
      <c r="P389">
        <f t="shared" si="88"/>
        <v>1.1415438408153085</v>
      </c>
      <c r="Q389">
        <f t="shared" si="89"/>
        <v>0.13751044852274386</v>
      </c>
      <c r="R389">
        <f t="shared" si="90"/>
        <v>0.13751044852274363</v>
      </c>
    </row>
    <row r="390" spans="6:18">
      <c r="F390">
        <f t="shared" si="82"/>
        <v>38.800000000000281</v>
      </c>
      <c r="G390">
        <f t="shared" si="83"/>
        <v>327.5852316043426</v>
      </c>
      <c r="H390">
        <f t="shared" si="78"/>
        <v>1.3027744270205031</v>
      </c>
      <c r="I390" s="4">
        <f t="shared" si="84"/>
        <v>1.2500000000000001E-5</v>
      </c>
      <c r="J390" s="5">
        <f t="shared" si="79"/>
        <v>1.0772321428571281E-6</v>
      </c>
      <c r="K390" s="5">
        <f t="shared" si="80"/>
        <v>1.0369925516382958E-3</v>
      </c>
      <c r="L390" s="5">
        <f t="shared" si="87"/>
        <v>4.6710608010747802E-9</v>
      </c>
      <c r="M390" s="6">
        <f t="shared" si="85"/>
        <v>1.8702173102105781E-5</v>
      </c>
      <c r="N390">
        <f t="shared" si="86"/>
        <v>2.24E-4</v>
      </c>
      <c r="O390">
        <f t="shared" si="81"/>
        <v>0.1302774427020503</v>
      </c>
      <c r="P390">
        <f t="shared" si="88"/>
        <v>1.1416358980339989</v>
      </c>
      <c r="Q390">
        <f t="shared" si="89"/>
        <v>0.1374319347014531</v>
      </c>
      <c r="R390">
        <f t="shared" si="90"/>
        <v>0.13743193470145287</v>
      </c>
    </row>
    <row r="391" spans="6:18">
      <c r="F391">
        <f t="shared" si="82"/>
        <v>38.900000000000283</v>
      </c>
      <c r="G391">
        <f t="shared" si="83"/>
        <v>327.5852316043426</v>
      </c>
      <c r="H391">
        <f t="shared" si="78"/>
        <v>1.3027744270205031</v>
      </c>
      <c r="I391" s="4">
        <f t="shared" si="84"/>
        <v>1.2500000000000001E-5</v>
      </c>
      <c r="J391" s="5">
        <f t="shared" si="79"/>
        <v>1.0772321428571281E-6</v>
      </c>
      <c r="K391" s="5">
        <f t="shared" si="80"/>
        <v>1.0382425516382958E-3</v>
      </c>
      <c r="L391" s="5">
        <f t="shared" si="87"/>
        <v>4.6879727846544323E-9</v>
      </c>
      <c r="M391" s="6">
        <f t="shared" si="85"/>
        <v>1.8747287806534073E-5</v>
      </c>
      <c r="N391">
        <f t="shared" si="86"/>
        <v>2.24E-4</v>
      </c>
      <c r="O391">
        <f t="shared" si="81"/>
        <v>0.1302774427020503</v>
      </c>
      <c r="P391">
        <f t="shared" si="88"/>
        <v>1.1417275113863448</v>
      </c>
      <c r="Q391">
        <f t="shared" si="89"/>
        <v>0.13735379944518272</v>
      </c>
      <c r="R391">
        <f t="shared" si="90"/>
        <v>0.13735379944518253</v>
      </c>
    </row>
    <row r="392" spans="6:18">
      <c r="F392">
        <f t="shared" si="82"/>
        <v>39.000000000000284</v>
      </c>
      <c r="G392">
        <f t="shared" si="83"/>
        <v>327.5852316043426</v>
      </c>
      <c r="H392">
        <f t="shared" si="78"/>
        <v>1.3027744270205031</v>
      </c>
      <c r="I392" s="4">
        <f t="shared" si="84"/>
        <v>1.2500000000000001E-5</v>
      </c>
      <c r="J392" s="5">
        <f t="shared" si="79"/>
        <v>1.0772321428571281E-6</v>
      </c>
      <c r="K392" s="5">
        <f t="shared" si="80"/>
        <v>1.0394925516382957E-3</v>
      </c>
      <c r="L392" s="5">
        <f t="shared" si="87"/>
        <v>4.7049255399237424E-9</v>
      </c>
      <c r="M392" s="6">
        <f t="shared" si="85"/>
        <v>1.8792456859870046E-5</v>
      </c>
      <c r="N392">
        <f t="shared" si="86"/>
        <v>2.24E-4</v>
      </c>
      <c r="O392">
        <f t="shared" si="81"/>
        <v>0.1302774427020503</v>
      </c>
      <c r="P392">
        <f t="shared" si="88"/>
        <v>1.1418186835443276</v>
      </c>
      <c r="Q392">
        <f t="shared" si="89"/>
        <v>0.1372760404750516</v>
      </c>
      <c r="R392">
        <f t="shared" si="90"/>
        <v>0.1372760404750514</v>
      </c>
    </row>
    <row r="393" spans="6:18">
      <c r="F393">
        <f t="shared" si="82"/>
        <v>39.100000000000286</v>
      </c>
      <c r="G393">
        <f t="shared" si="83"/>
        <v>327.5852316043426</v>
      </c>
      <c r="H393">
        <f t="shared" si="78"/>
        <v>1.3027744270205031</v>
      </c>
      <c r="I393" s="4">
        <f t="shared" si="84"/>
        <v>1.2500000000000001E-5</v>
      </c>
      <c r="J393" s="5">
        <f t="shared" si="79"/>
        <v>1.0772321428571281E-6</v>
      </c>
      <c r="K393" s="5">
        <f t="shared" si="80"/>
        <v>1.0407425516382957E-3</v>
      </c>
      <c r="L393" s="5">
        <f t="shared" si="87"/>
        <v>4.7219191159700997E-9</v>
      </c>
      <c r="M393" s="6">
        <f t="shared" si="85"/>
        <v>1.8837680262113718E-5</v>
      </c>
      <c r="N393">
        <f t="shared" si="86"/>
        <v>2.24E-4</v>
      </c>
      <c r="O393">
        <f t="shared" si="81"/>
        <v>0.1302774427020503</v>
      </c>
      <c r="P393">
        <f t="shared" si="88"/>
        <v>1.1419094171606492</v>
      </c>
      <c r="Q393">
        <f t="shared" si="89"/>
        <v>0.13719865552862082</v>
      </c>
      <c r="R393">
        <f t="shared" si="90"/>
        <v>0.13719865552862065</v>
      </c>
    </row>
    <row r="394" spans="6:18">
      <c r="F394">
        <f t="shared" si="82"/>
        <v>39.200000000000287</v>
      </c>
      <c r="G394">
        <f t="shared" si="83"/>
        <v>327.5852316043426</v>
      </c>
      <c r="H394">
        <f t="shared" si="78"/>
        <v>1.3027744270205031</v>
      </c>
      <c r="I394" s="4">
        <f t="shared" si="84"/>
        <v>1.2500000000000001E-5</v>
      </c>
      <c r="J394" s="5">
        <f t="shared" si="79"/>
        <v>1.0772321428571281E-6</v>
      </c>
      <c r="K394" s="5">
        <f t="shared" si="80"/>
        <v>1.0419925516382956E-3</v>
      </c>
      <c r="L394" s="5">
        <f t="shared" si="87"/>
        <v>4.738953561880889E-9</v>
      </c>
      <c r="M394" s="6">
        <f t="shared" si="85"/>
        <v>1.8882958013265089E-5</v>
      </c>
      <c r="N394">
        <f t="shared" si="86"/>
        <v>2.24E-4</v>
      </c>
      <c r="O394">
        <f t="shared" si="81"/>
        <v>0.1302774427020503</v>
      </c>
      <c r="P394">
        <f t="shared" si="88"/>
        <v>1.1419997148688965</v>
      </c>
      <c r="Q394">
        <f t="shared" si="89"/>
        <v>0.13712164235975555</v>
      </c>
      <c r="R394">
        <f t="shared" si="90"/>
        <v>0.13712164235975538</v>
      </c>
    </row>
    <row r="395" spans="6:18">
      <c r="F395">
        <f t="shared" si="82"/>
        <v>39.300000000000288</v>
      </c>
      <c r="G395">
        <f t="shared" si="83"/>
        <v>327.5852316043426</v>
      </c>
      <c r="H395">
        <f t="shared" si="78"/>
        <v>1.3027744270205031</v>
      </c>
      <c r="I395" s="4">
        <f t="shared" si="84"/>
        <v>1.2500000000000001E-5</v>
      </c>
      <c r="J395" s="5">
        <f t="shared" si="79"/>
        <v>1.0772321428571281E-6</v>
      </c>
      <c r="K395" s="5">
        <f t="shared" si="80"/>
        <v>1.0432425516382956E-3</v>
      </c>
      <c r="L395" s="5">
        <f t="shared" si="87"/>
        <v>4.7560289267434951E-9</v>
      </c>
      <c r="M395" s="6">
        <f t="shared" si="85"/>
        <v>1.8928290113324154E-5</v>
      </c>
      <c r="N395">
        <f t="shared" si="86"/>
        <v>2.24E-4</v>
      </c>
      <c r="O395">
        <f t="shared" si="81"/>
        <v>0.1302774427020503</v>
      </c>
      <c r="P395">
        <f t="shared" si="88"/>
        <v>1.1420895792836998</v>
      </c>
      <c r="Q395">
        <f t="shared" si="89"/>
        <v>0.13704499873848802</v>
      </c>
      <c r="R395">
        <f t="shared" si="90"/>
        <v>0.13704499873848786</v>
      </c>
    </row>
    <row r="396" spans="6:18">
      <c r="F396">
        <f t="shared" si="82"/>
        <v>39.40000000000029</v>
      </c>
      <c r="G396">
        <f t="shared" si="83"/>
        <v>327.5852316043426</v>
      </c>
      <c r="H396">
        <f t="shared" si="78"/>
        <v>1.3027744270205031</v>
      </c>
      <c r="I396" s="4">
        <f t="shared" si="84"/>
        <v>1.2500000000000001E-5</v>
      </c>
      <c r="J396" s="5">
        <f t="shared" si="79"/>
        <v>1.0772321428571281E-6</v>
      </c>
      <c r="K396" s="5">
        <f t="shared" si="80"/>
        <v>1.0444925516382955E-3</v>
      </c>
      <c r="L396" s="5">
        <f t="shared" si="87"/>
        <v>4.7731452596453014E-9</v>
      </c>
      <c r="M396" s="6">
        <f t="shared" si="85"/>
        <v>1.8973676562290908E-5</v>
      </c>
      <c r="N396">
        <f t="shared" si="86"/>
        <v>2.24E-4</v>
      </c>
      <c r="O396">
        <f t="shared" si="81"/>
        <v>0.1302774427020503</v>
      </c>
      <c r="P396">
        <f t="shared" si="88"/>
        <v>1.1421790130008929</v>
      </c>
      <c r="Q396">
        <f t="shared" si="89"/>
        <v>0.13696872245088201</v>
      </c>
      <c r="R396">
        <f t="shared" si="90"/>
        <v>0.13696872245088185</v>
      </c>
    </row>
    <row r="397" spans="6:18">
      <c r="F397">
        <f t="shared" si="82"/>
        <v>39.500000000000291</v>
      </c>
      <c r="G397">
        <f t="shared" si="83"/>
        <v>327.5852316043426</v>
      </c>
      <c r="H397">
        <f t="shared" si="78"/>
        <v>1.3027744270205031</v>
      </c>
      <c r="I397" s="4">
        <f t="shared" si="84"/>
        <v>1.2500000000000001E-5</v>
      </c>
      <c r="J397" s="5">
        <f t="shared" si="79"/>
        <v>1.0772321428571281E-6</v>
      </c>
      <c r="K397" s="5">
        <f t="shared" si="80"/>
        <v>1.0457425516382955E-3</v>
      </c>
      <c r="L397" s="5">
        <f t="shared" si="87"/>
        <v>4.7903026096736952E-9</v>
      </c>
      <c r="M397" s="6">
        <f t="shared" si="85"/>
        <v>1.9019117360165354E-5</v>
      </c>
      <c r="N397">
        <f t="shared" si="86"/>
        <v>2.24E-4</v>
      </c>
      <c r="O397">
        <f t="shared" si="81"/>
        <v>0.1302774427020503</v>
      </c>
      <c r="P397">
        <f t="shared" si="88"/>
        <v>1.1422680185976697</v>
      </c>
      <c r="Q397">
        <f t="shared" si="89"/>
        <v>0.13689281129889849</v>
      </c>
      <c r="R397">
        <f t="shared" si="90"/>
        <v>0.13689281129889833</v>
      </c>
    </row>
    <row r="398" spans="6:18">
      <c r="F398">
        <f t="shared" si="82"/>
        <v>39.600000000000293</v>
      </c>
      <c r="G398">
        <f t="shared" si="83"/>
        <v>327.5852316043426</v>
      </c>
      <c r="H398">
        <f t="shared" si="78"/>
        <v>1.3027744270205031</v>
      </c>
      <c r="I398" s="4">
        <f t="shared" si="84"/>
        <v>1.2500000000000001E-5</v>
      </c>
      <c r="J398" s="5">
        <f t="shared" si="79"/>
        <v>1.0772321428571281E-6</v>
      </c>
      <c r="K398" s="5">
        <f t="shared" si="80"/>
        <v>1.0469925516382954E-3</v>
      </c>
      <c r="L398" s="5">
        <f t="shared" si="87"/>
        <v>4.8075010259160605E-9</v>
      </c>
      <c r="M398" s="6">
        <f t="shared" si="85"/>
        <v>1.9064612506947494E-5</v>
      </c>
      <c r="N398">
        <f t="shared" si="86"/>
        <v>2.24E-4</v>
      </c>
      <c r="O398">
        <f t="shared" si="81"/>
        <v>0.1302774427020503</v>
      </c>
      <c r="P398">
        <f t="shared" si="88"/>
        <v>1.1423565986327411</v>
      </c>
      <c r="Q398">
        <f t="shared" si="89"/>
        <v>0.13681726310026263</v>
      </c>
      <c r="R398">
        <f t="shared" si="90"/>
        <v>0.13681726310026249</v>
      </c>
    </row>
    <row r="399" spans="6:18">
      <c r="F399">
        <f t="shared" si="82"/>
        <v>39.700000000000294</v>
      </c>
      <c r="G399">
        <f t="shared" si="83"/>
        <v>327.5852316043426</v>
      </c>
      <c r="H399">
        <f t="shared" si="78"/>
        <v>1.3027744270205031</v>
      </c>
      <c r="I399" s="4">
        <f t="shared" si="84"/>
        <v>1.2500000000000001E-5</v>
      </c>
      <c r="J399" s="5">
        <f t="shared" si="79"/>
        <v>1.0772321428571281E-6</v>
      </c>
      <c r="K399" s="5">
        <f t="shared" si="80"/>
        <v>1.0482425516382954E-3</v>
      </c>
      <c r="L399" s="5">
        <f t="shared" si="87"/>
        <v>4.8247405574597855E-9</v>
      </c>
      <c r="M399" s="6">
        <f t="shared" si="85"/>
        <v>1.9110162002637337E-5</v>
      </c>
      <c r="N399">
        <f t="shared" si="86"/>
        <v>2.24E-4</v>
      </c>
      <c r="O399">
        <f t="shared" si="81"/>
        <v>0.1302774427020503</v>
      </c>
      <c r="P399">
        <f t="shared" si="88"/>
        <v>1.1424447556464883</v>
      </c>
      <c r="Q399">
        <f t="shared" si="89"/>
        <v>0.13674207568833208</v>
      </c>
      <c r="R399">
        <f t="shared" si="90"/>
        <v>0.13674207568833194</v>
      </c>
    </row>
    <row r="400" spans="6:18">
      <c r="F400">
        <f t="shared" si="82"/>
        <v>39.800000000000296</v>
      </c>
      <c r="G400">
        <f t="shared" si="83"/>
        <v>327.5852316043426</v>
      </c>
      <c r="H400">
        <f t="shared" si="78"/>
        <v>1.3027744270205031</v>
      </c>
      <c r="I400" s="4">
        <f t="shared" si="84"/>
        <v>1.2500000000000001E-5</v>
      </c>
      <c r="J400" s="5">
        <f t="shared" si="79"/>
        <v>1.0772321428571281E-6</v>
      </c>
      <c r="K400" s="5">
        <f t="shared" si="80"/>
        <v>1.0494925516382953E-3</v>
      </c>
      <c r="L400" s="5">
        <f t="shared" si="87"/>
        <v>4.8420212533922517E-9</v>
      </c>
      <c r="M400" s="6">
        <f t="shared" si="85"/>
        <v>1.9155765847234868E-5</v>
      </c>
      <c r="N400">
        <f t="shared" si="86"/>
        <v>2.24E-4</v>
      </c>
      <c r="O400">
        <f t="shared" si="81"/>
        <v>0.1302774427020503</v>
      </c>
      <c r="P400">
        <f t="shared" si="88"/>
        <v>1.1425324921611171</v>
      </c>
      <c r="Q400">
        <f t="shared" si="89"/>
        <v>0.13666724691196644</v>
      </c>
      <c r="R400">
        <f t="shared" si="90"/>
        <v>0.13666724691196627</v>
      </c>
    </row>
    <row r="401" spans="6:18">
      <c r="F401">
        <f t="shared" si="82"/>
        <v>39.900000000000297</v>
      </c>
      <c r="G401">
        <f t="shared" si="83"/>
        <v>327.5852316043426</v>
      </c>
      <c r="H401">
        <f t="shared" si="78"/>
        <v>1.3027744270205031</v>
      </c>
      <c r="I401" s="4">
        <f t="shared" si="84"/>
        <v>1.2500000000000001E-5</v>
      </c>
      <c r="J401" s="5">
        <f t="shared" si="79"/>
        <v>1.0772321428571281E-6</v>
      </c>
      <c r="K401" s="5">
        <f t="shared" si="80"/>
        <v>1.0507425516382953E-3</v>
      </c>
      <c r="L401" s="5">
        <f t="shared" si="87"/>
        <v>4.859343162800845E-9</v>
      </c>
      <c r="M401" s="6">
        <f t="shared" si="85"/>
        <v>1.9201424040740087E-5</v>
      </c>
      <c r="N401">
        <f t="shared" si="86"/>
        <v>2.24E-4</v>
      </c>
      <c r="O401">
        <f t="shared" si="81"/>
        <v>0.1302774427020503</v>
      </c>
      <c r="P401">
        <f t="shared" si="88"/>
        <v>1.142619810680809</v>
      </c>
      <c r="Q401">
        <f t="shared" si="89"/>
        <v>0.13659277463539798</v>
      </c>
      <c r="R401">
        <f t="shared" si="90"/>
        <v>0.13659277463539782</v>
      </c>
    </row>
    <row r="402" spans="6:18">
      <c r="F402">
        <f t="shared" si="82"/>
        <v>40.000000000000298</v>
      </c>
      <c r="G402">
        <f t="shared" si="83"/>
        <v>327.5852316043426</v>
      </c>
      <c r="H402">
        <f t="shared" si="78"/>
        <v>1.3027744270205031</v>
      </c>
      <c r="I402" s="4">
        <f t="shared" si="84"/>
        <v>1.2500000000000001E-5</v>
      </c>
      <c r="J402" s="5">
        <f t="shared" si="79"/>
        <v>1.0772321428571281E-6</v>
      </c>
      <c r="K402" s="5">
        <f t="shared" si="80"/>
        <v>1.0519925516382952E-3</v>
      </c>
      <c r="L402" s="5">
        <f t="shared" si="87"/>
        <v>4.8767063347729535E-9</v>
      </c>
      <c r="M402" s="6">
        <f t="shared" si="85"/>
        <v>1.9247136583153008E-5</v>
      </c>
      <c r="N402">
        <f t="shared" si="86"/>
        <v>2.24E-4</v>
      </c>
      <c r="O402">
        <f t="shared" si="81"/>
        <v>0.1302774427020503</v>
      </c>
      <c r="P402">
        <f t="shared" si="88"/>
        <v>1.1427067136918707</v>
      </c>
      <c r="Q402">
        <f t="shared" si="89"/>
        <v>0.13651865673810373</v>
      </c>
      <c r="R402">
        <f t="shared" si="90"/>
        <v>0.13651865673810359</v>
      </c>
    </row>
    <row r="403" spans="6:18">
      <c r="F403">
        <f t="shared" si="82"/>
        <v>40.1000000000003</v>
      </c>
      <c r="G403">
        <f t="shared" si="83"/>
        <v>327.5852316043426</v>
      </c>
      <c r="H403">
        <f t="shared" ref="H403:H466" si="91">(G403-Tf)/ml</f>
        <v>1.3027744270205031</v>
      </c>
      <c r="I403" s="4">
        <f t="shared" si="84"/>
        <v>1.2500000000000001E-5</v>
      </c>
      <c r="J403" s="5">
        <f t="shared" ref="J403:J466" si="92">Glob(H403,N403,Dl,Co,kpart)</f>
        <v>1.0772321428571281E-6</v>
      </c>
      <c r="K403" s="5">
        <f t="shared" ref="K403:K466" si="93">I402*dt+K402</f>
        <v>1.0532425516382952E-3</v>
      </c>
      <c r="L403" s="5">
        <f t="shared" si="87"/>
        <v>4.8941108183959579E-9</v>
      </c>
      <c r="M403" s="6">
        <f t="shared" si="85"/>
        <v>1.9292903474473618E-5</v>
      </c>
      <c r="N403">
        <f t="shared" si="86"/>
        <v>2.24E-4</v>
      </c>
      <c r="O403">
        <f t="shared" ref="O403:O466" si="94">O402+(kpart*H402-O402)/L402/R402*(L402*(R403-R402)+R402*MAX(I402,J402)*M402*dt)</f>
        <v>0.1302774427020503</v>
      </c>
      <c r="P403">
        <f t="shared" si="88"/>
        <v>1.142793203662883</v>
      </c>
      <c r="Q403">
        <f t="shared" si="89"/>
        <v>0.13644489111467864</v>
      </c>
      <c r="R403">
        <f t="shared" si="90"/>
        <v>0.1364448911146785</v>
      </c>
    </row>
    <row r="404" spans="6:18">
      <c r="F404">
        <f t="shared" si="82"/>
        <v>40.200000000000301</v>
      </c>
      <c r="G404">
        <f t="shared" si="83"/>
        <v>327.5852316043426</v>
      </c>
      <c r="H404">
        <f t="shared" si="91"/>
        <v>1.3027744270205031</v>
      </c>
      <c r="I404" s="4">
        <f t="shared" si="84"/>
        <v>1.2500000000000001E-5</v>
      </c>
      <c r="J404" s="5">
        <f t="shared" si="92"/>
        <v>1.0772321428571281E-6</v>
      </c>
      <c r="K404" s="5">
        <f t="shared" si="93"/>
        <v>1.0544925516382951E-3</v>
      </c>
      <c r="L404" s="5">
        <f t="shared" si="87"/>
        <v>4.9115566627572456E-9</v>
      </c>
      <c r="M404" s="6">
        <f t="shared" si="85"/>
        <v>1.9338724714701919E-5</v>
      </c>
      <c r="N404">
        <f t="shared" si="86"/>
        <v>2.24E-4</v>
      </c>
      <c r="O404">
        <f t="shared" si="94"/>
        <v>0.1302774427020503</v>
      </c>
      <c r="P404">
        <f t="shared" si="88"/>
        <v>1.1428792830448486</v>
      </c>
      <c r="Q404">
        <f t="shared" si="89"/>
        <v>0.13637147567470992</v>
      </c>
      <c r="R404">
        <f t="shared" si="90"/>
        <v>0.13637147567470978</v>
      </c>
    </row>
    <row r="405" spans="6:18">
      <c r="F405">
        <f t="shared" si="82"/>
        <v>40.300000000000303</v>
      </c>
      <c r="G405">
        <f t="shared" si="83"/>
        <v>327.5852316043426</v>
      </c>
      <c r="H405">
        <f t="shared" si="91"/>
        <v>1.3027744270205031</v>
      </c>
      <c r="I405" s="4">
        <f t="shared" si="84"/>
        <v>1.2500000000000001E-5</v>
      </c>
      <c r="J405" s="5">
        <f t="shared" si="92"/>
        <v>1.0772321428571281E-6</v>
      </c>
      <c r="K405" s="5">
        <f t="shared" si="93"/>
        <v>1.0557425516382951E-3</v>
      </c>
      <c r="L405" s="5">
        <f t="shared" si="87"/>
        <v>4.9290439169442032E-9</v>
      </c>
      <c r="M405" s="6">
        <f t="shared" si="85"/>
        <v>1.9384600303837919E-5</v>
      </c>
      <c r="N405">
        <f t="shared" si="86"/>
        <v>2.24E-4</v>
      </c>
      <c r="O405">
        <f t="shared" si="94"/>
        <v>0.1302774427020503</v>
      </c>
      <c r="P405">
        <f t="shared" si="88"/>
        <v>1.1429649542713378</v>
      </c>
      <c r="Q405">
        <f t="shared" si="89"/>
        <v>0.13629840834265269</v>
      </c>
      <c r="R405">
        <f t="shared" si="90"/>
        <v>0.13629840834265256</v>
      </c>
    </row>
    <row r="406" spans="6:18">
      <c r="F406">
        <f t="shared" si="82"/>
        <v>40.400000000000304</v>
      </c>
      <c r="G406">
        <f t="shared" si="83"/>
        <v>327.5852316043426</v>
      </c>
      <c r="H406">
        <f t="shared" si="91"/>
        <v>1.3027744270205031</v>
      </c>
      <c r="I406" s="4">
        <f t="shared" si="84"/>
        <v>1.2500000000000001E-5</v>
      </c>
      <c r="J406" s="5">
        <f t="shared" si="92"/>
        <v>1.0772321428571281E-6</v>
      </c>
      <c r="K406" s="5">
        <f t="shared" si="93"/>
        <v>1.056992551638295E-3</v>
      </c>
      <c r="L406" s="5">
        <f t="shared" si="87"/>
        <v>4.9465726300442146E-9</v>
      </c>
      <c r="M406" s="6">
        <f t="shared" si="85"/>
        <v>1.9430530241881614E-5</v>
      </c>
      <c r="N406">
        <f t="shared" si="86"/>
        <v>2.24E-4</v>
      </c>
      <c r="O406">
        <f t="shared" si="94"/>
        <v>0.1302774427020503</v>
      </c>
      <c r="P406">
        <f t="shared" si="88"/>
        <v>1.1430502197586327</v>
      </c>
      <c r="Q406">
        <f t="shared" si="89"/>
        <v>0.1362256870577068</v>
      </c>
      <c r="R406">
        <f t="shared" si="90"/>
        <v>0.13622568705770666</v>
      </c>
    </row>
    <row r="407" spans="6:18">
      <c r="F407">
        <f t="shared" si="82"/>
        <v>40.500000000000306</v>
      </c>
      <c r="G407">
        <f t="shared" si="83"/>
        <v>327.5852316043426</v>
      </c>
      <c r="H407">
        <f t="shared" si="91"/>
        <v>1.3027744270205031</v>
      </c>
      <c r="I407" s="4">
        <f t="shared" si="84"/>
        <v>1.2500000000000001E-5</v>
      </c>
      <c r="J407" s="5">
        <f t="shared" si="92"/>
        <v>1.0772321428571281E-6</v>
      </c>
      <c r="K407" s="5">
        <f t="shared" si="93"/>
        <v>1.058242551638295E-3</v>
      </c>
      <c r="L407" s="5">
        <f t="shared" si="87"/>
        <v>4.964142851144664E-9</v>
      </c>
      <c r="M407" s="6">
        <f t="shared" si="85"/>
        <v>1.9476514528832997E-5</v>
      </c>
      <c r="N407">
        <f t="shared" si="86"/>
        <v>2.24E-4</v>
      </c>
      <c r="O407">
        <f t="shared" si="94"/>
        <v>0.1302774427020503</v>
      </c>
      <c r="P407">
        <f t="shared" si="88"/>
        <v>1.1431350819058701</v>
      </c>
      <c r="Q407">
        <f t="shared" si="89"/>
        <v>0.13615330977369464</v>
      </c>
      <c r="R407">
        <f t="shared" si="90"/>
        <v>0.1361533097736945</v>
      </c>
    </row>
    <row r="408" spans="6:18">
      <c r="F408">
        <f t="shared" si="82"/>
        <v>40.600000000000307</v>
      </c>
      <c r="G408">
        <f t="shared" si="83"/>
        <v>327.5852316043426</v>
      </c>
      <c r="H408">
        <f t="shared" si="91"/>
        <v>1.3027744270205031</v>
      </c>
      <c r="I408" s="4">
        <f t="shared" si="84"/>
        <v>1.2500000000000001E-5</v>
      </c>
      <c r="J408" s="5">
        <f t="shared" si="92"/>
        <v>1.0772321428571281E-6</v>
      </c>
      <c r="K408" s="5">
        <f t="shared" si="93"/>
        <v>1.0594925516382949E-3</v>
      </c>
      <c r="L408" s="5">
        <f t="shared" si="87"/>
        <v>4.9817546293329386E-9</v>
      </c>
      <c r="M408" s="6">
        <f t="shared" si="85"/>
        <v>1.9522553164692075E-5</v>
      </c>
      <c r="N408">
        <f t="shared" si="86"/>
        <v>2.24E-4</v>
      </c>
      <c r="O408">
        <f t="shared" si="94"/>
        <v>0.1302774427020503</v>
      </c>
      <c r="P408">
        <f t="shared" si="88"/>
        <v>1.1432195430951839</v>
      </c>
      <c r="Q408">
        <f t="shared" si="89"/>
        <v>0.13608127445894039</v>
      </c>
      <c r="R408">
        <f t="shared" si="90"/>
        <v>0.13608127445894025</v>
      </c>
    </row>
    <row r="409" spans="6:18">
      <c r="F409">
        <f t="shared" si="82"/>
        <v>40.700000000000308</v>
      </c>
      <c r="G409">
        <f t="shared" si="83"/>
        <v>327.5852316043426</v>
      </c>
      <c r="H409">
        <f t="shared" si="91"/>
        <v>1.3027744270205031</v>
      </c>
      <c r="I409" s="4">
        <f t="shared" si="84"/>
        <v>1.2500000000000001E-5</v>
      </c>
      <c r="J409" s="5">
        <f t="shared" si="92"/>
        <v>1.0772321428571281E-6</v>
      </c>
      <c r="K409" s="5">
        <f t="shared" si="93"/>
        <v>1.0607425516382949E-3</v>
      </c>
      <c r="L409" s="5">
        <f t="shared" si="87"/>
        <v>4.9994080136964227E-9</v>
      </c>
      <c r="M409" s="6">
        <f t="shared" si="85"/>
        <v>1.9568646149458848E-5</v>
      </c>
      <c r="N409">
        <f t="shared" si="86"/>
        <v>2.24E-4</v>
      </c>
      <c r="O409">
        <f t="shared" si="94"/>
        <v>0.1302774427020503</v>
      </c>
      <c r="P409">
        <f t="shared" si="88"/>
        <v>1.1433036056918453</v>
      </c>
      <c r="Q409">
        <f t="shared" si="89"/>
        <v>0.13600957909615011</v>
      </c>
      <c r="R409">
        <f t="shared" si="90"/>
        <v>0.13600957909615</v>
      </c>
    </row>
    <row r="410" spans="6:18">
      <c r="F410">
        <f t="shared" si="82"/>
        <v>40.80000000000031</v>
      </c>
      <c r="G410">
        <f t="shared" si="83"/>
        <v>327.5852316043426</v>
      </c>
      <c r="H410">
        <f t="shared" si="91"/>
        <v>1.3027744270205031</v>
      </c>
      <c r="I410" s="4">
        <f t="shared" si="84"/>
        <v>1.2500000000000001E-5</v>
      </c>
      <c r="J410" s="5">
        <f t="shared" si="92"/>
        <v>1.0772321428571281E-6</v>
      </c>
      <c r="K410" s="5">
        <f t="shared" si="93"/>
        <v>1.0619925516382948E-3</v>
      </c>
      <c r="L410" s="5">
        <f t="shared" si="87"/>
        <v>5.0171030533225009E-9</v>
      </c>
      <c r="M410" s="6">
        <f t="shared" si="85"/>
        <v>1.9614793483133314E-5</v>
      </c>
      <c r="N410">
        <f t="shared" si="86"/>
        <v>2.24E-4</v>
      </c>
      <c r="O410">
        <f t="shared" si="94"/>
        <v>0.1302774427020503</v>
      </c>
      <c r="P410">
        <f t="shared" si="88"/>
        <v>1.1433872720444012</v>
      </c>
      <c r="Q410">
        <f t="shared" si="89"/>
        <v>0.13593822168229328</v>
      </c>
      <c r="R410">
        <f t="shared" si="90"/>
        <v>0.13593822168229314</v>
      </c>
    </row>
    <row r="411" spans="6:18">
      <c r="F411">
        <f t="shared" si="82"/>
        <v>40.900000000000311</v>
      </c>
      <c r="G411">
        <f t="shared" si="83"/>
        <v>327.5852316043426</v>
      </c>
      <c r="H411">
        <f t="shared" si="91"/>
        <v>1.3027744270205031</v>
      </c>
      <c r="I411" s="4">
        <f t="shared" si="84"/>
        <v>1.2500000000000001E-5</v>
      </c>
      <c r="J411" s="5">
        <f t="shared" si="92"/>
        <v>1.0772321428571281E-6</v>
      </c>
      <c r="K411" s="5">
        <f t="shared" si="93"/>
        <v>1.0632425516382948E-3</v>
      </c>
      <c r="L411" s="5">
        <f t="shared" si="87"/>
        <v>5.0348397972985599E-9</v>
      </c>
      <c r="M411" s="6">
        <f t="shared" si="85"/>
        <v>1.9660995165715477E-5</v>
      </c>
      <c r="N411">
        <f t="shared" si="86"/>
        <v>2.24E-4</v>
      </c>
      <c r="O411">
        <f t="shared" si="94"/>
        <v>0.1302774427020503</v>
      </c>
      <c r="P411">
        <f t="shared" si="88"/>
        <v>1.143470544484813</v>
      </c>
      <c r="Q411">
        <f t="shared" si="89"/>
        <v>0.13586720022848503</v>
      </c>
      <c r="R411">
        <f t="shared" si="90"/>
        <v>0.13586720022848492</v>
      </c>
    </row>
    <row r="412" spans="6:18">
      <c r="F412">
        <f t="shared" ref="F412:F475" si="95">F411+dt</f>
        <v>41.000000000000313</v>
      </c>
      <c r="G412">
        <f t="shared" si="83"/>
        <v>327.5852316043426</v>
      </c>
      <c r="H412">
        <f t="shared" si="91"/>
        <v>1.3027744270205031</v>
      </c>
      <c r="I412" s="4">
        <f t="shared" si="84"/>
        <v>1.2500000000000001E-5</v>
      </c>
      <c r="J412" s="5">
        <f t="shared" si="92"/>
        <v>1.0772321428571281E-6</v>
      </c>
      <c r="K412" s="5">
        <f t="shared" si="93"/>
        <v>1.0644925516382947E-3</v>
      </c>
      <c r="L412" s="5">
        <f t="shared" si="87"/>
        <v>5.0526182947119846E-9</v>
      </c>
      <c r="M412" s="6">
        <f t="shared" si="85"/>
        <v>1.9707251197205336E-5</v>
      </c>
      <c r="N412">
        <f t="shared" si="86"/>
        <v>2.24E-4</v>
      </c>
      <c r="O412">
        <f t="shared" si="94"/>
        <v>0.1302774427020503</v>
      </c>
      <c r="P412">
        <f t="shared" si="88"/>
        <v>1.1435534253285933</v>
      </c>
      <c r="Q412">
        <f t="shared" si="89"/>
        <v>0.13579651275987001</v>
      </c>
      <c r="R412">
        <f t="shared" si="90"/>
        <v>0.1357965127598699</v>
      </c>
    </row>
    <row r="413" spans="6:18">
      <c r="F413">
        <f t="shared" si="95"/>
        <v>41.100000000000314</v>
      </c>
      <c r="G413">
        <f t="shared" si="83"/>
        <v>327.5852316043426</v>
      </c>
      <c r="H413">
        <f t="shared" si="91"/>
        <v>1.3027744270205031</v>
      </c>
      <c r="I413" s="4">
        <f t="shared" si="84"/>
        <v>1.2500000000000001E-5</v>
      </c>
      <c r="J413" s="5">
        <f t="shared" si="92"/>
        <v>1.0772321428571281E-6</v>
      </c>
      <c r="K413" s="5">
        <f t="shared" si="93"/>
        <v>1.0657425516382947E-3</v>
      </c>
      <c r="L413" s="5">
        <f t="shared" si="87"/>
        <v>5.0704385946501582E-9</v>
      </c>
      <c r="M413" s="6">
        <f t="shared" si="85"/>
        <v>1.975356157760288E-5</v>
      </c>
      <c r="N413">
        <f t="shared" si="86"/>
        <v>2.24E-4</v>
      </c>
      <c r="O413">
        <f t="shared" si="94"/>
        <v>0.1302774427020503</v>
      </c>
      <c r="P413">
        <f t="shared" si="88"/>
        <v>1.1436359168749395</v>
      </c>
      <c r="Q413">
        <f t="shared" si="89"/>
        <v>0.13572615731550686</v>
      </c>
      <c r="R413">
        <f t="shared" si="90"/>
        <v>0.13572615731550675</v>
      </c>
    </row>
    <row r="414" spans="6:18">
      <c r="F414">
        <f t="shared" si="95"/>
        <v>41.200000000000315</v>
      </c>
      <c r="G414">
        <f t="shared" si="83"/>
        <v>327.5852316043426</v>
      </c>
      <c r="H414">
        <f t="shared" si="91"/>
        <v>1.3027744270205031</v>
      </c>
      <c r="I414" s="4">
        <f t="shared" si="84"/>
        <v>1.2500000000000001E-5</v>
      </c>
      <c r="J414" s="5">
        <f t="shared" si="92"/>
        <v>1.0772321428571281E-6</v>
      </c>
      <c r="K414" s="5">
        <f t="shared" si="93"/>
        <v>1.0669925516382946E-3</v>
      </c>
      <c r="L414" s="5">
        <f t="shared" si="87"/>
        <v>5.0883007462004688E-9</v>
      </c>
      <c r="M414" s="6">
        <f t="shared" si="85"/>
        <v>1.9799926306908125E-5</v>
      </c>
      <c r="N414">
        <f t="shared" si="86"/>
        <v>2.24E-4</v>
      </c>
      <c r="O414">
        <f t="shared" si="94"/>
        <v>0.1302774427020503</v>
      </c>
      <c r="P414">
        <f t="shared" si="88"/>
        <v>1.1437180214068694</v>
      </c>
      <c r="Q414">
        <f t="shared" si="89"/>
        <v>0.13565613194825404</v>
      </c>
      <c r="R414">
        <f t="shared" si="90"/>
        <v>0.13565613194825393</v>
      </c>
    </row>
    <row r="415" spans="6:18">
      <c r="F415">
        <f t="shared" si="95"/>
        <v>41.300000000000317</v>
      </c>
      <c r="G415">
        <f t="shared" si="83"/>
        <v>327.5852316043426</v>
      </c>
      <c r="H415">
        <f t="shared" si="91"/>
        <v>1.3027744270205031</v>
      </c>
      <c r="I415" s="4">
        <f t="shared" si="84"/>
        <v>1.2500000000000001E-5</v>
      </c>
      <c r="J415" s="5">
        <f t="shared" si="92"/>
        <v>1.0772321428571281E-6</v>
      </c>
      <c r="K415" s="5">
        <f t="shared" si="93"/>
        <v>1.0682425516382946E-3</v>
      </c>
      <c r="L415" s="5">
        <f t="shared" si="87"/>
        <v>5.1062047984502989E-9</v>
      </c>
      <c r="M415" s="6">
        <f t="shared" si="85"/>
        <v>1.9846345385121059E-5</v>
      </c>
      <c r="N415">
        <f t="shared" si="86"/>
        <v>2.24E-4</v>
      </c>
      <c r="O415">
        <f t="shared" si="94"/>
        <v>0.1302774427020503</v>
      </c>
      <c r="P415">
        <f t="shared" si="88"/>
        <v>1.1437997411913525</v>
      </c>
      <c r="Q415">
        <f t="shared" si="89"/>
        <v>0.13558643472465673</v>
      </c>
      <c r="R415">
        <f t="shared" si="90"/>
        <v>0.13558643472465662</v>
      </c>
    </row>
    <row r="416" spans="6:18">
      <c r="F416">
        <f t="shared" si="95"/>
        <v>41.400000000000318</v>
      </c>
      <c r="G416">
        <f t="shared" si="83"/>
        <v>327.5852316043426</v>
      </c>
      <c r="H416">
        <f t="shared" si="91"/>
        <v>1.3027744270205031</v>
      </c>
      <c r="I416" s="4">
        <f t="shared" si="84"/>
        <v>1.2500000000000001E-5</v>
      </c>
      <c r="J416" s="5">
        <f t="shared" si="92"/>
        <v>1.0772321428571281E-6</v>
      </c>
      <c r="K416" s="5">
        <f t="shared" si="93"/>
        <v>1.0694925516382945E-3</v>
      </c>
      <c r="L416" s="5">
        <f t="shared" si="87"/>
        <v>5.124150800487035E-9</v>
      </c>
      <c r="M416" s="6">
        <f t="shared" si="85"/>
        <v>1.9892818812241689E-5</v>
      </c>
      <c r="N416">
        <f t="shared" si="86"/>
        <v>2.24E-4</v>
      </c>
      <c r="O416">
        <f t="shared" si="94"/>
        <v>0.1302774427020503</v>
      </c>
      <c r="P416">
        <f t="shared" si="88"/>
        <v>1.1438810784794431</v>
      </c>
      <c r="Q416">
        <f t="shared" si="89"/>
        <v>0.13551706372483457</v>
      </c>
      <c r="R416">
        <f t="shared" si="90"/>
        <v>0.13551706372483446</v>
      </c>
    </row>
    <row r="417" spans="6:18">
      <c r="F417">
        <f t="shared" si="95"/>
        <v>41.50000000000032</v>
      </c>
      <c r="G417">
        <f t="shared" si="83"/>
        <v>327.5852316043426</v>
      </c>
      <c r="H417">
        <f t="shared" si="91"/>
        <v>1.3027744270205031</v>
      </c>
      <c r="I417" s="4">
        <f t="shared" si="84"/>
        <v>1.2500000000000001E-5</v>
      </c>
      <c r="J417" s="5">
        <f t="shared" si="92"/>
        <v>1.0772321428571281E-6</v>
      </c>
      <c r="K417" s="5">
        <f t="shared" si="93"/>
        <v>1.0707425516382945E-3</v>
      </c>
      <c r="L417" s="5">
        <f t="shared" si="87"/>
        <v>5.1421388013980628E-9</v>
      </c>
      <c r="M417" s="6">
        <f t="shared" si="85"/>
        <v>1.9939346588270013E-5</v>
      </c>
      <c r="N417">
        <f t="shared" si="86"/>
        <v>2.24E-4</v>
      </c>
      <c r="O417">
        <f t="shared" si="94"/>
        <v>0.1302774427020503</v>
      </c>
      <c r="P417">
        <f t="shared" si="88"/>
        <v>1.1439620355064091</v>
      </c>
      <c r="Q417">
        <f t="shared" si="89"/>
        <v>0.13544801704237075</v>
      </c>
      <c r="R417">
        <f t="shared" si="90"/>
        <v>0.13544801704237064</v>
      </c>
    </row>
    <row r="418" spans="6:18">
      <c r="F418">
        <f t="shared" si="95"/>
        <v>41.600000000000321</v>
      </c>
      <c r="G418">
        <f t="shared" si="83"/>
        <v>327.5852316043426</v>
      </c>
      <c r="H418">
        <f t="shared" si="91"/>
        <v>1.3027744270205031</v>
      </c>
      <c r="I418" s="4">
        <f t="shared" si="84"/>
        <v>1.2500000000000001E-5</v>
      </c>
      <c r="J418" s="5">
        <f t="shared" si="92"/>
        <v>1.0772321428571281E-6</v>
      </c>
      <c r="K418" s="5">
        <f t="shared" si="93"/>
        <v>1.0719925516382944E-3</v>
      </c>
      <c r="L418" s="5">
        <f t="shared" si="87"/>
        <v>5.1601688502707664E-9</v>
      </c>
      <c r="M418" s="6">
        <f t="shared" si="85"/>
        <v>1.9985928713206025E-5</v>
      </c>
      <c r="N418">
        <f t="shared" si="86"/>
        <v>2.24E-4</v>
      </c>
      <c r="O418">
        <f t="shared" si="94"/>
        <v>0.1302774427020503</v>
      </c>
      <c r="P418">
        <f t="shared" si="88"/>
        <v>1.1440426144918616</v>
      </c>
      <c r="Q418">
        <f t="shared" si="89"/>
        <v>0.13537929278420191</v>
      </c>
      <c r="R418">
        <f t="shared" si="90"/>
        <v>0.1353792927842018</v>
      </c>
    </row>
    <row r="419" spans="6:18">
      <c r="F419">
        <f t="shared" si="95"/>
        <v>41.700000000000323</v>
      </c>
      <c r="G419">
        <f t="shared" si="83"/>
        <v>327.5852316043426</v>
      </c>
      <c r="H419">
        <f t="shared" si="91"/>
        <v>1.3027744270205031</v>
      </c>
      <c r="I419" s="4">
        <f t="shared" si="84"/>
        <v>1.2500000000000001E-5</v>
      </c>
      <c r="J419" s="5">
        <f t="shared" si="92"/>
        <v>1.0772321428571281E-6</v>
      </c>
      <c r="K419" s="5">
        <f t="shared" si="93"/>
        <v>1.0732425516382944E-3</v>
      </c>
      <c r="L419" s="5">
        <f t="shared" si="87"/>
        <v>5.1782409961925331E-9</v>
      </c>
      <c r="M419" s="6">
        <f t="shared" si="85"/>
        <v>2.0032565187049743E-5</v>
      </c>
      <c r="N419">
        <f t="shared" si="86"/>
        <v>2.24E-4</v>
      </c>
      <c r="O419">
        <f t="shared" si="94"/>
        <v>0.1302774427020503</v>
      </c>
      <c r="P419">
        <f t="shared" si="88"/>
        <v>1.1441228176398826</v>
      </c>
      <c r="Q419">
        <f t="shared" si="89"/>
        <v>0.13531088907050914</v>
      </c>
      <c r="R419">
        <f t="shared" si="90"/>
        <v>0.13531088907050906</v>
      </c>
    </row>
    <row r="420" spans="6:18">
      <c r="F420">
        <f t="shared" si="95"/>
        <v>41.800000000000324</v>
      </c>
      <c r="G420">
        <f t="shared" si="83"/>
        <v>327.5852316043426</v>
      </c>
      <c r="H420">
        <f t="shared" si="91"/>
        <v>1.3027744270205031</v>
      </c>
      <c r="I420" s="4">
        <f t="shared" si="84"/>
        <v>1.2500000000000001E-5</v>
      </c>
      <c r="J420" s="5">
        <f t="shared" si="92"/>
        <v>1.0772321428571281E-6</v>
      </c>
      <c r="K420" s="5">
        <f t="shared" si="93"/>
        <v>1.0744925516382943E-3</v>
      </c>
      <c r="L420" s="5">
        <f t="shared" si="87"/>
        <v>5.1963552882507446E-9</v>
      </c>
      <c r="M420" s="6">
        <f t="shared" si="85"/>
        <v>2.0079256009801143E-5</v>
      </c>
      <c r="N420">
        <f t="shared" si="86"/>
        <v>2.24E-4</v>
      </c>
      <c r="O420">
        <f t="shared" si="94"/>
        <v>0.1302774427020503</v>
      </c>
      <c r="P420">
        <f t="shared" si="88"/>
        <v>1.1442026471391513</v>
      </c>
      <c r="Q420">
        <f t="shared" si="89"/>
        <v>0.13524280403461011</v>
      </c>
      <c r="R420">
        <f t="shared" si="90"/>
        <v>0.13524280403461003</v>
      </c>
    </row>
    <row r="421" spans="6:18">
      <c r="F421">
        <f t="shared" si="95"/>
        <v>41.900000000000325</v>
      </c>
      <c r="G421">
        <f t="shared" si="83"/>
        <v>327.5852316043426</v>
      </c>
      <c r="H421">
        <f t="shared" si="91"/>
        <v>1.3027744270205031</v>
      </c>
      <c r="I421" s="4">
        <f t="shared" si="84"/>
        <v>1.2500000000000001E-5</v>
      </c>
      <c r="J421" s="5">
        <f t="shared" si="92"/>
        <v>1.0772321428571281E-6</v>
      </c>
      <c r="K421" s="5">
        <f t="shared" si="93"/>
        <v>1.0757425516382943E-3</v>
      </c>
      <c r="L421" s="5">
        <f t="shared" si="87"/>
        <v>5.2145117755327889E-9</v>
      </c>
      <c r="M421" s="6">
        <f t="shared" si="85"/>
        <v>2.012600118146024E-5</v>
      </c>
      <c r="N421">
        <f t="shared" si="86"/>
        <v>2.24E-4</v>
      </c>
      <c r="O421">
        <f t="shared" si="94"/>
        <v>0.1302774427020503</v>
      </c>
      <c r="P421">
        <f t="shared" si="88"/>
        <v>1.1442821051630705</v>
      </c>
      <c r="Q421">
        <f t="shared" si="89"/>
        <v>0.1351750358228519</v>
      </c>
      <c r="R421">
        <f t="shared" si="90"/>
        <v>0.13517503582285181</v>
      </c>
    </row>
    <row r="422" spans="6:18">
      <c r="F422">
        <f t="shared" si="95"/>
        <v>42.000000000000327</v>
      </c>
      <c r="G422">
        <f t="shared" si="83"/>
        <v>327.5852316043426</v>
      </c>
      <c r="H422">
        <f t="shared" si="91"/>
        <v>1.3027744270205031</v>
      </c>
      <c r="I422" s="4">
        <f t="shared" si="84"/>
        <v>1.2500000000000001E-5</v>
      </c>
      <c r="J422" s="5">
        <f t="shared" si="92"/>
        <v>1.0772321428571281E-6</v>
      </c>
      <c r="K422" s="5">
        <f t="shared" si="93"/>
        <v>1.0769925516382942E-3</v>
      </c>
      <c r="L422" s="5">
        <f t="shared" si="87"/>
        <v>5.2327105071260509E-9</v>
      </c>
      <c r="M422" s="6">
        <f t="shared" si="85"/>
        <v>2.0172800702027033E-5</v>
      </c>
      <c r="N422">
        <f t="shared" si="86"/>
        <v>2.24E-4</v>
      </c>
      <c r="O422">
        <f t="shared" si="94"/>
        <v>0.1302774427020503</v>
      </c>
      <c r="P422">
        <f t="shared" si="88"/>
        <v>1.1443611938698897</v>
      </c>
      <c r="Q422">
        <f t="shared" si="89"/>
        <v>0.13510758259450517</v>
      </c>
      <c r="R422">
        <f t="shared" si="90"/>
        <v>0.13510758259450509</v>
      </c>
    </row>
    <row r="423" spans="6:18">
      <c r="F423">
        <f t="shared" si="95"/>
        <v>42.100000000000328</v>
      </c>
      <c r="G423">
        <f t="shared" si="83"/>
        <v>327.5852316043426</v>
      </c>
      <c r="H423">
        <f t="shared" si="91"/>
        <v>1.3027744270205031</v>
      </c>
      <c r="I423" s="4">
        <f t="shared" si="84"/>
        <v>1.2500000000000001E-5</v>
      </c>
      <c r="J423" s="5">
        <f t="shared" si="92"/>
        <v>1.0772321428571281E-6</v>
      </c>
      <c r="K423" s="5">
        <f t="shared" si="93"/>
        <v>1.0782425516382942E-3</v>
      </c>
      <c r="L423" s="5">
        <f t="shared" si="87"/>
        <v>5.2509515321179157E-9</v>
      </c>
      <c r="M423" s="6">
        <f t="shared" si="85"/>
        <v>2.0219654571501518E-5</v>
      </c>
      <c r="N423">
        <f t="shared" si="86"/>
        <v>2.24E-4</v>
      </c>
      <c r="O423">
        <f t="shared" si="94"/>
        <v>0.1302774427020503</v>
      </c>
      <c r="P423">
        <f t="shared" si="88"/>
        <v>1.1444399154028286</v>
      </c>
      <c r="Q423">
        <f t="shared" si="89"/>
        <v>0.13504044252165912</v>
      </c>
      <c r="R423">
        <f t="shared" si="90"/>
        <v>0.13504044252165903</v>
      </c>
    </row>
    <row r="424" spans="6:18">
      <c r="F424">
        <f t="shared" si="95"/>
        <v>42.20000000000033</v>
      </c>
      <c r="G424">
        <f t="shared" si="83"/>
        <v>327.5852316043426</v>
      </c>
      <c r="H424">
        <f t="shared" si="91"/>
        <v>1.3027744270205031</v>
      </c>
      <c r="I424" s="4">
        <f t="shared" si="84"/>
        <v>1.2500000000000001E-5</v>
      </c>
      <c r="J424" s="5">
        <f t="shared" si="92"/>
        <v>1.0772321428571281E-6</v>
      </c>
      <c r="K424" s="5">
        <f t="shared" si="93"/>
        <v>1.0794925516382941E-3</v>
      </c>
      <c r="L424" s="5">
        <f t="shared" si="87"/>
        <v>5.2692348995957663E-9</v>
      </c>
      <c r="M424" s="6">
        <f t="shared" si="85"/>
        <v>2.0266562789883691E-5</v>
      </c>
      <c r="N424">
        <f t="shared" si="86"/>
        <v>2.24E-4</v>
      </c>
      <c r="O424">
        <f t="shared" si="94"/>
        <v>0.1302774427020503</v>
      </c>
      <c r="P424">
        <f t="shared" si="88"/>
        <v>1.1445182718901994</v>
      </c>
      <c r="Q424">
        <f t="shared" si="89"/>
        <v>0.13497361378911743</v>
      </c>
      <c r="R424">
        <f t="shared" si="90"/>
        <v>0.13497361378911735</v>
      </c>
    </row>
    <row r="425" spans="6:18">
      <c r="F425">
        <f t="shared" si="95"/>
        <v>42.300000000000331</v>
      </c>
      <c r="G425">
        <f t="shared" si="83"/>
        <v>327.5852316043426</v>
      </c>
      <c r="H425">
        <f t="shared" si="91"/>
        <v>1.3027744270205031</v>
      </c>
      <c r="I425" s="4">
        <f t="shared" si="84"/>
        <v>1.2500000000000001E-5</v>
      </c>
      <c r="J425" s="5">
        <f t="shared" si="92"/>
        <v>1.0772321428571281E-6</v>
      </c>
      <c r="K425" s="5">
        <f t="shared" si="93"/>
        <v>1.0807425516382941E-3</v>
      </c>
      <c r="L425" s="5">
        <f t="shared" si="87"/>
        <v>5.2875606586469926E-9</v>
      </c>
      <c r="M425" s="6">
        <f t="shared" si="85"/>
        <v>2.0313525357173573E-5</v>
      </c>
      <c r="N425">
        <f t="shared" si="86"/>
        <v>2.24E-4</v>
      </c>
      <c r="O425">
        <f t="shared" si="94"/>
        <v>0.1302774427020503</v>
      </c>
      <c r="P425">
        <f t="shared" si="88"/>
        <v>1.1445962654455277</v>
      </c>
      <c r="Q425">
        <f t="shared" si="89"/>
        <v>0.13490709459429528</v>
      </c>
      <c r="R425">
        <f t="shared" si="90"/>
        <v>0.13490709459429523</v>
      </c>
    </row>
    <row r="426" spans="6:18">
      <c r="F426">
        <f t="shared" si="95"/>
        <v>42.400000000000333</v>
      </c>
      <c r="G426">
        <f t="shared" si="83"/>
        <v>327.5852316043426</v>
      </c>
      <c r="H426">
        <f t="shared" si="91"/>
        <v>1.3027744270205031</v>
      </c>
      <c r="I426" s="4">
        <f t="shared" si="84"/>
        <v>1.2500000000000001E-5</v>
      </c>
      <c r="J426" s="5">
        <f t="shared" si="92"/>
        <v>1.0772321428571281E-6</v>
      </c>
      <c r="K426" s="5">
        <f t="shared" si="93"/>
        <v>1.081992551638294E-3</v>
      </c>
      <c r="L426" s="5">
        <f t="shared" si="87"/>
        <v>5.3059288583589746E-9</v>
      </c>
      <c r="M426" s="6">
        <f t="shared" si="85"/>
        <v>2.0360542273371133E-5</v>
      </c>
      <c r="N426">
        <f t="shared" si="86"/>
        <v>2.24E-4</v>
      </c>
      <c r="O426">
        <f t="shared" si="94"/>
        <v>0.1302774427020503</v>
      </c>
      <c r="P426">
        <f t="shared" si="88"/>
        <v>1.1446738981676714</v>
      </c>
      <c r="Q426">
        <f t="shared" si="89"/>
        <v>0.13484088314711723</v>
      </c>
      <c r="R426">
        <f t="shared" si="90"/>
        <v>0.13484088314711717</v>
      </c>
    </row>
    <row r="427" spans="6:18">
      <c r="F427">
        <f t="shared" si="95"/>
        <v>42.500000000000334</v>
      </c>
      <c r="G427">
        <f t="shared" si="83"/>
        <v>327.5852316043426</v>
      </c>
      <c r="H427">
        <f t="shared" si="91"/>
        <v>1.3027744270205031</v>
      </c>
      <c r="I427" s="4">
        <f t="shared" si="84"/>
        <v>1.2500000000000001E-5</v>
      </c>
      <c r="J427" s="5">
        <f t="shared" si="92"/>
        <v>1.0772321428571281E-6</v>
      </c>
      <c r="K427" s="5">
        <f t="shared" si="93"/>
        <v>1.083242551638294E-3</v>
      </c>
      <c r="L427" s="5">
        <f t="shared" si="87"/>
        <v>5.3243395478191012E-9</v>
      </c>
      <c r="M427" s="6">
        <f t="shared" si="85"/>
        <v>2.0407613538476395E-5</v>
      </c>
      <c r="N427">
        <f t="shared" si="86"/>
        <v>2.24E-4</v>
      </c>
      <c r="O427">
        <f t="shared" si="94"/>
        <v>0.1302774427020503</v>
      </c>
      <c r="P427">
        <f t="shared" si="88"/>
        <v>1.14475117214094</v>
      </c>
      <c r="Q427">
        <f t="shared" si="89"/>
        <v>0.13477497766991595</v>
      </c>
      <c r="R427">
        <f t="shared" si="90"/>
        <v>0.13477497766991589</v>
      </c>
    </row>
    <row r="428" spans="6:18">
      <c r="F428">
        <f t="shared" si="95"/>
        <v>42.600000000000335</v>
      </c>
      <c r="G428">
        <f t="shared" si="83"/>
        <v>327.5852316043426</v>
      </c>
      <c r="H428">
        <f t="shared" si="91"/>
        <v>1.3027744270205031</v>
      </c>
      <c r="I428" s="4">
        <f t="shared" si="84"/>
        <v>1.2500000000000001E-5</v>
      </c>
      <c r="J428" s="5">
        <f t="shared" si="92"/>
        <v>1.0772321428571281E-6</v>
      </c>
      <c r="K428" s="5">
        <f t="shared" si="93"/>
        <v>1.0844925516382939E-3</v>
      </c>
      <c r="L428" s="5">
        <f t="shared" si="87"/>
        <v>5.3427927761147565E-9</v>
      </c>
      <c r="M428" s="6">
        <f t="shared" si="85"/>
        <v>2.0454739152489352E-5</v>
      </c>
      <c r="N428">
        <f t="shared" si="86"/>
        <v>2.24E-4</v>
      </c>
      <c r="O428">
        <f t="shared" si="94"/>
        <v>0.1302774427020503</v>
      </c>
      <c r="P428">
        <f t="shared" si="88"/>
        <v>1.1448280894352121</v>
      </c>
      <c r="Q428">
        <f t="shared" si="89"/>
        <v>0.1347093763973321</v>
      </c>
      <c r="R428">
        <f t="shared" si="90"/>
        <v>0.13470937639733205</v>
      </c>
    </row>
    <row r="429" spans="6:18">
      <c r="F429">
        <f t="shared" si="95"/>
        <v>42.700000000000337</v>
      </c>
      <c r="G429">
        <f t="shared" si="83"/>
        <v>327.5852316043426</v>
      </c>
      <c r="H429">
        <f t="shared" si="91"/>
        <v>1.3027744270205031</v>
      </c>
      <c r="I429" s="4">
        <f t="shared" si="84"/>
        <v>1.2500000000000001E-5</v>
      </c>
      <c r="J429" s="5">
        <f t="shared" si="92"/>
        <v>1.0772321428571281E-6</v>
      </c>
      <c r="K429" s="5">
        <f t="shared" si="93"/>
        <v>1.0857425516382939E-3</v>
      </c>
      <c r="L429" s="5">
        <f t="shared" si="87"/>
        <v>5.3612885923333238E-9</v>
      </c>
      <c r="M429" s="6">
        <f t="shared" si="85"/>
        <v>2.0501919115409994E-5</v>
      </c>
      <c r="N429">
        <f t="shared" si="86"/>
        <v>2.24E-4</v>
      </c>
      <c r="O429">
        <f t="shared" si="94"/>
        <v>0.1302774427020503</v>
      </c>
      <c r="P429">
        <f t="shared" si="88"/>
        <v>1.1449046521060511</v>
      </c>
      <c r="Q429">
        <f t="shared" si="89"/>
        <v>0.13464407757621499</v>
      </c>
      <c r="R429">
        <f t="shared" si="90"/>
        <v>0.13464407757621494</v>
      </c>
    </row>
    <row r="430" spans="6:18">
      <c r="F430">
        <f t="shared" si="95"/>
        <v>42.800000000000338</v>
      </c>
      <c r="G430">
        <f t="shared" si="83"/>
        <v>327.5852316043426</v>
      </c>
      <c r="H430">
        <f t="shared" si="91"/>
        <v>1.3027744270205031</v>
      </c>
      <c r="I430" s="4">
        <f t="shared" si="84"/>
        <v>1.2500000000000001E-5</v>
      </c>
      <c r="J430" s="5">
        <f t="shared" si="92"/>
        <v>1.0772321428571281E-6</v>
      </c>
      <c r="K430" s="5">
        <f t="shared" si="93"/>
        <v>1.0869925516382938E-3</v>
      </c>
      <c r="L430" s="5">
        <f t="shared" si="87"/>
        <v>5.3798270455621921E-9</v>
      </c>
      <c r="M430" s="6">
        <f t="shared" si="85"/>
        <v>2.0549153427238338E-5</v>
      </c>
      <c r="N430">
        <f t="shared" si="86"/>
        <v>2.24E-4</v>
      </c>
      <c r="O430">
        <f t="shared" si="94"/>
        <v>0.1302774427020503</v>
      </c>
      <c r="P430">
        <f t="shared" si="88"/>
        <v>1.1449808621948225</v>
      </c>
      <c r="Q430">
        <f t="shared" si="89"/>
        <v>0.13457907946552422</v>
      </c>
      <c r="R430">
        <f t="shared" si="90"/>
        <v>0.13457907946552417</v>
      </c>
    </row>
    <row r="431" spans="6:18">
      <c r="F431">
        <f t="shared" si="95"/>
        <v>42.90000000000034</v>
      </c>
      <c r="G431">
        <f t="shared" si="83"/>
        <v>327.5852316043426</v>
      </c>
      <c r="H431">
        <f t="shared" si="91"/>
        <v>1.3027744270205031</v>
      </c>
      <c r="I431" s="4">
        <f t="shared" si="84"/>
        <v>1.2500000000000001E-5</v>
      </c>
      <c r="J431" s="5">
        <f t="shared" si="92"/>
        <v>1.0772321428571281E-6</v>
      </c>
      <c r="K431" s="5">
        <f t="shared" si="93"/>
        <v>1.0882425516382938E-3</v>
      </c>
      <c r="L431" s="5">
        <f t="shared" si="87"/>
        <v>5.3984081848887436E-9</v>
      </c>
      <c r="M431" s="6">
        <f t="shared" si="85"/>
        <v>2.0596442087974373E-5</v>
      </c>
      <c r="N431">
        <f t="shared" si="86"/>
        <v>2.24E-4</v>
      </c>
      <c r="O431">
        <f t="shared" si="94"/>
        <v>0.1302774427020503</v>
      </c>
      <c r="P431">
        <f t="shared" si="88"/>
        <v>1.1450567217288055</v>
      </c>
      <c r="Q431">
        <f t="shared" si="89"/>
        <v>0.13451438033623214</v>
      </c>
      <c r="R431">
        <f t="shared" si="90"/>
        <v>0.13451438033623209</v>
      </c>
    </row>
    <row r="432" spans="6:18">
      <c r="F432">
        <f t="shared" si="95"/>
        <v>43.000000000000341</v>
      </c>
      <c r="G432">
        <f t="shared" si="83"/>
        <v>327.5852316043426</v>
      </c>
      <c r="H432">
        <f t="shared" si="91"/>
        <v>1.3027744270205031</v>
      </c>
      <c r="I432" s="4">
        <f t="shared" si="84"/>
        <v>1.2500000000000001E-5</v>
      </c>
      <c r="J432" s="5">
        <f t="shared" si="92"/>
        <v>1.0772321428571281E-6</v>
      </c>
      <c r="K432" s="5">
        <f t="shared" si="93"/>
        <v>1.0894925516382937E-3</v>
      </c>
      <c r="L432" s="5">
        <f t="shared" si="87"/>
        <v>5.4170320594003643E-9</v>
      </c>
      <c r="M432" s="6">
        <f t="shared" si="85"/>
        <v>2.06437850976181E-5</v>
      </c>
      <c r="N432">
        <f t="shared" si="86"/>
        <v>2.24E-4</v>
      </c>
      <c r="O432">
        <f t="shared" si="94"/>
        <v>0.1302774427020503</v>
      </c>
      <c r="P432">
        <f t="shared" si="88"/>
        <v>1.1451322327213083</v>
      </c>
      <c r="Q432">
        <f t="shared" si="89"/>
        <v>0.13444997847122728</v>
      </c>
      <c r="R432">
        <f t="shared" si="90"/>
        <v>0.13444997847122725</v>
      </c>
    </row>
    <row r="433" spans="6:18">
      <c r="F433">
        <f t="shared" si="95"/>
        <v>43.100000000000342</v>
      </c>
      <c r="G433">
        <f t="shared" si="83"/>
        <v>327.5852316043426</v>
      </c>
      <c r="H433">
        <f t="shared" si="91"/>
        <v>1.3027744270205031</v>
      </c>
      <c r="I433" s="4">
        <f t="shared" si="84"/>
        <v>1.2500000000000001E-5</v>
      </c>
      <c r="J433" s="5">
        <f t="shared" si="92"/>
        <v>1.0772321428571281E-6</v>
      </c>
      <c r="K433" s="5">
        <f t="shared" si="93"/>
        <v>1.0907425516382937E-3</v>
      </c>
      <c r="L433" s="5">
        <f t="shared" si="87"/>
        <v>5.4356987181844405E-9</v>
      </c>
      <c r="M433" s="6">
        <f t="shared" si="85"/>
        <v>2.0691182456169526E-5</v>
      </c>
      <c r="N433">
        <f t="shared" si="86"/>
        <v>2.24E-4</v>
      </c>
      <c r="O433">
        <f t="shared" si="94"/>
        <v>0.1302774427020503</v>
      </c>
      <c r="P433">
        <f t="shared" si="88"/>
        <v>1.1452073971717791</v>
      </c>
      <c r="Q433">
        <f t="shared" si="89"/>
        <v>0.13438587216521872</v>
      </c>
      <c r="R433">
        <f t="shared" si="90"/>
        <v>0.13438587216521869</v>
      </c>
    </row>
    <row r="434" spans="6:18">
      <c r="F434">
        <f t="shared" si="95"/>
        <v>43.200000000000344</v>
      </c>
      <c r="G434">
        <f t="shared" si="83"/>
        <v>327.5852316043426</v>
      </c>
      <c r="H434">
        <f t="shared" si="91"/>
        <v>1.3027744270205031</v>
      </c>
      <c r="I434" s="4">
        <f t="shared" si="84"/>
        <v>1.2500000000000001E-5</v>
      </c>
      <c r="J434" s="5">
        <f t="shared" si="92"/>
        <v>1.0772321428571281E-6</v>
      </c>
      <c r="K434" s="5">
        <f t="shared" si="93"/>
        <v>1.0919925516382936E-3</v>
      </c>
      <c r="L434" s="5">
        <f t="shared" si="87"/>
        <v>5.4544082103283548E-9</v>
      </c>
      <c r="M434" s="6">
        <f t="shared" si="85"/>
        <v>2.0738634163628637E-5</v>
      </c>
      <c r="N434">
        <f t="shared" si="86"/>
        <v>2.24E-4</v>
      </c>
      <c r="O434">
        <f t="shared" si="94"/>
        <v>0.1302774427020503</v>
      </c>
      <c r="P434">
        <f t="shared" si="88"/>
        <v>1.1452822170659183</v>
      </c>
      <c r="Q434">
        <f t="shared" si="89"/>
        <v>0.13432205972464115</v>
      </c>
      <c r="R434">
        <f t="shared" si="90"/>
        <v>0.13432205972464112</v>
      </c>
    </row>
    <row r="435" spans="6:18">
      <c r="F435">
        <f t="shared" si="95"/>
        <v>43.300000000000345</v>
      </c>
      <c r="G435">
        <f t="shared" si="83"/>
        <v>327.5852316043426</v>
      </c>
      <c r="H435">
        <f t="shared" si="91"/>
        <v>1.3027744270205031</v>
      </c>
      <c r="I435" s="4">
        <f t="shared" si="84"/>
        <v>1.2500000000000001E-5</v>
      </c>
      <c r="J435" s="5">
        <f t="shared" si="92"/>
        <v>1.0772321428571281E-6</v>
      </c>
      <c r="K435" s="5">
        <f t="shared" si="93"/>
        <v>1.0932425516382935E-3</v>
      </c>
      <c r="L435" s="5">
        <f t="shared" si="87"/>
        <v>5.4731605849194961E-9</v>
      </c>
      <c r="M435" s="6">
        <f t="shared" si="85"/>
        <v>2.0786140219995449E-5</v>
      </c>
      <c r="N435">
        <f t="shared" si="86"/>
        <v>2.24E-4</v>
      </c>
      <c r="O435">
        <f t="shared" si="94"/>
        <v>0.1302774427020503</v>
      </c>
      <c r="P435">
        <f t="shared" si="88"/>
        <v>1.1453566943757878</v>
      </c>
      <c r="Q435">
        <f t="shared" si="89"/>
        <v>0.134258539467561</v>
      </c>
      <c r="R435">
        <f t="shared" si="90"/>
        <v>0.13425853946756097</v>
      </c>
    </row>
    <row r="436" spans="6:18">
      <c r="F436">
        <f t="shared" si="95"/>
        <v>43.400000000000347</v>
      </c>
      <c r="G436">
        <f t="shared" si="83"/>
        <v>327.5852316043426</v>
      </c>
      <c r="H436">
        <f t="shared" si="91"/>
        <v>1.3027744270205031</v>
      </c>
      <c r="I436" s="4">
        <f t="shared" si="84"/>
        <v>1.2500000000000001E-5</v>
      </c>
      <c r="J436" s="5">
        <f t="shared" si="92"/>
        <v>1.0772321428571281E-6</v>
      </c>
      <c r="K436" s="5">
        <f t="shared" si="93"/>
        <v>1.0944925516382935E-3</v>
      </c>
      <c r="L436" s="5">
        <f t="shared" si="87"/>
        <v>5.4919558910452467E-9</v>
      </c>
      <c r="M436" s="6">
        <f t="shared" si="85"/>
        <v>2.083370062526995E-5</v>
      </c>
      <c r="N436">
        <f t="shared" si="86"/>
        <v>2.24E-4</v>
      </c>
      <c r="O436">
        <f t="shared" si="94"/>
        <v>0.1302774427020503</v>
      </c>
      <c r="P436">
        <f t="shared" si="88"/>
        <v>1.1454308310599211</v>
      </c>
      <c r="Q436">
        <f t="shared" si="89"/>
        <v>0.13419530972358332</v>
      </c>
      <c r="R436">
        <f t="shared" si="90"/>
        <v>0.13419530972358326</v>
      </c>
    </row>
    <row r="437" spans="6:18">
      <c r="F437">
        <f t="shared" si="95"/>
        <v>43.500000000000348</v>
      </c>
      <c r="G437">
        <f t="shared" si="83"/>
        <v>327.5852316043426</v>
      </c>
      <c r="H437">
        <f t="shared" si="91"/>
        <v>1.3027744270205031</v>
      </c>
      <c r="I437" s="4">
        <f t="shared" si="84"/>
        <v>1.2500000000000001E-5</v>
      </c>
      <c r="J437" s="5">
        <f t="shared" si="92"/>
        <v>1.0772321428571281E-6</v>
      </c>
      <c r="K437" s="5">
        <f t="shared" si="93"/>
        <v>1.0957425516382934E-3</v>
      </c>
      <c r="L437" s="5">
        <f t="shared" si="87"/>
        <v>5.5107941777929934E-9</v>
      </c>
      <c r="M437" s="6">
        <f t="shared" si="85"/>
        <v>2.0881315379452153E-5</v>
      </c>
      <c r="N437">
        <f t="shared" si="86"/>
        <v>2.24E-4</v>
      </c>
      <c r="O437">
        <f t="shared" si="94"/>
        <v>0.1302774427020503</v>
      </c>
      <c r="P437">
        <f t="shared" si="88"/>
        <v>1.1455046290634296</v>
      </c>
      <c r="Q437">
        <f t="shared" si="89"/>
        <v>0.13413236883375948</v>
      </c>
      <c r="R437">
        <f t="shared" si="90"/>
        <v>0.1341323688337594</v>
      </c>
    </row>
    <row r="438" spans="6:18">
      <c r="F438">
        <f t="shared" si="95"/>
        <v>43.60000000000035</v>
      </c>
      <c r="G438">
        <f t="shared" si="83"/>
        <v>327.5852316043426</v>
      </c>
      <c r="H438">
        <f t="shared" si="91"/>
        <v>1.3027744270205031</v>
      </c>
      <c r="I438" s="4">
        <f t="shared" si="84"/>
        <v>1.2500000000000001E-5</v>
      </c>
      <c r="J438" s="5">
        <f t="shared" si="92"/>
        <v>1.0772321428571281E-6</v>
      </c>
      <c r="K438" s="5">
        <f t="shared" si="93"/>
        <v>1.0969925516382934E-3</v>
      </c>
      <c r="L438" s="5">
        <f t="shared" si="87"/>
        <v>5.52967549425012E-9</v>
      </c>
      <c r="M438" s="6">
        <f t="shared" si="85"/>
        <v>2.0928984482542041E-5</v>
      </c>
      <c r="N438">
        <f t="shared" si="86"/>
        <v>2.24E-4</v>
      </c>
      <c r="O438">
        <f t="shared" si="94"/>
        <v>0.1302774427020503</v>
      </c>
      <c r="P438">
        <f t="shared" si="88"/>
        <v>1.1455780903181128</v>
      </c>
      <c r="Q438">
        <f t="shared" si="89"/>
        <v>0.13406971515049582</v>
      </c>
      <c r="R438">
        <f t="shared" si="90"/>
        <v>0.13406971515049573</v>
      </c>
    </row>
    <row r="439" spans="6:18">
      <c r="F439">
        <f t="shared" si="95"/>
        <v>43.700000000000351</v>
      </c>
      <c r="G439">
        <f t="shared" si="83"/>
        <v>327.5852316043426</v>
      </c>
      <c r="H439">
        <f t="shared" si="91"/>
        <v>1.3027744270205031</v>
      </c>
      <c r="I439" s="4">
        <f t="shared" si="84"/>
        <v>1.2500000000000001E-5</v>
      </c>
      <c r="J439" s="5">
        <f t="shared" si="92"/>
        <v>1.0772321428571281E-6</v>
      </c>
      <c r="K439" s="5">
        <f t="shared" si="93"/>
        <v>1.0982425516382933E-3</v>
      </c>
      <c r="L439" s="5">
        <f t="shared" si="87"/>
        <v>5.5485998895040115E-9</v>
      </c>
      <c r="M439" s="6">
        <f t="shared" si="85"/>
        <v>2.0976707934539624E-5</v>
      </c>
      <c r="N439">
        <f t="shared" si="86"/>
        <v>2.24E-4</v>
      </c>
      <c r="O439">
        <f t="shared" si="94"/>
        <v>0.1302774427020503</v>
      </c>
      <c r="P439">
        <f t="shared" si="88"/>
        <v>1.1456512167425614</v>
      </c>
      <c r="Q439">
        <f t="shared" si="89"/>
        <v>0.13400734703746311</v>
      </c>
      <c r="R439">
        <f t="shared" si="90"/>
        <v>0.13400734703746303</v>
      </c>
    </row>
    <row r="440" spans="6:18">
      <c r="F440">
        <f t="shared" si="95"/>
        <v>43.800000000000352</v>
      </c>
      <c r="G440">
        <f t="shared" si="83"/>
        <v>327.5852316043426</v>
      </c>
      <c r="H440">
        <f t="shared" si="91"/>
        <v>1.3027744270205031</v>
      </c>
      <c r="I440" s="4">
        <f t="shared" si="84"/>
        <v>1.2500000000000001E-5</v>
      </c>
      <c r="J440" s="5">
        <f t="shared" si="92"/>
        <v>1.0772321428571281E-6</v>
      </c>
      <c r="K440" s="5">
        <f t="shared" si="93"/>
        <v>1.0994925516382933E-3</v>
      </c>
      <c r="L440" s="5">
        <f t="shared" si="87"/>
        <v>5.5675674126420561E-9</v>
      </c>
      <c r="M440" s="6">
        <f t="shared" si="85"/>
        <v>2.1024485735444905E-5</v>
      </c>
      <c r="N440">
        <f t="shared" si="86"/>
        <v>2.24E-4</v>
      </c>
      <c r="O440">
        <f t="shared" si="94"/>
        <v>0.1302774427020503</v>
      </c>
      <c r="P440">
        <f t="shared" si="88"/>
        <v>1.1457240102422643</v>
      </c>
      <c r="Q440">
        <f t="shared" si="89"/>
        <v>0.13394526286950673</v>
      </c>
      <c r="R440">
        <f t="shared" si="90"/>
        <v>0.13394526286950664</v>
      </c>
    </row>
    <row r="441" spans="6:18">
      <c r="F441">
        <f t="shared" si="95"/>
        <v>43.900000000000354</v>
      </c>
      <c r="G441">
        <f t="shared" si="83"/>
        <v>327.5852316043426</v>
      </c>
      <c r="H441">
        <f t="shared" si="91"/>
        <v>1.3027744270205031</v>
      </c>
      <c r="I441" s="4">
        <f t="shared" si="84"/>
        <v>1.2500000000000001E-5</v>
      </c>
      <c r="J441" s="5">
        <f t="shared" si="92"/>
        <v>1.0772321428571281E-6</v>
      </c>
      <c r="K441" s="5">
        <f t="shared" si="93"/>
        <v>1.1007425516382932E-3</v>
      </c>
      <c r="L441" s="5">
        <f t="shared" si="87"/>
        <v>5.586578112751637E-9</v>
      </c>
      <c r="M441" s="6">
        <f t="shared" si="85"/>
        <v>2.1072317885257879E-5</v>
      </c>
      <c r="N441">
        <f t="shared" si="86"/>
        <v>2.24E-4</v>
      </c>
      <c r="O441">
        <f t="shared" si="94"/>
        <v>0.1302774427020503</v>
      </c>
      <c r="P441">
        <f t="shared" si="88"/>
        <v>1.1457964727097121</v>
      </c>
      <c r="Q441">
        <f t="shared" si="89"/>
        <v>0.1338834610325578</v>
      </c>
      <c r="R441">
        <f t="shared" si="90"/>
        <v>0.13388346103255772</v>
      </c>
    </row>
    <row r="442" spans="6:18">
      <c r="F442">
        <f t="shared" si="95"/>
        <v>44.000000000000355</v>
      </c>
      <c r="G442">
        <f t="shared" si="83"/>
        <v>327.5852316043426</v>
      </c>
      <c r="H442">
        <f t="shared" si="91"/>
        <v>1.3027744270205031</v>
      </c>
      <c r="I442" s="4">
        <f t="shared" si="84"/>
        <v>1.2500000000000001E-5</v>
      </c>
      <c r="J442" s="5">
        <f t="shared" si="92"/>
        <v>1.0772321428571281E-6</v>
      </c>
      <c r="K442" s="5">
        <f t="shared" si="93"/>
        <v>1.1019925516382932E-3</v>
      </c>
      <c r="L442" s="5">
        <f t="shared" si="87"/>
        <v>5.6056320389201366E-9</v>
      </c>
      <c r="M442" s="6">
        <f t="shared" si="85"/>
        <v>2.1120204383978537E-5</v>
      </c>
      <c r="N442">
        <f t="shared" si="86"/>
        <v>2.24E-4</v>
      </c>
      <c r="O442">
        <f t="shared" si="94"/>
        <v>0.1302774427020503</v>
      </c>
      <c r="P442">
        <f t="shared" si="88"/>
        <v>1.1458686060245014</v>
      </c>
      <c r="Q442">
        <f t="shared" si="89"/>
        <v>0.13382193992354502</v>
      </c>
      <c r="R442">
        <f t="shared" si="90"/>
        <v>0.13382193992354494</v>
      </c>
    </row>
    <row r="443" spans="6:18">
      <c r="F443">
        <f t="shared" si="95"/>
        <v>44.100000000000357</v>
      </c>
      <c r="G443">
        <f t="shared" si="83"/>
        <v>327.5852316043426</v>
      </c>
      <c r="H443">
        <f t="shared" si="91"/>
        <v>1.3027744270205031</v>
      </c>
      <c r="I443" s="4">
        <f t="shared" si="84"/>
        <v>1.2500000000000001E-5</v>
      </c>
      <c r="J443" s="5">
        <f t="shared" si="92"/>
        <v>1.0772321428571281E-6</v>
      </c>
      <c r="K443" s="5">
        <f t="shared" si="93"/>
        <v>1.1032425516382931E-3</v>
      </c>
      <c r="L443" s="5">
        <f t="shared" si="87"/>
        <v>5.6247292402349456E-9</v>
      </c>
      <c r="M443" s="6">
        <f t="shared" si="85"/>
        <v>2.11681452316069E-5</v>
      </c>
      <c r="N443">
        <f t="shared" si="86"/>
        <v>2.24E-4</v>
      </c>
      <c r="O443">
        <f t="shared" si="94"/>
        <v>0.1302774427020503</v>
      </c>
      <c r="P443">
        <f t="shared" si="88"/>
        <v>1.1459404120534364</v>
      </c>
      <c r="Q443">
        <f t="shared" si="89"/>
        <v>0.13376069795030734</v>
      </c>
      <c r="R443">
        <f t="shared" si="90"/>
        <v>0.13376069795030726</v>
      </c>
    </row>
    <row r="444" spans="6:18">
      <c r="F444">
        <f t="shared" si="95"/>
        <v>44.200000000000358</v>
      </c>
      <c r="G444">
        <f t="shared" si="83"/>
        <v>327.5852316043426</v>
      </c>
      <c r="H444">
        <f t="shared" si="91"/>
        <v>1.3027744270205031</v>
      </c>
      <c r="I444" s="4">
        <f t="shared" si="84"/>
        <v>1.2500000000000001E-5</v>
      </c>
      <c r="J444" s="5">
        <f t="shared" si="92"/>
        <v>1.0772321428571281E-6</v>
      </c>
      <c r="K444" s="5">
        <f t="shared" si="93"/>
        <v>1.1044925516382931E-3</v>
      </c>
      <c r="L444" s="5">
        <f t="shared" si="87"/>
        <v>5.6438697657834463E-9</v>
      </c>
      <c r="M444" s="6">
        <f t="shared" si="85"/>
        <v>2.1216140428142955E-5</v>
      </c>
      <c r="N444">
        <f t="shared" si="86"/>
        <v>2.24E-4</v>
      </c>
      <c r="O444">
        <f t="shared" si="94"/>
        <v>0.1302774427020503</v>
      </c>
      <c r="P444">
        <f t="shared" si="88"/>
        <v>1.14601189265063</v>
      </c>
      <c r="Q444">
        <f t="shared" si="89"/>
        <v>0.13369973353150746</v>
      </c>
      <c r="R444">
        <f t="shared" si="90"/>
        <v>0.13369973353150738</v>
      </c>
    </row>
    <row r="445" spans="6:18">
      <c r="F445">
        <f t="shared" si="95"/>
        <v>44.30000000000036</v>
      </c>
      <c r="G445">
        <f t="shared" si="83"/>
        <v>327.5852316043426</v>
      </c>
      <c r="H445">
        <f t="shared" si="91"/>
        <v>1.3027744270205031</v>
      </c>
      <c r="I445" s="4">
        <f t="shared" si="84"/>
        <v>1.2500000000000001E-5</v>
      </c>
      <c r="J445" s="5">
        <f t="shared" si="92"/>
        <v>1.0772321428571281E-6</v>
      </c>
      <c r="K445" s="5">
        <f t="shared" si="93"/>
        <v>1.105742551638293E-3</v>
      </c>
      <c r="L445" s="5">
        <f t="shared" si="87"/>
        <v>5.663053664653022E-9</v>
      </c>
      <c r="M445" s="6">
        <f t="shared" si="85"/>
        <v>2.1264189973586695E-5</v>
      </c>
      <c r="N445">
        <f t="shared" si="86"/>
        <v>2.24E-4</v>
      </c>
      <c r="O445">
        <f t="shared" si="94"/>
        <v>0.1302774427020503</v>
      </c>
      <c r="P445">
        <f t="shared" si="88"/>
        <v>1.1460830496576051</v>
      </c>
      <c r="Q445">
        <f t="shared" si="89"/>
        <v>0.13363904509654612</v>
      </c>
      <c r="R445">
        <f t="shared" si="90"/>
        <v>0.13363904509654601</v>
      </c>
    </row>
    <row r="446" spans="6:18">
      <c r="F446">
        <f t="shared" si="95"/>
        <v>44.400000000000361</v>
      </c>
      <c r="G446">
        <f t="shared" si="83"/>
        <v>327.5852316043426</v>
      </c>
      <c r="H446">
        <f t="shared" si="91"/>
        <v>1.3027744270205031</v>
      </c>
      <c r="I446" s="4">
        <f t="shared" si="84"/>
        <v>1.2500000000000001E-5</v>
      </c>
      <c r="J446" s="5">
        <f t="shared" si="92"/>
        <v>1.0772321428571281E-6</v>
      </c>
      <c r="K446" s="5">
        <f t="shared" si="93"/>
        <v>1.106992551638293E-3</v>
      </c>
      <c r="L446" s="5">
        <f t="shared" si="87"/>
        <v>5.6822809859310634E-9</v>
      </c>
      <c r="M446" s="6">
        <f t="shared" si="85"/>
        <v>2.1312293867938144E-5</v>
      </c>
      <c r="N446">
        <f t="shared" si="86"/>
        <v>2.24E-4</v>
      </c>
      <c r="O446">
        <f t="shared" si="94"/>
        <v>0.1302774427020503</v>
      </c>
      <c r="P446">
        <f t="shared" si="88"/>
        <v>1.1461538849033943</v>
      </c>
      <c r="Q446">
        <f t="shared" si="89"/>
        <v>0.13357863108547696</v>
      </c>
      <c r="R446">
        <f t="shared" si="90"/>
        <v>0.13357863108547685</v>
      </c>
    </row>
    <row r="447" spans="6:18">
      <c r="F447">
        <f t="shared" si="95"/>
        <v>44.500000000000362</v>
      </c>
      <c r="G447">
        <f t="shared" si="83"/>
        <v>327.5852316043426</v>
      </c>
      <c r="H447">
        <f t="shared" si="91"/>
        <v>1.3027744270205031</v>
      </c>
      <c r="I447" s="4">
        <f t="shared" si="84"/>
        <v>1.2500000000000001E-5</v>
      </c>
      <c r="J447" s="5">
        <f t="shared" si="92"/>
        <v>1.0772321428571281E-6</v>
      </c>
      <c r="K447" s="5">
        <f t="shared" si="93"/>
        <v>1.1082425516382929E-3</v>
      </c>
      <c r="L447" s="5">
        <f t="shared" si="87"/>
        <v>5.7015517787049496E-9</v>
      </c>
      <c r="M447" s="6">
        <f t="shared" si="85"/>
        <v>2.1360452111197274E-5</v>
      </c>
      <c r="N447">
        <f t="shared" si="86"/>
        <v>2.24E-4</v>
      </c>
      <c r="O447">
        <f t="shared" si="94"/>
        <v>0.1302774427020503</v>
      </c>
      <c r="P447">
        <f t="shared" si="88"/>
        <v>1.146224400204638</v>
      </c>
      <c r="Q447">
        <f t="shared" si="89"/>
        <v>0.13351848994892254</v>
      </c>
      <c r="R447">
        <f t="shared" si="90"/>
        <v>0.13351848994892243</v>
      </c>
    </row>
    <row r="448" spans="6:18">
      <c r="F448">
        <f t="shared" si="95"/>
        <v>44.600000000000364</v>
      </c>
      <c r="G448">
        <f t="shared" si="83"/>
        <v>327.5852316043426</v>
      </c>
      <c r="H448">
        <f t="shared" si="91"/>
        <v>1.3027744270205031</v>
      </c>
      <c r="I448" s="4">
        <f t="shared" si="84"/>
        <v>1.2500000000000001E-5</v>
      </c>
      <c r="J448" s="5">
        <f t="shared" si="92"/>
        <v>1.0772321428571281E-6</v>
      </c>
      <c r="K448" s="5">
        <f t="shared" si="93"/>
        <v>1.1094925516382929E-3</v>
      </c>
      <c r="L448" s="5">
        <f t="shared" si="87"/>
        <v>5.7208660920620703E-9</v>
      </c>
      <c r="M448" s="6">
        <f t="shared" si="85"/>
        <v>2.1408664703364103E-5</v>
      </c>
      <c r="N448">
        <f t="shared" si="86"/>
        <v>2.24E-4</v>
      </c>
      <c r="O448">
        <f t="shared" si="94"/>
        <v>0.1302774427020503</v>
      </c>
      <c r="P448">
        <f t="shared" si="88"/>
        <v>1.1462945973656822</v>
      </c>
      <c r="Q448">
        <f t="shared" si="89"/>
        <v>0.13345862014799076</v>
      </c>
      <c r="R448">
        <f t="shared" si="90"/>
        <v>0.13345862014799065</v>
      </c>
    </row>
    <row r="449" spans="6:18">
      <c r="F449">
        <f t="shared" si="95"/>
        <v>44.700000000000365</v>
      </c>
      <c r="G449">
        <f t="shared" si="83"/>
        <v>327.5852316043426</v>
      </c>
      <c r="H449">
        <f t="shared" si="91"/>
        <v>1.3027744270205031</v>
      </c>
      <c r="I449" s="4">
        <f t="shared" si="84"/>
        <v>1.2500000000000001E-5</v>
      </c>
      <c r="J449" s="5">
        <f t="shared" si="92"/>
        <v>1.0772321428571281E-6</v>
      </c>
      <c r="K449" s="5">
        <f t="shared" si="93"/>
        <v>1.1107425516382928E-3</v>
      </c>
      <c r="L449" s="5">
        <f t="shared" si="87"/>
        <v>5.7402239750898081E-9</v>
      </c>
      <c r="M449" s="6">
        <f t="shared" si="85"/>
        <v>2.1456931644438624E-5</v>
      </c>
      <c r="N449">
        <f t="shared" si="86"/>
        <v>2.24E-4</v>
      </c>
      <c r="O449">
        <f t="shared" si="94"/>
        <v>0.1302774427020503</v>
      </c>
      <c r="P449">
        <f t="shared" si="88"/>
        <v>1.1463644781786764</v>
      </c>
      <c r="Q449">
        <f t="shared" si="89"/>
        <v>0.13339902015419217</v>
      </c>
      <c r="R449">
        <f t="shared" si="90"/>
        <v>0.13339902015419206</v>
      </c>
    </row>
    <row r="450" spans="6:18">
      <c r="F450">
        <f t="shared" si="95"/>
        <v>44.800000000000367</v>
      </c>
      <c r="G450">
        <f t="shared" ref="G450:G513" si="96">Tc+R_*F450</f>
        <v>327.5852316043426</v>
      </c>
      <c r="H450">
        <f t="shared" si="91"/>
        <v>1.3027744270205031</v>
      </c>
      <c r="I450" s="4">
        <f t="shared" ref="I450:I513" si="97">we</f>
        <v>1.2500000000000001E-5</v>
      </c>
      <c r="J450" s="5">
        <f t="shared" si="92"/>
        <v>1.0772321428571281E-6</v>
      </c>
      <c r="K450" s="5">
        <f t="shared" si="93"/>
        <v>1.1119925516382928E-3</v>
      </c>
      <c r="L450" s="5">
        <f t="shared" si="87"/>
        <v>5.7596254768755494E-9</v>
      </c>
      <c r="M450" s="6">
        <f t="shared" ref="M450:M513" si="98">f2_*f3_/f1_/K450*L450</f>
        <v>2.1505252934420839E-5</v>
      </c>
      <c r="N450">
        <f t="shared" ref="N450:N513" si="99">del_dl</f>
        <v>2.24E-4</v>
      </c>
      <c r="O450">
        <f t="shared" si="94"/>
        <v>0.1302774427020503</v>
      </c>
      <c r="P450">
        <f t="shared" si="88"/>
        <v>1.1464340444236687</v>
      </c>
      <c r="Q450">
        <f t="shared" si="89"/>
        <v>0.13333968844935806</v>
      </c>
      <c r="R450">
        <f t="shared" si="90"/>
        <v>0.13333968844935795</v>
      </c>
    </row>
    <row r="451" spans="6:18">
      <c r="F451">
        <f t="shared" si="95"/>
        <v>44.900000000000368</v>
      </c>
      <c r="G451">
        <f t="shared" si="96"/>
        <v>327.5852316043426</v>
      </c>
      <c r="H451">
        <f t="shared" si="91"/>
        <v>1.3027744270205031</v>
      </c>
      <c r="I451" s="4">
        <f t="shared" si="97"/>
        <v>1.2500000000000001E-5</v>
      </c>
      <c r="J451" s="5">
        <f t="shared" si="92"/>
        <v>1.0772321428571281E-6</v>
      </c>
      <c r="K451" s="5">
        <f t="shared" si="93"/>
        <v>1.1132425516382927E-3</v>
      </c>
      <c r="L451" s="5">
        <f t="shared" ref="L451:L514" si="100">K451^3*4/3*PI()</f>
        <v>5.7790706465066783E-9</v>
      </c>
      <c r="M451" s="6">
        <f t="shared" si="98"/>
        <v>2.1553628573310747E-5</v>
      </c>
      <c r="N451">
        <f t="shared" si="99"/>
        <v>2.24E-4</v>
      </c>
      <c r="O451">
        <f t="shared" si="94"/>
        <v>0.1302774427020503</v>
      </c>
      <c r="P451">
        <f t="shared" ref="P451:P514" si="101">R451*O451+(1-R451)*H451</f>
        <v>1.146503297868702</v>
      </c>
      <c r="Q451">
        <f t="shared" ref="Q451:Q514" si="102">Q450+pl/ps*Dl/N450*((Tc-Tf)/ml-Co)/H450/(1-kpart)*M450*dt/L450-Q450*3/K450*we*dt</f>
        <v>0.13328062352555925</v>
      </c>
      <c r="R451">
        <f t="shared" ref="R451:R514" si="103">esidtGeral(R450,K450,MAX(I450,J450),pl,ps,kpart,H450,(H451-H450)/dt,M450,L450,Dl,N450,Co,dt)</f>
        <v>0.13328062352555914</v>
      </c>
    </row>
    <row r="452" spans="6:18">
      <c r="F452">
        <f t="shared" si="95"/>
        <v>45.000000000000369</v>
      </c>
      <c r="G452">
        <f t="shared" si="96"/>
        <v>327.5852316043426</v>
      </c>
      <c r="H452">
        <f t="shared" si="91"/>
        <v>1.3027744270205031</v>
      </c>
      <c r="I452" s="4">
        <f t="shared" si="97"/>
        <v>1.2500000000000001E-5</v>
      </c>
      <c r="J452" s="5">
        <f t="shared" si="92"/>
        <v>1.0772321428571281E-6</v>
      </c>
      <c r="K452" s="5">
        <f t="shared" si="93"/>
        <v>1.1144925516382927E-3</v>
      </c>
      <c r="L452" s="5">
        <f t="shared" si="100"/>
        <v>5.7985595330705813E-9</v>
      </c>
      <c r="M452" s="6">
        <f t="shared" si="98"/>
        <v>2.1602058561108349E-5</v>
      </c>
      <c r="N452">
        <f t="shared" si="99"/>
        <v>2.24E-4</v>
      </c>
      <c r="O452">
        <f t="shared" si="94"/>
        <v>0.1302774427020503</v>
      </c>
      <c r="P452">
        <f t="shared" si="101"/>
        <v>1.1465722402699068</v>
      </c>
      <c r="Q452">
        <f t="shared" si="102"/>
        <v>0.13322182388502557</v>
      </c>
      <c r="R452">
        <f t="shared" si="103"/>
        <v>0.13322182388502549</v>
      </c>
    </row>
    <row r="453" spans="6:18">
      <c r="F453">
        <f t="shared" si="95"/>
        <v>45.100000000000371</v>
      </c>
      <c r="G453">
        <f t="shared" si="96"/>
        <v>327.5852316043426</v>
      </c>
      <c r="H453">
        <f t="shared" si="91"/>
        <v>1.3027744270205031</v>
      </c>
      <c r="I453" s="4">
        <f t="shared" si="97"/>
        <v>1.2500000000000001E-5</v>
      </c>
      <c r="J453" s="5">
        <f t="shared" si="92"/>
        <v>1.0772321428571281E-6</v>
      </c>
      <c r="K453" s="5">
        <f t="shared" si="93"/>
        <v>1.1157425516382926E-3</v>
      </c>
      <c r="L453" s="5">
        <f t="shared" si="100"/>
        <v>5.8180921856546442E-9</v>
      </c>
      <c r="M453" s="6">
        <f t="shared" si="98"/>
        <v>2.1650542897813647E-5</v>
      </c>
      <c r="N453">
        <f t="shared" si="99"/>
        <v>2.24E-4</v>
      </c>
      <c r="O453">
        <f t="shared" si="94"/>
        <v>0.1302774427020503</v>
      </c>
      <c r="P453">
        <f t="shared" si="101"/>
        <v>1.146640873371596</v>
      </c>
      <c r="Q453">
        <f t="shared" si="102"/>
        <v>0.13316328804006616</v>
      </c>
      <c r="R453">
        <f t="shared" si="103"/>
        <v>0.13316328804006608</v>
      </c>
    </row>
    <row r="454" spans="6:18">
      <c r="F454">
        <f t="shared" si="95"/>
        <v>45.200000000000372</v>
      </c>
      <c r="G454">
        <f t="shared" si="96"/>
        <v>327.5852316043426</v>
      </c>
      <c r="H454">
        <f t="shared" si="91"/>
        <v>1.3027744270205031</v>
      </c>
      <c r="I454" s="4">
        <f t="shared" si="97"/>
        <v>1.2500000000000001E-5</v>
      </c>
      <c r="J454" s="5">
        <f t="shared" si="92"/>
        <v>1.0772321428571281E-6</v>
      </c>
      <c r="K454" s="5">
        <f t="shared" si="93"/>
        <v>1.1169925516382926E-3</v>
      </c>
      <c r="L454" s="5">
        <f t="shared" si="100"/>
        <v>5.8376686533462501E-9</v>
      </c>
      <c r="M454" s="6">
        <f t="shared" si="98"/>
        <v>2.1699081583426636E-5</v>
      </c>
      <c r="N454">
        <f t="shared" si="99"/>
        <v>2.24E-4</v>
      </c>
      <c r="O454">
        <f t="shared" si="94"/>
        <v>0.1302774427020503</v>
      </c>
      <c r="P454">
        <f t="shared" si="101"/>
        <v>1.146709198906358</v>
      </c>
      <c r="Q454">
        <f t="shared" si="102"/>
        <v>0.13310501451299037</v>
      </c>
      <c r="R454">
        <f t="shared" si="103"/>
        <v>0.13310501451299028</v>
      </c>
    </row>
    <row r="455" spans="6:18">
      <c r="F455">
        <f t="shared" si="95"/>
        <v>45.300000000000374</v>
      </c>
      <c r="G455">
        <f t="shared" si="96"/>
        <v>327.5852316043426</v>
      </c>
      <c r="H455">
        <f t="shared" si="91"/>
        <v>1.3027744270205031</v>
      </c>
      <c r="I455" s="4">
        <f t="shared" si="97"/>
        <v>1.2500000000000001E-5</v>
      </c>
      <c r="J455" s="5">
        <f t="shared" si="92"/>
        <v>1.0772321428571281E-6</v>
      </c>
      <c r="K455" s="5">
        <f t="shared" si="93"/>
        <v>1.1182425516382925E-3</v>
      </c>
      <c r="L455" s="5">
        <f t="shared" si="100"/>
        <v>5.8572889852327857E-9</v>
      </c>
      <c r="M455" s="6">
        <f t="shared" si="98"/>
        <v>2.1747674617947324E-5</v>
      </c>
      <c r="N455">
        <f t="shared" si="99"/>
        <v>2.24E-4</v>
      </c>
      <c r="O455">
        <f t="shared" si="94"/>
        <v>0.1302774427020503</v>
      </c>
      <c r="P455">
        <f t="shared" si="101"/>
        <v>1.1467772185951468</v>
      </c>
      <c r="Q455">
        <f t="shared" si="102"/>
        <v>0.13304700183602941</v>
      </c>
      <c r="R455">
        <f t="shared" si="103"/>
        <v>0.13304700183602933</v>
      </c>
    </row>
    <row r="456" spans="6:18">
      <c r="F456">
        <f t="shared" si="95"/>
        <v>45.400000000000375</v>
      </c>
      <c r="G456">
        <f t="shared" si="96"/>
        <v>327.5852316043426</v>
      </c>
      <c r="H456">
        <f t="shared" si="91"/>
        <v>1.3027744270205031</v>
      </c>
      <c r="I456" s="4">
        <f t="shared" si="97"/>
        <v>1.2500000000000001E-5</v>
      </c>
      <c r="J456" s="5">
        <f t="shared" si="92"/>
        <v>1.0772321428571281E-6</v>
      </c>
      <c r="K456" s="5">
        <f t="shared" si="93"/>
        <v>1.1194925516382925E-3</v>
      </c>
      <c r="L456" s="5">
        <f t="shared" si="100"/>
        <v>5.8769532304016357E-9</v>
      </c>
      <c r="M456" s="6">
        <f t="shared" si="98"/>
        <v>2.17963220013757E-5</v>
      </c>
      <c r="N456">
        <f t="shared" si="99"/>
        <v>2.24E-4</v>
      </c>
      <c r="O456">
        <f t="shared" si="94"/>
        <v>0.1302774427020503</v>
      </c>
      <c r="P456">
        <f t="shared" si="101"/>
        <v>1.146844934147375</v>
      </c>
      <c r="Q456">
        <f t="shared" si="102"/>
        <v>0.13298924855125882</v>
      </c>
      <c r="R456">
        <f t="shared" si="103"/>
        <v>0.13298924855125871</v>
      </c>
    </row>
    <row r="457" spans="6:18">
      <c r="F457">
        <f t="shared" si="95"/>
        <v>45.500000000000377</v>
      </c>
      <c r="G457">
        <f t="shared" si="96"/>
        <v>327.5852316043426</v>
      </c>
      <c r="H457">
        <f t="shared" si="91"/>
        <v>1.3027744270205031</v>
      </c>
      <c r="I457" s="4">
        <f t="shared" si="97"/>
        <v>1.2500000000000001E-5</v>
      </c>
      <c r="J457" s="5">
        <f t="shared" si="92"/>
        <v>1.0772321428571281E-6</v>
      </c>
      <c r="K457" s="5">
        <f t="shared" si="93"/>
        <v>1.1207425516382924E-3</v>
      </c>
      <c r="L457" s="5">
        <f t="shared" si="100"/>
        <v>5.8966614379401842E-9</v>
      </c>
      <c r="M457" s="6">
        <f t="shared" si="98"/>
        <v>2.1845023733711768E-5</v>
      </c>
      <c r="N457">
        <f t="shared" si="99"/>
        <v>2.24E-4</v>
      </c>
      <c r="O457">
        <f t="shared" si="94"/>
        <v>0.1302774427020503</v>
      </c>
      <c r="P457">
        <f t="shared" si="101"/>
        <v>1.1469123472610021</v>
      </c>
      <c r="Q457">
        <f t="shared" si="102"/>
        <v>0.13293175321052136</v>
      </c>
      <c r="R457">
        <f t="shared" si="103"/>
        <v>0.13293175321052125</v>
      </c>
    </row>
    <row r="458" spans="6:18">
      <c r="F458">
        <f t="shared" si="95"/>
        <v>45.600000000000378</v>
      </c>
      <c r="G458">
        <f t="shared" si="96"/>
        <v>327.5852316043426</v>
      </c>
      <c r="H458">
        <f t="shared" si="91"/>
        <v>1.3027744270205031</v>
      </c>
      <c r="I458" s="4">
        <f t="shared" si="97"/>
        <v>1.2500000000000001E-5</v>
      </c>
      <c r="J458" s="5">
        <f t="shared" si="92"/>
        <v>1.0772321428571281E-6</v>
      </c>
      <c r="K458" s="5">
        <f t="shared" si="93"/>
        <v>1.1219925516382924E-3</v>
      </c>
      <c r="L458" s="5">
        <f t="shared" si="100"/>
        <v>5.9164136569358186E-9</v>
      </c>
      <c r="M458" s="6">
        <f t="shared" si="98"/>
        <v>2.1893779814955531E-5</v>
      </c>
      <c r="N458">
        <f t="shared" si="99"/>
        <v>2.24E-4</v>
      </c>
      <c r="O458">
        <f t="shared" si="94"/>
        <v>0.1302774427020503</v>
      </c>
      <c r="P458">
        <f t="shared" si="101"/>
        <v>1.1469794596226255</v>
      </c>
      <c r="Q458">
        <f t="shared" si="102"/>
        <v>0.13287451437535092</v>
      </c>
      <c r="R458">
        <f t="shared" si="103"/>
        <v>0.13287451437535081</v>
      </c>
    </row>
    <row r="459" spans="6:18">
      <c r="F459">
        <f t="shared" si="95"/>
        <v>45.700000000000379</v>
      </c>
      <c r="G459">
        <f t="shared" si="96"/>
        <v>327.5852316043426</v>
      </c>
      <c r="H459">
        <f t="shared" si="91"/>
        <v>1.3027744270205031</v>
      </c>
      <c r="I459" s="4">
        <f t="shared" si="97"/>
        <v>1.2500000000000001E-5</v>
      </c>
      <c r="J459" s="5">
        <f t="shared" si="92"/>
        <v>1.0772321428571281E-6</v>
      </c>
      <c r="K459" s="5">
        <f t="shared" si="93"/>
        <v>1.1232425516382923E-3</v>
      </c>
      <c r="L459" s="5">
        <f t="shared" si="100"/>
        <v>5.9362099364759247E-9</v>
      </c>
      <c r="M459" s="6">
        <f t="shared" si="98"/>
        <v>2.1942590245106996E-5</v>
      </c>
      <c r="N459">
        <f t="shared" si="99"/>
        <v>2.24E-4</v>
      </c>
      <c r="O459">
        <f t="shared" si="94"/>
        <v>0.1302774427020503</v>
      </c>
      <c r="P459">
        <f t="shared" si="101"/>
        <v>1.1470462729075679</v>
      </c>
      <c r="Q459">
        <f t="shared" si="102"/>
        <v>0.13281753061689683</v>
      </c>
      <c r="R459">
        <f t="shared" si="103"/>
        <v>0.13281753061689672</v>
      </c>
    </row>
    <row r="460" spans="6:18">
      <c r="F460">
        <f t="shared" si="95"/>
        <v>45.800000000000381</v>
      </c>
      <c r="G460">
        <f t="shared" si="96"/>
        <v>327.5852316043426</v>
      </c>
      <c r="H460">
        <f t="shared" si="91"/>
        <v>1.3027744270205031</v>
      </c>
      <c r="I460" s="4">
        <f t="shared" si="97"/>
        <v>1.2500000000000001E-5</v>
      </c>
      <c r="J460" s="5">
        <f t="shared" si="92"/>
        <v>1.0772321428571281E-6</v>
      </c>
      <c r="K460" s="5">
        <f t="shared" si="93"/>
        <v>1.1244925516382923E-3</v>
      </c>
      <c r="L460" s="5">
        <f t="shared" si="100"/>
        <v>5.9560503256478839E-9</v>
      </c>
      <c r="M460" s="6">
        <f t="shared" si="98"/>
        <v>2.1991455024166146E-5</v>
      </c>
      <c r="N460">
        <f t="shared" si="99"/>
        <v>2.24E-4</v>
      </c>
      <c r="O460">
        <f t="shared" si="94"/>
        <v>0.1302774427020503</v>
      </c>
      <c r="P460">
        <f t="shared" si="101"/>
        <v>1.1471127887799664</v>
      </c>
      <c r="Q460">
        <f t="shared" si="102"/>
        <v>0.13276080051584901</v>
      </c>
      <c r="R460">
        <f t="shared" si="103"/>
        <v>0.13276080051584893</v>
      </c>
    </row>
    <row r="461" spans="6:18">
      <c r="F461">
        <f t="shared" si="95"/>
        <v>45.900000000000382</v>
      </c>
      <c r="G461">
        <f t="shared" si="96"/>
        <v>327.5852316043426</v>
      </c>
      <c r="H461">
        <f t="shared" si="91"/>
        <v>1.3027744270205031</v>
      </c>
      <c r="I461" s="4">
        <f t="shared" si="97"/>
        <v>1.2500000000000001E-5</v>
      </c>
      <c r="J461" s="5">
        <f t="shared" si="92"/>
        <v>1.0772321428571281E-6</v>
      </c>
      <c r="K461" s="5">
        <f t="shared" si="93"/>
        <v>1.1257425516382922E-3</v>
      </c>
      <c r="L461" s="5">
        <f t="shared" si="100"/>
        <v>5.9759348735390836E-9</v>
      </c>
      <c r="M461" s="6">
        <f t="shared" si="98"/>
        <v>2.2040374152132991E-5</v>
      </c>
      <c r="N461">
        <f t="shared" si="99"/>
        <v>2.24E-4</v>
      </c>
      <c r="O461">
        <f t="shared" si="94"/>
        <v>0.1302774427020503</v>
      </c>
      <c r="P461">
        <f t="shared" si="101"/>
        <v>1.1471790088928588</v>
      </c>
      <c r="Q461">
        <f t="shared" si="102"/>
        <v>0.13270432266236376</v>
      </c>
      <c r="R461">
        <f t="shared" si="103"/>
        <v>0.13270432266236368</v>
      </c>
    </row>
    <row r="462" spans="6:18">
      <c r="F462">
        <f t="shared" si="95"/>
        <v>46.000000000000384</v>
      </c>
      <c r="G462">
        <f t="shared" si="96"/>
        <v>327.5852316043426</v>
      </c>
      <c r="H462">
        <f t="shared" si="91"/>
        <v>1.3027744270205031</v>
      </c>
      <c r="I462" s="4">
        <f t="shared" si="97"/>
        <v>1.2500000000000001E-5</v>
      </c>
      <c r="J462" s="5">
        <f t="shared" si="92"/>
        <v>1.0772321428571281E-6</v>
      </c>
      <c r="K462" s="5">
        <f t="shared" si="93"/>
        <v>1.1269925516382922E-3</v>
      </c>
      <c r="L462" s="5">
        <f t="shared" si="100"/>
        <v>5.9958636292369096E-9</v>
      </c>
      <c r="M462" s="6">
        <f t="shared" si="98"/>
        <v>2.2089347629007528E-5</v>
      </c>
      <c r="N462">
        <f t="shared" si="99"/>
        <v>2.24E-4</v>
      </c>
      <c r="O462">
        <f t="shared" si="94"/>
        <v>0.1302774427020503</v>
      </c>
      <c r="P462">
        <f t="shared" si="101"/>
        <v>1.1472449348882692</v>
      </c>
      <c r="Q462">
        <f t="shared" si="102"/>
        <v>0.13264809565599003</v>
      </c>
      <c r="R462">
        <f t="shared" si="103"/>
        <v>0.13264809565598995</v>
      </c>
    </row>
    <row r="463" spans="6:18">
      <c r="F463">
        <f t="shared" si="95"/>
        <v>46.100000000000385</v>
      </c>
      <c r="G463">
        <f t="shared" si="96"/>
        <v>327.5852316043426</v>
      </c>
      <c r="H463">
        <f t="shared" si="91"/>
        <v>1.3027744270205031</v>
      </c>
      <c r="I463" s="4">
        <f t="shared" si="97"/>
        <v>1.2500000000000001E-5</v>
      </c>
      <c r="J463" s="5">
        <f t="shared" si="92"/>
        <v>1.0772321428571281E-6</v>
      </c>
      <c r="K463" s="5">
        <f t="shared" si="93"/>
        <v>1.1282425516382921E-3</v>
      </c>
      <c r="L463" s="5">
        <f t="shared" si="100"/>
        <v>6.0158366418287467E-9</v>
      </c>
      <c r="M463" s="6">
        <f t="shared" si="98"/>
        <v>2.2138375454789763E-5</v>
      </c>
      <c r="N463">
        <f t="shared" si="99"/>
        <v>2.24E-4</v>
      </c>
      <c r="O463">
        <f t="shared" si="94"/>
        <v>0.1302774427020503</v>
      </c>
      <c r="P463">
        <f t="shared" si="101"/>
        <v>1.1473105683972948</v>
      </c>
      <c r="Q463">
        <f t="shared" si="102"/>
        <v>0.13259211810559673</v>
      </c>
      <c r="R463">
        <f t="shared" si="103"/>
        <v>0.13259211810559662</v>
      </c>
    </row>
    <row r="464" spans="6:18">
      <c r="F464">
        <f t="shared" si="95"/>
        <v>46.200000000000387</v>
      </c>
      <c r="G464">
        <f t="shared" si="96"/>
        <v>327.5852316043426</v>
      </c>
      <c r="H464">
        <f t="shared" si="91"/>
        <v>1.3027744270205031</v>
      </c>
      <c r="I464" s="4">
        <f t="shared" si="97"/>
        <v>1.2500000000000001E-5</v>
      </c>
      <c r="J464" s="5">
        <f t="shared" si="92"/>
        <v>1.0772321428571281E-6</v>
      </c>
      <c r="K464" s="5">
        <f t="shared" si="93"/>
        <v>1.1294925516382921E-3</v>
      </c>
      <c r="L464" s="5">
        <f t="shared" si="100"/>
        <v>6.0358539604019807E-9</v>
      </c>
      <c r="M464" s="6">
        <f t="shared" si="98"/>
        <v>2.218745762947969E-5</v>
      </c>
      <c r="N464">
        <f t="shared" si="99"/>
        <v>2.24E-4</v>
      </c>
      <c r="O464">
        <f t="shared" si="94"/>
        <v>0.1302774427020503</v>
      </c>
      <c r="P464">
        <f t="shared" si="101"/>
        <v>1.1473759110401904</v>
      </c>
      <c r="Q464">
        <f t="shared" si="102"/>
        <v>0.1325363886293002</v>
      </c>
      <c r="R464">
        <f t="shared" si="103"/>
        <v>0.13253638862930012</v>
      </c>
    </row>
    <row r="465" spans="6:18">
      <c r="F465">
        <f t="shared" si="95"/>
        <v>46.300000000000388</v>
      </c>
      <c r="G465">
        <f t="shared" si="96"/>
        <v>327.5852316043426</v>
      </c>
      <c r="H465">
        <f t="shared" si="91"/>
        <v>1.3027744270205031</v>
      </c>
      <c r="I465" s="4">
        <f t="shared" si="97"/>
        <v>1.2500000000000001E-5</v>
      </c>
      <c r="J465" s="5">
        <f t="shared" si="92"/>
        <v>1.0772321428571281E-6</v>
      </c>
      <c r="K465" s="5">
        <f t="shared" si="93"/>
        <v>1.130742551638292E-3</v>
      </c>
      <c r="L465" s="5">
        <f t="shared" si="100"/>
        <v>6.0559156340439955E-9</v>
      </c>
      <c r="M465" s="6">
        <f t="shared" si="98"/>
        <v>2.2236594153077312E-5</v>
      </c>
      <c r="N465">
        <f t="shared" si="99"/>
        <v>2.24E-4</v>
      </c>
      <c r="O465">
        <f t="shared" si="94"/>
        <v>0.1302774427020503</v>
      </c>
      <c r="P465">
        <f t="shared" si="101"/>
        <v>1.1474409644264507</v>
      </c>
      <c r="Q465">
        <f t="shared" si="102"/>
        <v>0.13248090585439282</v>
      </c>
      <c r="R465">
        <f t="shared" si="103"/>
        <v>0.13248090585439271</v>
      </c>
    </row>
    <row r="466" spans="6:18">
      <c r="F466">
        <f t="shared" si="95"/>
        <v>46.400000000000389</v>
      </c>
      <c r="G466">
        <f t="shared" si="96"/>
        <v>327.5852316043426</v>
      </c>
      <c r="H466">
        <f t="shared" si="91"/>
        <v>1.3027744270205031</v>
      </c>
      <c r="I466" s="4">
        <f t="shared" si="97"/>
        <v>1.2500000000000001E-5</v>
      </c>
      <c r="J466" s="5">
        <f t="shared" si="92"/>
        <v>1.0772321428571281E-6</v>
      </c>
      <c r="K466" s="5">
        <f t="shared" si="93"/>
        <v>1.131992551638292E-3</v>
      </c>
      <c r="L466" s="5">
        <f t="shared" si="100"/>
        <v>6.0760217118421753E-9</v>
      </c>
      <c r="M466" s="6">
        <f t="shared" si="98"/>
        <v>2.2285785025582623E-5</v>
      </c>
      <c r="N466">
        <f t="shared" si="99"/>
        <v>2.24E-4</v>
      </c>
      <c r="O466">
        <f t="shared" si="94"/>
        <v>0.1302774427020503</v>
      </c>
      <c r="P466">
        <f t="shared" si="101"/>
        <v>1.1475057301548965</v>
      </c>
      <c r="Q466">
        <f t="shared" si="102"/>
        <v>0.13242566841727177</v>
      </c>
      <c r="R466">
        <f t="shared" si="103"/>
        <v>0.13242566841727163</v>
      </c>
    </row>
    <row r="467" spans="6:18">
      <c r="F467">
        <f t="shared" si="95"/>
        <v>46.500000000000391</v>
      </c>
      <c r="G467">
        <f t="shared" si="96"/>
        <v>327.5852316043426</v>
      </c>
      <c r="H467">
        <f t="shared" ref="H467:H530" si="104">(G467-Tf)/ml</f>
        <v>1.3027744270205031</v>
      </c>
      <c r="I467" s="4">
        <f t="shared" si="97"/>
        <v>1.2500000000000001E-5</v>
      </c>
      <c r="J467" s="5">
        <f t="shared" ref="J467:J530" si="105">Glob(H467,N467,Dl,Co,kpart)</f>
        <v>1.0772321428571281E-6</v>
      </c>
      <c r="K467" s="5">
        <f t="shared" ref="K467:K530" si="106">I466*dt+K466</f>
        <v>1.1332425516382919E-3</v>
      </c>
      <c r="L467" s="5">
        <f t="shared" si="100"/>
        <v>6.0961722428839091E-9</v>
      </c>
      <c r="M467" s="6">
        <f t="shared" si="98"/>
        <v>2.2335030246995632E-5</v>
      </c>
      <c r="N467">
        <f t="shared" si="99"/>
        <v>2.24E-4</v>
      </c>
      <c r="O467">
        <f t="shared" ref="O467:O530" si="107">O466+(kpart*H466-O466)/L466/R466*(L466*(R467-R466)+R466*MAX(I466,J466)*M466*dt)</f>
        <v>0.1302774427020503</v>
      </c>
      <c r="P467">
        <f t="shared" si="101"/>
        <v>1.1475702098137552</v>
      </c>
      <c r="Q467">
        <f t="shared" si="102"/>
        <v>0.1323706749633688</v>
      </c>
      <c r="R467">
        <f t="shared" si="103"/>
        <v>0.13237067496336866</v>
      </c>
    </row>
    <row r="468" spans="6:18">
      <c r="F468">
        <f t="shared" si="95"/>
        <v>46.600000000000392</v>
      </c>
      <c r="G468">
        <f t="shared" si="96"/>
        <v>327.5852316043426</v>
      </c>
      <c r="H468">
        <f t="shared" si="104"/>
        <v>1.3027744270205031</v>
      </c>
      <c r="I468" s="4">
        <f t="shared" si="97"/>
        <v>1.2500000000000001E-5</v>
      </c>
      <c r="J468" s="5">
        <f t="shared" si="105"/>
        <v>1.0772321428571281E-6</v>
      </c>
      <c r="K468" s="5">
        <f t="shared" si="106"/>
        <v>1.1344925516382919E-3</v>
      </c>
      <c r="L468" s="5">
        <f t="shared" si="100"/>
        <v>6.1163672762565792E-9</v>
      </c>
      <c r="M468" s="6">
        <f t="shared" si="98"/>
        <v>2.2384329817316332E-5</v>
      </c>
      <c r="N468">
        <f t="shared" si="99"/>
        <v>2.24E-4</v>
      </c>
      <c r="O468">
        <f t="shared" si="107"/>
        <v>0.1302774427020503</v>
      </c>
      <c r="P468">
        <f t="shared" si="101"/>
        <v>1.1476344049807423</v>
      </c>
      <c r="Q468">
        <f t="shared" si="102"/>
        <v>0.13231592414708043</v>
      </c>
      <c r="R468">
        <f t="shared" si="103"/>
        <v>0.13231592414708029</v>
      </c>
    </row>
    <row r="469" spans="6:18">
      <c r="F469">
        <f t="shared" si="95"/>
        <v>46.700000000000394</v>
      </c>
      <c r="G469">
        <f t="shared" si="96"/>
        <v>327.5852316043426</v>
      </c>
      <c r="H469">
        <f t="shared" si="104"/>
        <v>1.3027744270205031</v>
      </c>
      <c r="I469" s="4">
        <f t="shared" si="97"/>
        <v>1.2500000000000001E-5</v>
      </c>
      <c r="J469" s="5">
        <f t="shared" si="105"/>
        <v>1.0772321428571281E-6</v>
      </c>
      <c r="K469" s="5">
        <f t="shared" si="106"/>
        <v>1.1357425516382918E-3</v>
      </c>
      <c r="L469" s="5">
        <f t="shared" si="100"/>
        <v>6.1366068610475722E-9</v>
      </c>
      <c r="M469" s="6">
        <f t="shared" si="98"/>
        <v>2.2433683736544731E-5</v>
      </c>
      <c r="N469">
        <f t="shared" si="99"/>
        <v>2.24E-4</v>
      </c>
      <c r="O469">
        <f t="shared" si="107"/>
        <v>0.1302774427020503</v>
      </c>
      <c r="P469">
        <f t="shared" si="101"/>
        <v>1.1476983172231439</v>
      </c>
      <c r="Q469">
        <f t="shared" si="102"/>
        <v>0.13226141463169885</v>
      </c>
      <c r="R469">
        <f t="shared" si="103"/>
        <v>0.13226141463169871</v>
      </c>
    </row>
    <row r="470" spans="6:18">
      <c r="F470">
        <f t="shared" si="95"/>
        <v>46.800000000000395</v>
      </c>
      <c r="G470">
        <f t="shared" si="96"/>
        <v>327.5852316043426</v>
      </c>
      <c r="H470">
        <f t="shared" si="104"/>
        <v>1.3027744270205031</v>
      </c>
      <c r="I470" s="4">
        <f t="shared" si="97"/>
        <v>1.2500000000000001E-5</v>
      </c>
      <c r="J470" s="5">
        <f t="shared" si="105"/>
        <v>1.0772321428571281E-6</v>
      </c>
      <c r="K470" s="5">
        <f t="shared" si="106"/>
        <v>1.1369925516382918E-3</v>
      </c>
      <c r="L470" s="5">
        <f t="shared" si="100"/>
        <v>6.1568910463442721E-9</v>
      </c>
      <c r="M470" s="6">
        <f t="shared" si="98"/>
        <v>2.2483092004680822E-5</v>
      </c>
      <c r="N470">
        <f t="shared" si="99"/>
        <v>2.24E-4</v>
      </c>
      <c r="O470">
        <f t="shared" si="107"/>
        <v>0.1302774427020503</v>
      </c>
      <c r="P470">
        <f t="shared" si="101"/>
        <v>1.147761948097896</v>
      </c>
      <c r="Q470">
        <f t="shared" si="102"/>
        <v>0.13220714508934331</v>
      </c>
      <c r="R470">
        <f t="shared" si="103"/>
        <v>0.13220714508934317</v>
      </c>
    </row>
    <row r="471" spans="6:18">
      <c r="F471">
        <f t="shared" si="95"/>
        <v>46.900000000000396</v>
      </c>
      <c r="G471">
        <f t="shared" si="96"/>
        <v>327.5852316043426</v>
      </c>
      <c r="H471">
        <f t="shared" si="104"/>
        <v>1.3027744270205031</v>
      </c>
      <c r="I471" s="4">
        <f t="shared" si="97"/>
        <v>1.2500000000000001E-5</v>
      </c>
      <c r="J471" s="5">
        <f t="shared" si="105"/>
        <v>1.0772321428571281E-6</v>
      </c>
      <c r="K471" s="5">
        <f t="shared" si="106"/>
        <v>1.1382425516382917E-3</v>
      </c>
      <c r="L471" s="5">
        <f t="shared" si="100"/>
        <v>6.1772198812340631E-9</v>
      </c>
      <c r="M471" s="6">
        <f t="shared" si="98"/>
        <v>2.2532554621724602E-5</v>
      </c>
      <c r="N471">
        <f t="shared" si="99"/>
        <v>2.24E-4</v>
      </c>
      <c r="O471">
        <f t="shared" si="107"/>
        <v>0.1302774427020503</v>
      </c>
      <c r="P471">
        <f t="shared" si="101"/>
        <v>1.1478252991516651</v>
      </c>
      <c r="Q471">
        <f t="shared" si="102"/>
        <v>0.13215311420089221</v>
      </c>
      <c r="R471">
        <f t="shared" si="103"/>
        <v>0.13215311420089207</v>
      </c>
    </row>
    <row r="472" spans="6:18">
      <c r="F472">
        <f t="shared" si="95"/>
        <v>47.000000000000398</v>
      </c>
      <c r="G472">
        <f t="shared" si="96"/>
        <v>327.5852316043426</v>
      </c>
      <c r="H472">
        <f t="shared" si="104"/>
        <v>1.3027744270205031</v>
      </c>
      <c r="I472" s="4">
        <f t="shared" si="97"/>
        <v>1.2500000000000001E-5</v>
      </c>
      <c r="J472" s="5">
        <f t="shared" si="105"/>
        <v>1.0772321428571281E-6</v>
      </c>
      <c r="K472" s="5">
        <f t="shared" si="106"/>
        <v>1.1394925516382917E-3</v>
      </c>
      <c r="L472" s="5">
        <f t="shared" si="100"/>
        <v>6.1975934148043349E-9</v>
      </c>
      <c r="M472" s="6">
        <f t="shared" si="98"/>
        <v>2.2582071587676079E-5</v>
      </c>
      <c r="N472">
        <f t="shared" si="99"/>
        <v>2.24E-4</v>
      </c>
      <c r="O472">
        <f t="shared" si="107"/>
        <v>0.1302774427020503</v>
      </c>
      <c r="P472">
        <f t="shared" si="101"/>
        <v>1.1478883719209256</v>
      </c>
      <c r="Q472">
        <f t="shared" si="102"/>
        <v>0.13209932065591581</v>
      </c>
      <c r="R472">
        <f t="shared" si="103"/>
        <v>0.13209932065591568</v>
      </c>
    </row>
    <row r="473" spans="6:18">
      <c r="F473">
        <f t="shared" si="95"/>
        <v>47.100000000000399</v>
      </c>
      <c r="G473">
        <f t="shared" si="96"/>
        <v>327.5852316043426</v>
      </c>
      <c r="H473">
        <f t="shared" si="104"/>
        <v>1.3027744270205031</v>
      </c>
      <c r="I473" s="4">
        <f t="shared" si="97"/>
        <v>1.2500000000000001E-5</v>
      </c>
      <c r="J473" s="5">
        <f t="shared" si="105"/>
        <v>1.0772321428571281E-6</v>
      </c>
      <c r="K473" s="5">
        <f t="shared" si="106"/>
        <v>1.1407425516382916E-3</v>
      </c>
      <c r="L473" s="5">
        <f t="shared" si="100"/>
        <v>6.2180116961424691E-9</v>
      </c>
      <c r="M473" s="6">
        <f t="shared" si="98"/>
        <v>2.2631642902535256E-5</v>
      </c>
      <c r="N473">
        <f t="shared" si="99"/>
        <v>2.24E-4</v>
      </c>
      <c r="O473">
        <f t="shared" si="107"/>
        <v>0.1302774427020503</v>
      </c>
      <c r="P473">
        <f t="shared" si="101"/>
        <v>1.14795116793204</v>
      </c>
      <c r="Q473">
        <f t="shared" si="102"/>
        <v>0.13204576315260944</v>
      </c>
      <c r="R473">
        <f t="shared" si="103"/>
        <v>0.1320457631526093</v>
      </c>
    </row>
    <row r="474" spans="6:18">
      <c r="F474">
        <f t="shared" si="95"/>
        <v>47.200000000000401</v>
      </c>
      <c r="G474">
        <f t="shared" si="96"/>
        <v>327.5852316043426</v>
      </c>
      <c r="H474">
        <f t="shared" si="104"/>
        <v>1.3027744270205031</v>
      </c>
      <c r="I474" s="4">
        <f t="shared" si="97"/>
        <v>1.2500000000000001E-5</v>
      </c>
      <c r="J474" s="5">
        <f t="shared" si="105"/>
        <v>1.0772321428571281E-6</v>
      </c>
      <c r="K474" s="5">
        <f t="shared" si="106"/>
        <v>1.1419925516382916E-3</v>
      </c>
      <c r="L474" s="5">
        <f t="shared" si="100"/>
        <v>6.2384747743358498E-9</v>
      </c>
      <c r="M474" s="6">
        <f t="shared" si="98"/>
        <v>2.2681268566302117E-5</v>
      </c>
      <c r="N474">
        <f t="shared" si="99"/>
        <v>2.24E-4</v>
      </c>
      <c r="O474">
        <f t="shared" si="107"/>
        <v>0.1302774427020503</v>
      </c>
      <c r="P474">
        <f t="shared" si="101"/>
        <v>1.1480136887013348</v>
      </c>
      <c r="Q474">
        <f t="shared" si="102"/>
        <v>0.13199244039772737</v>
      </c>
      <c r="R474">
        <f t="shared" si="103"/>
        <v>0.13199244039772723</v>
      </c>
    </row>
    <row r="475" spans="6:18">
      <c r="F475">
        <f t="shared" si="95"/>
        <v>47.300000000000402</v>
      </c>
      <c r="G475">
        <f t="shared" si="96"/>
        <v>327.5852316043426</v>
      </c>
      <c r="H475">
        <f t="shared" si="104"/>
        <v>1.3027744270205031</v>
      </c>
      <c r="I475" s="4">
        <f t="shared" si="97"/>
        <v>1.2500000000000001E-5</v>
      </c>
      <c r="J475" s="5">
        <f t="shared" si="105"/>
        <v>1.0772321428571281E-6</v>
      </c>
      <c r="K475" s="5">
        <f t="shared" si="106"/>
        <v>1.1432425516382915E-3</v>
      </c>
      <c r="L475" s="5">
        <f t="shared" si="100"/>
        <v>6.2589826984718652E-9</v>
      </c>
      <c r="M475" s="6">
        <f t="shared" si="98"/>
        <v>2.2730948578976673E-5</v>
      </c>
      <c r="N475">
        <f t="shared" si="99"/>
        <v>2.24E-4</v>
      </c>
      <c r="O475">
        <f t="shared" si="107"/>
        <v>0.1302774427020503</v>
      </c>
      <c r="P475">
        <f t="shared" si="101"/>
        <v>1.1480759357351782</v>
      </c>
      <c r="Q475">
        <f t="shared" si="102"/>
        <v>0.13193935110651722</v>
      </c>
      <c r="R475">
        <f t="shared" si="103"/>
        <v>0.13193935110651708</v>
      </c>
    </row>
    <row r="476" spans="6:18">
      <c r="F476">
        <f t="shared" ref="F476:F539" si="108">F475+dt</f>
        <v>47.400000000000404</v>
      </c>
      <c r="G476">
        <f t="shared" si="96"/>
        <v>327.5852316043426</v>
      </c>
      <c r="H476">
        <f t="shared" si="104"/>
        <v>1.3027744270205031</v>
      </c>
      <c r="I476" s="4">
        <f t="shared" si="97"/>
        <v>1.2500000000000001E-5</v>
      </c>
      <c r="J476" s="5">
        <f t="shared" si="105"/>
        <v>1.0772321428571281E-6</v>
      </c>
      <c r="K476" s="5">
        <f t="shared" si="106"/>
        <v>1.1444925516382915E-3</v>
      </c>
      <c r="L476" s="5">
        <f t="shared" si="100"/>
        <v>6.2795355176378976E-9</v>
      </c>
      <c r="M476" s="6">
        <f t="shared" si="98"/>
        <v>2.2780682940558918E-5</v>
      </c>
      <c r="N476">
        <f t="shared" si="99"/>
        <v>2.24E-4</v>
      </c>
      <c r="O476">
        <f t="shared" si="107"/>
        <v>0.1302774427020503</v>
      </c>
      <c r="P476">
        <f t="shared" si="101"/>
        <v>1.1481379105300566</v>
      </c>
      <c r="Q476">
        <f t="shared" si="102"/>
        <v>0.13188649400265498</v>
      </c>
      <c r="R476">
        <f t="shared" si="103"/>
        <v>0.13188649400265481</v>
      </c>
    </row>
    <row r="477" spans="6:18">
      <c r="F477">
        <f t="shared" si="108"/>
        <v>47.500000000000405</v>
      </c>
      <c r="G477">
        <f t="shared" si="96"/>
        <v>327.5852316043426</v>
      </c>
      <c r="H477">
        <f t="shared" si="104"/>
        <v>1.3027744270205031</v>
      </c>
      <c r="I477" s="4">
        <f t="shared" si="97"/>
        <v>1.2500000000000001E-5</v>
      </c>
      <c r="J477" s="5">
        <f t="shared" si="105"/>
        <v>1.0772321428571281E-6</v>
      </c>
      <c r="K477" s="5">
        <f t="shared" si="106"/>
        <v>1.1457425516382914E-3</v>
      </c>
      <c r="L477" s="5">
        <f t="shared" si="100"/>
        <v>6.3001332809213377E-9</v>
      </c>
      <c r="M477" s="6">
        <f t="shared" si="98"/>
        <v>2.2830471651048871E-5</v>
      </c>
      <c r="N477">
        <f t="shared" si="99"/>
        <v>2.24E-4</v>
      </c>
      <c r="O477">
        <f t="shared" si="107"/>
        <v>0.1302774427020503</v>
      </c>
      <c r="P477">
        <f t="shared" si="101"/>
        <v>1.1481996145726492</v>
      </c>
      <c r="Q477">
        <f t="shared" si="102"/>
        <v>0.13183386781818049</v>
      </c>
      <c r="R477">
        <f t="shared" si="103"/>
        <v>0.13183386781818029</v>
      </c>
    </row>
    <row r="478" spans="6:18">
      <c r="F478">
        <f t="shared" si="108"/>
        <v>47.600000000000406</v>
      </c>
      <c r="G478">
        <f t="shared" si="96"/>
        <v>327.5852316043426</v>
      </c>
      <c r="H478">
        <f t="shared" si="104"/>
        <v>1.3027744270205031</v>
      </c>
      <c r="I478" s="4">
        <f t="shared" si="97"/>
        <v>1.2500000000000001E-5</v>
      </c>
      <c r="J478" s="5">
        <f t="shared" si="105"/>
        <v>1.0772321428571281E-6</v>
      </c>
      <c r="K478" s="5">
        <f t="shared" si="106"/>
        <v>1.1469925516382914E-3</v>
      </c>
      <c r="L478" s="5">
        <f t="shared" si="100"/>
        <v>6.320776037409563E-9</v>
      </c>
      <c r="M478" s="6">
        <f t="shared" si="98"/>
        <v>2.2880314710446506E-5</v>
      </c>
      <c r="N478">
        <f t="shared" si="99"/>
        <v>2.24E-4</v>
      </c>
      <c r="O478">
        <f t="shared" si="107"/>
        <v>0.1302774427020503</v>
      </c>
      <c r="P478">
        <f t="shared" si="101"/>
        <v>1.1482610493399037</v>
      </c>
      <c r="Q478">
        <f t="shared" si="102"/>
        <v>0.13178147129343362</v>
      </c>
      <c r="R478">
        <f t="shared" si="103"/>
        <v>0.13178147129343343</v>
      </c>
    </row>
    <row r="479" spans="6:18">
      <c r="F479">
        <f t="shared" si="108"/>
        <v>47.700000000000408</v>
      </c>
      <c r="G479">
        <f t="shared" si="96"/>
        <v>327.5852316043426</v>
      </c>
      <c r="H479">
        <f t="shared" si="104"/>
        <v>1.3027744270205031</v>
      </c>
      <c r="I479" s="4">
        <f t="shared" si="97"/>
        <v>1.2500000000000001E-5</v>
      </c>
      <c r="J479" s="5">
        <f t="shared" si="105"/>
        <v>1.0772321428571281E-6</v>
      </c>
      <c r="K479" s="5">
        <f t="shared" si="106"/>
        <v>1.1482425516382913E-3</v>
      </c>
      <c r="L479" s="5">
        <f t="shared" si="100"/>
        <v>6.341463836189965E-9</v>
      </c>
      <c r="M479" s="6">
        <f t="shared" si="98"/>
        <v>2.293021211875184E-5</v>
      </c>
      <c r="N479">
        <f t="shared" si="99"/>
        <v>2.24E-4</v>
      </c>
      <c r="O479">
        <f t="shared" si="107"/>
        <v>0.1302774427020503</v>
      </c>
      <c r="P479">
        <f t="shared" si="101"/>
        <v>1.14832221629911</v>
      </c>
      <c r="Q479">
        <f t="shared" si="102"/>
        <v>0.13172930317699105</v>
      </c>
      <c r="R479">
        <f t="shared" si="103"/>
        <v>0.13172930317699086</v>
      </c>
    </row>
    <row r="480" spans="6:18">
      <c r="F480">
        <f t="shared" si="108"/>
        <v>47.800000000000409</v>
      </c>
      <c r="G480">
        <f t="shared" si="96"/>
        <v>327.5852316043426</v>
      </c>
      <c r="H480">
        <f t="shared" si="104"/>
        <v>1.3027744270205031</v>
      </c>
      <c r="I480" s="4">
        <f t="shared" si="97"/>
        <v>1.2500000000000001E-5</v>
      </c>
      <c r="J480" s="5">
        <f t="shared" si="105"/>
        <v>1.0772321428571281E-6</v>
      </c>
      <c r="K480" s="5">
        <f t="shared" si="106"/>
        <v>1.1494925516382913E-3</v>
      </c>
      <c r="L480" s="5">
        <f t="shared" si="100"/>
        <v>6.3621967263499253E-9</v>
      </c>
      <c r="M480" s="6">
        <f t="shared" si="98"/>
        <v>2.2980163875964865E-5</v>
      </c>
      <c r="N480">
        <f t="shared" si="99"/>
        <v>2.24E-4</v>
      </c>
      <c r="O480">
        <f t="shared" si="107"/>
        <v>0.1302774427020503</v>
      </c>
      <c r="P480">
        <f t="shared" si="101"/>
        <v>1.148383116907975</v>
      </c>
      <c r="Q480">
        <f t="shared" si="102"/>
        <v>0.13167736222560331</v>
      </c>
      <c r="R480">
        <f t="shared" si="103"/>
        <v>0.13167736222560311</v>
      </c>
    </row>
    <row r="481" spans="6:18">
      <c r="F481">
        <f t="shared" si="108"/>
        <v>47.900000000000411</v>
      </c>
      <c r="G481">
        <f t="shared" si="96"/>
        <v>327.5852316043426</v>
      </c>
      <c r="H481">
        <f t="shared" si="104"/>
        <v>1.3027744270205031</v>
      </c>
      <c r="I481" s="4">
        <f t="shared" si="97"/>
        <v>1.2500000000000001E-5</v>
      </c>
      <c r="J481" s="5">
        <f t="shared" si="105"/>
        <v>1.0772321428571281E-6</v>
      </c>
      <c r="K481" s="5">
        <f t="shared" si="106"/>
        <v>1.1507425516382912E-3</v>
      </c>
      <c r="L481" s="5">
        <f t="shared" si="100"/>
        <v>6.3829747569768311E-9</v>
      </c>
      <c r="M481" s="6">
        <f t="shared" si="98"/>
        <v>2.3030169982085585E-5</v>
      </c>
      <c r="N481">
        <f t="shared" si="99"/>
        <v>2.24E-4</v>
      </c>
      <c r="O481">
        <f t="shared" si="107"/>
        <v>0.1302774427020503</v>
      </c>
      <c r="P481">
        <f t="shared" si="101"/>
        <v>1.1484437526146931</v>
      </c>
      <c r="Q481">
        <f t="shared" si="102"/>
        <v>0.1316256472041327</v>
      </c>
      <c r="R481">
        <f t="shared" si="103"/>
        <v>0.1316256472041325</v>
      </c>
    </row>
    <row r="482" spans="6:18">
      <c r="F482">
        <f t="shared" si="108"/>
        <v>48.000000000000412</v>
      </c>
      <c r="G482">
        <f t="shared" si="96"/>
        <v>327.5852316043426</v>
      </c>
      <c r="H482">
        <f t="shared" si="104"/>
        <v>1.3027744270205031</v>
      </c>
      <c r="I482" s="4">
        <f t="shared" si="97"/>
        <v>1.2500000000000001E-5</v>
      </c>
      <c r="J482" s="5">
        <f t="shared" si="105"/>
        <v>1.0772321428571281E-6</v>
      </c>
      <c r="K482" s="5">
        <f t="shared" si="106"/>
        <v>1.1519925516382912E-3</v>
      </c>
      <c r="L482" s="5">
        <f t="shared" si="100"/>
        <v>6.4037979771580682E-9</v>
      </c>
      <c r="M482" s="6">
        <f t="shared" si="98"/>
        <v>2.3080230437114004E-5</v>
      </c>
      <c r="N482">
        <f t="shared" si="99"/>
        <v>2.24E-4</v>
      </c>
      <c r="O482">
        <f t="shared" si="107"/>
        <v>0.1302774427020503</v>
      </c>
      <c r="P482">
        <f t="shared" si="101"/>
        <v>1.1485041248580217</v>
      </c>
      <c r="Q482">
        <f t="shared" si="102"/>
        <v>0.13157415688549157</v>
      </c>
      <c r="R482">
        <f t="shared" si="103"/>
        <v>0.13157415688549137</v>
      </c>
    </row>
    <row r="483" spans="6:18">
      <c r="F483">
        <f t="shared" si="108"/>
        <v>48.100000000000414</v>
      </c>
      <c r="G483">
        <f t="shared" si="96"/>
        <v>327.5852316043426</v>
      </c>
      <c r="H483">
        <f t="shared" si="104"/>
        <v>1.3027744270205031</v>
      </c>
      <c r="I483" s="4">
        <f t="shared" si="97"/>
        <v>1.2500000000000001E-5</v>
      </c>
      <c r="J483" s="5">
        <f t="shared" si="105"/>
        <v>1.0772321428571281E-6</v>
      </c>
      <c r="K483" s="5">
        <f t="shared" si="106"/>
        <v>1.1532425516382911E-3</v>
      </c>
      <c r="L483" s="5">
        <f t="shared" si="100"/>
        <v>6.4246664359810183E-9</v>
      </c>
      <c r="M483" s="6">
        <f t="shared" si="98"/>
        <v>2.3130345241050107E-5</v>
      </c>
      <c r="N483">
        <f t="shared" si="99"/>
        <v>2.24E-4</v>
      </c>
      <c r="O483">
        <f t="shared" si="107"/>
        <v>0.1302774427020503</v>
      </c>
      <c r="P483">
        <f t="shared" si="101"/>
        <v>1.1485642350673495</v>
      </c>
      <c r="Q483">
        <f t="shared" si="102"/>
        <v>0.13152289005058118</v>
      </c>
      <c r="R483">
        <f t="shared" si="103"/>
        <v>0.13152289005058096</v>
      </c>
    </row>
    <row r="484" spans="6:18">
      <c r="F484">
        <f t="shared" si="108"/>
        <v>48.200000000000415</v>
      </c>
      <c r="G484">
        <f t="shared" si="96"/>
        <v>327.5852316043426</v>
      </c>
      <c r="H484">
        <f t="shared" si="104"/>
        <v>1.3027744270205031</v>
      </c>
      <c r="I484" s="4">
        <f t="shared" si="97"/>
        <v>1.2500000000000001E-5</v>
      </c>
      <c r="J484" s="5">
        <f t="shared" si="105"/>
        <v>1.0772321428571281E-6</v>
      </c>
      <c r="K484" s="5">
        <f t="shared" si="106"/>
        <v>1.1544925516382911E-3</v>
      </c>
      <c r="L484" s="5">
        <f t="shared" si="100"/>
        <v>6.4455801825330694E-9</v>
      </c>
      <c r="M484" s="6">
        <f t="shared" si="98"/>
        <v>2.3180514393893906E-5</v>
      </c>
      <c r="N484">
        <f t="shared" si="99"/>
        <v>2.24E-4</v>
      </c>
      <c r="O484">
        <f t="shared" si="107"/>
        <v>0.1302774427020503</v>
      </c>
      <c r="P484">
        <f t="shared" si="101"/>
        <v>1.1486240846627709</v>
      </c>
      <c r="Q484">
        <f t="shared" si="102"/>
        <v>0.13147184548823104</v>
      </c>
      <c r="R484">
        <f t="shared" si="103"/>
        <v>0.13147184548823082</v>
      </c>
    </row>
    <row r="485" spans="6:18">
      <c r="F485">
        <f t="shared" si="108"/>
        <v>48.300000000000416</v>
      </c>
      <c r="G485">
        <f t="shared" si="96"/>
        <v>327.5852316043426</v>
      </c>
      <c r="H485">
        <f t="shared" si="104"/>
        <v>1.3027744270205031</v>
      </c>
      <c r="I485" s="4">
        <f t="shared" si="97"/>
        <v>1.2500000000000001E-5</v>
      </c>
      <c r="J485" s="5">
        <f t="shared" si="105"/>
        <v>1.0772321428571281E-6</v>
      </c>
      <c r="K485" s="5">
        <f t="shared" si="106"/>
        <v>1.155742551638291E-3</v>
      </c>
      <c r="L485" s="5">
        <f t="shared" si="100"/>
        <v>6.4665392659016064E-9</v>
      </c>
      <c r="M485" s="6">
        <f t="shared" si="98"/>
        <v>2.3230737895645404E-5</v>
      </c>
      <c r="N485">
        <f t="shared" si="99"/>
        <v>2.24E-4</v>
      </c>
      <c r="O485">
        <f t="shared" si="107"/>
        <v>0.1302774427020503</v>
      </c>
      <c r="P485">
        <f t="shared" si="101"/>
        <v>1.1486836750551539</v>
      </c>
      <c r="Q485">
        <f t="shared" si="102"/>
        <v>0.13142102199513889</v>
      </c>
      <c r="R485">
        <f t="shared" si="103"/>
        <v>0.13142102199513866</v>
      </c>
    </row>
    <row r="486" spans="6:18">
      <c r="F486">
        <f t="shared" si="108"/>
        <v>48.400000000000418</v>
      </c>
      <c r="G486">
        <f t="shared" si="96"/>
        <v>327.5852316043426</v>
      </c>
      <c r="H486">
        <f t="shared" si="104"/>
        <v>1.3027744270205031</v>
      </c>
      <c r="I486" s="4">
        <f t="shared" si="97"/>
        <v>1.2500000000000001E-5</v>
      </c>
      <c r="J486" s="5">
        <f t="shared" si="105"/>
        <v>1.0772321428571281E-6</v>
      </c>
      <c r="K486" s="5">
        <f t="shared" si="106"/>
        <v>1.156992551638291E-3</v>
      </c>
      <c r="L486" s="5">
        <f t="shared" si="100"/>
        <v>6.4875437351740151E-9</v>
      </c>
      <c r="M486" s="6">
        <f t="shared" si="98"/>
        <v>2.3281015746304593E-5</v>
      </c>
      <c r="N486">
        <f t="shared" si="99"/>
        <v>2.24E-4</v>
      </c>
      <c r="O486">
        <f t="shared" si="107"/>
        <v>0.1302774427020503</v>
      </c>
      <c r="P486">
        <f t="shared" si="101"/>
        <v>1.1487430076462113</v>
      </c>
      <c r="Q486">
        <f t="shared" si="102"/>
        <v>0.13137041837581109</v>
      </c>
      <c r="R486">
        <f t="shared" si="103"/>
        <v>0.13137041837581087</v>
      </c>
    </row>
    <row r="487" spans="6:18">
      <c r="F487">
        <f t="shared" si="108"/>
        <v>48.500000000000419</v>
      </c>
      <c r="G487">
        <f t="shared" si="96"/>
        <v>327.5852316043426</v>
      </c>
      <c r="H487">
        <f t="shared" si="104"/>
        <v>1.3027744270205031</v>
      </c>
      <c r="I487" s="4">
        <f t="shared" si="97"/>
        <v>1.2500000000000001E-5</v>
      </c>
      <c r="J487" s="5">
        <f t="shared" si="105"/>
        <v>1.0772321428571281E-6</v>
      </c>
      <c r="K487" s="5">
        <f t="shared" si="106"/>
        <v>1.1582425516382909E-3</v>
      </c>
      <c r="L487" s="5">
        <f t="shared" si="100"/>
        <v>6.5085936394376787E-9</v>
      </c>
      <c r="M487" s="6">
        <f t="shared" si="98"/>
        <v>2.3331347945871474E-5</v>
      </c>
      <c r="N487">
        <f t="shared" si="99"/>
        <v>2.24E-4</v>
      </c>
      <c r="O487">
        <f t="shared" si="107"/>
        <v>0.1302774427020503</v>
      </c>
      <c r="P487">
        <f t="shared" si="101"/>
        <v>1.1488020838285695</v>
      </c>
      <c r="Q487">
        <f t="shared" si="102"/>
        <v>0.13132003344250362</v>
      </c>
      <c r="R487">
        <f t="shared" si="103"/>
        <v>0.1313200334425034</v>
      </c>
    </row>
    <row r="488" spans="6:18">
      <c r="F488">
        <f t="shared" si="108"/>
        <v>48.600000000000421</v>
      </c>
      <c r="G488">
        <f t="shared" si="96"/>
        <v>327.5852316043426</v>
      </c>
      <c r="H488">
        <f t="shared" si="104"/>
        <v>1.3027744270205031</v>
      </c>
      <c r="I488" s="4">
        <f t="shared" si="97"/>
        <v>1.2500000000000001E-5</v>
      </c>
      <c r="J488" s="5">
        <f t="shared" si="105"/>
        <v>1.0772321428571281E-6</v>
      </c>
      <c r="K488" s="5">
        <f t="shared" si="106"/>
        <v>1.1594925516382909E-3</v>
      </c>
      <c r="L488" s="5">
        <f t="shared" si="100"/>
        <v>6.5296890277799838E-9</v>
      </c>
      <c r="M488" s="6">
        <f t="shared" si="98"/>
        <v>2.3381734494346049E-5</v>
      </c>
      <c r="N488">
        <f t="shared" si="99"/>
        <v>2.24E-4</v>
      </c>
      <c r="O488">
        <f t="shared" si="107"/>
        <v>0.1302774427020503</v>
      </c>
      <c r="P488">
        <f t="shared" si="101"/>
        <v>1.1488609049858369</v>
      </c>
      <c r="Q488">
        <f t="shared" si="102"/>
        <v>0.13126986601516341</v>
      </c>
      <c r="R488">
        <f t="shared" si="103"/>
        <v>0.13126986601516319</v>
      </c>
    </row>
    <row r="489" spans="6:18">
      <c r="F489">
        <f t="shared" si="108"/>
        <v>48.700000000000422</v>
      </c>
      <c r="G489">
        <f t="shared" si="96"/>
        <v>327.5852316043426</v>
      </c>
      <c r="H489">
        <f t="shared" si="104"/>
        <v>1.3027744270205031</v>
      </c>
      <c r="I489" s="4">
        <f t="shared" si="97"/>
        <v>1.2500000000000001E-5</v>
      </c>
      <c r="J489" s="5">
        <f t="shared" si="105"/>
        <v>1.0772321428571281E-6</v>
      </c>
      <c r="K489" s="5">
        <f t="shared" si="106"/>
        <v>1.1607425516382908E-3</v>
      </c>
      <c r="L489" s="5">
        <f t="shared" si="100"/>
        <v>6.5508299492883159E-9</v>
      </c>
      <c r="M489" s="6">
        <f t="shared" si="98"/>
        <v>2.3432175391728321E-5</v>
      </c>
      <c r="N489">
        <f t="shared" si="99"/>
        <v>2.24E-4</v>
      </c>
      <c r="O489">
        <f t="shared" si="107"/>
        <v>0.1302774427020503</v>
      </c>
      <c r="P489">
        <f t="shared" si="101"/>
        <v>1.1489194724926726</v>
      </c>
      <c r="Q489">
        <f t="shared" si="102"/>
        <v>0.13121991492137045</v>
      </c>
      <c r="R489">
        <f t="shared" si="103"/>
        <v>0.13121991492137022</v>
      </c>
    </row>
    <row r="490" spans="6:18">
      <c r="F490">
        <f t="shared" si="108"/>
        <v>48.800000000000423</v>
      </c>
      <c r="G490">
        <f t="shared" si="96"/>
        <v>327.5852316043426</v>
      </c>
      <c r="H490">
        <f t="shared" si="104"/>
        <v>1.3027744270205031</v>
      </c>
      <c r="I490" s="4">
        <f t="shared" si="97"/>
        <v>1.2500000000000001E-5</v>
      </c>
      <c r="J490" s="5">
        <f t="shared" si="105"/>
        <v>1.0772321428571281E-6</v>
      </c>
      <c r="K490" s="5">
        <f t="shared" si="106"/>
        <v>1.1619925516382907E-3</v>
      </c>
      <c r="L490" s="5">
        <f t="shared" si="100"/>
        <v>6.5720164530500584E-9</v>
      </c>
      <c r="M490" s="6">
        <f t="shared" si="98"/>
        <v>2.3482670638018283E-5</v>
      </c>
      <c r="N490">
        <f t="shared" si="99"/>
        <v>2.24E-4</v>
      </c>
      <c r="O490">
        <f t="shared" si="107"/>
        <v>0.1302774427020503</v>
      </c>
      <c r="P490">
        <f t="shared" si="101"/>
        <v>1.1489777877148533</v>
      </c>
      <c r="Q490">
        <f t="shared" si="102"/>
        <v>0.13117017899628014</v>
      </c>
      <c r="R490">
        <f t="shared" si="103"/>
        <v>0.13117017899627992</v>
      </c>
    </row>
    <row r="491" spans="6:18">
      <c r="F491">
        <f t="shared" si="108"/>
        <v>48.900000000000425</v>
      </c>
      <c r="G491">
        <f t="shared" si="96"/>
        <v>327.5852316043426</v>
      </c>
      <c r="H491">
        <f t="shared" si="104"/>
        <v>1.3027744270205031</v>
      </c>
      <c r="I491" s="4">
        <f t="shared" si="97"/>
        <v>1.2500000000000001E-5</v>
      </c>
      <c r="J491" s="5">
        <f t="shared" si="105"/>
        <v>1.0772321428571281E-6</v>
      </c>
      <c r="K491" s="5">
        <f t="shared" si="106"/>
        <v>1.1632425516382907E-3</v>
      </c>
      <c r="L491" s="5">
        <f t="shared" si="100"/>
        <v>6.5932485881525979E-9</v>
      </c>
      <c r="M491" s="6">
        <f t="shared" si="98"/>
        <v>2.3533220233215934E-5</v>
      </c>
      <c r="N491">
        <f t="shared" si="99"/>
        <v>2.24E-4</v>
      </c>
      <c r="O491">
        <f t="shared" si="107"/>
        <v>0.1302774427020503</v>
      </c>
      <c r="P491">
        <f t="shared" si="101"/>
        <v>1.1490358520093402</v>
      </c>
      <c r="Q491">
        <f t="shared" si="102"/>
        <v>0.13112065708256634</v>
      </c>
      <c r="R491">
        <f t="shared" si="103"/>
        <v>0.13112065708256612</v>
      </c>
    </row>
    <row r="492" spans="6:18">
      <c r="F492">
        <f t="shared" si="108"/>
        <v>49.000000000000426</v>
      </c>
      <c r="G492">
        <f t="shared" si="96"/>
        <v>327.5852316043426</v>
      </c>
      <c r="H492">
        <f t="shared" si="104"/>
        <v>1.3027744270205031</v>
      </c>
      <c r="I492" s="4">
        <f t="shared" si="97"/>
        <v>1.2500000000000001E-5</v>
      </c>
      <c r="J492" s="5">
        <f t="shared" si="105"/>
        <v>1.0772321428571281E-6</v>
      </c>
      <c r="K492" s="5">
        <f t="shared" si="106"/>
        <v>1.1644925516382906E-3</v>
      </c>
      <c r="L492" s="5">
        <f t="shared" si="100"/>
        <v>6.6145264036833215E-9</v>
      </c>
      <c r="M492" s="6">
        <f t="shared" si="98"/>
        <v>2.3583824177321291E-5</v>
      </c>
      <c r="N492">
        <f t="shared" si="99"/>
        <v>2.24E-4</v>
      </c>
      <c r="O492">
        <f t="shared" si="107"/>
        <v>0.1302774427020503</v>
      </c>
      <c r="P492">
        <f t="shared" si="101"/>
        <v>1.1490936667243465</v>
      </c>
      <c r="Q492">
        <f t="shared" si="102"/>
        <v>0.13107134803036471</v>
      </c>
      <c r="R492">
        <f t="shared" si="103"/>
        <v>0.13107134803036449</v>
      </c>
    </row>
    <row r="493" spans="6:18">
      <c r="F493">
        <f t="shared" si="108"/>
        <v>49.100000000000428</v>
      </c>
      <c r="G493">
        <f t="shared" si="96"/>
        <v>327.5852316043426</v>
      </c>
      <c r="H493">
        <f t="shared" si="104"/>
        <v>1.3027744270205031</v>
      </c>
      <c r="I493" s="4">
        <f t="shared" si="97"/>
        <v>1.2500000000000001E-5</v>
      </c>
      <c r="J493" s="5">
        <f t="shared" si="105"/>
        <v>1.0772321428571281E-6</v>
      </c>
      <c r="K493" s="5">
        <f t="shared" si="106"/>
        <v>1.1657425516382906E-3</v>
      </c>
      <c r="L493" s="5">
        <f t="shared" si="100"/>
        <v>6.6358499487296119E-9</v>
      </c>
      <c r="M493" s="6">
        <f t="shared" si="98"/>
        <v>2.3634482470334339E-5</v>
      </c>
      <c r="N493">
        <f t="shared" si="99"/>
        <v>2.24E-4</v>
      </c>
      <c r="O493">
        <f t="shared" si="107"/>
        <v>0.1302774427020503</v>
      </c>
      <c r="P493">
        <f t="shared" si="101"/>
        <v>1.1491512331994005</v>
      </c>
      <c r="Q493">
        <f t="shared" si="102"/>
        <v>0.13102225069721674</v>
      </c>
      <c r="R493">
        <f t="shared" si="103"/>
        <v>0.13102225069721651</v>
      </c>
    </row>
    <row r="494" spans="6:18">
      <c r="F494">
        <f t="shared" si="108"/>
        <v>49.200000000000429</v>
      </c>
      <c r="G494">
        <f t="shared" si="96"/>
        <v>327.5852316043426</v>
      </c>
      <c r="H494">
        <f t="shared" si="104"/>
        <v>1.3027744270205031</v>
      </c>
      <c r="I494" s="4">
        <f t="shared" si="97"/>
        <v>1.2500000000000001E-5</v>
      </c>
      <c r="J494" s="5">
        <f t="shared" si="105"/>
        <v>1.0772321428571281E-6</v>
      </c>
      <c r="K494" s="5">
        <f t="shared" si="106"/>
        <v>1.1669925516382905E-3</v>
      </c>
      <c r="L494" s="5">
        <f t="shared" si="100"/>
        <v>6.6572192723788537E-9</v>
      </c>
      <c r="M494" s="6">
        <f t="shared" si="98"/>
        <v>2.3685195112255072E-5</v>
      </c>
      <c r="N494">
        <f t="shared" si="99"/>
        <v>2.24E-4</v>
      </c>
      <c r="O494">
        <f t="shared" si="107"/>
        <v>0.1302774427020503</v>
      </c>
      <c r="P494">
        <f t="shared" si="101"/>
        <v>1.1492085527654137</v>
      </c>
      <c r="Q494">
        <f t="shared" si="102"/>
        <v>0.13097336394801404</v>
      </c>
      <c r="R494">
        <f t="shared" si="103"/>
        <v>0.13097336394801384</v>
      </c>
    </row>
    <row r="495" spans="6:18">
      <c r="F495">
        <f t="shared" si="108"/>
        <v>49.300000000000431</v>
      </c>
      <c r="G495">
        <f t="shared" si="96"/>
        <v>327.5852316043426</v>
      </c>
      <c r="H495">
        <f t="shared" si="104"/>
        <v>1.3027744270205031</v>
      </c>
      <c r="I495" s="4">
        <f t="shared" si="97"/>
        <v>1.2500000000000001E-5</v>
      </c>
      <c r="J495" s="5">
        <f t="shared" si="105"/>
        <v>1.0772321428571281E-6</v>
      </c>
      <c r="K495" s="5">
        <f t="shared" si="106"/>
        <v>1.1682425516382905E-3</v>
      </c>
      <c r="L495" s="5">
        <f t="shared" si="100"/>
        <v>6.6786344237184328E-9</v>
      </c>
      <c r="M495" s="6">
        <f t="shared" si="98"/>
        <v>2.3735962103083504E-5</v>
      </c>
      <c r="N495">
        <f t="shared" si="99"/>
        <v>2.24E-4</v>
      </c>
      <c r="O495">
        <f t="shared" si="107"/>
        <v>0.1302774427020503</v>
      </c>
      <c r="P495">
        <f t="shared" si="101"/>
        <v>1.1492656267447436</v>
      </c>
      <c r="Q495">
        <f t="shared" si="102"/>
        <v>0.13092468665494345</v>
      </c>
      <c r="R495">
        <f t="shared" si="103"/>
        <v>0.13092468665494322</v>
      </c>
    </row>
    <row r="496" spans="6:18">
      <c r="F496">
        <f t="shared" si="108"/>
        <v>49.400000000000432</v>
      </c>
      <c r="G496">
        <f t="shared" si="96"/>
        <v>327.5852316043426</v>
      </c>
      <c r="H496">
        <f t="shared" si="104"/>
        <v>1.3027744270205031</v>
      </c>
      <c r="I496" s="4">
        <f t="shared" si="97"/>
        <v>1.2500000000000001E-5</v>
      </c>
      <c r="J496" s="5">
        <f t="shared" si="105"/>
        <v>1.0772321428571281E-6</v>
      </c>
      <c r="K496" s="5">
        <f t="shared" si="106"/>
        <v>1.1694925516382904E-3</v>
      </c>
      <c r="L496" s="5">
        <f t="shared" si="100"/>
        <v>6.7000954518357365E-9</v>
      </c>
      <c r="M496" s="6">
        <f t="shared" si="98"/>
        <v>2.3786783442819634E-5</v>
      </c>
      <c r="N496">
        <f t="shared" si="99"/>
        <v>2.24E-4</v>
      </c>
      <c r="O496">
        <f t="shared" si="107"/>
        <v>0.1302774427020503</v>
      </c>
      <c r="P496">
        <f t="shared" si="101"/>
        <v>1.149322456451259</v>
      </c>
      <c r="Q496">
        <f t="shared" si="102"/>
        <v>0.1308762176974321</v>
      </c>
      <c r="R496">
        <f t="shared" si="103"/>
        <v>0.13087621769743188</v>
      </c>
    </row>
    <row r="497" spans="6:18">
      <c r="F497">
        <f t="shared" si="108"/>
        <v>49.500000000000433</v>
      </c>
      <c r="G497">
        <f t="shared" si="96"/>
        <v>327.5852316043426</v>
      </c>
      <c r="H497">
        <f t="shared" si="104"/>
        <v>1.3027744270205031</v>
      </c>
      <c r="I497" s="4">
        <f t="shared" si="97"/>
        <v>1.2500000000000001E-5</v>
      </c>
      <c r="J497" s="5">
        <f t="shared" si="105"/>
        <v>1.0772321428571281E-6</v>
      </c>
      <c r="K497" s="5">
        <f t="shared" si="106"/>
        <v>1.1707425516382904E-3</v>
      </c>
      <c r="L497" s="5">
        <f t="shared" si="100"/>
        <v>6.7216024058181481E-9</v>
      </c>
      <c r="M497" s="6">
        <f t="shared" si="98"/>
        <v>2.3837659131463452E-5</v>
      </c>
      <c r="N497">
        <f t="shared" si="99"/>
        <v>2.24E-4</v>
      </c>
      <c r="O497">
        <f t="shared" si="107"/>
        <v>0.1302774427020503</v>
      </c>
      <c r="P497">
        <f t="shared" si="101"/>
        <v>1.1493790431904014</v>
      </c>
      <c r="Q497">
        <f t="shared" si="102"/>
        <v>0.13082795596209351</v>
      </c>
      <c r="R497">
        <f t="shared" si="103"/>
        <v>0.13082795596209329</v>
      </c>
    </row>
    <row r="498" spans="6:18">
      <c r="F498">
        <f t="shared" si="108"/>
        <v>49.600000000000435</v>
      </c>
      <c r="G498">
        <f t="shared" si="96"/>
        <v>327.5852316043426</v>
      </c>
      <c r="H498">
        <f t="shared" si="104"/>
        <v>1.3027744270205031</v>
      </c>
      <c r="I498" s="4">
        <f t="shared" si="97"/>
        <v>1.2500000000000001E-5</v>
      </c>
      <c r="J498" s="5">
        <f t="shared" si="105"/>
        <v>1.0772321428571281E-6</v>
      </c>
      <c r="K498" s="5">
        <f t="shared" si="106"/>
        <v>1.1719925516382903E-3</v>
      </c>
      <c r="L498" s="5">
        <f t="shared" si="100"/>
        <v>6.7431553347530524E-9</v>
      </c>
      <c r="M498" s="6">
        <f t="shared" si="98"/>
        <v>2.3888589169014966E-5</v>
      </c>
      <c r="N498">
        <f t="shared" si="99"/>
        <v>2.24E-4</v>
      </c>
      <c r="O498">
        <f t="shared" si="107"/>
        <v>0.1302774427020503</v>
      </c>
      <c r="P498">
        <f t="shared" si="101"/>
        <v>1.1494353882592505</v>
      </c>
      <c r="Q498">
        <f t="shared" si="102"/>
        <v>0.1307799003426737</v>
      </c>
      <c r="R498">
        <f t="shared" si="103"/>
        <v>0.13077990034267348</v>
      </c>
    </row>
    <row r="499" spans="6:18">
      <c r="F499">
        <f t="shared" si="108"/>
        <v>49.700000000000436</v>
      </c>
      <c r="G499">
        <f t="shared" si="96"/>
        <v>327.5852316043426</v>
      </c>
      <c r="H499">
        <f t="shared" si="104"/>
        <v>1.3027744270205031</v>
      </c>
      <c r="I499" s="4">
        <f t="shared" si="97"/>
        <v>1.2500000000000001E-5</v>
      </c>
      <c r="J499" s="5">
        <f t="shared" si="105"/>
        <v>1.0772321428571281E-6</v>
      </c>
      <c r="K499" s="5">
        <f t="shared" si="106"/>
        <v>1.1732425516382903E-3</v>
      </c>
      <c r="L499" s="5">
        <f t="shared" si="100"/>
        <v>6.7647542877278351E-9</v>
      </c>
      <c r="M499" s="6">
        <f t="shared" si="98"/>
        <v>2.3939573555474168E-5</v>
      </c>
      <c r="N499">
        <f t="shared" si="99"/>
        <v>2.24E-4</v>
      </c>
      <c r="O499">
        <f t="shared" si="107"/>
        <v>0.1302774427020503</v>
      </c>
      <c r="P499">
        <f t="shared" si="101"/>
        <v>1.1494914929465856</v>
      </c>
      <c r="Q499">
        <f t="shared" si="102"/>
        <v>0.13073204973999802</v>
      </c>
      <c r="R499">
        <f t="shared" si="103"/>
        <v>0.1307320497399978</v>
      </c>
    </row>
    <row r="500" spans="6:18">
      <c r="F500">
        <f t="shared" si="108"/>
        <v>49.800000000000438</v>
      </c>
      <c r="G500">
        <f t="shared" si="96"/>
        <v>327.5852316043426</v>
      </c>
      <c r="H500">
        <f t="shared" si="104"/>
        <v>1.3027744270205031</v>
      </c>
      <c r="I500" s="4">
        <f t="shared" si="97"/>
        <v>1.2500000000000001E-5</v>
      </c>
      <c r="J500" s="5">
        <f t="shared" si="105"/>
        <v>1.0772321428571281E-6</v>
      </c>
      <c r="K500" s="5">
        <f t="shared" si="106"/>
        <v>1.1744925516382902E-3</v>
      </c>
      <c r="L500" s="5">
        <f t="shared" si="100"/>
        <v>6.7863993138298819E-9</v>
      </c>
      <c r="M500" s="6">
        <f t="shared" si="98"/>
        <v>2.3990612290841068E-5</v>
      </c>
      <c r="N500">
        <f t="shared" si="99"/>
        <v>2.24E-4</v>
      </c>
      <c r="O500">
        <f t="shared" si="107"/>
        <v>0.1302774427020503</v>
      </c>
      <c r="P500">
        <f t="shared" si="101"/>
        <v>1.149547358532947</v>
      </c>
      <c r="Q500">
        <f t="shared" si="102"/>
        <v>0.13068440306191836</v>
      </c>
      <c r="R500">
        <f t="shared" si="103"/>
        <v>0.13068440306191814</v>
      </c>
    </row>
    <row r="501" spans="6:18">
      <c r="F501">
        <f t="shared" si="108"/>
        <v>49.900000000000439</v>
      </c>
      <c r="G501">
        <f t="shared" si="96"/>
        <v>327.5852316043426</v>
      </c>
      <c r="H501">
        <f t="shared" si="104"/>
        <v>1.3027744270205031</v>
      </c>
      <c r="I501" s="4">
        <f t="shared" si="97"/>
        <v>1.2500000000000001E-5</v>
      </c>
      <c r="J501" s="5">
        <f t="shared" si="105"/>
        <v>1.0772321428571281E-6</v>
      </c>
      <c r="K501" s="5">
        <f t="shared" si="106"/>
        <v>1.1757425516382902E-3</v>
      </c>
      <c r="L501" s="5">
        <f t="shared" si="100"/>
        <v>6.8080904621465769E-9</v>
      </c>
      <c r="M501" s="6">
        <f t="shared" si="98"/>
        <v>2.404170537511566E-5</v>
      </c>
      <c r="N501">
        <f t="shared" si="99"/>
        <v>2.24E-4</v>
      </c>
      <c r="O501">
        <f t="shared" si="107"/>
        <v>0.1302774427020503</v>
      </c>
      <c r="P501">
        <f t="shared" si="101"/>
        <v>1.1496029862906973</v>
      </c>
      <c r="Q501">
        <f t="shared" si="102"/>
        <v>0.13063695922326077</v>
      </c>
      <c r="R501">
        <f t="shared" si="103"/>
        <v>0.13063695922326057</v>
      </c>
    </row>
    <row r="502" spans="6:18">
      <c r="F502">
        <f t="shared" si="108"/>
        <v>50.000000000000441</v>
      </c>
      <c r="G502">
        <f t="shared" si="96"/>
        <v>327.5852316043426</v>
      </c>
      <c r="H502">
        <f t="shared" si="104"/>
        <v>1.3027744270205031</v>
      </c>
      <c r="I502" s="4">
        <f t="shared" si="97"/>
        <v>1.2500000000000001E-5</v>
      </c>
      <c r="J502" s="5">
        <f t="shared" si="105"/>
        <v>1.0772321428571281E-6</v>
      </c>
      <c r="K502" s="5">
        <f t="shared" si="106"/>
        <v>1.1769925516382901E-3</v>
      </c>
      <c r="L502" s="5">
        <f t="shared" si="100"/>
        <v>6.8298277817653083E-9</v>
      </c>
      <c r="M502" s="6">
        <f t="shared" si="98"/>
        <v>2.4092852808297951E-5</v>
      </c>
      <c r="N502">
        <f t="shared" si="99"/>
        <v>2.24E-4</v>
      </c>
      <c r="O502">
        <f t="shared" si="107"/>
        <v>0.1302774427020503</v>
      </c>
      <c r="P502">
        <f t="shared" si="101"/>
        <v>1.1496583774840841</v>
      </c>
      <c r="Q502">
        <f t="shared" si="102"/>
        <v>0.13058971714577358</v>
      </c>
      <c r="R502">
        <f t="shared" si="103"/>
        <v>0.13058971714577339</v>
      </c>
    </row>
    <row r="503" spans="6:18">
      <c r="F503">
        <f t="shared" si="108"/>
        <v>50.100000000000442</v>
      </c>
      <c r="G503">
        <f t="shared" si="96"/>
        <v>327.5852316043426</v>
      </c>
      <c r="H503">
        <f t="shared" si="104"/>
        <v>1.3027744270205031</v>
      </c>
      <c r="I503" s="4">
        <f t="shared" si="97"/>
        <v>1.2500000000000001E-5</v>
      </c>
      <c r="J503" s="5">
        <f t="shared" si="105"/>
        <v>1.0772321428571281E-6</v>
      </c>
      <c r="K503" s="5">
        <f t="shared" si="106"/>
        <v>1.1782425516382901E-3</v>
      </c>
      <c r="L503" s="5">
        <f t="shared" si="100"/>
        <v>6.8516113217734576E-9</v>
      </c>
      <c r="M503" s="6">
        <f t="shared" si="98"/>
        <v>2.414405459038793E-5</v>
      </c>
      <c r="N503">
        <f t="shared" si="99"/>
        <v>2.24E-4</v>
      </c>
      <c r="O503">
        <f t="shared" si="107"/>
        <v>0.1302774427020503</v>
      </c>
      <c r="P503">
        <f t="shared" si="101"/>
        <v>1.1497135333692976</v>
      </c>
      <c r="Q503">
        <f t="shared" si="102"/>
        <v>0.13054267575807588</v>
      </c>
      <c r="R503">
        <f t="shared" si="103"/>
        <v>0.13054267575807568</v>
      </c>
    </row>
    <row r="504" spans="6:18">
      <c r="F504">
        <f t="shared" si="108"/>
        <v>50.200000000000443</v>
      </c>
      <c r="G504">
        <f t="shared" si="96"/>
        <v>327.5852316043426</v>
      </c>
      <c r="H504">
        <f t="shared" si="104"/>
        <v>1.3027744270205031</v>
      </c>
      <c r="I504" s="4">
        <f t="shared" si="97"/>
        <v>1.2500000000000001E-5</v>
      </c>
      <c r="J504" s="5">
        <f t="shared" si="105"/>
        <v>1.0772321428571281E-6</v>
      </c>
      <c r="K504" s="5">
        <f t="shared" si="106"/>
        <v>1.17949255163829E-3</v>
      </c>
      <c r="L504" s="5">
        <f t="shared" si="100"/>
        <v>6.8734411312584114E-9</v>
      </c>
      <c r="M504" s="6">
        <f t="shared" si="98"/>
        <v>2.4195310721385604E-5</v>
      </c>
      <c r="N504">
        <f t="shared" si="99"/>
        <v>2.24E-4</v>
      </c>
      <c r="O504">
        <f t="shared" si="107"/>
        <v>0.1302774427020503</v>
      </c>
      <c r="P504">
        <f t="shared" si="101"/>
        <v>1.1497684551945333</v>
      </c>
      <c r="Q504">
        <f t="shared" si="102"/>
        <v>0.1304958339956066</v>
      </c>
      <c r="R504">
        <f t="shared" si="103"/>
        <v>0.13049583399560641</v>
      </c>
    </row>
    <row r="505" spans="6:18">
      <c r="F505">
        <f t="shared" si="108"/>
        <v>50.300000000000445</v>
      </c>
      <c r="G505">
        <f t="shared" si="96"/>
        <v>327.5852316043426</v>
      </c>
      <c r="H505">
        <f t="shared" si="104"/>
        <v>1.3027744270205031</v>
      </c>
      <c r="I505" s="4">
        <f t="shared" si="97"/>
        <v>1.2500000000000001E-5</v>
      </c>
      <c r="J505" s="5">
        <f t="shared" si="105"/>
        <v>1.0772321428571281E-6</v>
      </c>
      <c r="K505" s="5">
        <f t="shared" si="106"/>
        <v>1.18074255163829E-3</v>
      </c>
      <c r="L505" s="5">
        <f t="shared" si="100"/>
        <v>6.8953172593075571E-9</v>
      </c>
      <c r="M505" s="6">
        <f t="shared" si="98"/>
        <v>2.424662120129098E-5</v>
      </c>
      <c r="N505">
        <f t="shared" si="99"/>
        <v>2.24E-4</v>
      </c>
      <c r="O505">
        <f t="shared" si="107"/>
        <v>0.1302774427020503</v>
      </c>
      <c r="P505">
        <f t="shared" si="101"/>
        <v>1.1498231442000479</v>
      </c>
      <c r="Q505">
        <f t="shared" si="102"/>
        <v>0.13044919080057382</v>
      </c>
      <c r="R505">
        <f t="shared" si="103"/>
        <v>0.13044919080057363</v>
      </c>
    </row>
    <row r="506" spans="6:18">
      <c r="F506">
        <f t="shared" si="108"/>
        <v>50.400000000000446</v>
      </c>
      <c r="G506">
        <f t="shared" si="96"/>
        <v>327.5852316043426</v>
      </c>
      <c r="H506">
        <f t="shared" si="104"/>
        <v>1.3027744270205031</v>
      </c>
      <c r="I506" s="4">
        <f t="shared" si="97"/>
        <v>1.2500000000000001E-5</v>
      </c>
      <c r="J506" s="5">
        <f t="shared" si="105"/>
        <v>1.0772321428571281E-6</v>
      </c>
      <c r="K506" s="5">
        <f t="shared" si="106"/>
        <v>1.1819925516382899E-3</v>
      </c>
      <c r="L506" s="5">
        <f t="shared" si="100"/>
        <v>6.9172397550082762E-9</v>
      </c>
      <c r="M506" s="6">
        <f t="shared" si="98"/>
        <v>2.4297986030104041E-5</v>
      </c>
      <c r="N506">
        <f t="shared" si="99"/>
        <v>2.24E-4</v>
      </c>
      <c r="O506">
        <f t="shared" si="107"/>
        <v>0.1302774427020503</v>
      </c>
      <c r="P506">
        <f t="shared" si="101"/>
        <v>1.1498776016182224</v>
      </c>
      <c r="Q506">
        <f t="shared" si="102"/>
        <v>0.13040274512190464</v>
      </c>
      <c r="R506">
        <f t="shared" si="103"/>
        <v>0.13040274512190445</v>
      </c>
    </row>
    <row r="507" spans="6:18">
      <c r="F507">
        <f t="shared" si="108"/>
        <v>50.500000000000448</v>
      </c>
      <c r="G507">
        <f t="shared" si="96"/>
        <v>327.5852316043426</v>
      </c>
      <c r="H507">
        <f t="shared" si="104"/>
        <v>1.3027744270205031</v>
      </c>
      <c r="I507" s="4">
        <f t="shared" si="97"/>
        <v>1.2500000000000001E-5</v>
      </c>
      <c r="J507" s="5">
        <f t="shared" si="105"/>
        <v>1.0772321428571281E-6</v>
      </c>
      <c r="K507" s="5">
        <f t="shared" si="106"/>
        <v>1.1832425516382899E-3</v>
      </c>
      <c r="L507" s="5">
        <f t="shared" si="100"/>
        <v>6.939208667447956E-9</v>
      </c>
      <c r="M507" s="6">
        <f t="shared" si="98"/>
        <v>2.4349405207824797E-5</v>
      </c>
      <c r="N507">
        <f t="shared" si="99"/>
        <v>2.24E-4</v>
      </c>
      <c r="O507">
        <f t="shared" si="107"/>
        <v>0.1302774427020503</v>
      </c>
      <c r="P507">
        <f t="shared" si="101"/>
        <v>1.149931828673616</v>
      </c>
      <c r="Q507">
        <f t="shared" si="102"/>
        <v>0.13035649591519549</v>
      </c>
      <c r="R507">
        <f t="shared" si="103"/>
        <v>0.1303564959151953</v>
      </c>
    </row>
    <row r="508" spans="6:18">
      <c r="F508">
        <f t="shared" si="108"/>
        <v>50.600000000000449</v>
      </c>
      <c r="G508">
        <f t="shared" si="96"/>
        <v>327.5852316043426</v>
      </c>
      <c r="H508">
        <f t="shared" si="104"/>
        <v>1.3027744270205031</v>
      </c>
      <c r="I508" s="4">
        <f t="shared" si="97"/>
        <v>1.2500000000000001E-5</v>
      </c>
      <c r="J508" s="5">
        <f t="shared" si="105"/>
        <v>1.0772321428571281E-6</v>
      </c>
      <c r="K508" s="5">
        <f t="shared" si="106"/>
        <v>1.1844925516382898E-3</v>
      </c>
      <c r="L508" s="5">
        <f t="shared" si="100"/>
        <v>6.9612240457139807E-9</v>
      </c>
      <c r="M508" s="6">
        <f t="shared" si="98"/>
        <v>2.4400878734453245E-5</v>
      </c>
      <c r="N508">
        <f t="shared" si="99"/>
        <v>2.24E-4</v>
      </c>
      <c r="O508">
        <f t="shared" si="107"/>
        <v>0.1302774427020503</v>
      </c>
      <c r="P508">
        <f t="shared" si="101"/>
        <v>1.1499858265830269</v>
      </c>
      <c r="Q508">
        <f t="shared" si="102"/>
        <v>0.13031044214266274</v>
      </c>
      <c r="R508">
        <f t="shared" si="103"/>
        <v>0.13031044214266252</v>
      </c>
    </row>
    <row r="509" spans="6:18">
      <c r="F509">
        <f t="shared" si="108"/>
        <v>50.70000000000045</v>
      </c>
      <c r="G509">
        <f t="shared" si="96"/>
        <v>327.5852316043426</v>
      </c>
      <c r="H509">
        <f t="shared" si="104"/>
        <v>1.3027744270205031</v>
      </c>
      <c r="I509" s="4">
        <f t="shared" si="97"/>
        <v>1.2500000000000001E-5</v>
      </c>
      <c r="J509" s="5">
        <f t="shared" si="105"/>
        <v>1.0772321428571281E-6</v>
      </c>
      <c r="K509" s="5">
        <f t="shared" si="106"/>
        <v>1.1857425516382898E-3</v>
      </c>
      <c r="L509" s="5">
        <f t="shared" si="100"/>
        <v>6.9832859388937376E-9</v>
      </c>
      <c r="M509" s="6">
        <f t="shared" si="98"/>
        <v>2.4452406609989391E-5</v>
      </c>
      <c r="N509">
        <f t="shared" si="99"/>
        <v>2.24E-4</v>
      </c>
      <c r="O509">
        <f t="shared" si="107"/>
        <v>0.1302774427020503</v>
      </c>
      <c r="P509">
        <f t="shared" si="101"/>
        <v>1.1500395965555492</v>
      </c>
      <c r="Q509">
        <f t="shared" si="102"/>
        <v>0.1302645827730938</v>
      </c>
      <c r="R509">
        <f t="shared" si="103"/>
        <v>0.13026458277309358</v>
      </c>
    </row>
    <row r="510" spans="6:18">
      <c r="F510">
        <f t="shared" si="108"/>
        <v>50.800000000000452</v>
      </c>
      <c r="G510">
        <f t="shared" si="96"/>
        <v>327.5852316043426</v>
      </c>
      <c r="H510">
        <f t="shared" si="104"/>
        <v>1.3027744270205031</v>
      </c>
      <c r="I510" s="4">
        <f t="shared" si="97"/>
        <v>1.2500000000000001E-5</v>
      </c>
      <c r="J510" s="5">
        <f t="shared" si="105"/>
        <v>1.0772321428571281E-6</v>
      </c>
      <c r="K510" s="5">
        <f t="shared" si="106"/>
        <v>1.1869925516382897E-3</v>
      </c>
      <c r="L510" s="5">
        <f t="shared" si="100"/>
        <v>7.0053943960746083E-9</v>
      </c>
      <c r="M510" s="6">
        <f t="shared" si="98"/>
        <v>2.4503988834433225E-5</v>
      </c>
      <c r="N510">
        <f t="shared" si="99"/>
        <v>2.24E-4</v>
      </c>
      <c r="O510">
        <f t="shared" si="107"/>
        <v>0.1302774427020503</v>
      </c>
      <c r="P510">
        <f t="shared" si="101"/>
        <v>1.1500931397926288</v>
      </c>
      <c r="Q510">
        <f t="shared" si="102"/>
        <v>0.13021891678179867</v>
      </c>
      <c r="R510">
        <f t="shared" si="103"/>
        <v>0.13021891678179845</v>
      </c>
    </row>
    <row r="511" spans="6:18">
      <c r="F511">
        <f t="shared" si="108"/>
        <v>50.900000000000453</v>
      </c>
      <c r="G511">
        <f t="shared" si="96"/>
        <v>327.5852316043426</v>
      </c>
      <c r="H511">
        <f t="shared" si="104"/>
        <v>1.3027744270205031</v>
      </c>
      <c r="I511" s="4">
        <f t="shared" si="97"/>
        <v>1.2500000000000001E-5</v>
      </c>
      <c r="J511" s="5">
        <f t="shared" si="105"/>
        <v>1.0772321428571281E-6</v>
      </c>
      <c r="K511" s="5">
        <f t="shared" si="106"/>
        <v>1.1882425516382897E-3</v>
      </c>
      <c r="L511" s="5">
        <f t="shared" si="100"/>
        <v>7.0275494663439817E-9</v>
      </c>
      <c r="M511" s="6">
        <f t="shared" si="98"/>
        <v>2.4555625407784759E-5</v>
      </c>
      <c r="N511">
        <f t="shared" si="99"/>
        <v>2.24E-4</v>
      </c>
      <c r="O511">
        <f t="shared" si="107"/>
        <v>0.1302774427020503</v>
      </c>
      <c r="P511">
        <f t="shared" si="101"/>
        <v>1.1501464574881199</v>
      </c>
      <c r="Q511">
        <f t="shared" si="102"/>
        <v>0.1301734431505619</v>
      </c>
      <c r="R511">
        <f t="shared" si="103"/>
        <v>0.13017344315056167</v>
      </c>
    </row>
    <row r="512" spans="6:18">
      <c r="F512">
        <f t="shared" si="108"/>
        <v>51.000000000000455</v>
      </c>
      <c r="G512">
        <f t="shared" si="96"/>
        <v>327.5852316043426</v>
      </c>
      <c r="H512">
        <f t="shared" si="104"/>
        <v>1.3027744270205031</v>
      </c>
      <c r="I512" s="4">
        <f t="shared" si="97"/>
        <v>1.2500000000000001E-5</v>
      </c>
      <c r="J512" s="5">
        <f t="shared" si="105"/>
        <v>1.0772321428571281E-6</v>
      </c>
      <c r="K512" s="5">
        <f t="shared" si="106"/>
        <v>1.1894925516382896E-3</v>
      </c>
      <c r="L512" s="5">
        <f t="shared" si="100"/>
        <v>7.0497511987892412E-9</v>
      </c>
      <c r="M512" s="6">
        <f t="shared" si="98"/>
        <v>2.4607316330043983E-5</v>
      </c>
      <c r="N512">
        <f t="shared" si="99"/>
        <v>2.24E-4</v>
      </c>
      <c r="O512">
        <f t="shared" si="107"/>
        <v>0.1302774427020503</v>
      </c>
      <c r="P512">
        <f t="shared" si="101"/>
        <v>1.1501995508283418</v>
      </c>
      <c r="Q512">
        <f t="shared" si="102"/>
        <v>0.13012816086759477</v>
      </c>
      <c r="R512">
        <f t="shared" si="103"/>
        <v>0.13012816086759454</v>
      </c>
    </row>
    <row r="513" spans="6:18">
      <c r="F513">
        <f t="shared" si="108"/>
        <v>51.100000000000456</v>
      </c>
      <c r="G513">
        <f t="shared" si="96"/>
        <v>327.5852316043426</v>
      </c>
      <c r="H513">
        <f t="shared" si="104"/>
        <v>1.3027744270205031</v>
      </c>
      <c r="I513" s="4">
        <f t="shared" si="97"/>
        <v>1.2500000000000001E-5</v>
      </c>
      <c r="J513" s="5">
        <f t="shared" si="105"/>
        <v>1.0772321428571281E-6</v>
      </c>
      <c r="K513" s="5">
        <f t="shared" si="106"/>
        <v>1.1907425516382896E-3</v>
      </c>
      <c r="L513" s="5">
        <f t="shared" si="100"/>
        <v>7.0719996424977716E-9</v>
      </c>
      <c r="M513" s="6">
        <f t="shared" si="98"/>
        <v>2.46590616012109E-5</v>
      </c>
      <c r="N513">
        <f t="shared" si="99"/>
        <v>2.24E-4</v>
      </c>
      <c r="O513">
        <f t="shared" si="107"/>
        <v>0.1302774427020503</v>
      </c>
      <c r="P513">
        <f t="shared" si="101"/>
        <v>1.1502524209921341</v>
      </c>
      <c r="Q513">
        <f t="shared" si="102"/>
        <v>0.13008306892748814</v>
      </c>
      <c r="R513">
        <f t="shared" si="103"/>
        <v>0.13008306892748792</v>
      </c>
    </row>
    <row r="514" spans="6:18">
      <c r="F514">
        <f t="shared" si="108"/>
        <v>51.200000000000458</v>
      </c>
      <c r="G514">
        <f t="shared" ref="G514:G577" si="109">Tc+R_*F514</f>
        <v>327.5852316043426</v>
      </c>
      <c r="H514">
        <f t="shared" si="104"/>
        <v>1.3027744270205031</v>
      </c>
      <c r="I514" s="4">
        <f t="shared" ref="I514:I577" si="110">we</f>
        <v>1.2500000000000001E-5</v>
      </c>
      <c r="J514" s="5">
        <f t="shared" si="105"/>
        <v>1.0772321428571281E-6</v>
      </c>
      <c r="K514" s="5">
        <f t="shared" si="106"/>
        <v>1.1919925516382895E-3</v>
      </c>
      <c r="L514" s="5">
        <f t="shared" si="100"/>
        <v>7.0942948465569602E-9</v>
      </c>
      <c r="M514" s="6">
        <f t="shared" ref="M514:M577" si="111">f2_*f3_/f1_/K514*L514</f>
        <v>2.4710861221285515E-5</v>
      </c>
      <c r="N514">
        <f t="shared" ref="N514:N577" si="112">del_dl</f>
        <v>2.24E-4</v>
      </c>
      <c r="O514">
        <f t="shared" si="107"/>
        <v>0.1302774427020503</v>
      </c>
      <c r="P514">
        <f t="shared" si="101"/>
        <v>1.1503050691509102</v>
      </c>
      <c r="Q514">
        <f t="shared" si="102"/>
        <v>0.13003816633116555</v>
      </c>
      <c r="R514">
        <f t="shared" si="103"/>
        <v>0.13003816633116533</v>
      </c>
    </row>
    <row r="515" spans="6:18">
      <c r="F515">
        <f t="shared" si="108"/>
        <v>51.300000000000459</v>
      </c>
      <c r="G515">
        <f t="shared" si="109"/>
        <v>327.5852316043426</v>
      </c>
      <c r="H515">
        <f t="shared" si="104"/>
        <v>1.3027744270205031</v>
      </c>
      <c r="I515" s="4">
        <f t="shared" si="110"/>
        <v>1.2500000000000001E-5</v>
      </c>
      <c r="J515" s="5">
        <f t="shared" si="105"/>
        <v>1.0772321428571281E-6</v>
      </c>
      <c r="K515" s="5">
        <f t="shared" si="106"/>
        <v>1.1932425516382895E-3</v>
      </c>
      <c r="L515" s="5">
        <f t="shared" ref="L515:L578" si="113">K515^3*4/3*PI()</f>
        <v>7.1166368600541903E-9</v>
      </c>
      <c r="M515" s="6">
        <f t="shared" si="111"/>
        <v>2.4762715190267822E-5</v>
      </c>
      <c r="N515">
        <f t="shared" si="112"/>
        <v>2.24E-4</v>
      </c>
      <c r="O515">
        <f t="shared" si="107"/>
        <v>0.1302774427020503</v>
      </c>
      <c r="P515">
        <f t="shared" ref="P515:P578" si="114">R515*O515+(1-R515)*H515</f>
        <v>1.1503574964687144</v>
      </c>
      <c r="Q515">
        <f t="shared" ref="Q515:Q578" si="115">Q514+pl/ps*Dl/N514*((Tc-Tf)/ml-Co)/H514/(1-kpart)*M514*dt/L514-Q514*3/K514*we*dt</f>
        <v>0.12999345208583668</v>
      </c>
      <c r="R515">
        <f t="shared" ref="R515:R578" si="116">esidtGeral(R514,K514,MAX(I514,J514),pl,ps,kpart,H514,(H515-H514)/dt,M514,L514,Dl,N514,Co,dt)</f>
        <v>0.12999345208583646</v>
      </c>
    </row>
    <row r="516" spans="6:18">
      <c r="F516">
        <f t="shared" si="108"/>
        <v>51.40000000000046</v>
      </c>
      <c r="G516">
        <f t="shared" si="109"/>
        <v>327.5852316043426</v>
      </c>
      <c r="H516">
        <f t="shared" si="104"/>
        <v>1.3027744270205031</v>
      </c>
      <c r="I516" s="4">
        <f t="shared" si="110"/>
        <v>1.2500000000000001E-5</v>
      </c>
      <c r="J516" s="5">
        <f t="shared" si="105"/>
        <v>1.0772321428571281E-6</v>
      </c>
      <c r="K516" s="5">
        <f t="shared" si="106"/>
        <v>1.1944925516382894E-3</v>
      </c>
      <c r="L516" s="5">
        <f t="shared" si="113"/>
        <v>7.1390257320768476E-9</v>
      </c>
      <c r="M516" s="6">
        <f t="shared" si="111"/>
        <v>2.4814623508157824E-5</v>
      </c>
      <c r="N516">
        <f t="shared" si="112"/>
        <v>2.24E-4</v>
      </c>
      <c r="O516">
        <f t="shared" si="107"/>
        <v>0.1302774427020503</v>
      </c>
      <c r="P516">
        <f t="shared" si="114"/>
        <v>1.1504097041022738</v>
      </c>
      <c r="Q516">
        <f t="shared" si="115"/>
        <v>0.1299489252049513</v>
      </c>
      <c r="R516">
        <f t="shared" si="116"/>
        <v>0.1299489252049511</v>
      </c>
    </row>
    <row r="517" spans="6:18">
      <c r="F517">
        <f t="shared" si="108"/>
        <v>51.500000000000462</v>
      </c>
      <c r="G517">
        <f t="shared" si="109"/>
        <v>327.5852316043426</v>
      </c>
      <c r="H517">
        <f t="shared" si="104"/>
        <v>1.3027744270205031</v>
      </c>
      <c r="I517" s="4">
        <f t="shared" si="110"/>
        <v>1.2500000000000001E-5</v>
      </c>
      <c r="J517" s="5">
        <f t="shared" si="105"/>
        <v>1.0772321428571281E-6</v>
      </c>
      <c r="K517" s="5">
        <f t="shared" si="106"/>
        <v>1.1957425516382894E-3</v>
      </c>
      <c r="L517" s="5">
        <f t="shared" si="113"/>
        <v>7.1614615117123161E-9</v>
      </c>
      <c r="M517" s="6">
        <f t="shared" si="111"/>
        <v>2.4866586174955514E-5</v>
      </c>
      <c r="N517">
        <f t="shared" si="112"/>
        <v>2.24E-4</v>
      </c>
      <c r="O517">
        <f t="shared" si="107"/>
        <v>0.1302774427020503</v>
      </c>
      <c r="P517">
        <f t="shared" si="114"/>
        <v>1.1504616932010523</v>
      </c>
      <c r="Q517">
        <f t="shared" si="115"/>
        <v>0.12990458470815355</v>
      </c>
      <c r="R517">
        <f t="shared" si="116"/>
        <v>0.12990458470815339</v>
      </c>
    </row>
    <row r="518" spans="6:18">
      <c r="F518">
        <f t="shared" si="108"/>
        <v>51.600000000000463</v>
      </c>
      <c r="G518">
        <f t="shared" si="109"/>
        <v>327.5852316043426</v>
      </c>
      <c r="H518">
        <f t="shared" si="104"/>
        <v>1.3027744270205031</v>
      </c>
      <c r="I518" s="4">
        <f t="shared" si="110"/>
        <v>1.2500000000000001E-5</v>
      </c>
      <c r="J518" s="5">
        <f t="shared" si="105"/>
        <v>1.0772321428571281E-6</v>
      </c>
      <c r="K518" s="5">
        <f t="shared" si="106"/>
        <v>1.1969925516382893E-3</v>
      </c>
      <c r="L518" s="5">
        <f t="shared" si="113"/>
        <v>7.1839442480479832E-9</v>
      </c>
      <c r="M518" s="6">
        <f t="shared" si="111"/>
        <v>2.49186031906609E-5</v>
      </c>
      <c r="N518">
        <f t="shared" si="112"/>
        <v>2.24E-4</v>
      </c>
      <c r="O518">
        <f t="shared" si="107"/>
        <v>0.1302774427020503</v>
      </c>
      <c r="P518">
        <f t="shared" si="114"/>
        <v>1.1505134649073048</v>
      </c>
      <c r="Q518">
        <f t="shared" si="115"/>
        <v>0.12986042962123664</v>
      </c>
      <c r="R518">
        <f t="shared" si="116"/>
        <v>0.12986042962123648</v>
      </c>
    </row>
    <row r="519" spans="6:18">
      <c r="F519">
        <f t="shared" si="108"/>
        <v>51.700000000000465</v>
      </c>
      <c r="G519">
        <f t="shared" si="109"/>
        <v>327.5852316043426</v>
      </c>
      <c r="H519">
        <f t="shared" si="104"/>
        <v>1.3027744270205031</v>
      </c>
      <c r="I519" s="4">
        <f t="shared" si="110"/>
        <v>1.2500000000000001E-5</v>
      </c>
      <c r="J519" s="5">
        <f t="shared" si="105"/>
        <v>1.0772321428571281E-6</v>
      </c>
      <c r="K519" s="5">
        <f t="shared" si="106"/>
        <v>1.1982425516382893E-3</v>
      </c>
      <c r="L519" s="5">
        <f t="shared" si="113"/>
        <v>7.2064739901712339E-9</v>
      </c>
      <c r="M519" s="6">
        <f t="shared" si="111"/>
        <v>2.4970674555273984E-5</v>
      </c>
      <c r="N519">
        <f t="shared" si="112"/>
        <v>2.24E-4</v>
      </c>
      <c r="O519">
        <f t="shared" si="107"/>
        <v>0.1302774427020503</v>
      </c>
      <c r="P519">
        <f t="shared" si="114"/>
        <v>1.1505650203561286</v>
      </c>
      <c r="Q519">
        <f t="shared" si="115"/>
        <v>0.12981645897609781</v>
      </c>
      <c r="R519">
        <f t="shared" si="116"/>
        <v>0.12981645897609764</v>
      </c>
    </row>
    <row r="520" spans="6:18">
      <c r="F520">
        <f t="shared" si="108"/>
        <v>51.800000000000466</v>
      </c>
      <c r="G520">
        <f t="shared" si="109"/>
        <v>327.5852316043426</v>
      </c>
      <c r="H520">
        <f t="shared" si="104"/>
        <v>1.3027744270205031</v>
      </c>
      <c r="I520" s="4">
        <f t="shared" si="110"/>
        <v>1.2500000000000001E-5</v>
      </c>
      <c r="J520" s="5">
        <f t="shared" si="105"/>
        <v>1.0772321428571281E-6</v>
      </c>
      <c r="K520" s="5">
        <f t="shared" si="106"/>
        <v>1.1994925516382892E-3</v>
      </c>
      <c r="L520" s="5">
        <f t="shared" si="113"/>
        <v>7.2290507871694512E-9</v>
      </c>
      <c r="M520" s="6">
        <f t="shared" si="111"/>
        <v>2.5022800268794756E-5</v>
      </c>
      <c r="N520">
        <f t="shared" si="112"/>
        <v>2.24E-4</v>
      </c>
      <c r="O520">
        <f t="shared" si="107"/>
        <v>0.1302774427020503</v>
      </c>
      <c r="P520">
        <f t="shared" si="114"/>
        <v>1.1506163606755164</v>
      </c>
      <c r="Q520">
        <f t="shared" si="115"/>
        <v>0.12977267181069388</v>
      </c>
      <c r="R520">
        <f t="shared" si="116"/>
        <v>0.12977267181069371</v>
      </c>
    </row>
    <row r="521" spans="6:18">
      <c r="F521">
        <f t="shared" si="108"/>
        <v>51.900000000000468</v>
      </c>
      <c r="G521">
        <f t="shared" si="109"/>
        <v>327.5852316043426</v>
      </c>
      <c r="H521">
        <f t="shared" si="104"/>
        <v>1.3027744270205031</v>
      </c>
      <c r="I521" s="4">
        <f t="shared" si="110"/>
        <v>1.2500000000000001E-5</v>
      </c>
      <c r="J521" s="5">
        <f t="shared" si="105"/>
        <v>1.0772321428571281E-6</v>
      </c>
      <c r="K521" s="5">
        <f t="shared" si="106"/>
        <v>1.2007425516382892E-3</v>
      </c>
      <c r="L521" s="5">
        <f t="shared" si="113"/>
        <v>7.2516746881300218E-9</v>
      </c>
      <c r="M521" s="6">
        <f t="shared" si="111"/>
        <v>2.507498033122322E-5</v>
      </c>
      <c r="N521">
        <f t="shared" si="112"/>
        <v>2.24E-4</v>
      </c>
      <c r="O521">
        <f t="shared" si="107"/>
        <v>0.1302774427020503</v>
      </c>
      <c r="P521">
        <f t="shared" si="114"/>
        <v>1.1506674869864084</v>
      </c>
      <c r="Q521">
        <f t="shared" si="115"/>
        <v>0.1297290671689969</v>
      </c>
      <c r="R521">
        <f t="shared" si="116"/>
        <v>0.12972906716899674</v>
      </c>
    </row>
    <row r="522" spans="6:18">
      <c r="F522">
        <f t="shared" si="108"/>
        <v>52.000000000000469</v>
      </c>
      <c r="G522">
        <f t="shared" si="109"/>
        <v>327.5852316043426</v>
      </c>
      <c r="H522">
        <f t="shared" si="104"/>
        <v>1.3027744270205031</v>
      </c>
      <c r="I522" s="4">
        <f t="shared" si="110"/>
        <v>1.2500000000000001E-5</v>
      </c>
      <c r="J522" s="5">
        <f t="shared" si="105"/>
        <v>1.0772321428571281E-6</v>
      </c>
      <c r="K522" s="5">
        <f t="shared" si="106"/>
        <v>1.2019925516382891E-3</v>
      </c>
      <c r="L522" s="5">
        <f t="shared" si="113"/>
        <v>7.2743457421403322E-9</v>
      </c>
      <c r="M522" s="6">
        <f t="shared" si="111"/>
        <v>2.5127214742559386E-5</v>
      </c>
      <c r="N522">
        <f t="shared" si="112"/>
        <v>2.24E-4</v>
      </c>
      <c r="O522">
        <f t="shared" si="107"/>
        <v>0.1302774427020503</v>
      </c>
      <c r="P522">
        <f t="shared" si="114"/>
        <v>1.1507184004027426</v>
      </c>
      <c r="Q522">
        <f t="shared" si="115"/>
        <v>0.12968564410095049</v>
      </c>
      <c r="R522">
        <f t="shared" si="116"/>
        <v>0.12968564410095032</v>
      </c>
    </row>
    <row r="523" spans="6:18">
      <c r="F523">
        <f t="shared" si="108"/>
        <v>52.10000000000047</v>
      </c>
      <c r="G523">
        <f t="shared" si="109"/>
        <v>327.5852316043426</v>
      </c>
      <c r="H523">
        <f t="shared" si="104"/>
        <v>1.3027744270205031</v>
      </c>
      <c r="I523" s="4">
        <f t="shared" si="110"/>
        <v>1.2500000000000001E-5</v>
      </c>
      <c r="J523" s="5">
        <f t="shared" si="105"/>
        <v>1.0772321428571281E-6</v>
      </c>
      <c r="K523" s="5">
        <f t="shared" si="106"/>
        <v>1.2032425516382891E-3</v>
      </c>
      <c r="L523" s="5">
        <f t="shared" si="113"/>
        <v>7.2970639982877647E-9</v>
      </c>
      <c r="M523" s="6">
        <f t="shared" si="111"/>
        <v>2.5179503502803237E-5</v>
      </c>
      <c r="N523">
        <f t="shared" si="112"/>
        <v>2.24E-4</v>
      </c>
      <c r="O523">
        <f t="shared" si="107"/>
        <v>0.1302774427020503</v>
      </c>
      <c r="P523">
        <f t="shared" si="114"/>
        <v>1.150769102031507</v>
      </c>
      <c r="Q523">
        <f t="shared" si="115"/>
        <v>0.12964240166242624</v>
      </c>
      <c r="R523">
        <f t="shared" si="116"/>
        <v>0.12964240166242608</v>
      </c>
    </row>
    <row r="524" spans="6:18">
      <c r="F524">
        <f t="shared" si="108"/>
        <v>52.200000000000472</v>
      </c>
      <c r="G524">
        <f t="shared" si="109"/>
        <v>327.5852316043426</v>
      </c>
      <c r="H524">
        <f t="shared" si="104"/>
        <v>1.3027744270205031</v>
      </c>
      <c r="I524" s="4">
        <f t="shared" si="110"/>
        <v>1.2500000000000001E-5</v>
      </c>
      <c r="J524" s="5">
        <f t="shared" si="105"/>
        <v>1.0772321428571281E-6</v>
      </c>
      <c r="K524" s="5">
        <f t="shared" si="106"/>
        <v>1.204492551638289E-3</v>
      </c>
      <c r="L524" s="5">
        <f t="shared" si="113"/>
        <v>7.3198295056597077E-9</v>
      </c>
      <c r="M524" s="6">
        <f t="shared" si="111"/>
        <v>2.5231846611954789E-5</v>
      </c>
      <c r="N524">
        <f t="shared" si="112"/>
        <v>2.24E-4</v>
      </c>
      <c r="O524">
        <f t="shared" si="107"/>
        <v>0.1302774427020503</v>
      </c>
      <c r="P524">
        <f t="shared" si="114"/>
        <v>1.1508195929727889</v>
      </c>
      <c r="Q524">
        <f t="shared" si="115"/>
        <v>0.12959933891518063</v>
      </c>
      <c r="R524">
        <f t="shared" si="116"/>
        <v>0.12959933891518047</v>
      </c>
    </row>
    <row r="525" spans="6:18">
      <c r="F525">
        <f t="shared" si="108"/>
        <v>52.300000000000473</v>
      </c>
      <c r="G525">
        <f t="shared" si="109"/>
        <v>327.5852316043426</v>
      </c>
      <c r="H525">
        <f t="shared" si="104"/>
        <v>1.3027744270205031</v>
      </c>
      <c r="I525" s="4">
        <f t="shared" si="110"/>
        <v>1.2500000000000001E-5</v>
      </c>
      <c r="J525" s="5">
        <f t="shared" si="105"/>
        <v>1.0772321428571281E-6</v>
      </c>
      <c r="K525" s="5">
        <f t="shared" si="106"/>
        <v>1.205742551638289E-3</v>
      </c>
      <c r="L525" s="5">
        <f t="shared" si="113"/>
        <v>7.3426423133435442E-9</v>
      </c>
      <c r="M525" s="6">
        <f t="shared" si="111"/>
        <v>2.5284244070014034E-5</v>
      </c>
      <c r="N525">
        <f t="shared" si="112"/>
        <v>2.24E-4</v>
      </c>
      <c r="O525">
        <f t="shared" si="107"/>
        <v>0.1302774427020503</v>
      </c>
      <c r="P525">
        <f t="shared" si="114"/>
        <v>1.1508698743198262</v>
      </c>
      <c r="Q525">
        <f t="shared" si="115"/>
        <v>0.12955645492681231</v>
      </c>
      <c r="R525">
        <f t="shared" si="116"/>
        <v>0.12955645492681214</v>
      </c>
    </row>
    <row r="526" spans="6:18">
      <c r="F526">
        <f t="shared" si="108"/>
        <v>52.400000000000475</v>
      </c>
      <c r="G526">
        <f t="shared" si="109"/>
        <v>327.5852316043426</v>
      </c>
      <c r="H526">
        <f t="shared" si="104"/>
        <v>1.3027744270205031</v>
      </c>
      <c r="I526" s="4">
        <f t="shared" si="110"/>
        <v>1.2500000000000001E-5</v>
      </c>
      <c r="J526" s="5">
        <f t="shared" si="105"/>
        <v>1.0772321428571281E-6</v>
      </c>
      <c r="K526" s="5">
        <f t="shared" si="106"/>
        <v>1.2069925516382889E-3</v>
      </c>
      <c r="L526" s="5">
        <f t="shared" si="113"/>
        <v>7.3655024704266601E-9</v>
      </c>
      <c r="M526" s="6">
        <f t="shared" si="111"/>
        <v>2.533669587698097E-5</v>
      </c>
      <c r="N526">
        <f t="shared" si="112"/>
        <v>2.24E-4</v>
      </c>
      <c r="O526">
        <f t="shared" si="107"/>
        <v>0.1302774427020503</v>
      </c>
      <c r="P526">
        <f t="shared" si="114"/>
        <v>1.1509199471590565</v>
      </c>
      <c r="Q526">
        <f t="shared" si="115"/>
        <v>0.12951374877071967</v>
      </c>
      <c r="R526">
        <f t="shared" si="116"/>
        <v>0.1295137487707195</v>
      </c>
    </row>
    <row r="527" spans="6:18">
      <c r="F527">
        <f t="shared" si="108"/>
        <v>52.500000000000476</v>
      </c>
      <c r="G527">
        <f t="shared" si="109"/>
        <v>327.5852316043426</v>
      </c>
      <c r="H527">
        <f t="shared" si="104"/>
        <v>1.3027744270205031</v>
      </c>
      <c r="I527" s="4">
        <f t="shared" si="110"/>
        <v>1.2500000000000001E-5</v>
      </c>
      <c r="J527" s="5">
        <f t="shared" si="105"/>
        <v>1.0772321428571281E-6</v>
      </c>
      <c r="K527" s="5">
        <f t="shared" si="106"/>
        <v>1.2082425516382889E-3</v>
      </c>
      <c r="L527" s="5">
        <f t="shared" si="113"/>
        <v>7.3884100259964409E-9</v>
      </c>
      <c r="M527" s="6">
        <f t="shared" si="111"/>
        <v>2.5389202032855601E-5</v>
      </c>
      <c r="N527">
        <f t="shared" si="112"/>
        <v>2.24E-4</v>
      </c>
      <c r="O527">
        <f t="shared" si="107"/>
        <v>0.1302774427020503</v>
      </c>
      <c r="P527">
        <f t="shared" si="114"/>
        <v>1.1509698125701671</v>
      </c>
      <c r="Q527">
        <f t="shared" si="115"/>
        <v>0.12947121952605881</v>
      </c>
      <c r="R527">
        <f t="shared" si="116"/>
        <v>0.12947121952605864</v>
      </c>
    </row>
    <row r="528" spans="6:18">
      <c r="F528">
        <f t="shared" si="108"/>
        <v>52.600000000000477</v>
      </c>
      <c r="G528">
        <f t="shared" si="109"/>
        <v>327.5852316043426</v>
      </c>
      <c r="H528">
        <f t="shared" si="104"/>
        <v>1.3027744270205031</v>
      </c>
      <c r="I528" s="4">
        <f t="shared" si="110"/>
        <v>1.2500000000000001E-5</v>
      </c>
      <c r="J528" s="5">
        <f t="shared" si="105"/>
        <v>1.0772321428571281E-6</v>
      </c>
      <c r="K528" s="5">
        <f t="shared" si="106"/>
        <v>1.2094925516382888E-3</v>
      </c>
      <c r="L528" s="5">
        <f t="shared" si="113"/>
        <v>7.41136502914027E-9</v>
      </c>
      <c r="M528" s="6">
        <f t="shared" si="111"/>
        <v>2.5441762537637924E-5</v>
      </c>
      <c r="N528">
        <f t="shared" si="112"/>
        <v>2.24E-4</v>
      </c>
      <c r="O528">
        <f t="shared" si="107"/>
        <v>0.1302774427020503</v>
      </c>
      <c r="P528">
        <f t="shared" si="114"/>
        <v>1.1510194716261415</v>
      </c>
      <c r="Q528">
        <f t="shared" si="115"/>
        <v>0.12942886627770184</v>
      </c>
      <c r="R528">
        <f t="shared" si="116"/>
        <v>0.12942886627770167</v>
      </c>
    </row>
    <row r="529" spans="6:18">
      <c r="F529">
        <f t="shared" si="108"/>
        <v>52.700000000000479</v>
      </c>
      <c r="G529">
        <f t="shared" si="109"/>
        <v>327.5852316043426</v>
      </c>
      <c r="H529">
        <f t="shared" si="104"/>
        <v>1.3027744270205031</v>
      </c>
      <c r="I529" s="4">
        <f t="shared" si="110"/>
        <v>1.2500000000000001E-5</v>
      </c>
      <c r="J529" s="5">
        <f t="shared" si="105"/>
        <v>1.0772321428571281E-6</v>
      </c>
      <c r="K529" s="5">
        <f t="shared" si="106"/>
        <v>1.2107425516382888E-3</v>
      </c>
      <c r="L529" s="5">
        <f t="shared" si="113"/>
        <v>7.4343675289455364E-9</v>
      </c>
      <c r="M529" s="6">
        <f t="shared" si="111"/>
        <v>2.5494377391327942E-5</v>
      </c>
      <c r="N529">
        <f t="shared" si="112"/>
        <v>2.24E-4</v>
      </c>
      <c r="O529">
        <f t="shared" si="107"/>
        <v>0.1302774427020503</v>
      </c>
      <c r="P529">
        <f t="shared" si="114"/>
        <v>1.1510689253933117</v>
      </c>
      <c r="Q529">
        <f t="shared" si="115"/>
        <v>0.12938668811619558</v>
      </c>
      <c r="R529">
        <f t="shared" si="116"/>
        <v>0.12938668811619539</v>
      </c>
    </row>
    <row r="530" spans="6:18">
      <c r="F530">
        <f t="shared" si="108"/>
        <v>52.80000000000048</v>
      </c>
      <c r="G530">
        <f t="shared" si="109"/>
        <v>327.5852316043426</v>
      </c>
      <c r="H530">
        <f t="shared" si="104"/>
        <v>1.3027744270205031</v>
      </c>
      <c r="I530" s="4">
        <f t="shared" si="110"/>
        <v>1.2500000000000001E-5</v>
      </c>
      <c r="J530" s="5">
        <f t="shared" si="105"/>
        <v>1.0772321428571281E-6</v>
      </c>
      <c r="K530" s="5">
        <f t="shared" si="106"/>
        <v>1.2119925516382887E-3</v>
      </c>
      <c r="L530" s="5">
        <f t="shared" si="113"/>
        <v>7.4574175744996208E-9</v>
      </c>
      <c r="M530" s="6">
        <f t="shared" si="111"/>
        <v>2.5547046593925656E-5</v>
      </c>
      <c r="N530">
        <f t="shared" si="112"/>
        <v>2.24E-4</v>
      </c>
      <c r="O530">
        <f t="shared" si="107"/>
        <v>0.1302774427020503</v>
      </c>
      <c r="P530">
        <f t="shared" si="114"/>
        <v>1.1511181749314034</v>
      </c>
      <c r="Q530">
        <f t="shared" si="115"/>
        <v>0.12934468413772041</v>
      </c>
      <c r="R530">
        <f t="shared" si="116"/>
        <v>0.12934468413772021</v>
      </c>
    </row>
    <row r="531" spans="6:18">
      <c r="F531">
        <f t="shared" si="108"/>
        <v>52.900000000000482</v>
      </c>
      <c r="G531">
        <f t="shared" si="109"/>
        <v>327.5852316043426</v>
      </c>
      <c r="H531">
        <f t="shared" ref="H531:H594" si="117">(G531-Tf)/ml</f>
        <v>1.3027744270205031</v>
      </c>
      <c r="I531" s="4">
        <f t="shared" si="110"/>
        <v>1.2500000000000001E-5</v>
      </c>
      <c r="J531" s="5">
        <f t="shared" ref="J531:J594" si="118">Glob(H531,N531,Dl,Co,kpart)</f>
        <v>1.0772321428571281E-6</v>
      </c>
      <c r="K531" s="5">
        <f t="shared" ref="K531:K594" si="119">I530*dt+K530</f>
        <v>1.2132425516382887E-3</v>
      </c>
      <c r="L531" s="5">
        <f t="shared" si="113"/>
        <v>7.480515214889913E-9</v>
      </c>
      <c r="M531" s="6">
        <f t="shared" si="111"/>
        <v>2.5599770145431064E-5</v>
      </c>
      <c r="N531">
        <f t="shared" si="112"/>
        <v>2.24E-4</v>
      </c>
      <c r="O531">
        <f t="shared" ref="O531:O594" si="120">O530+(kpart*H530-O530)/L530/R530*(L530*(R531-R530)+R530*MAX(I530,J530)*M530*dt)</f>
        <v>0.1302774427020503</v>
      </c>
      <c r="P531">
        <f t="shared" si="114"/>
        <v>1.1511672212935842</v>
      </c>
      <c r="Q531">
        <f t="shared" si="115"/>
        <v>0.12930285344404974</v>
      </c>
      <c r="R531">
        <f t="shared" si="116"/>
        <v>0.12930285344404954</v>
      </c>
    </row>
    <row r="532" spans="6:18">
      <c r="F532">
        <f t="shared" si="108"/>
        <v>53.000000000000483</v>
      </c>
      <c r="G532">
        <f t="shared" si="109"/>
        <v>327.5852316043426</v>
      </c>
      <c r="H532">
        <f t="shared" si="117"/>
        <v>1.3027744270205031</v>
      </c>
      <c r="I532" s="4">
        <f t="shared" si="110"/>
        <v>1.2500000000000001E-5</v>
      </c>
      <c r="J532" s="5">
        <f t="shared" si="118"/>
        <v>1.0772321428571281E-6</v>
      </c>
      <c r="K532" s="5">
        <f t="shared" si="119"/>
        <v>1.2144925516382886E-3</v>
      </c>
      <c r="L532" s="5">
        <f t="shared" si="113"/>
        <v>7.5036604992037922E-9</v>
      </c>
      <c r="M532" s="6">
        <f t="shared" si="111"/>
        <v>2.5652548045844157E-5</v>
      </c>
      <c r="N532">
        <f t="shared" si="112"/>
        <v>2.24E-4</v>
      </c>
      <c r="O532">
        <f t="shared" si="120"/>
        <v>0.1302774427020503</v>
      </c>
      <c r="P532">
        <f t="shared" si="114"/>
        <v>1.1512160655265116</v>
      </c>
      <c r="Q532">
        <f t="shared" si="115"/>
        <v>0.12926119514250961</v>
      </c>
      <c r="R532">
        <f t="shared" si="116"/>
        <v>0.12926119514250942</v>
      </c>
    </row>
    <row r="533" spans="6:18">
      <c r="F533">
        <f t="shared" si="108"/>
        <v>53.100000000000485</v>
      </c>
      <c r="G533">
        <f t="shared" si="109"/>
        <v>327.5852316043426</v>
      </c>
      <c r="H533">
        <f t="shared" si="117"/>
        <v>1.3027744270205031</v>
      </c>
      <c r="I533" s="4">
        <f t="shared" si="110"/>
        <v>1.2500000000000001E-5</v>
      </c>
      <c r="J533" s="5">
        <f t="shared" si="118"/>
        <v>1.0772321428571281E-6</v>
      </c>
      <c r="K533" s="5">
        <f t="shared" si="119"/>
        <v>1.2157425516382886E-3</v>
      </c>
      <c r="L533" s="5">
        <f t="shared" si="113"/>
        <v>7.5268534765286506E-9</v>
      </c>
      <c r="M533" s="6">
        <f t="shared" si="111"/>
        <v>2.5705380295164953E-5</v>
      </c>
      <c r="N533">
        <f t="shared" si="112"/>
        <v>2.24E-4</v>
      </c>
      <c r="O533">
        <f t="shared" si="120"/>
        <v>0.1302774427020503</v>
      </c>
      <c r="P533">
        <f t="shared" si="114"/>
        <v>1.15126470867038</v>
      </c>
      <c r="Q533">
        <f t="shared" si="115"/>
        <v>0.12921970834593874</v>
      </c>
      <c r="R533">
        <f t="shared" si="116"/>
        <v>0.12921970834593854</v>
      </c>
    </row>
    <row r="534" spans="6:18">
      <c r="F534">
        <f t="shared" si="108"/>
        <v>53.200000000000486</v>
      </c>
      <c r="G534">
        <f t="shared" si="109"/>
        <v>327.5852316043426</v>
      </c>
      <c r="H534">
        <f t="shared" si="117"/>
        <v>1.3027744270205031</v>
      </c>
      <c r="I534" s="4">
        <f t="shared" si="110"/>
        <v>1.2500000000000001E-5</v>
      </c>
      <c r="J534" s="5">
        <f t="shared" si="118"/>
        <v>1.0772321428571281E-6</v>
      </c>
      <c r="K534" s="5">
        <f t="shared" si="119"/>
        <v>1.2169925516382885E-3</v>
      </c>
      <c r="L534" s="5">
        <f t="shared" si="113"/>
        <v>7.5500941959518691E-9</v>
      </c>
      <c r="M534" s="6">
        <f t="shared" si="111"/>
        <v>2.575826689339344E-5</v>
      </c>
      <c r="N534">
        <f t="shared" si="112"/>
        <v>2.24E-4</v>
      </c>
      <c r="O534">
        <f t="shared" si="120"/>
        <v>0.1302774427020503</v>
      </c>
      <c r="P534">
        <f t="shared" si="114"/>
        <v>1.1513131517589663</v>
      </c>
      <c r="Q534">
        <f t="shared" si="115"/>
        <v>0.1291783921726487</v>
      </c>
      <c r="R534">
        <f t="shared" si="116"/>
        <v>0.12917839217264854</v>
      </c>
    </row>
    <row r="535" spans="6:18">
      <c r="F535">
        <f t="shared" si="108"/>
        <v>53.300000000000487</v>
      </c>
      <c r="G535">
        <f t="shared" si="109"/>
        <v>327.5852316043426</v>
      </c>
      <c r="H535">
        <f t="shared" si="117"/>
        <v>1.3027744270205031</v>
      </c>
      <c r="I535" s="4">
        <f t="shared" si="110"/>
        <v>1.2500000000000001E-5</v>
      </c>
      <c r="J535" s="5">
        <f t="shared" si="118"/>
        <v>1.0772321428571281E-6</v>
      </c>
      <c r="K535" s="5">
        <f t="shared" si="119"/>
        <v>1.2182425516382885E-3</v>
      </c>
      <c r="L535" s="5">
        <f t="shared" si="113"/>
        <v>7.5733827065608333E-9</v>
      </c>
      <c r="M535" s="6">
        <f t="shared" si="111"/>
        <v>2.5811207840529618E-5</v>
      </c>
      <c r="N535">
        <f t="shared" si="112"/>
        <v>2.24E-4</v>
      </c>
      <c r="O535">
        <f t="shared" si="120"/>
        <v>0.1302774427020503</v>
      </c>
      <c r="P535">
        <f t="shared" si="114"/>
        <v>1.1513613958196762</v>
      </c>
      <c r="Q535">
        <f t="shared" si="115"/>
        <v>0.12913724574638483</v>
      </c>
      <c r="R535">
        <f t="shared" si="116"/>
        <v>0.12913724574638463</v>
      </c>
    </row>
    <row r="536" spans="6:18">
      <c r="F536">
        <f t="shared" si="108"/>
        <v>53.400000000000489</v>
      </c>
      <c r="G536">
        <f t="shared" si="109"/>
        <v>327.5852316043426</v>
      </c>
      <c r="H536">
        <f t="shared" si="117"/>
        <v>1.3027744270205031</v>
      </c>
      <c r="I536" s="4">
        <f t="shared" si="110"/>
        <v>1.2500000000000001E-5</v>
      </c>
      <c r="J536" s="5">
        <f t="shared" si="118"/>
        <v>1.0772321428571281E-6</v>
      </c>
      <c r="K536" s="5">
        <f t="shared" si="119"/>
        <v>1.2194925516382884E-3</v>
      </c>
      <c r="L536" s="5">
        <f t="shared" si="113"/>
        <v>7.5967190574429272E-9</v>
      </c>
      <c r="M536" s="6">
        <f t="shared" si="111"/>
        <v>2.5864203136573485E-5</v>
      </c>
      <c r="N536">
        <f t="shared" si="112"/>
        <v>2.24E-4</v>
      </c>
      <c r="O536">
        <f t="shared" si="120"/>
        <v>0.1302774427020503</v>
      </c>
      <c r="P536">
        <f t="shared" si="114"/>
        <v>1.1514094418735905</v>
      </c>
      <c r="Q536">
        <f t="shared" si="115"/>
        <v>0.12909626819628686</v>
      </c>
      <c r="R536">
        <f t="shared" si="116"/>
        <v>0.1290962681962867</v>
      </c>
    </row>
    <row r="537" spans="6:18">
      <c r="F537">
        <f t="shared" si="108"/>
        <v>53.50000000000049</v>
      </c>
      <c r="G537">
        <f t="shared" si="109"/>
        <v>327.5852316043426</v>
      </c>
      <c r="H537">
        <f t="shared" si="117"/>
        <v>1.3027744270205031</v>
      </c>
      <c r="I537" s="4">
        <f t="shared" si="110"/>
        <v>1.2500000000000001E-5</v>
      </c>
      <c r="J537" s="5">
        <f t="shared" si="118"/>
        <v>1.0772321428571281E-6</v>
      </c>
      <c r="K537" s="5">
        <f t="shared" si="119"/>
        <v>1.2207425516382884E-3</v>
      </c>
      <c r="L537" s="5">
        <f t="shared" si="113"/>
        <v>7.6201032976855416E-9</v>
      </c>
      <c r="M537" s="6">
        <f t="shared" si="111"/>
        <v>2.5917252781525058E-5</v>
      </c>
      <c r="N537">
        <f t="shared" si="112"/>
        <v>2.24E-4</v>
      </c>
      <c r="O537">
        <f t="shared" si="120"/>
        <v>0.1302774427020503</v>
      </c>
      <c r="P537">
        <f t="shared" si="114"/>
        <v>1.1514572909355112</v>
      </c>
      <c r="Q537">
        <f t="shared" si="115"/>
        <v>0.12905545865685056</v>
      </c>
      <c r="R537">
        <f t="shared" si="116"/>
        <v>0.12905545865685042</v>
      </c>
    </row>
    <row r="538" spans="6:18">
      <c r="F538">
        <f t="shared" si="108"/>
        <v>53.600000000000492</v>
      </c>
      <c r="G538">
        <f t="shared" si="109"/>
        <v>327.5852316043426</v>
      </c>
      <c r="H538">
        <f t="shared" si="117"/>
        <v>1.3027744270205031</v>
      </c>
      <c r="I538" s="4">
        <f t="shared" si="110"/>
        <v>1.2500000000000001E-5</v>
      </c>
      <c r="J538" s="5">
        <f t="shared" si="118"/>
        <v>1.0772321428571281E-6</v>
      </c>
      <c r="K538" s="5">
        <f t="shared" si="119"/>
        <v>1.2219925516382883E-3</v>
      </c>
      <c r="L538" s="5">
        <f t="shared" si="113"/>
        <v>7.6435354763760539E-9</v>
      </c>
      <c r="M538" s="6">
        <f t="shared" si="111"/>
        <v>2.5970356775384312E-5</v>
      </c>
      <c r="N538">
        <f t="shared" si="112"/>
        <v>2.24E-4</v>
      </c>
      <c r="O538">
        <f t="shared" si="120"/>
        <v>0.1302774427020503</v>
      </c>
      <c r="P538">
        <f t="shared" si="114"/>
        <v>1.1515049440140039</v>
      </c>
      <c r="Q538">
        <f t="shared" si="115"/>
        <v>0.12901481626788913</v>
      </c>
      <c r="R538">
        <f t="shared" si="116"/>
        <v>0.12901481626788899</v>
      </c>
    </row>
    <row r="539" spans="6:18">
      <c r="F539">
        <f t="shared" si="108"/>
        <v>53.700000000000493</v>
      </c>
      <c r="G539">
        <f t="shared" si="109"/>
        <v>327.5852316043426</v>
      </c>
      <c r="H539">
        <f t="shared" si="117"/>
        <v>1.3027744270205031</v>
      </c>
      <c r="I539" s="4">
        <f t="shared" si="110"/>
        <v>1.2500000000000001E-5</v>
      </c>
      <c r="J539" s="5">
        <f t="shared" si="118"/>
        <v>1.0772321428571281E-6</v>
      </c>
      <c r="K539" s="5">
        <f t="shared" si="119"/>
        <v>1.2232425516382883E-3</v>
      </c>
      <c r="L539" s="5">
        <f t="shared" si="113"/>
        <v>7.667015642601858E-9</v>
      </c>
      <c r="M539" s="6">
        <f t="shared" si="111"/>
        <v>2.6023515118151274E-5</v>
      </c>
      <c r="N539">
        <f t="shared" si="112"/>
        <v>2.24E-4</v>
      </c>
      <c r="O539">
        <f t="shared" si="120"/>
        <v>0.1302774427020503</v>
      </c>
      <c r="P539">
        <f t="shared" si="114"/>
        <v>1.1515524021114454</v>
      </c>
      <c r="Q539">
        <f t="shared" si="115"/>
        <v>0.12897434017449516</v>
      </c>
      <c r="R539">
        <f t="shared" si="116"/>
        <v>0.12897434017449502</v>
      </c>
    </row>
    <row r="540" spans="6:18">
      <c r="F540">
        <f t="shared" ref="F540:F603" si="121">F539+dt</f>
        <v>53.800000000000495</v>
      </c>
      <c r="G540">
        <f t="shared" si="109"/>
        <v>327.5852316043426</v>
      </c>
      <c r="H540">
        <f t="shared" si="117"/>
        <v>1.3027744270205031</v>
      </c>
      <c r="I540" s="4">
        <f t="shared" si="110"/>
        <v>1.2500000000000001E-5</v>
      </c>
      <c r="J540" s="5">
        <f t="shared" si="118"/>
        <v>1.0772321428571281E-6</v>
      </c>
      <c r="K540" s="5">
        <f t="shared" si="119"/>
        <v>1.2244925516382882E-3</v>
      </c>
      <c r="L540" s="5">
        <f t="shared" si="113"/>
        <v>7.6905438454503298E-9</v>
      </c>
      <c r="M540" s="6">
        <f t="shared" si="111"/>
        <v>2.6076727809825918E-5</v>
      </c>
      <c r="N540">
        <f t="shared" si="112"/>
        <v>2.24E-4</v>
      </c>
      <c r="O540">
        <f t="shared" si="120"/>
        <v>0.1302774427020503</v>
      </c>
      <c r="P540">
        <f t="shared" si="114"/>
        <v>1.151599666224066</v>
      </c>
      <c r="Q540">
        <f t="shared" si="115"/>
        <v>0.12893402952700292</v>
      </c>
      <c r="R540">
        <f t="shared" si="116"/>
        <v>0.12893402952700275</v>
      </c>
    </row>
    <row r="541" spans="6:18">
      <c r="F541">
        <f t="shared" si="121"/>
        <v>53.900000000000496</v>
      </c>
      <c r="G541">
        <f t="shared" si="109"/>
        <v>327.5852316043426</v>
      </c>
      <c r="H541">
        <f t="shared" si="117"/>
        <v>1.3027744270205031</v>
      </c>
      <c r="I541" s="4">
        <f t="shared" si="110"/>
        <v>1.2500000000000001E-5</v>
      </c>
      <c r="J541" s="5">
        <f t="shared" si="118"/>
        <v>1.0772321428571281E-6</v>
      </c>
      <c r="K541" s="5">
        <f t="shared" si="119"/>
        <v>1.2257425516382882E-3</v>
      </c>
      <c r="L541" s="5">
        <f t="shared" si="113"/>
        <v>7.7141201340088616E-9</v>
      </c>
      <c r="M541" s="6">
        <f t="shared" si="111"/>
        <v>2.6129994850408261E-5</v>
      </c>
      <c r="N541">
        <f t="shared" si="112"/>
        <v>2.24E-4</v>
      </c>
      <c r="O541">
        <f t="shared" si="120"/>
        <v>0.1302774427020503</v>
      </c>
      <c r="P541">
        <f t="shared" si="114"/>
        <v>1.1516467373419943</v>
      </c>
      <c r="Q541">
        <f t="shared" si="115"/>
        <v>0.12889388348095082</v>
      </c>
      <c r="R541">
        <f t="shared" si="116"/>
        <v>0.12889388348095066</v>
      </c>
    </row>
    <row r="542" spans="6:18">
      <c r="F542">
        <f t="shared" si="121"/>
        <v>54.000000000000497</v>
      </c>
      <c r="G542">
        <f t="shared" si="109"/>
        <v>327.5852316043426</v>
      </c>
      <c r="H542">
        <f t="shared" si="117"/>
        <v>1.3027744270205031</v>
      </c>
      <c r="I542" s="4">
        <f t="shared" si="110"/>
        <v>1.2500000000000001E-5</v>
      </c>
      <c r="J542" s="5">
        <f t="shared" si="118"/>
        <v>1.0772321428571281E-6</v>
      </c>
      <c r="K542" s="5">
        <f t="shared" si="119"/>
        <v>1.2269925516382881E-3</v>
      </c>
      <c r="L542" s="5">
        <f t="shared" si="113"/>
        <v>7.7377445573648373E-9</v>
      </c>
      <c r="M542" s="6">
        <f t="shared" si="111"/>
        <v>2.6183316239898302E-5</v>
      </c>
      <c r="N542">
        <f t="shared" si="112"/>
        <v>2.24E-4</v>
      </c>
      <c r="O542">
        <f t="shared" si="120"/>
        <v>0.1302774427020503</v>
      </c>
      <c r="P542">
        <f t="shared" si="114"/>
        <v>1.151693616449301</v>
      </c>
      <c r="Q542">
        <f t="shared" si="115"/>
        <v>0.12885390119704437</v>
      </c>
      <c r="R542">
        <f t="shared" si="116"/>
        <v>0.12885390119704421</v>
      </c>
    </row>
    <row r="543" spans="6:18">
      <c r="F543">
        <f t="shared" si="121"/>
        <v>54.100000000000499</v>
      </c>
      <c r="G543">
        <f t="shared" si="109"/>
        <v>327.5852316043426</v>
      </c>
      <c r="H543">
        <f t="shared" si="117"/>
        <v>1.3027744270205031</v>
      </c>
      <c r="I543" s="4">
        <f t="shared" si="110"/>
        <v>1.2500000000000001E-5</v>
      </c>
      <c r="J543" s="5">
        <f t="shared" si="118"/>
        <v>1.0772321428571281E-6</v>
      </c>
      <c r="K543" s="5">
        <f t="shared" si="119"/>
        <v>1.228242551638288E-3</v>
      </c>
      <c r="L543" s="5">
        <f t="shared" si="113"/>
        <v>7.7614171646056379E-9</v>
      </c>
      <c r="M543" s="6">
        <f t="shared" si="111"/>
        <v>2.6236691978296028E-5</v>
      </c>
      <c r="N543">
        <f t="shared" si="112"/>
        <v>2.24E-4</v>
      </c>
      <c r="O543">
        <f t="shared" si="120"/>
        <v>0.1302774427020503</v>
      </c>
      <c r="P543">
        <f t="shared" si="114"/>
        <v>1.1517403045240406</v>
      </c>
      <c r="Q543">
        <f t="shared" si="115"/>
        <v>0.12881408184111923</v>
      </c>
      <c r="R543">
        <f t="shared" si="116"/>
        <v>0.12881408184111906</v>
      </c>
    </row>
    <row r="544" spans="6:18">
      <c r="F544">
        <f t="shared" si="121"/>
        <v>54.2000000000005</v>
      </c>
      <c r="G544">
        <f t="shared" si="109"/>
        <v>327.5852316043426</v>
      </c>
      <c r="H544">
        <f t="shared" si="117"/>
        <v>1.3027744270205031</v>
      </c>
      <c r="I544" s="4">
        <f t="shared" si="110"/>
        <v>1.2500000000000001E-5</v>
      </c>
      <c r="J544" s="5">
        <f t="shared" si="118"/>
        <v>1.0772321428571281E-6</v>
      </c>
      <c r="K544" s="5">
        <f t="shared" si="119"/>
        <v>1.229492551638288E-3</v>
      </c>
      <c r="L544" s="5">
        <f t="shared" si="113"/>
        <v>7.7851380048186539E-9</v>
      </c>
      <c r="M544" s="6">
        <f t="shared" si="111"/>
        <v>2.6290122065601453E-5</v>
      </c>
      <c r="N544">
        <f t="shared" si="112"/>
        <v>2.24E-4</v>
      </c>
      <c r="O544">
        <f t="shared" si="120"/>
        <v>0.1302774427020503</v>
      </c>
      <c r="P544">
        <f t="shared" si="114"/>
        <v>1.1517868025382965</v>
      </c>
      <c r="Q544">
        <f t="shared" si="115"/>
        <v>0.12877442458410474</v>
      </c>
      <c r="R544">
        <f t="shared" si="116"/>
        <v>0.12877442458410457</v>
      </c>
    </row>
    <row r="545" spans="6:18">
      <c r="F545">
        <f t="shared" si="121"/>
        <v>54.300000000000502</v>
      </c>
      <c r="G545">
        <f t="shared" si="109"/>
        <v>327.5852316043426</v>
      </c>
      <c r="H545">
        <f t="shared" si="117"/>
        <v>1.3027744270205031</v>
      </c>
      <c r="I545" s="4">
        <f t="shared" si="110"/>
        <v>1.2500000000000001E-5</v>
      </c>
      <c r="J545" s="5">
        <f t="shared" si="118"/>
        <v>1.0772321428571281E-6</v>
      </c>
      <c r="K545" s="5">
        <f t="shared" si="119"/>
        <v>1.2307425516382879E-3</v>
      </c>
      <c r="L545" s="5">
        <f t="shared" si="113"/>
        <v>7.8089071270912677E-9</v>
      </c>
      <c r="M545" s="6">
        <f t="shared" si="111"/>
        <v>2.6343606501814572E-5</v>
      </c>
      <c r="N545">
        <f t="shared" si="112"/>
        <v>2.24E-4</v>
      </c>
      <c r="O545">
        <f t="shared" si="120"/>
        <v>0.1302774427020503</v>
      </c>
      <c r="P545">
        <f t="shared" si="114"/>
        <v>1.1518331114582214</v>
      </c>
      <c r="Q545">
        <f t="shared" si="115"/>
        <v>0.12873492860198762</v>
      </c>
      <c r="R545">
        <f t="shared" si="116"/>
        <v>0.12873492860198743</v>
      </c>
    </row>
    <row r="546" spans="6:18">
      <c r="F546">
        <f t="shared" si="121"/>
        <v>54.400000000000503</v>
      </c>
      <c r="G546">
        <f t="shared" si="109"/>
        <v>327.5852316043426</v>
      </c>
      <c r="H546">
        <f t="shared" si="117"/>
        <v>1.3027744270205031</v>
      </c>
      <c r="I546" s="4">
        <f t="shared" si="110"/>
        <v>1.2500000000000001E-5</v>
      </c>
      <c r="J546" s="5">
        <f t="shared" si="118"/>
        <v>1.0772321428571281E-6</v>
      </c>
      <c r="K546" s="5">
        <f t="shared" si="119"/>
        <v>1.2319925516382879E-3</v>
      </c>
      <c r="L546" s="5">
        <f t="shared" si="113"/>
        <v>7.832724580510865E-9</v>
      </c>
      <c r="M546" s="6">
        <f t="shared" si="111"/>
        <v>2.6397145286935384E-5</v>
      </c>
      <c r="N546">
        <f t="shared" si="112"/>
        <v>2.24E-4</v>
      </c>
      <c r="O546">
        <f t="shared" si="120"/>
        <v>0.1302774427020503</v>
      </c>
      <c r="P546">
        <f t="shared" si="114"/>
        <v>1.1518792322440812</v>
      </c>
      <c r="Q546">
        <f t="shared" si="115"/>
        <v>0.12869559307577602</v>
      </c>
      <c r="R546">
        <f t="shared" si="116"/>
        <v>0.12869559307577583</v>
      </c>
    </row>
    <row r="547" spans="6:18">
      <c r="F547">
        <f t="shared" si="121"/>
        <v>54.500000000000504</v>
      </c>
      <c r="G547">
        <f t="shared" si="109"/>
        <v>327.5852316043426</v>
      </c>
      <c r="H547">
        <f t="shared" si="117"/>
        <v>1.3027744270205031</v>
      </c>
      <c r="I547" s="4">
        <f t="shared" si="110"/>
        <v>1.2500000000000001E-5</v>
      </c>
      <c r="J547" s="5">
        <f t="shared" si="118"/>
        <v>1.0772321428571281E-6</v>
      </c>
      <c r="K547" s="5">
        <f t="shared" si="119"/>
        <v>1.2332425516382878E-3</v>
      </c>
      <c r="L547" s="5">
        <f t="shared" si="113"/>
        <v>7.85659041416483E-9</v>
      </c>
      <c r="M547" s="6">
        <f t="shared" si="111"/>
        <v>2.6450738420963884E-5</v>
      </c>
      <c r="N547">
        <f t="shared" si="112"/>
        <v>2.24E-4</v>
      </c>
      <c r="O547">
        <f t="shared" si="120"/>
        <v>0.1302774427020503</v>
      </c>
      <c r="P547">
        <f t="shared" si="114"/>
        <v>1.1519251658502951</v>
      </c>
      <c r="Q547">
        <f t="shared" si="115"/>
        <v>0.12865641719146387</v>
      </c>
      <c r="R547">
        <f t="shared" si="116"/>
        <v>0.12865641719146367</v>
      </c>
    </row>
    <row r="548" spans="6:18">
      <c r="F548">
        <f t="shared" si="121"/>
        <v>54.600000000000506</v>
      </c>
      <c r="G548">
        <f t="shared" si="109"/>
        <v>327.5852316043426</v>
      </c>
      <c r="H548">
        <f t="shared" si="117"/>
        <v>1.3027744270205031</v>
      </c>
      <c r="I548" s="4">
        <f t="shared" si="110"/>
        <v>1.2500000000000001E-5</v>
      </c>
      <c r="J548" s="5">
        <f t="shared" si="118"/>
        <v>1.0772321428571281E-6</v>
      </c>
      <c r="K548" s="5">
        <f t="shared" si="119"/>
        <v>1.2344925516382878E-3</v>
      </c>
      <c r="L548" s="5">
        <f t="shared" si="113"/>
        <v>7.8805046771405499E-9</v>
      </c>
      <c r="M548" s="6">
        <f t="shared" si="111"/>
        <v>2.6504385903900082E-5</v>
      </c>
      <c r="N548">
        <f t="shared" si="112"/>
        <v>2.24E-4</v>
      </c>
      <c r="O548">
        <f t="shared" si="120"/>
        <v>0.1302774427020503</v>
      </c>
      <c r="P548">
        <f t="shared" si="114"/>
        <v>1.1519709132254787</v>
      </c>
      <c r="Q548">
        <f t="shared" si="115"/>
        <v>0.12861740013999551</v>
      </c>
      <c r="R548">
        <f t="shared" si="116"/>
        <v>0.12861740013999531</v>
      </c>
    </row>
    <row r="549" spans="6:18">
      <c r="F549">
        <f t="shared" si="121"/>
        <v>54.700000000000507</v>
      </c>
      <c r="G549">
        <f t="shared" si="109"/>
        <v>327.5852316043426</v>
      </c>
      <c r="H549">
        <f t="shared" si="117"/>
        <v>1.3027744270205031</v>
      </c>
      <c r="I549" s="4">
        <f t="shared" si="110"/>
        <v>1.2500000000000001E-5</v>
      </c>
      <c r="J549" s="5">
        <f t="shared" si="118"/>
        <v>1.0772321428571281E-6</v>
      </c>
      <c r="K549" s="5">
        <f t="shared" si="119"/>
        <v>1.2357425516382877E-3</v>
      </c>
      <c r="L549" s="5">
        <f t="shared" si="113"/>
        <v>7.9044674185254089E-9</v>
      </c>
      <c r="M549" s="6">
        <f t="shared" si="111"/>
        <v>2.6558087735743972E-5</v>
      </c>
      <c r="N549">
        <f t="shared" si="112"/>
        <v>2.24E-4</v>
      </c>
      <c r="O549">
        <f t="shared" si="120"/>
        <v>0.1302774427020503</v>
      </c>
      <c r="P549">
        <f t="shared" si="114"/>
        <v>1.1520164753124842</v>
      </c>
      <c r="Q549">
        <f t="shared" si="115"/>
        <v>0.12857854111723058</v>
      </c>
      <c r="R549">
        <f t="shared" si="116"/>
        <v>0.12857854111723038</v>
      </c>
    </row>
    <row r="550" spans="6:18">
      <c r="F550">
        <f t="shared" si="121"/>
        <v>54.800000000000509</v>
      </c>
      <c r="G550">
        <f t="shared" si="109"/>
        <v>327.5852316043426</v>
      </c>
      <c r="H550">
        <f t="shared" si="117"/>
        <v>1.3027744270205031</v>
      </c>
      <c r="I550" s="4">
        <f t="shared" si="110"/>
        <v>1.2500000000000001E-5</v>
      </c>
      <c r="J550" s="5">
        <f t="shared" si="118"/>
        <v>1.0772321428571281E-6</v>
      </c>
      <c r="K550" s="5">
        <f t="shared" si="119"/>
        <v>1.2369925516382877E-3</v>
      </c>
      <c r="L550" s="5">
        <f t="shared" si="113"/>
        <v>7.9284786874067926E-9</v>
      </c>
      <c r="M550" s="6">
        <f t="shared" si="111"/>
        <v>2.6611843916495557E-5</v>
      </c>
      <c r="N550">
        <f t="shared" si="112"/>
        <v>2.24E-4</v>
      </c>
      <c r="O550">
        <f t="shared" si="120"/>
        <v>0.1302774427020503</v>
      </c>
      <c r="P550">
        <f t="shared" si="114"/>
        <v>1.1520618530484412</v>
      </c>
      <c r="Q550">
        <f t="shared" si="115"/>
        <v>0.12853983932390925</v>
      </c>
      <c r="R550">
        <f t="shared" si="116"/>
        <v>0.12853983932390906</v>
      </c>
    </row>
    <row r="551" spans="6:18">
      <c r="F551">
        <f t="shared" si="121"/>
        <v>54.90000000000051</v>
      </c>
      <c r="G551">
        <f t="shared" si="109"/>
        <v>327.5852316043426</v>
      </c>
      <c r="H551">
        <f t="shared" si="117"/>
        <v>1.3027744270205031</v>
      </c>
      <c r="I551" s="4">
        <f t="shared" si="110"/>
        <v>1.2500000000000001E-5</v>
      </c>
      <c r="J551" s="5">
        <f t="shared" si="118"/>
        <v>1.0772321428571281E-6</v>
      </c>
      <c r="K551" s="5">
        <f t="shared" si="119"/>
        <v>1.2382425516382876E-3</v>
      </c>
      <c r="L551" s="5">
        <f t="shared" si="113"/>
        <v>7.9525385328720867E-9</v>
      </c>
      <c r="M551" s="6">
        <f t="shared" si="111"/>
        <v>2.6665654446154837E-5</v>
      </c>
      <c r="N551">
        <f t="shared" si="112"/>
        <v>2.24E-4</v>
      </c>
      <c r="O551">
        <f t="shared" si="120"/>
        <v>0.1302774427020503</v>
      </c>
      <c r="P551">
        <f t="shared" si="114"/>
        <v>1.1521070473647976</v>
      </c>
      <c r="Q551">
        <f t="shared" si="115"/>
        <v>0.12850129396561766</v>
      </c>
      <c r="R551">
        <f t="shared" si="116"/>
        <v>0.12850129396561746</v>
      </c>
    </row>
    <row r="552" spans="6:18">
      <c r="F552">
        <f t="shared" si="121"/>
        <v>55.000000000000512</v>
      </c>
      <c r="G552">
        <f t="shared" si="109"/>
        <v>327.5852316043426</v>
      </c>
      <c r="H552">
        <f t="shared" si="117"/>
        <v>1.3027744270205031</v>
      </c>
      <c r="I552" s="4">
        <f t="shared" si="110"/>
        <v>1.2500000000000001E-5</v>
      </c>
      <c r="J552" s="5">
        <f t="shared" si="118"/>
        <v>1.0772321428571281E-6</v>
      </c>
      <c r="K552" s="5">
        <f t="shared" si="119"/>
        <v>1.2394925516382876E-3</v>
      </c>
      <c r="L552" s="5">
        <f t="shared" si="113"/>
        <v>7.9766470040086753E-9</v>
      </c>
      <c r="M552" s="6">
        <f t="shared" si="111"/>
        <v>2.6719519324721816E-5</v>
      </c>
      <c r="N552">
        <f t="shared" si="112"/>
        <v>2.24E-4</v>
      </c>
      <c r="O552">
        <f t="shared" si="120"/>
        <v>0.1302774427020503</v>
      </c>
      <c r="P552">
        <f t="shared" si="114"/>
        <v>1.1521520591873593</v>
      </c>
      <c r="Q552">
        <f t="shared" si="115"/>
        <v>0.1284629042527537</v>
      </c>
      <c r="R552">
        <f t="shared" si="116"/>
        <v>0.1284629042527535</v>
      </c>
    </row>
    <row r="553" spans="6:18">
      <c r="F553">
        <f t="shared" si="121"/>
        <v>55.100000000000513</v>
      </c>
      <c r="G553">
        <f t="shared" si="109"/>
        <v>327.5852316043426</v>
      </c>
      <c r="H553">
        <f t="shared" si="117"/>
        <v>1.3027744270205031</v>
      </c>
      <c r="I553" s="4">
        <f t="shared" si="110"/>
        <v>1.2500000000000001E-5</v>
      </c>
      <c r="J553" s="5">
        <f t="shared" si="118"/>
        <v>1.0772321428571281E-6</v>
      </c>
      <c r="K553" s="5">
        <f t="shared" si="119"/>
        <v>1.2407425516382875E-3</v>
      </c>
      <c r="L553" s="5">
        <f t="shared" si="113"/>
        <v>8.0008041499039424E-9</v>
      </c>
      <c r="M553" s="6">
        <f t="shared" si="111"/>
        <v>2.6773438552196476E-5</v>
      </c>
      <c r="N553">
        <f t="shared" si="112"/>
        <v>2.24E-4</v>
      </c>
      <c r="O553">
        <f t="shared" si="120"/>
        <v>0.1302774427020503</v>
      </c>
      <c r="P553">
        <f t="shared" si="114"/>
        <v>1.152196889436331</v>
      </c>
      <c r="Q553">
        <f t="shared" si="115"/>
        <v>0.12842466940049302</v>
      </c>
      <c r="R553">
        <f t="shared" si="116"/>
        <v>0.12842466940049282</v>
      </c>
    </row>
    <row r="554" spans="6:18">
      <c r="F554">
        <f t="shared" si="121"/>
        <v>55.200000000000514</v>
      </c>
      <c r="G554">
        <f t="shared" si="109"/>
        <v>327.5852316043426</v>
      </c>
      <c r="H554">
        <f t="shared" si="117"/>
        <v>1.3027744270205031</v>
      </c>
      <c r="I554" s="4">
        <f t="shared" si="110"/>
        <v>1.2500000000000001E-5</v>
      </c>
      <c r="J554" s="5">
        <f t="shared" si="118"/>
        <v>1.0772321428571281E-6</v>
      </c>
      <c r="K554" s="5">
        <f t="shared" si="119"/>
        <v>1.2419925516382875E-3</v>
      </c>
      <c r="L554" s="5">
        <f t="shared" si="113"/>
        <v>8.0250100196452771E-9</v>
      </c>
      <c r="M554" s="6">
        <f t="shared" si="111"/>
        <v>2.6827412128578842E-5</v>
      </c>
      <c r="N554">
        <f t="shared" si="112"/>
        <v>2.24E-4</v>
      </c>
      <c r="O554">
        <f t="shared" si="120"/>
        <v>0.1302774427020503</v>
      </c>
      <c r="P554">
        <f t="shared" si="114"/>
        <v>1.1522415390263538</v>
      </c>
      <c r="Q554">
        <f t="shared" si="115"/>
        <v>0.12838658862875538</v>
      </c>
      <c r="R554">
        <f t="shared" si="116"/>
        <v>0.12838658862875518</v>
      </c>
    </row>
    <row r="555" spans="6:18">
      <c r="F555">
        <f t="shared" si="121"/>
        <v>55.300000000000516</v>
      </c>
      <c r="G555">
        <f t="shared" si="109"/>
        <v>327.5852316043426</v>
      </c>
      <c r="H555">
        <f t="shared" si="117"/>
        <v>1.3027744270205031</v>
      </c>
      <c r="I555" s="4">
        <f t="shared" si="110"/>
        <v>1.2500000000000001E-5</v>
      </c>
      <c r="J555" s="5">
        <f t="shared" si="118"/>
        <v>1.0772321428571281E-6</v>
      </c>
      <c r="K555" s="5">
        <f t="shared" si="119"/>
        <v>1.2432425516382874E-3</v>
      </c>
      <c r="L555" s="5">
        <f t="shared" si="113"/>
        <v>8.0492646623200601E-9</v>
      </c>
      <c r="M555" s="6">
        <f t="shared" si="111"/>
        <v>2.6881440053868892E-5</v>
      </c>
      <c r="N555">
        <f t="shared" si="112"/>
        <v>2.24E-4</v>
      </c>
      <c r="O555">
        <f t="shared" si="120"/>
        <v>0.1302774427020503</v>
      </c>
      <c r="P555">
        <f t="shared" si="114"/>
        <v>1.1522860088665468</v>
      </c>
      <c r="Q555">
        <f t="shared" si="115"/>
        <v>0.12834866116217117</v>
      </c>
      <c r="R555">
        <f t="shared" si="116"/>
        <v>0.12834866116217097</v>
      </c>
    </row>
    <row r="556" spans="6:18">
      <c r="F556">
        <f t="shared" si="121"/>
        <v>55.400000000000517</v>
      </c>
      <c r="G556">
        <f t="shared" si="109"/>
        <v>327.5852316043426</v>
      </c>
      <c r="H556">
        <f t="shared" si="117"/>
        <v>1.3027744270205031</v>
      </c>
      <c r="I556" s="4">
        <f t="shared" si="110"/>
        <v>1.2500000000000001E-5</v>
      </c>
      <c r="J556" s="5">
        <f t="shared" si="118"/>
        <v>1.0772321428571281E-6</v>
      </c>
      <c r="K556" s="5">
        <f t="shared" si="119"/>
        <v>1.2444925516382874E-3</v>
      </c>
      <c r="L556" s="5">
        <f t="shared" si="113"/>
        <v>8.0735681270156804E-9</v>
      </c>
      <c r="M556" s="6">
        <f t="shared" si="111"/>
        <v>2.6935522328066642E-5</v>
      </c>
      <c r="N556">
        <f t="shared" si="112"/>
        <v>2.24E-4</v>
      </c>
      <c r="O556">
        <f t="shared" si="120"/>
        <v>0.1302774427020503</v>
      </c>
      <c r="P556">
        <f t="shared" si="114"/>
        <v>1.1523302998605436</v>
      </c>
      <c r="Q556">
        <f t="shared" si="115"/>
        <v>0.1283108862300483</v>
      </c>
      <c r="R556">
        <f t="shared" si="116"/>
        <v>0.1283108862300481</v>
      </c>
    </row>
    <row r="557" spans="6:18">
      <c r="F557">
        <f t="shared" si="121"/>
        <v>55.500000000000519</v>
      </c>
      <c r="G557">
        <f t="shared" si="109"/>
        <v>327.5852316043426</v>
      </c>
      <c r="H557">
        <f t="shared" si="117"/>
        <v>1.3027744270205031</v>
      </c>
      <c r="I557" s="4">
        <f t="shared" si="110"/>
        <v>1.2500000000000001E-5</v>
      </c>
      <c r="J557" s="5">
        <f t="shared" si="118"/>
        <v>1.0772321428571281E-6</v>
      </c>
      <c r="K557" s="5">
        <f t="shared" si="119"/>
        <v>1.2457425516382873E-3</v>
      </c>
      <c r="L557" s="5">
        <f t="shared" si="113"/>
        <v>8.0979204628195205E-9</v>
      </c>
      <c r="M557" s="6">
        <f t="shared" si="111"/>
        <v>2.6989658951172082E-5</v>
      </c>
      <c r="N557">
        <f t="shared" si="112"/>
        <v>2.24E-4</v>
      </c>
      <c r="O557">
        <f t="shared" si="120"/>
        <v>0.1302774427020503</v>
      </c>
      <c r="P557">
        <f t="shared" si="114"/>
        <v>1.152374412906533</v>
      </c>
      <c r="Q557">
        <f t="shared" si="115"/>
        <v>0.12827326306633929</v>
      </c>
      <c r="R557">
        <f t="shared" si="116"/>
        <v>0.12827326306633907</v>
      </c>
    </row>
    <row r="558" spans="6:18">
      <c r="F558">
        <f t="shared" si="121"/>
        <v>55.60000000000052</v>
      </c>
      <c r="G558">
        <f t="shared" si="109"/>
        <v>327.5852316043426</v>
      </c>
      <c r="H558">
        <f t="shared" si="117"/>
        <v>1.3027744270205031</v>
      </c>
      <c r="I558" s="4">
        <f t="shared" si="110"/>
        <v>1.2500000000000001E-5</v>
      </c>
      <c r="J558" s="5">
        <f t="shared" si="118"/>
        <v>1.0772321428571281E-6</v>
      </c>
      <c r="K558" s="5">
        <f t="shared" si="119"/>
        <v>1.2469925516382873E-3</v>
      </c>
      <c r="L558" s="5">
        <f t="shared" si="113"/>
        <v>8.1223217188189676E-9</v>
      </c>
      <c r="M558" s="6">
        <f t="shared" si="111"/>
        <v>2.7043849923185218E-5</v>
      </c>
      <c r="N558">
        <f t="shared" si="112"/>
        <v>2.24E-4</v>
      </c>
      <c r="O558">
        <f t="shared" si="120"/>
        <v>0.1302774427020503</v>
      </c>
      <c r="P558">
        <f t="shared" si="114"/>
        <v>1.1524183488972954</v>
      </c>
      <c r="Q558">
        <f t="shared" si="115"/>
        <v>0.12823579090960865</v>
      </c>
      <c r="R558">
        <f t="shared" si="116"/>
        <v>0.1282357909096084</v>
      </c>
    </row>
    <row r="559" spans="6:18">
      <c r="F559">
        <f t="shared" si="121"/>
        <v>55.700000000000522</v>
      </c>
      <c r="G559">
        <f t="shared" si="109"/>
        <v>327.5852316043426</v>
      </c>
      <c r="H559">
        <f t="shared" si="117"/>
        <v>1.3027744270205031</v>
      </c>
      <c r="I559" s="4">
        <f t="shared" si="110"/>
        <v>1.2500000000000001E-5</v>
      </c>
      <c r="J559" s="5">
        <f t="shared" si="118"/>
        <v>1.0772321428571281E-6</v>
      </c>
      <c r="K559" s="5">
        <f t="shared" si="119"/>
        <v>1.2482425516382872E-3</v>
      </c>
      <c r="L559" s="5">
        <f t="shared" si="113"/>
        <v>8.1467719441014058E-9</v>
      </c>
      <c r="M559" s="6">
        <f t="shared" si="111"/>
        <v>2.7098095244106049E-5</v>
      </c>
      <c r="N559">
        <f t="shared" si="112"/>
        <v>2.24E-4</v>
      </c>
      <c r="O559">
        <f t="shared" si="120"/>
        <v>0.1302774427020503</v>
      </c>
      <c r="P559">
        <f t="shared" si="114"/>
        <v>1.1524621087202427</v>
      </c>
      <c r="Q559">
        <f t="shared" si="115"/>
        <v>0.12819846900300053</v>
      </c>
      <c r="R559">
        <f t="shared" si="116"/>
        <v>0.12819846900300025</v>
      </c>
    </row>
    <row r="560" spans="6:18">
      <c r="F560">
        <f t="shared" si="121"/>
        <v>55.800000000000523</v>
      </c>
      <c r="G560">
        <f t="shared" si="109"/>
        <v>327.5852316043426</v>
      </c>
      <c r="H560">
        <f t="shared" si="117"/>
        <v>1.3027744270205031</v>
      </c>
      <c r="I560" s="4">
        <f t="shared" si="110"/>
        <v>1.2500000000000001E-5</v>
      </c>
      <c r="J560" s="5">
        <f t="shared" si="118"/>
        <v>1.0772321428571281E-6</v>
      </c>
      <c r="K560" s="5">
        <f t="shared" si="119"/>
        <v>1.2494925516382872E-3</v>
      </c>
      <c r="L560" s="5">
        <f t="shared" si="113"/>
        <v>8.171271187754221E-9</v>
      </c>
      <c r="M560" s="6">
        <f t="shared" si="111"/>
        <v>2.7152394913934569E-5</v>
      </c>
      <c r="N560">
        <f t="shared" si="112"/>
        <v>2.24E-4</v>
      </c>
      <c r="O560">
        <f t="shared" si="120"/>
        <v>0.1302774427020503</v>
      </c>
      <c r="P560">
        <f t="shared" si="114"/>
        <v>1.1525056932574533</v>
      </c>
      <c r="Q560">
        <f t="shared" si="115"/>
        <v>0.12816129659420655</v>
      </c>
      <c r="R560">
        <f t="shared" si="116"/>
        <v>0.12816129659420628</v>
      </c>
    </row>
    <row r="561" spans="6:18">
      <c r="F561">
        <f t="shared" si="121"/>
        <v>55.900000000000524</v>
      </c>
      <c r="G561">
        <f t="shared" si="109"/>
        <v>327.5852316043426</v>
      </c>
      <c r="H561">
        <f t="shared" si="117"/>
        <v>1.3027744270205031</v>
      </c>
      <c r="I561" s="4">
        <f t="shared" si="110"/>
        <v>1.2500000000000001E-5</v>
      </c>
      <c r="J561" s="5">
        <f t="shared" si="118"/>
        <v>1.0772321428571281E-6</v>
      </c>
      <c r="K561" s="5">
        <f t="shared" si="119"/>
        <v>1.2507425516382871E-3</v>
      </c>
      <c r="L561" s="5">
        <f t="shared" si="113"/>
        <v>8.195819498864797E-9</v>
      </c>
      <c r="M561" s="6">
        <f t="shared" si="111"/>
        <v>2.7206748932670787E-5</v>
      </c>
      <c r="N561">
        <f t="shared" si="112"/>
        <v>2.24E-4</v>
      </c>
      <c r="O561">
        <f t="shared" si="120"/>
        <v>0.1302774427020503</v>
      </c>
      <c r="P561">
        <f t="shared" si="114"/>
        <v>1.1525491033857125</v>
      </c>
      <c r="Q561">
        <f t="shared" si="115"/>
        <v>0.12812427293543413</v>
      </c>
      <c r="R561">
        <f t="shared" si="116"/>
        <v>0.12812427293543385</v>
      </c>
    </row>
    <row r="562" spans="6:18">
      <c r="F562">
        <f t="shared" si="121"/>
        <v>56.000000000000526</v>
      </c>
      <c r="G562">
        <f t="shared" si="109"/>
        <v>327.5852316043426</v>
      </c>
      <c r="H562">
        <f t="shared" si="117"/>
        <v>1.3027744270205031</v>
      </c>
      <c r="I562" s="4">
        <f t="shared" si="110"/>
        <v>1.2500000000000001E-5</v>
      </c>
      <c r="J562" s="5">
        <f t="shared" si="118"/>
        <v>1.0772321428571281E-6</v>
      </c>
      <c r="K562" s="5">
        <f t="shared" si="119"/>
        <v>1.2519925516382871E-3</v>
      </c>
      <c r="L562" s="5">
        <f t="shared" si="113"/>
        <v>8.2204169265205212E-9</v>
      </c>
      <c r="M562" s="6">
        <f t="shared" si="111"/>
        <v>2.7261157300314696E-5</v>
      </c>
      <c r="N562">
        <f t="shared" si="112"/>
        <v>2.24E-4</v>
      </c>
      <c r="O562">
        <f t="shared" si="120"/>
        <v>0.1302774427020503</v>
      </c>
      <c r="P562">
        <f t="shared" si="114"/>
        <v>1.152592339976547</v>
      </c>
      <c r="Q562">
        <f t="shared" si="115"/>
        <v>0.1280873972833747</v>
      </c>
      <c r="R562">
        <f t="shared" si="116"/>
        <v>0.12808739728337443</v>
      </c>
    </row>
    <row r="563" spans="6:18">
      <c r="F563">
        <f t="shared" si="121"/>
        <v>56.100000000000527</v>
      </c>
      <c r="G563">
        <f t="shared" si="109"/>
        <v>327.5852316043426</v>
      </c>
      <c r="H563">
        <f t="shared" si="117"/>
        <v>1.3027744270205031</v>
      </c>
      <c r="I563" s="4">
        <f t="shared" si="110"/>
        <v>1.2500000000000001E-5</v>
      </c>
      <c r="J563" s="5">
        <f t="shared" si="118"/>
        <v>1.0772321428571281E-6</v>
      </c>
      <c r="K563" s="5">
        <f t="shared" si="119"/>
        <v>1.253242551638287E-3</v>
      </c>
      <c r="L563" s="5">
        <f t="shared" si="113"/>
        <v>8.2450635198087761E-9</v>
      </c>
      <c r="M563" s="6">
        <f t="shared" si="111"/>
        <v>2.7315620016866301E-5</v>
      </c>
      <c r="N563">
        <f t="shared" si="112"/>
        <v>2.24E-4</v>
      </c>
      <c r="O563">
        <f t="shared" si="120"/>
        <v>0.1302774427020503</v>
      </c>
      <c r="P563">
        <f t="shared" si="114"/>
        <v>1.152635403896263</v>
      </c>
      <c r="Q563">
        <f t="shared" si="115"/>
        <v>0.12805066889917247</v>
      </c>
      <c r="R563">
        <f t="shared" si="116"/>
        <v>0.12805066889917219</v>
      </c>
    </row>
    <row r="564" spans="6:18">
      <c r="F564">
        <f t="shared" si="121"/>
        <v>56.200000000000529</v>
      </c>
      <c r="G564">
        <f t="shared" si="109"/>
        <v>327.5852316043426</v>
      </c>
      <c r="H564">
        <f t="shared" si="117"/>
        <v>1.3027744270205031</v>
      </c>
      <c r="I564" s="4">
        <f t="shared" si="110"/>
        <v>1.2500000000000001E-5</v>
      </c>
      <c r="J564" s="5">
        <f t="shared" si="118"/>
        <v>1.0772321428571281E-6</v>
      </c>
      <c r="K564" s="5">
        <f t="shared" si="119"/>
        <v>1.254492551638287E-3</v>
      </c>
      <c r="L564" s="5">
        <f t="shared" si="113"/>
        <v>8.2697593278169491E-9</v>
      </c>
      <c r="M564" s="6">
        <f t="shared" si="111"/>
        <v>2.7370137082325597E-5</v>
      </c>
      <c r="N564">
        <f t="shared" si="112"/>
        <v>2.24E-4</v>
      </c>
      <c r="O564">
        <f t="shared" si="120"/>
        <v>0.1302774427020503</v>
      </c>
      <c r="P564">
        <f t="shared" si="114"/>
        <v>1.1526782960059823</v>
      </c>
      <c r="Q564">
        <f t="shared" si="115"/>
        <v>0.12801408704839326</v>
      </c>
      <c r="R564">
        <f t="shared" si="116"/>
        <v>0.12801408704839301</v>
      </c>
    </row>
    <row r="565" spans="6:18">
      <c r="F565">
        <f t="shared" si="121"/>
        <v>56.30000000000053</v>
      </c>
      <c r="G565">
        <f t="shared" si="109"/>
        <v>327.5852316043426</v>
      </c>
      <c r="H565">
        <f t="shared" si="117"/>
        <v>1.3027744270205031</v>
      </c>
      <c r="I565" s="4">
        <f t="shared" si="110"/>
        <v>1.2500000000000001E-5</v>
      </c>
      <c r="J565" s="5">
        <f t="shared" si="118"/>
        <v>1.0772321428571281E-6</v>
      </c>
      <c r="K565" s="5">
        <f t="shared" si="119"/>
        <v>1.2557425516382869E-3</v>
      </c>
      <c r="L565" s="5">
        <f t="shared" si="113"/>
        <v>8.2945043996324258E-9</v>
      </c>
      <c r="M565" s="6">
        <f t="shared" si="111"/>
        <v>2.7424708496692592E-5</v>
      </c>
      <c r="N565">
        <f t="shared" si="112"/>
        <v>2.24E-4</v>
      </c>
      <c r="O565">
        <f t="shared" si="120"/>
        <v>0.1302774427020503</v>
      </c>
      <c r="P565">
        <f t="shared" si="114"/>
        <v>1.1527210171616789</v>
      </c>
      <c r="Q565">
        <f t="shared" si="115"/>
        <v>0.12797765100099384</v>
      </c>
      <c r="R565">
        <f t="shared" si="116"/>
        <v>0.12797765100099356</v>
      </c>
    </row>
    <row r="566" spans="6:18">
      <c r="F566">
        <f t="shared" si="121"/>
        <v>56.400000000000531</v>
      </c>
      <c r="G566">
        <f t="shared" si="109"/>
        <v>327.5852316043426</v>
      </c>
      <c r="H566">
        <f t="shared" si="117"/>
        <v>1.3027744270205031</v>
      </c>
      <c r="I566" s="4">
        <f t="shared" si="110"/>
        <v>1.2500000000000001E-5</v>
      </c>
      <c r="J566" s="5">
        <f t="shared" si="118"/>
        <v>1.0772321428571281E-6</v>
      </c>
      <c r="K566" s="5">
        <f t="shared" si="119"/>
        <v>1.2569925516382869E-3</v>
      </c>
      <c r="L566" s="5">
        <f t="shared" si="113"/>
        <v>8.3192987843425869E-9</v>
      </c>
      <c r="M566" s="6">
        <f t="shared" si="111"/>
        <v>2.7479334259967265E-5</v>
      </c>
      <c r="N566">
        <f t="shared" si="112"/>
        <v>2.24E-4</v>
      </c>
      <c r="O566">
        <f t="shared" si="120"/>
        <v>0.1302774427020503</v>
      </c>
      <c r="P566">
        <f t="shared" si="114"/>
        <v>1.1527635682142132</v>
      </c>
      <c r="Q566">
        <f t="shared" si="115"/>
        <v>0.12794136003129108</v>
      </c>
      <c r="R566">
        <f t="shared" si="116"/>
        <v>0.12794136003129078</v>
      </c>
    </row>
    <row r="567" spans="6:18">
      <c r="F567">
        <f t="shared" si="121"/>
        <v>56.500000000000533</v>
      </c>
      <c r="G567">
        <f t="shared" si="109"/>
        <v>327.5852316043426</v>
      </c>
      <c r="H567">
        <f t="shared" si="117"/>
        <v>1.3027744270205031</v>
      </c>
      <c r="I567" s="4">
        <f t="shared" si="110"/>
        <v>1.2500000000000001E-5</v>
      </c>
      <c r="J567" s="5">
        <f t="shared" si="118"/>
        <v>1.0772321428571281E-6</v>
      </c>
      <c r="K567" s="5">
        <f t="shared" si="119"/>
        <v>1.2582425516382868E-3</v>
      </c>
      <c r="L567" s="5">
        <f t="shared" si="113"/>
        <v>8.3441425310348265E-9</v>
      </c>
      <c r="M567" s="6">
        <f t="shared" si="111"/>
        <v>2.7534014372149657E-5</v>
      </c>
      <c r="N567">
        <f t="shared" si="112"/>
        <v>2.24E-4</v>
      </c>
      <c r="O567">
        <f t="shared" si="120"/>
        <v>0.1302774427020503</v>
      </c>
      <c r="P567">
        <f t="shared" si="114"/>
        <v>1.1528059500093701</v>
      </c>
      <c r="Q567">
        <f t="shared" si="115"/>
        <v>0.12790521341793176</v>
      </c>
      <c r="R567">
        <f t="shared" si="116"/>
        <v>0.12790521341793146</v>
      </c>
    </row>
    <row r="568" spans="6:18">
      <c r="F568">
        <f t="shared" si="121"/>
        <v>56.600000000000534</v>
      </c>
      <c r="G568">
        <f t="shared" si="109"/>
        <v>327.5852316043426</v>
      </c>
      <c r="H568">
        <f t="shared" si="117"/>
        <v>1.3027744270205031</v>
      </c>
      <c r="I568" s="4">
        <f t="shared" si="110"/>
        <v>1.2500000000000001E-5</v>
      </c>
      <c r="J568" s="5">
        <f t="shared" si="118"/>
        <v>1.0772321428571281E-6</v>
      </c>
      <c r="K568" s="5">
        <f t="shared" si="119"/>
        <v>1.2594925516382868E-3</v>
      </c>
      <c r="L568" s="5">
        <f t="shared" si="113"/>
        <v>8.3690356887965204E-9</v>
      </c>
      <c r="M568" s="6">
        <f t="shared" si="111"/>
        <v>2.7588748833239728E-5</v>
      </c>
      <c r="N568">
        <f t="shared" si="112"/>
        <v>2.24E-4</v>
      </c>
      <c r="O568">
        <f t="shared" si="120"/>
        <v>0.1302774427020503</v>
      </c>
      <c r="P568">
        <f t="shared" si="114"/>
        <v>1.1528481633878931</v>
      </c>
      <c r="Q568">
        <f t="shared" si="115"/>
        <v>0.12786921044386249</v>
      </c>
      <c r="R568">
        <f t="shared" si="116"/>
        <v>0.12786921044386218</v>
      </c>
    </row>
    <row r="569" spans="6:18">
      <c r="F569">
        <f t="shared" si="121"/>
        <v>56.700000000000536</v>
      </c>
      <c r="G569">
        <f t="shared" si="109"/>
        <v>327.5852316043426</v>
      </c>
      <c r="H569">
        <f t="shared" si="117"/>
        <v>1.3027744270205031</v>
      </c>
      <c r="I569" s="4">
        <f t="shared" si="110"/>
        <v>1.2500000000000001E-5</v>
      </c>
      <c r="J569" s="5">
        <f t="shared" si="118"/>
        <v>1.0772321428571281E-6</v>
      </c>
      <c r="K569" s="5">
        <f t="shared" si="119"/>
        <v>1.2607425516382867E-3</v>
      </c>
      <c r="L569" s="5">
        <f t="shared" si="113"/>
        <v>8.3939783067150591E-9</v>
      </c>
      <c r="M569" s="6">
        <f t="shared" si="111"/>
        <v>2.7643537643237493E-5</v>
      </c>
      <c r="N569">
        <f t="shared" si="112"/>
        <v>2.24E-4</v>
      </c>
      <c r="O569">
        <f t="shared" si="120"/>
        <v>0.1302774427020503</v>
      </c>
      <c r="P569">
        <f t="shared" si="114"/>
        <v>1.152890209185518</v>
      </c>
      <c r="Q569">
        <f t="shared" si="115"/>
        <v>0.12783335039629967</v>
      </c>
      <c r="R569">
        <f t="shared" si="116"/>
        <v>0.12783335039629937</v>
      </c>
    </row>
    <row r="570" spans="6:18">
      <c r="F570">
        <f t="shared" si="121"/>
        <v>56.800000000000537</v>
      </c>
      <c r="G570">
        <f t="shared" si="109"/>
        <v>327.5852316043426</v>
      </c>
      <c r="H570">
        <f t="shared" si="117"/>
        <v>1.3027744270205031</v>
      </c>
      <c r="I570" s="4">
        <f t="shared" si="110"/>
        <v>1.2500000000000001E-5</v>
      </c>
      <c r="J570" s="5">
        <f t="shared" si="118"/>
        <v>1.0772321428571281E-6</v>
      </c>
      <c r="K570" s="5">
        <f t="shared" si="119"/>
        <v>1.2619925516382867E-3</v>
      </c>
      <c r="L570" s="5">
        <f t="shared" si="113"/>
        <v>8.4189704338778252E-9</v>
      </c>
      <c r="M570" s="6">
        <f t="shared" si="111"/>
        <v>2.769838080214295E-5</v>
      </c>
      <c r="N570">
        <f t="shared" si="112"/>
        <v>2.24E-4</v>
      </c>
      <c r="O570">
        <f t="shared" si="120"/>
        <v>0.1302774427020503</v>
      </c>
      <c r="P570">
        <f t="shared" si="114"/>
        <v>1.1529320882330101</v>
      </c>
      <c r="Q570">
        <f t="shared" si="115"/>
        <v>0.12779763256670007</v>
      </c>
      <c r="R570">
        <f t="shared" si="116"/>
        <v>0.12779763256669976</v>
      </c>
    </row>
    <row r="571" spans="6:18">
      <c r="F571">
        <f t="shared" si="121"/>
        <v>56.900000000000539</v>
      </c>
      <c r="G571">
        <f t="shared" si="109"/>
        <v>327.5852316043426</v>
      </c>
      <c r="H571">
        <f t="shared" si="117"/>
        <v>1.3027744270205031</v>
      </c>
      <c r="I571" s="4">
        <f t="shared" si="110"/>
        <v>1.2500000000000001E-5</v>
      </c>
      <c r="J571" s="5">
        <f t="shared" si="118"/>
        <v>1.0772321428571281E-6</v>
      </c>
      <c r="K571" s="5">
        <f t="shared" si="119"/>
        <v>1.2632425516382866E-3</v>
      </c>
      <c r="L571" s="5">
        <f t="shared" si="113"/>
        <v>8.4440121193722043E-9</v>
      </c>
      <c r="M571" s="6">
        <f t="shared" si="111"/>
        <v>2.7753278309956095E-5</v>
      </c>
      <c r="N571">
        <f t="shared" si="112"/>
        <v>2.24E-4</v>
      </c>
      <c r="O571">
        <f t="shared" si="120"/>
        <v>0.1302774427020503</v>
      </c>
      <c r="P571">
        <f t="shared" si="114"/>
        <v>1.1529738013561965</v>
      </c>
      <c r="Q571">
        <f t="shared" si="115"/>
        <v>0.12776205625073125</v>
      </c>
      <c r="R571">
        <f t="shared" si="116"/>
        <v>0.12776205625073095</v>
      </c>
    </row>
    <row r="572" spans="6:18">
      <c r="F572">
        <f t="shared" si="121"/>
        <v>57.00000000000054</v>
      </c>
      <c r="G572">
        <f t="shared" si="109"/>
        <v>327.5852316043426</v>
      </c>
      <c r="H572">
        <f t="shared" si="117"/>
        <v>1.3027744270205031</v>
      </c>
      <c r="I572" s="4">
        <f t="shared" si="110"/>
        <v>1.2500000000000001E-5</v>
      </c>
      <c r="J572" s="5">
        <f t="shared" si="118"/>
        <v>1.0772321428571281E-6</v>
      </c>
      <c r="K572" s="5">
        <f t="shared" si="119"/>
        <v>1.2644925516382866E-3</v>
      </c>
      <c r="L572" s="5">
        <f t="shared" si="113"/>
        <v>8.4691034122855854E-9</v>
      </c>
      <c r="M572" s="6">
        <f t="shared" si="111"/>
        <v>2.7808230166676949E-5</v>
      </c>
      <c r="N572">
        <f t="shared" si="112"/>
        <v>2.24E-4</v>
      </c>
      <c r="O572">
        <f t="shared" si="120"/>
        <v>0.1302774427020503</v>
      </c>
      <c r="P572">
        <f t="shared" si="114"/>
        <v>1.1530153493760023</v>
      </c>
      <c r="Q572">
        <f t="shared" si="115"/>
        <v>0.12772662074824248</v>
      </c>
      <c r="R572">
        <f t="shared" si="116"/>
        <v>0.12772662074824218</v>
      </c>
    </row>
    <row r="573" spans="6:18">
      <c r="F573">
        <f t="shared" si="121"/>
        <v>57.100000000000541</v>
      </c>
      <c r="G573">
        <f t="shared" si="109"/>
        <v>327.5852316043426</v>
      </c>
      <c r="H573">
        <f t="shared" si="117"/>
        <v>1.3027744270205031</v>
      </c>
      <c r="I573" s="4">
        <f t="shared" si="110"/>
        <v>1.2500000000000001E-5</v>
      </c>
      <c r="J573" s="5">
        <f t="shared" si="118"/>
        <v>1.0772321428571281E-6</v>
      </c>
      <c r="K573" s="5">
        <f t="shared" si="119"/>
        <v>1.2657425516382865E-3</v>
      </c>
      <c r="L573" s="5">
        <f t="shared" si="113"/>
        <v>8.4942443617053493E-9</v>
      </c>
      <c r="M573" s="6">
        <f t="shared" si="111"/>
        <v>2.7863236372305488E-5</v>
      </c>
      <c r="N573">
        <f t="shared" si="112"/>
        <v>2.24E-4</v>
      </c>
      <c r="O573">
        <f t="shared" si="120"/>
        <v>0.1302774427020503</v>
      </c>
      <c r="P573">
        <f t="shared" si="114"/>
        <v>1.1530567331084831</v>
      </c>
      <c r="Q573">
        <f t="shared" si="115"/>
        <v>0.1276913253632358</v>
      </c>
      <c r="R573">
        <f t="shared" si="116"/>
        <v>0.12769132536323549</v>
      </c>
    </row>
    <row r="574" spans="6:18">
      <c r="F574">
        <f t="shared" si="121"/>
        <v>57.200000000000543</v>
      </c>
      <c r="G574">
        <f t="shared" si="109"/>
        <v>327.5852316043426</v>
      </c>
      <c r="H574">
        <f t="shared" si="117"/>
        <v>1.3027744270205031</v>
      </c>
      <c r="I574" s="4">
        <f t="shared" si="110"/>
        <v>1.2500000000000001E-5</v>
      </c>
      <c r="J574" s="5">
        <f t="shared" si="118"/>
        <v>1.0772321428571281E-6</v>
      </c>
      <c r="K574" s="5">
        <f t="shared" si="119"/>
        <v>1.2669925516382865E-3</v>
      </c>
      <c r="L574" s="5">
        <f t="shared" si="113"/>
        <v>8.519435016718885E-9</v>
      </c>
      <c r="M574" s="6">
        <f t="shared" si="111"/>
        <v>2.7918296926841729E-5</v>
      </c>
      <c r="N574">
        <f t="shared" si="112"/>
        <v>2.24E-4</v>
      </c>
      <c r="O574">
        <f t="shared" si="120"/>
        <v>0.1302774427020503</v>
      </c>
      <c r="P574">
        <f t="shared" si="114"/>
        <v>1.1530979533648587</v>
      </c>
      <c r="Q574">
        <f t="shared" si="115"/>
        <v>0.12765616940383726</v>
      </c>
      <c r="R574">
        <f t="shared" si="116"/>
        <v>0.12765616940383695</v>
      </c>
    </row>
    <row r="575" spans="6:18">
      <c r="F575">
        <f t="shared" si="121"/>
        <v>57.300000000000544</v>
      </c>
      <c r="G575">
        <f t="shared" si="109"/>
        <v>327.5852316043426</v>
      </c>
      <c r="H575">
        <f t="shared" si="117"/>
        <v>1.3027744270205031</v>
      </c>
      <c r="I575" s="4">
        <f t="shared" si="110"/>
        <v>1.2500000000000001E-5</v>
      </c>
      <c r="J575" s="5">
        <f t="shared" si="118"/>
        <v>1.0772321428571281E-6</v>
      </c>
      <c r="K575" s="5">
        <f t="shared" si="119"/>
        <v>1.2682425516382864E-3</v>
      </c>
      <c r="L575" s="5">
        <f t="shared" si="113"/>
        <v>8.5446754264135732E-9</v>
      </c>
      <c r="M575" s="6">
        <f t="shared" si="111"/>
        <v>2.7973411830285658E-5</v>
      </c>
      <c r="N575">
        <f t="shared" si="112"/>
        <v>2.24E-4</v>
      </c>
      <c r="O575">
        <f t="shared" si="120"/>
        <v>0.1302774427020503</v>
      </c>
      <c r="P575">
        <f t="shared" si="114"/>
        <v>1.1531390109515474</v>
      </c>
      <c r="Q575">
        <f t="shared" si="115"/>
        <v>0.12762115218226852</v>
      </c>
      <c r="R575">
        <f t="shared" si="116"/>
        <v>0.12762115218226822</v>
      </c>
    </row>
    <row r="576" spans="6:18">
      <c r="F576">
        <f t="shared" si="121"/>
        <v>57.400000000000546</v>
      </c>
      <c r="G576">
        <f t="shared" si="109"/>
        <v>327.5852316043426</v>
      </c>
      <c r="H576">
        <f t="shared" si="117"/>
        <v>1.3027744270205031</v>
      </c>
      <c r="I576" s="4">
        <f t="shared" si="110"/>
        <v>1.2500000000000001E-5</v>
      </c>
      <c r="J576" s="5">
        <f t="shared" si="118"/>
        <v>1.0772321428571281E-6</v>
      </c>
      <c r="K576" s="5">
        <f t="shared" si="119"/>
        <v>1.2694925516382864E-3</v>
      </c>
      <c r="L576" s="5">
        <f t="shared" si="113"/>
        <v>8.5699656398767997E-9</v>
      </c>
      <c r="M576" s="6">
        <f t="shared" si="111"/>
        <v>2.8028581082637272E-5</v>
      </c>
      <c r="N576">
        <f t="shared" si="112"/>
        <v>2.24E-4</v>
      </c>
      <c r="O576">
        <f t="shared" si="120"/>
        <v>0.1302774427020503</v>
      </c>
      <c r="P576">
        <f t="shared" si="114"/>
        <v>1.1531799066701978</v>
      </c>
      <c r="Q576">
        <f t="shared" si="115"/>
        <v>0.12758627301481856</v>
      </c>
      <c r="R576">
        <f t="shared" si="116"/>
        <v>0.12758627301481826</v>
      </c>
    </row>
    <row r="577" spans="6:18">
      <c r="F577">
        <f t="shared" si="121"/>
        <v>57.500000000000547</v>
      </c>
      <c r="G577">
        <f t="shared" si="109"/>
        <v>327.5852316043426</v>
      </c>
      <c r="H577">
        <f t="shared" si="117"/>
        <v>1.3027744270205031</v>
      </c>
      <c r="I577" s="4">
        <f t="shared" si="110"/>
        <v>1.2500000000000001E-5</v>
      </c>
      <c r="J577" s="5">
        <f t="shared" si="118"/>
        <v>1.0772321428571281E-6</v>
      </c>
      <c r="K577" s="5">
        <f t="shared" si="119"/>
        <v>1.2707425516382863E-3</v>
      </c>
      <c r="L577" s="5">
        <f t="shared" si="113"/>
        <v>8.5953057061959551E-9</v>
      </c>
      <c r="M577" s="6">
        <f t="shared" si="111"/>
        <v>2.8083804683896592E-5</v>
      </c>
      <c r="N577">
        <f t="shared" si="112"/>
        <v>2.24E-4</v>
      </c>
      <c r="O577">
        <f t="shared" si="120"/>
        <v>0.1302774427020503</v>
      </c>
      <c r="P577">
        <f t="shared" si="114"/>
        <v>1.1532206413177237</v>
      </c>
      <c r="Q577">
        <f t="shared" si="115"/>
        <v>0.12755153122181559</v>
      </c>
      <c r="R577">
        <f t="shared" si="116"/>
        <v>0.12755153122181528</v>
      </c>
    </row>
    <row r="578" spans="6:18">
      <c r="F578">
        <f t="shared" si="121"/>
        <v>57.600000000000549</v>
      </c>
      <c r="G578">
        <f t="shared" ref="G578:G641" si="122">Tc+R_*F578</f>
        <v>327.5852316043426</v>
      </c>
      <c r="H578">
        <f t="shared" si="117"/>
        <v>1.3027744270205031</v>
      </c>
      <c r="I578" s="4">
        <f t="shared" ref="I578:I641" si="123">we</f>
        <v>1.2500000000000001E-5</v>
      </c>
      <c r="J578" s="5">
        <f t="shared" si="118"/>
        <v>1.0772321428571281E-6</v>
      </c>
      <c r="K578" s="5">
        <f t="shared" si="119"/>
        <v>1.2719925516382863E-3</v>
      </c>
      <c r="L578" s="5">
        <f t="shared" si="113"/>
        <v>8.6206956744584201E-9</v>
      </c>
      <c r="M578" s="6">
        <f t="shared" ref="M578:M641" si="124">f2_*f3_/f1_/K578*L578</f>
        <v>2.8139082634063603E-5</v>
      </c>
      <c r="N578">
        <f t="shared" ref="N578:N641" si="125">del_dl</f>
        <v>2.24E-4</v>
      </c>
      <c r="O578">
        <f t="shared" si="120"/>
        <v>0.1302774427020503</v>
      </c>
      <c r="P578">
        <f t="shared" si="114"/>
        <v>1.1532612156863342</v>
      </c>
      <c r="Q578">
        <f t="shared" si="115"/>
        <v>0.12751692612759932</v>
      </c>
      <c r="R578">
        <f t="shared" si="116"/>
        <v>0.12751692612759902</v>
      </c>
    </row>
    <row r="579" spans="6:18">
      <c r="F579">
        <f t="shared" si="121"/>
        <v>57.70000000000055</v>
      </c>
      <c r="G579">
        <f t="shared" si="122"/>
        <v>327.5852316043426</v>
      </c>
      <c r="H579">
        <f t="shared" si="117"/>
        <v>1.3027744270205031</v>
      </c>
      <c r="I579" s="4">
        <f t="shared" si="123"/>
        <v>1.2500000000000001E-5</v>
      </c>
      <c r="J579" s="5">
        <f t="shared" si="118"/>
        <v>1.0772321428571281E-6</v>
      </c>
      <c r="K579" s="5">
        <f t="shared" si="119"/>
        <v>1.2732425516382862E-3</v>
      </c>
      <c r="L579" s="5">
        <f t="shared" ref="L579:L642" si="126">K579^3*4/3*PI()</f>
        <v>8.6461355937515789E-9</v>
      </c>
      <c r="M579" s="6">
        <f t="shared" si="124"/>
        <v>2.8194414933138306E-5</v>
      </c>
      <c r="N579">
        <f t="shared" si="125"/>
        <v>2.24E-4</v>
      </c>
      <c r="O579">
        <f t="shared" si="120"/>
        <v>0.1302774427020503</v>
      </c>
      <c r="P579">
        <f t="shared" ref="P579:P642" si="127">R579*O579+(1-R579)*H579</f>
        <v>1.1533016305635684</v>
      </c>
      <c r="Q579">
        <f t="shared" ref="Q579:Q642" si="128">Q578+pl/ps*Dl/N578*((Tc-Tf)/ml-Co)/H578/(1-kpart)*M578*dt/L578-Q578*3/K578*we*dt</f>
        <v>0.1274824570604933</v>
      </c>
      <c r="R579">
        <f t="shared" ref="R579:R642" si="129">esidtGeral(R578,K578,MAX(I578,J578),pl,ps,kpart,H578,(H579-H578)/dt,M578,L578,Dl,N578,Co,dt)</f>
        <v>0.12748245706049302</v>
      </c>
    </row>
    <row r="580" spans="6:18">
      <c r="F580">
        <f t="shared" si="121"/>
        <v>57.800000000000551</v>
      </c>
      <c r="G580">
        <f t="shared" si="122"/>
        <v>327.5852316043426</v>
      </c>
      <c r="H580">
        <f t="shared" si="117"/>
        <v>1.3027744270205031</v>
      </c>
      <c r="I580" s="4">
        <f t="shared" si="123"/>
        <v>1.2500000000000001E-5</v>
      </c>
      <c r="J580" s="5">
        <f t="shared" si="118"/>
        <v>1.0772321428571281E-6</v>
      </c>
      <c r="K580" s="5">
        <f t="shared" si="119"/>
        <v>1.2744925516382862E-3</v>
      </c>
      <c r="L580" s="5">
        <f t="shared" si="126"/>
        <v>8.6716255131628188E-9</v>
      </c>
      <c r="M580" s="6">
        <f t="shared" si="124"/>
        <v>2.82498015811207E-5</v>
      </c>
      <c r="N580">
        <f t="shared" si="125"/>
        <v>2.24E-4</v>
      </c>
      <c r="O580">
        <f t="shared" si="120"/>
        <v>0.1302774427020503</v>
      </c>
      <c r="P580">
        <f t="shared" si="127"/>
        <v>1.1533418867323255</v>
      </c>
      <c r="Q580">
        <f t="shared" si="128"/>
        <v>0.12744812335277761</v>
      </c>
      <c r="R580">
        <f t="shared" si="129"/>
        <v>0.12744812335277733</v>
      </c>
    </row>
    <row r="581" spans="6:18">
      <c r="F581">
        <f t="shared" si="121"/>
        <v>57.900000000000553</v>
      </c>
      <c r="G581">
        <f t="shared" si="122"/>
        <v>327.5852316043426</v>
      </c>
      <c r="H581">
        <f t="shared" si="117"/>
        <v>1.3027744270205031</v>
      </c>
      <c r="I581" s="4">
        <f t="shared" si="123"/>
        <v>1.2500000000000001E-5</v>
      </c>
      <c r="J581" s="5">
        <f t="shared" si="118"/>
        <v>1.0772321428571281E-6</v>
      </c>
      <c r="K581" s="5">
        <f t="shared" si="119"/>
        <v>1.2757425516382861E-3</v>
      </c>
      <c r="L581" s="5">
        <f t="shared" si="126"/>
        <v>8.6971654817795254E-9</v>
      </c>
      <c r="M581" s="6">
        <f t="shared" si="124"/>
        <v>2.830524257801079E-5</v>
      </c>
      <c r="N581">
        <f t="shared" si="125"/>
        <v>2.24E-4</v>
      </c>
      <c r="O581">
        <f t="shared" si="120"/>
        <v>0.1302774427020503</v>
      </c>
      <c r="P581">
        <f t="shared" si="127"/>
        <v>1.1533819849708979</v>
      </c>
      <c r="Q581">
        <f t="shared" si="128"/>
        <v>0.12741392434066165</v>
      </c>
      <c r="R581">
        <f t="shared" si="129"/>
        <v>0.12741392434066137</v>
      </c>
    </row>
    <row r="582" spans="6:18">
      <c r="F582">
        <f t="shared" si="121"/>
        <v>58.000000000000554</v>
      </c>
      <c r="G582">
        <f t="shared" si="122"/>
        <v>327.5852316043426</v>
      </c>
      <c r="H582">
        <f t="shared" si="117"/>
        <v>1.3027744270205031</v>
      </c>
      <c r="I582" s="4">
        <f t="shared" si="123"/>
        <v>1.2500000000000001E-5</v>
      </c>
      <c r="J582" s="5">
        <f t="shared" si="118"/>
        <v>1.0772321428571281E-6</v>
      </c>
      <c r="K582" s="5">
        <f t="shared" si="119"/>
        <v>1.2769925516382861E-3</v>
      </c>
      <c r="L582" s="5">
        <f t="shared" si="126"/>
        <v>8.7227555486890829E-9</v>
      </c>
      <c r="M582" s="6">
        <f t="shared" si="124"/>
        <v>2.8360737923808572E-5</v>
      </c>
      <c r="N582">
        <f t="shared" si="125"/>
        <v>2.24E-4</v>
      </c>
      <c r="O582">
        <f t="shared" si="120"/>
        <v>0.1302774427020503</v>
      </c>
      <c r="P582">
        <f t="shared" si="127"/>
        <v>1.1534219260530032</v>
      </c>
      <c r="Q582">
        <f t="shared" si="128"/>
        <v>0.12737985936425719</v>
      </c>
      <c r="R582">
        <f t="shared" si="129"/>
        <v>0.12737985936425689</v>
      </c>
    </row>
    <row r="583" spans="6:18">
      <c r="F583">
        <f t="shared" si="121"/>
        <v>58.100000000000556</v>
      </c>
      <c r="G583">
        <f t="shared" si="122"/>
        <v>327.5852316043426</v>
      </c>
      <c r="H583">
        <f t="shared" si="117"/>
        <v>1.3027744270205031</v>
      </c>
      <c r="I583" s="4">
        <f t="shared" si="123"/>
        <v>1.2500000000000001E-5</v>
      </c>
      <c r="J583" s="5">
        <f t="shared" si="118"/>
        <v>1.0772321428571281E-6</v>
      </c>
      <c r="K583" s="5">
        <f t="shared" si="119"/>
        <v>1.278242551638286E-3</v>
      </c>
      <c r="L583" s="5">
        <f t="shared" si="126"/>
        <v>8.748395762978877E-9</v>
      </c>
      <c r="M583" s="6">
        <f t="shared" si="124"/>
        <v>2.8416287618514052E-5</v>
      </c>
      <c r="N583">
        <f t="shared" si="125"/>
        <v>2.24E-4</v>
      </c>
      <c r="O583">
        <f t="shared" si="120"/>
        <v>0.1302774427020503</v>
      </c>
      <c r="P583">
        <f t="shared" si="127"/>
        <v>1.1534617107478138</v>
      </c>
      <c r="Q583">
        <f t="shared" si="128"/>
        <v>0.1273459277675516</v>
      </c>
      <c r="R583">
        <f t="shared" si="129"/>
        <v>0.1273459277675513</v>
      </c>
    </row>
    <row r="584" spans="6:18">
      <c r="F584">
        <f t="shared" si="121"/>
        <v>58.200000000000557</v>
      </c>
      <c r="G584">
        <f t="shared" si="122"/>
        <v>327.5852316043426</v>
      </c>
      <c r="H584">
        <f t="shared" si="117"/>
        <v>1.3027744270205031</v>
      </c>
      <c r="I584" s="4">
        <f t="shared" si="123"/>
        <v>1.2500000000000001E-5</v>
      </c>
      <c r="J584" s="5">
        <f t="shared" si="118"/>
        <v>1.0772321428571281E-6</v>
      </c>
      <c r="K584" s="5">
        <f t="shared" si="119"/>
        <v>1.279492551638286E-3</v>
      </c>
      <c r="L584" s="5">
        <f t="shared" si="126"/>
        <v>8.7740861737362949E-9</v>
      </c>
      <c r="M584" s="6">
        <f t="shared" si="124"/>
        <v>2.847189166212723E-5</v>
      </c>
      <c r="N584">
        <f t="shared" si="125"/>
        <v>2.24E-4</v>
      </c>
      <c r="O584">
        <f t="shared" si="120"/>
        <v>0.1302774427020503</v>
      </c>
      <c r="P584">
        <f t="shared" si="127"/>
        <v>1.1535013398199889</v>
      </c>
      <c r="Q584">
        <f t="shared" si="128"/>
        <v>0.12731212889838142</v>
      </c>
      <c r="R584">
        <f t="shared" si="129"/>
        <v>0.12731212889838112</v>
      </c>
    </row>
    <row r="585" spans="6:18">
      <c r="F585">
        <f t="shared" si="121"/>
        <v>58.300000000000558</v>
      </c>
      <c r="G585">
        <f t="shared" si="122"/>
        <v>327.5852316043426</v>
      </c>
      <c r="H585">
        <f t="shared" si="117"/>
        <v>1.3027744270205031</v>
      </c>
      <c r="I585" s="4">
        <f t="shared" si="123"/>
        <v>1.2500000000000001E-5</v>
      </c>
      <c r="J585" s="5">
        <f t="shared" si="118"/>
        <v>1.0772321428571281E-6</v>
      </c>
      <c r="K585" s="5">
        <f t="shared" si="119"/>
        <v>1.2807425516382859E-3</v>
      </c>
      <c r="L585" s="5">
        <f t="shared" si="126"/>
        <v>8.7998268300487143E-9</v>
      </c>
      <c r="M585" s="6">
        <f t="shared" si="124"/>
        <v>2.8527550054648083E-5</v>
      </c>
      <c r="N585">
        <f t="shared" si="125"/>
        <v>2.24E-4</v>
      </c>
      <c r="O585">
        <f t="shared" si="120"/>
        <v>0.1302774427020503</v>
      </c>
      <c r="P585">
        <f t="shared" si="127"/>
        <v>1.153540814029707</v>
      </c>
      <c r="Q585">
        <f t="shared" si="128"/>
        <v>0.12727846210840593</v>
      </c>
      <c r="R585">
        <f t="shared" si="129"/>
        <v>0.12727846210840563</v>
      </c>
    </row>
    <row r="586" spans="6:18">
      <c r="F586">
        <f t="shared" si="121"/>
        <v>58.40000000000056</v>
      </c>
      <c r="G586">
        <f t="shared" si="122"/>
        <v>327.5852316043426</v>
      </c>
      <c r="H586">
        <f t="shared" si="117"/>
        <v>1.3027744270205031</v>
      </c>
      <c r="I586" s="4">
        <f t="shared" si="123"/>
        <v>1.2500000000000001E-5</v>
      </c>
      <c r="J586" s="5">
        <f t="shared" si="118"/>
        <v>1.0772321428571281E-6</v>
      </c>
      <c r="K586" s="5">
        <f t="shared" si="119"/>
        <v>1.2819925516382859E-3</v>
      </c>
      <c r="L586" s="5">
        <f t="shared" si="126"/>
        <v>8.8256177810035289E-9</v>
      </c>
      <c r="M586" s="6">
        <f t="shared" si="124"/>
        <v>2.8583262796076642E-5</v>
      </c>
      <c r="N586">
        <f t="shared" si="125"/>
        <v>2.24E-4</v>
      </c>
      <c r="O586">
        <f t="shared" si="120"/>
        <v>0.1302774427020503</v>
      </c>
      <c r="P586">
        <f t="shared" si="127"/>
        <v>1.1535801341326932</v>
      </c>
      <c r="Q586">
        <f t="shared" si="128"/>
        <v>0.12724492675308111</v>
      </c>
      <c r="R586">
        <f t="shared" si="129"/>
        <v>0.12724492675308083</v>
      </c>
    </row>
    <row r="587" spans="6:18">
      <c r="F587">
        <f t="shared" si="121"/>
        <v>58.500000000000561</v>
      </c>
      <c r="G587">
        <f t="shared" si="122"/>
        <v>327.5852316043426</v>
      </c>
      <c r="H587">
        <f t="shared" si="117"/>
        <v>1.3027744270205031</v>
      </c>
      <c r="I587" s="4">
        <f t="shared" si="123"/>
        <v>1.2500000000000001E-5</v>
      </c>
      <c r="J587" s="5">
        <f t="shared" si="118"/>
        <v>1.0772321428571281E-6</v>
      </c>
      <c r="K587" s="5">
        <f t="shared" si="119"/>
        <v>1.2832425516382858E-3</v>
      </c>
      <c r="L587" s="5">
        <f t="shared" si="126"/>
        <v>8.8514590756881229E-9</v>
      </c>
      <c r="M587" s="6">
        <f t="shared" si="124"/>
        <v>2.8639029886412902E-5</v>
      </c>
      <c r="N587">
        <f t="shared" si="125"/>
        <v>2.24E-4</v>
      </c>
      <c r="O587">
        <f t="shared" si="120"/>
        <v>0.1302774427020503</v>
      </c>
      <c r="P587">
        <f t="shared" si="127"/>
        <v>1.1536193008802529</v>
      </c>
      <c r="Q587">
        <f t="shared" si="128"/>
        <v>0.12721152219163367</v>
      </c>
      <c r="R587">
        <f t="shared" si="129"/>
        <v>0.12721152219163342</v>
      </c>
    </row>
    <row r="588" spans="6:18">
      <c r="F588">
        <f t="shared" si="121"/>
        <v>58.600000000000563</v>
      </c>
      <c r="G588">
        <f t="shared" si="122"/>
        <v>327.5852316043426</v>
      </c>
      <c r="H588">
        <f t="shared" si="117"/>
        <v>1.3027744270205031</v>
      </c>
      <c r="I588" s="4">
        <f t="shared" si="123"/>
        <v>1.2500000000000001E-5</v>
      </c>
      <c r="J588" s="5">
        <f t="shared" si="118"/>
        <v>1.0772321428571281E-6</v>
      </c>
      <c r="K588" s="5">
        <f t="shared" si="119"/>
        <v>1.2844925516382858E-3</v>
      </c>
      <c r="L588" s="5">
        <f t="shared" si="126"/>
        <v>8.8773507631898771E-9</v>
      </c>
      <c r="M588" s="6">
        <f t="shared" si="124"/>
        <v>2.8694851325656848E-5</v>
      </c>
      <c r="N588">
        <f t="shared" si="125"/>
        <v>2.24E-4</v>
      </c>
      <c r="O588">
        <f t="shared" si="120"/>
        <v>0.1302774427020503</v>
      </c>
      <c r="P588">
        <f t="shared" si="127"/>
        <v>1.1536583150192994</v>
      </c>
      <c r="Q588">
        <f t="shared" si="128"/>
        <v>0.12717824778703543</v>
      </c>
      <c r="R588">
        <f t="shared" si="129"/>
        <v>0.12717824778703518</v>
      </c>
    </row>
    <row r="589" spans="6:18">
      <c r="F589">
        <f t="shared" si="121"/>
        <v>58.700000000000564</v>
      </c>
      <c r="G589">
        <f t="shared" si="122"/>
        <v>327.5852316043426</v>
      </c>
      <c r="H589">
        <f t="shared" si="117"/>
        <v>1.3027744270205031</v>
      </c>
      <c r="I589" s="4">
        <f t="shared" si="123"/>
        <v>1.2500000000000001E-5</v>
      </c>
      <c r="J589" s="5">
        <f t="shared" si="118"/>
        <v>1.0772321428571281E-6</v>
      </c>
      <c r="K589" s="5">
        <f t="shared" si="119"/>
        <v>1.2857425516382857E-3</v>
      </c>
      <c r="L589" s="5">
        <f t="shared" si="126"/>
        <v>8.9032928925961804E-9</v>
      </c>
      <c r="M589" s="6">
        <f t="shared" si="124"/>
        <v>2.8750727113808492E-5</v>
      </c>
      <c r="N589">
        <f t="shared" si="125"/>
        <v>2.24E-4</v>
      </c>
      <c r="O589">
        <f t="shared" si="120"/>
        <v>0.1302774427020503</v>
      </c>
      <c r="P589">
        <f t="shared" si="127"/>
        <v>1.1536971772923852</v>
      </c>
      <c r="Q589">
        <f t="shared" si="128"/>
        <v>0.12714510290597766</v>
      </c>
      <c r="R589">
        <f t="shared" si="129"/>
        <v>0.12714510290597741</v>
      </c>
    </row>
    <row r="590" spans="6:18">
      <c r="F590">
        <f t="shared" si="121"/>
        <v>58.800000000000566</v>
      </c>
      <c r="G590">
        <f t="shared" si="122"/>
        <v>327.5852316043426</v>
      </c>
      <c r="H590">
        <f t="shared" si="117"/>
        <v>1.3027744270205031</v>
      </c>
      <c r="I590" s="4">
        <f t="shared" si="123"/>
        <v>1.2500000000000001E-5</v>
      </c>
      <c r="J590" s="5">
        <f t="shared" si="118"/>
        <v>1.0772321428571281E-6</v>
      </c>
      <c r="K590" s="5">
        <f t="shared" si="119"/>
        <v>1.2869925516382857E-3</v>
      </c>
      <c r="L590" s="5">
        <f t="shared" si="126"/>
        <v>8.9292855129944136E-9</v>
      </c>
      <c r="M590" s="6">
        <f t="shared" si="124"/>
        <v>2.8806657250867817E-5</v>
      </c>
      <c r="N590">
        <f t="shared" si="125"/>
        <v>2.24E-4</v>
      </c>
      <c r="O590">
        <f t="shared" si="120"/>
        <v>0.1302774427020503</v>
      </c>
      <c r="P590">
        <f t="shared" si="127"/>
        <v>1.1537358884377316</v>
      </c>
      <c r="Q590">
        <f t="shared" si="128"/>
        <v>0.12711208691884587</v>
      </c>
      <c r="R590">
        <f t="shared" si="129"/>
        <v>0.12711208691884562</v>
      </c>
    </row>
    <row r="591" spans="6:18">
      <c r="F591">
        <f t="shared" si="121"/>
        <v>58.900000000000567</v>
      </c>
      <c r="G591">
        <f t="shared" si="122"/>
        <v>327.5852316043426</v>
      </c>
      <c r="H591">
        <f t="shared" si="117"/>
        <v>1.3027744270205031</v>
      </c>
      <c r="I591" s="4">
        <f t="shared" si="123"/>
        <v>1.2500000000000001E-5</v>
      </c>
      <c r="J591" s="5">
        <f t="shared" si="118"/>
        <v>1.0772321428571281E-6</v>
      </c>
      <c r="K591" s="5">
        <f t="shared" si="119"/>
        <v>1.2882425516382856E-3</v>
      </c>
      <c r="L591" s="5">
        <f t="shared" si="126"/>
        <v>8.9553286734719674E-9</v>
      </c>
      <c r="M591" s="6">
        <f t="shared" si="124"/>
        <v>2.8862641736834848E-5</v>
      </c>
      <c r="N591">
        <f t="shared" si="125"/>
        <v>2.24E-4</v>
      </c>
      <c r="O591">
        <f t="shared" si="120"/>
        <v>0.1302774427020503</v>
      </c>
      <c r="P591">
        <f t="shared" si="127"/>
        <v>1.1537744491892574</v>
      </c>
      <c r="Q591">
        <f t="shared" si="128"/>
        <v>0.12707919919969468</v>
      </c>
      <c r="R591">
        <f t="shared" si="129"/>
        <v>0.12707919919969446</v>
      </c>
    </row>
    <row r="592" spans="6:18">
      <c r="F592">
        <f t="shared" si="121"/>
        <v>59.000000000000568</v>
      </c>
      <c r="G592">
        <f t="shared" si="122"/>
        <v>327.5852316043426</v>
      </c>
      <c r="H592">
        <f t="shared" si="117"/>
        <v>1.3027744270205031</v>
      </c>
      <c r="I592" s="4">
        <f t="shared" si="123"/>
        <v>1.2500000000000001E-5</v>
      </c>
      <c r="J592" s="5">
        <f t="shared" si="118"/>
        <v>1.0772321428571281E-6</v>
      </c>
      <c r="K592" s="5">
        <f t="shared" si="119"/>
        <v>1.2894925516382856E-3</v>
      </c>
      <c r="L592" s="5">
        <f t="shared" si="126"/>
        <v>8.9814224231162258E-9</v>
      </c>
      <c r="M592" s="6">
        <f t="shared" si="124"/>
        <v>2.891868057170957E-5</v>
      </c>
      <c r="N592">
        <f t="shared" si="125"/>
        <v>2.24E-4</v>
      </c>
      <c r="O592">
        <f t="shared" si="120"/>
        <v>0.1302774427020503</v>
      </c>
      <c r="P592">
        <f t="shared" si="127"/>
        <v>1.1538128602766089</v>
      </c>
      <c r="Q592">
        <f t="shared" si="128"/>
        <v>0.1270464391262229</v>
      </c>
      <c r="R592">
        <f t="shared" si="129"/>
        <v>0.12704643912622271</v>
      </c>
    </row>
    <row r="593" spans="6:18">
      <c r="F593">
        <f t="shared" si="121"/>
        <v>59.10000000000057</v>
      </c>
      <c r="G593">
        <f t="shared" si="122"/>
        <v>327.5852316043426</v>
      </c>
      <c r="H593">
        <f t="shared" si="117"/>
        <v>1.3027744270205031</v>
      </c>
      <c r="I593" s="4">
        <f t="shared" si="123"/>
        <v>1.2500000000000001E-5</v>
      </c>
      <c r="J593" s="5">
        <f t="shared" si="118"/>
        <v>1.0772321428571281E-6</v>
      </c>
      <c r="K593" s="5">
        <f t="shared" si="119"/>
        <v>1.2907425516382855E-3</v>
      </c>
      <c r="L593" s="5">
        <f t="shared" si="126"/>
        <v>9.0075668110145695E-9</v>
      </c>
      <c r="M593" s="6">
        <f t="shared" si="124"/>
        <v>2.8974773755491981E-5</v>
      </c>
      <c r="N593">
        <f t="shared" si="125"/>
        <v>2.24E-4</v>
      </c>
      <c r="O593">
        <f t="shared" si="120"/>
        <v>0.1302774427020503</v>
      </c>
      <c r="P593">
        <f t="shared" si="127"/>
        <v>1.1538511224251891</v>
      </c>
      <c r="Q593">
        <f t="shared" si="128"/>
        <v>0.12701380607974883</v>
      </c>
      <c r="R593">
        <f t="shared" si="129"/>
        <v>0.12701380607974863</v>
      </c>
    </row>
    <row r="594" spans="6:18">
      <c r="F594">
        <f t="shared" si="121"/>
        <v>59.200000000000571</v>
      </c>
      <c r="G594">
        <f t="shared" si="122"/>
        <v>327.5852316043426</v>
      </c>
      <c r="H594">
        <f t="shared" si="117"/>
        <v>1.3027744270205031</v>
      </c>
      <c r="I594" s="4">
        <f t="shared" si="123"/>
        <v>1.2500000000000001E-5</v>
      </c>
      <c r="J594" s="5">
        <f t="shared" si="118"/>
        <v>1.0772321428571281E-6</v>
      </c>
      <c r="K594" s="5">
        <f t="shared" si="119"/>
        <v>1.2919925516382855E-3</v>
      </c>
      <c r="L594" s="5">
        <f t="shared" si="126"/>
        <v>9.0337618862543876E-9</v>
      </c>
      <c r="M594" s="6">
        <f t="shared" si="124"/>
        <v>2.9030921288182087E-5</v>
      </c>
      <c r="N594">
        <f t="shared" si="125"/>
        <v>2.24E-4</v>
      </c>
      <c r="O594">
        <f t="shared" si="120"/>
        <v>0.1302774427020503</v>
      </c>
      <c r="P594">
        <f t="shared" si="127"/>
        <v>1.1538892363561848</v>
      </c>
      <c r="Q594">
        <f t="shared" si="128"/>
        <v>0.1269812994451856</v>
      </c>
      <c r="R594">
        <f t="shared" si="129"/>
        <v>0.12698129944518541</v>
      </c>
    </row>
    <row r="595" spans="6:18">
      <c r="F595">
        <f t="shared" si="121"/>
        <v>59.300000000000573</v>
      </c>
      <c r="G595">
        <f t="shared" si="122"/>
        <v>327.5852316043426</v>
      </c>
      <c r="H595">
        <f t="shared" ref="H595:H658" si="130">(G595-Tf)/ml</f>
        <v>1.3027744270205031</v>
      </c>
      <c r="I595" s="4">
        <f t="shared" si="123"/>
        <v>1.2500000000000001E-5</v>
      </c>
      <c r="J595" s="5">
        <f t="shared" ref="J595:J658" si="131">Glob(H595,N595,Dl,Co,kpart)</f>
        <v>1.0772321428571281E-6</v>
      </c>
      <c r="K595" s="5">
        <f t="shared" ref="K595:K658" si="132">I594*dt+K594</f>
        <v>1.2932425516382854E-3</v>
      </c>
      <c r="L595" s="5">
        <f t="shared" si="126"/>
        <v>9.0600076979230658E-9</v>
      </c>
      <c r="M595" s="6">
        <f t="shared" si="124"/>
        <v>2.9087123169779891E-5</v>
      </c>
      <c r="N595">
        <f t="shared" si="125"/>
        <v>2.24E-4</v>
      </c>
      <c r="O595">
        <f t="shared" ref="O595:O658" si="133">O594+(kpart*H594-O594)/L594/R594*(L594*(R595-R594)+R594*MAX(I594,J594)*M594*dt)</f>
        <v>0.1302774427020503</v>
      </c>
      <c r="P595">
        <f t="shared" si="127"/>
        <v>1.153927202786597</v>
      </c>
      <c r="Q595">
        <f t="shared" si="128"/>
        <v>0.12694891861101698</v>
      </c>
      <c r="R595">
        <f t="shared" si="129"/>
        <v>0.12694891861101679</v>
      </c>
    </row>
    <row r="596" spans="6:18">
      <c r="F596">
        <f t="shared" si="121"/>
        <v>59.400000000000574</v>
      </c>
      <c r="G596">
        <f t="shared" si="122"/>
        <v>327.5852316043426</v>
      </c>
      <c r="H596">
        <f t="shared" si="130"/>
        <v>1.3027744270205031</v>
      </c>
      <c r="I596" s="4">
        <f t="shared" si="123"/>
        <v>1.2500000000000001E-5</v>
      </c>
      <c r="J596" s="5">
        <f t="shared" si="131"/>
        <v>1.0772321428571281E-6</v>
      </c>
      <c r="K596" s="5">
        <f t="shared" si="132"/>
        <v>1.2944925516382853E-3</v>
      </c>
      <c r="L596" s="5">
        <f t="shared" si="126"/>
        <v>9.0863042951079882E-9</v>
      </c>
      <c r="M596" s="6">
        <f t="shared" si="124"/>
        <v>2.9143379400285388E-5</v>
      </c>
      <c r="N596">
        <f t="shared" si="125"/>
        <v>2.24E-4</v>
      </c>
      <c r="O596">
        <f t="shared" si="133"/>
        <v>0.1302774427020503</v>
      </c>
      <c r="P596">
        <f t="shared" si="127"/>
        <v>1.153965022429269</v>
      </c>
      <c r="Q596">
        <f t="shared" si="128"/>
        <v>0.12691666296927312</v>
      </c>
      <c r="R596">
        <f t="shared" si="129"/>
        <v>0.12691666296927293</v>
      </c>
    </row>
    <row r="597" spans="6:18">
      <c r="F597">
        <f t="shared" si="121"/>
        <v>59.500000000000576</v>
      </c>
      <c r="G597">
        <f t="shared" si="122"/>
        <v>327.5852316043426</v>
      </c>
      <c r="H597">
        <f t="shared" si="130"/>
        <v>1.3027744270205031</v>
      </c>
      <c r="I597" s="4">
        <f t="shared" si="123"/>
        <v>1.2500000000000001E-5</v>
      </c>
      <c r="J597" s="5">
        <f t="shared" si="131"/>
        <v>1.0772321428571281E-6</v>
      </c>
      <c r="K597" s="5">
        <f t="shared" si="132"/>
        <v>1.2957425516382853E-3</v>
      </c>
      <c r="L597" s="5">
        <f t="shared" si="126"/>
        <v>9.1126517268965404E-9</v>
      </c>
      <c r="M597" s="6">
        <f t="shared" si="124"/>
        <v>2.9199689979698579E-5</v>
      </c>
      <c r="N597">
        <f t="shared" si="125"/>
        <v>2.24E-4</v>
      </c>
      <c r="O597">
        <f t="shared" si="133"/>
        <v>0.1302774427020503</v>
      </c>
      <c r="P597">
        <f t="shared" si="127"/>
        <v>1.1540026959929135</v>
      </c>
      <c r="Q597">
        <f t="shared" si="128"/>
        <v>0.12688453191550661</v>
      </c>
      <c r="R597">
        <f t="shared" si="129"/>
        <v>0.12688453191550642</v>
      </c>
    </row>
    <row r="598" spans="6:18">
      <c r="F598">
        <f t="shared" si="121"/>
        <v>59.600000000000577</v>
      </c>
      <c r="G598">
        <f t="shared" si="122"/>
        <v>327.5852316043426</v>
      </c>
      <c r="H598">
        <f t="shared" si="130"/>
        <v>1.3027744270205031</v>
      </c>
      <c r="I598" s="4">
        <f t="shared" si="123"/>
        <v>1.2500000000000001E-5</v>
      </c>
      <c r="J598" s="5">
        <f t="shared" si="131"/>
        <v>1.0772321428571281E-6</v>
      </c>
      <c r="K598" s="5">
        <f t="shared" si="132"/>
        <v>1.2969925516382852E-3</v>
      </c>
      <c r="L598" s="5">
        <f t="shared" si="126"/>
        <v>9.1390500423761065E-9</v>
      </c>
      <c r="M598" s="6">
        <f t="shared" si="124"/>
        <v>2.9256054908019462E-5</v>
      </c>
      <c r="N598">
        <f t="shared" si="125"/>
        <v>2.24E-4</v>
      </c>
      <c r="O598">
        <f t="shared" si="133"/>
        <v>0.1302774427020503</v>
      </c>
      <c r="P598">
        <f t="shared" si="127"/>
        <v>1.1540402241821404</v>
      </c>
      <c r="Q598">
        <f t="shared" si="128"/>
        <v>0.12685252484876872</v>
      </c>
      <c r="R598">
        <f t="shared" si="129"/>
        <v>0.12685252484876852</v>
      </c>
    </row>
    <row r="599" spans="6:18">
      <c r="F599">
        <f t="shared" si="121"/>
        <v>59.700000000000578</v>
      </c>
      <c r="G599">
        <f t="shared" si="122"/>
        <v>327.5852316043426</v>
      </c>
      <c r="H599">
        <f t="shared" si="130"/>
        <v>1.3027744270205031</v>
      </c>
      <c r="I599" s="4">
        <f t="shared" si="123"/>
        <v>1.2500000000000001E-5</v>
      </c>
      <c r="J599" s="5">
        <f t="shared" si="131"/>
        <v>1.0772321428571281E-6</v>
      </c>
      <c r="K599" s="5">
        <f t="shared" si="132"/>
        <v>1.2982425516382852E-3</v>
      </c>
      <c r="L599" s="5">
        <f t="shared" si="126"/>
        <v>9.1654992906340738E-9</v>
      </c>
      <c r="M599" s="6">
        <f t="shared" si="124"/>
        <v>2.9312474185248043E-5</v>
      </c>
      <c r="N599">
        <f t="shared" si="125"/>
        <v>2.24E-4</v>
      </c>
      <c r="O599">
        <f t="shared" si="133"/>
        <v>0.1302774427020503</v>
      </c>
      <c r="P599">
        <f t="shared" si="127"/>
        <v>1.1540776076974866</v>
      </c>
      <c r="Q599">
        <f t="shared" si="128"/>
        <v>0.12682064117158573</v>
      </c>
      <c r="R599">
        <f t="shared" si="129"/>
        <v>0.12682064117158556</v>
      </c>
    </row>
    <row r="600" spans="6:18">
      <c r="F600">
        <f t="shared" si="121"/>
        <v>59.80000000000058</v>
      </c>
      <c r="G600">
        <f t="shared" si="122"/>
        <v>327.5852316043426</v>
      </c>
      <c r="H600">
        <f t="shared" si="130"/>
        <v>1.3027744270205031</v>
      </c>
      <c r="I600" s="4">
        <f t="shared" si="123"/>
        <v>1.2500000000000001E-5</v>
      </c>
      <c r="J600" s="5">
        <f t="shared" si="131"/>
        <v>1.0772321428571281E-6</v>
      </c>
      <c r="K600" s="5">
        <f t="shared" si="132"/>
        <v>1.2994925516382851E-3</v>
      </c>
      <c r="L600" s="5">
        <f t="shared" si="126"/>
        <v>9.1919995207578232E-9</v>
      </c>
      <c r="M600" s="6">
        <f t="shared" si="124"/>
        <v>2.936894781138431E-5</v>
      </c>
      <c r="N600">
        <f t="shared" si="125"/>
        <v>2.24E-4</v>
      </c>
      <c r="O600">
        <f t="shared" si="133"/>
        <v>0.1302774427020503</v>
      </c>
      <c r="P600">
        <f t="shared" si="127"/>
        <v>1.1541148472354403</v>
      </c>
      <c r="Q600">
        <f t="shared" si="128"/>
        <v>0.12678888028993562</v>
      </c>
      <c r="R600">
        <f t="shared" si="129"/>
        <v>0.12678888028993546</v>
      </c>
    </row>
    <row r="601" spans="6:18">
      <c r="F601">
        <f t="shared" si="121"/>
        <v>59.900000000000581</v>
      </c>
      <c r="G601">
        <f t="shared" si="122"/>
        <v>327.5852316043426</v>
      </c>
      <c r="H601">
        <f t="shared" si="130"/>
        <v>1.3027744270205031</v>
      </c>
      <c r="I601" s="4">
        <f t="shared" si="123"/>
        <v>1.2500000000000001E-5</v>
      </c>
      <c r="J601" s="5">
        <f t="shared" si="131"/>
        <v>1.0772321428571281E-6</v>
      </c>
      <c r="K601" s="5">
        <f t="shared" si="132"/>
        <v>1.3007425516382851E-3</v>
      </c>
      <c r="L601" s="5">
        <f t="shared" si="126"/>
        <v>9.2185507818347453E-9</v>
      </c>
      <c r="M601" s="6">
        <f t="shared" si="124"/>
        <v>2.9425475786428275E-5</v>
      </c>
      <c r="N601">
        <f t="shared" si="125"/>
        <v>2.24E-4</v>
      </c>
      <c r="O601">
        <f t="shared" si="133"/>
        <v>0.1302774427020503</v>
      </c>
      <c r="P601">
        <f t="shared" si="127"/>
        <v>1.1541519434884717</v>
      </c>
      <c r="Q601">
        <f t="shared" si="128"/>
        <v>0.12675724161322471</v>
      </c>
      <c r="R601">
        <f t="shared" si="129"/>
        <v>0.12675724161322455</v>
      </c>
    </row>
    <row r="602" spans="6:18">
      <c r="F602">
        <f t="shared" si="121"/>
        <v>60.000000000000583</v>
      </c>
      <c r="G602">
        <f t="shared" si="122"/>
        <v>327.5852316043426</v>
      </c>
      <c r="H602">
        <f t="shared" si="130"/>
        <v>1.3027744270205031</v>
      </c>
      <c r="I602" s="4">
        <f t="shared" si="123"/>
        <v>1.2500000000000001E-5</v>
      </c>
      <c r="J602" s="5">
        <f t="shared" si="131"/>
        <v>1.0772321428571281E-6</v>
      </c>
      <c r="K602" s="5">
        <f t="shared" si="132"/>
        <v>1.301992551638285E-3</v>
      </c>
      <c r="L602" s="5">
        <f t="shared" si="126"/>
        <v>9.2451531229522224E-9</v>
      </c>
      <c r="M602" s="6">
        <f t="shared" si="124"/>
        <v>2.9482058110379935E-5</v>
      </c>
      <c r="N602">
        <f t="shared" si="125"/>
        <v>2.24E-4</v>
      </c>
      <c r="O602">
        <f t="shared" si="133"/>
        <v>0.1302774427020503</v>
      </c>
      <c r="P602">
        <f t="shared" si="127"/>
        <v>1.1541888971450571</v>
      </c>
      <c r="Q602">
        <f t="shared" si="128"/>
        <v>0.12672572455426465</v>
      </c>
      <c r="R602">
        <f t="shared" si="129"/>
        <v>0.12672572455426448</v>
      </c>
    </row>
    <row r="603" spans="6:18">
      <c r="F603">
        <f t="shared" si="121"/>
        <v>60.100000000000584</v>
      </c>
      <c r="G603">
        <f t="shared" si="122"/>
        <v>327.5852316043426</v>
      </c>
      <c r="H603">
        <f t="shared" si="130"/>
        <v>1.3027744270205031</v>
      </c>
      <c r="I603" s="4">
        <f t="shared" si="123"/>
        <v>1.2500000000000001E-5</v>
      </c>
      <c r="J603" s="5">
        <f t="shared" si="131"/>
        <v>1.0772321428571281E-6</v>
      </c>
      <c r="K603" s="5">
        <f t="shared" si="132"/>
        <v>1.303242551638285E-3</v>
      </c>
      <c r="L603" s="5">
        <f t="shared" si="126"/>
        <v>9.2718065931976387E-9</v>
      </c>
      <c r="M603" s="6">
        <f t="shared" si="124"/>
        <v>2.953869478323928E-5</v>
      </c>
      <c r="N603">
        <f t="shared" si="125"/>
        <v>2.24E-4</v>
      </c>
      <c r="O603">
        <f t="shared" si="133"/>
        <v>0.1302774427020503</v>
      </c>
      <c r="P603">
        <f t="shared" si="127"/>
        <v>1.1542257088897068</v>
      </c>
      <c r="Q603">
        <f t="shared" si="128"/>
        <v>0.1266943285292495</v>
      </c>
      <c r="R603">
        <f t="shared" si="129"/>
        <v>0.12669432852924933</v>
      </c>
    </row>
    <row r="604" spans="6:18">
      <c r="F604">
        <f t="shared" ref="F604:F667" si="134">F603+dt</f>
        <v>60.200000000000585</v>
      </c>
      <c r="G604">
        <f t="shared" si="122"/>
        <v>327.5852316043426</v>
      </c>
      <c r="H604">
        <f t="shared" si="130"/>
        <v>1.3027744270205031</v>
      </c>
      <c r="I604" s="4">
        <f t="shared" si="123"/>
        <v>1.2500000000000001E-5</v>
      </c>
      <c r="J604" s="5">
        <f t="shared" si="131"/>
        <v>1.0772321428571281E-6</v>
      </c>
      <c r="K604" s="5">
        <f t="shared" si="132"/>
        <v>1.3044925516382849E-3</v>
      </c>
      <c r="L604" s="5">
        <f t="shared" si="126"/>
        <v>9.2985112416583848E-9</v>
      </c>
      <c r="M604" s="6">
        <f t="shared" si="124"/>
        <v>2.9595385805006334E-5</v>
      </c>
      <c r="N604">
        <f t="shared" si="125"/>
        <v>2.24E-4</v>
      </c>
      <c r="O604">
        <f t="shared" si="133"/>
        <v>0.1302774427020503</v>
      </c>
      <c r="P604">
        <f t="shared" si="127"/>
        <v>1.1542623794029927</v>
      </c>
      <c r="Q604">
        <f t="shared" si="128"/>
        <v>0.12666305295773311</v>
      </c>
      <c r="R604">
        <f t="shared" si="129"/>
        <v>0.12666305295773295</v>
      </c>
    </row>
    <row r="605" spans="6:18">
      <c r="F605">
        <f t="shared" si="134"/>
        <v>60.300000000000587</v>
      </c>
      <c r="G605">
        <f t="shared" si="122"/>
        <v>327.5852316043426</v>
      </c>
      <c r="H605">
        <f t="shared" si="130"/>
        <v>1.3027744270205031</v>
      </c>
      <c r="I605" s="4">
        <f t="shared" si="123"/>
        <v>1.2500000000000001E-5</v>
      </c>
      <c r="J605" s="5">
        <f t="shared" si="131"/>
        <v>1.0772321428571281E-6</v>
      </c>
      <c r="K605" s="5">
        <f t="shared" si="132"/>
        <v>1.3057425516382849E-3</v>
      </c>
      <c r="L605" s="5">
        <f t="shared" si="126"/>
        <v>9.3252671174218397E-9</v>
      </c>
      <c r="M605" s="6">
        <f t="shared" si="124"/>
        <v>2.9652131175681076E-5</v>
      </c>
      <c r="N605">
        <f t="shared" si="125"/>
        <v>2.24E-4</v>
      </c>
      <c r="O605">
        <f t="shared" si="133"/>
        <v>0.1302774427020503</v>
      </c>
      <c r="P605">
        <f t="shared" si="127"/>
        <v>1.1542989093615728</v>
      </c>
      <c r="Q605">
        <f t="shared" si="128"/>
        <v>0.12663189726260651</v>
      </c>
      <c r="R605">
        <f t="shared" si="129"/>
        <v>0.12663189726260635</v>
      </c>
    </row>
    <row r="606" spans="6:18">
      <c r="F606">
        <f t="shared" si="134"/>
        <v>60.400000000000588</v>
      </c>
      <c r="G606">
        <f t="shared" si="122"/>
        <v>327.5852316043426</v>
      </c>
      <c r="H606">
        <f t="shared" si="130"/>
        <v>1.3027744270205031</v>
      </c>
      <c r="I606" s="4">
        <f t="shared" si="123"/>
        <v>1.2500000000000001E-5</v>
      </c>
      <c r="J606" s="5">
        <f t="shared" si="131"/>
        <v>1.0772321428571281E-6</v>
      </c>
      <c r="K606" s="5">
        <f t="shared" si="132"/>
        <v>1.3069925516382848E-3</v>
      </c>
      <c r="L606" s="5">
        <f t="shared" si="126"/>
        <v>9.3520742695753893E-9</v>
      </c>
      <c r="M606" s="6">
        <f t="shared" si="124"/>
        <v>2.9708930895263503E-5</v>
      </c>
      <c r="N606">
        <f t="shared" si="125"/>
        <v>2.24E-4</v>
      </c>
      <c r="O606">
        <f t="shared" si="133"/>
        <v>0.1302774427020503</v>
      </c>
      <c r="P606">
        <f t="shared" si="127"/>
        <v>1.1543352994382197</v>
      </c>
      <c r="Q606">
        <f t="shared" si="128"/>
        <v>0.12660086087007555</v>
      </c>
      <c r="R606">
        <f t="shared" si="129"/>
        <v>0.12660086087007538</v>
      </c>
    </row>
    <row r="607" spans="6:18">
      <c r="F607">
        <f t="shared" si="134"/>
        <v>60.50000000000059</v>
      </c>
      <c r="G607">
        <f t="shared" si="122"/>
        <v>327.5852316043426</v>
      </c>
      <c r="H607">
        <f t="shared" si="130"/>
        <v>1.3027744270205031</v>
      </c>
      <c r="I607" s="4">
        <f t="shared" si="123"/>
        <v>1.2500000000000001E-5</v>
      </c>
      <c r="J607" s="5">
        <f t="shared" si="131"/>
        <v>1.0772321428571281E-6</v>
      </c>
      <c r="K607" s="5">
        <f t="shared" si="132"/>
        <v>1.3082425516382848E-3</v>
      </c>
      <c r="L607" s="5">
        <f t="shared" si="126"/>
        <v>9.3789327472064225E-9</v>
      </c>
      <c r="M607" s="6">
        <f t="shared" si="124"/>
        <v>2.9765784963753632E-5</v>
      </c>
      <c r="N607">
        <f t="shared" si="125"/>
        <v>2.24E-4</v>
      </c>
      <c r="O607">
        <f t="shared" si="133"/>
        <v>0.1302774427020503</v>
      </c>
      <c r="P607">
        <f t="shared" si="127"/>
        <v>1.1543715503018439</v>
      </c>
      <c r="Q607">
        <f t="shared" si="128"/>
        <v>0.12656994320963869</v>
      </c>
      <c r="R607">
        <f t="shared" si="129"/>
        <v>0.12656994320963852</v>
      </c>
    </row>
    <row r="608" spans="6:18">
      <c r="F608">
        <f t="shared" si="134"/>
        <v>60.600000000000591</v>
      </c>
      <c r="G608">
        <f t="shared" si="122"/>
        <v>327.5852316043426</v>
      </c>
      <c r="H608">
        <f t="shared" si="130"/>
        <v>1.3027744270205031</v>
      </c>
      <c r="I608" s="4">
        <f t="shared" si="123"/>
        <v>1.2500000000000001E-5</v>
      </c>
      <c r="J608" s="5">
        <f t="shared" si="131"/>
        <v>1.0772321428571281E-6</v>
      </c>
      <c r="K608" s="5">
        <f t="shared" si="132"/>
        <v>1.3094925516382847E-3</v>
      </c>
      <c r="L608" s="5">
        <f t="shared" si="126"/>
        <v>9.4058425994023201E-9</v>
      </c>
      <c r="M608" s="6">
        <f t="shared" si="124"/>
        <v>2.9822693381151449E-5</v>
      </c>
      <c r="N608">
        <f t="shared" si="125"/>
        <v>2.24E-4</v>
      </c>
      <c r="O608">
        <f t="shared" si="133"/>
        <v>0.1302774427020503</v>
      </c>
      <c r="P608">
        <f t="shared" si="127"/>
        <v>1.1544076626175228</v>
      </c>
      <c r="Q608">
        <f t="shared" si="128"/>
        <v>0.12653914371406505</v>
      </c>
      <c r="R608">
        <f t="shared" si="129"/>
        <v>0.12653914371406488</v>
      </c>
    </row>
    <row r="609" spans="6:18">
      <c r="F609">
        <f t="shared" si="134"/>
        <v>60.700000000000593</v>
      </c>
      <c r="G609">
        <f t="shared" si="122"/>
        <v>327.5852316043426</v>
      </c>
      <c r="H609">
        <f t="shared" si="130"/>
        <v>1.3027744270205031</v>
      </c>
      <c r="I609" s="4">
        <f t="shared" si="123"/>
        <v>1.2500000000000001E-5</v>
      </c>
      <c r="J609" s="5">
        <f t="shared" si="131"/>
        <v>1.0772321428571281E-6</v>
      </c>
      <c r="K609" s="5">
        <f t="shared" si="132"/>
        <v>1.3107425516382847E-3</v>
      </c>
      <c r="L609" s="5">
        <f t="shared" si="126"/>
        <v>9.4328038752504727E-9</v>
      </c>
      <c r="M609" s="6">
        <f t="shared" si="124"/>
        <v>2.9879656147456965E-5</v>
      </c>
      <c r="N609">
        <f t="shared" si="125"/>
        <v>2.24E-4</v>
      </c>
      <c r="O609">
        <f t="shared" si="133"/>
        <v>0.1302774427020503</v>
      </c>
      <c r="P609">
        <f t="shared" si="127"/>
        <v>1.154443637046523</v>
      </c>
      <c r="Q609">
        <f t="shared" si="128"/>
        <v>0.12650846181937253</v>
      </c>
      <c r="R609">
        <f t="shared" si="129"/>
        <v>0.12650846181937236</v>
      </c>
    </row>
    <row r="610" spans="6:18">
      <c r="F610">
        <f t="shared" si="134"/>
        <v>60.800000000000594</v>
      </c>
      <c r="G610">
        <f t="shared" si="122"/>
        <v>327.5852316043426</v>
      </c>
      <c r="H610">
        <f t="shared" si="130"/>
        <v>1.3027744270205031</v>
      </c>
      <c r="I610" s="4">
        <f t="shared" si="123"/>
        <v>1.2500000000000001E-5</v>
      </c>
      <c r="J610" s="5">
        <f t="shared" si="131"/>
        <v>1.0772321428571281E-6</v>
      </c>
      <c r="K610" s="5">
        <f t="shared" si="132"/>
        <v>1.3119925516382846E-3</v>
      </c>
      <c r="L610" s="5">
        <f t="shared" si="126"/>
        <v>9.4598166238382611E-9</v>
      </c>
      <c r="M610" s="6">
        <f t="shared" si="124"/>
        <v>2.9936673262670172E-5</v>
      </c>
      <c r="N610">
        <f t="shared" si="125"/>
        <v>2.24E-4</v>
      </c>
      <c r="O610">
        <f t="shared" si="133"/>
        <v>0.1302774427020503</v>
      </c>
      <c r="P610">
        <f t="shared" si="127"/>
        <v>1.154479474246328</v>
      </c>
      <c r="Q610">
        <f t="shared" si="128"/>
        <v>0.12647789696480605</v>
      </c>
      <c r="R610">
        <f t="shared" si="129"/>
        <v>0.12647789696480588</v>
      </c>
    </row>
    <row r="611" spans="6:18">
      <c r="F611">
        <f t="shared" si="134"/>
        <v>60.900000000000595</v>
      </c>
      <c r="G611">
        <f t="shared" si="122"/>
        <v>327.5852316043426</v>
      </c>
      <c r="H611">
        <f t="shared" si="130"/>
        <v>1.3027744270205031</v>
      </c>
      <c r="I611" s="4">
        <f t="shared" si="123"/>
        <v>1.2500000000000001E-5</v>
      </c>
      <c r="J611" s="5">
        <f t="shared" si="131"/>
        <v>1.0772321428571281E-6</v>
      </c>
      <c r="K611" s="5">
        <f t="shared" si="132"/>
        <v>1.3132425516382846E-3</v>
      </c>
      <c r="L611" s="5">
        <f t="shared" si="126"/>
        <v>9.4868808942530693E-9</v>
      </c>
      <c r="M611" s="6">
        <f t="shared" si="124"/>
        <v>2.9993744726791068E-5</v>
      </c>
      <c r="N611">
        <f t="shared" si="125"/>
        <v>2.24E-4</v>
      </c>
      <c r="O611">
        <f t="shared" si="133"/>
        <v>0.1302774427020503</v>
      </c>
      <c r="P611">
        <f t="shared" si="127"/>
        <v>1.1545151748706639</v>
      </c>
      <c r="Q611">
        <f t="shared" si="128"/>
        <v>0.12644744859281612</v>
      </c>
      <c r="R611">
        <f t="shared" si="129"/>
        <v>0.12644744859281595</v>
      </c>
    </row>
    <row r="612" spans="6:18">
      <c r="F612">
        <f t="shared" si="134"/>
        <v>61.000000000000597</v>
      </c>
      <c r="G612">
        <f t="shared" si="122"/>
        <v>327.5852316043426</v>
      </c>
      <c r="H612">
        <f t="shared" si="130"/>
        <v>1.3027744270205031</v>
      </c>
      <c r="I612" s="4">
        <f t="shared" si="123"/>
        <v>1.2500000000000001E-5</v>
      </c>
      <c r="J612" s="5">
        <f t="shared" si="131"/>
        <v>1.0772321428571281E-6</v>
      </c>
      <c r="K612" s="5">
        <f t="shared" si="132"/>
        <v>1.3144925516382845E-3</v>
      </c>
      <c r="L612" s="5">
        <f t="shared" si="126"/>
        <v>9.5139967355822881E-9</v>
      </c>
      <c r="M612" s="6">
        <f t="shared" si="124"/>
        <v>3.0050870539819666E-5</v>
      </c>
      <c r="N612">
        <f t="shared" si="125"/>
        <v>2.24E-4</v>
      </c>
      <c r="O612">
        <f t="shared" si="133"/>
        <v>0.1302774427020503</v>
      </c>
      <c r="P612">
        <f t="shared" si="127"/>
        <v>1.1545507395695214</v>
      </c>
      <c r="Q612">
        <f t="shared" si="128"/>
        <v>0.12641711614903747</v>
      </c>
      <c r="R612">
        <f t="shared" si="129"/>
        <v>0.12641711614903728</v>
      </c>
    </row>
    <row r="613" spans="6:18">
      <c r="F613">
        <f t="shared" si="134"/>
        <v>61.100000000000598</v>
      </c>
      <c r="G613">
        <f t="shared" si="122"/>
        <v>327.5852316043426</v>
      </c>
      <c r="H613">
        <f t="shared" si="130"/>
        <v>1.3027744270205031</v>
      </c>
      <c r="I613" s="4">
        <f t="shared" si="123"/>
        <v>1.2500000000000001E-5</v>
      </c>
      <c r="J613" s="5">
        <f t="shared" si="131"/>
        <v>1.0772321428571281E-6</v>
      </c>
      <c r="K613" s="5">
        <f t="shared" si="132"/>
        <v>1.3157425516382845E-3</v>
      </c>
      <c r="L613" s="5">
        <f t="shared" si="126"/>
        <v>9.5411641969132997E-9</v>
      </c>
      <c r="M613" s="6">
        <f t="shared" si="124"/>
        <v>3.0108050701755955E-5</v>
      </c>
      <c r="N613">
        <f t="shared" si="125"/>
        <v>2.24E-4</v>
      </c>
      <c r="O613">
        <f t="shared" si="133"/>
        <v>0.1302774427020503</v>
      </c>
      <c r="P613">
        <f t="shared" si="127"/>
        <v>1.1545861689891839</v>
      </c>
      <c r="Q613">
        <f t="shared" si="128"/>
        <v>0.12638689908226775</v>
      </c>
      <c r="R613">
        <f t="shared" si="129"/>
        <v>0.12638689908226755</v>
      </c>
    </row>
    <row r="614" spans="6:18">
      <c r="F614">
        <f t="shared" si="134"/>
        <v>61.2000000000006</v>
      </c>
      <c r="G614">
        <f t="shared" si="122"/>
        <v>327.5852316043426</v>
      </c>
      <c r="H614">
        <f t="shared" si="130"/>
        <v>1.3027744270205031</v>
      </c>
      <c r="I614" s="4">
        <f t="shared" si="123"/>
        <v>1.2500000000000001E-5</v>
      </c>
      <c r="J614" s="5">
        <f t="shared" si="131"/>
        <v>1.0772321428571281E-6</v>
      </c>
      <c r="K614" s="5">
        <f t="shared" si="132"/>
        <v>1.3169925516382844E-3</v>
      </c>
      <c r="L614" s="5">
        <f t="shared" si="126"/>
        <v>9.56838332733349E-9</v>
      </c>
      <c r="M614" s="6">
        <f t="shared" si="124"/>
        <v>3.016528521259994E-5</v>
      </c>
      <c r="N614">
        <f t="shared" si="125"/>
        <v>2.24E-4</v>
      </c>
      <c r="O614">
        <f t="shared" si="133"/>
        <v>0.1302774427020503</v>
      </c>
      <c r="P614">
        <f t="shared" si="127"/>
        <v>1.1546214637722501</v>
      </c>
      <c r="Q614">
        <f t="shared" si="128"/>
        <v>0.12635679684444664</v>
      </c>
      <c r="R614">
        <f t="shared" si="129"/>
        <v>0.12635679684444645</v>
      </c>
    </row>
    <row r="615" spans="6:18">
      <c r="F615">
        <f t="shared" si="134"/>
        <v>61.300000000000601</v>
      </c>
      <c r="G615">
        <f t="shared" si="122"/>
        <v>327.5852316043426</v>
      </c>
      <c r="H615">
        <f t="shared" si="130"/>
        <v>1.3027744270205031</v>
      </c>
      <c r="I615" s="4">
        <f t="shared" si="123"/>
        <v>1.2500000000000001E-5</v>
      </c>
      <c r="J615" s="5">
        <f t="shared" si="131"/>
        <v>1.0772321428571281E-6</v>
      </c>
      <c r="K615" s="5">
        <f t="shared" si="132"/>
        <v>1.3182425516382844E-3</v>
      </c>
      <c r="L615" s="5">
        <f t="shared" si="126"/>
        <v>9.5956541759302413E-9</v>
      </c>
      <c r="M615" s="6">
        <f t="shared" si="124"/>
        <v>3.0222574072351613E-5</v>
      </c>
      <c r="N615">
        <f t="shared" si="125"/>
        <v>2.24E-4</v>
      </c>
      <c r="O615">
        <f t="shared" si="133"/>
        <v>0.1302774427020503</v>
      </c>
      <c r="P615">
        <f t="shared" si="127"/>
        <v>1.1546566245576604</v>
      </c>
      <c r="Q615">
        <f t="shared" si="128"/>
        <v>0.12632680889063491</v>
      </c>
      <c r="R615">
        <f t="shared" si="129"/>
        <v>0.12632680889063472</v>
      </c>
    </row>
    <row r="616" spans="6:18">
      <c r="F616">
        <f t="shared" si="134"/>
        <v>61.400000000000603</v>
      </c>
      <c r="G616">
        <f t="shared" si="122"/>
        <v>327.5852316043426</v>
      </c>
      <c r="H616">
        <f t="shared" si="130"/>
        <v>1.3027744270205031</v>
      </c>
      <c r="I616" s="4">
        <f t="shared" si="123"/>
        <v>1.2500000000000001E-5</v>
      </c>
      <c r="J616" s="5">
        <f t="shared" si="131"/>
        <v>1.0772321428571281E-6</v>
      </c>
      <c r="K616" s="5">
        <f t="shared" si="132"/>
        <v>1.3194925516382843E-3</v>
      </c>
      <c r="L616" s="5">
        <f t="shared" si="126"/>
        <v>9.6229767917909426E-9</v>
      </c>
      <c r="M616" s="6">
        <f t="shared" si="124"/>
        <v>3.0279917281010981E-5</v>
      </c>
      <c r="N616">
        <f t="shared" si="125"/>
        <v>2.24E-4</v>
      </c>
      <c r="O616">
        <f t="shared" si="133"/>
        <v>0.1302774427020503</v>
      </c>
      <c r="P616">
        <f t="shared" si="127"/>
        <v>1.1546916519807187</v>
      </c>
      <c r="Q616">
        <f t="shared" si="128"/>
        <v>0.12629693467899367</v>
      </c>
      <c r="R616">
        <f t="shared" si="129"/>
        <v>0.12629693467899347</v>
      </c>
    </row>
    <row r="617" spans="6:18">
      <c r="F617">
        <f t="shared" si="134"/>
        <v>61.500000000000604</v>
      </c>
      <c r="G617">
        <f t="shared" si="122"/>
        <v>327.5852316043426</v>
      </c>
      <c r="H617">
        <f t="shared" si="130"/>
        <v>1.3027744270205031</v>
      </c>
      <c r="I617" s="4">
        <f t="shared" si="123"/>
        <v>1.2500000000000001E-5</v>
      </c>
      <c r="J617" s="5">
        <f t="shared" si="131"/>
        <v>1.0772321428571281E-6</v>
      </c>
      <c r="K617" s="5">
        <f t="shared" si="132"/>
        <v>1.3207425516382843E-3</v>
      </c>
      <c r="L617" s="5">
        <f t="shared" si="126"/>
        <v>9.650351224002978E-9</v>
      </c>
      <c r="M617" s="6">
        <f t="shared" si="124"/>
        <v>3.0337314838578051E-5</v>
      </c>
      <c r="N617">
        <f t="shared" si="125"/>
        <v>2.24E-4</v>
      </c>
      <c r="O617">
        <f t="shared" si="133"/>
        <v>0.1302774427020503</v>
      </c>
      <c r="P617">
        <f t="shared" si="127"/>
        <v>1.1547265466731185</v>
      </c>
      <c r="Q617">
        <f t="shared" si="128"/>
        <v>0.12626717367076387</v>
      </c>
      <c r="R617">
        <f t="shared" si="129"/>
        <v>0.12626717367076365</v>
      </c>
    </row>
    <row r="618" spans="6:18">
      <c r="F618">
        <f t="shared" si="134"/>
        <v>61.600000000000605</v>
      </c>
      <c r="G618">
        <f t="shared" si="122"/>
        <v>327.5852316043426</v>
      </c>
      <c r="H618">
        <f t="shared" si="130"/>
        <v>1.3027744270205031</v>
      </c>
      <c r="I618" s="4">
        <f t="shared" si="123"/>
        <v>1.2500000000000001E-5</v>
      </c>
      <c r="J618" s="5">
        <f t="shared" si="131"/>
        <v>1.0772321428571281E-6</v>
      </c>
      <c r="K618" s="5">
        <f t="shared" si="132"/>
        <v>1.3219925516382842E-3</v>
      </c>
      <c r="L618" s="5">
        <f t="shared" si="126"/>
        <v>9.6777775216537298E-9</v>
      </c>
      <c r="M618" s="6">
        <f t="shared" si="124"/>
        <v>3.0394766745052802E-5</v>
      </c>
      <c r="N618">
        <f t="shared" si="125"/>
        <v>2.24E-4</v>
      </c>
      <c r="O618">
        <f t="shared" si="133"/>
        <v>0.1302774427020503</v>
      </c>
      <c r="P618">
        <f t="shared" si="127"/>
        <v>1.1547613092629656</v>
      </c>
      <c r="Q618">
        <f t="shared" si="128"/>
        <v>0.12623752533024585</v>
      </c>
      <c r="R618">
        <f t="shared" si="129"/>
        <v>0.12623752533024563</v>
      </c>
    </row>
    <row r="619" spans="6:18">
      <c r="F619">
        <f t="shared" si="134"/>
        <v>61.700000000000607</v>
      </c>
      <c r="G619">
        <f t="shared" si="122"/>
        <v>327.5852316043426</v>
      </c>
      <c r="H619">
        <f t="shared" si="130"/>
        <v>1.3027744270205031</v>
      </c>
      <c r="I619" s="4">
        <f t="shared" si="123"/>
        <v>1.2500000000000001E-5</v>
      </c>
      <c r="J619" s="5">
        <f t="shared" si="131"/>
        <v>1.0772321428571281E-6</v>
      </c>
      <c r="K619" s="5">
        <f t="shared" si="132"/>
        <v>1.3232425516382842E-3</v>
      </c>
      <c r="L619" s="5">
        <f t="shared" si="126"/>
        <v>9.7052557338305889E-9</v>
      </c>
      <c r="M619" s="6">
        <f t="shared" si="124"/>
        <v>3.0452273000435259E-5</v>
      </c>
      <c r="N619">
        <f t="shared" si="125"/>
        <v>2.24E-4</v>
      </c>
      <c r="O619">
        <f t="shared" si="133"/>
        <v>0.1302774427020503</v>
      </c>
      <c r="P619">
        <f t="shared" si="127"/>
        <v>1.1547959403748038</v>
      </c>
      <c r="Q619">
        <f t="shared" si="128"/>
        <v>0.12620798912477912</v>
      </c>
      <c r="R619">
        <f t="shared" si="129"/>
        <v>0.1262079891247789</v>
      </c>
    </row>
    <row r="620" spans="6:18">
      <c r="F620">
        <f t="shared" si="134"/>
        <v>61.800000000000608</v>
      </c>
      <c r="G620">
        <f t="shared" si="122"/>
        <v>327.5852316043426</v>
      </c>
      <c r="H620">
        <f t="shared" si="130"/>
        <v>1.3027744270205031</v>
      </c>
      <c r="I620" s="4">
        <f t="shared" si="123"/>
        <v>1.2500000000000001E-5</v>
      </c>
      <c r="J620" s="5">
        <f t="shared" si="131"/>
        <v>1.0772321428571281E-6</v>
      </c>
      <c r="K620" s="5">
        <f t="shared" si="132"/>
        <v>1.3244925516382841E-3</v>
      </c>
      <c r="L620" s="5">
        <f t="shared" si="126"/>
        <v>9.7327859096209342E-9</v>
      </c>
      <c r="M620" s="6">
        <f t="shared" si="124"/>
        <v>3.0509833604725397E-5</v>
      </c>
      <c r="N620">
        <f t="shared" si="125"/>
        <v>2.24E-4</v>
      </c>
      <c r="O620">
        <f t="shared" si="133"/>
        <v>0.1302774427020503</v>
      </c>
      <c r="P620">
        <f t="shared" si="127"/>
        <v>1.1548304406296352</v>
      </c>
      <c r="Q620">
        <f t="shared" si="128"/>
        <v>0.12617856452472226</v>
      </c>
      <c r="R620">
        <f t="shared" si="129"/>
        <v>0.12617856452472204</v>
      </c>
    </row>
    <row r="621" spans="6:18">
      <c r="F621">
        <f t="shared" si="134"/>
        <v>61.90000000000061</v>
      </c>
      <c r="G621">
        <f t="shared" si="122"/>
        <v>327.5852316043426</v>
      </c>
      <c r="H621">
        <f t="shared" si="130"/>
        <v>1.3027744270205031</v>
      </c>
      <c r="I621" s="4">
        <f t="shared" si="123"/>
        <v>1.2500000000000001E-5</v>
      </c>
      <c r="J621" s="5">
        <f t="shared" si="131"/>
        <v>1.0772321428571281E-6</v>
      </c>
      <c r="K621" s="5">
        <f t="shared" si="132"/>
        <v>1.3257425516382841E-3</v>
      </c>
      <c r="L621" s="5">
        <f t="shared" si="126"/>
        <v>9.7603680981121564E-9</v>
      </c>
      <c r="M621" s="6">
        <f t="shared" si="124"/>
        <v>3.0567448557923241E-5</v>
      </c>
      <c r="N621">
        <f t="shared" si="125"/>
        <v>2.24E-4</v>
      </c>
      <c r="O621">
        <f t="shared" si="133"/>
        <v>0.1302774427020503</v>
      </c>
      <c r="P621">
        <f t="shared" si="127"/>
        <v>1.1548648106449464</v>
      </c>
      <c r="Q621">
        <f t="shared" si="128"/>
        <v>0.12614925100343297</v>
      </c>
      <c r="R621">
        <f t="shared" si="129"/>
        <v>0.12614925100343274</v>
      </c>
    </row>
    <row r="622" spans="6:18">
      <c r="F622">
        <f t="shared" si="134"/>
        <v>62.000000000000611</v>
      </c>
      <c r="G622">
        <f t="shared" si="122"/>
        <v>327.5852316043426</v>
      </c>
      <c r="H622">
        <f t="shared" si="130"/>
        <v>1.3027744270205031</v>
      </c>
      <c r="I622" s="4">
        <f t="shared" si="123"/>
        <v>1.2500000000000001E-5</v>
      </c>
      <c r="J622" s="5">
        <f t="shared" si="131"/>
        <v>1.0772321428571281E-6</v>
      </c>
      <c r="K622" s="5">
        <f t="shared" si="132"/>
        <v>1.326992551638284E-3</v>
      </c>
      <c r="L622" s="5">
        <f t="shared" si="126"/>
        <v>9.7880023483916363E-9</v>
      </c>
      <c r="M622" s="6">
        <f t="shared" si="124"/>
        <v>3.062511786002877E-5</v>
      </c>
      <c r="N622">
        <f t="shared" si="125"/>
        <v>2.24E-4</v>
      </c>
      <c r="O622">
        <f t="shared" si="133"/>
        <v>0.1302774427020503</v>
      </c>
      <c r="P622">
        <f t="shared" si="127"/>
        <v>1.1548990510347314</v>
      </c>
      <c r="Q622">
        <f t="shared" si="128"/>
        <v>0.12612004803724824</v>
      </c>
      <c r="R622">
        <f t="shared" si="129"/>
        <v>0.12612004803724802</v>
      </c>
    </row>
    <row r="623" spans="6:18">
      <c r="F623">
        <f t="shared" si="134"/>
        <v>62.100000000000612</v>
      </c>
      <c r="G623">
        <f t="shared" si="122"/>
        <v>327.5852316043426</v>
      </c>
      <c r="H623">
        <f t="shared" si="130"/>
        <v>1.3027744270205031</v>
      </c>
      <c r="I623" s="4">
        <f t="shared" si="123"/>
        <v>1.2500000000000001E-5</v>
      </c>
      <c r="J623" s="5">
        <f t="shared" si="131"/>
        <v>1.0772321428571281E-6</v>
      </c>
      <c r="K623" s="5">
        <f t="shared" si="132"/>
        <v>1.328242551638284E-3</v>
      </c>
      <c r="L623" s="5">
        <f t="shared" si="126"/>
        <v>9.8156887095467628E-9</v>
      </c>
      <c r="M623" s="6">
        <f t="shared" si="124"/>
        <v>3.0682841511041997E-5</v>
      </c>
      <c r="N623">
        <f t="shared" si="125"/>
        <v>2.24E-4</v>
      </c>
      <c r="O623">
        <f t="shared" si="133"/>
        <v>0.1302774427020503</v>
      </c>
      <c r="P623">
        <f t="shared" si="127"/>
        <v>1.1549331624095125</v>
      </c>
      <c r="Q623">
        <f t="shared" si="128"/>
        <v>0.12609095510546481</v>
      </c>
      <c r="R623">
        <f t="shared" si="129"/>
        <v>0.12609095510546459</v>
      </c>
    </row>
    <row r="624" spans="6:18">
      <c r="F624">
        <f t="shared" si="134"/>
        <v>62.200000000000614</v>
      </c>
      <c r="G624">
        <f t="shared" si="122"/>
        <v>327.5852316043426</v>
      </c>
      <c r="H624">
        <f t="shared" si="130"/>
        <v>1.3027744270205031</v>
      </c>
      <c r="I624" s="4">
        <f t="shared" si="123"/>
        <v>1.2500000000000001E-5</v>
      </c>
      <c r="J624" s="5">
        <f t="shared" si="131"/>
        <v>1.0772321428571281E-6</v>
      </c>
      <c r="K624" s="5">
        <f t="shared" si="132"/>
        <v>1.3294925516382839E-3</v>
      </c>
      <c r="L624" s="5">
        <f t="shared" si="126"/>
        <v>9.8434272306649201E-9</v>
      </c>
      <c r="M624" s="6">
        <f t="shared" si="124"/>
        <v>3.0740619510962915E-5</v>
      </c>
      <c r="N624">
        <f t="shared" si="125"/>
        <v>2.24E-4</v>
      </c>
      <c r="O624">
        <f t="shared" si="133"/>
        <v>0.1302774427020503</v>
      </c>
      <c r="P624">
        <f t="shared" si="127"/>
        <v>1.1549671453763655</v>
      </c>
      <c r="Q624">
        <f t="shared" si="128"/>
        <v>0.12606197169031952</v>
      </c>
      <c r="R624">
        <f t="shared" si="129"/>
        <v>0.1260619716903193</v>
      </c>
    </row>
    <row r="625" spans="6:18">
      <c r="F625">
        <f t="shared" si="134"/>
        <v>62.300000000000615</v>
      </c>
      <c r="G625">
        <f t="shared" si="122"/>
        <v>327.5852316043426</v>
      </c>
      <c r="H625">
        <f t="shared" si="130"/>
        <v>1.3027744270205031</v>
      </c>
      <c r="I625" s="4">
        <f t="shared" si="123"/>
        <v>1.2500000000000001E-5</v>
      </c>
      <c r="J625" s="5">
        <f t="shared" si="131"/>
        <v>1.0772321428571281E-6</v>
      </c>
      <c r="K625" s="5">
        <f t="shared" si="132"/>
        <v>1.3307425516382839E-3</v>
      </c>
      <c r="L625" s="5">
        <f t="shared" si="126"/>
        <v>9.8712179608334905E-9</v>
      </c>
      <c r="M625" s="6">
        <f t="shared" si="124"/>
        <v>3.0798451859791533E-5</v>
      </c>
      <c r="N625">
        <f t="shared" si="125"/>
        <v>2.24E-4</v>
      </c>
      <c r="O625">
        <f t="shared" si="133"/>
        <v>0.1302774427020503</v>
      </c>
      <c r="P625">
        <f t="shared" si="127"/>
        <v>1.1550010005389417</v>
      </c>
      <c r="Q625">
        <f t="shared" si="128"/>
        <v>0.12603309727697012</v>
      </c>
      <c r="R625">
        <f t="shared" si="129"/>
        <v>0.1260330972769699</v>
      </c>
    </row>
    <row r="626" spans="6:18">
      <c r="F626">
        <f t="shared" si="134"/>
        <v>62.400000000000617</v>
      </c>
      <c r="G626">
        <f t="shared" si="122"/>
        <v>327.5852316043426</v>
      </c>
      <c r="H626">
        <f t="shared" si="130"/>
        <v>1.3027744270205031</v>
      </c>
      <c r="I626" s="4">
        <f t="shared" si="123"/>
        <v>1.2500000000000001E-5</v>
      </c>
      <c r="J626" s="5">
        <f t="shared" si="131"/>
        <v>1.0772321428571281E-6</v>
      </c>
      <c r="K626" s="5">
        <f t="shared" si="132"/>
        <v>1.3319925516382838E-3</v>
      </c>
      <c r="L626" s="5">
        <f t="shared" si="126"/>
        <v>9.8990609491398631E-9</v>
      </c>
      <c r="M626" s="6">
        <f t="shared" si="124"/>
        <v>3.0856338557527842E-5</v>
      </c>
      <c r="N626">
        <f t="shared" si="125"/>
        <v>2.24E-4</v>
      </c>
      <c r="O626">
        <f t="shared" si="133"/>
        <v>0.1302774427020503</v>
      </c>
      <c r="P626">
        <f t="shared" si="127"/>
        <v>1.1550347284974896</v>
      </c>
      <c r="Q626">
        <f t="shared" si="128"/>
        <v>0.12600433135347591</v>
      </c>
      <c r="R626">
        <f t="shared" si="129"/>
        <v>0.12600433135347572</v>
      </c>
    </row>
    <row r="627" spans="6:18">
      <c r="F627">
        <f t="shared" si="134"/>
        <v>62.500000000000618</v>
      </c>
      <c r="G627">
        <f t="shared" si="122"/>
        <v>327.5852316043426</v>
      </c>
      <c r="H627">
        <f t="shared" si="130"/>
        <v>1.3027744270205031</v>
      </c>
      <c r="I627" s="4">
        <f t="shared" si="123"/>
        <v>1.2500000000000001E-5</v>
      </c>
      <c r="J627" s="5">
        <f t="shared" si="131"/>
        <v>1.0772321428571281E-6</v>
      </c>
      <c r="K627" s="5">
        <f t="shared" si="132"/>
        <v>1.3332425516382838E-3</v>
      </c>
      <c r="L627" s="5">
        <f t="shared" si="126"/>
        <v>9.9269562446714202E-9</v>
      </c>
      <c r="M627" s="6">
        <f t="shared" si="124"/>
        <v>3.0914279604171843E-5</v>
      </c>
      <c r="N627">
        <f t="shared" si="125"/>
        <v>2.24E-4</v>
      </c>
      <c r="O627">
        <f t="shared" si="133"/>
        <v>0.1302774427020503</v>
      </c>
      <c r="P627">
        <f t="shared" si="127"/>
        <v>1.1550683298488789</v>
      </c>
      <c r="Q627">
        <f t="shared" si="128"/>
        <v>0.12597567341077881</v>
      </c>
      <c r="R627">
        <f t="shared" si="129"/>
        <v>0.12597567341077864</v>
      </c>
    </row>
    <row r="628" spans="6:18">
      <c r="F628">
        <f t="shared" si="134"/>
        <v>62.60000000000062</v>
      </c>
      <c r="G628">
        <f t="shared" si="122"/>
        <v>327.5852316043426</v>
      </c>
      <c r="H628">
        <f t="shared" si="130"/>
        <v>1.3027744270205031</v>
      </c>
      <c r="I628" s="4">
        <f t="shared" si="123"/>
        <v>1.2500000000000001E-5</v>
      </c>
      <c r="J628" s="5">
        <f t="shared" si="131"/>
        <v>1.0772321428571281E-6</v>
      </c>
      <c r="K628" s="5">
        <f t="shared" si="132"/>
        <v>1.3344925516382837E-3</v>
      </c>
      <c r="L628" s="5">
        <f t="shared" si="126"/>
        <v>9.9549038965155493E-9</v>
      </c>
      <c r="M628" s="6">
        <f t="shared" si="124"/>
        <v>3.0972274999723535E-5</v>
      </c>
      <c r="N628">
        <f t="shared" si="125"/>
        <v>2.24E-4</v>
      </c>
      <c r="O628">
        <f t="shared" si="133"/>
        <v>0.1302774427020503</v>
      </c>
      <c r="P628">
        <f t="shared" si="127"/>
        <v>1.1551018051866204</v>
      </c>
      <c r="Q628">
        <f t="shared" si="128"/>
        <v>0.12594712294268437</v>
      </c>
      <c r="R628">
        <f t="shared" si="129"/>
        <v>0.1259471229426842</v>
      </c>
    </row>
    <row r="629" spans="6:18">
      <c r="F629">
        <f t="shared" si="134"/>
        <v>62.700000000000621</v>
      </c>
      <c r="G629">
        <f t="shared" si="122"/>
        <v>327.5852316043426</v>
      </c>
      <c r="H629">
        <f t="shared" si="130"/>
        <v>1.3027744270205031</v>
      </c>
      <c r="I629" s="4">
        <f t="shared" si="123"/>
        <v>1.2500000000000001E-5</v>
      </c>
      <c r="J629" s="5">
        <f t="shared" si="131"/>
        <v>1.0772321428571281E-6</v>
      </c>
      <c r="K629" s="5">
        <f t="shared" si="132"/>
        <v>1.3357425516382837E-3</v>
      </c>
      <c r="L629" s="5">
        <f t="shared" si="126"/>
        <v>9.9829039537596343E-9</v>
      </c>
      <c r="M629" s="6">
        <f t="shared" si="124"/>
        <v>3.1030324744182919E-5</v>
      </c>
      <c r="N629">
        <f t="shared" si="125"/>
        <v>2.24E-4</v>
      </c>
      <c r="O629">
        <f t="shared" si="133"/>
        <v>0.1302774427020503</v>
      </c>
      <c r="P629">
        <f t="shared" si="127"/>
        <v>1.1551351551008902</v>
      </c>
      <c r="Q629">
        <f t="shared" si="128"/>
        <v>0.12591867944584301</v>
      </c>
      <c r="R629">
        <f t="shared" si="129"/>
        <v>0.12591867944584284</v>
      </c>
    </row>
    <row r="630" spans="6:18">
      <c r="F630">
        <f t="shared" si="134"/>
        <v>62.800000000000622</v>
      </c>
      <c r="G630">
        <f t="shared" si="122"/>
        <v>327.5852316043426</v>
      </c>
      <c r="H630">
        <f t="shared" si="130"/>
        <v>1.3027744270205031</v>
      </c>
      <c r="I630" s="4">
        <f t="shared" si="123"/>
        <v>1.2500000000000001E-5</v>
      </c>
      <c r="J630" s="5">
        <f t="shared" si="131"/>
        <v>1.0772321428571281E-6</v>
      </c>
      <c r="K630" s="5">
        <f t="shared" si="132"/>
        <v>1.3369925516382836E-3</v>
      </c>
      <c r="L630" s="5">
        <f t="shared" si="126"/>
        <v>1.0010956465491059E-8</v>
      </c>
      <c r="M630" s="6">
        <f t="shared" si="124"/>
        <v>3.1088428837549995E-5</v>
      </c>
      <c r="N630">
        <f t="shared" si="125"/>
        <v>2.24E-4</v>
      </c>
      <c r="O630">
        <f t="shared" si="133"/>
        <v>0.1302774427020503</v>
      </c>
      <c r="P630">
        <f t="shared" si="127"/>
        <v>1.1551683801785508</v>
      </c>
      <c r="Q630">
        <f t="shared" si="128"/>
        <v>0.1258903424197314</v>
      </c>
      <c r="R630">
        <f t="shared" si="129"/>
        <v>0.12589034241973121</v>
      </c>
    </row>
    <row r="631" spans="6:18">
      <c r="F631">
        <f t="shared" si="134"/>
        <v>62.900000000000624</v>
      </c>
      <c r="G631">
        <f t="shared" si="122"/>
        <v>327.5852316043426</v>
      </c>
      <c r="H631">
        <f t="shared" si="130"/>
        <v>1.3027744270205031</v>
      </c>
      <c r="I631" s="4">
        <f t="shared" si="123"/>
        <v>1.2500000000000001E-5</v>
      </c>
      <c r="J631" s="5">
        <f t="shared" si="131"/>
        <v>1.0772321428571281E-6</v>
      </c>
      <c r="K631" s="5">
        <f t="shared" si="132"/>
        <v>1.3382425516382836E-3</v>
      </c>
      <c r="L631" s="5">
        <f t="shared" si="126"/>
        <v>1.0039061480797213E-8</v>
      </c>
      <c r="M631" s="6">
        <f t="shared" si="124"/>
        <v>3.1146587279824777E-5</v>
      </c>
      <c r="N631">
        <f t="shared" si="125"/>
        <v>2.24E-4</v>
      </c>
      <c r="O631">
        <f t="shared" si="133"/>
        <v>0.1302774427020503</v>
      </c>
      <c r="P631">
        <f t="shared" si="127"/>
        <v>1.1552014810031719</v>
      </c>
      <c r="Q631">
        <f t="shared" si="128"/>
        <v>0.12586211136663392</v>
      </c>
      <c r="R631">
        <f t="shared" si="129"/>
        <v>0.12586211136663372</v>
      </c>
    </row>
    <row r="632" spans="6:18">
      <c r="F632">
        <f t="shared" si="134"/>
        <v>63.000000000000625</v>
      </c>
      <c r="G632">
        <f t="shared" si="122"/>
        <v>327.5852316043426</v>
      </c>
      <c r="H632">
        <f t="shared" si="130"/>
        <v>1.3027744270205031</v>
      </c>
      <c r="I632" s="4">
        <f t="shared" si="123"/>
        <v>1.2500000000000001E-5</v>
      </c>
      <c r="J632" s="5">
        <f t="shared" si="131"/>
        <v>1.0772321428571281E-6</v>
      </c>
      <c r="K632" s="5">
        <f t="shared" si="132"/>
        <v>1.3394925516382835E-3</v>
      </c>
      <c r="L632" s="5">
        <f t="shared" si="126"/>
        <v>1.0067219048765477E-8</v>
      </c>
      <c r="M632" s="6">
        <f t="shared" si="124"/>
        <v>3.1204800071007243E-5</v>
      </c>
      <c r="N632">
        <f t="shared" si="125"/>
        <v>2.24E-4</v>
      </c>
      <c r="O632">
        <f t="shared" si="133"/>
        <v>0.1302774427020503</v>
      </c>
      <c r="P632">
        <f t="shared" si="127"/>
        <v>1.1552344581550527</v>
      </c>
      <c r="Q632">
        <f t="shared" si="128"/>
        <v>0.1258339857916243</v>
      </c>
      <c r="R632">
        <f t="shared" si="129"/>
        <v>0.12583398579162414</v>
      </c>
    </row>
    <row r="633" spans="6:18">
      <c r="F633">
        <f t="shared" si="134"/>
        <v>63.100000000000627</v>
      </c>
      <c r="G633">
        <f t="shared" si="122"/>
        <v>327.5852316043426</v>
      </c>
      <c r="H633">
        <f t="shared" si="130"/>
        <v>1.3027744270205031</v>
      </c>
      <c r="I633" s="4">
        <f t="shared" si="123"/>
        <v>1.2500000000000001E-5</v>
      </c>
      <c r="J633" s="5">
        <f t="shared" si="131"/>
        <v>1.0772321428571281E-6</v>
      </c>
      <c r="K633" s="5">
        <f t="shared" si="132"/>
        <v>1.3407425516382835E-3</v>
      </c>
      <c r="L633" s="5">
        <f t="shared" si="126"/>
        <v>1.0095429218483242E-8</v>
      </c>
      <c r="M633" s="6">
        <f t="shared" si="124"/>
        <v>3.1263067211097414E-5</v>
      </c>
      <c r="N633">
        <f t="shared" si="125"/>
        <v>2.24E-4</v>
      </c>
      <c r="O633">
        <f t="shared" si="133"/>
        <v>0.1302774427020503</v>
      </c>
      <c r="P633">
        <f t="shared" si="127"/>
        <v>1.155267312211244</v>
      </c>
      <c r="Q633">
        <f t="shared" si="128"/>
        <v>0.12580596520254753</v>
      </c>
      <c r="R633">
        <f t="shared" si="129"/>
        <v>0.12580596520254736</v>
      </c>
    </row>
    <row r="634" spans="6:18">
      <c r="F634">
        <f t="shared" si="134"/>
        <v>63.200000000000628</v>
      </c>
      <c r="G634">
        <f t="shared" si="122"/>
        <v>327.5852316043426</v>
      </c>
      <c r="H634">
        <f t="shared" si="130"/>
        <v>1.3027744270205031</v>
      </c>
      <c r="I634" s="4">
        <f t="shared" si="123"/>
        <v>1.2500000000000001E-5</v>
      </c>
      <c r="J634" s="5">
        <f t="shared" si="131"/>
        <v>1.0772321428571281E-6</v>
      </c>
      <c r="K634" s="5">
        <f t="shared" si="132"/>
        <v>1.3419925516382834E-3</v>
      </c>
      <c r="L634" s="5">
        <f t="shared" si="126"/>
        <v>1.0123692039037885E-8</v>
      </c>
      <c r="M634" s="6">
        <f t="shared" si="124"/>
        <v>3.1321388700095271E-5</v>
      </c>
      <c r="N634">
        <f t="shared" si="125"/>
        <v>2.24E-4</v>
      </c>
      <c r="O634">
        <f t="shared" si="133"/>
        <v>0.1302774427020503</v>
      </c>
      <c r="P634">
        <f t="shared" si="127"/>
        <v>1.1553000437455683</v>
      </c>
      <c r="Q634">
        <f t="shared" si="128"/>
        <v>0.12577804911000159</v>
      </c>
      <c r="R634">
        <f t="shared" si="129"/>
        <v>0.12577804911000143</v>
      </c>
    </row>
    <row r="635" spans="6:18">
      <c r="F635">
        <f t="shared" si="134"/>
        <v>63.30000000000063</v>
      </c>
      <c r="G635">
        <f t="shared" si="122"/>
        <v>327.5852316043426</v>
      </c>
      <c r="H635">
        <f t="shared" si="130"/>
        <v>1.3027744270205031</v>
      </c>
      <c r="I635" s="4">
        <f t="shared" si="123"/>
        <v>1.2500000000000001E-5</v>
      </c>
      <c r="J635" s="5">
        <f t="shared" si="131"/>
        <v>1.0772321428571281E-6</v>
      </c>
      <c r="K635" s="5">
        <f t="shared" si="132"/>
        <v>1.3432425516382834E-3</v>
      </c>
      <c r="L635" s="5">
        <f t="shared" si="126"/>
        <v>1.0152007559516798E-8</v>
      </c>
      <c r="M635" s="6">
        <f t="shared" si="124"/>
        <v>3.1379764538000819E-5</v>
      </c>
      <c r="N635">
        <f t="shared" si="125"/>
        <v>2.24E-4</v>
      </c>
      <c r="O635">
        <f t="shared" si="133"/>
        <v>0.1302774427020503</v>
      </c>
      <c r="P635">
        <f t="shared" si="127"/>
        <v>1.1553326533286403</v>
      </c>
      <c r="Q635">
        <f t="shared" si="128"/>
        <v>0.12575023702731961</v>
      </c>
      <c r="R635">
        <f t="shared" si="129"/>
        <v>0.12575023702731944</v>
      </c>
    </row>
    <row r="636" spans="6:18">
      <c r="F636">
        <f t="shared" si="134"/>
        <v>63.400000000000631</v>
      </c>
      <c r="G636">
        <f t="shared" si="122"/>
        <v>327.5852316043426</v>
      </c>
      <c r="H636">
        <f t="shared" si="130"/>
        <v>1.3027744270205031</v>
      </c>
      <c r="I636" s="4">
        <f t="shared" si="123"/>
        <v>1.2500000000000001E-5</v>
      </c>
      <c r="J636" s="5">
        <f t="shared" si="131"/>
        <v>1.0772321428571281E-6</v>
      </c>
      <c r="K636" s="5">
        <f t="shared" si="132"/>
        <v>1.3444925516382833E-3</v>
      </c>
      <c r="L636" s="5">
        <f t="shared" si="126"/>
        <v>1.0180375829007359E-8</v>
      </c>
      <c r="M636" s="6">
        <f t="shared" si="124"/>
        <v>3.1438194724814052E-5</v>
      </c>
      <c r="N636">
        <f t="shared" si="125"/>
        <v>2.24E-4</v>
      </c>
      <c r="O636">
        <f t="shared" si="133"/>
        <v>0.1302774427020503</v>
      </c>
      <c r="P636">
        <f t="shared" si="127"/>
        <v>1.1553651415278903</v>
      </c>
      <c r="Q636">
        <f t="shared" si="128"/>
        <v>0.12572252847055204</v>
      </c>
      <c r="R636">
        <f t="shared" si="129"/>
        <v>0.12572252847055185</v>
      </c>
    </row>
    <row r="637" spans="6:18">
      <c r="F637">
        <f t="shared" si="134"/>
        <v>63.500000000000632</v>
      </c>
      <c r="G637">
        <f t="shared" si="122"/>
        <v>327.5852316043426</v>
      </c>
      <c r="H637">
        <f t="shared" si="130"/>
        <v>1.3027744270205031</v>
      </c>
      <c r="I637" s="4">
        <f t="shared" si="123"/>
        <v>1.2500000000000001E-5</v>
      </c>
      <c r="J637" s="5">
        <f t="shared" si="131"/>
        <v>1.0772321428571281E-6</v>
      </c>
      <c r="K637" s="5">
        <f t="shared" si="132"/>
        <v>1.3457425516382833E-3</v>
      </c>
      <c r="L637" s="5">
        <f t="shared" si="126"/>
        <v>1.0208796896596964E-8</v>
      </c>
      <c r="M637" s="6">
        <f t="shared" si="124"/>
        <v>3.1496679260535004E-5</v>
      </c>
      <c r="N637">
        <f t="shared" si="125"/>
        <v>2.24E-4</v>
      </c>
      <c r="O637">
        <f t="shared" si="133"/>
        <v>0.1302774427020503</v>
      </c>
      <c r="P637">
        <f t="shared" si="127"/>
        <v>1.1553975089075816</v>
      </c>
      <c r="Q637">
        <f t="shared" si="128"/>
        <v>0.12569492295844889</v>
      </c>
      <c r="R637">
        <f t="shared" si="129"/>
        <v>0.1256949229584487</v>
      </c>
    </row>
    <row r="638" spans="6:18">
      <c r="F638">
        <f t="shared" si="134"/>
        <v>63.600000000000634</v>
      </c>
      <c r="G638">
        <f t="shared" si="122"/>
        <v>327.5852316043426</v>
      </c>
      <c r="H638">
        <f t="shared" si="130"/>
        <v>1.3027744270205031</v>
      </c>
      <c r="I638" s="4">
        <f t="shared" si="123"/>
        <v>1.2500000000000001E-5</v>
      </c>
      <c r="J638" s="5">
        <f t="shared" si="131"/>
        <v>1.0772321428571281E-6</v>
      </c>
      <c r="K638" s="5">
        <f t="shared" si="132"/>
        <v>1.3469925516382832E-3</v>
      </c>
      <c r="L638" s="5">
        <f t="shared" si="126"/>
        <v>1.0237270811372989E-8</v>
      </c>
      <c r="M638" s="6">
        <f t="shared" si="124"/>
        <v>3.1555218145163627E-5</v>
      </c>
      <c r="N638">
        <f t="shared" si="125"/>
        <v>2.24E-4</v>
      </c>
      <c r="O638">
        <f t="shared" si="133"/>
        <v>0.1302774427020503</v>
      </c>
      <c r="P638">
        <f t="shared" si="127"/>
        <v>1.1554297560288345</v>
      </c>
      <c r="Q638">
        <f t="shared" si="128"/>
        <v>0.12566742001244233</v>
      </c>
      <c r="R638">
        <f t="shared" si="129"/>
        <v>0.12566742001244213</v>
      </c>
    </row>
    <row r="639" spans="6:18">
      <c r="F639">
        <f t="shared" si="134"/>
        <v>63.700000000000635</v>
      </c>
      <c r="G639">
        <f t="shared" si="122"/>
        <v>327.5852316043426</v>
      </c>
      <c r="H639">
        <f t="shared" si="130"/>
        <v>1.3027744270205031</v>
      </c>
      <c r="I639" s="4">
        <f t="shared" si="123"/>
        <v>1.2500000000000001E-5</v>
      </c>
      <c r="J639" s="5">
        <f t="shared" si="131"/>
        <v>1.0772321428571281E-6</v>
      </c>
      <c r="K639" s="5">
        <f t="shared" si="132"/>
        <v>1.3482425516382832E-3</v>
      </c>
      <c r="L639" s="5">
        <f t="shared" si="126"/>
        <v>1.0265797622422824E-8</v>
      </c>
      <c r="M639" s="6">
        <f t="shared" si="124"/>
        <v>3.1613811378699963E-5</v>
      </c>
      <c r="N639">
        <f t="shared" si="125"/>
        <v>2.24E-4</v>
      </c>
      <c r="O639">
        <f t="shared" si="133"/>
        <v>0.1302774427020503</v>
      </c>
      <c r="P639">
        <f t="shared" si="127"/>
        <v>1.1554618834496431</v>
      </c>
      <c r="Q639">
        <f t="shared" si="128"/>
        <v>0.12564001915662912</v>
      </c>
      <c r="R639">
        <f t="shared" si="129"/>
        <v>0.12564001915662892</v>
      </c>
    </row>
    <row r="640" spans="6:18">
      <c r="F640">
        <f t="shared" si="134"/>
        <v>63.800000000000637</v>
      </c>
      <c r="G640">
        <f t="shared" si="122"/>
        <v>327.5852316043426</v>
      </c>
      <c r="H640">
        <f t="shared" si="130"/>
        <v>1.3027744270205031</v>
      </c>
      <c r="I640" s="4">
        <f t="shared" si="123"/>
        <v>1.2500000000000001E-5</v>
      </c>
      <c r="J640" s="5">
        <f t="shared" si="131"/>
        <v>1.0772321428571281E-6</v>
      </c>
      <c r="K640" s="5">
        <f t="shared" si="132"/>
        <v>1.3494925516382831E-3</v>
      </c>
      <c r="L640" s="5">
        <f t="shared" si="126"/>
        <v>1.0294377378833852E-8</v>
      </c>
      <c r="M640" s="6">
        <f t="shared" si="124"/>
        <v>3.1672458961143976E-5</v>
      </c>
      <c r="N640">
        <f t="shared" si="125"/>
        <v>2.24E-4</v>
      </c>
      <c r="O640">
        <f t="shared" si="133"/>
        <v>0.1302774427020503</v>
      </c>
      <c r="P640">
        <f t="shared" si="127"/>
        <v>1.1554938917248989</v>
      </c>
      <c r="Q640">
        <f t="shared" si="128"/>
        <v>0.12561271991775338</v>
      </c>
      <c r="R640">
        <f t="shared" si="129"/>
        <v>0.12561271991775316</v>
      </c>
    </row>
    <row r="641" spans="6:18">
      <c r="F641">
        <f t="shared" si="134"/>
        <v>63.900000000000638</v>
      </c>
      <c r="G641">
        <f t="shared" si="122"/>
        <v>327.5852316043426</v>
      </c>
      <c r="H641">
        <f t="shared" si="130"/>
        <v>1.3027744270205031</v>
      </c>
      <c r="I641" s="4">
        <f t="shared" si="123"/>
        <v>1.2500000000000001E-5</v>
      </c>
      <c r="J641" s="5">
        <f t="shared" si="131"/>
        <v>1.0772321428571281E-6</v>
      </c>
      <c r="K641" s="5">
        <f t="shared" si="132"/>
        <v>1.3507425516382831E-3</v>
      </c>
      <c r="L641" s="5">
        <f t="shared" si="126"/>
        <v>1.0323010129693455E-8</v>
      </c>
      <c r="M641" s="6">
        <f t="shared" si="124"/>
        <v>3.1731160892495688E-5</v>
      </c>
      <c r="N641">
        <f t="shared" si="125"/>
        <v>2.24E-4</v>
      </c>
      <c r="O641">
        <f t="shared" si="133"/>
        <v>0.1302774427020503</v>
      </c>
      <c r="P641">
        <f t="shared" si="127"/>
        <v>1.1555257814064095</v>
      </c>
      <c r="Q641">
        <f t="shared" si="128"/>
        <v>0.12558552182518942</v>
      </c>
      <c r="R641">
        <f t="shared" si="129"/>
        <v>0.1255855218251892</v>
      </c>
    </row>
    <row r="642" spans="6:18">
      <c r="F642">
        <f t="shared" si="134"/>
        <v>64.000000000000639</v>
      </c>
      <c r="G642">
        <f t="shared" ref="G642:G705" si="135">Tc+R_*F642</f>
        <v>327.5852316043426</v>
      </c>
      <c r="H642">
        <f t="shared" si="130"/>
        <v>1.3027744270205031</v>
      </c>
      <c r="I642" s="4">
        <f t="shared" ref="I642:I705" si="136">we</f>
        <v>1.2500000000000001E-5</v>
      </c>
      <c r="J642" s="5">
        <f t="shared" si="131"/>
        <v>1.0772321428571281E-6</v>
      </c>
      <c r="K642" s="5">
        <f t="shared" si="132"/>
        <v>1.351992551638283E-3</v>
      </c>
      <c r="L642" s="5">
        <f t="shared" si="126"/>
        <v>1.0351695924089024E-8</v>
      </c>
      <c r="M642" s="6">
        <f t="shared" ref="M642:M705" si="137">f2_*f3_/f1_/K642*L642</f>
        <v>3.1789917172755085E-5</v>
      </c>
      <c r="N642">
        <f t="shared" ref="N642:N705" si="138">del_dl</f>
        <v>2.24E-4</v>
      </c>
      <c r="O642">
        <f t="shared" si="133"/>
        <v>0.1302774427020503</v>
      </c>
      <c r="P642">
        <f t="shared" si="127"/>
        <v>1.1555575530429179</v>
      </c>
      <c r="Q642">
        <f t="shared" si="128"/>
        <v>0.12555842441092471</v>
      </c>
      <c r="R642">
        <f t="shared" si="129"/>
        <v>0.12555842441092449</v>
      </c>
    </row>
    <row r="643" spans="6:18">
      <c r="F643">
        <f t="shared" si="134"/>
        <v>64.100000000000634</v>
      </c>
      <c r="G643">
        <f t="shared" si="135"/>
        <v>327.5852316043426</v>
      </c>
      <c r="H643">
        <f t="shared" si="130"/>
        <v>1.3027744270205031</v>
      </c>
      <c r="I643" s="4">
        <f t="shared" si="136"/>
        <v>1.2500000000000001E-5</v>
      </c>
      <c r="J643" s="5">
        <f t="shared" si="131"/>
        <v>1.0772321428571281E-6</v>
      </c>
      <c r="K643" s="5">
        <f t="shared" si="132"/>
        <v>1.353242551638283E-3</v>
      </c>
      <c r="L643" s="5">
        <f t="shared" ref="L643:L706" si="139">K643^3*4/3*PI()</f>
        <v>1.0380434811107944E-8</v>
      </c>
      <c r="M643" s="6">
        <f t="shared" si="137"/>
        <v>3.1848727801922188E-5</v>
      </c>
      <c r="N643">
        <f t="shared" si="138"/>
        <v>2.24E-4</v>
      </c>
      <c r="O643">
        <f t="shared" si="133"/>
        <v>0.1302774427020503</v>
      </c>
      <c r="P643">
        <f t="shared" ref="P643:P706" si="140">R643*O643+(1-R643)*H643</f>
        <v>1.155589207180123</v>
      </c>
      <c r="Q643">
        <f t="shared" ref="Q643:Q706" si="141">Q642+pl/ps*Dl/N642*((Tc-Tf)/ml-Co)/H642/(1-kpart)*M642*dt/L642-Q642*3/K642*we*dt</f>
        <v>0.12553142720954294</v>
      </c>
      <c r="R643">
        <f t="shared" ref="R643:R706" si="142">esidtGeral(R642,K642,MAX(I642,J642),pl,ps,kpart,H642,(H643-H642)/dt,M642,L642,Dl,N642,Co,dt)</f>
        <v>0.12553142720954272</v>
      </c>
    </row>
    <row r="644" spans="6:18">
      <c r="F644">
        <f t="shared" si="134"/>
        <v>64.200000000000628</v>
      </c>
      <c r="G644">
        <f t="shared" si="135"/>
        <v>327.5852316043426</v>
      </c>
      <c r="H644">
        <f t="shared" si="130"/>
        <v>1.3027744270205031</v>
      </c>
      <c r="I644" s="4">
        <f t="shared" si="136"/>
        <v>1.2500000000000001E-5</v>
      </c>
      <c r="J644" s="5">
        <f t="shared" si="131"/>
        <v>1.0772321428571281E-6</v>
      </c>
      <c r="K644" s="5">
        <f t="shared" si="132"/>
        <v>1.3544925516382829E-3</v>
      </c>
      <c r="L644" s="5">
        <f t="shared" si="139"/>
        <v>1.0409226839837599E-8</v>
      </c>
      <c r="M644" s="6">
        <f t="shared" si="137"/>
        <v>3.1907592779996989E-5</v>
      </c>
      <c r="N644">
        <f t="shared" si="138"/>
        <v>2.24E-4</v>
      </c>
      <c r="O644">
        <f t="shared" si="133"/>
        <v>0.1302774427020503</v>
      </c>
      <c r="P644">
        <f t="shared" si="140"/>
        <v>1.1556207443606998</v>
      </c>
      <c r="Q644">
        <f t="shared" si="141"/>
        <v>0.12550452975820728</v>
      </c>
      <c r="R644">
        <f t="shared" si="142"/>
        <v>0.12550452975820706</v>
      </c>
    </row>
    <row r="645" spans="6:18">
      <c r="F645">
        <f t="shared" si="134"/>
        <v>64.300000000000622</v>
      </c>
      <c r="G645">
        <f t="shared" si="135"/>
        <v>327.5852316043426</v>
      </c>
      <c r="H645">
        <f t="shared" si="130"/>
        <v>1.3027744270205031</v>
      </c>
      <c r="I645" s="4">
        <f t="shared" si="136"/>
        <v>1.2500000000000001E-5</v>
      </c>
      <c r="J645" s="5">
        <f t="shared" si="131"/>
        <v>1.0772321428571281E-6</v>
      </c>
      <c r="K645" s="5">
        <f t="shared" si="132"/>
        <v>1.3557425516382829E-3</v>
      </c>
      <c r="L645" s="5">
        <f t="shared" si="139"/>
        <v>1.0438072059365373E-8</v>
      </c>
      <c r="M645" s="6">
        <f t="shared" si="137"/>
        <v>3.1966512106979474E-5</v>
      </c>
      <c r="N645">
        <f t="shared" si="138"/>
        <v>2.24E-4</v>
      </c>
      <c r="O645">
        <f t="shared" si="133"/>
        <v>0.1302774427020503</v>
      </c>
      <c r="P645">
        <f t="shared" si="140"/>
        <v>1.1556521651243183</v>
      </c>
      <c r="Q645">
        <f t="shared" si="141"/>
        <v>0.12547773159664363</v>
      </c>
      <c r="R645">
        <f t="shared" si="142"/>
        <v>0.12547773159664341</v>
      </c>
    </row>
    <row r="646" spans="6:18">
      <c r="F646">
        <f t="shared" si="134"/>
        <v>64.400000000000617</v>
      </c>
      <c r="G646">
        <f t="shared" si="135"/>
        <v>327.5852316043426</v>
      </c>
      <c r="H646">
        <f t="shared" si="130"/>
        <v>1.3027744270205031</v>
      </c>
      <c r="I646" s="4">
        <f t="shared" si="136"/>
        <v>1.2500000000000001E-5</v>
      </c>
      <c r="J646" s="5">
        <f t="shared" si="131"/>
        <v>1.0772321428571281E-6</v>
      </c>
      <c r="K646" s="5">
        <f t="shared" si="132"/>
        <v>1.3569925516382828E-3</v>
      </c>
      <c r="L646" s="5">
        <f t="shared" si="139"/>
        <v>1.046697051877865E-8</v>
      </c>
      <c r="M646" s="6">
        <f t="shared" si="137"/>
        <v>3.2025485782869652E-5</v>
      </c>
      <c r="N646">
        <f t="shared" si="138"/>
        <v>2.24E-4</v>
      </c>
      <c r="O646">
        <f t="shared" si="133"/>
        <v>0.1302774427020503</v>
      </c>
      <c r="P646">
        <f t="shared" si="140"/>
        <v>1.155683470007663</v>
      </c>
      <c r="Q646">
        <f t="shared" si="141"/>
        <v>0.12545103226712423</v>
      </c>
      <c r="R646">
        <f t="shared" si="142"/>
        <v>0.12545103226712401</v>
      </c>
    </row>
    <row r="647" spans="6:18">
      <c r="F647">
        <f t="shared" si="134"/>
        <v>64.500000000000611</v>
      </c>
      <c r="G647">
        <f t="shared" si="135"/>
        <v>327.5852316043426</v>
      </c>
      <c r="H647">
        <f t="shared" si="130"/>
        <v>1.3027744270205031</v>
      </c>
      <c r="I647" s="4">
        <f t="shared" si="136"/>
        <v>1.2500000000000001E-5</v>
      </c>
      <c r="J647" s="5">
        <f t="shared" si="131"/>
        <v>1.0772321428571281E-6</v>
      </c>
      <c r="K647" s="5">
        <f t="shared" si="132"/>
        <v>1.3582425516382828E-3</v>
      </c>
      <c r="L647" s="5">
        <f t="shared" si="139"/>
        <v>1.0495922267164819E-8</v>
      </c>
      <c r="M647" s="6">
        <f t="shared" si="137"/>
        <v>3.2084513807667535E-5</v>
      </c>
      <c r="N647">
        <f t="shared" si="138"/>
        <v>2.24E-4</v>
      </c>
      <c r="O647">
        <f t="shared" si="133"/>
        <v>0.1302774427020503</v>
      </c>
      <c r="P647">
        <f t="shared" si="140"/>
        <v>1.1557146595444525</v>
      </c>
      <c r="Q647">
        <f t="shared" si="141"/>
        <v>0.12542443131445105</v>
      </c>
      <c r="R647">
        <f t="shared" si="142"/>
        <v>0.12542443131445083</v>
      </c>
    </row>
    <row r="648" spans="6:18">
      <c r="F648">
        <f t="shared" si="134"/>
        <v>64.600000000000605</v>
      </c>
      <c r="G648">
        <f t="shared" si="135"/>
        <v>327.5852316043426</v>
      </c>
      <c r="H648">
        <f t="shared" si="130"/>
        <v>1.3027744270205031</v>
      </c>
      <c r="I648" s="4">
        <f t="shared" si="136"/>
        <v>1.2500000000000001E-5</v>
      </c>
      <c r="J648" s="5">
        <f t="shared" si="131"/>
        <v>1.0772321428571281E-6</v>
      </c>
      <c r="K648" s="5">
        <f t="shared" si="132"/>
        <v>1.3594925516382827E-3</v>
      </c>
      <c r="L648" s="5">
        <f t="shared" si="139"/>
        <v>1.0524927353611263E-8</v>
      </c>
      <c r="M648" s="6">
        <f t="shared" si="137"/>
        <v>3.2143596181373102E-5</v>
      </c>
      <c r="N648">
        <f t="shared" si="138"/>
        <v>2.24E-4</v>
      </c>
      <c r="O648">
        <f t="shared" si="133"/>
        <v>0.1302774427020503</v>
      </c>
      <c r="P648">
        <f t="shared" si="140"/>
        <v>1.1557457342654576</v>
      </c>
      <c r="Q648">
        <f t="shared" si="141"/>
        <v>0.12539792828593968</v>
      </c>
      <c r="R648">
        <f t="shared" si="142"/>
        <v>0.12539792828593943</v>
      </c>
    </row>
    <row r="649" spans="6:18">
      <c r="F649">
        <f t="shared" si="134"/>
        <v>64.7000000000006</v>
      </c>
      <c r="G649">
        <f t="shared" si="135"/>
        <v>327.5852316043426</v>
      </c>
      <c r="H649">
        <f t="shared" si="130"/>
        <v>1.3027744270205031</v>
      </c>
      <c r="I649" s="4">
        <f t="shared" si="136"/>
        <v>1.2500000000000001E-5</v>
      </c>
      <c r="J649" s="5">
        <f t="shared" si="131"/>
        <v>1.0772321428571281E-6</v>
      </c>
      <c r="K649" s="5">
        <f t="shared" si="132"/>
        <v>1.3607425516382827E-3</v>
      </c>
      <c r="L649" s="5">
        <f t="shared" si="139"/>
        <v>1.0553985827205365E-8</v>
      </c>
      <c r="M649" s="6">
        <f t="shared" si="137"/>
        <v>3.2202732903986355E-5</v>
      </c>
      <c r="N649">
        <f t="shared" si="138"/>
        <v>2.24E-4</v>
      </c>
      <c r="O649">
        <f t="shared" si="133"/>
        <v>0.1302774427020503</v>
      </c>
      <c r="P649">
        <f t="shared" si="140"/>
        <v>1.1557766946985211</v>
      </c>
      <c r="Q649">
        <f t="shared" si="141"/>
        <v>0.12537152273140298</v>
      </c>
      <c r="R649">
        <f t="shared" si="142"/>
        <v>0.12537152273140273</v>
      </c>
    </row>
    <row r="650" spans="6:18">
      <c r="F650">
        <f t="shared" si="134"/>
        <v>64.800000000000594</v>
      </c>
      <c r="G650">
        <f t="shared" si="135"/>
        <v>327.5852316043426</v>
      </c>
      <c r="H650">
        <f t="shared" si="130"/>
        <v>1.3027744270205031</v>
      </c>
      <c r="I650" s="4">
        <f t="shared" si="136"/>
        <v>1.2500000000000001E-5</v>
      </c>
      <c r="J650" s="5">
        <f t="shared" si="131"/>
        <v>1.0772321428571281E-6</v>
      </c>
      <c r="K650" s="5">
        <f t="shared" si="132"/>
        <v>1.3619925516382826E-3</v>
      </c>
      <c r="L650" s="5">
        <f t="shared" si="139"/>
        <v>1.0583097737034516E-8</v>
      </c>
      <c r="M650" s="6">
        <f t="shared" si="137"/>
        <v>3.226192397550732E-5</v>
      </c>
      <c r="N650">
        <f t="shared" si="138"/>
        <v>2.24E-4</v>
      </c>
      <c r="O650">
        <f t="shared" si="133"/>
        <v>0.1302774427020503</v>
      </c>
      <c r="P650">
        <f t="shared" si="140"/>
        <v>1.1558075413685769</v>
      </c>
      <c r="Q650">
        <f t="shared" si="141"/>
        <v>0.12534521420313513</v>
      </c>
      <c r="R650">
        <f t="shared" si="142"/>
        <v>0.12534521420313488</v>
      </c>
    </row>
    <row r="651" spans="6:18">
      <c r="F651">
        <f t="shared" si="134"/>
        <v>64.900000000000588</v>
      </c>
      <c r="G651">
        <f t="shared" si="135"/>
        <v>327.5852316043426</v>
      </c>
      <c r="H651">
        <f t="shared" si="130"/>
        <v>1.3027744270205031</v>
      </c>
      <c r="I651" s="4">
        <f t="shared" si="136"/>
        <v>1.2500000000000001E-5</v>
      </c>
      <c r="J651" s="5">
        <f t="shared" si="131"/>
        <v>1.0772321428571281E-6</v>
      </c>
      <c r="K651" s="5">
        <f t="shared" si="132"/>
        <v>1.3632425516382825E-3</v>
      </c>
      <c r="L651" s="5">
        <f t="shared" si="139"/>
        <v>1.0612263132186098E-8</v>
      </c>
      <c r="M651" s="6">
        <f t="shared" si="137"/>
        <v>3.232116939593597E-5</v>
      </c>
      <c r="N651">
        <f t="shared" si="138"/>
        <v>2.24E-4</v>
      </c>
      <c r="O651">
        <f t="shared" si="133"/>
        <v>0.1302774427020503</v>
      </c>
      <c r="P651">
        <f t="shared" si="140"/>
        <v>1.1558382747976683</v>
      </c>
      <c r="Q651">
        <f t="shared" si="141"/>
        <v>0.12531900225589573</v>
      </c>
      <c r="R651">
        <f t="shared" si="142"/>
        <v>0.12531900225589546</v>
      </c>
    </row>
    <row r="652" spans="6:18">
      <c r="F652">
        <f t="shared" si="134"/>
        <v>65.000000000000583</v>
      </c>
      <c r="G652">
        <f t="shared" si="135"/>
        <v>327.5852316043426</v>
      </c>
      <c r="H652">
        <f t="shared" si="130"/>
        <v>1.3027744270205031</v>
      </c>
      <c r="I652" s="4">
        <f t="shared" si="136"/>
        <v>1.2500000000000001E-5</v>
      </c>
      <c r="J652" s="5">
        <f t="shared" si="131"/>
        <v>1.0772321428571281E-6</v>
      </c>
      <c r="K652" s="5">
        <f t="shared" si="132"/>
        <v>1.3644925516382825E-3</v>
      </c>
      <c r="L652" s="5">
        <f t="shared" si="139"/>
        <v>1.0641482061747491E-8</v>
      </c>
      <c r="M652" s="6">
        <f t="shared" si="137"/>
        <v>3.2380469165272311E-5</v>
      </c>
      <c r="N652">
        <f t="shared" si="138"/>
        <v>2.24E-4</v>
      </c>
      <c r="O652">
        <f t="shared" si="133"/>
        <v>0.1302774427020503</v>
      </c>
      <c r="P652">
        <f t="shared" si="140"/>
        <v>1.1558688955049661</v>
      </c>
      <c r="Q652">
        <f t="shared" si="141"/>
        <v>0.12529288644689382</v>
      </c>
      <c r="R652">
        <f t="shared" si="142"/>
        <v>0.12529288644689354</v>
      </c>
    </row>
    <row r="653" spans="6:18">
      <c r="F653">
        <f t="shared" si="134"/>
        <v>65.100000000000577</v>
      </c>
      <c r="G653">
        <f t="shared" si="135"/>
        <v>327.5852316043426</v>
      </c>
      <c r="H653">
        <f t="shared" si="130"/>
        <v>1.3027744270205031</v>
      </c>
      <c r="I653" s="4">
        <f t="shared" si="136"/>
        <v>1.2500000000000001E-5</v>
      </c>
      <c r="J653" s="5">
        <f t="shared" si="131"/>
        <v>1.0772321428571281E-6</v>
      </c>
      <c r="K653" s="5">
        <f t="shared" si="132"/>
        <v>1.3657425516382824E-3</v>
      </c>
      <c r="L653" s="5">
        <f t="shared" si="139"/>
        <v>1.067075457480609E-8</v>
      </c>
      <c r="M653" s="6">
        <f t="shared" si="137"/>
        <v>3.2439823283516344E-5</v>
      </c>
      <c r="N653">
        <f t="shared" si="138"/>
        <v>2.24E-4</v>
      </c>
      <c r="O653">
        <f t="shared" si="133"/>
        <v>0.1302774427020503</v>
      </c>
      <c r="P653">
        <f t="shared" si="140"/>
        <v>1.1558994040067878</v>
      </c>
      <c r="Q653">
        <f t="shared" si="141"/>
        <v>0.1252668663357723</v>
      </c>
      <c r="R653">
        <f t="shared" si="142"/>
        <v>0.12526686633577203</v>
      </c>
    </row>
    <row r="654" spans="6:18">
      <c r="F654">
        <f t="shared" si="134"/>
        <v>65.200000000000571</v>
      </c>
      <c r="G654">
        <f t="shared" si="135"/>
        <v>327.5852316043426</v>
      </c>
      <c r="H654">
        <f t="shared" si="130"/>
        <v>1.3027744270205031</v>
      </c>
      <c r="I654" s="4">
        <f t="shared" si="136"/>
        <v>1.2500000000000001E-5</v>
      </c>
      <c r="J654" s="5">
        <f t="shared" si="131"/>
        <v>1.0772321428571281E-6</v>
      </c>
      <c r="K654" s="5">
        <f t="shared" si="132"/>
        <v>1.3669925516382824E-3</v>
      </c>
      <c r="L654" s="5">
        <f t="shared" si="139"/>
        <v>1.0700080720449274E-8</v>
      </c>
      <c r="M654" s="6">
        <f t="shared" si="137"/>
        <v>3.2499231750668076E-5</v>
      </c>
      <c r="N654">
        <f t="shared" si="138"/>
        <v>2.24E-4</v>
      </c>
      <c r="O654">
        <f t="shared" si="133"/>
        <v>0.1302774427020503</v>
      </c>
      <c r="P654">
        <f t="shared" si="140"/>
        <v>1.155929800816615</v>
      </c>
      <c r="Q654">
        <f t="shared" si="141"/>
        <v>0.12524094148459231</v>
      </c>
      <c r="R654">
        <f t="shared" si="142"/>
        <v>0.12524094148459203</v>
      </c>
    </row>
    <row r="655" spans="6:18">
      <c r="F655">
        <f t="shared" si="134"/>
        <v>65.300000000000566</v>
      </c>
      <c r="G655">
        <f t="shared" si="135"/>
        <v>327.5852316043426</v>
      </c>
      <c r="H655">
        <f t="shared" si="130"/>
        <v>1.3027744270205031</v>
      </c>
      <c r="I655" s="4">
        <f t="shared" si="136"/>
        <v>1.2500000000000001E-5</v>
      </c>
      <c r="J655" s="5">
        <f t="shared" si="131"/>
        <v>1.0772321428571281E-6</v>
      </c>
      <c r="K655" s="5">
        <f t="shared" si="132"/>
        <v>1.3682425516382823E-3</v>
      </c>
      <c r="L655" s="5">
        <f t="shared" si="139"/>
        <v>1.072946054776443E-8</v>
      </c>
      <c r="M655" s="6">
        <f t="shared" si="137"/>
        <v>3.2558694566727499E-5</v>
      </c>
      <c r="N655">
        <f t="shared" si="138"/>
        <v>2.24E-4</v>
      </c>
      <c r="O655">
        <f t="shared" si="133"/>
        <v>0.1302774427020503</v>
      </c>
      <c r="P655">
        <f t="shared" si="140"/>
        <v>1.1559600864451132</v>
      </c>
      <c r="Q655">
        <f t="shared" si="141"/>
        <v>0.12521511145781772</v>
      </c>
      <c r="R655">
        <f t="shared" si="142"/>
        <v>0.12521511145781744</v>
      </c>
    </row>
    <row r="656" spans="6:18">
      <c r="F656">
        <f t="shared" si="134"/>
        <v>65.40000000000056</v>
      </c>
      <c r="G656">
        <f t="shared" si="135"/>
        <v>327.5852316043426</v>
      </c>
      <c r="H656">
        <f t="shared" si="130"/>
        <v>1.3027744270205031</v>
      </c>
      <c r="I656" s="4">
        <f t="shared" si="136"/>
        <v>1.2500000000000001E-5</v>
      </c>
      <c r="J656" s="5">
        <f t="shared" si="131"/>
        <v>1.0772321428571281E-6</v>
      </c>
      <c r="K656" s="5">
        <f t="shared" si="132"/>
        <v>1.3694925516382823E-3</v>
      </c>
      <c r="L656" s="5">
        <f t="shared" si="139"/>
        <v>1.0758894105838942E-8</v>
      </c>
      <c r="M656" s="6">
        <f t="shared" si="137"/>
        <v>3.2618211731694614E-5</v>
      </c>
      <c r="N656">
        <f t="shared" si="138"/>
        <v>2.24E-4</v>
      </c>
      <c r="O656">
        <f t="shared" si="133"/>
        <v>0.1302774427020503</v>
      </c>
      <c r="P656">
        <f t="shared" si="140"/>
        <v>1.1559902614001474</v>
      </c>
      <c r="Q656">
        <f t="shared" si="141"/>
        <v>0.1251893758222998</v>
      </c>
      <c r="R656">
        <f t="shared" si="142"/>
        <v>0.12518937582229953</v>
      </c>
    </row>
    <row r="657" spans="6:18">
      <c r="F657">
        <f t="shared" si="134"/>
        <v>65.500000000000554</v>
      </c>
      <c r="G657">
        <f t="shared" si="135"/>
        <v>327.5852316043426</v>
      </c>
      <c r="H657">
        <f t="shared" si="130"/>
        <v>1.3027744270205031</v>
      </c>
      <c r="I657" s="4">
        <f t="shared" si="136"/>
        <v>1.2500000000000001E-5</v>
      </c>
      <c r="J657" s="5">
        <f t="shared" si="131"/>
        <v>1.0772321428571281E-6</v>
      </c>
      <c r="K657" s="5">
        <f t="shared" si="132"/>
        <v>1.3707425516382822E-3</v>
      </c>
      <c r="L657" s="5">
        <f t="shared" si="139"/>
        <v>1.0788381443760198E-8</v>
      </c>
      <c r="M657" s="6">
        <f t="shared" si="137"/>
        <v>3.2677783245569428E-5</v>
      </c>
      <c r="N657">
        <f t="shared" si="138"/>
        <v>2.24E-4</v>
      </c>
      <c r="O657">
        <f t="shared" si="133"/>
        <v>0.1302774427020503</v>
      </c>
      <c r="P657">
        <f t="shared" si="140"/>
        <v>1.1560203261868023</v>
      </c>
      <c r="Q657">
        <f t="shared" si="141"/>
        <v>0.12516373414726195</v>
      </c>
      <c r="R657">
        <f t="shared" si="142"/>
        <v>0.12516373414726165</v>
      </c>
    </row>
    <row r="658" spans="6:18">
      <c r="F658">
        <f t="shared" si="134"/>
        <v>65.600000000000549</v>
      </c>
      <c r="G658">
        <f t="shared" si="135"/>
        <v>327.5852316043426</v>
      </c>
      <c r="H658">
        <f t="shared" si="130"/>
        <v>1.3027744270205031</v>
      </c>
      <c r="I658" s="4">
        <f t="shared" si="136"/>
        <v>1.2500000000000001E-5</v>
      </c>
      <c r="J658" s="5">
        <f t="shared" si="131"/>
        <v>1.0772321428571281E-6</v>
      </c>
      <c r="K658" s="5">
        <f t="shared" si="132"/>
        <v>1.3719925516382822E-3</v>
      </c>
      <c r="L658" s="5">
        <f t="shared" si="139"/>
        <v>1.0817922610615582E-8</v>
      </c>
      <c r="M658" s="6">
        <f t="shared" si="137"/>
        <v>3.273740910835194E-5</v>
      </c>
      <c r="N658">
        <f t="shared" si="138"/>
        <v>2.24E-4</v>
      </c>
      <c r="O658">
        <f t="shared" si="133"/>
        <v>0.1302774427020503</v>
      </c>
      <c r="P658">
        <f t="shared" si="140"/>
        <v>1.1560502813073983</v>
      </c>
      <c r="Q658">
        <f t="shared" si="141"/>
        <v>0.12513818600428453</v>
      </c>
      <c r="R658">
        <f t="shared" si="142"/>
        <v>0.12513818600428422</v>
      </c>
    </row>
    <row r="659" spans="6:18">
      <c r="F659">
        <f t="shared" si="134"/>
        <v>65.700000000000543</v>
      </c>
      <c r="G659">
        <f t="shared" si="135"/>
        <v>327.5852316043426</v>
      </c>
      <c r="H659">
        <f t="shared" ref="H659:H722" si="143">(G659-Tf)/ml</f>
        <v>1.3027744270205031</v>
      </c>
      <c r="I659" s="4">
        <f t="shared" si="136"/>
        <v>1.2500000000000001E-5</v>
      </c>
      <c r="J659" s="5">
        <f t="shared" ref="J659:J722" si="144">Glob(H659,N659,Dl,Co,kpart)</f>
        <v>1.0772321428571281E-6</v>
      </c>
      <c r="K659" s="5">
        <f t="shared" ref="K659:K722" si="145">I658*dt+K658</f>
        <v>1.3732425516382821E-3</v>
      </c>
      <c r="L659" s="5">
        <f t="shared" si="139"/>
        <v>1.0847517655492476E-8</v>
      </c>
      <c r="M659" s="6">
        <f t="shared" si="137"/>
        <v>3.2797089320042137E-5</v>
      </c>
      <c r="N659">
        <f t="shared" si="138"/>
        <v>2.24E-4</v>
      </c>
      <c r="O659">
        <f t="shared" ref="O659:O722" si="146">O658+(kpart*H658-O658)/L658/R658*(L658*(R659-R658)+R658*MAX(I658,J658)*M658*dt)</f>
        <v>0.1302774427020503</v>
      </c>
      <c r="P659">
        <f t="shared" si="140"/>
        <v>1.15608012726151</v>
      </c>
      <c r="Q659">
        <f t="shared" si="141"/>
        <v>0.12511273096728989</v>
      </c>
      <c r="R659">
        <f t="shared" si="142"/>
        <v>0.12511273096728959</v>
      </c>
    </row>
    <row r="660" spans="6:18">
      <c r="F660">
        <f t="shared" si="134"/>
        <v>65.800000000000537</v>
      </c>
      <c r="G660">
        <f t="shared" si="135"/>
        <v>327.5852316043426</v>
      </c>
      <c r="H660">
        <f t="shared" si="143"/>
        <v>1.3027744270205031</v>
      </c>
      <c r="I660" s="4">
        <f t="shared" si="136"/>
        <v>1.2500000000000001E-5</v>
      </c>
      <c r="J660" s="5">
        <f t="shared" si="144"/>
        <v>1.0772321428571281E-6</v>
      </c>
      <c r="K660" s="5">
        <f t="shared" si="145"/>
        <v>1.3744925516382821E-3</v>
      </c>
      <c r="L660" s="5">
        <f t="shared" si="139"/>
        <v>1.0877166627478269E-8</v>
      </c>
      <c r="M660" s="6">
        <f t="shared" si="137"/>
        <v>3.2856823880640026E-5</v>
      </c>
      <c r="N660">
        <f t="shared" si="138"/>
        <v>2.24E-4</v>
      </c>
      <c r="O660">
        <f t="shared" si="146"/>
        <v>0.1302774427020503</v>
      </c>
      <c r="P660">
        <f t="shared" si="140"/>
        <v>1.1561098645459842</v>
      </c>
      <c r="Q660">
        <f t="shared" si="141"/>
        <v>0.12508736861252739</v>
      </c>
      <c r="R660">
        <f t="shared" si="142"/>
        <v>0.12508736861252709</v>
      </c>
    </row>
    <row r="661" spans="6:18">
      <c r="F661">
        <f t="shared" si="134"/>
        <v>65.900000000000531</v>
      </c>
      <c r="G661">
        <f t="shared" si="135"/>
        <v>327.5852316043426</v>
      </c>
      <c r="H661">
        <f t="shared" si="143"/>
        <v>1.3027744270205031</v>
      </c>
      <c r="I661" s="4">
        <f t="shared" si="136"/>
        <v>1.2500000000000001E-5</v>
      </c>
      <c r="J661" s="5">
        <f t="shared" si="144"/>
        <v>1.0772321428571281E-6</v>
      </c>
      <c r="K661" s="5">
        <f t="shared" si="145"/>
        <v>1.375742551638282E-3</v>
      </c>
      <c r="L661" s="5">
        <f t="shared" si="139"/>
        <v>1.0906869575660346E-8</v>
      </c>
      <c r="M661" s="6">
        <f t="shared" si="137"/>
        <v>3.291661279014562E-5</v>
      </c>
      <c r="N661">
        <f t="shared" si="138"/>
        <v>2.24E-4</v>
      </c>
      <c r="O661">
        <f t="shared" si="146"/>
        <v>0.1302774427020503</v>
      </c>
      <c r="P661">
        <f t="shared" si="140"/>
        <v>1.1561394936549563</v>
      </c>
      <c r="Q661">
        <f t="shared" si="141"/>
        <v>0.12506209851855865</v>
      </c>
      <c r="R661">
        <f t="shared" si="142"/>
        <v>0.12506209851855835</v>
      </c>
    </row>
    <row r="662" spans="6:18">
      <c r="F662">
        <f t="shared" si="134"/>
        <v>66.000000000000526</v>
      </c>
      <c r="G662">
        <f t="shared" si="135"/>
        <v>327.5852316043426</v>
      </c>
      <c r="H662">
        <f t="shared" si="143"/>
        <v>1.3027744270205031</v>
      </c>
      <c r="I662" s="4">
        <f t="shared" si="136"/>
        <v>1.2500000000000001E-5</v>
      </c>
      <c r="J662" s="5">
        <f t="shared" si="144"/>
        <v>1.0772321428571281E-6</v>
      </c>
      <c r="K662" s="5">
        <f t="shared" si="145"/>
        <v>1.376992551638282E-3</v>
      </c>
      <c r="L662" s="5">
        <f t="shared" si="139"/>
        <v>1.0936626549126088E-8</v>
      </c>
      <c r="M662" s="6">
        <f t="shared" si="137"/>
        <v>3.2976456048558893E-5</v>
      </c>
      <c r="N662">
        <f t="shared" si="138"/>
        <v>2.24E-4</v>
      </c>
      <c r="O662">
        <f t="shared" si="146"/>
        <v>0.1302774427020503</v>
      </c>
      <c r="P662">
        <f t="shared" si="140"/>
        <v>1.1561690150798669</v>
      </c>
      <c r="Q662">
        <f t="shared" si="141"/>
        <v>0.12503692026624277</v>
      </c>
      <c r="R662">
        <f t="shared" si="142"/>
        <v>0.12503692026624244</v>
      </c>
    </row>
    <row r="663" spans="6:18">
      <c r="F663">
        <f t="shared" si="134"/>
        <v>66.10000000000052</v>
      </c>
      <c r="G663">
        <f t="shared" si="135"/>
        <v>327.5852316043426</v>
      </c>
      <c r="H663">
        <f t="shared" si="143"/>
        <v>1.3027744270205031</v>
      </c>
      <c r="I663" s="4">
        <f t="shared" si="136"/>
        <v>1.2500000000000001E-5</v>
      </c>
      <c r="J663" s="5">
        <f t="shared" si="144"/>
        <v>1.0772321428571281E-6</v>
      </c>
      <c r="K663" s="5">
        <f t="shared" si="145"/>
        <v>1.3782425516382819E-3</v>
      </c>
      <c r="L663" s="5">
        <f t="shared" si="139"/>
        <v>1.0966437596962887E-8</v>
      </c>
      <c r="M663" s="6">
        <f t="shared" si="137"/>
        <v>3.303635365587987E-5</v>
      </c>
      <c r="N663">
        <f t="shared" si="138"/>
        <v>2.24E-4</v>
      </c>
      <c r="O663">
        <f t="shared" si="146"/>
        <v>0.1302774427020503</v>
      </c>
      <c r="P663">
        <f t="shared" si="140"/>
        <v>1.1561984293094814</v>
      </c>
      <c r="Q663">
        <f t="shared" si="141"/>
        <v>0.12501183343872174</v>
      </c>
      <c r="R663">
        <f t="shared" si="142"/>
        <v>0.12501183343872144</v>
      </c>
    </row>
    <row r="664" spans="6:18">
      <c r="F664">
        <f t="shared" si="134"/>
        <v>66.200000000000514</v>
      </c>
      <c r="G664">
        <f t="shared" si="135"/>
        <v>327.5852316043426</v>
      </c>
      <c r="H664">
        <f t="shared" si="143"/>
        <v>1.3027744270205031</v>
      </c>
      <c r="I664" s="4">
        <f t="shared" si="136"/>
        <v>1.2500000000000001E-5</v>
      </c>
      <c r="J664" s="5">
        <f t="shared" si="144"/>
        <v>1.0772321428571281E-6</v>
      </c>
      <c r="K664" s="5">
        <f t="shared" si="145"/>
        <v>1.3794925516382819E-3</v>
      </c>
      <c r="L664" s="5">
        <f t="shared" si="139"/>
        <v>1.0996302768258122E-8</v>
      </c>
      <c r="M664" s="6">
        <f t="shared" si="137"/>
        <v>3.3096305612108539E-5</v>
      </c>
      <c r="N664">
        <f t="shared" si="138"/>
        <v>2.24E-4</v>
      </c>
      <c r="O664">
        <f t="shared" si="146"/>
        <v>0.1302774427020503</v>
      </c>
      <c r="P664">
        <f t="shared" si="140"/>
        <v>1.1562277368299048</v>
      </c>
      <c r="Q664">
        <f t="shared" si="141"/>
        <v>0.12498683762140604</v>
      </c>
      <c r="R664">
        <f t="shared" si="142"/>
        <v>0.12498683762140574</v>
      </c>
    </row>
    <row r="665" spans="6:18">
      <c r="F665">
        <f t="shared" si="134"/>
        <v>66.300000000000509</v>
      </c>
      <c r="G665">
        <f t="shared" si="135"/>
        <v>327.5852316043426</v>
      </c>
      <c r="H665">
        <f t="shared" si="143"/>
        <v>1.3027744270205031</v>
      </c>
      <c r="I665" s="4">
        <f t="shared" si="136"/>
        <v>1.2500000000000001E-5</v>
      </c>
      <c r="J665" s="5">
        <f t="shared" si="144"/>
        <v>1.0772321428571281E-6</v>
      </c>
      <c r="K665" s="5">
        <f t="shared" si="145"/>
        <v>1.3807425516382818E-3</v>
      </c>
      <c r="L665" s="5">
        <f t="shared" si="139"/>
        <v>1.1026222112099183E-8</v>
      </c>
      <c r="M665" s="6">
        <f t="shared" si="137"/>
        <v>3.3156311917244894E-5</v>
      </c>
      <c r="N665">
        <f t="shared" si="138"/>
        <v>2.24E-4</v>
      </c>
      <c r="O665">
        <f t="shared" si="146"/>
        <v>0.1302774427020503</v>
      </c>
      <c r="P665">
        <f t="shared" si="140"/>
        <v>1.1562569381245988</v>
      </c>
      <c r="Q665">
        <f t="shared" si="141"/>
        <v>0.12496193240196013</v>
      </c>
      <c r="R665">
        <f t="shared" si="142"/>
        <v>0.12496193240195984</v>
      </c>
    </row>
    <row r="666" spans="6:18">
      <c r="F666">
        <f t="shared" si="134"/>
        <v>66.400000000000503</v>
      </c>
      <c r="G666">
        <f t="shared" si="135"/>
        <v>327.5852316043426</v>
      </c>
      <c r="H666">
        <f t="shared" si="143"/>
        <v>1.3027744270205031</v>
      </c>
      <c r="I666" s="4">
        <f t="shared" si="136"/>
        <v>1.2500000000000001E-5</v>
      </c>
      <c r="J666" s="5">
        <f t="shared" si="144"/>
        <v>1.0772321428571281E-6</v>
      </c>
      <c r="K666" s="5">
        <f t="shared" si="145"/>
        <v>1.3819925516382818E-3</v>
      </c>
      <c r="L666" s="5">
        <f t="shared" si="139"/>
        <v>1.1056195677573452E-8</v>
      </c>
      <c r="M666" s="6">
        <f t="shared" si="137"/>
        <v>3.3216372571288953E-5</v>
      </c>
      <c r="N666">
        <f t="shared" si="138"/>
        <v>2.24E-4</v>
      </c>
      <c r="O666">
        <f t="shared" si="146"/>
        <v>0.1302774427020503</v>
      </c>
      <c r="P666">
        <f t="shared" si="140"/>
        <v>1.1562860336743996</v>
      </c>
      <c r="Q666">
        <f t="shared" si="141"/>
        <v>0.12493711737028826</v>
      </c>
      <c r="R666">
        <f t="shared" si="142"/>
        <v>0.12493711737028797</v>
      </c>
    </row>
    <row r="667" spans="6:18">
      <c r="F667">
        <f t="shared" si="134"/>
        <v>66.500000000000497</v>
      </c>
      <c r="G667">
        <f t="shared" si="135"/>
        <v>327.5852316043426</v>
      </c>
      <c r="H667">
        <f t="shared" si="143"/>
        <v>1.3027744270205031</v>
      </c>
      <c r="I667" s="4">
        <f t="shared" si="136"/>
        <v>1.2500000000000001E-5</v>
      </c>
      <c r="J667" s="5">
        <f t="shared" si="144"/>
        <v>1.0772321428571281E-6</v>
      </c>
      <c r="K667" s="5">
        <f t="shared" si="145"/>
        <v>1.3832425516382817E-3</v>
      </c>
      <c r="L667" s="5">
        <f t="shared" si="139"/>
        <v>1.1086223513768315E-8</v>
      </c>
      <c r="M667" s="6">
        <f t="shared" si="137"/>
        <v>3.3276487574240698E-5</v>
      </c>
      <c r="N667">
        <f t="shared" si="138"/>
        <v>2.24E-4</v>
      </c>
      <c r="O667">
        <f t="shared" si="146"/>
        <v>0.1302774427020503</v>
      </c>
      <c r="P667">
        <f t="shared" si="140"/>
        <v>1.1563150239575344</v>
      </c>
      <c r="Q667">
        <f t="shared" si="141"/>
        <v>0.1249123921185202</v>
      </c>
      <c r="R667">
        <f t="shared" si="142"/>
        <v>0.1249123921185199</v>
      </c>
    </row>
    <row r="668" spans="6:18">
      <c r="F668">
        <f t="shared" ref="F668:F731" si="147">F667+dt</f>
        <v>66.600000000000492</v>
      </c>
      <c r="G668">
        <f t="shared" si="135"/>
        <v>327.5852316043426</v>
      </c>
      <c r="H668">
        <f t="shared" si="143"/>
        <v>1.3027744270205031</v>
      </c>
      <c r="I668" s="4">
        <f t="shared" si="136"/>
        <v>1.2500000000000001E-5</v>
      </c>
      <c r="J668" s="5">
        <f t="shared" si="144"/>
        <v>1.0772321428571281E-6</v>
      </c>
      <c r="K668" s="5">
        <f t="shared" si="145"/>
        <v>1.3844925516382817E-3</v>
      </c>
      <c r="L668" s="5">
        <f t="shared" si="139"/>
        <v>1.1116305669771158E-8</v>
      </c>
      <c r="M668" s="6">
        <f t="shared" si="137"/>
        <v>3.3336656926100148E-5</v>
      </c>
      <c r="N668">
        <f t="shared" si="138"/>
        <v>2.24E-4</v>
      </c>
      <c r="O668">
        <f t="shared" si="146"/>
        <v>0.1302774427020503</v>
      </c>
      <c r="P668">
        <f t="shared" si="140"/>
        <v>1.1563439094496362</v>
      </c>
      <c r="Q668">
        <f t="shared" si="141"/>
        <v>0.12488775624099725</v>
      </c>
      <c r="R668">
        <f t="shared" si="142"/>
        <v>0.12488775624099693</v>
      </c>
    </row>
    <row r="669" spans="6:18">
      <c r="F669">
        <f t="shared" si="147"/>
        <v>66.700000000000486</v>
      </c>
      <c r="G669">
        <f t="shared" si="135"/>
        <v>327.5852316043426</v>
      </c>
      <c r="H669">
        <f t="shared" si="143"/>
        <v>1.3027744270205031</v>
      </c>
      <c r="I669" s="4">
        <f t="shared" si="136"/>
        <v>1.2500000000000001E-5</v>
      </c>
      <c r="J669" s="5">
        <f t="shared" si="144"/>
        <v>1.0772321428571281E-6</v>
      </c>
      <c r="K669" s="5">
        <f t="shared" si="145"/>
        <v>1.3857425516382816E-3</v>
      </c>
      <c r="L669" s="5">
        <f t="shared" si="139"/>
        <v>1.1146442194669365E-8</v>
      </c>
      <c r="M669" s="6">
        <f t="shared" si="137"/>
        <v>3.3396880626867282E-5</v>
      </c>
      <c r="N669">
        <f t="shared" si="138"/>
        <v>2.24E-4</v>
      </c>
      <c r="O669">
        <f t="shared" si="146"/>
        <v>0.1302774427020503</v>
      </c>
      <c r="P669">
        <f t="shared" si="140"/>
        <v>1.1563726906237619</v>
      </c>
      <c r="Q669">
        <f t="shared" si="141"/>
        <v>0.12486320933425819</v>
      </c>
      <c r="R669">
        <f t="shared" si="142"/>
        <v>0.12486320933425786</v>
      </c>
    </row>
    <row r="670" spans="6:18">
      <c r="F670">
        <f t="shared" si="147"/>
        <v>66.80000000000048</v>
      </c>
      <c r="G670">
        <f t="shared" si="135"/>
        <v>327.5852316043426</v>
      </c>
      <c r="H670">
        <f t="shared" si="143"/>
        <v>1.3027744270205031</v>
      </c>
      <c r="I670" s="4">
        <f t="shared" si="136"/>
        <v>1.2500000000000001E-5</v>
      </c>
      <c r="J670" s="5">
        <f t="shared" si="144"/>
        <v>1.0772321428571281E-6</v>
      </c>
      <c r="K670" s="5">
        <f t="shared" si="145"/>
        <v>1.3869925516382816E-3</v>
      </c>
      <c r="L670" s="5">
        <f t="shared" si="139"/>
        <v>1.1176633137550324E-8</v>
      </c>
      <c r="M670" s="6">
        <f t="shared" si="137"/>
        <v>3.3457158676542116E-5</v>
      </c>
      <c r="N670">
        <f t="shared" si="138"/>
        <v>2.24E-4</v>
      </c>
      <c r="O670">
        <f t="shared" si="146"/>
        <v>0.1302774427020503</v>
      </c>
      <c r="P670">
        <f t="shared" si="140"/>
        <v>1.156401367950409</v>
      </c>
      <c r="Q670">
        <f t="shared" si="141"/>
        <v>0.12483875099702546</v>
      </c>
      <c r="R670">
        <f t="shared" si="142"/>
        <v>0.12483875099702511</v>
      </c>
    </row>
    <row r="671" spans="6:18">
      <c r="F671">
        <f t="shared" si="147"/>
        <v>66.900000000000475</v>
      </c>
      <c r="G671">
        <f t="shared" si="135"/>
        <v>327.5852316043426</v>
      </c>
      <c r="H671">
        <f t="shared" si="143"/>
        <v>1.3027744270205031</v>
      </c>
      <c r="I671" s="4">
        <f t="shared" si="136"/>
        <v>1.2500000000000001E-5</v>
      </c>
      <c r="J671" s="5">
        <f t="shared" si="144"/>
        <v>1.0772321428571281E-6</v>
      </c>
      <c r="K671" s="5">
        <f t="shared" si="145"/>
        <v>1.3882425516382815E-3</v>
      </c>
      <c r="L671" s="5">
        <f t="shared" si="139"/>
        <v>1.1206878547501414E-8</v>
      </c>
      <c r="M671" s="6">
        <f t="shared" si="137"/>
        <v>3.3517491075124634E-5</v>
      </c>
      <c r="N671">
        <f t="shared" si="138"/>
        <v>2.24E-4</v>
      </c>
      <c r="O671">
        <f t="shared" si="146"/>
        <v>0.1302774427020503</v>
      </c>
      <c r="P671">
        <f t="shared" si="140"/>
        <v>1.1564299418975292</v>
      </c>
      <c r="Q671">
        <f t="shared" si="141"/>
        <v>0.12481438083019133</v>
      </c>
      <c r="R671">
        <f t="shared" si="142"/>
        <v>0.12481438083019099</v>
      </c>
    </row>
    <row r="672" spans="6:18">
      <c r="F672">
        <f t="shared" si="147"/>
        <v>67.000000000000469</v>
      </c>
      <c r="G672">
        <f t="shared" si="135"/>
        <v>327.5852316043426</v>
      </c>
      <c r="H672">
        <f t="shared" si="143"/>
        <v>1.3027744270205031</v>
      </c>
      <c r="I672" s="4">
        <f t="shared" si="136"/>
        <v>1.2500000000000001E-5</v>
      </c>
      <c r="J672" s="5">
        <f t="shared" si="144"/>
        <v>1.0772321428571281E-6</v>
      </c>
      <c r="K672" s="5">
        <f t="shared" si="145"/>
        <v>1.3894925516382815E-3</v>
      </c>
      <c r="L672" s="5">
        <f t="shared" si="139"/>
        <v>1.1237178473610027E-8</v>
      </c>
      <c r="M672" s="6">
        <f t="shared" si="137"/>
        <v>3.357787782261485E-5</v>
      </c>
      <c r="N672">
        <f t="shared" si="138"/>
        <v>2.24E-4</v>
      </c>
      <c r="O672">
        <f t="shared" si="146"/>
        <v>0.1302774427020503</v>
      </c>
      <c r="P672">
        <f t="shared" si="140"/>
        <v>1.1564584129305475</v>
      </c>
      <c r="Q672">
        <f t="shared" si="141"/>
        <v>0.12479009843680433</v>
      </c>
      <c r="R672">
        <f t="shared" si="142"/>
        <v>0.12479009843680397</v>
      </c>
    </row>
    <row r="673" spans="6:18">
      <c r="F673">
        <f t="shared" si="147"/>
        <v>67.100000000000463</v>
      </c>
      <c r="G673">
        <f t="shared" si="135"/>
        <v>327.5852316043426</v>
      </c>
      <c r="H673">
        <f t="shared" si="143"/>
        <v>1.3027744270205031</v>
      </c>
      <c r="I673" s="4">
        <f t="shared" si="136"/>
        <v>1.2500000000000001E-5</v>
      </c>
      <c r="J673" s="5">
        <f t="shared" si="144"/>
        <v>1.0772321428571281E-6</v>
      </c>
      <c r="K673" s="5">
        <f t="shared" si="145"/>
        <v>1.3907425516382814E-3</v>
      </c>
      <c r="L673" s="5">
        <f t="shared" si="139"/>
        <v>1.1267532964963546E-8</v>
      </c>
      <c r="M673" s="6">
        <f t="shared" si="137"/>
        <v>3.3638318919012766E-5</v>
      </c>
      <c r="N673">
        <f t="shared" si="138"/>
        <v>2.24E-4</v>
      </c>
      <c r="O673">
        <f t="shared" si="146"/>
        <v>0.1302774427020503</v>
      </c>
      <c r="P673">
        <f t="shared" si="140"/>
        <v>1.156486781512376</v>
      </c>
      <c r="Q673">
        <f t="shared" si="141"/>
        <v>0.1247659034220555</v>
      </c>
      <c r="R673">
        <f t="shared" si="142"/>
        <v>0.12476590342205514</v>
      </c>
    </row>
    <row r="674" spans="6:18">
      <c r="F674">
        <f t="shared" si="147"/>
        <v>67.200000000000458</v>
      </c>
      <c r="G674">
        <f t="shared" si="135"/>
        <v>327.5852316043426</v>
      </c>
      <c r="H674">
        <f t="shared" si="143"/>
        <v>1.3027744270205031</v>
      </c>
      <c r="I674" s="4">
        <f t="shared" si="136"/>
        <v>1.2500000000000001E-5</v>
      </c>
      <c r="J674" s="5">
        <f t="shared" si="144"/>
        <v>1.0772321428571281E-6</v>
      </c>
      <c r="K674" s="5">
        <f t="shared" si="145"/>
        <v>1.3919925516382814E-3</v>
      </c>
      <c r="L674" s="5">
        <f t="shared" si="139"/>
        <v>1.1297942070649357E-8</v>
      </c>
      <c r="M674" s="6">
        <f t="shared" si="137"/>
        <v>3.3698814364318373E-5</v>
      </c>
      <c r="N674">
        <f t="shared" si="138"/>
        <v>2.24E-4</v>
      </c>
      <c r="O674">
        <f t="shared" si="146"/>
        <v>0.1302774427020503</v>
      </c>
      <c r="P674">
        <f t="shared" si="140"/>
        <v>1.1565150481034308</v>
      </c>
      <c r="Q674">
        <f t="shared" si="141"/>
        <v>0.12474179539326506</v>
      </c>
      <c r="R674">
        <f t="shared" si="142"/>
        <v>0.12474179539326471</v>
      </c>
    </row>
    <row r="675" spans="6:18">
      <c r="F675">
        <f t="shared" si="147"/>
        <v>67.300000000000452</v>
      </c>
      <c r="G675">
        <f t="shared" si="135"/>
        <v>327.5852316043426</v>
      </c>
      <c r="H675">
        <f t="shared" si="143"/>
        <v>1.3027744270205031</v>
      </c>
      <c r="I675" s="4">
        <f t="shared" si="136"/>
        <v>1.2500000000000001E-5</v>
      </c>
      <c r="J675" s="5">
        <f t="shared" si="144"/>
        <v>1.0772321428571281E-6</v>
      </c>
      <c r="K675" s="5">
        <f t="shared" si="145"/>
        <v>1.3932425516382813E-3</v>
      </c>
      <c r="L675" s="5">
        <f t="shared" si="139"/>
        <v>1.132840583975484E-8</v>
      </c>
      <c r="M675" s="6">
        <f t="shared" si="137"/>
        <v>3.3759364158531664E-5</v>
      </c>
      <c r="N675">
        <f t="shared" si="138"/>
        <v>2.24E-4</v>
      </c>
      <c r="O675">
        <f t="shared" si="146"/>
        <v>0.1302774427020503</v>
      </c>
      <c r="P675">
        <f t="shared" si="140"/>
        <v>1.1565432131616467</v>
      </c>
      <c r="Q675">
        <f t="shared" si="141"/>
        <v>0.12471777395986899</v>
      </c>
      <c r="R675">
        <f t="shared" si="142"/>
        <v>0.12471777395986865</v>
      </c>
    </row>
    <row r="676" spans="6:18">
      <c r="F676">
        <f t="shared" si="147"/>
        <v>67.400000000000446</v>
      </c>
      <c r="G676">
        <f t="shared" si="135"/>
        <v>327.5852316043426</v>
      </c>
      <c r="H676">
        <f t="shared" si="143"/>
        <v>1.3027744270205031</v>
      </c>
      <c r="I676" s="4">
        <f t="shared" si="136"/>
        <v>1.2500000000000001E-5</v>
      </c>
      <c r="J676" s="5">
        <f t="shared" si="144"/>
        <v>1.0772321428571281E-6</v>
      </c>
      <c r="K676" s="5">
        <f t="shared" si="145"/>
        <v>1.3944925516382813E-3</v>
      </c>
      <c r="L676" s="5">
        <f t="shared" si="139"/>
        <v>1.1358924321367389E-8</v>
      </c>
      <c r="M676" s="6">
        <f t="shared" si="137"/>
        <v>3.3819968301652662E-5</v>
      </c>
      <c r="N676">
        <f t="shared" si="138"/>
        <v>2.24E-4</v>
      </c>
      <c r="O676">
        <f t="shared" si="146"/>
        <v>0.1302774427020503</v>
      </c>
      <c r="P676">
        <f t="shared" si="140"/>
        <v>1.1565712771424939</v>
      </c>
      <c r="Q676">
        <f t="shared" si="141"/>
        <v>0.1246938387334057</v>
      </c>
      <c r="R676">
        <f t="shared" si="142"/>
        <v>0.12469383873340535</v>
      </c>
    </row>
    <row r="677" spans="6:18">
      <c r="F677">
        <f t="shared" si="147"/>
        <v>67.500000000000441</v>
      </c>
      <c r="G677">
        <f t="shared" si="135"/>
        <v>327.5852316043426</v>
      </c>
      <c r="H677">
        <f t="shared" si="143"/>
        <v>1.3027744270205031</v>
      </c>
      <c r="I677" s="4">
        <f t="shared" si="136"/>
        <v>1.2500000000000001E-5</v>
      </c>
      <c r="J677" s="5">
        <f t="shared" si="144"/>
        <v>1.0772321428571281E-6</v>
      </c>
      <c r="K677" s="5">
        <f t="shared" si="145"/>
        <v>1.3957425516382812E-3</v>
      </c>
      <c r="L677" s="5">
        <f t="shared" si="139"/>
        <v>1.1389497564574379E-8</v>
      </c>
      <c r="M677" s="6">
        <f t="shared" si="137"/>
        <v>3.3880626793681337E-5</v>
      </c>
      <c r="N677">
        <f t="shared" si="138"/>
        <v>2.24E-4</v>
      </c>
      <c r="O677">
        <f t="shared" si="146"/>
        <v>0.1302774427020503</v>
      </c>
      <c r="P677">
        <f t="shared" si="140"/>
        <v>1.1565992404989927</v>
      </c>
      <c r="Q677">
        <f t="shared" si="141"/>
        <v>0.12466998932750284</v>
      </c>
      <c r="R677">
        <f t="shared" si="142"/>
        <v>0.12466998932750249</v>
      </c>
    </row>
    <row r="678" spans="6:18">
      <c r="F678">
        <f t="shared" si="147"/>
        <v>67.600000000000435</v>
      </c>
      <c r="G678">
        <f t="shared" si="135"/>
        <v>327.5852316043426</v>
      </c>
      <c r="H678">
        <f t="shared" si="143"/>
        <v>1.3027744270205031</v>
      </c>
      <c r="I678" s="4">
        <f t="shared" si="136"/>
        <v>1.2500000000000001E-5</v>
      </c>
      <c r="J678" s="5">
        <f t="shared" si="144"/>
        <v>1.0772321428571281E-6</v>
      </c>
      <c r="K678" s="5">
        <f t="shared" si="145"/>
        <v>1.3969925516382812E-3</v>
      </c>
      <c r="L678" s="5">
        <f t="shared" si="139"/>
        <v>1.1420125618463203E-8</v>
      </c>
      <c r="M678" s="6">
        <f t="shared" si="137"/>
        <v>3.3941339634617724E-5</v>
      </c>
      <c r="N678">
        <f t="shared" si="138"/>
        <v>2.24E-4</v>
      </c>
      <c r="O678">
        <f t="shared" si="146"/>
        <v>0.1302774427020503</v>
      </c>
      <c r="P678">
        <f t="shared" si="140"/>
        <v>1.1566271036817293</v>
      </c>
      <c r="Q678">
        <f t="shared" si="141"/>
        <v>0.12464622535786425</v>
      </c>
      <c r="R678">
        <f t="shared" si="142"/>
        <v>0.12464622535786392</v>
      </c>
    </row>
    <row r="679" spans="6:18">
      <c r="F679">
        <f t="shared" si="147"/>
        <v>67.700000000000429</v>
      </c>
      <c r="G679">
        <f t="shared" si="135"/>
        <v>327.5852316043426</v>
      </c>
      <c r="H679">
        <f t="shared" si="143"/>
        <v>1.3027744270205031</v>
      </c>
      <c r="I679" s="4">
        <f t="shared" si="136"/>
        <v>1.2500000000000001E-5</v>
      </c>
      <c r="J679" s="5">
        <f t="shared" si="144"/>
        <v>1.0772321428571281E-6</v>
      </c>
      <c r="K679" s="5">
        <f t="shared" si="145"/>
        <v>1.3982425516382811E-3</v>
      </c>
      <c r="L679" s="5">
        <f t="shared" si="139"/>
        <v>1.1450808532121246E-8</v>
      </c>
      <c r="M679" s="6">
        <f t="shared" si="137"/>
        <v>3.4002106824461797E-5</v>
      </c>
      <c r="N679">
        <f t="shared" si="138"/>
        <v>2.24E-4</v>
      </c>
      <c r="O679">
        <f t="shared" si="146"/>
        <v>0.1302774427020503</v>
      </c>
      <c r="P679">
        <f t="shared" si="140"/>
        <v>1.1566548671388708</v>
      </c>
      <c r="Q679">
        <f t="shared" si="141"/>
        <v>0.12462254644225697</v>
      </c>
      <c r="R679">
        <f t="shared" si="142"/>
        <v>0.12462254644225663</v>
      </c>
    </row>
    <row r="680" spans="6:18">
      <c r="F680">
        <f t="shared" si="147"/>
        <v>67.800000000000423</v>
      </c>
      <c r="G680">
        <f t="shared" si="135"/>
        <v>327.5852316043426</v>
      </c>
      <c r="H680">
        <f t="shared" si="143"/>
        <v>1.3027744270205031</v>
      </c>
      <c r="I680" s="4">
        <f t="shared" si="136"/>
        <v>1.2500000000000001E-5</v>
      </c>
      <c r="J680" s="5">
        <f t="shared" si="144"/>
        <v>1.0772321428571281E-6</v>
      </c>
      <c r="K680" s="5">
        <f t="shared" si="145"/>
        <v>1.3994925516382811E-3</v>
      </c>
      <c r="L680" s="5">
        <f t="shared" si="139"/>
        <v>1.1481546354635887E-8</v>
      </c>
      <c r="M680" s="6">
        <f t="shared" si="137"/>
        <v>3.4062928363213561E-5</v>
      </c>
      <c r="N680">
        <f t="shared" si="138"/>
        <v>2.24E-4</v>
      </c>
      <c r="O680">
        <f t="shared" si="146"/>
        <v>0.1302774427020503</v>
      </c>
      <c r="P680">
        <f t="shared" si="140"/>
        <v>1.1566825313161804</v>
      </c>
      <c r="Q680">
        <f t="shared" si="141"/>
        <v>0.12459895220049821</v>
      </c>
      <c r="R680">
        <f t="shared" si="142"/>
        <v>0.12459895220049788</v>
      </c>
    </row>
    <row r="681" spans="6:18">
      <c r="F681">
        <f t="shared" si="147"/>
        <v>67.900000000000418</v>
      </c>
      <c r="G681">
        <f t="shared" si="135"/>
        <v>327.5852316043426</v>
      </c>
      <c r="H681">
        <f t="shared" si="143"/>
        <v>1.3027744270205031</v>
      </c>
      <c r="I681" s="4">
        <f t="shared" si="136"/>
        <v>1.2500000000000001E-5</v>
      </c>
      <c r="J681" s="5">
        <f t="shared" si="144"/>
        <v>1.0772321428571281E-6</v>
      </c>
      <c r="K681" s="5">
        <f t="shared" si="145"/>
        <v>1.400742551638281E-3</v>
      </c>
      <c r="L681" s="5">
        <f t="shared" si="139"/>
        <v>1.151233913509452E-8</v>
      </c>
      <c r="M681" s="6">
        <f t="shared" si="137"/>
        <v>3.4123804250873023E-5</v>
      </c>
      <c r="N681">
        <f t="shared" si="138"/>
        <v>2.24E-4</v>
      </c>
      <c r="O681">
        <f t="shared" si="146"/>
        <v>0.1302774427020503</v>
      </c>
      <c r="P681">
        <f t="shared" si="140"/>
        <v>1.1567100966570318</v>
      </c>
      <c r="Q681">
        <f t="shared" si="141"/>
        <v>0.1245754422544427</v>
      </c>
      <c r="R681">
        <f t="shared" si="142"/>
        <v>0.12457544225444235</v>
      </c>
    </row>
    <row r="682" spans="6:18">
      <c r="F682">
        <f t="shared" si="147"/>
        <v>68.000000000000412</v>
      </c>
      <c r="G682">
        <f t="shared" si="135"/>
        <v>327.5852316043426</v>
      </c>
      <c r="H682">
        <f t="shared" si="143"/>
        <v>1.3027744270205031</v>
      </c>
      <c r="I682" s="4">
        <f t="shared" si="136"/>
        <v>1.2500000000000001E-5</v>
      </c>
      <c r="J682" s="5">
        <f t="shared" si="144"/>
        <v>1.0772321428571281E-6</v>
      </c>
      <c r="K682" s="5">
        <f t="shared" si="145"/>
        <v>1.401992551638281E-3</v>
      </c>
      <c r="L682" s="5">
        <f t="shared" si="139"/>
        <v>1.1543186922584523E-8</v>
      </c>
      <c r="M682" s="6">
        <f t="shared" si="137"/>
        <v>3.4184734487440178E-5</v>
      </c>
      <c r="N682">
        <f t="shared" si="138"/>
        <v>2.24E-4</v>
      </c>
      <c r="O682">
        <f t="shared" si="146"/>
        <v>0.1302774427020503</v>
      </c>
      <c r="P682">
        <f t="shared" si="140"/>
        <v>1.156737563602426</v>
      </c>
      <c r="Q682">
        <f t="shared" si="141"/>
        <v>0.12455201622796978</v>
      </c>
      <c r="R682">
        <f t="shared" si="142"/>
        <v>0.12455201622796944</v>
      </c>
    </row>
    <row r="683" spans="6:18">
      <c r="F683">
        <f t="shared" si="147"/>
        <v>68.100000000000406</v>
      </c>
      <c r="G683">
        <f t="shared" si="135"/>
        <v>327.5852316043426</v>
      </c>
      <c r="H683">
        <f t="shared" si="143"/>
        <v>1.3027744270205031</v>
      </c>
      <c r="I683" s="4">
        <f t="shared" si="136"/>
        <v>1.2500000000000001E-5</v>
      </c>
      <c r="J683" s="5">
        <f t="shared" si="144"/>
        <v>1.0772321428571281E-6</v>
      </c>
      <c r="K683" s="5">
        <f t="shared" si="145"/>
        <v>1.4032425516382809E-3</v>
      </c>
      <c r="L683" s="5">
        <f t="shared" si="139"/>
        <v>1.1574089766193283E-8</v>
      </c>
      <c r="M683" s="6">
        <f t="shared" si="137"/>
        <v>3.4245719072915024E-5</v>
      </c>
      <c r="N683">
        <f t="shared" si="138"/>
        <v>2.24E-4</v>
      </c>
      <c r="O683">
        <f t="shared" si="146"/>
        <v>0.1302774427020503</v>
      </c>
      <c r="P683">
        <f t="shared" si="140"/>
        <v>1.1567649325910034</v>
      </c>
      <c r="Q683">
        <f t="shared" si="141"/>
        <v>0.12452867374697092</v>
      </c>
      <c r="R683">
        <f t="shared" si="142"/>
        <v>0.12452867374697059</v>
      </c>
    </row>
    <row r="684" spans="6:18">
      <c r="F684">
        <f t="shared" si="147"/>
        <v>68.200000000000401</v>
      </c>
      <c r="G684">
        <f t="shared" si="135"/>
        <v>327.5852316043426</v>
      </c>
      <c r="H684">
        <f t="shared" si="143"/>
        <v>1.3027744270205031</v>
      </c>
      <c r="I684" s="4">
        <f t="shared" si="136"/>
        <v>1.2500000000000001E-5</v>
      </c>
      <c r="J684" s="5">
        <f t="shared" si="144"/>
        <v>1.0772321428571281E-6</v>
      </c>
      <c r="K684" s="5">
        <f t="shared" si="145"/>
        <v>1.4044925516382809E-3</v>
      </c>
      <c r="L684" s="5">
        <f t="shared" si="139"/>
        <v>1.1605047715008189E-8</v>
      </c>
      <c r="M684" s="6">
        <f t="shared" si="137"/>
        <v>3.4306758007297575E-5</v>
      </c>
      <c r="N684">
        <f t="shared" si="138"/>
        <v>2.24E-4</v>
      </c>
      <c r="O684">
        <f t="shared" si="146"/>
        <v>0.1302774427020503</v>
      </c>
      <c r="P684">
        <f t="shared" si="140"/>
        <v>1.1567922040590615</v>
      </c>
      <c r="Q684">
        <f t="shared" si="141"/>
        <v>0.12450541443933712</v>
      </c>
      <c r="R684">
        <f t="shared" si="142"/>
        <v>0.12450541443933678</v>
      </c>
    </row>
    <row r="685" spans="6:18">
      <c r="F685">
        <f t="shared" si="147"/>
        <v>68.300000000000395</v>
      </c>
      <c r="G685">
        <f t="shared" si="135"/>
        <v>327.5852316043426</v>
      </c>
      <c r="H685">
        <f t="shared" si="143"/>
        <v>1.3027744270205031</v>
      </c>
      <c r="I685" s="4">
        <f t="shared" si="136"/>
        <v>1.2500000000000001E-5</v>
      </c>
      <c r="J685" s="5">
        <f t="shared" si="144"/>
        <v>1.0772321428571281E-6</v>
      </c>
      <c r="K685" s="5">
        <f t="shared" si="145"/>
        <v>1.4057425516382808E-3</v>
      </c>
      <c r="L685" s="5">
        <f t="shared" si="139"/>
        <v>1.1636060818116619E-8</v>
      </c>
      <c r="M685" s="6">
        <f t="shared" si="137"/>
        <v>3.4367851290587805E-5</v>
      </c>
      <c r="N685">
        <f t="shared" si="138"/>
        <v>2.24E-4</v>
      </c>
      <c r="O685">
        <f t="shared" si="146"/>
        <v>0.1302774427020503</v>
      </c>
      <c r="P685">
        <f t="shared" si="140"/>
        <v>1.1568193784405667</v>
      </c>
      <c r="Q685">
        <f t="shared" si="141"/>
        <v>0.12448223793494641</v>
      </c>
      <c r="R685">
        <f t="shared" si="142"/>
        <v>0.12448223793494606</v>
      </c>
    </row>
    <row r="686" spans="6:18">
      <c r="F686">
        <f t="shared" si="147"/>
        <v>68.400000000000389</v>
      </c>
      <c r="G686">
        <f t="shared" si="135"/>
        <v>327.5852316043426</v>
      </c>
      <c r="H686">
        <f t="shared" si="143"/>
        <v>1.3027744270205031</v>
      </c>
      <c r="I686" s="4">
        <f t="shared" si="136"/>
        <v>1.2500000000000001E-5</v>
      </c>
      <c r="J686" s="5">
        <f t="shared" si="144"/>
        <v>1.0772321428571281E-6</v>
      </c>
      <c r="K686" s="5">
        <f t="shared" si="145"/>
        <v>1.4069925516382808E-3</v>
      </c>
      <c r="L686" s="5">
        <f t="shared" si="139"/>
        <v>1.1667129124605964E-8</v>
      </c>
      <c r="M686" s="6">
        <f t="shared" si="137"/>
        <v>3.4428998922785733E-5</v>
      </c>
      <c r="N686">
        <f t="shared" si="138"/>
        <v>2.24E-4</v>
      </c>
      <c r="O686">
        <f t="shared" si="146"/>
        <v>0.1302774427020503</v>
      </c>
      <c r="P686">
        <f t="shared" si="140"/>
        <v>1.1568464561671705</v>
      </c>
      <c r="Q686">
        <f t="shared" si="141"/>
        <v>0.12445914386565152</v>
      </c>
      <c r="R686">
        <f t="shared" si="142"/>
        <v>0.12445914386565117</v>
      </c>
    </row>
    <row r="687" spans="6:18">
      <c r="F687">
        <f t="shared" si="147"/>
        <v>68.500000000000384</v>
      </c>
      <c r="G687">
        <f t="shared" si="135"/>
        <v>327.5852316043426</v>
      </c>
      <c r="H687">
        <f t="shared" si="143"/>
        <v>1.3027744270205031</v>
      </c>
      <c r="I687" s="4">
        <f t="shared" si="136"/>
        <v>1.2500000000000001E-5</v>
      </c>
      <c r="J687" s="5">
        <f t="shared" si="144"/>
        <v>1.0772321428571281E-6</v>
      </c>
      <c r="K687" s="5">
        <f t="shared" si="145"/>
        <v>1.4082425516382807E-3</v>
      </c>
      <c r="L687" s="5">
        <f t="shared" si="139"/>
        <v>1.1698252683563608E-8</v>
      </c>
      <c r="M687" s="6">
        <f t="shared" si="137"/>
        <v>3.4490200903891359E-5</v>
      </c>
      <c r="N687">
        <f t="shared" si="138"/>
        <v>2.24E-4</v>
      </c>
      <c r="O687">
        <f t="shared" si="146"/>
        <v>0.1302774427020503</v>
      </c>
      <c r="P687">
        <f t="shared" si="140"/>
        <v>1.1568734376682239</v>
      </c>
      <c r="Q687">
        <f t="shared" si="141"/>
        <v>0.1244361318652676</v>
      </c>
      <c r="R687">
        <f t="shared" si="142"/>
        <v>0.12443613186526727</v>
      </c>
    </row>
    <row r="688" spans="6:18">
      <c r="F688">
        <f t="shared" si="147"/>
        <v>68.600000000000378</v>
      </c>
      <c r="G688">
        <f t="shared" si="135"/>
        <v>327.5852316043426</v>
      </c>
      <c r="H688">
        <f t="shared" si="143"/>
        <v>1.3027744270205031</v>
      </c>
      <c r="I688" s="4">
        <f t="shared" si="136"/>
        <v>1.2500000000000001E-5</v>
      </c>
      <c r="J688" s="5">
        <f t="shared" si="144"/>
        <v>1.0772321428571281E-6</v>
      </c>
      <c r="K688" s="5">
        <f t="shared" si="145"/>
        <v>1.4094925516382807E-3</v>
      </c>
      <c r="L688" s="5">
        <f t="shared" si="139"/>
        <v>1.1729431544076937E-8</v>
      </c>
      <c r="M688" s="6">
        <f t="shared" si="137"/>
        <v>3.4551457233904677E-5</v>
      </c>
      <c r="N688">
        <f t="shared" si="138"/>
        <v>2.24E-4</v>
      </c>
      <c r="O688">
        <f t="shared" si="146"/>
        <v>0.1302774427020503</v>
      </c>
      <c r="P688">
        <f t="shared" si="140"/>
        <v>1.1569003233707904</v>
      </c>
      <c r="Q688">
        <f t="shared" si="141"/>
        <v>0.12441320156956004</v>
      </c>
      <c r="R688">
        <f t="shared" si="142"/>
        <v>0.12441320156955972</v>
      </c>
    </row>
    <row r="689" spans="6:18">
      <c r="F689">
        <f t="shared" si="147"/>
        <v>68.700000000000372</v>
      </c>
      <c r="G689">
        <f t="shared" si="135"/>
        <v>327.5852316043426</v>
      </c>
      <c r="H689">
        <f t="shared" si="143"/>
        <v>1.3027744270205031</v>
      </c>
      <c r="I689" s="4">
        <f t="shared" si="136"/>
        <v>1.2500000000000001E-5</v>
      </c>
      <c r="J689" s="5">
        <f t="shared" si="144"/>
        <v>1.0772321428571281E-6</v>
      </c>
      <c r="K689" s="5">
        <f t="shared" si="145"/>
        <v>1.4107425516382806E-3</v>
      </c>
      <c r="L689" s="5">
        <f t="shared" si="139"/>
        <v>1.1760665755233332E-8</v>
      </c>
      <c r="M689" s="6">
        <f t="shared" si="137"/>
        <v>3.4612767912825687E-5</v>
      </c>
      <c r="N689">
        <f t="shared" si="138"/>
        <v>2.24E-4</v>
      </c>
      <c r="O689">
        <f t="shared" si="146"/>
        <v>0.1302774427020503</v>
      </c>
      <c r="P689">
        <f t="shared" si="140"/>
        <v>1.1569271136996622</v>
      </c>
      <c r="Q689">
        <f t="shared" si="141"/>
        <v>0.12439035261623235</v>
      </c>
      <c r="R689">
        <f t="shared" si="142"/>
        <v>0.12439035261623203</v>
      </c>
    </row>
    <row r="690" spans="6:18">
      <c r="F690">
        <f t="shared" si="147"/>
        <v>68.800000000000367</v>
      </c>
      <c r="G690">
        <f t="shared" si="135"/>
        <v>327.5852316043426</v>
      </c>
      <c r="H690">
        <f t="shared" si="143"/>
        <v>1.3027744270205031</v>
      </c>
      <c r="I690" s="4">
        <f t="shared" si="136"/>
        <v>1.2500000000000001E-5</v>
      </c>
      <c r="J690" s="5">
        <f t="shared" si="144"/>
        <v>1.0772321428571281E-6</v>
      </c>
      <c r="K690" s="5">
        <f t="shared" si="145"/>
        <v>1.4119925516382806E-3</v>
      </c>
      <c r="L690" s="5">
        <f t="shared" si="139"/>
        <v>1.1791955366120181E-8</v>
      </c>
      <c r="M690" s="6">
        <f t="shared" si="137"/>
        <v>3.4674132940654382E-5</v>
      </c>
      <c r="N690">
        <f t="shared" si="138"/>
        <v>2.24E-4</v>
      </c>
      <c r="O690">
        <f t="shared" si="146"/>
        <v>0.1302774427020503</v>
      </c>
      <c r="P690">
        <f t="shared" si="140"/>
        <v>1.1569538090773717</v>
      </c>
      <c r="Q690">
        <f t="shared" si="141"/>
        <v>0.1243675846449141</v>
      </c>
      <c r="R690">
        <f t="shared" si="142"/>
        <v>0.12436758464491378</v>
      </c>
    </row>
    <row r="691" spans="6:18">
      <c r="F691">
        <f t="shared" si="147"/>
        <v>68.900000000000361</v>
      </c>
      <c r="G691">
        <f t="shared" si="135"/>
        <v>327.5852316043426</v>
      </c>
      <c r="H691">
        <f t="shared" si="143"/>
        <v>1.3027744270205031</v>
      </c>
      <c r="I691" s="4">
        <f t="shared" si="136"/>
        <v>1.2500000000000001E-5</v>
      </c>
      <c r="J691" s="5">
        <f t="shared" si="144"/>
        <v>1.0772321428571281E-6</v>
      </c>
      <c r="K691" s="5">
        <f t="shared" si="145"/>
        <v>1.4132425516382805E-3</v>
      </c>
      <c r="L691" s="5">
        <f t="shared" si="139"/>
        <v>1.1823300425824871E-8</v>
      </c>
      <c r="M691" s="6">
        <f t="shared" si="137"/>
        <v>3.4735552317390789E-5</v>
      </c>
      <c r="N691">
        <f t="shared" si="138"/>
        <v>2.24E-4</v>
      </c>
      <c r="O691">
        <f t="shared" si="146"/>
        <v>0.1302774427020503</v>
      </c>
      <c r="P691">
        <f t="shared" si="140"/>
        <v>1.1569804099242085</v>
      </c>
      <c r="Q691">
        <f t="shared" si="141"/>
        <v>0.12434489729714904</v>
      </c>
      <c r="R691">
        <f t="shared" si="142"/>
        <v>0.12434489729714872</v>
      </c>
    </row>
    <row r="692" spans="6:18">
      <c r="F692">
        <f t="shared" si="147"/>
        <v>69.000000000000355</v>
      </c>
      <c r="G692">
        <f t="shared" si="135"/>
        <v>327.5852316043426</v>
      </c>
      <c r="H692">
        <f t="shared" si="143"/>
        <v>1.3027744270205031</v>
      </c>
      <c r="I692" s="4">
        <f t="shared" si="136"/>
        <v>1.2500000000000001E-5</v>
      </c>
      <c r="J692" s="5">
        <f t="shared" si="144"/>
        <v>1.0772321428571281E-6</v>
      </c>
      <c r="K692" s="5">
        <f t="shared" si="145"/>
        <v>1.4144925516382805E-3</v>
      </c>
      <c r="L692" s="5">
        <f t="shared" si="139"/>
        <v>1.1854700983434783E-8</v>
      </c>
      <c r="M692" s="6">
        <f t="shared" si="137"/>
        <v>3.4797026043034874E-5</v>
      </c>
      <c r="N692">
        <f t="shared" si="138"/>
        <v>2.24E-4</v>
      </c>
      <c r="O692">
        <f t="shared" si="146"/>
        <v>0.1302774427020503</v>
      </c>
      <c r="P692">
        <f t="shared" si="140"/>
        <v>1.1570069166582306</v>
      </c>
      <c r="Q692">
        <f t="shared" si="141"/>
        <v>0.12432229021638322</v>
      </c>
      <c r="R692">
        <f t="shared" si="142"/>
        <v>0.1243222902163829</v>
      </c>
    </row>
    <row r="693" spans="6:18">
      <c r="F693">
        <f t="shared" si="147"/>
        <v>69.10000000000035</v>
      </c>
      <c r="G693">
        <f t="shared" si="135"/>
        <v>327.5852316043426</v>
      </c>
      <c r="H693">
        <f t="shared" si="143"/>
        <v>1.3027744270205031</v>
      </c>
      <c r="I693" s="4">
        <f t="shared" si="136"/>
        <v>1.2500000000000001E-5</v>
      </c>
      <c r="J693" s="5">
        <f t="shared" si="144"/>
        <v>1.0772321428571281E-6</v>
      </c>
      <c r="K693" s="5">
        <f t="shared" si="145"/>
        <v>1.4157425516382804E-3</v>
      </c>
      <c r="L693" s="5">
        <f t="shared" si="139"/>
        <v>1.1886157088037309E-8</v>
      </c>
      <c r="M693" s="6">
        <f t="shared" si="137"/>
        <v>3.4858554117586658E-5</v>
      </c>
      <c r="N693">
        <f t="shared" si="138"/>
        <v>2.24E-4</v>
      </c>
      <c r="O693">
        <f t="shared" si="146"/>
        <v>0.1302774427020503</v>
      </c>
      <c r="P693">
        <f t="shared" si="140"/>
        <v>1.1570333296952799</v>
      </c>
      <c r="Q693">
        <f t="shared" si="141"/>
        <v>0.12429976304795325</v>
      </c>
      <c r="R693">
        <f t="shared" si="142"/>
        <v>0.12429976304795293</v>
      </c>
    </row>
    <row r="694" spans="6:18">
      <c r="F694">
        <f t="shared" si="147"/>
        <v>69.200000000000344</v>
      </c>
      <c r="G694">
        <f t="shared" si="135"/>
        <v>327.5852316043426</v>
      </c>
      <c r="H694">
        <f t="shared" si="143"/>
        <v>1.3027744270205031</v>
      </c>
      <c r="I694" s="4">
        <f t="shared" si="136"/>
        <v>1.2500000000000001E-5</v>
      </c>
      <c r="J694" s="5">
        <f t="shared" si="144"/>
        <v>1.0772321428571281E-6</v>
      </c>
      <c r="K694" s="5">
        <f t="shared" si="145"/>
        <v>1.4169925516382804E-3</v>
      </c>
      <c r="L694" s="5">
        <f t="shared" si="139"/>
        <v>1.1917668788719829E-8</v>
      </c>
      <c r="M694" s="6">
        <f t="shared" si="137"/>
        <v>3.4920136541046147E-5</v>
      </c>
      <c r="N694">
        <f t="shared" si="138"/>
        <v>2.24E-4</v>
      </c>
      <c r="O694">
        <f t="shared" si="146"/>
        <v>0.1302774427020503</v>
      </c>
      <c r="P694">
        <f t="shared" si="140"/>
        <v>1.1570596494489953</v>
      </c>
      <c r="Q694">
        <f t="shared" si="141"/>
        <v>0.12427731543907455</v>
      </c>
      <c r="R694">
        <f t="shared" si="142"/>
        <v>0.12427731543907425</v>
      </c>
    </row>
    <row r="695" spans="6:18">
      <c r="F695">
        <f t="shared" si="147"/>
        <v>69.300000000000338</v>
      </c>
      <c r="G695">
        <f t="shared" si="135"/>
        <v>327.5852316043426</v>
      </c>
      <c r="H695">
        <f t="shared" si="143"/>
        <v>1.3027744270205031</v>
      </c>
      <c r="I695" s="4">
        <f t="shared" si="136"/>
        <v>1.2500000000000001E-5</v>
      </c>
      <c r="J695" s="5">
        <f t="shared" si="144"/>
        <v>1.0772321428571281E-6</v>
      </c>
      <c r="K695" s="5">
        <f t="shared" si="145"/>
        <v>1.4182425516382803E-3</v>
      </c>
      <c r="L695" s="5">
        <f t="shared" si="139"/>
        <v>1.1949236134569727E-8</v>
      </c>
      <c r="M695" s="6">
        <f t="shared" si="137"/>
        <v>3.4981773313413307E-5</v>
      </c>
      <c r="N695">
        <f t="shared" si="138"/>
        <v>2.24E-4</v>
      </c>
      <c r="O695">
        <f t="shared" si="146"/>
        <v>0.1302774427020503</v>
      </c>
      <c r="P695">
        <f t="shared" si="140"/>
        <v>1.1570858763308265</v>
      </c>
      <c r="Q695">
        <f t="shared" si="141"/>
        <v>0.12425494703882986</v>
      </c>
      <c r="R695">
        <f t="shared" si="142"/>
        <v>0.12425494703882956</v>
      </c>
    </row>
    <row r="696" spans="6:18">
      <c r="F696">
        <f t="shared" si="147"/>
        <v>69.400000000000333</v>
      </c>
      <c r="G696">
        <f t="shared" si="135"/>
        <v>327.5852316043426</v>
      </c>
      <c r="H696">
        <f t="shared" si="143"/>
        <v>1.3027744270205031</v>
      </c>
      <c r="I696" s="4">
        <f t="shared" si="136"/>
        <v>1.2500000000000001E-5</v>
      </c>
      <c r="J696" s="5">
        <f t="shared" si="144"/>
        <v>1.0772321428571281E-6</v>
      </c>
      <c r="K696" s="5">
        <f t="shared" si="145"/>
        <v>1.4194925516382803E-3</v>
      </c>
      <c r="L696" s="5">
        <f t="shared" si="139"/>
        <v>1.1980859174674393E-8</v>
      </c>
      <c r="M696" s="6">
        <f t="shared" si="137"/>
        <v>3.504346443468818E-5</v>
      </c>
      <c r="N696">
        <f t="shared" si="138"/>
        <v>2.24E-4</v>
      </c>
      <c r="O696">
        <f t="shared" si="146"/>
        <v>0.1302774427020503</v>
      </c>
      <c r="P696">
        <f t="shared" si="140"/>
        <v>1.1571120107500465</v>
      </c>
      <c r="Q696">
        <f t="shared" si="141"/>
        <v>0.12423265749815761</v>
      </c>
      <c r="R696">
        <f t="shared" si="142"/>
        <v>0.12423265749815729</v>
      </c>
    </row>
    <row r="697" spans="6:18">
      <c r="F697">
        <f t="shared" si="147"/>
        <v>69.500000000000327</v>
      </c>
      <c r="G697">
        <f t="shared" si="135"/>
        <v>327.5852316043426</v>
      </c>
      <c r="H697">
        <f t="shared" si="143"/>
        <v>1.3027744270205031</v>
      </c>
      <c r="I697" s="4">
        <f t="shared" si="136"/>
        <v>1.2500000000000001E-5</v>
      </c>
      <c r="J697" s="5">
        <f t="shared" si="144"/>
        <v>1.0772321428571281E-6</v>
      </c>
      <c r="K697" s="5">
        <f t="shared" si="145"/>
        <v>1.4207425516382802E-3</v>
      </c>
      <c r="L697" s="5">
        <f t="shared" si="139"/>
        <v>1.2012537958121207E-8</v>
      </c>
      <c r="M697" s="6">
        <f t="shared" si="137"/>
        <v>3.5105209904870737E-5</v>
      </c>
      <c r="N697">
        <f t="shared" si="138"/>
        <v>2.24E-4</v>
      </c>
      <c r="O697">
        <f t="shared" si="146"/>
        <v>0.1302774427020503</v>
      </c>
      <c r="P697">
        <f t="shared" si="140"/>
        <v>1.1571380531137669</v>
      </c>
      <c r="Q697">
        <f t="shared" si="141"/>
        <v>0.12421044646984052</v>
      </c>
      <c r="R697">
        <f t="shared" si="142"/>
        <v>0.12421044646984018</v>
      </c>
    </row>
    <row r="698" spans="6:18">
      <c r="F698">
        <f t="shared" si="147"/>
        <v>69.600000000000321</v>
      </c>
      <c r="G698">
        <f t="shared" si="135"/>
        <v>327.5852316043426</v>
      </c>
      <c r="H698">
        <f t="shared" si="143"/>
        <v>1.3027744270205031</v>
      </c>
      <c r="I698" s="4">
        <f t="shared" si="136"/>
        <v>1.2500000000000001E-5</v>
      </c>
      <c r="J698" s="5">
        <f t="shared" si="144"/>
        <v>1.0772321428571281E-6</v>
      </c>
      <c r="K698" s="5">
        <f t="shared" si="145"/>
        <v>1.4219925516382802E-3</v>
      </c>
      <c r="L698" s="5">
        <f t="shared" si="139"/>
        <v>1.2044272533997558E-8</v>
      </c>
      <c r="M698" s="6">
        <f t="shared" si="137"/>
        <v>3.5167009723960986E-5</v>
      </c>
      <c r="N698">
        <f t="shared" si="138"/>
        <v>2.24E-4</v>
      </c>
      <c r="O698">
        <f t="shared" si="146"/>
        <v>0.1302774427020503</v>
      </c>
      <c r="P698">
        <f t="shared" si="140"/>
        <v>1.1571640038269497</v>
      </c>
      <c r="Q698">
        <f t="shared" si="141"/>
        <v>0.12418831360849424</v>
      </c>
      <c r="R698">
        <f t="shared" si="142"/>
        <v>0.1241883136084939</v>
      </c>
    </row>
    <row r="699" spans="6:18">
      <c r="F699">
        <f t="shared" si="147"/>
        <v>69.700000000000315</v>
      </c>
      <c r="G699">
        <f t="shared" si="135"/>
        <v>327.5852316043426</v>
      </c>
      <c r="H699">
        <f t="shared" si="143"/>
        <v>1.3027744270205031</v>
      </c>
      <c r="I699" s="4">
        <f t="shared" si="136"/>
        <v>1.2500000000000001E-5</v>
      </c>
      <c r="J699" s="5">
        <f t="shared" si="144"/>
        <v>1.0772321428571281E-6</v>
      </c>
      <c r="K699" s="5">
        <f t="shared" si="145"/>
        <v>1.4232425516382801E-3</v>
      </c>
      <c r="L699" s="5">
        <f t="shared" si="139"/>
        <v>1.2076062951390831E-8</v>
      </c>
      <c r="M699" s="6">
        <f t="shared" si="137"/>
        <v>3.5228863891958941E-5</v>
      </c>
      <c r="N699">
        <f t="shared" si="138"/>
        <v>2.24E-4</v>
      </c>
      <c r="O699">
        <f t="shared" si="146"/>
        <v>0.1302774427020503</v>
      </c>
      <c r="P699">
        <f t="shared" si="140"/>
        <v>1.1571898632924211</v>
      </c>
      <c r="Q699">
        <f t="shared" si="141"/>
        <v>0.1241662585705561</v>
      </c>
      <c r="R699">
        <f t="shared" si="142"/>
        <v>0.12416625857055577</v>
      </c>
    </row>
    <row r="700" spans="6:18">
      <c r="F700">
        <f t="shared" si="147"/>
        <v>69.80000000000031</v>
      </c>
      <c r="G700">
        <f t="shared" si="135"/>
        <v>327.5852316043426</v>
      </c>
      <c r="H700">
        <f t="shared" si="143"/>
        <v>1.3027744270205031</v>
      </c>
      <c r="I700" s="4">
        <f t="shared" si="136"/>
        <v>1.2500000000000001E-5</v>
      </c>
      <c r="J700" s="5">
        <f t="shared" si="144"/>
        <v>1.0772321428571281E-6</v>
      </c>
      <c r="K700" s="5">
        <f t="shared" si="145"/>
        <v>1.4244925516382801E-3</v>
      </c>
      <c r="L700" s="5">
        <f t="shared" si="139"/>
        <v>1.2107909259388409E-8</v>
      </c>
      <c r="M700" s="6">
        <f t="shared" si="137"/>
        <v>3.529077240886458E-5</v>
      </c>
      <c r="N700">
        <f t="shared" si="138"/>
        <v>2.24E-4</v>
      </c>
      <c r="O700">
        <f t="shared" si="146"/>
        <v>0.1302774427020503</v>
      </c>
      <c r="P700">
        <f t="shared" si="140"/>
        <v>1.1572156319108848</v>
      </c>
      <c r="Q700">
        <f t="shared" si="141"/>
        <v>0.12414428101427391</v>
      </c>
      <c r="R700">
        <f t="shared" si="142"/>
        <v>0.12414428101427358</v>
      </c>
    </row>
    <row r="701" spans="6:18">
      <c r="F701">
        <f t="shared" si="147"/>
        <v>69.900000000000304</v>
      </c>
      <c r="G701">
        <f t="shared" si="135"/>
        <v>327.5852316043426</v>
      </c>
      <c r="H701">
        <f t="shared" si="143"/>
        <v>1.3027744270205031</v>
      </c>
      <c r="I701" s="4">
        <f t="shared" si="136"/>
        <v>1.2500000000000001E-5</v>
      </c>
      <c r="J701" s="5">
        <f t="shared" si="144"/>
        <v>1.0772321428571281E-6</v>
      </c>
      <c r="K701" s="5">
        <f t="shared" si="145"/>
        <v>1.42574255163828E-3</v>
      </c>
      <c r="L701" s="5">
        <f t="shared" si="139"/>
        <v>1.2139811507077681E-8</v>
      </c>
      <c r="M701" s="6">
        <f t="shared" si="137"/>
        <v>3.5352735274677918E-5</v>
      </c>
      <c r="N701">
        <f t="shared" si="138"/>
        <v>2.24E-4</v>
      </c>
      <c r="O701">
        <f t="shared" si="146"/>
        <v>0.1302774427020503</v>
      </c>
      <c r="P701">
        <f t="shared" si="140"/>
        <v>1.1572413100809342</v>
      </c>
      <c r="Q701">
        <f t="shared" si="141"/>
        <v>0.12412238059969476</v>
      </c>
      <c r="R701">
        <f t="shared" si="142"/>
        <v>0.12412238059969442</v>
      </c>
    </row>
    <row r="702" spans="6:18">
      <c r="F702">
        <f t="shared" si="147"/>
        <v>70.000000000000298</v>
      </c>
      <c r="G702">
        <f t="shared" si="135"/>
        <v>327.5852316043426</v>
      </c>
      <c r="H702">
        <f t="shared" si="143"/>
        <v>1.3027744270205031</v>
      </c>
      <c r="I702" s="4">
        <f t="shared" si="136"/>
        <v>1.2500000000000001E-5</v>
      </c>
      <c r="J702" s="5">
        <f t="shared" si="144"/>
        <v>1.0772321428571281E-6</v>
      </c>
      <c r="K702" s="5">
        <f t="shared" si="145"/>
        <v>1.42699255163828E-3</v>
      </c>
      <c r="L702" s="5">
        <f t="shared" si="139"/>
        <v>1.2171769743546027E-8</v>
      </c>
      <c r="M702" s="6">
        <f t="shared" si="137"/>
        <v>3.5414752489398941E-5</v>
      </c>
      <c r="N702">
        <f t="shared" si="138"/>
        <v>2.24E-4</v>
      </c>
      <c r="O702">
        <f t="shared" si="146"/>
        <v>0.1302774427020503</v>
      </c>
      <c r="P702">
        <f t="shared" si="140"/>
        <v>1.1572668981990661</v>
      </c>
      <c r="Q702">
        <f t="shared" si="141"/>
        <v>0.12410055698865406</v>
      </c>
      <c r="R702">
        <f t="shared" si="142"/>
        <v>0.12410055698865373</v>
      </c>
    </row>
    <row r="703" spans="6:18">
      <c r="F703">
        <f t="shared" si="147"/>
        <v>70.100000000000293</v>
      </c>
      <c r="G703">
        <f t="shared" si="135"/>
        <v>327.5852316043426</v>
      </c>
      <c r="H703">
        <f t="shared" si="143"/>
        <v>1.3027744270205031</v>
      </c>
      <c r="I703" s="4">
        <f t="shared" si="136"/>
        <v>1.2500000000000001E-5</v>
      </c>
      <c r="J703" s="5">
        <f t="shared" si="144"/>
        <v>1.0772321428571281E-6</v>
      </c>
      <c r="K703" s="5">
        <f t="shared" si="145"/>
        <v>1.4282425516382799E-3</v>
      </c>
      <c r="L703" s="5">
        <f t="shared" si="139"/>
        <v>1.2203784017880836E-8</v>
      </c>
      <c r="M703" s="6">
        <f t="shared" si="137"/>
        <v>3.5476824053027662E-5</v>
      </c>
      <c r="N703">
        <f t="shared" si="138"/>
        <v>2.24E-4</v>
      </c>
      <c r="O703">
        <f t="shared" si="146"/>
        <v>0.1302774427020503</v>
      </c>
      <c r="P703">
        <f t="shared" si="140"/>
        <v>1.1572923966596942</v>
      </c>
      <c r="Q703">
        <f t="shared" si="141"/>
        <v>0.12407880984476456</v>
      </c>
      <c r="R703">
        <f t="shared" si="142"/>
        <v>0.12407880984476423</v>
      </c>
    </row>
    <row r="704" spans="6:18">
      <c r="F704">
        <f t="shared" si="147"/>
        <v>70.200000000000287</v>
      </c>
      <c r="G704">
        <f t="shared" si="135"/>
        <v>327.5852316043426</v>
      </c>
      <c r="H704">
        <f t="shared" si="143"/>
        <v>1.3027744270205031</v>
      </c>
      <c r="I704" s="4">
        <f t="shared" si="136"/>
        <v>1.2500000000000001E-5</v>
      </c>
      <c r="J704" s="5">
        <f t="shared" si="144"/>
        <v>1.0772321428571281E-6</v>
      </c>
      <c r="K704" s="5">
        <f t="shared" si="145"/>
        <v>1.4294925516382798E-3</v>
      </c>
      <c r="L704" s="5">
        <f t="shared" si="139"/>
        <v>1.2235854379169492E-8</v>
      </c>
      <c r="M704" s="6">
        <f t="shared" si="137"/>
        <v>3.5538949965564082E-5</v>
      </c>
      <c r="N704">
        <f t="shared" si="138"/>
        <v>2.24E-4</v>
      </c>
      <c r="O704">
        <f t="shared" si="146"/>
        <v>0.1302774427020503</v>
      </c>
      <c r="P704">
        <f t="shared" si="140"/>
        <v>1.1573178058551601</v>
      </c>
      <c r="Q704">
        <f t="shared" si="141"/>
        <v>0.12405713883340544</v>
      </c>
      <c r="R704">
        <f t="shared" si="142"/>
        <v>0.12405713883340511</v>
      </c>
    </row>
    <row r="705" spans="6:18">
      <c r="F705">
        <f t="shared" si="147"/>
        <v>70.300000000000281</v>
      </c>
      <c r="G705">
        <f t="shared" si="135"/>
        <v>327.5852316043426</v>
      </c>
      <c r="H705">
        <f t="shared" si="143"/>
        <v>1.3027744270205031</v>
      </c>
      <c r="I705" s="4">
        <f t="shared" si="136"/>
        <v>1.2500000000000001E-5</v>
      </c>
      <c r="J705" s="5">
        <f t="shared" si="144"/>
        <v>1.0772321428571281E-6</v>
      </c>
      <c r="K705" s="5">
        <f t="shared" si="145"/>
        <v>1.4307425516382798E-3</v>
      </c>
      <c r="L705" s="5">
        <f t="shared" si="139"/>
        <v>1.226798087649938E-8</v>
      </c>
      <c r="M705" s="6">
        <f t="shared" si="137"/>
        <v>3.5601130227008193E-5</v>
      </c>
      <c r="N705">
        <f t="shared" si="138"/>
        <v>2.24E-4</v>
      </c>
      <c r="O705">
        <f t="shared" si="146"/>
        <v>0.1302774427020503</v>
      </c>
      <c r="P705">
        <f t="shared" si="140"/>
        <v>1.1573431261757468</v>
      </c>
      <c r="Q705">
        <f t="shared" si="141"/>
        <v>0.1240355436217115</v>
      </c>
      <c r="R705">
        <f t="shared" si="142"/>
        <v>0.12403554362171117</v>
      </c>
    </row>
    <row r="706" spans="6:18">
      <c r="F706">
        <f t="shared" si="147"/>
        <v>70.400000000000276</v>
      </c>
      <c r="G706">
        <f t="shared" ref="G706:G769" si="148">Tc+R_*F706</f>
        <v>327.5852316043426</v>
      </c>
      <c r="H706">
        <f t="shared" si="143"/>
        <v>1.3027744270205031</v>
      </c>
      <c r="I706" s="4">
        <f t="shared" ref="I706:I769" si="149">we</f>
        <v>1.2500000000000001E-5</v>
      </c>
      <c r="J706" s="5">
        <f t="shared" si="144"/>
        <v>1.0772321428571281E-6</v>
      </c>
      <c r="K706" s="5">
        <f t="shared" si="145"/>
        <v>1.4319925516382797E-3</v>
      </c>
      <c r="L706" s="5">
        <f t="shared" si="139"/>
        <v>1.2300163558957886E-8</v>
      </c>
      <c r="M706" s="6">
        <f t="shared" ref="M706:M769" si="150">f2_*f3_/f1_/K706*L706</f>
        <v>3.566336483735999E-5</v>
      </c>
      <c r="N706">
        <f t="shared" ref="N706:N769" si="151">del_dl</f>
        <v>2.24E-4</v>
      </c>
      <c r="O706">
        <f t="shared" si="146"/>
        <v>0.1302774427020503</v>
      </c>
      <c r="P706">
        <f t="shared" si="140"/>
        <v>1.1573683580096925</v>
      </c>
      <c r="Q706">
        <f t="shared" si="141"/>
        <v>0.12401402387856245</v>
      </c>
      <c r="R706">
        <f t="shared" si="142"/>
        <v>0.12401402387856211</v>
      </c>
    </row>
    <row r="707" spans="6:18">
      <c r="F707">
        <f t="shared" si="147"/>
        <v>70.50000000000027</v>
      </c>
      <c r="G707">
        <f t="shared" si="148"/>
        <v>327.5852316043426</v>
      </c>
      <c r="H707">
        <f t="shared" si="143"/>
        <v>1.3027744270205031</v>
      </c>
      <c r="I707" s="4">
        <f t="shared" si="149"/>
        <v>1.2500000000000001E-5</v>
      </c>
      <c r="J707" s="5">
        <f t="shared" si="144"/>
        <v>1.0772321428571281E-6</v>
      </c>
      <c r="K707" s="5">
        <f t="shared" si="145"/>
        <v>1.4332425516382797E-3</v>
      </c>
      <c r="L707" s="5">
        <f t="shared" ref="L707:L770" si="152">K707^3*4/3*PI()</f>
        <v>1.2332402475632394E-8</v>
      </c>
      <c r="M707" s="6">
        <f t="shared" si="150"/>
        <v>3.5725653796619492E-5</v>
      </c>
      <c r="N707">
        <f t="shared" si="151"/>
        <v>2.24E-4</v>
      </c>
      <c r="O707">
        <f t="shared" si="146"/>
        <v>0.1302774427020503</v>
      </c>
      <c r="P707">
        <f t="shared" ref="P707:P770" si="153">R707*O707+(1-R707)*H707</f>
        <v>1.1573935017432009</v>
      </c>
      <c r="Q707">
        <f t="shared" ref="Q707:Q770" si="154">Q706+pl/ps*Dl/N706*((Tc-Tf)/ml-Co)/H706/(1-kpart)*M706*dt/L706-Q706*3/K706*we*dt</f>
        <v>0.12399257927457219</v>
      </c>
      <c r="R707">
        <f t="shared" ref="R707:R770" si="155">esidtGeral(R706,K706,MAX(I706,J706),pl,ps,kpart,H706,(H707-H706)/dt,M706,L706,Dl,N706,Co,dt)</f>
        <v>0.12399257927457186</v>
      </c>
    </row>
    <row r="708" spans="6:18">
      <c r="F708">
        <f t="shared" si="147"/>
        <v>70.600000000000264</v>
      </c>
      <c r="G708">
        <f t="shared" si="148"/>
        <v>327.5852316043426</v>
      </c>
      <c r="H708">
        <f t="shared" si="143"/>
        <v>1.3027744270205031</v>
      </c>
      <c r="I708" s="4">
        <f t="shared" si="149"/>
        <v>1.2500000000000001E-5</v>
      </c>
      <c r="J708" s="5">
        <f t="shared" si="144"/>
        <v>1.0772321428571281E-6</v>
      </c>
      <c r="K708" s="5">
        <f t="shared" si="145"/>
        <v>1.4344925516382796E-3</v>
      </c>
      <c r="L708" s="5">
        <f t="shared" si="152"/>
        <v>1.2364697675610292E-8</v>
      </c>
      <c r="M708" s="6">
        <f t="shared" si="150"/>
        <v>3.5787997104786685E-5</v>
      </c>
      <c r="N708">
        <f t="shared" si="151"/>
        <v>2.24E-4</v>
      </c>
      <c r="O708">
        <f t="shared" si="146"/>
        <v>0.1302774427020503</v>
      </c>
      <c r="P708">
        <f t="shared" si="153"/>
        <v>1.1574185577604554</v>
      </c>
      <c r="Q708">
        <f t="shared" si="154"/>
        <v>0.12397120948207831</v>
      </c>
      <c r="R708">
        <f t="shared" si="155"/>
        <v>0.12397120948207797</v>
      </c>
    </row>
    <row r="709" spans="6:18">
      <c r="F709">
        <f t="shared" si="147"/>
        <v>70.700000000000259</v>
      </c>
      <c r="G709">
        <f t="shared" si="148"/>
        <v>327.5852316043426</v>
      </c>
      <c r="H709">
        <f t="shared" si="143"/>
        <v>1.3027744270205031</v>
      </c>
      <c r="I709" s="4">
        <f t="shared" si="149"/>
        <v>1.2500000000000001E-5</v>
      </c>
      <c r="J709" s="5">
        <f t="shared" si="144"/>
        <v>1.0772321428571281E-6</v>
      </c>
      <c r="K709" s="5">
        <f t="shared" si="145"/>
        <v>1.4357425516382796E-3</v>
      </c>
      <c r="L709" s="5">
        <f t="shared" si="152"/>
        <v>1.239704920797896E-8</v>
      </c>
      <c r="M709" s="6">
        <f t="shared" si="150"/>
        <v>3.5850394761861564E-5</v>
      </c>
      <c r="N709">
        <f t="shared" si="151"/>
        <v>2.24E-4</v>
      </c>
      <c r="O709">
        <f t="shared" si="146"/>
        <v>0.1302774427020503</v>
      </c>
      <c r="P709">
        <f t="shared" si="153"/>
        <v>1.1574435264436307</v>
      </c>
      <c r="Q709">
        <f t="shared" si="154"/>
        <v>0.12394991417513149</v>
      </c>
      <c r="R709">
        <f t="shared" si="155"/>
        <v>0.12394991417513115</v>
      </c>
    </row>
    <row r="710" spans="6:18">
      <c r="F710">
        <f t="shared" si="147"/>
        <v>70.800000000000253</v>
      </c>
      <c r="G710">
        <f t="shared" si="148"/>
        <v>327.5852316043426</v>
      </c>
      <c r="H710">
        <f t="shared" si="143"/>
        <v>1.3027744270205031</v>
      </c>
      <c r="I710" s="4">
        <f t="shared" si="149"/>
        <v>1.2500000000000001E-5</v>
      </c>
      <c r="J710" s="5">
        <f t="shared" si="144"/>
        <v>1.0772321428571281E-6</v>
      </c>
      <c r="K710" s="5">
        <f t="shared" si="145"/>
        <v>1.4369925516382795E-3</v>
      </c>
      <c r="L710" s="5">
        <f t="shared" si="152"/>
        <v>1.2429457121825788E-8</v>
      </c>
      <c r="M710" s="6">
        <f t="shared" si="150"/>
        <v>3.5912846767844141E-5</v>
      </c>
      <c r="N710">
        <f t="shared" si="151"/>
        <v>2.24E-4</v>
      </c>
      <c r="O710">
        <f t="shared" si="146"/>
        <v>0.1302774427020503</v>
      </c>
      <c r="P710">
        <f t="shared" si="153"/>
        <v>1.157468408172905</v>
      </c>
      <c r="Q710">
        <f t="shared" si="154"/>
        <v>0.12392869302948512</v>
      </c>
      <c r="R710">
        <f t="shared" si="155"/>
        <v>0.12392869302948478</v>
      </c>
    </row>
    <row r="711" spans="6:18">
      <c r="F711">
        <f t="shared" si="147"/>
        <v>70.900000000000247</v>
      </c>
      <c r="G711">
        <f t="shared" si="148"/>
        <v>327.5852316043426</v>
      </c>
      <c r="H711">
        <f t="shared" si="143"/>
        <v>1.3027744270205031</v>
      </c>
      <c r="I711" s="4">
        <f t="shared" si="149"/>
        <v>1.2500000000000001E-5</v>
      </c>
      <c r="J711" s="5">
        <f t="shared" si="144"/>
        <v>1.0772321428571281E-6</v>
      </c>
      <c r="K711" s="5">
        <f t="shared" si="145"/>
        <v>1.4382425516382795E-3</v>
      </c>
      <c r="L711" s="5">
        <f t="shared" si="152"/>
        <v>1.2461921466238163E-8</v>
      </c>
      <c r="M711" s="6">
        <f t="shared" si="150"/>
        <v>3.5975353122734423E-5</v>
      </c>
      <c r="N711">
        <f t="shared" si="151"/>
        <v>2.24E-4</v>
      </c>
      <c r="O711">
        <f t="shared" si="146"/>
        <v>0.1302774427020503</v>
      </c>
      <c r="P711">
        <f t="shared" si="153"/>
        <v>1.1574932033264718</v>
      </c>
      <c r="Q711">
        <f t="shared" si="154"/>
        <v>0.12390754572258489</v>
      </c>
      <c r="R711">
        <f t="shared" si="155"/>
        <v>0.12390754572258456</v>
      </c>
    </row>
    <row r="712" spans="6:18">
      <c r="F712">
        <f t="shared" si="147"/>
        <v>71.000000000000242</v>
      </c>
      <c r="G712">
        <f t="shared" si="148"/>
        <v>327.5852316043426</v>
      </c>
      <c r="H712">
        <f t="shared" si="143"/>
        <v>1.3027744270205031</v>
      </c>
      <c r="I712" s="4">
        <f t="shared" si="149"/>
        <v>1.2500000000000001E-5</v>
      </c>
      <c r="J712" s="5">
        <f t="shared" si="144"/>
        <v>1.0772321428571281E-6</v>
      </c>
      <c r="K712" s="5">
        <f t="shared" si="145"/>
        <v>1.4394925516382794E-3</v>
      </c>
      <c r="L712" s="5">
        <f t="shared" si="152"/>
        <v>1.2494442290303459E-8</v>
      </c>
      <c r="M712" s="6">
        <f t="shared" si="150"/>
        <v>3.6037913826532376E-5</v>
      </c>
      <c r="N712">
        <f t="shared" si="151"/>
        <v>2.24E-4</v>
      </c>
      <c r="O712">
        <f t="shared" si="146"/>
        <v>0.1302774427020503</v>
      </c>
      <c r="P712">
        <f t="shared" si="153"/>
        <v>1.1575179122805535</v>
      </c>
      <c r="Q712">
        <f t="shared" si="154"/>
        <v>0.12388647193355852</v>
      </c>
      <c r="R712">
        <f t="shared" si="155"/>
        <v>0.1238864719335582</v>
      </c>
    </row>
    <row r="713" spans="6:18">
      <c r="F713">
        <f t="shared" si="147"/>
        <v>71.100000000000236</v>
      </c>
      <c r="G713">
        <f t="shared" si="148"/>
        <v>327.5852316043426</v>
      </c>
      <c r="H713">
        <f t="shared" si="143"/>
        <v>1.3027744270205031</v>
      </c>
      <c r="I713" s="4">
        <f t="shared" si="149"/>
        <v>1.2500000000000001E-5</v>
      </c>
      <c r="J713" s="5">
        <f t="shared" si="144"/>
        <v>1.0772321428571281E-6</v>
      </c>
      <c r="K713" s="5">
        <f t="shared" si="145"/>
        <v>1.4407425516382794E-3</v>
      </c>
      <c r="L713" s="5">
        <f t="shared" si="152"/>
        <v>1.2527019643109075E-8</v>
      </c>
      <c r="M713" s="6">
        <f t="shared" si="150"/>
        <v>3.6100528879238035E-5</v>
      </c>
      <c r="N713">
        <f t="shared" si="151"/>
        <v>2.24E-4</v>
      </c>
      <c r="O713">
        <f t="shared" si="146"/>
        <v>0.1302774427020503</v>
      </c>
      <c r="P713">
        <f t="shared" si="153"/>
        <v>1.1575425354094111</v>
      </c>
      <c r="Q713">
        <f t="shared" si="154"/>
        <v>0.12386547134320555</v>
      </c>
      <c r="R713">
        <f t="shared" si="155"/>
        <v>0.12386547134320523</v>
      </c>
    </row>
    <row r="714" spans="6:18">
      <c r="F714">
        <f t="shared" si="147"/>
        <v>71.20000000000023</v>
      </c>
      <c r="G714">
        <f t="shared" si="148"/>
        <v>327.5852316043426</v>
      </c>
      <c r="H714">
        <f t="shared" si="143"/>
        <v>1.3027744270205031</v>
      </c>
      <c r="I714" s="4">
        <f t="shared" si="149"/>
        <v>1.2500000000000001E-5</v>
      </c>
      <c r="J714" s="5">
        <f t="shared" si="144"/>
        <v>1.0772321428571281E-6</v>
      </c>
      <c r="K714" s="5">
        <f t="shared" si="145"/>
        <v>1.4419925516382793E-3</v>
      </c>
      <c r="L714" s="5">
        <f t="shared" si="152"/>
        <v>1.2559653573742391E-8</v>
      </c>
      <c r="M714" s="6">
        <f t="shared" si="150"/>
        <v>3.61631982808514E-5</v>
      </c>
      <c r="N714">
        <f t="shared" si="151"/>
        <v>2.24E-4</v>
      </c>
      <c r="O714">
        <f t="shared" si="146"/>
        <v>0.1302774427020503</v>
      </c>
      <c r="P714">
        <f t="shared" si="153"/>
        <v>1.1575670730853584</v>
      </c>
      <c r="Q714">
        <f t="shared" si="154"/>
        <v>0.12384454363398713</v>
      </c>
      <c r="R714">
        <f t="shared" si="155"/>
        <v>0.12384454363398682</v>
      </c>
    </row>
    <row r="715" spans="6:18">
      <c r="F715">
        <f t="shared" si="147"/>
        <v>71.300000000000225</v>
      </c>
      <c r="G715">
        <f t="shared" si="148"/>
        <v>327.5852316043426</v>
      </c>
      <c r="H715">
        <f t="shared" si="143"/>
        <v>1.3027744270205031</v>
      </c>
      <c r="I715" s="4">
        <f t="shared" si="149"/>
        <v>1.2500000000000001E-5</v>
      </c>
      <c r="J715" s="5">
        <f t="shared" si="144"/>
        <v>1.0772321428571281E-6</v>
      </c>
      <c r="K715" s="5">
        <f t="shared" si="145"/>
        <v>1.4432425516382793E-3</v>
      </c>
      <c r="L715" s="5">
        <f t="shared" si="152"/>
        <v>1.2592344131290788E-8</v>
      </c>
      <c r="M715" s="6">
        <f t="shared" si="150"/>
        <v>3.6225922031372442E-5</v>
      </c>
      <c r="N715">
        <f t="shared" si="151"/>
        <v>2.24E-4</v>
      </c>
      <c r="O715">
        <f t="shared" si="146"/>
        <v>0.1302774427020503</v>
      </c>
      <c r="P715">
        <f t="shared" si="153"/>
        <v>1.1575915256787721</v>
      </c>
      <c r="Q715">
        <f t="shared" si="154"/>
        <v>0.123823688490016</v>
      </c>
      <c r="R715">
        <f t="shared" si="155"/>
        <v>0.1238236884900157</v>
      </c>
    </row>
    <row r="716" spans="6:18">
      <c r="F716">
        <f t="shared" si="147"/>
        <v>71.400000000000219</v>
      </c>
      <c r="G716">
        <f t="shared" si="148"/>
        <v>327.5852316043426</v>
      </c>
      <c r="H716">
        <f t="shared" si="143"/>
        <v>1.3027744270205031</v>
      </c>
      <c r="I716" s="4">
        <f t="shared" si="149"/>
        <v>1.2500000000000001E-5</v>
      </c>
      <c r="J716" s="5">
        <f t="shared" si="144"/>
        <v>1.0772321428571281E-6</v>
      </c>
      <c r="K716" s="5">
        <f t="shared" si="145"/>
        <v>1.4444925516382792E-3</v>
      </c>
      <c r="L716" s="5">
        <f t="shared" si="152"/>
        <v>1.2625091364841657E-8</v>
      </c>
      <c r="M716" s="6">
        <f t="shared" si="150"/>
        <v>3.6288700130801183E-5</v>
      </c>
      <c r="N716">
        <f t="shared" si="151"/>
        <v>2.24E-4</v>
      </c>
      <c r="O716">
        <f t="shared" si="146"/>
        <v>0.1302774427020503</v>
      </c>
      <c r="P716">
        <f t="shared" si="153"/>
        <v>1.1576158935581045</v>
      </c>
      <c r="Q716">
        <f t="shared" si="154"/>
        <v>0.12380290559704643</v>
      </c>
      <c r="R716">
        <f t="shared" si="155"/>
        <v>0.12380290559704613</v>
      </c>
    </row>
    <row r="717" spans="6:18">
      <c r="F717">
        <f t="shared" si="147"/>
        <v>71.500000000000213</v>
      </c>
      <c r="G717">
        <f t="shared" si="148"/>
        <v>327.5852316043426</v>
      </c>
      <c r="H717">
        <f t="shared" si="143"/>
        <v>1.3027744270205031</v>
      </c>
      <c r="I717" s="4">
        <f t="shared" si="149"/>
        <v>1.2500000000000001E-5</v>
      </c>
      <c r="J717" s="5">
        <f t="shared" si="144"/>
        <v>1.0772321428571281E-6</v>
      </c>
      <c r="K717" s="5">
        <f t="shared" si="145"/>
        <v>1.4457425516382792E-3</v>
      </c>
      <c r="L717" s="5">
        <f t="shared" si="152"/>
        <v>1.2657895323482378E-8</v>
      </c>
      <c r="M717" s="6">
        <f t="shared" si="150"/>
        <v>3.6351532579137609E-5</v>
      </c>
      <c r="N717">
        <f t="shared" si="151"/>
        <v>2.24E-4</v>
      </c>
      <c r="O717">
        <f t="shared" si="146"/>
        <v>0.1302774427020503</v>
      </c>
      <c r="P717">
        <f t="shared" si="153"/>
        <v>1.1576401770898943</v>
      </c>
      <c r="Q717">
        <f t="shared" si="154"/>
        <v>0.12378219464246432</v>
      </c>
      <c r="R717">
        <f t="shared" si="155"/>
        <v>0.12378219464246401</v>
      </c>
    </row>
    <row r="718" spans="6:18">
      <c r="F718">
        <f t="shared" si="147"/>
        <v>71.600000000000207</v>
      </c>
      <c r="G718">
        <f t="shared" si="148"/>
        <v>327.5852316043426</v>
      </c>
      <c r="H718">
        <f t="shared" si="143"/>
        <v>1.3027744270205031</v>
      </c>
      <c r="I718" s="4">
        <f t="shared" si="149"/>
        <v>1.2500000000000001E-5</v>
      </c>
      <c r="J718" s="5">
        <f t="shared" si="144"/>
        <v>1.0772321428571281E-6</v>
      </c>
      <c r="K718" s="5">
        <f t="shared" si="145"/>
        <v>1.4469925516382791E-3</v>
      </c>
      <c r="L718" s="5">
        <f t="shared" si="152"/>
        <v>1.269075605630034E-8</v>
      </c>
      <c r="M718" s="6">
        <f t="shared" si="150"/>
        <v>3.6414419376381733E-5</v>
      </c>
      <c r="N718">
        <f t="shared" si="151"/>
        <v>2.24E-4</v>
      </c>
      <c r="O718">
        <f t="shared" si="146"/>
        <v>0.1302774427020503</v>
      </c>
      <c r="P718">
        <f t="shared" si="153"/>
        <v>1.1576643766387795</v>
      </c>
      <c r="Q718">
        <f t="shared" si="154"/>
        <v>0.12376155531527726</v>
      </c>
      <c r="R718">
        <f t="shared" si="155"/>
        <v>0.12376155531527697</v>
      </c>
    </row>
    <row r="719" spans="6:18">
      <c r="F719">
        <f t="shared" si="147"/>
        <v>71.700000000000202</v>
      </c>
      <c r="G719">
        <f t="shared" si="148"/>
        <v>327.5852316043426</v>
      </c>
      <c r="H719">
        <f t="shared" si="143"/>
        <v>1.3027744270205031</v>
      </c>
      <c r="I719" s="4">
        <f t="shared" si="149"/>
        <v>1.2500000000000001E-5</v>
      </c>
      <c r="J719" s="5">
        <f t="shared" si="144"/>
        <v>1.0772321428571281E-6</v>
      </c>
      <c r="K719" s="5">
        <f t="shared" si="145"/>
        <v>1.4482425516382791E-3</v>
      </c>
      <c r="L719" s="5">
        <f t="shared" si="152"/>
        <v>1.2723673612382931E-8</v>
      </c>
      <c r="M719" s="6">
        <f t="shared" si="150"/>
        <v>3.6477360522533563E-5</v>
      </c>
      <c r="N719">
        <f t="shared" si="151"/>
        <v>2.24E-4</v>
      </c>
      <c r="O719">
        <f t="shared" si="146"/>
        <v>0.1302774427020503</v>
      </c>
      <c r="P719">
        <f t="shared" si="153"/>
        <v>1.1576884925675077</v>
      </c>
      <c r="Q719">
        <f t="shared" si="154"/>
        <v>0.1237409873061048</v>
      </c>
      <c r="R719">
        <f t="shared" si="155"/>
        <v>0.12374098730610453</v>
      </c>
    </row>
    <row r="720" spans="6:18">
      <c r="F720">
        <f t="shared" si="147"/>
        <v>71.800000000000196</v>
      </c>
      <c r="G720">
        <f t="shared" si="148"/>
        <v>327.5852316043426</v>
      </c>
      <c r="H720">
        <f t="shared" si="143"/>
        <v>1.3027744270205031</v>
      </c>
      <c r="I720" s="4">
        <f t="shared" si="149"/>
        <v>1.2500000000000001E-5</v>
      </c>
      <c r="J720" s="5">
        <f t="shared" si="144"/>
        <v>1.0772321428571281E-6</v>
      </c>
      <c r="K720" s="5">
        <f t="shared" si="145"/>
        <v>1.449492551638279E-3</v>
      </c>
      <c r="L720" s="5">
        <f t="shared" si="152"/>
        <v>1.2756648040817528E-8</v>
      </c>
      <c r="M720" s="6">
        <f t="shared" si="150"/>
        <v>3.654035601759307E-5</v>
      </c>
      <c r="N720">
        <f t="shared" si="151"/>
        <v>2.24E-4</v>
      </c>
      <c r="O720">
        <f t="shared" si="146"/>
        <v>0.1302774427020503</v>
      </c>
      <c r="P720">
        <f t="shared" si="153"/>
        <v>1.1577125252369478</v>
      </c>
      <c r="Q720">
        <f t="shared" si="154"/>
        <v>0.1237204903071687</v>
      </c>
      <c r="R720">
        <f t="shared" si="155"/>
        <v>0.12372049030716842</v>
      </c>
    </row>
    <row r="721" spans="6:18">
      <c r="F721">
        <f t="shared" si="147"/>
        <v>71.90000000000019</v>
      </c>
      <c r="G721">
        <f t="shared" si="148"/>
        <v>327.5852316043426</v>
      </c>
      <c r="H721">
        <f t="shared" si="143"/>
        <v>1.3027744270205031</v>
      </c>
      <c r="I721" s="4">
        <f t="shared" si="149"/>
        <v>1.2500000000000001E-5</v>
      </c>
      <c r="J721" s="5">
        <f t="shared" si="144"/>
        <v>1.0772321428571281E-6</v>
      </c>
      <c r="K721" s="5">
        <f t="shared" si="145"/>
        <v>1.450742551638279E-3</v>
      </c>
      <c r="L721" s="5">
        <f t="shared" si="152"/>
        <v>1.2789679390691524E-8</v>
      </c>
      <c r="M721" s="6">
        <f t="shared" si="150"/>
        <v>3.6603405861560284E-5</v>
      </c>
      <c r="N721">
        <f t="shared" si="151"/>
        <v>2.24E-4</v>
      </c>
      <c r="O721">
        <f t="shared" si="146"/>
        <v>0.1302774427020503</v>
      </c>
      <c r="P721">
        <f t="shared" si="153"/>
        <v>1.1577364750061019</v>
      </c>
      <c r="Q721">
        <f t="shared" si="154"/>
        <v>0.12370006401228316</v>
      </c>
      <c r="R721">
        <f t="shared" si="155"/>
        <v>0.12370006401228288</v>
      </c>
    </row>
    <row r="722" spans="6:18">
      <c r="F722">
        <f t="shared" si="147"/>
        <v>72.000000000000185</v>
      </c>
      <c r="G722">
        <f t="shared" si="148"/>
        <v>327.5852316043426</v>
      </c>
      <c r="H722">
        <f t="shared" si="143"/>
        <v>1.3027744270205031</v>
      </c>
      <c r="I722" s="4">
        <f t="shared" si="149"/>
        <v>1.2500000000000001E-5</v>
      </c>
      <c r="J722" s="5">
        <f t="shared" si="144"/>
        <v>1.0772321428571281E-6</v>
      </c>
      <c r="K722" s="5">
        <f t="shared" si="145"/>
        <v>1.4519925516382789E-3</v>
      </c>
      <c r="L722" s="5">
        <f t="shared" si="152"/>
        <v>1.2822767711092299E-8</v>
      </c>
      <c r="M722" s="6">
        <f t="shared" si="150"/>
        <v>3.6666510054435188E-5</v>
      </c>
      <c r="N722">
        <f t="shared" si="151"/>
        <v>2.24E-4</v>
      </c>
      <c r="O722">
        <f t="shared" si="146"/>
        <v>0.1302774427020503</v>
      </c>
      <c r="P722">
        <f t="shared" si="153"/>
        <v>1.1577603422321159</v>
      </c>
      <c r="Q722">
        <f t="shared" si="154"/>
        <v>0.12367970811684535</v>
      </c>
      <c r="R722">
        <f t="shared" si="155"/>
        <v>0.12367970811684507</v>
      </c>
    </row>
    <row r="723" spans="6:18">
      <c r="F723">
        <f t="shared" si="147"/>
        <v>72.100000000000179</v>
      </c>
      <c r="G723">
        <f t="shared" si="148"/>
        <v>327.5852316043426</v>
      </c>
      <c r="H723">
        <f t="shared" ref="H723:H786" si="156">(G723-Tf)/ml</f>
        <v>1.3027744270205031</v>
      </c>
      <c r="I723" s="4">
        <f t="shared" si="149"/>
        <v>1.2500000000000001E-5</v>
      </c>
      <c r="J723" s="5">
        <f t="shared" ref="J723:J786" si="157">Glob(H723,N723,Dl,Co,kpart)</f>
        <v>1.0772321428571281E-6</v>
      </c>
      <c r="K723" s="5">
        <f t="shared" ref="K723:K786" si="158">I722*dt+K722</f>
        <v>1.4532425516382789E-3</v>
      </c>
      <c r="L723" s="5">
        <f t="shared" si="152"/>
        <v>1.2855913051107243E-8</v>
      </c>
      <c r="M723" s="6">
        <f t="shared" si="150"/>
        <v>3.6729668596217785E-5</v>
      </c>
      <c r="N723">
        <f t="shared" si="151"/>
        <v>2.24E-4</v>
      </c>
      <c r="O723">
        <f t="shared" ref="O723:O786" si="159">O722+(kpart*H722-O722)/L722/R722*(L722*(R723-R722)+R722*MAX(I722,J722)*M722*dt)</f>
        <v>0.1302774427020503</v>
      </c>
      <c r="P723">
        <f t="shared" si="153"/>
        <v>1.1577841272702907</v>
      </c>
      <c r="Q723">
        <f t="shared" si="154"/>
        <v>0.1236594223178258</v>
      </c>
      <c r="R723">
        <f t="shared" si="155"/>
        <v>0.12365942231782552</v>
      </c>
    </row>
    <row r="724" spans="6:18">
      <c r="F724">
        <f t="shared" si="147"/>
        <v>72.200000000000173</v>
      </c>
      <c r="G724">
        <f t="shared" si="148"/>
        <v>327.5852316043426</v>
      </c>
      <c r="H724">
        <f t="shared" si="156"/>
        <v>1.3027744270205031</v>
      </c>
      <c r="I724" s="4">
        <f t="shared" si="149"/>
        <v>1.2500000000000001E-5</v>
      </c>
      <c r="J724" s="5">
        <f t="shared" si="157"/>
        <v>1.0772321428571281E-6</v>
      </c>
      <c r="K724" s="5">
        <f t="shared" si="158"/>
        <v>1.4544925516382788E-3</v>
      </c>
      <c r="L724" s="5">
        <f t="shared" si="152"/>
        <v>1.2889115459823734E-8</v>
      </c>
      <c r="M724" s="6">
        <f t="shared" si="150"/>
        <v>3.6792881486908073E-5</v>
      </c>
      <c r="N724">
        <f t="shared" si="151"/>
        <v>2.24E-4</v>
      </c>
      <c r="O724">
        <f t="shared" si="159"/>
        <v>0.1302774427020503</v>
      </c>
      <c r="P724">
        <f t="shared" si="153"/>
        <v>1.1578078304740942</v>
      </c>
      <c r="Q724">
        <f t="shared" si="154"/>
        <v>0.1236392063137589</v>
      </c>
      <c r="R724">
        <f t="shared" si="155"/>
        <v>0.12363920631375862</v>
      </c>
    </row>
    <row r="725" spans="6:18">
      <c r="F725">
        <f t="shared" si="147"/>
        <v>72.300000000000168</v>
      </c>
      <c r="G725">
        <f t="shared" si="148"/>
        <v>327.5852316043426</v>
      </c>
      <c r="H725">
        <f t="shared" si="156"/>
        <v>1.3027744270205031</v>
      </c>
      <c r="I725" s="4">
        <f t="shared" si="149"/>
        <v>1.2500000000000001E-5</v>
      </c>
      <c r="J725" s="5">
        <f t="shared" si="157"/>
        <v>1.0772321428571281E-6</v>
      </c>
      <c r="K725" s="5">
        <f t="shared" si="158"/>
        <v>1.4557425516382788E-3</v>
      </c>
      <c r="L725" s="5">
        <f t="shared" si="152"/>
        <v>1.2922374986329165E-8</v>
      </c>
      <c r="M725" s="6">
        <f t="shared" si="150"/>
        <v>3.685614872650606E-5</v>
      </c>
      <c r="N725">
        <f t="shared" si="151"/>
        <v>2.24E-4</v>
      </c>
      <c r="O725">
        <f t="shared" si="159"/>
        <v>0.1302774427020503</v>
      </c>
      <c r="P725">
        <f t="shared" si="153"/>
        <v>1.1578314521951707</v>
      </c>
      <c r="Q725">
        <f t="shared" si="154"/>
        <v>0.12361905980473356</v>
      </c>
      <c r="R725">
        <f t="shared" si="155"/>
        <v>0.12361905980473328</v>
      </c>
    </row>
    <row r="726" spans="6:18">
      <c r="F726">
        <f t="shared" si="147"/>
        <v>72.400000000000162</v>
      </c>
      <c r="G726">
        <f t="shared" si="148"/>
        <v>327.5852316043426</v>
      </c>
      <c r="H726">
        <f t="shared" si="156"/>
        <v>1.3027744270205031</v>
      </c>
      <c r="I726" s="4">
        <f t="shared" si="149"/>
        <v>1.2500000000000001E-5</v>
      </c>
      <c r="J726" s="5">
        <f t="shared" si="157"/>
        <v>1.0772321428571281E-6</v>
      </c>
      <c r="K726" s="5">
        <f t="shared" si="158"/>
        <v>1.4569925516382787E-3</v>
      </c>
      <c r="L726" s="5">
        <f t="shared" si="152"/>
        <v>1.2955691679710915E-8</v>
      </c>
      <c r="M726" s="6">
        <f t="shared" si="150"/>
        <v>3.6919470315011732E-5</v>
      </c>
      <c r="N726">
        <f t="shared" si="151"/>
        <v>2.24E-4</v>
      </c>
      <c r="O726">
        <f t="shared" si="159"/>
        <v>0.1302774427020503</v>
      </c>
      <c r="P726">
        <f t="shared" si="153"/>
        <v>1.1578549927833541</v>
      </c>
      <c r="Q726">
        <f t="shared" si="154"/>
        <v>0.12359898249238385</v>
      </c>
      <c r="R726">
        <f t="shared" si="155"/>
        <v>0.12359898249238357</v>
      </c>
    </row>
    <row r="727" spans="6:18">
      <c r="F727">
        <f t="shared" si="147"/>
        <v>72.500000000000156</v>
      </c>
      <c r="G727">
        <f t="shared" si="148"/>
        <v>327.5852316043426</v>
      </c>
      <c r="H727">
        <f t="shared" si="156"/>
        <v>1.3027744270205031</v>
      </c>
      <c r="I727" s="4">
        <f t="shared" si="149"/>
        <v>1.2500000000000001E-5</v>
      </c>
      <c r="J727" s="5">
        <f t="shared" si="157"/>
        <v>1.0772321428571281E-6</v>
      </c>
      <c r="K727" s="5">
        <f t="shared" si="158"/>
        <v>1.4582425516382787E-3</v>
      </c>
      <c r="L727" s="5">
        <f t="shared" si="152"/>
        <v>1.2989065589056376E-8</v>
      </c>
      <c r="M727" s="6">
        <f t="shared" si="150"/>
        <v>3.6982846252425116E-5</v>
      </c>
      <c r="N727">
        <f t="shared" si="151"/>
        <v>2.24E-4</v>
      </c>
      <c r="O727">
        <f t="shared" si="159"/>
        <v>0.1302774427020503</v>
      </c>
      <c r="P727">
        <f t="shared" si="153"/>
        <v>1.1578784525866763</v>
      </c>
      <c r="Q727">
        <f t="shared" si="154"/>
        <v>0.12357897407987968</v>
      </c>
      <c r="R727">
        <f t="shared" si="155"/>
        <v>0.12357897407987939</v>
      </c>
    </row>
    <row r="728" spans="6:18">
      <c r="F728">
        <f t="shared" si="147"/>
        <v>72.600000000000151</v>
      </c>
      <c r="G728">
        <f t="shared" si="148"/>
        <v>327.5852316043426</v>
      </c>
      <c r="H728">
        <f t="shared" si="156"/>
        <v>1.3027744270205031</v>
      </c>
      <c r="I728" s="4">
        <f t="shared" si="149"/>
        <v>1.2500000000000001E-5</v>
      </c>
      <c r="J728" s="5">
        <f t="shared" si="157"/>
        <v>1.0772321428571281E-6</v>
      </c>
      <c r="K728" s="5">
        <f t="shared" si="158"/>
        <v>1.4594925516382786E-3</v>
      </c>
      <c r="L728" s="5">
        <f t="shared" si="152"/>
        <v>1.3022496763452927E-8</v>
      </c>
      <c r="M728" s="6">
        <f t="shared" si="150"/>
        <v>3.7046276538746177E-5</v>
      </c>
      <c r="N728">
        <f t="shared" si="151"/>
        <v>2.24E-4</v>
      </c>
      <c r="O728">
        <f t="shared" si="159"/>
        <v>0.1302774427020503</v>
      </c>
      <c r="P728">
        <f t="shared" si="153"/>
        <v>1.1579018319513796</v>
      </c>
      <c r="Q728">
        <f t="shared" si="154"/>
        <v>0.1235590342719176</v>
      </c>
      <c r="R728">
        <f t="shared" si="155"/>
        <v>0.12355903427191731</v>
      </c>
    </row>
    <row r="729" spans="6:18">
      <c r="F729">
        <f t="shared" si="147"/>
        <v>72.700000000000145</v>
      </c>
      <c r="G729">
        <f t="shared" si="148"/>
        <v>327.5852316043426</v>
      </c>
      <c r="H729">
        <f t="shared" si="156"/>
        <v>1.3027744270205031</v>
      </c>
      <c r="I729" s="4">
        <f t="shared" si="149"/>
        <v>1.2500000000000001E-5</v>
      </c>
      <c r="J729" s="5">
        <f t="shared" si="157"/>
        <v>1.0772321428571281E-6</v>
      </c>
      <c r="K729" s="5">
        <f t="shared" si="158"/>
        <v>1.4607425516382786E-3</v>
      </c>
      <c r="L729" s="5">
        <f t="shared" si="152"/>
        <v>1.3055985251987956E-8</v>
      </c>
      <c r="M729" s="6">
        <f t="shared" si="150"/>
        <v>3.7109761173974938E-5</v>
      </c>
      <c r="N729">
        <f t="shared" si="151"/>
        <v>2.24E-4</v>
      </c>
      <c r="O729">
        <f t="shared" si="159"/>
        <v>0.1302774427020503</v>
      </c>
      <c r="P729">
        <f t="shared" si="153"/>
        <v>1.1579251312219276</v>
      </c>
      <c r="Q729">
        <f t="shared" si="154"/>
        <v>0.12353916277471166</v>
      </c>
      <c r="R729">
        <f t="shared" si="155"/>
        <v>0.12353916277471137</v>
      </c>
    </row>
    <row r="730" spans="6:18">
      <c r="F730">
        <f t="shared" si="147"/>
        <v>72.800000000000139</v>
      </c>
      <c r="G730">
        <f t="shared" si="148"/>
        <v>327.5852316043426</v>
      </c>
      <c r="H730">
        <f t="shared" si="156"/>
        <v>1.3027744270205031</v>
      </c>
      <c r="I730" s="4">
        <f t="shared" si="149"/>
        <v>1.2500000000000001E-5</v>
      </c>
      <c r="J730" s="5">
        <f t="shared" si="157"/>
        <v>1.0772321428571281E-6</v>
      </c>
      <c r="K730" s="5">
        <f t="shared" si="158"/>
        <v>1.4619925516382785E-3</v>
      </c>
      <c r="L730" s="5">
        <f t="shared" si="152"/>
        <v>1.3089531103748847E-8</v>
      </c>
      <c r="M730" s="6">
        <f t="shared" si="150"/>
        <v>3.7173300158111383E-5</v>
      </c>
      <c r="N730">
        <f t="shared" si="151"/>
        <v>2.24E-4</v>
      </c>
      <c r="O730">
        <f t="shared" si="159"/>
        <v>0.1302774427020503</v>
      </c>
      <c r="P730">
        <f t="shared" si="153"/>
        <v>1.1579483507410144</v>
      </c>
      <c r="Q730">
        <f t="shared" si="154"/>
        <v>0.12351935929598436</v>
      </c>
      <c r="R730">
        <f t="shared" si="155"/>
        <v>0.12351935929598407</v>
      </c>
    </row>
    <row r="731" spans="6:18">
      <c r="F731">
        <f t="shared" si="147"/>
        <v>72.900000000000134</v>
      </c>
      <c r="G731">
        <f t="shared" si="148"/>
        <v>327.5852316043426</v>
      </c>
      <c r="H731">
        <f t="shared" si="156"/>
        <v>1.3027744270205031</v>
      </c>
      <c r="I731" s="4">
        <f t="shared" si="149"/>
        <v>1.2500000000000001E-5</v>
      </c>
      <c r="J731" s="5">
        <f t="shared" si="157"/>
        <v>1.0772321428571281E-6</v>
      </c>
      <c r="K731" s="5">
        <f t="shared" si="158"/>
        <v>1.4632425516382785E-3</v>
      </c>
      <c r="L731" s="5">
        <f t="shared" si="152"/>
        <v>1.3123134367822984E-8</v>
      </c>
      <c r="M731" s="6">
        <f t="shared" si="150"/>
        <v>3.7236893491155527E-5</v>
      </c>
      <c r="N731">
        <f t="shared" si="151"/>
        <v>2.24E-4</v>
      </c>
      <c r="O731">
        <f t="shared" si="159"/>
        <v>0.1302774427020503</v>
      </c>
      <c r="P731">
        <f t="shared" si="153"/>
        <v>1.1579714908495764</v>
      </c>
      <c r="Q731">
        <f t="shared" si="154"/>
        <v>0.12349962354495754</v>
      </c>
      <c r="R731">
        <f t="shared" si="155"/>
        <v>0.12349962354495725</v>
      </c>
    </row>
    <row r="732" spans="6:18">
      <c r="F732">
        <f t="shared" ref="F732:F795" si="160">F731+dt</f>
        <v>73.000000000000128</v>
      </c>
      <c r="G732">
        <f t="shared" si="148"/>
        <v>327.5852316043426</v>
      </c>
      <c r="H732">
        <f t="shared" si="156"/>
        <v>1.3027744270205031</v>
      </c>
      <c r="I732" s="4">
        <f t="shared" si="149"/>
        <v>1.2500000000000001E-5</v>
      </c>
      <c r="J732" s="5">
        <f t="shared" si="157"/>
        <v>1.0772321428571281E-6</v>
      </c>
      <c r="K732" s="5">
        <f t="shared" si="158"/>
        <v>1.4644925516382784E-3</v>
      </c>
      <c r="L732" s="5">
        <f t="shared" si="152"/>
        <v>1.3156795093297757E-8</v>
      </c>
      <c r="M732" s="6">
        <f t="shared" si="150"/>
        <v>3.730054117310737E-5</v>
      </c>
      <c r="N732">
        <f t="shared" si="151"/>
        <v>2.24E-4</v>
      </c>
      <c r="O732">
        <f t="shared" si="159"/>
        <v>0.1302774427020503</v>
      </c>
      <c r="P732">
        <f t="shared" si="153"/>
        <v>1.1579945518868031</v>
      </c>
      <c r="Q732">
        <f t="shared" si="154"/>
        <v>0.12347995523234345</v>
      </c>
      <c r="R732">
        <f t="shared" si="155"/>
        <v>0.12347995523234316</v>
      </c>
    </row>
    <row r="733" spans="6:18">
      <c r="F733">
        <f t="shared" si="160"/>
        <v>73.100000000000122</v>
      </c>
      <c r="G733">
        <f t="shared" si="148"/>
        <v>327.5852316043426</v>
      </c>
      <c r="H733">
        <f t="shared" si="156"/>
        <v>1.3027744270205031</v>
      </c>
      <c r="I733" s="4">
        <f t="shared" si="149"/>
        <v>1.2500000000000001E-5</v>
      </c>
      <c r="J733" s="5">
        <f t="shared" si="157"/>
        <v>1.0772321428571281E-6</v>
      </c>
      <c r="K733" s="5">
        <f t="shared" si="158"/>
        <v>1.4657425516382784E-3</v>
      </c>
      <c r="L733" s="5">
        <f t="shared" si="152"/>
        <v>1.3190513329260544E-8</v>
      </c>
      <c r="M733" s="6">
        <f t="shared" si="150"/>
        <v>3.7364243203966897E-5</v>
      </c>
      <c r="N733">
        <f t="shared" si="151"/>
        <v>2.24E-4</v>
      </c>
      <c r="O733">
        <f t="shared" si="159"/>
        <v>0.1302774427020503</v>
      </c>
      <c r="P733">
        <f t="shared" si="153"/>
        <v>1.1580175341901462</v>
      </c>
      <c r="Q733">
        <f t="shared" si="154"/>
        <v>0.12346035407033587</v>
      </c>
      <c r="R733">
        <f t="shared" si="155"/>
        <v>0.12346035407033558</v>
      </c>
    </row>
    <row r="734" spans="6:18">
      <c r="F734">
        <f t="shared" si="160"/>
        <v>73.200000000000117</v>
      </c>
      <c r="G734">
        <f t="shared" si="148"/>
        <v>327.5852316043426</v>
      </c>
      <c r="H734">
        <f t="shared" si="156"/>
        <v>1.3027744270205031</v>
      </c>
      <c r="I734" s="4">
        <f t="shared" si="149"/>
        <v>1.2500000000000001E-5</v>
      </c>
      <c r="J734" s="5">
        <f t="shared" si="157"/>
        <v>1.0772321428571281E-6</v>
      </c>
      <c r="K734" s="5">
        <f t="shared" si="158"/>
        <v>1.4669925516382783E-3</v>
      </c>
      <c r="L734" s="5">
        <f t="shared" si="152"/>
        <v>1.322428912479874E-8</v>
      </c>
      <c r="M734" s="6">
        <f t="shared" si="150"/>
        <v>3.742799958373413E-5</v>
      </c>
      <c r="N734">
        <f t="shared" si="151"/>
        <v>2.24E-4</v>
      </c>
      <c r="O734">
        <f t="shared" si="159"/>
        <v>0.1302774427020503</v>
      </c>
      <c r="P734">
        <f t="shared" si="153"/>
        <v>1.1580404380953309</v>
      </c>
      <c r="Q734">
        <f t="shared" si="154"/>
        <v>0.12344081977260123</v>
      </c>
      <c r="R734">
        <f t="shared" si="155"/>
        <v>0.12344081977260095</v>
      </c>
    </row>
    <row r="735" spans="6:18">
      <c r="F735">
        <f t="shared" si="160"/>
        <v>73.300000000000111</v>
      </c>
      <c r="G735">
        <f t="shared" si="148"/>
        <v>327.5852316043426</v>
      </c>
      <c r="H735">
        <f t="shared" si="156"/>
        <v>1.3027744270205031</v>
      </c>
      <c r="I735" s="4">
        <f t="shared" si="149"/>
        <v>1.2500000000000001E-5</v>
      </c>
      <c r="J735" s="5">
        <f t="shared" si="157"/>
        <v>1.0772321428571281E-6</v>
      </c>
      <c r="K735" s="5">
        <f t="shared" si="158"/>
        <v>1.4682425516382783E-3</v>
      </c>
      <c r="L735" s="5">
        <f t="shared" si="152"/>
        <v>1.3258122528999721E-8</v>
      </c>
      <c r="M735" s="6">
        <f t="shared" si="150"/>
        <v>3.7491810312409041E-5</v>
      </c>
      <c r="N735">
        <f t="shared" si="151"/>
        <v>2.24E-4</v>
      </c>
      <c r="O735">
        <f t="shared" si="159"/>
        <v>0.1302774427020503</v>
      </c>
      <c r="P735">
        <f t="shared" si="153"/>
        <v>1.1580632639363662</v>
      </c>
      <c r="Q735">
        <f t="shared" si="154"/>
        <v>0.12342135205426986</v>
      </c>
      <c r="R735">
        <f t="shared" si="155"/>
        <v>0.12342135205426957</v>
      </c>
    </row>
    <row r="736" spans="6:18">
      <c r="F736">
        <f t="shared" si="160"/>
        <v>73.400000000000105</v>
      </c>
      <c r="G736">
        <f t="shared" si="148"/>
        <v>327.5852316043426</v>
      </c>
      <c r="H736">
        <f t="shared" si="156"/>
        <v>1.3027744270205031</v>
      </c>
      <c r="I736" s="4">
        <f t="shared" si="149"/>
        <v>1.2500000000000001E-5</v>
      </c>
      <c r="J736" s="5">
        <f t="shared" si="157"/>
        <v>1.0772321428571281E-6</v>
      </c>
      <c r="K736" s="5">
        <f t="shared" si="158"/>
        <v>1.4694925516382782E-3</v>
      </c>
      <c r="L736" s="5">
        <f t="shared" si="152"/>
        <v>1.3292013590950879E-8</v>
      </c>
      <c r="M736" s="6">
        <f t="shared" si="150"/>
        <v>3.7555675389991664E-5</v>
      </c>
      <c r="N736">
        <f t="shared" si="151"/>
        <v>2.24E-4</v>
      </c>
      <c r="O736">
        <f t="shared" si="159"/>
        <v>0.1302774427020503</v>
      </c>
      <c r="P736">
        <f t="shared" si="153"/>
        <v>1.1580860120455543</v>
      </c>
      <c r="Q736">
        <f t="shared" si="154"/>
        <v>0.12340195063192722</v>
      </c>
      <c r="R736">
        <f t="shared" si="155"/>
        <v>0.12340195063192692</v>
      </c>
    </row>
    <row r="737" spans="6:18">
      <c r="F737">
        <f t="shared" si="160"/>
        <v>73.500000000000099</v>
      </c>
      <c r="G737">
        <f t="shared" si="148"/>
        <v>327.5852316043426</v>
      </c>
      <c r="H737">
        <f t="shared" si="156"/>
        <v>1.3027744270205031</v>
      </c>
      <c r="I737" s="4">
        <f t="shared" si="149"/>
        <v>1.2500000000000001E-5</v>
      </c>
      <c r="J737" s="5">
        <f t="shared" si="157"/>
        <v>1.0772321428571281E-6</v>
      </c>
      <c r="K737" s="5">
        <f t="shared" si="158"/>
        <v>1.4707425516382782E-3</v>
      </c>
      <c r="L737" s="5">
        <f t="shared" si="152"/>
        <v>1.3325962359739594E-8</v>
      </c>
      <c r="M737" s="6">
        <f t="shared" si="150"/>
        <v>3.7619594816481972E-5</v>
      </c>
      <c r="N737">
        <f t="shared" si="151"/>
        <v>2.24E-4</v>
      </c>
      <c r="O737">
        <f t="shared" si="159"/>
        <v>0.1302774427020503</v>
      </c>
      <c r="P737">
        <f t="shared" si="153"/>
        <v>1.1581086827535023</v>
      </c>
      <c r="Q737">
        <f t="shared" si="154"/>
        <v>0.12338261522360526</v>
      </c>
      <c r="R737">
        <f t="shared" si="155"/>
        <v>0.12338261522360497</v>
      </c>
    </row>
    <row r="738" spans="6:18">
      <c r="F738">
        <f t="shared" si="160"/>
        <v>73.600000000000094</v>
      </c>
      <c r="G738">
        <f t="shared" si="148"/>
        <v>327.5852316043426</v>
      </c>
      <c r="H738">
        <f t="shared" si="156"/>
        <v>1.3027744270205031</v>
      </c>
      <c r="I738" s="4">
        <f t="shared" si="149"/>
        <v>1.2500000000000001E-5</v>
      </c>
      <c r="J738" s="5">
        <f t="shared" si="157"/>
        <v>1.0772321428571281E-6</v>
      </c>
      <c r="K738" s="5">
        <f t="shared" si="158"/>
        <v>1.4719925516382781E-3</v>
      </c>
      <c r="L738" s="5">
        <f t="shared" si="152"/>
        <v>1.3359968884453255E-8</v>
      </c>
      <c r="M738" s="6">
        <f t="shared" si="150"/>
        <v>3.7683568591879971E-5</v>
      </c>
      <c r="N738">
        <f t="shared" si="151"/>
        <v>2.24E-4</v>
      </c>
      <c r="O738">
        <f t="shared" si="159"/>
        <v>0.1302774427020503</v>
      </c>
      <c r="P738">
        <f t="shared" si="153"/>
        <v>1.1581312763891307</v>
      </c>
      <c r="Q738">
        <f t="shared" si="154"/>
        <v>0.12336334554877386</v>
      </c>
      <c r="R738">
        <f t="shared" si="155"/>
        <v>0.12336334554877357</v>
      </c>
    </row>
    <row r="739" spans="6:18">
      <c r="F739">
        <f t="shared" si="160"/>
        <v>73.700000000000088</v>
      </c>
      <c r="G739">
        <f t="shared" si="148"/>
        <v>327.5852316043426</v>
      </c>
      <c r="H739">
        <f t="shared" si="156"/>
        <v>1.3027744270205031</v>
      </c>
      <c r="I739" s="4">
        <f t="shared" si="149"/>
        <v>1.2500000000000001E-5</v>
      </c>
      <c r="J739" s="5">
        <f t="shared" si="157"/>
        <v>1.0772321428571281E-6</v>
      </c>
      <c r="K739" s="5">
        <f t="shared" si="158"/>
        <v>1.4732425516382781E-3</v>
      </c>
      <c r="L739" s="5">
        <f t="shared" si="152"/>
        <v>1.3394033214179242E-8</v>
      </c>
      <c r="M739" s="6">
        <f t="shared" si="150"/>
        <v>3.7747596716185669E-5</v>
      </c>
      <c r="N739">
        <f t="shared" si="151"/>
        <v>2.24E-4</v>
      </c>
      <c r="O739">
        <f t="shared" si="159"/>
        <v>0.1302774427020503</v>
      </c>
      <c r="P739">
        <f t="shared" si="153"/>
        <v>1.1581537932796848</v>
      </c>
      <c r="Q739">
        <f t="shared" si="154"/>
        <v>0.12334414132833219</v>
      </c>
      <c r="R739">
        <f t="shared" si="155"/>
        <v>0.12334414132833189</v>
      </c>
    </row>
    <row r="740" spans="6:18">
      <c r="F740">
        <f t="shared" si="160"/>
        <v>73.800000000000082</v>
      </c>
      <c r="G740">
        <f t="shared" si="148"/>
        <v>327.5852316043426</v>
      </c>
      <c r="H740">
        <f t="shared" si="156"/>
        <v>1.3027744270205031</v>
      </c>
      <c r="I740" s="4">
        <f t="shared" si="149"/>
        <v>1.2500000000000001E-5</v>
      </c>
      <c r="J740" s="5">
        <f t="shared" si="157"/>
        <v>1.0772321428571281E-6</v>
      </c>
      <c r="K740" s="5">
        <f t="shared" si="158"/>
        <v>1.474492551638278E-3</v>
      </c>
      <c r="L740" s="5">
        <f t="shared" si="152"/>
        <v>1.3428155398004946E-8</v>
      </c>
      <c r="M740" s="6">
        <f t="shared" si="150"/>
        <v>3.7811679189399052E-5</v>
      </c>
      <c r="N740">
        <f t="shared" si="151"/>
        <v>2.24E-4</v>
      </c>
      <c r="O740">
        <f t="shared" si="159"/>
        <v>0.1302774427020503</v>
      </c>
      <c r="P740">
        <f t="shared" si="153"/>
        <v>1.1581762337507433</v>
      </c>
      <c r="Q740">
        <f t="shared" si="154"/>
        <v>0.12332500228460028</v>
      </c>
      <c r="R740">
        <f t="shared" si="155"/>
        <v>0.12332500228459999</v>
      </c>
    </row>
    <row r="741" spans="6:18">
      <c r="F741">
        <f t="shared" si="160"/>
        <v>73.900000000000077</v>
      </c>
      <c r="G741">
        <f t="shared" si="148"/>
        <v>327.5852316043426</v>
      </c>
      <c r="H741">
        <f t="shared" si="156"/>
        <v>1.3027744270205031</v>
      </c>
      <c r="I741" s="4">
        <f t="shared" si="149"/>
        <v>1.2500000000000001E-5</v>
      </c>
      <c r="J741" s="5">
        <f t="shared" si="157"/>
        <v>1.0772321428571281E-6</v>
      </c>
      <c r="K741" s="5">
        <f t="shared" si="158"/>
        <v>1.475742551638278E-3</v>
      </c>
      <c r="L741" s="5">
        <f t="shared" si="152"/>
        <v>1.346233548501775E-8</v>
      </c>
      <c r="M741" s="6">
        <f t="shared" si="150"/>
        <v>3.7875816011520134E-5</v>
      </c>
      <c r="N741">
        <f t="shared" si="151"/>
        <v>2.24E-4</v>
      </c>
      <c r="O741">
        <f t="shared" si="159"/>
        <v>0.1302774427020503</v>
      </c>
      <c r="P741">
        <f t="shared" si="153"/>
        <v>1.1581985981262291</v>
      </c>
      <c r="Q741">
        <f t="shared" si="154"/>
        <v>0.1233059281413106</v>
      </c>
      <c r="R741">
        <f t="shared" si="155"/>
        <v>0.12330592814131031</v>
      </c>
    </row>
    <row r="742" spans="6:18">
      <c r="F742">
        <f t="shared" si="160"/>
        <v>74.000000000000071</v>
      </c>
      <c r="G742">
        <f t="shared" si="148"/>
        <v>327.5852316043426</v>
      </c>
      <c r="H742">
        <f t="shared" si="156"/>
        <v>1.3027744270205031</v>
      </c>
      <c r="I742" s="4">
        <f t="shared" si="149"/>
        <v>1.2500000000000001E-5</v>
      </c>
      <c r="J742" s="5">
        <f t="shared" si="157"/>
        <v>1.0772321428571281E-6</v>
      </c>
      <c r="K742" s="5">
        <f t="shared" si="158"/>
        <v>1.4769925516382779E-3</v>
      </c>
      <c r="L742" s="5">
        <f t="shared" si="152"/>
        <v>1.3496573524305041E-8</v>
      </c>
      <c r="M742" s="6">
        <f t="shared" si="150"/>
        <v>3.7940007182548921E-5</v>
      </c>
      <c r="N742">
        <f t="shared" si="151"/>
        <v>2.24E-4</v>
      </c>
      <c r="O742">
        <f t="shared" si="159"/>
        <v>0.1302774427020503</v>
      </c>
      <c r="P742">
        <f t="shared" si="153"/>
        <v>1.1582208867284185</v>
      </c>
      <c r="Q742">
        <f t="shared" si="154"/>
        <v>0.12328691862359964</v>
      </c>
      <c r="R742">
        <f t="shared" si="155"/>
        <v>0.12328691862359935</v>
      </c>
    </row>
    <row r="743" spans="6:18">
      <c r="F743">
        <f t="shared" si="160"/>
        <v>74.100000000000065</v>
      </c>
      <c r="G743">
        <f t="shared" si="148"/>
        <v>327.5852316043426</v>
      </c>
      <c r="H743">
        <f t="shared" si="156"/>
        <v>1.3027744270205031</v>
      </c>
      <c r="I743" s="4">
        <f t="shared" si="149"/>
        <v>1.2500000000000001E-5</v>
      </c>
      <c r="J743" s="5">
        <f t="shared" si="157"/>
        <v>1.0772321428571281E-6</v>
      </c>
      <c r="K743" s="5">
        <f t="shared" si="158"/>
        <v>1.4782425516382779E-3</v>
      </c>
      <c r="L743" s="5">
        <f t="shared" si="152"/>
        <v>1.3530869564954202E-8</v>
      </c>
      <c r="M743" s="6">
        <f t="shared" si="150"/>
        <v>3.8004252702485392E-5</v>
      </c>
      <c r="N743">
        <f t="shared" si="151"/>
        <v>2.24E-4</v>
      </c>
      <c r="O743">
        <f t="shared" si="159"/>
        <v>0.1302774427020503</v>
      </c>
      <c r="P743">
        <f t="shared" si="153"/>
        <v>1.1582430998779518</v>
      </c>
      <c r="Q743">
        <f t="shared" si="154"/>
        <v>0.12326797345799964</v>
      </c>
      <c r="R743">
        <f t="shared" si="155"/>
        <v>0.12326797345799935</v>
      </c>
    </row>
    <row r="744" spans="6:18">
      <c r="F744">
        <f t="shared" si="160"/>
        <v>74.20000000000006</v>
      </c>
      <c r="G744">
        <f t="shared" si="148"/>
        <v>327.5852316043426</v>
      </c>
      <c r="H744">
        <f t="shared" si="156"/>
        <v>1.3027744270205031</v>
      </c>
      <c r="I744" s="4">
        <f t="shared" si="149"/>
        <v>1.2500000000000001E-5</v>
      </c>
      <c r="J744" s="5">
        <f t="shared" si="157"/>
        <v>1.0772321428571281E-6</v>
      </c>
      <c r="K744" s="5">
        <f t="shared" si="158"/>
        <v>1.4794925516382778E-3</v>
      </c>
      <c r="L744" s="5">
        <f t="shared" si="152"/>
        <v>1.3565223656052617E-8</v>
      </c>
      <c r="M744" s="6">
        <f t="shared" si="150"/>
        <v>3.8068552571329549E-5</v>
      </c>
      <c r="N744">
        <f t="shared" si="151"/>
        <v>2.24E-4</v>
      </c>
      <c r="O744">
        <f t="shared" si="159"/>
        <v>0.1302774427020503</v>
      </c>
      <c r="P744">
        <f t="shared" si="153"/>
        <v>1.1582652378938425</v>
      </c>
      <c r="Q744">
        <f t="shared" si="154"/>
        <v>0.12324909237243027</v>
      </c>
      <c r="R744">
        <f t="shared" si="155"/>
        <v>0.12324909237242998</v>
      </c>
    </row>
    <row r="745" spans="6:18">
      <c r="F745">
        <f t="shared" si="160"/>
        <v>74.300000000000054</v>
      </c>
      <c r="G745">
        <f t="shared" si="148"/>
        <v>327.5852316043426</v>
      </c>
      <c r="H745">
        <f t="shared" si="156"/>
        <v>1.3027744270205031</v>
      </c>
      <c r="I745" s="4">
        <f t="shared" si="149"/>
        <v>1.2500000000000001E-5</v>
      </c>
      <c r="J745" s="5">
        <f t="shared" si="157"/>
        <v>1.0772321428571281E-6</v>
      </c>
      <c r="K745" s="5">
        <f t="shared" si="158"/>
        <v>1.4807425516382778E-3</v>
      </c>
      <c r="L745" s="5">
        <f t="shared" si="152"/>
        <v>1.3599635846687673E-8</v>
      </c>
      <c r="M745" s="6">
        <f t="shared" si="150"/>
        <v>3.8132906789081404E-5</v>
      </c>
      <c r="N745">
        <f t="shared" si="151"/>
        <v>2.24E-4</v>
      </c>
      <c r="O745">
        <f t="shared" si="159"/>
        <v>0.1302774427020503</v>
      </c>
      <c r="P745">
        <f t="shared" si="153"/>
        <v>1.1582873010934867</v>
      </c>
      <c r="Q745">
        <f t="shared" si="154"/>
        <v>0.12323027509619049</v>
      </c>
      <c r="R745">
        <f t="shared" si="155"/>
        <v>0.12323027509619019</v>
      </c>
    </row>
    <row r="746" spans="6:18">
      <c r="F746">
        <f t="shared" si="160"/>
        <v>74.400000000000048</v>
      </c>
      <c r="G746">
        <f t="shared" si="148"/>
        <v>327.5852316043426</v>
      </c>
      <c r="H746">
        <f t="shared" si="156"/>
        <v>1.3027744270205031</v>
      </c>
      <c r="I746" s="4">
        <f t="shared" si="149"/>
        <v>1.2500000000000001E-5</v>
      </c>
      <c r="J746" s="5">
        <f t="shared" si="157"/>
        <v>1.0772321428571281E-6</v>
      </c>
      <c r="K746" s="5">
        <f t="shared" si="158"/>
        <v>1.4819925516382777E-3</v>
      </c>
      <c r="L746" s="5">
        <f t="shared" si="152"/>
        <v>1.3634106185946755E-8</v>
      </c>
      <c r="M746" s="6">
        <f t="shared" si="150"/>
        <v>3.8197315355740958E-5</v>
      </c>
      <c r="N746">
        <f t="shared" si="151"/>
        <v>2.24E-4</v>
      </c>
      <c r="O746">
        <f t="shared" si="159"/>
        <v>0.1302774427020503</v>
      </c>
      <c r="P746">
        <f t="shared" si="153"/>
        <v>1.158309289792673</v>
      </c>
      <c r="Q746">
        <f t="shared" si="154"/>
        <v>0.12321152135995034</v>
      </c>
      <c r="R746">
        <f t="shared" si="155"/>
        <v>0.12321152135995006</v>
      </c>
    </row>
    <row r="747" spans="6:18">
      <c r="F747">
        <f t="shared" si="160"/>
        <v>74.500000000000043</v>
      </c>
      <c r="G747">
        <f t="shared" si="148"/>
        <v>327.5852316043426</v>
      </c>
      <c r="H747">
        <f t="shared" si="156"/>
        <v>1.3027744270205031</v>
      </c>
      <c r="I747" s="4">
        <f t="shared" si="149"/>
        <v>1.2500000000000001E-5</v>
      </c>
      <c r="J747" s="5">
        <f t="shared" si="157"/>
        <v>1.0772321428571281E-6</v>
      </c>
      <c r="K747" s="5">
        <f t="shared" si="158"/>
        <v>1.4832425516382777E-3</v>
      </c>
      <c r="L747" s="5">
        <f t="shared" si="152"/>
        <v>1.3668634722917248E-8</v>
      </c>
      <c r="M747" s="6">
        <f t="shared" si="150"/>
        <v>3.8261778271308204E-5</v>
      </c>
      <c r="N747">
        <f t="shared" si="151"/>
        <v>2.24E-4</v>
      </c>
      <c r="O747">
        <f t="shared" si="159"/>
        <v>0.1302774427020503</v>
      </c>
      <c r="P747">
        <f t="shared" si="153"/>
        <v>1.1583312043055918</v>
      </c>
      <c r="Q747">
        <f t="shared" si="154"/>
        <v>0.1231928308957429</v>
      </c>
      <c r="R747">
        <f t="shared" si="155"/>
        <v>0.12319283089574262</v>
      </c>
    </row>
    <row r="748" spans="6:18">
      <c r="F748">
        <f t="shared" si="160"/>
        <v>74.600000000000037</v>
      </c>
      <c r="G748">
        <f t="shared" si="148"/>
        <v>327.5852316043426</v>
      </c>
      <c r="H748">
        <f t="shared" si="156"/>
        <v>1.3027744270205031</v>
      </c>
      <c r="I748" s="4">
        <f t="shared" si="149"/>
        <v>1.2500000000000001E-5</v>
      </c>
      <c r="J748" s="5">
        <f t="shared" si="157"/>
        <v>1.0772321428571281E-6</v>
      </c>
      <c r="K748" s="5">
        <f t="shared" si="158"/>
        <v>1.4844925516382776E-3</v>
      </c>
      <c r="L748" s="5">
        <f t="shared" si="152"/>
        <v>1.3703221506686537E-8</v>
      </c>
      <c r="M748" s="6">
        <f t="shared" si="150"/>
        <v>3.8326295535783141E-5</v>
      </c>
      <c r="N748">
        <f t="shared" si="151"/>
        <v>2.24E-4</v>
      </c>
      <c r="O748">
        <f t="shared" si="159"/>
        <v>0.1302774427020503</v>
      </c>
      <c r="P748">
        <f t="shared" si="153"/>
        <v>1.1583530449448447</v>
      </c>
      <c r="Q748">
        <f t="shared" si="154"/>
        <v>0.12317420343695622</v>
      </c>
      <c r="R748">
        <f t="shared" si="155"/>
        <v>0.12317420343695594</v>
      </c>
    </row>
    <row r="749" spans="6:18">
      <c r="F749">
        <f t="shared" si="160"/>
        <v>74.700000000000031</v>
      </c>
      <c r="G749">
        <f t="shared" si="148"/>
        <v>327.5852316043426</v>
      </c>
      <c r="H749">
        <f t="shared" si="156"/>
        <v>1.3027744270205031</v>
      </c>
      <c r="I749" s="4">
        <f t="shared" si="149"/>
        <v>1.2500000000000001E-5</v>
      </c>
      <c r="J749" s="5">
        <f t="shared" si="157"/>
        <v>1.0772321428571281E-6</v>
      </c>
      <c r="K749" s="5">
        <f t="shared" si="158"/>
        <v>1.4857425516382776E-3</v>
      </c>
      <c r="L749" s="5">
        <f t="shared" si="152"/>
        <v>1.373786658634201E-8</v>
      </c>
      <c r="M749" s="6">
        <f t="shared" si="150"/>
        <v>3.8390867149165777E-5</v>
      </c>
      <c r="N749">
        <f t="shared" si="151"/>
        <v>2.24E-4</v>
      </c>
      <c r="O749">
        <f t="shared" si="159"/>
        <v>0.1302774427020503</v>
      </c>
      <c r="P749">
        <f t="shared" si="153"/>
        <v>1.1583748120214541</v>
      </c>
      <c r="Q749">
        <f t="shared" si="154"/>
        <v>0.12315563871832531</v>
      </c>
      <c r="R749">
        <f t="shared" si="155"/>
        <v>0.12315563871832502</v>
      </c>
    </row>
    <row r="750" spans="6:18">
      <c r="F750">
        <f t="shared" si="160"/>
        <v>74.800000000000026</v>
      </c>
      <c r="G750">
        <f t="shared" si="148"/>
        <v>327.5852316043426</v>
      </c>
      <c r="H750">
        <f t="shared" si="156"/>
        <v>1.3027744270205031</v>
      </c>
      <c r="I750" s="4">
        <f t="shared" si="149"/>
        <v>1.2500000000000001E-5</v>
      </c>
      <c r="J750" s="5">
        <f t="shared" si="157"/>
        <v>1.0772321428571281E-6</v>
      </c>
      <c r="K750" s="5">
        <f t="shared" si="158"/>
        <v>1.4869925516382775E-3</v>
      </c>
      <c r="L750" s="5">
        <f t="shared" si="152"/>
        <v>1.3772570010971049E-8</v>
      </c>
      <c r="M750" s="6">
        <f t="shared" si="150"/>
        <v>3.8455493111456104E-5</v>
      </c>
      <c r="N750">
        <f t="shared" si="151"/>
        <v>2.24E-4</v>
      </c>
      <c r="O750">
        <f t="shared" si="159"/>
        <v>0.1302774427020503</v>
      </c>
      <c r="P750">
        <f t="shared" si="153"/>
        <v>1.1583965058448724</v>
      </c>
      <c r="Q750">
        <f t="shared" si="154"/>
        <v>0.12313713647592425</v>
      </c>
      <c r="R750">
        <f t="shared" si="155"/>
        <v>0.12313713647592396</v>
      </c>
    </row>
    <row r="751" spans="6:18">
      <c r="F751">
        <f t="shared" si="160"/>
        <v>74.90000000000002</v>
      </c>
      <c r="G751">
        <f t="shared" si="148"/>
        <v>327.5852316043426</v>
      </c>
      <c r="H751">
        <f t="shared" si="156"/>
        <v>1.3027744270205031</v>
      </c>
      <c r="I751" s="4">
        <f t="shared" si="149"/>
        <v>1.2500000000000001E-5</v>
      </c>
      <c r="J751" s="5">
        <f t="shared" si="157"/>
        <v>1.0772321428571281E-6</v>
      </c>
      <c r="K751" s="5">
        <f t="shared" si="158"/>
        <v>1.4882425516382775E-3</v>
      </c>
      <c r="L751" s="5">
        <f t="shared" si="152"/>
        <v>1.3807331829661041E-8</v>
      </c>
      <c r="M751" s="6">
        <f t="shared" si="150"/>
        <v>3.852017342265413E-5</v>
      </c>
      <c r="N751">
        <f t="shared" si="151"/>
        <v>2.24E-4</v>
      </c>
      <c r="O751">
        <f t="shared" si="159"/>
        <v>0.1302774427020503</v>
      </c>
      <c r="P751">
        <f t="shared" si="153"/>
        <v>1.1584181267229914</v>
      </c>
      <c r="Q751">
        <f t="shared" si="154"/>
        <v>0.1231186964471583</v>
      </c>
      <c r="R751">
        <f t="shared" si="155"/>
        <v>0.123118696447158</v>
      </c>
    </row>
    <row r="752" spans="6:18">
      <c r="F752">
        <f t="shared" si="160"/>
        <v>75.000000000000014</v>
      </c>
      <c r="G752">
        <f t="shared" si="148"/>
        <v>327.5852316043426</v>
      </c>
      <c r="H752">
        <f t="shared" si="156"/>
        <v>1.3027744270205031</v>
      </c>
      <c r="I752" s="4">
        <f t="shared" si="149"/>
        <v>1.2500000000000001E-5</v>
      </c>
      <c r="J752" s="5">
        <f t="shared" si="157"/>
        <v>1.0772321428571281E-6</v>
      </c>
      <c r="K752" s="5">
        <f t="shared" si="158"/>
        <v>1.4894925516382774E-3</v>
      </c>
      <c r="L752" s="5">
        <f t="shared" si="152"/>
        <v>1.3842152091499369E-8</v>
      </c>
      <c r="M752" s="6">
        <f t="shared" si="150"/>
        <v>3.8584908082759834E-5</v>
      </c>
      <c r="N752">
        <f t="shared" si="151"/>
        <v>2.24E-4</v>
      </c>
      <c r="O752">
        <f t="shared" si="159"/>
        <v>0.1302774427020503</v>
      </c>
      <c r="P752">
        <f t="shared" si="153"/>
        <v>1.1584396749621506</v>
      </c>
      <c r="Q752">
        <f t="shared" si="154"/>
        <v>0.12310031837075602</v>
      </c>
      <c r="R752">
        <f t="shared" si="155"/>
        <v>0.12310031837075575</v>
      </c>
    </row>
    <row r="753" spans="6:18">
      <c r="F753">
        <f t="shared" si="160"/>
        <v>75.100000000000009</v>
      </c>
      <c r="G753">
        <f t="shared" si="148"/>
        <v>327.5852316043426</v>
      </c>
      <c r="H753">
        <f t="shared" si="156"/>
        <v>1.3027744270205031</v>
      </c>
      <c r="I753" s="4">
        <f t="shared" si="149"/>
        <v>1.2500000000000001E-5</v>
      </c>
      <c r="J753" s="5">
        <f t="shared" si="157"/>
        <v>1.0772321428571281E-6</v>
      </c>
      <c r="K753" s="5">
        <f t="shared" si="158"/>
        <v>1.4907425516382774E-3</v>
      </c>
      <c r="L753" s="5">
        <f t="shared" si="152"/>
        <v>1.3877030845573419E-8</v>
      </c>
      <c r="M753" s="6">
        <f t="shared" si="150"/>
        <v>3.8649697091773244E-5</v>
      </c>
      <c r="N753">
        <f t="shared" si="151"/>
        <v>2.24E-4</v>
      </c>
      <c r="O753">
        <f t="shared" si="159"/>
        <v>0.1302774427020503</v>
      </c>
      <c r="P753">
        <f t="shared" si="153"/>
        <v>1.1584611508671474</v>
      </c>
      <c r="Q753">
        <f t="shared" si="154"/>
        <v>0.12308200198676163</v>
      </c>
      <c r="R753">
        <f t="shared" si="155"/>
        <v>0.12308200198676135</v>
      </c>
    </row>
    <row r="754" spans="6:18">
      <c r="F754">
        <f t="shared" si="160"/>
        <v>75.2</v>
      </c>
      <c r="G754">
        <f t="shared" si="148"/>
        <v>327.5852316043426</v>
      </c>
      <c r="H754">
        <f t="shared" si="156"/>
        <v>1.3027744270205031</v>
      </c>
      <c r="I754" s="4">
        <f t="shared" si="149"/>
        <v>1.2500000000000001E-5</v>
      </c>
      <c r="J754" s="5">
        <f t="shared" si="157"/>
        <v>1.0772321428571281E-6</v>
      </c>
      <c r="K754" s="5">
        <f t="shared" si="158"/>
        <v>1.4919925516382773E-3</v>
      </c>
      <c r="L754" s="5">
        <f t="shared" si="152"/>
        <v>1.3911968140970581E-8</v>
      </c>
      <c r="M754" s="6">
        <f t="shared" si="150"/>
        <v>3.8714540449694358E-5</v>
      </c>
      <c r="N754">
        <f t="shared" si="151"/>
        <v>2.24E-4</v>
      </c>
      <c r="O754">
        <f t="shared" si="159"/>
        <v>0.1302774427020503</v>
      </c>
      <c r="P754">
        <f t="shared" si="153"/>
        <v>1.1584825547412463</v>
      </c>
      <c r="Q754">
        <f t="shared" si="154"/>
        <v>0.12306374703652712</v>
      </c>
      <c r="R754">
        <f t="shared" si="155"/>
        <v>0.12306374703652684</v>
      </c>
    </row>
    <row r="755" spans="6:18">
      <c r="F755">
        <f t="shared" si="160"/>
        <v>75.3</v>
      </c>
      <c r="G755">
        <f t="shared" si="148"/>
        <v>327.5852316043426</v>
      </c>
      <c r="H755">
        <f t="shared" si="156"/>
        <v>1.3027744270205031</v>
      </c>
      <c r="I755" s="4">
        <f t="shared" si="149"/>
        <v>1.2500000000000001E-5</v>
      </c>
      <c r="J755" s="5">
        <f t="shared" si="157"/>
        <v>1.0772321428571281E-6</v>
      </c>
      <c r="K755" s="5">
        <f t="shared" si="158"/>
        <v>1.4932425516382773E-3</v>
      </c>
      <c r="L755" s="5">
        <f t="shared" si="152"/>
        <v>1.3946964026778228E-8</v>
      </c>
      <c r="M755" s="6">
        <f t="shared" si="150"/>
        <v>3.8779438156523138E-5</v>
      </c>
      <c r="N755">
        <f t="shared" si="151"/>
        <v>2.24E-4</v>
      </c>
      <c r="O755">
        <f t="shared" si="159"/>
        <v>0.1302774427020503</v>
      </c>
      <c r="P755">
        <f t="shared" si="153"/>
        <v>1.1585038868861868</v>
      </c>
      <c r="Q755">
        <f t="shared" si="154"/>
        <v>0.12304555326270469</v>
      </c>
      <c r="R755">
        <f t="shared" si="155"/>
        <v>0.12304555326270442</v>
      </c>
    </row>
    <row r="756" spans="6:18">
      <c r="F756">
        <f t="shared" si="160"/>
        <v>75.399999999999991</v>
      </c>
      <c r="G756">
        <f t="shared" si="148"/>
        <v>327.5852316043426</v>
      </c>
      <c r="H756">
        <f t="shared" si="156"/>
        <v>1.3027744270205031</v>
      </c>
      <c r="I756" s="4">
        <f t="shared" si="149"/>
        <v>1.2500000000000001E-5</v>
      </c>
      <c r="J756" s="5">
        <f t="shared" si="157"/>
        <v>1.0772321428571281E-6</v>
      </c>
      <c r="K756" s="5">
        <f t="shared" si="158"/>
        <v>1.4944925516382772E-3</v>
      </c>
      <c r="L756" s="5">
        <f t="shared" si="152"/>
        <v>1.3982018552083756E-8</v>
      </c>
      <c r="M756" s="6">
        <f t="shared" si="150"/>
        <v>3.8844390212259622E-5</v>
      </c>
      <c r="N756">
        <f t="shared" si="151"/>
        <v>2.24E-4</v>
      </c>
      <c r="O756">
        <f t="shared" si="159"/>
        <v>0.1302774427020503</v>
      </c>
      <c r="P756">
        <f t="shared" si="153"/>
        <v>1.1585251476021921</v>
      </c>
      <c r="Q756">
        <f t="shared" si="154"/>
        <v>0.12302742040923913</v>
      </c>
      <c r="R756">
        <f t="shared" si="155"/>
        <v>0.12302742040923885</v>
      </c>
    </row>
    <row r="757" spans="6:18">
      <c r="F757">
        <f t="shared" si="160"/>
        <v>75.499999999999986</v>
      </c>
      <c r="G757">
        <f t="shared" si="148"/>
        <v>327.5852316043426</v>
      </c>
      <c r="H757">
        <f t="shared" si="156"/>
        <v>1.3027744270205031</v>
      </c>
      <c r="I757" s="4">
        <f t="shared" si="149"/>
        <v>1.2500000000000001E-5</v>
      </c>
      <c r="J757" s="5">
        <f t="shared" si="157"/>
        <v>1.0772321428571281E-6</v>
      </c>
      <c r="K757" s="5">
        <f t="shared" si="158"/>
        <v>1.4957425516382771E-3</v>
      </c>
      <c r="L757" s="5">
        <f t="shared" si="152"/>
        <v>1.4017131765974551E-8</v>
      </c>
      <c r="M757" s="6">
        <f t="shared" si="150"/>
        <v>3.8909396616903805E-5</v>
      </c>
      <c r="N757">
        <f t="shared" si="151"/>
        <v>2.24E-4</v>
      </c>
      <c r="O757">
        <f t="shared" si="159"/>
        <v>0.1302774427020503</v>
      </c>
      <c r="P757">
        <f t="shared" si="153"/>
        <v>1.1585463371879803</v>
      </c>
      <c r="Q757">
        <f t="shared" si="154"/>
        <v>0.12300934822136017</v>
      </c>
      <c r="R757">
        <f t="shared" si="155"/>
        <v>0.12300934822135989</v>
      </c>
    </row>
    <row r="758" spans="6:18">
      <c r="F758">
        <f t="shared" si="160"/>
        <v>75.59999999999998</v>
      </c>
      <c r="G758">
        <f t="shared" si="148"/>
        <v>327.5852316043426</v>
      </c>
      <c r="H758">
        <f t="shared" si="156"/>
        <v>1.3027744270205031</v>
      </c>
      <c r="I758" s="4">
        <f t="shared" si="149"/>
        <v>1.2500000000000001E-5</v>
      </c>
      <c r="J758" s="5">
        <f t="shared" si="157"/>
        <v>1.0772321428571281E-6</v>
      </c>
      <c r="K758" s="5">
        <f t="shared" si="158"/>
        <v>1.4969925516382771E-3</v>
      </c>
      <c r="L758" s="5">
        <f t="shared" si="152"/>
        <v>1.4052303717537994E-8</v>
      </c>
      <c r="M758" s="6">
        <f t="shared" si="150"/>
        <v>3.8974457370455687E-5</v>
      </c>
      <c r="N758">
        <f t="shared" si="151"/>
        <v>2.24E-4</v>
      </c>
      <c r="O758">
        <f t="shared" si="159"/>
        <v>0.1302774427020503</v>
      </c>
      <c r="P758">
        <f t="shared" si="153"/>
        <v>1.1585674559407704</v>
      </c>
      <c r="Q758">
        <f t="shared" si="154"/>
        <v>0.12299133644557506</v>
      </c>
      <c r="R758">
        <f t="shared" si="155"/>
        <v>0.12299133644557478</v>
      </c>
    </row>
    <row r="759" spans="6:18">
      <c r="F759">
        <f t="shared" si="160"/>
        <v>75.699999999999974</v>
      </c>
      <c r="G759">
        <f t="shared" si="148"/>
        <v>327.5852316043426</v>
      </c>
      <c r="H759">
        <f t="shared" si="156"/>
        <v>1.3027744270205031</v>
      </c>
      <c r="I759" s="4">
        <f t="shared" si="149"/>
        <v>1.2500000000000001E-5</v>
      </c>
      <c r="J759" s="5">
        <f t="shared" si="157"/>
        <v>1.0772321428571281E-6</v>
      </c>
      <c r="K759" s="5">
        <f t="shared" si="158"/>
        <v>1.498242551638277E-3</v>
      </c>
      <c r="L759" s="5">
        <f t="shared" si="152"/>
        <v>1.4087534455861469E-8</v>
      </c>
      <c r="M759" s="6">
        <f t="shared" si="150"/>
        <v>3.903957247291526E-5</v>
      </c>
      <c r="N759">
        <f t="shared" si="151"/>
        <v>2.24E-4</v>
      </c>
      <c r="O759">
        <f t="shared" si="159"/>
        <v>0.1302774427020503</v>
      </c>
      <c r="P759">
        <f t="shared" si="153"/>
        <v>1.1585885041562933</v>
      </c>
      <c r="Q759">
        <f t="shared" si="154"/>
        <v>0.12297338482966103</v>
      </c>
      <c r="R759">
        <f t="shared" si="155"/>
        <v>0.12297338482966075</v>
      </c>
    </row>
    <row r="760" spans="6:18">
      <c r="F760">
        <f t="shared" si="160"/>
        <v>75.799999999999969</v>
      </c>
      <c r="G760">
        <f t="shared" si="148"/>
        <v>327.5852316043426</v>
      </c>
      <c r="H760">
        <f t="shared" si="156"/>
        <v>1.3027744270205031</v>
      </c>
      <c r="I760" s="4">
        <f t="shared" si="149"/>
        <v>1.2500000000000001E-5</v>
      </c>
      <c r="J760" s="5">
        <f t="shared" si="157"/>
        <v>1.0772321428571281E-6</v>
      </c>
      <c r="K760" s="5">
        <f t="shared" si="158"/>
        <v>1.499492551638277E-3</v>
      </c>
      <c r="L760" s="5">
        <f t="shared" si="152"/>
        <v>1.4122824030032362E-8</v>
      </c>
      <c r="M760" s="6">
        <f t="shared" si="150"/>
        <v>3.9104741924282519E-5</v>
      </c>
      <c r="N760">
        <f t="shared" si="151"/>
        <v>2.24E-4</v>
      </c>
      <c r="O760">
        <f t="shared" si="159"/>
        <v>0.1302774427020503</v>
      </c>
      <c r="P760">
        <f t="shared" si="153"/>
        <v>1.1586094821287989</v>
      </c>
      <c r="Q760">
        <f t="shared" si="154"/>
        <v>0.12295549312265792</v>
      </c>
      <c r="R760">
        <f t="shared" si="155"/>
        <v>0.12295549312265765</v>
      </c>
    </row>
    <row r="761" spans="6:18">
      <c r="F761">
        <f t="shared" si="160"/>
        <v>75.899999999999963</v>
      </c>
      <c r="G761">
        <f t="shared" si="148"/>
        <v>327.5852316043426</v>
      </c>
      <c r="H761">
        <f t="shared" si="156"/>
        <v>1.3027744270205031</v>
      </c>
      <c r="I761" s="4">
        <f t="shared" si="149"/>
        <v>1.2500000000000001E-5</v>
      </c>
      <c r="J761" s="5">
        <f t="shared" si="157"/>
        <v>1.0772321428571281E-6</v>
      </c>
      <c r="K761" s="5">
        <f t="shared" si="158"/>
        <v>1.5007425516382769E-3</v>
      </c>
      <c r="L761" s="5">
        <f t="shared" si="152"/>
        <v>1.415817248913806E-8</v>
      </c>
      <c r="M761" s="6">
        <f t="shared" si="150"/>
        <v>3.9169965724557476E-5</v>
      </c>
      <c r="N761">
        <f t="shared" si="151"/>
        <v>2.24E-4</v>
      </c>
      <c r="O761">
        <f t="shared" si="159"/>
        <v>0.1302774427020503</v>
      </c>
      <c r="P761">
        <f t="shared" si="153"/>
        <v>1.1586303901510651</v>
      </c>
      <c r="Q761">
        <f t="shared" si="154"/>
        <v>0.12293766107486082</v>
      </c>
      <c r="R761">
        <f t="shared" si="155"/>
        <v>0.12293766107486054</v>
      </c>
    </row>
    <row r="762" spans="6:18">
      <c r="F762">
        <f t="shared" si="160"/>
        <v>75.999999999999957</v>
      </c>
      <c r="G762">
        <f t="shared" si="148"/>
        <v>327.5852316043426</v>
      </c>
      <c r="H762">
        <f t="shared" si="156"/>
        <v>1.3027744270205031</v>
      </c>
      <c r="I762" s="4">
        <f t="shared" si="149"/>
        <v>1.2500000000000001E-5</v>
      </c>
      <c r="J762" s="5">
        <f t="shared" si="157"/>
        <v>1.0772321428571281E-6</v>
      </c>
      <c r="K762" s="5">
        <f t="shared" si="158"/>
        <v>1.5019925516382769E-3</v>
      </c>
      <c r="L762" s="5">
        <f t="shared" si="152"/>
        <v>1.4193579882265949E-8</v>
      </c>
      <c r="M762" s="6">
        <f t="shared" si="150"/>
        <v>3.9235243873740124E-5</v>
      </c>
      <c r="N762">
        <f t="shared" si="151"/>
        <v>2.24E-4</v>
      </c>
      <c r="O762">
        <f t="shared" si="159"/>
        <v>0.1302774427020503</v>
      </c>
      <c r="P762">
        <f t="shared" si="153"/>
        <v>1.1586512285144073</v>
      </c>
      <c r="Q762">
        <f t="shared" si="154"/>
        <v>0.12291988843781267</v>
      </c>
      <c r="R762">
        <f t="shared" si="155"/>
        <v>0.12291988843781239</v>
      </c>
    </row>
    <row r="763" spans="6:18">
      <c r="F763">
        <f t="shared" si="160"/>
        <v>76.099999999999952</v>
      </c>
      <c r="G763">
        <f t="shared" si="148"/>
        <v>327.5852316043426</v>
      </c>
      <c r="H763">
        <f t="shared" si="156"/>
        <v>1.3027744270205031</v>
      </c>
      <c r="I763" s="4">
        <f t="shared" si="149"/>
        <v>1.2500000000000001E-5</v>
      </c>
      <c r="J763" s="5">
        <f t="shared" si="157"/>
        <v>1.0772321428571281E-6</v>
      </c>
      <c r="K763" s="5">
        <f t="shared" si="158"/>
        <v>1.5032425516382768E-3</v>
      </c>
      <c r="L763" s="5">
        <f t="shared" si="152"/>
        <v>1.4229046258503414E-8</v>
      </c>
      <c r="M763" s="6">
        <f t="shared" si="150"/>
        <v>3.9300576371830471E-5</v>
      </c>
      <c r="N763">
        <f t="shared" si="151"/>
        <v>2.24E-4</v>
      </c>
      <c r="O763">
        <f t="shared" si="159"/>
        <v>0.1302774427020503</v>
      </c>
      <c r="P763">
        <f t="shared" si="153"/>
        <v>1.1586719975086861</v>
      </c>
      <c r="Q763">
        <f t="shared" si="154"/>
        <v>0.12290217496429708</v>
      </c>
      <c r="R763">
        <f t="shared" si="155"/>
        <v>0.1229021749642968</v>
      </c>
    </row>
    <row r="764" spans="6:18">
      <c r="F764">
        <f t="shared" si="160"/>
        <v>76.199999999999946</v>
      </c>
      <c r="G764">
        <f t="shared" si="148"/>
        <v>327.5852316043426</v>
      </c>
      <c r="H764">
        <f t="shared" si="156"/>
        <v>1.3027744270205031</v>
      </c>
      <c r="I764" s="4">
        <f t="shared" si="149"/>
        <v>1.2500000000000001E-5</v>
      </c>
      <c r="J764" s="5">
        <f t="shared" si="157"/>
        <v>1.0772321428571281E-6</v>
      </c>
      <c r="K764" s="5">
        <f t="shared" si="158"/>
        <v>1.5044925516382768E-3</v>
      </c>
      <c r="L764" s="5">
        <f t="shared" si="152"/>
        <v>1.4264571666937832E-8</v>
      </c>
      <c r="M764" s="6">
        <f t="shared" si="150"/>
        <v>3.9365963218828503E-5</v>
      </c>
      <c r="N764">
        <f t="shared" si="151"/>
        <v>2.24E-4</v>
      </c>
      <c r="O764">
        <f t="shared" si="159"/>
        <v>0.1302774427020503</v>
      </c>
      <c r="P764">
        <f t="shared" si="153"/>
        <v>1.158692697422316</v>
      </c>
      <c r="Q764">
        <f t="shared" si="154"/>
        <v>0.12288452040833107</v>
      </c>
      <c r="R764">
        <f t="shared" si="155"/>
        <v>0.1228845204083308</v>
      </c>
    </row>
    <row r="765" spans="6:18">
      <c r="F765">
        <f t="shared" si="160"/>
        <v>76.29999999999994</v>
      </c>
      <c r="G765">
        <f t="shared" si="148"/>
        <v>327.5852316043426</v>
      </c>
      <c r="H765">
        <f t="shared" si="156"/>
        <v>1.3027744270205031</v>
      </c>
      <c r="I765" s="4">
        <f t="shared" si="149"/>
        <v>1.2500000000000001E-5</v>
      </c>
      <c r="J765" s="5">
        <f t="shared" si="157"/>
        <v>1.0772321428571281E-6</v>
      </c>
      <c r="K765" s="5">
        <f t="shared" si="158"/>
        <v>1.5057425516382767E-3</v>
      </c>
      <c r="L765" s="5">
        <f t="shared" si="152"/>
        <v>1.4300156156656602E-8</v>
      </c>
      <c r="M765" s="6">
        <f t="shared" si="150"/>
        <v>3.9431404414734234E-5</v>
      </c>
      <c r="N765">
        <f t="shared" si="151"/>
        <v>2.24E-4</v>
      </c>
      <c r="O765">
        <f t="shared" si="159"/>
        <v>0.1302774427020503</v>
      </c>
      <c r="P765">
        <f t="shared" si="153"/>
        <v>1.1587133285422728</v>
      </c>
      <c r="Q765">
        <f t="shared" si="154"/>
        <v>0.12286692452515792</v>
      </c>
      <c r="R765">
        <f t="shared" si="155"/>
        <v>0.12286692452515764</v>
      </c>
    </row>
    <row r="766" spans="6:18">
      <c r="F766">
        <f t="shared" si="160"/>
        <v>76.399999999999935</v>
      </c>
      <c r="G766">
        <f t="shared" si="148"/>
        <v>327.5852316043426</v>
      </c>
      <c r="H766">
        <f t="shared" si="156"/>
        <v>1.3027744270205031</v>
      </c>
      <c r="I766" s="4">
        <f t="shared" si="149"/>
        <v>1.2500000000000001E-5</v>
      </c>
      <c r="J766" s="5">
        <f t="shared" si="157"/>
        <v>1.0772321428571281E-6</v>
      </c>
      <c r="K766" s="5">
        <f t="shared" si="158"/>
        <v>1.5069925516382767E-3</v>
      </c>
      <c r="L766" s="5">
        <f t="shared" si="152"/>
        <v>1.4335799776747099E-8</v>
      </c>
      <c r="M766" s="6">
        <f t="shared" si="150"/>
        <v>3.9496899959547663E-5</v>
      </c>
      <c r="N766">
        <f t="shared" si="151"/>
        <v>2.24E-4</v>
      </c>
      <c r="O766">
        <f t="shared" si="159"/>
        <v>0.1302774427020503</v>
      </c>
      <c r="P766">
        <f t="shared" si="153"/>
        <v>1.1587338911541043</v>
      </c>
      <c r="Q766">
        <f t="shared" si="154"/>
        <v>0.12284938707123999</v>
      </c>
      <c r="R766">
        <f t="shared" si="155"/>
        <v>0.12284938707123973</v>
      </c>
    </row>
    <row r="767" spans="6:18">
      <c r="F767">
        <f t="shared" si="160"/>
        <v>76.499999999999929</v>
      </c>
      <c r="G767">
        <f t="shared" si="148"/>
        <v>327.5852316043426</v>
      </c>
      <c r="H767">
        <f t="shared" si="156"/>
        <v>1.3027744270205031</v>
      </c>
      <c r="I767" s="4">
        <f t="shared" si="149"/>
        <v>1.2500000000000001E-5</v>
      </c>
      <c r="J767" s="5">
        <f t="shared" si="157"/>
        <v>1.0772321428571281E-6</v>
      </c>
      <c r="K767" s="5">
        <f t="shared" si="158"/>
        <v>1.5082425516382766E-3</v>
      </c>
      <c r="L767" s="5">
        <f t="shared" si="152"/>
        <v>1.4371502576296713E-8</v>
      </c>
      <c r="M767" s="6">
        <f t="shared" si="150"/>
        <v>3.9562449853268783E-5</v>
      </c>
      <c r="N767">
        <f t="shared" si="151"/>
        <v>2.24E-4</v>
      </c>
      <c r="O767">
        <f t="shared" si="159"/>
        <v>0.1302774427020503</v>
      </c>
      <c r="P767">
        <f t="shared" si="153"/>
        <v>1.158754385541936</v>
      </c>
      <c r="Q767">
        <f t="shared" si="154"/>
        <v>0.12283190780425172</v>
      </c>
      <c r="R767">
        <f t="shared" si="155"/>
        <v>0.12283190780425146</v>
      </c>
    </row>
    <row r="768" spans="6:18">
      <c r="F768">
        <f t="shared" si="160"/>
        <v>76.599999999999923</v>
      </c>
      <c r="G768">
        <f t="shared" si="148"/>
        <v>327.5852316043426</v>
      </c>
      <c r="H768">
        <f t="shared" si="156"/>
        <v>1.3027744270205031</v>
      </c>
      <c r="I768" s="4">
        <f t="shared" si="149"/>
        <v>1.2500000000000001E-5</v>
      </c>
      <c r="J768" s="5">
        <f t="shared" si="157"/>
        <v>1.0772321428571281E-6</v>
      </c>
      <c r="K768" s="5">
        <f t="shared" si="158"/>
        <v>1.5094925516382766E-3</v>
      </c>
      <c r="L768" s="5">
        <f t="shared" si="152"/>
        <v>1.4407264604392828E-8</v>
      </c>
      <c r="M768" s="6">
        <f t="shared" si="150"/>
        <v>3.9628054095897603E-5</v>
      </c>
      <c r="N768">
        <f t="shared" si="151"/>
        <v>2.24E-4</v>
      </c>
      <c r="O768">
        <f t="shared" si="159"/>
        <v>0.1302774427020503</v>
      </c>
      <c r="P768">
        <f t="shared" si="153"/>
        <v>1.1587748119884813</v>
      </c>
      <c r="Q768">
        <f t="shared" si="154"/>
        <v>0.12281448648307254</v>
      </c>
      <c r="R768">
        <f t="shared" si="155"/>
        <v>0.12281448648307228</v>
      </c>
    </row>
    <row r="769" spans="6:18">
      <c r="F769">
        <f t="shared" si="160"/>
        <v>76.699999999999918</v>
      </c>
      <c r="G769">
        <f t="shared" si="148"/>
        <v>327.5852316043426</v>
      </c>
      <c r="H769">
        <f t="shared" si="156"/>
        <v>1.3027744270205031</v>
      </c>
      <c r="I769" s="4">
        <f t="shared" si="149"/>
        <v>1.2500000000000001E-5</v>
      </c>
      <c r="J769" s="5">
        <f t="shared" si="157"/>
        <v>1.0772321428571281E-6</v>
      </c>
      <c r="K769" s="5">
        <f t="shared" si="158"/>
        <v>1.5107425516382765E-3</v>
      </c>
      <c r="L769" s="5">
        <f t="shared" si="152"/>
        <v>1.4443085910122831E-8</v>
      </c>
      <c r="M769" s="6">
        <f t="shared" si="150"/>
        <v>3.9693712687434114E-5</v>
      </c>
      <c r="N769">
        <f t="shared" si="151"/>
        <v>2.24E-4</v>
      </c>
      <c r="O769">
        <f t="shared" si="159"/>
        <v>0.1302774427020503</v>
      </c>
      <c r="P769">
        <f t="shared" si="153"/>
        <v>1.1587951707750488</v>
      </c>
      <c r="Q769">
        <f t="shared" si="154"/>
        <v>0.12279712286777988</v>
      </c>
      <c r="R769">
        <f t="shared" si="155"/>
        <v>0.12279712286777962</v>
      </c>
    </row>
    <row r="770" spans="6:18">
      <c r="F770">
        <f t="shared" si="160"/>
        <v>76.799999999999912</v>
      </c>
      <c r="G770">
        <f t="shared" ref="G770:G833" si="161">Tc+R_*F770</f>
        <v>327.5852316043426</v>
      </c>
      <c r="H770">
        <f t="shared" si="156"/>
        <v>1.3027744270205031</v>
      </c>
      <c r="I770" s="4">
        <f t="shared" ref="I770:I833" si="162">we</f>
        <v>1.2500000000000001E-5</v>
      </c>
      <c r="J770" s="5">
        <f t="shared" si="157"/>
        <v>1.0772321428571281E-6</v>
      </c>
      <c r="K770" s="5">
        <f t="shared" si="158"/>
        <v>1.5119925516382765E-3</v>
      </c>
      <c r="L770" s="5">
        <f t="shared" si="152"/>
        <v>1.4478966542574099E-8</v>
      </c>
      <c r="M770" s="6">
        <f t="shared" ref="M770:M833" si="163">f2_*f3_/f1_/K770*L770</f>
        <v>3.9759425627878303E-5</v>
      </c>
      <c r="N770">
        <f t="shared" ref="N770:N833" si="164">del_dl</f>
        <v>2.24E-4</v>
      </c>
      <c r="O770">
        <f t="shared" si="159"/>
        <v>0.1302774427020503</v>
      </c>
      <c r="P770">
        <f t="shared" si="153"/>
        <v>1.1588154621815505</v>
      </c>
      <c r="Q770">
        <f t="shared" si="154"/>
        <v>0.12277981671964228</v>
      </c>
      <c r="R770">
        <f t="shared" si="155"/>
        <v>0.12277981671964201</v>
      </c>
    </row>
    <row r="771" spans="6:18">
      <c r="F771">
        <f t="shared" si="160"/>
        <v>76.899999999999906</v>
      </c>
      <c r="G771">
        <f t="shared" si="161"/>
        <v>327.5852316043426</v>
      </c>
      <c r="H771">
        <f t="shared" si="156"/>
        <v>1.3027744270205031</v>
      </c>
      <c r="I771" s="4">
        <f t="shared" si="162"/>
        <v>1.2500000000000001E-5</v>
      </c>
      <c r="J771" s="5">
        <f t="shared" si="157"/>
        <v>1.0772321428571281E-6</v>
      </c>
      <c r="K771" s="5">
        <f t="shared" si="158"/>
        <v>1.5132425516382764E-3</v>
      </c>
      <c r="L771" s="5">
        <f t="shared" ref="L771:L834" si="165">K771^3*4/3*PI()</f>
        <v>1.4514906550834027E-8</v>
      </c>
      <c r="M771" s="6">
        <f t="shared" si="163"/>
        <v>3.9825192917230197E-5</v>
      </c>
      <c r="N771">
        <f t="shared" si="164"/>
        <v>2.24E-4</v>
      </c>
      <c r="O771">
        <f t="shared" si="159"/>
        <v>0.1302774427020503</v>
      </c>
      <c r="P771">
        <f t="shared" ref="P771:P834" si="166">R771*O771+(1-R771)*H771</f>
        <v>1.1588356864865095</v>
      </c>
      <c r="Q771">
        <f t="shared" ref="Q771:Q834" si="167">Q770+pl/ps*Dl/N770*((Tc-Tf)/ml-Co)/H770/(1-kpart)*M770*dt/L770-Q770*3/K770*we*dt</f>
        <v>0.12276256780111244</v>
      </c>
      <c r="R771">
        <f t="shared" ref="R771:R834" si="168">esidtGeral(R770,K770,MAX(I770,J770),pl,ps,kpart,H770,(H771-H770)/dt,M770,L770,Dl,N770,Co,dt)</f>
        <v>0.12276256780111218</v>
      </c>
    </row>
    <row r="772" spans="6:18">
      <c r="F772">
        <f t="shared" si="160"/>
        <v>76.999999999999901</v>
      </c>
      <c r="G772">
        <f t="shared" si="161"/>
        <v>327.5852316043426</v>
      </c>
      <c r="H772">
        <f t="shared" si="156"/>
        <v>1.3027744270205031</v>
      </c>
      <c r="I772" s="4">
        <f t="shared" si="162"/>
        <v>1.2500000000000001E-5</v>
      </c>
      <c r="J772" s="5">
        <f t="shared" si="157"/>
        <v>1.0772321428571281E-6</v>
      </c>
      <c r="K772" s="5">
        <f t="shared" si="158"/>
        <v>1.5144925516382764E-3</v>
      </c>
      <c r="L772" s="5">
        <f t="shared" si="165"/>
        <v>1.4550905983989998E-8</v>
      </c>
      <c r="M772" s="6">
        <f t="shared" si="163"/>
        <v>3.989101455548979E-5</v>
      </c>
      <c r="N772">
        <f t="shared" si="164"/>
        <v>2.24E-4</v>
      </c>
      <c r="O772">
        <f t="shared" si="159"/>
        <v>0.1302774427020503</v>
      </c>
      <c r="P772">
        <f t="shared" si="166"/>
        <v>1.1588558439670689</v>
      </c>
      <c r="Q772">
        <f t="shared" si="167"/>
        <v>0.12274537587582045</v>
      </c>
      <c r="R772">
        <f t="shared" si="168"/>
        <v>0.12274537587582018</v>
      </c>
    </row>
    <row r="773" spans="6:18">
      <c r="F773">
        <f t="shared" si="160"/>
        <v>77.099999999999895</v>
      </c>
      <c r="G773">
        <f t="shared" si="161"/>
        <v>327.5852316043426</v>
      </c>
      <c r="H773">
        <f t="shared" si="156"/>
        <v>1.3027744270205031</v>
      </c>
      <c r="I773" s="4">
        <f t="shared" si="162"/>
        <v>1.2500000000000001E-5</v>
      </c>
      <c r="J773" s="5">
        <f t="shared" si="157"/>
        <v>1.0772321428571281E-6</v>
      </c>
      <c r="K773" s="5">
        <f t="shared" si="158"/>
        <v>1.5157425516382763E-3</v>
      </c>
      <c r="L773" s="5">
        <f t="shared" si="165"/>
        <v>1.4586964891129393E-8</v>
      </c>
      <c r="M773" s="6">
        <f t="shared" si="163"/>
        <v>3.9956890542657075E-5</v>
      </c>
      <c r="N773">
        <f t="shared" si="164"/>
        <v>2.24E-4</v>
      </c>
      <c r="O773">
        <f t="shared" si="159"/>
        <v>0.1302774427020503</v>
      </c>
      <c r="P773">
        <f t="shared" si="166"/>
        <v>1.1588759348989996</v>
      </c>
      <c r="Q773">
        <f t="shared" si="167"/>
        <v>0.12272824070856689</v>
      </c>
      <c r="R773">
        <f t="shared" si="168"/>
        <v>0.12272824070856662</v>
      </c>
    </row>
    <row r="774" spans="6:18">
      <c r="F774">
        <f t="shared" si="160"/>
        <v>77.199999999999889</v>
      </c>
      <c r="G774">
        <f t="shared" si="161"/>
        <v>327.5852316043426</v>
      </c>
      <c r="H774">
        <f t="shared" si="156"/>
        <v>1.3027744270205031</v>
      </c>
      <c r="I774" s="4">
        <f t="shared" si="162"/>
        <v>1.2500000000000001E-5</v>
      </c>
      <c r="J774" s="5">
        <f t="shared" si="157"/>
        <v>1.0772321428571281E-6</v>
      </c>
      <c r="K774" s="5">
        <f t="shared" si="158"/>
        <v>1.5169925516382763E-3</v>
      </c>
      <c r="L774" s="5">
        <f t="shared" si="165"/>
        <v>1.46230833213396E-8</v>
      </c>
      <c r="M774" s="6">
        <f t="shared" si="163"/>
        <v>4.0022820878732044E-5</v>
      </c>
      <c r="N774">
        <f t="shared" si="164"/>
        <v>2.24E-4</v>
      </c>
      <c r="O774">
        <f t="shared" si="159"/>
        <v>0.1302774427020503</v>
      </c>
      <c r="P774">
        <f t="shared" si="166"/>
        <v>1.1588959595567072</v>
      </c>
      <c r="Q774">
        <f t="shared" si="167"/>
        <v>0.12271116206531615</v>
      </c>
      <c r="R774">
        <f t="shared" si="168"/>
        <v>0.12271116206531589</v>
      </c>
    </row>
    <row r="775" spans="6:18">
      <c r="F775">
        <f t="shared" si="160"/>
        <v>77.299999999999883</v>
      </c>
      <c r="G775">
        <f t="shared" si="161"/>
        <v>327.5852316043426</v>
      </c>
      <c r="H775">
        <f t="shared" si="156"/>
        <v>1.3027744270205031</v>
      </c>
      <c r="I775" s="4">
        <f t="shared" si="162"/>
        <v>1.2500000000000001E-5</v>
      </c>
      <c r="J775" s="5">
        <f t="shared" si="157"/>
        <v>1.0772321428571281E-6</v>
      </c>
      <c r="K775" s="5">
        <f t="shared" si="158"/>
        <v>1.5182425516382762E-3</v>
      </c>
      <c r="L775" s="5">
        <f t="shared" si="165"/>
        <v>1.4659261323708005E-8</v>
      </c>
      <c r="M775" s="6">
        <f t="shared" si="163"/>
        <v>4.0088805563714706E-5</v>
      </c>
      <c r="N775">
        <f t="shared" si="164"/>
        <v>2.24E-4</v>
      </c>
      <c r="O775">
        <f t="shared" si="159"/>
        <v>0.1302774427020503</v>
      </c>
      <c r="P775">
        <f t="shared" si="166"/>
        <v>1.1589159182132416</v>
      </c>
      <c r="Q775">
        <f t="shared" si="167"/>
        <v>0.1226941397131897</v>
      </c>
      <c r="R775">
        <f t="shared" si="168"/>
        <v>0.12269413971318943</v>
      </c>
    </row>
    <row r="776" spans="6:18">
      <c r="F776">
        <f t="shared" si="160"/>
        <v>77.399999999999878</v>
      </c>
      <c r="G776">
        <f t="shared" si="161"/>
        <v>327.5852316043426</v>
      </c>
      <c r="H776">
        <f t="shared" si="156"/>
        <v>1.3027744270205031</v>
      </c>
      <c r="I776" s="4">
        <f t="shared" si="162"/>
        <v>1.2500000000000001E-5</v>
      </c>
      <c r="J776" s="5">
        <f t="shared" si="157"/>
        <v>1.0772321428571281E-6</v>
      </c>
      <c r="K776" s="5">
        <f t="shared" si="158"/>
        <v>1.5194925516382762E-3</v>
      </c>
      <c r="L776" s="5">
        <f t="shared" si="165"/>
        <v>1.4695498947321994E-8</v>
      </c>
      <c r="M776" s="6">
        <f t="shared" si="163"/>
        <v>4.0154844597605079E-5</v>
      </c>
      <c r="N776">
        <f t="shared" si="164"/>
        <v>2.24E-4</v>
      </c>
      <c r="O776">
        <f t="shared" si="159"/>
        <v>0.1302774427020503</v>
      </c>
      <c r="P776">
        <f t="shared" si="166"/>
        <v>1.158935811140303</v>
      </c>
      <c r="Q776">
        <f t="shared" si="167"/>
        <v>0.12267717342045938</v>
      </c>
      <c r="R776">
        <f t="shared" si="168"/>
        <v>0.12267717342045911</v>
      </c>
    </row>
    <row r="777" spans="6:18">
      <c r="F777">
        <f t="shared" si="160"/>
        <v>77.499999999999872</v>
      </c>
      <c r="G777">
        <f t="shared" si="161"/>
        <v>327.5852316043426</v>
      </c>
      <c r="H777">
        <f t="shared" si="156"/>
        <v>1.3027744270205031</v>
      </c>
      <c r="I777" s="4">
        <f t="shared" si="162"/>
        <v>1.2500000000000001E-5</v>
      </c>
      <c r="J777" s="5">
        <f t="shared" si="157"/>
        <v>1.0772321428571281E-6</v>
      </c>
      <c r="K777" s="5">
        <f t="shared" si="158"/>
        <v>1.5207425516382761E-3</v>
      </c>
      <c r="L777" s="5">
        <f t="shared" si="165"/>
        <v>1.4731796241268949E-8</v>
      </c>
      <c r="M777" s="6">
        <f t="shared" si="163"/>
        <v>4.0220937980403131E-5</v>
      </c>
      <c r="N777">
        <f t="shared" si="164"/>
        <v>2.24E-4</v>
      </c>
      <c r="O777">
        <f t="shared" si="159"/>
        <v>0.1302774427020503</v>
      </c>
      <c r="P777">
        <f t="shared" si="166"/>
        <v>1.1589556386082509</v>
      </c>
      <c r="Q777">
        <f t="shared" si="167"/>
        <v>0.12266026295654082</v>
      </c>
      <c r="R777">
        <f t="shared" si="168"/>
        <v>0.12266026295654056</v>
      </c>
    </row>
    <row r="778" spans="6:18">
      <c r="F778">
        <f t="shared" si="160"/>
        <v>77.599999999999866</v>
      </c>
      <c r="G778">
        <f t="shared" si="161"/>
        <v>327.5852316043426</v>
      </c>
      <c r="H778">
        <f t="shared" si="156"/>
        <v>1.3027744270205031</v>
      </c>
      <c r="I778" s="4">
        <f t="shared" si="162"/>
        <v>1.2500000000000001E-5</v>
      </c>
      <c r="J778" s="5">
        <f t="shared" si="157"/>
        <v>1.0772321428571281E-6</v>
      </c>
      <c r="K778" s="5">
        <f t="shared" si="158"/>
        <v>1.5219925516382761E-3</v>
      </c>
      <c r="L778" s="5">
        <f t="shared" si="165"/>
        <v>1.4768153254636257E-8</v>
      </c>
      <c r="M778" s="6">
        <f t="shared" si="163"/>
        <v>4.0287085712108881E-5</v>
      </c>
      <c r="N778">
        <f t="shared" si="164"/>
        <v>2.24E-4</v>
      </c>
      <c r="O778">
        <f t="shared" si="159"/>
        <v>0.1302774427020503</v>
      </c>
      <c r="P778">
        <f t="shared" si="166"/>
        <v>1.1589754008861113</v>
      </c>
      <c r="Q778">
        <f t="shared" si="167"/>
        <v>0.12264340809198687</v>
      </c>
      <c r="R778">
        <f t="shared" si="168"/>
        <v>0.12264340809198661</v>
      </c>
    </row>
    <row r="779" spans="6:18">
      <c r="F779">
        <f t="shared" si="160"/>
        <v>77.699999999999861</v>
      </c>
      <c r="G779">
        <f t="shared" si="161"/>
        <v>327.5852316043426</v>
      </c>
      <c r="H779">
        <f t="shared" si="156"/>
        <v>1.3027744270205031</v>
      </c>
      <c r="I779" s="4">
        <f t="shared" si="162"/>
        <v>1.2500000000000001E-5</v>
      </c>
      <c r="J779" s="5">
        <f t="shared" si="157"/>
        <v>1.0772321428571281E-6</v>
      </c>
      <c r="K779" s="5">
        <f t="shared" si="158"/>
        <v>1.523242551638276E-3</v>
      </c>
      <c r="L779" s="5">
        <f t="shared" si="165"/>
        <v>1.4804570036511303E-8</v>
      </c>
      <c r="M779" s="6">
        <f t="shared" si="163"/>
        <v>4.035328779272233E-5</v>
      </c>
      <c r="N779">
        <f t="shared" si="164"/>
        <v>2.24E-4</v>
      </c>
      <c r="O779">
        <f t="shared" si="159"/>
        <v>0.1302774427020503</v>
      </c>
      <c r="P779">
        <f t="shared" si="166"/>
        <v>1.1589950982415851</v>
      </c>
      <c r="Q779">
        <f t="shared" si="167"/>
        <v>0.12262660859848101</v>
      </c>
      <c r="R779">
        <f t="shared" si="168"/>
        <v>0.12262660859848075</v>
      </c>
    </row>
    <row r="780" spans="6:18">
      <c r="F780">
        <f t="shared" si="160"/>
        <v>77.799999999999855</v>
      </c>
      <c r="G780">
        <f t="shared" si="161"/>
        <v>327.5852316043426</v>
      </c>
      <c r="H780">
        <f t="shared" si="156"/>
        <v>1.3027744270205031</v>
      </c>
      <c r="I780" s="4">
        <f t="shared" si="162"/>
        <v>1.2500000000000001E-5</v>
      </c>
      <c r="J780" s="5">
        <f t="shared" si="157"/>
        <v>1.0772321428571281E-6</v>
      </c>
      <c r="K780" s="5">
        <f t="shared" si="158"/>
        <v>1.524492551638276E-3</v>
      </c>
      <c r="L780" s="5">
        <f t="shared" si="165"/>
        <v>1.4841046635981474E-8</v>
      </c>
      <c r="M780" s="6">
        <f t="shared" si="163"/>
        <v>4.041954422224347E-5</v>
      </c>
      <c r="N780">
        <f t="shared" si="164"/>
        <v>2.24E-4</v>
      </c>
      <c r="O780">
        <f t="shared" si="159"/>
        <v>0.1302774427020503</v>
      </c>
      <c r="P780">
        <f t="shared" si="166"/>
        <v>1.1590147309410541</v>
      </c>
      <c r="Q780">
        <f t="shared" si="167"/>
        <v>0.1226098642488309</v>
      </c>
      <c r="R780">
        <f t="shared" si="168"/>
        <v>0.12260986424883064</v>
      </c>
    </row>
    <row r="781" spans="6:18">
      <c r="F781">
        <f t="shared" si="160"/>
        <v>77.899999999999849</v>
      </c>
      <c r="G781">
        <f t="shared" si="161"/>
        <v>327.5852316043426</v>
      </c>
      <c r="H781">
        <f t="shared" si="156"/>
        <v>1.3027744270205031</v>
      </c>
      <c r="I781" s="4">
        <f t="shared" si="162"/>
        <v>1.2500000000000001E-5</v>
      </c>
      <c r="J781" s="5">
        <f t="shared" si="157"/>
        <v>1.0772321428571281E-6</v>
      </c>
      <c r="K781" s="5">
        <f t="shared" si="158"/>
        <v>1.5257425516382759E-3</v>
      </c>
      <c r="L781" s="5">
        <f t="shared" si="165"/>
        <v>1.487758310213415E-8</v>
      </c>
      <c r="M781" s="6">
        <f t="shared" si="163"/>
        <v>4.0485855000672288E-5</v>
      </c>
      <c r="N781">
        <f t="shared" si="164"/>
        <v>2.24E-4</v>
      </c>
      <c r="O781">
        <f t="shared" si="159"/>
        <v>0.1302774427020503</v>
      </c>
      <c r="P781">
        <f t="shared" si="166"/>
        <v>1.1590342992495906</v>
      </c>
      <c r="Q781">
        <f t="shared" si="167"/>
        <v>0.12259317481696189</v>
      </c>
      <c r="R781">
        <f t="shared" si="168"/>
        <v>0.12259317481696162</v>
      </c>
    </row>
    <row r="782" spans="6:18">
      <c r="F782">
        <f t="shared" si="160"/>
        <v>77.999999999999844</v>
      </c>
      <c r="G782">
        <f t="shared" si="161"/>
        <v>327.5852316043426</v>
      </c>
      <c r="H782">
        <f t="shared" si="156"/>
        <v>1.3027744270205031</v>
      </c>
      <c r="I782" s="4">
        <f t="shared" si="162"/>
        <v>1.2500000000000001E-5</v>
      </c>
      <c r="J782" s="5">
        <f t="shared" si="157"/>
        <v>1.0772321428571281E-6</v>
      </c>
      <c r="K782" s="5">
        <f t="shared" si="158"/>
        <v>1.5269925516382759E-3</v>
      </c>
      <c r="L782" s="5">
        <f t="shared" si="165"/>
        <v>1.4914179484056722E-8</v>
      </c>
      <c r="M782" s="6">
        <f t="shared" si="163"/>
        <v>4.0552220128008819E-5</v>
      </c>
      <c r="N782">
        <f t="shared" si="164"/>
        <v>2.24E-4</v>
      </c>
      <c r="O782">
        <f t="shared" si="159"/>
        <v>0.1302774427020503</v>
      </c>
      <c r="P782">
        <f t="shared" si="166"/>
        <v>1.1590538034309632</v>
      </c>
      <c r="Q782">
        <f t="shared" si="167"/>
        <v>0.12257654007791065</v>
      </c>
      <c r="R782">
        <f t="shared" si="168"/>
        <v>0.12257654007791038</v>
      </c>
    </row>
    <row r="783" spans="6:18">
      <c r="F783">
        <f t="shared" si="160"/>
        <v>78.099999999999838</v>
      </c>
      <c r="G783">
        <f t="shared" si="161"/>
        <v>327.5852316043426</v>
      </c>
      <c r="H783">
        <f t="shared" si="156"/>
        <v>1.3027744270205031</v>
      </c>
      <c r="I783" s="4">
        <f t="shared" si="162"/>
        <v>1.2500000000000001E-5</v>
      </c>
      <c r="J783" s="5">
        <f t="shared" si="157"/>
        <v>1.0772321428571281E-6</v>
      </c>
      <c r="K783" s="5">
        <f t="shared" si="158"/>
        <v>1.5282425516382758E-3</v>
      </c>
      <c r="L783" s="5">
        <f t="shared" si="165"/>
        <v>1.4950835830836572E-8</v>
      </c>
      <c r="M783" s="6">
        <f t="shared" si="163"/>
        <v>4.0618639604253034E-5</v>
      </c>
      <c r="N783">
        <f t="shared" si="164"/>
        <v>2.24E-4</v>
      </c>
      <c r="O783">
        <f t="shared" si="159"/>
        <v>0.1302774427020503</v>
      </c>
      <c r="P783">
        <f t="shared" si="166"/>
        <v>1.159073243747645</v>
      </c>
      <c r="Q783">
        <f t="shared" si="167"/>
        <v>0.12255995980781878</v>
      </c>
      <c r="R783">
        <f t="shared" si="168"/>
        <v>0.12255995980781852</v>
      </c>
    </row>
    <row r="784" spans="6:18">
      <c r="F784">
        <f t="shared" si="160"/>
        <v>78.199999999999832</v>
      </c>
      <c r="G784">
        <f t="shared" si="161"/>
        <v>327.5852316043426</v>
      </c>
      <c r="H784">
        <f t="shared" si="156"/>
        <v>1.3027744270205031</v>
      </c>
      <c r="I784" s="4">
        <f t="shared" si="162"/>
        <v>1.2500000000000001E-5</v>
      </c>
      <c r="J784" s="5">
        <f t="shared" si="157"/>
        <v>1.0772321428571281E-6</v>
      </c>
      <c r="K784" s="5">
        <f t="shared" si="158"/>
        <v>1.5294925516382758E-3</v>
      </c>
      <c r="L784" s="5">
        <f t="shared" si="165"/>
        <v>1.4987552191561085E-8</v>
      </c>
      <c r="M784" s="6">
        <f t="shared" si="163"/>
        <v>4.0685113429404942E-5</v>
      </c>
      <c r="N784">
        <f t="shared" si="164"/>
        <v>2.24E-4</v>
      </c>
      <c r="O784">
        <f t="shared" si="159"/>
        <v>0.1302774427020503</v>
      </c>
      <c r="P784">
        <f t="shared" si="166"/>
        <v>1.1590926204608216</v>
      </c>
      <c r="Q784">
        <f t="shared" si="167"/>
        <v>0.12254343378392649</v>
      </c>
      <c r="R784">
        <f t="shared" si="168"/>
        <v>0.12254343378392624</v>
      </c>
    </row>
    <row r="785" spans="6:18">
      <c r="F785">
        <f t="shared" si="160"/>
        <v>78.299999999999827</v>
      </c>
      <c r="G785">
        <f t="shared" si="161"/>
        <v>327.5852316043426</v>
      </c>
      <c r="H785">
        <f t="shared" si="156"/>
        <v>1.3027744270205031</v>
      </c>
      <c r="I785" s="4">
        <f t="shared" si="162"/>
        <v>1.2500000000000001E-5</v>
      </c>
      <c r="J785" s="5">
        <f t="shared" si="157"/>
        <v>1.0772321428571281E-6</v>
      </c>
      <c r="K785" s="5">
        <f t="shared" si="158"/>
        <v>1.5307425516382757E-3</v>
      </c>
      <c r="L785" s="5">
        <f t="shared" si="165"/>
        <v>1.5024328615317653E-8</v>
      </c>
      <c r="M785" s="6">
        <f t="shared" si="163"/>
        <v>4.0751641603464554E-5</v>
      </c>
      <c r="N785">
        <f t="shared" si="164"/>
        <v>2.24E-4</v>
      </c>
      <c r="O785">
        <f t="shared" si="159"/>
        <v>0.1302774427020503</v>
      </c>
      <c r="P785">
        <f t="shared" si="166"/>
        <v>1.1591119338303972</v>
      </c>
      <c r="Q785">
        <f t="shared" si="167"/>
        <v>0.1225269617845663</v>
      </c>
      <c r="R785">
        <f t="shared" si="168"/>
        <v>0.12252696178456605</v>
      </c>
    </row>
    <row r="786" spans="6:18">
      <c r="F786">
        <f t="shared" si="160"/>
        <v>78.399999999999821</v>
      </c>
      <c r="G786">
        <f t="shared" si="161"/>
        <v>327.5852316043426</v>
      </c>
      <c r="H786">
        <f t="shared" si="156"/>
        <v>1.3027744270205031</v>
      </c>
      <c r="I786" s="4">
        <f t="shared" si="162"/>
        <v>1.2500000000000001E-5</v>
      </c>
      <c r="J786" s="5">
        <f t="shared" si="157"/>
        <v>1.0772321428571281E-6</v>
      </c>
      <c r="K786" s="5">
        <f t="shared" si="158"/>
        <v>1.5319925516382757E-3</v>
      </c>
      <c r="L786" s="5">
        <f t="shared" si="165"/>
        <v>1.5061165151193652E-8</v>
      </c>
      <c r="M786" s="6">
        <f t="shared" si="163"/>
        <v>4.0818224126431858E-5</v>
      </c>
      <c r="N786">
        <f t="shared" si="164"/>
        <v>2.24E-4</v>
      </c>
      <c r="O786">
        <f t="shared" si="159"/>
        <v>0.1302774427020503</v>
      </c>
      <c r="P786">
        <f t="shared" si="166"/>
        <v>1.1591311841150025</v>
      </c>
      <c r="Q786">
        <f t="shared" si="167"/>
        <v>0.12251054358915685</v>
      </c>
      <c r="R786">
        <f t="shared" si="168"/>
        <v>0.12251054358915658</v>
      </c>
    </row>
    <row r="787" spans="6:18">
      <c r="F787">
        <f t="shared" si="160"/>
        <v>78.499999999999815</v>
      </c>
      <c r="G787">
        <f t="shared" si="161"/>
        <v>327.5852316043426</v>
      </c>
      <c r="H787">
        <f t="shared" ref="H787:H850" si="169">(G787-Tf)/ml</f>
        <v>1.3027744270205031</v>
      </c>
      <c r="I787" s="4">
        <f t="shared" si="162"/>
        <v>1.2500000000000001E-5</v>
      </c>
      <c r="J787" s="5">
        <f t="shared" ref="J787:J850" si="170">Glob(H787,N787,Dl,Co,kpart)</f>
        <v>1.0772321428571281E-6</v>
      </c>
      <c r="K787" s="5">
        <f t="shared" ref="K787:K850" si="171">I786*dt+K786</f>
        <v>1.5332425516382756E-3</v>
      </c>
      <c r="L787" s="5">
        <f t="shared" si="165"/>
        <v>1.5098061848276465E-8</v>
      </c>
      <c r="M787" s="6">
        <f t="shared" si="163"/>
        <v>4.0884860998306834E-5</v>
      </c>
      <c r="N787">
        <f t="shared" si="164"/>
        <v>2.24E-4</v>
      </c>
      <c r="O787">
        <f t="shared" ref="O787:O850" si="172">O786+(kpart*H786-O786)/L786/R786*(L786*(R787-R786)+R786*MAX(I786,J786)*M786*dt)</f>
        <v>0.1302774427020503</v>
      </c>
      <c r="P787">
        <f t="shared" si="166"/>
        <v>1.1591503715720031</v>
      </c>
      <c r="Q787">
        <f t="shared" si="167"/>
        <v>0.12249417897819657</v>
      </c>
      <c r="R787">
        <f t="shared" si="168"/>
        <v>0.12249417897819631</v>
      </c>
    </row>
    <row r="788" spans="6:18">
      <c r="F788">
        <f t="shared" si="160"/>
        <v>78.59999999999981</v>
      </c>
      <c r="G788">
        <f t="shared" si="161"/>
        <v>327.5852316043426</v>
      </c>
      <c r="H788">
        <f t="shared" si="169"/>
        <v>1.3027744270205031</v>
      </c>
      <c r="I788" s="4">
        <f t="shared" si="162"/>
        <v>1.2500000000000001E-5</v>
      </c>
      <c r="J788" s="5">
        <f t="shared" si="170"/>
        <v>1.0772321428571281E-6</v>
      </c>
      <c r="K788" s="5">
        <f t="shared" si="171"/>
        <v>1.5344925516382756E-3</v>
      </c>
      <c r="L788" s="5">
        <f t="shared" si="165"/>
        <v>1.513501875565349E-8</v>
      </c>
      <c r="M788" s="6">
        <f t="shared" si="163"/>
        <v>4.0951552219089529E-5</v>
      </c>
      <c r="N788">
        <f t="shared" si="164"/>
        <v>2.24E-4</v>
      </c>
      <c r="O788">
        <f t="shared" si="172"/>
        <v>0.1302774427020503</v>
      </c>
      <c r="P788">
        <f t="shared" si="166"/>
        <v>1.1591694964575046</v>
      </c>
      <c r="Q788">
        <f t="shared" si="167"/>
        <v>0.12247786773325768</v>
      </c>
      <c r="R788">
        <f t="shared" si="168"/>
        <v>0.12247786773325742</v>
      </c>
    </row>
    <row r="789" spans="6:18">
      <c r="F789">
        <f t="shared" si="160"/>
        <v>78.699999999999804</v>
      </c>
      <c r="G789">
        <f t="shared" si="161"/>
        <v>327.5852316043426</v>
      </c>
      <c r="H789">
        <f t="shared" si="169"/>
        <v>1.3027744270205031</v>
      </c>
      <c r="I789" s="4">
        <f t="shared" si="162"/>
        <v>1.2500000000000001E-5</v>
      </c>
      <c r="J789" s="5">
        <f t="shared" si="170"/>
        <v>1.0772321428571281E-6</v>
      </c>
      <c r="K789" s="5">
        <f t="shared" si="171"/>
        <v>1.5357425516382755E-3</v>
      </c>
      <c r="L789" s="5">
        <f t="shared" si="165"/>
        <v>1.5172035922412106E-8</v>
      </c>
      <c r="M789" s="6">
        <f t="shared" si="163"/>
        <v>4.1018297788779915E-5</v>
      </c>
      <c r="N789">
        <f t="shared" si="164"/>
        <v>2.24E-4</v>
      </c>
      <c r="O789">
        <f t="shared" si="172"/>
        <v>0.1302774427020503</v>
      </c>
      <c r="P789">
        <f t="shared" si="166"/>
        <v>1.1591885590263606</v>
      </c>
      <c r="Q789">
        <f t="shared" si="167"/>
        <v>0.12246160963697997</v>
      </c>
      <c r="R789">
        <f t="shared" si="168"/>
        <v>0.1224616096369797</v>
      </c>
    </row>
    <row r="790" spans="6:18">
      <c r="F790">
        <f t="shared" si="160"/>
        <v>78.799999999999798</v>
      </c>
      <c r="G790">
        <f t="shared" si="161"/>
        <v>327.5852316043426</v>
      </c>
      <c r="H790">
        <f t="shared" si="169"/>
        <v>1.3027744270205031</v>
      </c>
      <c r="I790" s="4">
        <f t="shared" si="162"/>
        <v>1.2500000000000001E-5</v>
      </c>
      <c r="J790" s="5">
        <f t="shared" si="170"/>
        <v>1.0772321428571281E-6</v>
      </c>
      <c r="K790" s="5">
        <f t="shared" si="171"/>
        <v>1.5369925516382755E-3</v>
      </c>
      <c r="L790" s="5">
        <f t="shared" si="165"/>
        <v>1.5209113397639694E-8</v>
      </c>
      <c r="M790" s="6">
        <f t="shared" si="163"/>
        <v>4.1085097707377986E-5</v>
      </c>
      <c r="N790">
        <f t="shared" si="164"/>
        <v>2.24E-4</v>
      </c>
      <c r="O790">
        <f t="shared" si="172"/>
        <v>0.1302774427020503</v>
      </c>
      <c r="P790">
        <f t="shared" si="166"/>
        <v>1.1592075595321818</v>
      </c>
      <c r="Q790">
        <f t="shared" si="167"/>
        <v>0.12244540447306471</v>
      </c>
      <c r="R790">
        <f t="shared" si="168"/>
        <v>0.12244540447306444</v>
      </c>
    </row>
    <row r="791" spans="6:18">
      <c r="F791">
        <f t="shared" si="160"/>
        <v>78.899999999999793</v>
      </c>
      <c r="G791">
        <f t="shared" si="161"/>
        <v>327.5852316043426</v>
      </c>
      <c r="H791">
        <f t="shared" si="169"/>
        <v>1.3027744270205031</v>
      </c>
      <c r="I791" s="4">
        <f t="shared" si="162"/>
        <v>1.2500000000000001E-5</v>
      </c>
      <c r="J791" s="5">
        <f t="shared" si="170"/>
        <v>1.0772321428571281E-6</v>
      </c>
      <c r="K791" s="5">
        <f t="shared" si="171"/>
        <v>1.5382425516382754E-3</v>
      </c>
      <c r="L791" s="5">
        <f t="shared" si="165"/>
        <v>1.5246251230423644E-8</v>
      </c>
      <c r="M791" s="6">
        <f t="shared" si="163"/>
        <v>4.1151951974883763E-5</v>
      </c>
      <c r="N791">
        <f t="shared" si="164"/>
        <v>2.24E-4</v>
      </c>
      <c r="O791">
        <f t="shared" si="172"/>
        <v>0.1302774427020503</v>
      </c>
      <c r="P791">
        <f t="shared" si="166"/>
        <v>1.1592264982273395</v>
      </c>
      <c r="Q791">
        <f t="shared" si="167"/>
        <v>0.12242925202626866</v>
      </c>
      <c r="R791">
        <f t="shared" si="168"/>
        <v>0.12242925202626839</v>
      </c>
    </row>
    <row r="792" spans="6:18">
      <c r="F792">
        <f t="shared" si="160"/>
        <v>78.999999999999787</v>
      </c>
      <c r="G792">
        <f t="shared" si="161"/>
        <v>327.5852316043426</v>
      </c>
      <c r="H792">
        <f t="shared" si="169"/>
        <v>1.3027744270205031</v>
      </c>
      <c r="I792" s="4">
        <f t="shared" si="162"/>
        <v>1.2500000000000001E-5</v>
      </c>
      <c r="J792" s="5">
        <f t="shared" si="170"/>
        <v>1.0772321428571281E-6</v>
      </c>
      <c r="K792" s="5">
        <f t="shared" si="171"/>
        <v>1.5394925516382754E-3</v>
      </c>
      <c r="L792" s="5">
        <f t="shared" si="165"/>
        <v>1.5283449469851336E-8</v>
      </c>
      <c r="M792" s="6">
        <f t="shared" si="163"/>
        <v>4.121886059129721E-5</v>
      </c>
      <c r="N792">
        <f t="shared" si="164"/>
        <v>2.24E-4</v>
      </c>
      <c r="O792">
        <f t="shared" si="172"/>
        <v>0.1302774427020503</v>
      </c>
      <c r="P792">
        <f t="shared" si="166"/>
        <v>1.1592453753629757</v>
      </c>
      <c r="Q792">
        <f t="shared" si="167"/>
        <v>0.12241315208239804</v>
      </c>
      <c r="R792">
        <f t="shared" si="168"/>
        <v>0.12241315208239778</v>
      </c>
    </row>
    <row r="793" spans="6:18">
      <c r="F793">
        <f t="shared" si="160"/>
        <v>79.099999999999781</v>
      </c>
      <c r="G793">
        <f t="shared" si="161"/>
        <v>327.5852316043426</v>
      </c>
      <c r="H793">
        <f t="shared" si="169"/>
        <v>1.3027744270205031</v>
      </c>
      <c r="I793" s="4">
        <f t="shared" si="162"/>
        <v>1.2500000000000001E-5</v>
      </c>
      <c r="J793" s="5">
        <f t="shared" si="170"/>
        <v>1.0772321428571281E-6</v>
      </c>
      <c r="K793" s="5">
        <f t="shared" si="171"/>
        <v>1.5407425516382753E-3</v>
      </c>
      <c r="L793" s="5">
        <f t="shared" si="165"/>
        <v>1.5320708165010166E-8</v>
      </c>
      <c r="M793" s="6">
        <f t="shared" si="163"/>
        <v>4.128582355661837E-5</v>
      </c>
      <c r="N793">
        <f t="shared" si="164"/>
        <v>2.24E-4</v>
      </c>
      <c r="O793">
        <f t="shared" si="172"/>
        <v>0.1302774427020503</v>
      </c>
      <c r="P793">
        <f t="shared" si="166"/>
        <v>1.1592641911890078</v>
      </c>
      <c r="Q793">
        <f t="shared" si="167"/>
        <v>0.12239710442830257</v>
      </c>
      <c r="R793">
        <f t="shared" si="168"/>
        <v>0.1223971044283023</v>
      </c>
    </row>
    <row r="794" spans="6:18">
      <c r="F794">
        <f t="shared" si="160"/>
        <v>79.199999999999775</v>
      </c>
      <c r="G794">
        <f t="shared" si="161"/>
        <v>327.5852316043426</v>
      </c>
      <c r="H794">
        <f t="shared" si="169"/>
        <v>1.3027744270205031</v>
      </c>
      <c r="I794" s="4">
        <f t="shared" si="162"/>
        <v>1.2500000000000001E-5</v>
      </c>
      <c r="J794" s="5">
        <f t="shared" si="170"/>
        <v>1.0772321428571281E-6</v>
      </c>
      <c r="K794" s="5">
        <f t="shared" si="171"/>
        <v>1.5419925516382753E-3</v>
      </c>
      <c r="L794" s="5">
        <f t="shared" si="165"/>
        <v>1.5358027364987509E-8</v>
      </c>
      <c r="M794" s="6">
        <f t="shared" si="163"/>
        <v>4.1352840870847229E-5</v>
      </c>
      <c r="N794">
        <f t="shared" si="164"/>
        <v>2.24E-4</v>
      </c>
      <c r="O794">
        <f t="shared" si="172"/>
        <v>0.1302774427020503</v>
      </c>
      <c r="P794">
        <f t="shared" si="166"/>
        <v>1.1592829459541381</v>
      </c>
      <c r="Q794">
        <f t="shared" si="167"/>
        <v>0.12238110885186951</v>
      </c>
      <c r="R794">
        <f t="shared" si="168"/>
        <v>0.12238110885186924</v>
      </c>
    </row>
    <row r="795" spans="6:18">
      <c r="F795">
        <f t="shared" si="160"/>
        <v>79.29999999999977</v>
      </c>
      <c r="G795">
        <f t="shared" si="161"/>
        <v>327.5852316043426</v>
      </c>
      <c r="H795">
        <f t="shared" si="169"/>
        <v>1.3027744270205031</v>
      </c>
      <c r="I795" s="4">
        <f t="shared" si="162"/>
        <v>1.2500000000000001E-5</v>
      </c>
      <c r="J795" s="5">
        <f t="shared" si="170"/>
        <v>1.0772321428571281E-6</v>
      </c>
      <c r="K795" s="5">
        <f t="shared" si="171"/>
        <v>1.5432425516382752E-3</v>
      </c>
      <c r="L795" s="5">
        <f t="shared" si="165"/>
        <v>1.5395407118870748E-8</v>
      </c>
      <c r="M795" s="6">
        <f t="shared" si="163"/>
        <v>4.1419912533983759E-5</v>
      </c>
      <c r="N795">
        <f t="shared" si="164"/>
        <v>2.24E-4</v>
      </c>
      <c r="O795">
        <f t="shared" si="172"/>
        <v>0.1302774427020503</v>
      </c>
      <c r="P795">
        <f t="shared" si="166"/>
        <v>1.159301639905858</v>
      </c>
      <c r="Q795">
        <f t="shared" si="167"/>
        <v>0.12236516514201783</v>
      </c>
      <c r="R795">
        <f t="shared" si="168"/>
        <v>0.12236516514201756</v>
      </c>
    </row>
    <row r="796" spans="6:18">
      <c r="F796">
        <f t="shared" ref="F796:F855" si="173">F795+dt</f>
        <v>79.399999999999764</v>
      </c>
      <c r="G796">
        <f t="shared" si="161"/>
        <v>327.5852316043426</v>
      </c>
      <c r="H796">
        <f t="shared" si="169"/>
        <v>1.3027744270205031</v>
      </c>
      <c r="I796" s="4">
        <f t="shared" si="162"/>
        <v>1.2500000000000001E-5</v>
      </c>
      <c r="J796" s="5">
        <f t="shared" si="170"/>
        <v>1.0772321428571281E-6</v>
      </c>
      <c r="K796" s="5">
        <f t="shared" si="171"/>
        <v>1.5444925516382752E-3</v>
      </c>
      <c r="L796" s="5">
        <f t="shared" si="165"/>
        <v>1.5432847475747282E-8</v>
      </c>
      <c r="M796" s="6">
        <f t="shared" si="163"/>
        <v>4.1487038546028E-5</v>
      </c>
      <c r="N796">
        <f t="shared" si="164"/>
        <v>2.24E-4</v>
      </c>
      <c r="O796">
        <f t="shared" si="172"/>
        <v>0.1302774427020503</v>
      </c>
      <c r="P796">
        <f t="shared" si="166"/>
        <v>1.1593202732904568</v>
      </c>
      <c r="Q796">
        <f t="shared" si="167"/>
        <v>0.12234927308869233</v>
      </c>
      <c r="R796">
        <f t="shared" si="168"/>
        <v>0.12234927308869205</v>
      </c>
    </row>
    <row r="797" spans="6:18">
      <c r="F797">
        <f t="shared" si="173"/>
        <v>79.499999999999758</v>
      </c>
      <c r="G797">
        <f t="shared" si="161"/>
        <v>327.5852316043426</v>
      </c>
      <c r="H797">
        <f t="shared" si="169"/>
        <v>1.3027744270205031</v>
      </c>
      <c r="I797" s="4">
        <f t="shared" si="162"/>
        <v>1.2500000000000001E-5</v>
      </c>
      <c r="J797" s="5">
        <f t="shared" si="170"/>
        <v>1.0772321428571281E-6</v>
      </c>
      <c r="K797" s="5">
        <f t="shared" si="171"/>
        <v>1.5457425516382751E-3</v>
      </c>
      <c r="L797" s="5">
        <f t="shared" si="165"/>
        <v>1.5470348484704483E-8</v>
      </c>
      <c r="M797" s="6">
        <f t="shared" si="163"/>
        <v>4.1554218906979927E-5</v>
      </c>
      <c r="N797">
        <f t="shared" si="164"/>
        <v>2.24E-4</v>
      </c>
      <c r="O797">
        <f t="shared" si="172"/>
        <v>0.1302774427020503</v>
      </c>
      <c r="P797">
        <f t="shared" si="166"/>
        <v>1.1593388463530274</v>
      </c>
      <c r="Q797">
        <f t="shared" si="167"/>
        <v>0.1223334324828578</v>
      </c>
      <c r="R797">
        <f t="shared" si="168"/>
        <v>0.12233343248285752</v>
      </c>
    </row>
    <row r="798" spans="6:18">
      <c r="F798">
        <f t="shared" si="173"/>
        <v>79.599999999999753</v>
      </c>
      <c r="G798">
        <f t="shared" si="161"/>
        <v>327.5852316043426</v>
      </c>
      <c r="H798">
        <f t="shared" si="169"/>
        <v>1.3027744270205031</v>
      </c>
      <c r="I798" s="4">
        <f t="shared" si="162"/>
        <v>1.2500000000000001E-5</v>
      </c>
      <c r="J798" s="5">
        <f t="shared" si="170"/>
        <v>1.0772321428571281E-6</v>
      </c>
      <c r="K798" s="5">
        <f t="shared" si="171"/>
        <v>1.5469925516382751E-3</v>
      </c>
      <c r="L798" s="5">
        <f t="shared" si="165"/>
        <v>1.5507910194829741E-8</v>
      </c>
      <c r="M798" s="6">
        <f t="shared" si="163"/>
        <v>4.1621453616839546E-5</v>
      </c>
      <c r="N798">
        <f t="shared" si="164"/>
        <v>2.24E-4</v>
      </c>
      <c r="O798">
        <f t="shared" si="172"/>
        <v>0.1302774427020503</v>
      </c>
      <c r="P798">
        <f t="shared" si="166"/>
        <v>1.1593573593374742</v>
      </c>
      <c r="Q798">
        <f t="shared" si="167"/>
        <v>0.12231764311649332</v>
      </c>
      <c r="R798">
        <f t="shared" si="168"/>
        <v>0.12231764311649304</v>
      </c>
    </row>
    <row r="799" spans="6:18">
      <c r="F799">
        <f t="shared" si="173"/>
        <v>79.699999999999747</v>
      </c>
      <c r="G799">
        <f t="shared" si="161"/>
        <v>327.5852316043426</v>
      </c>
      <c r="H799">
        <f t="shared" si="169"/>
        <v>1.3027744270205031</v>
      </c>
      <c r="I799" s="4">
        <f t="shared" si="162"/>
        <v>1.2500000000000001E-5</v>
      </c>
      <c r="J799" s="5">
        <f t="shared" si="170"/>
        <v>1.0772321428571281E-6</v>
      </c>
      <c r="K799" s="5">
        <f t="shared" si="171"/>
        <v>1.548242551638275E-3</v>
      </c>
      <c r="L799" s="5">
        <f t="shared" si="165"/>
        <v>1.5545532655210447E-8</v>
      </c>
      <c r="M799" s="6">
        <f t="shared" si="163"/>
        <v>4.1688742675606876E-5</v>
      </c>
      <c r="N799">
        <f t="shared" si="164"/>
        <v>2.24E-4</v>
      </c>
      <c r="O799">
        <f t="shared" si="172"/>
        <v>0.1302774427020503</v>
      </c>
      <c r="P799">
        <f t="shared" si="166"/>
        <v>1.1593758124865181</v>
      </c>
      <c r="Q799">
        <f t="shared" si="167"/>
        <v>0.12230190478258646</v>
      </c>
      <c r="R799">
        <f t="shared" si="168"/>
        <v>0.12230190478258618</v>
      </c>
    </row>
    <row r="800" spans="6:18">
      <c r="F800">
        <f t="shared" si="173"/>
        <v>79.799999999999741</v>
      </c>
      <c r="G800">
        <f t="shared" si="161"/>
        <v>327.5852316043426</v>
      </c>
      <c r="H800">
        <f t="shared" si="169"/>
        <v>1.3027744270205031</v>
      </c>
      <c r="I800" s="4">
        <f t="shared" si="162"/>
        <v>1.2500000000000001E-5</v>
      </c>
      <c r="J800" s="5">
        <f t="shared" si="170"/>
        <v>1.0772321428571281E-6</v>
      </c>
      <c r="K800" s="5">
        <f t="shared" si="171"/>
        <v>1.549492551638275E-3</v>
      </c>
      <c r="L800" s="5">
        <f t="shared" si="165"/>
        <v>1.5583215914933974E-8</v>
      </c>
      <c r="M800" s="6">
        <f t="shared" si="163"/>
        <v>4.1756086083281885E-5</v>
      </c>
      <c r="N800">
        <f t="shared" si="164"/>
        <v>2.24E-4</v>
      </c>
      <c r="O800">
        <f t="shared" si="172"/>
        <v>0.1302774427020503</v>
      </c>
      <c r="P800">
        <f t="shared" si="166"/>
        <v>1.1593942060417051</v>
      </c>
      <c r="Q800">
        <f t="shared" si="167"/>
        <v>0.12228621727512759</v>
      </c>
      <c r="R800">
        <f t="shared" si="168"/>
        <v>0.12228621727512731</v>
      </c>
    </row>
    <row r="801" spans="6:18">
      <c r="F801">
        <f t="shared" si="173"/>
        <v>79.899999999999736</v>
      </c>
      <c r="G801">
        <f t="shared" si="161"/>
        <v>327.5852316043426</v>
      </c>
      <c r="H801">
        <f t="shared" si="169"/>
        <v>1.3027744270205031</v>
      </c>
      <c r="I801" s="4">
        <f t="shared" si="162"/>
        <v>1.2500000000000001E-5</v>
      </c>
      <c r="J801" s="5">
        <f t="shared" si="170"/>
        <v>1.0772321428571281E-6</v>
      </c>
      <c r="K801" s="5">
        <f t="shared" si="171"/>
        <v>1.5507425516382749E-3</v>
      </c>
      <c r="L801" s="5">
        <f t="shared" si="165"/>
        <v>1.5620960023087718E-8</v>
      </c>
      <c r="M801" s="6">
        <f t="shared" si="163"/>
        <v>4.1823483839864593E-5</v>
      </c>
      <c r="N801">
        <f t="shared" si="164"/>
        <v>2.24E-4</v>
      </c>
      <c r="O801">
        <f t="shared" si="172"/>
        <v>0.1302774427020503</v>
      </c>
      <c r="P801">
        <f t="shared" si="166"/>
        <v>1.1594125402434117</v>
      </c>
      <c r="Q801">
        <f t="shared" si="167"/>
        <v>0.12227058038910424</v>
      </c>
      <c r="R801">
        <f t="shared" si="168"/>
        <v>0.12227058038910396</v>
      </c>
    </row>
    <row r="802" spans="6:18">
      <c r="F802">
        <f t="shared" si="173"/>
        <v>79.99999999999973</v>
      </c>
      <c r="G802">
        <f t="shared" si="161"/>
        <v>327.5852316043426</v>
      </c>
      <c r="H802">
        <f t="shared" si="169"/>
        <v>1.3027744270205031</v>
      </c>
      <c r="I802" s="4">
        <f t="shared" si="162"/>
        <v>1.2500000000000001E-5</v>
      </c>
      <c r="J802" s="5">
        <f t="shared" si="170"/>
        <v>1.0772321428571281E-6</v>
      </c>
      <c r="K802" s="5">
        <f t="shared" si="171"/>
        <v>1.5519925516382749E-3</v>
      </c>
      <c r="L802" s="5">
        <f t="shared" si="165"/>
        <v>1.5658765028759061E-8</v>
      </c>
      <c r="M802" s="6">
        <f t="shared" si="163"/>
        <v>4.1890935945354998E-5</v>
      </c>
      <c r="N802">
        <f t="shared" si="164"/>
        <v>2.24E-4</v>
      </c>
      <c r="O802">
        <f t="shared" si="172"/>
        <v>0.1302774427020503</v>
      </c>
      <c r="P802">
        <f t="shared" si="166"/>
        <v>1.1594308153308517</v>
      </c>
      <c r="Q802">
        <f t="shared" si="167"/>
        <v>0.12225499392049546</v>
      </c>
      <c r="R802">
        <f t="shared" si="168"/>
        <v>0.12225499392049519</v>
      </c>
    </row>
    <row r="803" spans="6:18">
      <c r="F803">
        <f t="shared" si="173"/>
        <v>80.099999999999724</v>
      </c>
      <c r="G803">
        <f t="shared" si="161"/>
        <v>327.5852316043426</v>
      </c>
      <c r="H803">
        <f t="shared" si="169"/>
        <v>1.3027744270205031</v>
      </c>
      <c r="I803" s="4">
        <f t="shared" si="162"/>
        <v>1.2500000000000001E-5</v>
      </c>
      <c r="J803" s="5">
        <f t="shared" si="170"/>
        <v>1.0772321428571281E-6</v>
      </c>
      <c r="K803" s="5">
        <f t="shared" si="171"/>
        <v>1.5532425516382748E-3</v>
      </c>
      <c r="L803" s="5">
        <f t="shared" si="165"/>
        <v>1.5696630981035385E-8</v>
      </c>
      <c r="M803" s="6">
        <f t="shared" si="163"/>
        <v>4.1958442399753089E-5</v>
      </c>
      <c r="N803">
        <f t="shared" si="164"/>
        <v>2.24E-4</v>
      </c>
      <c r="O803">
        <f t="shared" si="172"/>
        <v>0.1302774427020503</v>
      </c>
      <c r="P803">
        <f t="shared" si="166"/>
        <v>1.1594490315420829</v>
      </c>
      <c r="Q803">
        <f t="shared" si="167"/>
        <v>0.12223945766626625</v>
      </c>
      <c r="R803">
        <f t="shared" si="168"/>
        <v>0.12223945766626595</v>
      </c>
    </row>
    <row r="804" spans="6:18">
      <c r="F804">
        <f t="shared" si="173"/>
        <v>80.199999999999719</v>
      </c>
      <c r="G804">
        <f t="shared" si="161"/>
        <v>327.5852316043426</v>
      </c>
      <c r="H804">
        <f t="shared" si="169"/>
        <v>1.3027744270205031</v>
      </c>
      <c r="I804" s="4">
        <f t="shared" si="162"/>
        <v>1.2500000000000001E-5</v>
      </c>
      <c r="J804" s="5">
        <f t="shared" si="170"/>
        <v>1.0772321428571281E-6</v>
      </c>
      <c r="K804" s="5">
        <f t="shared" si="171"/>
        <v>1.5544925516382748E-3</v>
      </c>
      <c r="L804" s="5">
        <f t="shared" si="165"/>
        <v>1.5734557929004074E-8</v>
      </c>
      <c r="M804" s="6">
        <f t="shared" si="163"/>
        <v>4.2026003203058872E-5</v>
      </c>
      <c r="N804">
        <f t="shared" si="164"/>
        <v>2.24E-4</v>
      </c>
      <c r="O804">
        <f t="shared" si="172"/>
        <v>0.1302774427020503</v>
      </c>
      <c r="P804">
        <f t="shared" si="166"/>
        <v>1.1594671891140145</v>
      </c>
      <c r="Q804">
        <f t="shared" si="167"/>
        <v>0.12222397142436192</v>
      </c>
      <c r="R804">
        <f t="shared" si="168"/>
        <v>0.12222397142436163</v>
      </c>
    </row>
    <row r="805" spans="6:18">
      <c r="F805">
        <f t="shared" si="173"/>
        <v>80.299999999999713</v>
      </c>
      <c r="G805">
        <f t="shared" si="161"/>
        <v>327.5852316043426</v>
      </c>
      <c r="H805">
        <f t="shared" si="169"/>
        <v>1.3027744270205031</v>
      </c>
      <c r="I805" s="4">
        <f t="shared" si="162"/>
        <v>1.2500000000000001E-5</v>
      </c>
      <c r="J805" s="5">
        <f t="shared" si="170"/>
        <v>1.0772321428571281E-6</v>
      </c>
      <c r="K805" s="5">
        <f t="shared" si="171"/>
        <v>1.5557425516382747E-3</v>
      </c>
      <c r="L805" s="5">
        <f t="shared" si="165"/>
        <v>1.5772545921752518E-8</v>
      </c>
      <c r="M805" s="6">
        <f t="shared" si="163"/>
        <v>4.2093618355272346E-5</v>
      </c>
      <c r="N805">
        <f t="shared" si="164"/>
        <v>2.24E-4</v>
      </c>
      <c r="O805">
        <f t="shared" si="172"/>
        <v>0.1302774427020503</v>
      </c>
      <c r="P805">
        <f t="shared" si="166"/>
        <v>1.1594852882824107</v>
      </c>
      <c r="Q805">
        <f t="shared" si="167"/>
        <v>0.12220853499370271</v>
      </c>
      <c r="R805">
        <f t="shared" si="168"/>
        <v>0.12220853499370242</v>
      </c>
    </row>
    <row r="806" spans="6:18">
      <c r="F806">
        <f t="shared" si="173"/>
        <v>80.399999999999707</v>
      </c>
      <c r="G806">
        <f t="shared" si="161"/>
        <v>327.5852316043426</v>
      </c>
      <c r="H806">
        <f t="shared" si="169"/>
        <v>1.3027744270205031</v>
      </c>
      <c r="I806" s="4">
        <f t="shared" si="162"/>
        <v>1.2500000000000001E-5</v>
      </c>
      <c r="J806" s="5">
        <f t="shared" si="170"/>
        <v>1.0772321428571281E-6</v>
      </c>
      <c r="K806" s="5">
        <f t="shared" si="171"/>
        <v>1.5569925516382747E-3</v>
      </c>
      <c r="L806" s="5">
        <f t="shared" si="165"/>
        <v>1.5810595008368102E-8</v>
      </c>
      <c r="M806" s="6">
        <f t="shared" si="163"/>
        <v>4.2161287856393519E-5</v>
      </c>
      <c r="N806">
        <f t="shared" si="164"/>
        <v>2.24E-4</v>
      </c>
      <c r="O806">
        <f t="shared" si="172"/>
        <v>0.1302774427020503</v>
      </c>
      <c r="P806">
        <f t="shared" si="166"/>
        <v>1.1595033292819015</v>
      </c>
      <c r="Q806">
        <f t="shared" si="167"/>
        <v>0.1221931481741782</v>
      </c>
      <c r="R806">
        <f t="shared" si="168"/>
        <v>0.12219314817417792</v>
      </c>
    </row>
    <row r="807" spans="6:18">
      <c r="F807">
        <f t="shared" si="173"/>
        <v>80.499999999999702</v>
      </c>
      <c r="G807">
        <f t="shared" si="161"/>
        <v>327.5852316043426</v>
      </c>
      <c r="H807">
        <f t="shared" si="169"/>
        <v>1.3027744270205031</v>
      </c>
      <c r="I807" s="4">
        <f t="shared" si="162"/>
        <v>1.2500000000000001E-5</v>
      </c>
      <c r="J807" s="5">
        <f t="shared" si="170"/>
        <v>1.0772321428571281E-6</v>
      </c>
      <c r="K807" s="5">
        <f t="shared" si="171"/>
        <v>1.5582425516382746E-3</v>
      </c>
      <c r="L807" s="5">
        <f t="shared" si="165"/>
        <v>1.5848705237938212E-8</v>
      </c>
      <c r="M807" s="6">
        <f t="shared" si="163"/>
        <v>4.2229011706422397E-5</v>
      </c>
      <c r="N807">
        <f t="shared" si="164"/>
        <v>2.24E-4</v>
      </c>
      <c r="O807">
        <f t="shared" si="172"/>
        <v>0.1302774427020503</v>
      </c>
      <c r="P807">
        <f t="shared" si="166"/>
        <v>1.1595213123459851</v>
      </c>
      <c r="Q807">
        <f t="shared" si="167"/>
        <v>0.12217781076664191</v>
      </c>
      <c r="R807">
        <f t="shared" si="168"/>
        <v>0.12217781076664164</v>
      </c>
    </row>
    <row r="808" spans="6:18">
      <c r="F808">
        <f t="shared" si="173"/>
        <v>80.599999999999696</v>
      </c>
      <c r="G808">
        <f t="shared" si="161"/>
        <v>327.5852316043426</v>
      </c>
      <c r="H808">
        <f t="shared" si="169"/>
        <v>1.3027744270205031</v>
      </c>
      <c r="I808" s="4">
        <f t="shared" si="162"/>
        <v>1.2500000000000001E-5</v>
      </c>
      <c r="J808" s="5">
        <f t="shared" si="170"/>
        <v>1.0772321428571281E-6</v>
      </c>
      <c r="K808" s="5">
        <f t="shared" si="171"/>
        <v>1.5594925516382746E-3</v>
      </c>
      <c r="L808" s="5">
        <f t="shared" si="165"/>
        <v>1.5886876659550227E-8</v>
      </c>
      <c r="M808" s="6">
        <f t="shared" si="163"/>
        <v>4.2296789905358946E-5</v>
      </c>
      <c r="N808">
        <f t="shared" si="164"/>
        <v>2.24E-4</v>
      </c>
      <c r="O808">
        <f t="shared" si="172"/>
        <v>0.1302774427020503</v>
      </c>
      <c r="P808">
        <f t="shared" si="166"/>
        <v>1.1595392377070362</v>
      </c>
      <c r="Q808">
        <f t="shared" si="167"/>
        <v>0.12216252257290589</v>
      </c>
      <c r="R808">
        <f t="shared" si="168"/>
        <v>0.12216252257290561</v>
      </c>
    </row>
    <row r="809" spans="6:18">
      <c r="F809">
        <f t="shared" si="173"/>
        <v>80.69999999999969</v>
      </c>
      <c r="G809">
        <f t="shared" si="161"/>
        <v>327.5852316043426</v>
      </c>
      <c r="H809">
        <f t="shared" si="169"/>
        <v>1.3027744270205031</v>
      </c>
      <c r="I809" s="4">
        <f t="shared" si="162"/>
        <v>1.2500000000000001E-5</v>
      </c>
      <c r="J809" s="5">
        <f t="shared" si="170"/>
        <v>1.0772321428571281E-6</v>
      </c>
      <c r="K809" s="5">
        <f t="shared" si="171"/>
        <v>1.5607425516382745E-3</v>
      </c>
      <c r="L809" s="5">
        <f t="shared" si="165"/>
        <v>1.592510932229154E-8</v>
      </c>
      <c r="M809" s="6">
        <f t="shared" si="163"/>
        <v>4.2364622453203208E-5</v>
      </c>
      <c r="N809">
        <f t="shared" si="164"/>
        <v>2.24E-4</v>
      </c>
      <c r="O809">
        <f t="shared" si="172"/>
        <v>0.1302774427020503</v>
      </c>
      <c r="P809">
        <f t="shared" si="166"/>
        <v>1.1595571055963123</v>
      </c>
      <c r="Q809">
        <f t="shared" si="167"/>
        <v>0.12214728339573527</v>
      </c>
      <c r="R809">
        <f t="shared" si="168"/>
        <v>0.122147283395735</v>
      </c>
    </row>
    <row r="810" spans="6:18">
      <c r="F810">
        <f t="shared" si="173"/>
        <v>80.799999999999685</v>
      </c>
      <c r="G810">
        <f t="shared" si="161"/>
        <v>327.5852316043426</v>
      </c>
      <c r="H810">
        <f t="shared" si="169"/>
        <v>1.3027744270205031</v>
      </c>
      <c r="I810" s="4">
        <f t="shared" si="162"/>
        <v>1.2500000000000001E-5</v>
      </c>
      <c r="J810" s="5">
        <f t="shared" si="170"/>
        <v>1.0772321428571281E-6</v>
      </c>
      <c r="K810" s="5">
        <f t="shared" si="171"/>
        <v>1.5619925516382745E-3</v>
      </c>
      <c r="L810" s="5">
        <f t="shared" si="165"/>
        <v>1.5963403275249532E-8</v>
      </c>
      <c r="M810" s="6">
        <f t="shared" si="163"/>
        <v>4.2432509349955154E-5</v>
      </c>
      <c r="N810">
        <f t="shared" si="164"/>
        <v>2.24E-4</v>
      </c>
      <c r="O810">
        <f t="shared" si="172"/>
        <v>0.1302774427020503</v>
      </c>
      <c r="P810">
        <f t="shared" si="166"/>
        <v>1.1595749162439593</v>
      </c>
      <c r="Q810">
        <f t="shared" si="167"/>
        <v>0.12213209303884305</v>
      </c>
      <c r="R810">
        <f t="shared" si="168"/>
        <v>0.12213209303884277</v>
      </c>
    </row>
    <row r="811" spans="6:18">
      <c r="F811">
        <f t="shared" si="173"/>
        <v>80.899999999999679</v>
      </c>
      <c r="G811">
        <f t="shared" si="161"/>
        <v>327.5852316043426</v>
      </c>
      <c r="H811">
        <f t="shared" si="169"/>
        <v>1.3027744270205031</v>
      </c>
      <c r="I811" s="4">
        <f t="shared" si="162"/>
        <v>1.2500000000000001E-5</v>
      </c>
      <c r="J811" s="5">
        <f t="shared" si="170"/>
        <v>1.0772321428571281E-6</v>
      </c>
      <c r="K811" s="5">
        <f t="shared" si="171"/>
        <v>1.5632425516382744E-3</v>
      </c>
      <c r="L811" s="5">
        <f t="shared" si="165"/>
        <v>1.6001758567511587E-8</v>
      </c>
      <c r="M811" s="6">
        <f t="shared" si="163"/>
        <v>4.2500450595614792E-5</v>
      </c>
      <c r="N811">
        <f t="shared" si="164"/>
        <v>2.24E-4</v>
      </c>
      <c r="O811">
        <f t="shared" si="172"/>
        <v>0.1302774427020503</v>
      </c>
      <c r="P811">
        <f t="shared" si="166"/>
        <v>1.1595926698790178</v>
      </c>
      <c r="Q811">
        <f t="shared" si="167"/>
        <v>0.12211695130688466</v>
      </c>
      <c r="R811">
        <f t="shared" si="168"/>
        <v>0.12211695130688438</v>
      </c>
    </row>
    <row r="812" spans="6:18">
      <c r="F812">
        <f t="shared" si="173"/>
        <v>80.999999999999673</v>
      </c>
      <c r="G812">
        <f t="shared" si="161"/>
        <v>327.5852316043426</v>
      </c>
      <c r="H812">
        <f t="shared" si="169"/>
        <v>1.3027744270205031</v>
      </c>
      <c r="I812" s="4">
        <f t="shared" si="162"/>
        <v>1.2500000000000001E-5</v>
      </c>
      <c r="J812" s="5">
        <f t="shared" si="170"/>
        <v>1.0772321428571281E-6</v>
      </c>
      <c r="K812" s="5">
        <f t="shared" si="171"/>
        <v>1.5644925516382743E-3</v>
      </c>
      <c r="L812" s="5">
        <f t="shared" si="165"/>
        <v>1.6040175248165092E-8</v>
      </c>
      <c r="M812" s="6">
        <f t="shared" si="163"/>
        <v>4.2568446190182122E-5</v>
      </c>
      <c r="N812">
        <f t="shared" si="164"/>
        <v>2.24E-4</v>
      </c>
      <c r="O812">
        <f t="shared" si="172"/>
        <v>0.1302774427020503</v>
      </c>
      <c r="P812">
        <f t="shared" si="166"/>
        <v>1.15961036672943</v>
      </c>
      <c r="Q812">
        <f t="shared" si="167"/>
        <v>0.12210185800545274</v>
      </c>
      <c r="R812">
        <f t="shared" si="168"/>
        <v>0.12210185800545247</v>
      </c>
    </row>
    <row r="813" spans="6:18">
      <c r="F813">
        <f t="shared" si="173"/>
        <v>81.099999999999667</v>
      </c>
      <c r="G813">
        <f t="shared" si="161"/>
        <v>327.5852316043426</v>
      </c>
      <c r="H813">
        <f t="shared" si="169"/>
        <v>1.3027744270205031</v>
      </c>
      <c r="I813" s="4">
        <f t="shared" si="162"/>
        <v>1.2500000000000001E-5</v>
      </c>
      <c r="J813" s="5">
        <f t="shared" si="170"/>
        <v>1.0772321428571281E-6</v>
      </c>
      <c r="K813" s="5">
        <f t="shared" si="171"/>
        <v>1.5657425516382743E-3</v>
      </c>
      <c r="L813" s="5">
        <f t="shared" si="165"/>
        <v>1.6078653366297436E-8</v>
      </c>
      <c r="M813" s="6">
        <f t="shared" si="163"/>
        <v>4.2636496133657157E-5</v>
      </c>
      <c r="N813">
        <f t="shared" si="164"/>
        <v>2.24E-4</v>
      </c>
      <c r="O813">
        <f t="shared" si="172"/>
        <v>0.1302774427020503</v>
      </c>
      <c r="P813">
        <f t="shared" si="166"/>
        <v>1.1596280070220455</v>
      </c>
      <c r="Q813">
        <f t="shared" si="167"/>
        <v>0.12208681294107193</v>
      </c>
      <c r="R813">
        <f t="shared" si="168"/>
        <v>0.12208681294107164</v>
      </c>
    </row>
    <row r="814" spans="6:18">
      <c r="F814">
        <f t="shared" si="173"/>
        <v>81.199999999999662</v>
      </c>
      <c r="G814">
        <f t="shared" si="161"/>
        <v>327.5852316043426</v>
      </c>
      <c r="H814">
        <f t="shared" si="169"/>
        <v>1.3027744270205031</v>
      </c>
      <c r="I814" s="4">
        <f t="shared" si="162"/>
        <v>1.2500000000000001E-5</v>
      </c>
      <c r="J814" s="5">
        <f t="shared" si="170"/>
        <v>1.0772321428571281E-6</v>
      </c>
      <c r="K814" s="5">
        <f t="shared" si="171"/>
        <v>1.5669925516382742E-3</v>
      </c>
      <c r="L814" s="5">
        <f t="shared" si="165"/>
        <v>1.6117192970995997E-8</v>
      </c>
      <c r="M814" s="6">
        <f t="shared" si="163"/>
        <v>4.2704600426039884E-5</v>
      </c>
      <c r="N814">
        <f t="shared" si="164"/>
        <v>2.24E-4</v>
      </c>
      <c r="O814">
        <f t="shared" si="172"/>
        <v>0.1302774427020503</v>
      </c>
      <c r="P814">
        <f t="shared" si="166"/>
        <v>1.1596455909826264</v>
      </c>
      <c r="Q814">
        <f t="shared" si="167"/>
        <v>0.12207181592119359</v>
      </c>
      <c r="R814">
        <f t="shared" si="168"/>
        <v>0.1220718159211933</v>
      </c>
    </row>
    <row r="815" spans="6:18">
      <c r="F815">
        <f t="shared" si="173"/>
        <v>81.299999999999656</v>
      </c>
      <c r="G815">
        <f t="shared" si="161"/>
        <v>327.5852316043426</v>
      </c>
      <c r="H815">
        <f t="shared" si="169"/>
        <v>1.3027744270205031</v>
      </c>
      <c r="I815" s="4">
        <f t="shared" si="162"/>
        <v>1.2500000000000001E-5</v>
      </c>
      <c r="J815" s="5">
        <f t="shared" si="170"/>
        <v>1.0772321428571281E-6</v>
      </c>
      <c r="K815" s="5">
        <f t="shared" si="171"/>
        <v>1.5682425516382742E-3</v>
      </c>
      <c r="L815" s="5">
        <f t="shared" si="165"/>
        <v>1.6155794111348165E-8</v>
      </c>
      <c r="M815" s="6">
        <f t="shared" si="163"/>
        <v>4.2772759067330296E-5</v>
      </c>
      <c r="N815">
        <f t="shared" si="164"/>
        <v>2.24E-4</v>
      </c>
      <c r="O815">
        <f t="shared" si="172"/>
        <v>0.1302774427020503</v>
      </c>
      <c r="P815">
        <f t="shared" si="166"/>
        <v>1.1596631188358555</v>
      </c>
      <c r="Q815">
        <f t="shared" si="167"/>
        <v>0.1220568667541907</v>
      </c>
      <c r="R815">
        <f t="shared" si="168"/>
        <v>0.1220568667541904</v>
      </c>
    </row>
    <row r="816" spans="6:18">
      <c r="F816">
        <f t="shared" si="173"/>
        <v>81.39999999999965</v>
      </c>
      <c r="G816">
        <f t="shared" si="161"/>
        <v>327.5852316043426</v>
      </c>
      <c r="H816">
        <f t="shared" si="169"/>
        <v>1.3027744270205031</v>
      </c>
      <c r="I816" s="4">
        <f t="shared" si="162"/>
        <v>1.2500000000000001E-5</v>
      </c>
      <c r="J816" s="5">
        <f t="shared" si="170"/>
        <v>1.0772321428571281E-6</v>
      </c>
      <c r="K816" s="5">
        <f t="shared" si="171"/>
        <v>1.5694925516382741E-3</v>
      </c>
      <c r="L816" s="5">
        <f t="shared" si="165"/>
        <v>1.6194456836441325E-8</v>
      </c>
      <c r="M816" s="6">
        <f t="shared" si="163"/>
        <v>4.2840972057528413E-5</v>
      </c>
      <c r="N816">
        <f t="shared" si="164"/>
        <v>2.24E-4</v>
      </c>
      <c r="O816">
        <f t="shared" si="172"/>
        <v>0.1302774427020503</v>
      </c>
      <c r="P816">
        <f t="shared" si="166"/>
        <v>1.1596805908053403</v>
      </c>
      <c r="Q816">
        <f t="shared" si="167"/>
        <v>0.12204196524935264</v>
      </c>
      <c r="R816">
        <f t="shared" si="168"/>
        <v>0.12204196524935235</v>
      </c>
    </row>
    <row r="817" spans="6:18">
      <c r="F817">
        <f t="shared" si="173"/>
        <v>81.499999999999645</v>
      </c>
      <c r="G817">
        <f t="shared" si="161"/>
        <v>327.5852316043426</v>
      </c>
      <c r="H817">
        <f t="shared" si="169"/>
        <v>1.3027744270205031</v>
      </c>
      <c r="I817" s="4">
        <f t="shared" si="162"/>
        <v>1.2500000000000001E-5</v>
      </c>
      <c r="J817" s="5">
        <f t="shared" si="170"/>
        <v>1.0772321428571281E-6</v>
      </c>
      <c r="K817" s="5">
        <f t="shared" si="171"/>
        <v>1.5707425516382741E-3</v>
      </c>
      <c r="L817" s="5">
        <f t="shared" si="165"/>
        <v>1.6233181195362857E-8</v>
      </c>
      <c r="M817" s="6">
        <f t="shared" si="163"/>
        <v>4.2909239396634208E-5</v>
      </c>
      <c r="N817">
        <f t="shared" si="164"/>
        <v>2.24E-4</v>
      </c>
      <c r="O817">
        <f t="shared" si="172"/>
        <v>0.1302774427020503</v>
      </c>
      <c r="P817">
        <f t="shared" si="166"/>
        <v>1.1596980071136189</v>
      </c>
      <c r="Q817">
        <f t="shared" si="167"/>
        <v>0.12202711121688017</v>
      </c>
      <c r="R817">
        <f t="shared" si="168"/>
        <v>0.12202711121687988</v>
      </c>
    </row>
    <row r="818" spans="6:18">
      <c r="F818">
        <f t="shared" si="173"/>
        <v>81.599999999999639</v>
      </c>
      <c r="G818">
        <f t="shared" si="161"/>
        <v>327.5852316043426</v>
      </c>
      <c r="H818">
        <f t="shared" si="169"/>
        <v>1.3027744270205031</v>
      </c>
      <c r="I818" s="4">
        <f t="shared" si="162"/>
        <v>1.2500000000000001E-5</v>
      </c>
      <c r="J818" s="5">
        <f t="shared" si="170"/>
        <v>1.0772321428571281E-6</v>
      </c>
      <c r="K818" s="5">
        <f t="shared" si="171"/>
        <v>1.571992551638274E-3</v>
      </c>
      <c r="L818" s="5">
        <f t="shared" si="165"/>
        <v>1.6271967237200153E-8</v>
      </c>
      <c r="M818" s="6">
        <f t="shared" si="163"/>
        <v>4.2977561084647709E-5</v>
      </c>
      <c r="N818">
        <f t="shared" si="164"/>
        <v>2.24E-4</v>
      </c>
      <c r="O818">
        <f t="shared" si="172"/>
        <v>0.1302774427020503</v>
      </c>
      <c r="P818">
        <f t="shared" si="166"/>
        <v>1.1597153679821688</v>
      </c>
      <c r="Q818">
        <f t="shared" si="167"/>
        <v>0.12201230446788028</v>
      </c>
      <c r="R818">
        <f t="shared" si="168"/>
        <v>0.12201230446787999</v>
      </c>
    </row>
    <row r="819" spans="6:18">
      <c r="F819">
        <f t="shared" si="173"/>
        <v>81.699999999999633</v>
      </c>
      <c r="G819">
        <f t="shared" si="161"/>
        <v>327.5852316043426</v>
      </c>
      <c r="H819">
        <f t="shared" si="169"/>
        <v>1.3027744270205031</v>
      </c>
      <c r="I819" s="4">
        <f t="shared" si="162"/>
        <v>1.2500000000000001E-5</v>
      </c>
      <c r="J819" s="5">
        <f t="shared" si="170"/>
        <v>1.0772321428571281E-6</v>
      </c>
      <c r="K819" s="5">
        <f t="shared" si="171"/>
        <v>1.573242551638274E-3</v>
      </c>
      <c r="L819" s="5">
        <f t="shared" si="165"/>
        <v>1.6310815011040598E-8</v>
      </c>
      <c r="M819" s="6">
        <f t="shared" si="163"/>
        <v>4.3045937121568908E-5</v>
      </c>
      <c r="N819">
        <f t="shared" si="164"/>
        <v>2.24E-4</v>
      </c>
      <c r="O819">
        <f t="shared" si="172"/>
        <v>0.1302774427020503</v>
      </c>
      <c r="P819">
        <f t="shared" si="166"/>
        <v>1.1597326736314097</v>
      </c>
      <c r="Q819">
        <f t="shared" si="167"/>
        <v>0.12199754481436116</v>
      </c>
      <c r="R819">
        <f t="shared" si="168"/>
        <v>0.12199754481436087</v>
      </c>
    </row>
    <row r="820" spans="6:18">
      <c r="F820">
        <f t="shared" si="173"/>
        <v>81.799999999999628</v>
      </c>
      <c r="G820">
        <f t="shared" si="161"/>
        <v>327.5852316043426</v>
      </c>
      <c r="H820">
        <f t="shared" si="169"/>
        <v>1.3027744270205031</v>
      </c>
      <c r="I820" s="4">
        <f t="shared" si="162"/>
        <v>1.2500000000000001E-5</v>
      </c>
      <c r="J820" s="5">
        <f t="shared" si="170"/>
        <v>1.0772321428571281E-6</v>
      </c>
      <c r="K820" s="5">
        <f t="shared" si="171"/>
        <v>1.5744925516382739E-3</v>
      </c>
      <c r="L820" s="5">
        <f t="shared" si="165"/>
        <v>1.6349724565971569E-8</v>
      </c>
      <c r="M820" s="6">
        <f t="shared" si="163"/>
        <v>4.3114367507397785E-5</v>
      </c>
      <c r="N820">
        <f t="shared" si="164"/>
        <v>2.24E-4</v>
      </c>
      <c r="O820">
        <f t="shared" si="172"/>
        <v>0.1302774427020503</v>
      </c>
      <c r="P820">
        <f t="shared" si="166"/>
        <v>1.1597499242807103</v>
      </c>
      <c r="Q820">
        <f t="shared" si="167"/>
        <v>0.12198283206922722</v>
      </c>
      <c r="R820">
        <f t="shared" si="168"/>
        <v>0.12198283206922693</v>
      </c>
    </row>
    <row r="821" spans="6:18">
      <c r="F821">
        <f t="shared" si="173"/>
        <v>81.899999999999622</v>
      </c>
      <c r="G821">
        <f t="shared" si="161"/>
        <v>327.5852316043426</v>
      </c>
      <c r="H821">
        <f t="shared" si="169"/>
        <v>1.3027744270205031</v>
      </c>
      <c r="I821" s="4">
        <f t="shared" si="162"/>
        <v>1.2500000000000001E-5</v>
      </c>
      <c r="J821" s="5">
        <f t="shared" si="170"/>
        <v>1.0772321428571281E-6</v>
      </c>
      <c r="K821" s="5">
        <f t="shared" si="171"/>
        <v>1.5757425516382739E-3</v>
      </c>
      <c r="L821" s="5">
        <f t="shared" si="165"/>
        <v>1.6388695951080464E-8</v>
      </c>
      <c r="M821" s="6">
        <f t="shared" si="163"/>
        <v>4.3182852242134368E-5</v>
      </c>
      <c r="N821">
        <f t="shared" si="164"/>
        <v>2.24E-4</v>
      </c>
      <c r="O821">
        <f t="shared" si="172"/>
        <v>0.1302774427020503</v>
      </c>
      <c r="P821">
        <f t="shared" si="166"/>
        <v>1.1597671201483948</v>
      </c>
      <c r="Q821">
        <f t="shared" si="167"/>
        <v>0.12196816604627408</v>
      </c>
      <c r="R821">
        <f t="shared" si="168"/>
        <v>0.12196816604627379</v>
      </c>
    </row>
    <row r="822" spans="6:18">
      <c r="F822">
        <f t="shared" si="173"/>
        <v>81.999999999999616</v>
      </c>
      <c r="G822">
        <f t="shared" si="161"/>
        <v>327.5852316043426</v>
      </c>
      <c r="H822">
        <f t="shared" si="169"/>
        <v>1.3027744270205031</v>
      </c>
      <c r="I822" s="4">
        <f t="shared" si="162"/>
        <v>1.2500000000000001E-5</v>
      </c>
      <c r="J822" s="5">
        <f t="shared" si="170"/>
        <v>1.0772321428571281E-6</v>
      </c>
      <c r="K822" s="5">
        <f t="shared" si="171"/>
        <v>1.5769925516382738E-3</v>
      </c>
      <c r="L822" s="5">
        <f t="shared" si="165"/>
        <v>1.6427729215454655E-8</v>
      </c>
      <c r="M822" s="6">
        <f t="shared" si="163"/>
        <v>4.3251391325778635E-5</v>
      </c>
      <c r="N822">
        <f t="shared" si="164"/>
        <v>2.24E-4</v>
      </c>
      <c r="O822">
        <f t="shared" si="172"/>
        <v>0.1302774427020503</v>
      </c>
      <c r="P822">
        <f t="shared" si="166"/>
        <v>1.159784261451748</v>
      </c>
      <c r="Q822">
        <f t="shared" si="167"/>
        <v>0.12195354656018365</v>
      </c>
      <c r="R822">
        <f t="shared" si="168"/>
        <v>0.12195354656018335</v>
      </c>
    </row>
    <row r="823" spans="6:18">
      <c r="F823">
        <f t="shared" si="173"/>
        <v>82.099999999999611</v>
      </c>
      <c r="G823">
        <f t="shared" si="161"/>
        <v>327.5852316043426</v>
      </c>
      <c r="H823">
        <f t="shared" si="169"/>
        <v>1.3027744270205031</v>
      </c>
      <c r="I823" s="4">
        <f t="shared" si="162"/>
        <v>1.2500000000000001E-5</v>
      </c>
      <c r="J823" s="5">
        <f t="shared" si="170"/>
        <v>1.0772321428571281E-6</v>
      </c>
      <c r="K823" s="5">
        <f t="shared" si="171"/>
        <v>1.5782425516382738E-3</v>
      </c>
      <c r="L823" s="5">
        <f t="shared" si="165"/>
        <v>1.6466824408181539E-8</v>
      </c>
      <c r="M823" s="6">
        <f t="shared" si="163"/>
        <v>4.3319984758330608E-5</v>
      </c>
      <c r="N823">
        <f t="shared" si="164"/>
        <v>2.24E-4</v>
      </c>
      <c r="O823">
        <f t="shared" si="172"/>
        <v>0.1302774427020503</v>
      </c>
      <c r="P823">
        <f t="shared" si="166"/>
        <v>1.1598013484070218</v>
      </c>
      <c r="Q823">
        <f t="shared" si="167"/>
        <v>0.12193897342651915</v>
      </c>
      <c r="R823">
        <f t="shared" si="168"/>
        <v>0.12193897342651885</v>
      </c>
    </row>
    <row r="824" spans="6:18">
      <c r="F824">
        <f t="shared" si="173"/>
        <v>82.199999999999605</v>
      </c>
      <c r="G824">
        <f t="shared" si="161"/>
        <v>327.5852316043426</v>
      </c>
      <c r="H824">
        <f t="shared" si="169"/>
        <v>1.3027744270205031</v>
      </c>
      <c r="I824" s="4">
        <f t="shared" si="162"/>
        <v>1.2500000000000001E-5</v>
      </c>
      <c r="J824" s="5">
        <f t="shared" si="170"/>
        <v>1.0772321428571281E-6</v>
      </c>
      <c r="K824" s="5">
        <f t="shared" si="171"/>
        <v>1.5794925516382737E-3</v>
      </c>
      <c r="L824" s="5">
        <f t="shared" si="165"/>
        <v>1.6505981578348494E-8</v>
      </c>
      <c r="M824" s="6">
        <f t="shared" si="163"/>
        <v>4.338863253979028E-5</v>
      </c>
      <c r="N824">
        <f t="shared" si="164"/>
        <v>2.24E-4</v>
      </c>
      <c r="O824">
        <f t="shared" si="172"/>
        <v>0.1302774427020503</v>
      </c>
      <c r="P824">
        <f t="shared" si="166"/>
        <v>1.1598183812294398</v>
      </c>
      <c r="Q824">
        <f t="shared" si="167"/>
        <v>0.12192444646172029</v>
      </c>
      <c r="R824">
        <f t="shared" si="168"/>
        <v>0.12192444646172</v>
      </c>
    </row>
    <row r="825" spans="6:18">
      <c r="F825">
        <f t="shared" si="173"/>
        <v>82.299999999999599</v>
      </c>
      <c r="G825">
        <f t="shared" si="161"/>
        <v>327.5852316043426</v>
      </c>
      <c r="H825">
        <f t="shared" si="169"/>
        <v>1.3027744270205031</v>
      </c>
      <c r="I825" s="4">
        <f t="shared" si="162"/>
        <v>1.2500000000000001E-5</v>
      </c>
      <c r="J825" s="5">
        <f t="shared" si="170"/>
        <v>1.0772321428571281E-6</v>
      </c>
      <c r="K825" s="5">
        <f t="shared" si="171"/>
        <v>1.5807425516382737E-3</v>
      </c>
      <c r="L825" s="5">
        <f t="shared" si="165"/>
        <v>1.6545200775042904E-8</v>
      </c>
      <c r="M825" s="6">
        <f t="shared" si="163"/>
        <v>4.3457334670157622E-5</v>
      </c>
      <c r="N825">
        <f t="shared" si="164"/>
        <v>2.24E-4</v>
      </c>
      <c r="O825">
        <f t="shared" si="172"/>
        <v>0.1302774427020503</v>
      </c>
      <c r="P825">
        <f t="shared" si="166"/>
        <v>1.1598353601332041</v>
      </c>
      <c r="Q825">
        <f t="shared" si="167"/>
        <v>0.1219099654830984</v>
      </c>
      <c r="R825">
        <f t="shared" si="168"/>
        <v>0.12190996548309811</v>
      </c>
    </row>
    <row r="826" spans="6:18">
      <c r="F826">
        <f t="shared" si="173"/>
        <v>82.399999999999594</v>
      </c>
      <c r="G826">
        <f t="shared" si="161"/>
        <v>327.5852316043426</v>
      </c>
      <c r="H826">
        <f t="shared" si="169"/>
        <v>1.3027744270205031</v>
      </c>
      <c r="I826" s="4">
        <f t="shared" si="162"/>
        <v>1.2500000000000001E-5</v>
      </c>
      <c r="J826" s="5">
        <f t="shared" si="170"/>
        <v>1.0772321428571281E-6</v>
      </c>
      <c r="K826" s="5">
        <f t="shared" si="171"/>
        <v>1.5819925516382736E-3</v>
      </c>
      <c r="L826" s="5">
        <f t="shared" si="165"/>
        <v>1.6584482047352159E-8</v>
      </c>
      <c r="M826" s="6">
        <f t="shared" si="163"/>
        <v>4.3526091149432677E-5</v>
      </c>
      <c r="N826">
        <f t="shared" si="164"/>
        <v>2.24E-4</v>
      </c>
      <c r="O826">
        <f t="shared" si="172"/>
        <v>0.1302774427020503</v>
      </c>
      <c r="P826">
        <f t="shared" si="166"/>
        <v>1.1598522853314999</v>
      </c>
      <c r="Q826">
        <f t="shared" si="167"/>
        <v>0.12189553030883157</v>
      </c>
      <c r="R826">
        <f t="shared" si="168"/>
        <v>0.1218955303088313</v>
      </c>
    </row>
    <row r="827" spans="6:18">
      <c r="F827">
        <f t="shared" si="173"/>
        <v>82.499999999999588</v>
      </c>
      <c r="G827">
        <f t="shared" si="161"/>
        <v>327.5852316043426</v>
      </c>
      <c r="H827">
        <f t="shared" si="169"/>
        <v>1.3027744270205031</v>
      </c>
      <c r="I827" s="4">
        <f t="shared" si="162"/>
        <v>1.2500000000000001E-5</v>
      </c>
      <c r="J827" s="5">
        <f t="shared" si="170"/>
        <v>1.0772321428571281E-6</v>
      </c>
      <c r="K827" s="5">
        <f t="shared" si="171"/>
        <v>1.5832425516382736E-3</v>
      </c>
      <c r="L827" s="5">
        <f t="shared" si="165"/>
        <v>1.6623825444363636E-8</v>
      </c>
      <c r="M827" s="6">
        <f t="shared" si="163"/>
        <v>4.3594901977615403E-5</v>
      </c>
      <c r="N827">
        <f t="shared" si="164"/>
        <v>2.24E-4</v>
      </c>
      <c r="O827">
        <f t="shared" si="172"/>
        <v>0.1302774427020503</v>
      </c>
      <c r="P827">
        <f t="shared" si="166"/>
        <v>1.1598691570365025</v>
      </c>
      <c r="Q827">
        <f t="shared" si="167"/>
        <v>0.12188114075795992</v>
      </c>
      <c r="R827">
        <f t="shared" si="168"/>
        <v>0.12188114075795964</v>
      </c>
    </row>
    <row r="828" spans="6:18">
      <c r="F828">
        <f t="shared" si="173"/>
        <v>82.599999999999582</v>
      </c>
      <c r="G828">
        <f t="shared" si="161"/>
        <v>327.5852316043426</v>
      </c>
      <c r="H828">
        <f t="shared" si="169"/>
        <v>1.3027744270205031</v>
      </c>
      <c r="I828" s="4">
        <f t="shared" si="162"/>
        <v>1.2500000000000001E-5</v>
      </c>
      <c r="J828" s="5">
        <f t="shared" si="170"/>
        <v>1.0772321428571281E-6</v>
      </c>
      <c r="K828" s="5">
        <f t="shared" si="171"/>
        <v>1.5844925516382735E-3</v>
      </c>
      <c r="L828" s="5">
        <f t="shared" si="165"/>
        <v>1.6663231015164738E-8</v>
      </c>
      <c r="M828" s="6">
        <f t="shared" si="163"/>
        <v>4.3663767154705848E-5</v>
      </c>
      <c r="N828">
        <f t="shared" si="164"/>
        <v>2.24E-4</v>
      </c>
      <c r="O828">
        <f t="shared" si="172"/>
        <v>0.1302774427020503</v>
      </c>
      <c r="P828">
        <f t="shared" si="166"/>
        <v>1.159885975459382</v>
      </c>
      <c r="Q828">
        <f t="shared" si="167"/>
        <v>0.12186679665038075</v>
      </c>
      <c r="R828">
        <f t="shared" si="168"/>
        <v>0.12186679665038047</v>
      </c>
    </row>
    <row r="829" spans="6:18">
      <c r="F829">
        <f t="shared" si="173"/>
        <v>82.699999999999577</v>
      </c>
      <c r="G829">
        <f t="shared" si="161"/>
        <v>327.5852316043426</v>
      </c>
      <c r="H829">
        <f t="shared" si="169"/>
        <v>1.3027744270205031</v>
      </c>
      <c r="I829" s="4">
        <f t="shared" si="162"/>
        <v>1.2500000000000001E-5</v>
      </c>
      <c r="J829" s="5">
        <f t="shared" si="170"/>
        <v>1.0772321428571281E-6</v>
      </c>
      <c r="K829" s="5">
        <f t="shared" si="171"/>
        <v>1.5857425516382735E-3</v>
      </c>
      <c r="L829" s="5">
        <f t="shared" si="165"/>
        <v>1.6702698808842833E-8</v>
      </c>
      <c r="M829" s="6">
        <f t="shared" si="163"/>
        <v>4.3732686680703978E-5</v>
      </c>
      <c r="N829">
        <f t="shared" si="164"/>
        <v>2.24E-4</v>
      </c>
      <c r="O829">
        <f t="shared" si="172"/>
        <v>0.1302774427020503</v>
      </c>
      <c r="P829">
        <f t="shared" si="166"/>
        <v>1.159902740810308</v>
      </c>
      <c r="Q829">
        <f t="shared" si="167"/>
        <v>0.1218524978068439</v>
      </c>
      <c r="R829">
        <f t="shared" si="168"/>
        <v>0.12185249780684361</v>
      </c>
    </row>
    <row r="830" spans="6:18">
      <c r="F830">
        <f t="shared" si="173"/>
        <v>82.799999999999571</v>
      </c>
      <c r="G830">
        <f t="shared" si="161"/>
        <v>327.5852316043426</v>
      </c>
      <c r="H830">
        <f t="shared" si="169"/>
        <v>1.3027744270205031</v>
      </c>
      <c r="I830" s="4">
        <f t="shared" si="162"/>
        <v>1.2500000000000001E-5</v>
      </c>
      <c r="J830" s="5">
        <f t="shared" si="170"/>
        <v>1.0772321428571281E-6</v>
      </c>
      <c r="K830" s="5">
        <f t="shared" si="171"/>
        <v>1.5869925516382734E-3</v>
      </c>
      <c r="L830" s="5">
        <f t="shared" si="165"/>
        <v>1.674222887448531E-8</v>
      </c>
      <c r="M830" s="6">
        <f t="shared" si="163"/>
        <v>4.38016605556098E-5</v>
      </c>
      <c r="N830">
        <f t="shared" si="164"/>
        <v>2.24E-4</v>
      </c>
      <c r="O830">
        <f t="shared" si="172"/>
        <v>0.1302774427020503</v>
      </c>
      <c r="P830">
        <f t="shared" si="166"/>
        <v>1.1599194532984574</v>
      </c>
      <c r="Q830">
        <f t="shared" si="167"/>
        <v>0.12183824404894696</v>
      </c>
      <c r="R830">
        <f t="shared" si="168"/>
        <v>0.12183824404894666</v>
      </c>
    </row>
    <row r="831" spans="6:18">
      <c r="F831">
        <f t="shared" si="173"/>
        <v>82.899999999999565</v>
      </c>
      <c r="G831">
        <f t="shared" si="161"/>
        <v>327.5852316043426</v>
      </c>
      <c r="H831">
        <f t="shared" si="169"/>
        <v>1.3027744270205031</v>
      </c>
      <c r="I831" s="4">
        <f t="shared" si="162"/>
        <v>1.2500000000000001E-5</v>
      </c>
      <c r="J831" s="5">
        <f t="shared" si="170"/>
        <v>1.0772321428571281E-6</v>
      </c>
      <c r="K831" s="5">
        <f t="shared" si="171"/>
        <v>1.5882425516382734E-3</v>
      </c>
      <c r="L831" s="5">
        <f t="shared" si="165"/>
        <v>1.6781821261179559E-8</v>
      </c>
      <c r="M831" s="6">
        <f t="shared" si="163"/>
        <v>4.3870688779423313E-5</v>
      </c>
      <c r="N831">
        <f t="shared" si="164"/>
        <v>2.24E-4</v>
      </c>
      <c r="O831">
        <f t="shared" si="172"/>
        <v>0.1302774427020503</v>
      </c>
      <c r="P831">
        <f t="shared" si="166"/>
        <v>1.1599361131320178</v>
      </c>
      <c r="Q831">
        <f t="shared" si="167"/>
        <v>0.12182403519913065</v>
      </c>
      <c r="R831">
        <f t="shared" si="168"/>
        <v>0.12182403519913036</v>
      </c>
    </row>
    <row r="832" spans="6:18">
      <c r="F832">
        <f t="shared" si="173"/>
        <v>82.999999999999559</v>
      </c>
      <c r="G832">
        <f t="shared" si="161"/>
        <v>327.5852316043426</v>
      </c>
      <c r="H832">
        <f t="shared" si="169"/>
        <v>1.3027744270205031</v>
      </c>
      <c r="I832" s="4">
        <f t="shared" si="162"/>
        <v>1.2500000000000001E-5</v>
      </c>
      <c r="J832" s="5">
        <f t="shared" si="170"/>
        <v>1.0772321428571281E-6</v>
      </c>
      <c r="K832" s="5">
        <f t="shared" si="171"/>
        <v>1.5894925516382733E-3</v>
      </c>
      <c r="L832" s="5">
        <f t="shared" si="165"/>
        <v>1.6821476018012961E-8</v>
      </c>
      <c r="M832" s="6">
        <f t="shared" si="163"/>
        <v>4.3939771352144518E-5</v>
      </c>
      <c r="N832">
        <f t="shared" si="164"/>
        <v>2.24E-4</v>
      </c>
      <c r="O832">
        <f t="shared" si="172"/>
        <v>0.1302774427020503</v>
      </c>
      <c r="P832">
        <f t="shared" si="166"/>
        <v>1.1599527205181934</v>
      </c>
      <c r="Q832">
        <f t="shared" si="167"/>
        <v>0.12180987108067419</v>
      </c>
      <c r="R832">
        <f t="shared" si="168"/>
        <v>0.1218098710806739</v>
      </c>
    </row>
    <row r="833" spans="6:18">
      <c r="F833">
        <f t="shared" si="173"/>
        <v>83.099999999999554</v>
      </c>
      <c r="G833">
        <f t="shared" si="161"/>
        <v>327.5852316043426</v>
      </c>
      <c r="H833">
        <f t="shared" si="169"/>
        <v>1.3027744270205031</v>
      </c>
      <c r="I833" s="4">
        <f t="shared" si="162"/>
        <v>1.2500000000000001E-5</v>
      </c>
      <c r="J833" s="5">
        <f t="shared" si="170"/>
        <v>1.0772321428571281E-6</v>
      </c>
      <c r="K833" s="5">
        <f t="shared" si="171"/>
        <v>1.5907425516382733E-3</v>
      </c>
      <c r="L833" s="5">
        <f t="shared" si="165"/>
        <v>1.6861193194072903E-8</v>
      </c>
      <c r="M833" s="6">
        <f t="shared" si="163"/>
        <v>4.4008908273773429E-5</v>
      </c>
      <c r="N833">
        <f t="shared" si="164"/>
        <v>2.24E-4</v>
      </c>
      <c r="O833">
        <f t="shared" si="172"/>
        <v>0.1302774427020503</v>
      </c>
      <c r="P833">
        <f t="shared" si="166"/>
        <v>1.1599692756632116</v>
      </c>
      <c r="Q833">
        <f t="shared" si="167"/>
        <v>0.12179575151769061</v>
      </c>
      <c r="R833">
        <f t="shared" si="168"/>
        <v>0.12179575151769031</v>
      </c>
    </row>
    <row r="834" spans="6:18">
      <c r="F834">
        <f t="shared" si="173"/>
        <v>83.199999999999548</v>
      </c>
      <c r="G834">
        <f t="shared" ref="G834:G855" si="174">Tc+R_*F834</f>
        <v>327.5852316043426</v>
      </c>
      <c r="H834">
        <f t="shared" si="169"/>
        <v>1.3027744270205031</v>
      </c>
      <c r="I834" s="4">
        <f t="shared" ref="I834:I855" si="175">we</f>
        <v>1.2500000000000001E-5</v>
      </c>
      <c r="J834" s="5">
        <f t="shared" si="170"/>
        <v>1.0772321428571281E-6</v>
      </c>
      <c r="K834" s="5">
        <f t="shared" si="171"/>
        <v>1.5919925516382732E-3</v>
      </c>
      <c r="L834" s="5">
        <f t="shared" si="165"/>
        <v>1.6900972838446767E-8</v>
      </c>
      <c r="M834" s="6">
        <f t="shared" ref="M834:M855" si="176">f2_*f3_/f1_/K834*L834</f>
        <v>4.4078099544310024E-5</v>
      </c>
      <c r="N834">
        <f t="shared" ref="N834:N855" si="177">del_dl</f>
        <v>2.24E-4</v>
      </c>
      <c r="O834">
        <f t="shared" si="172"/>
        <v>0.1302774427020503</v>
      </c>
      <c r="P834">
        <f t="shared" si="166"/>
        <v>1.1599857787723267</v>
      </c>
      <c r="Q834">
        <f t="shared" si="167"/>
        <v>0.12178167633512223</v>
      </c>
      <c r="R834">
        <f t="shared" si="168"/>
        <v>0.12178167633512194</v>
      </c>
    </row>
    <row r="835" spans="6:18">
      <c r="F835">
        <f t="shared" si="173"/>
        <v>83.299999999999542</v>
      </c>
      <c r="G835">
        <f t="shared" si="174"/>
        <v>327.5852316043426</v>
      </c>
      <c r="H835">
        <f t="shared" si="169"/>
        <v>1.3027744270205031</v>
      </c>
      <c r="I835" s="4">
        <f t="shared" si="175"/>
        <v>1.2500000000000001E-5</v>
      </c>
      <c r="J835" s="5">
        <f t="shared" si="170"/>
        <v>1.0772321428571281E-6</v>
      </c>
      <c r="K835" s="5">
        <f t="shared" si="171"/>
        <v>1.5932425516382732E-3</v>
      </c>
      <c r="L835" s="5">
        <f t="shared" ref="L835:L898" si="178">K835^3*4/3*PI()</f>
        <v>1.6940815000221942E-8</v>
      </c>
      <c r="M835" s="6">
        <f t="shared" si="176"/>
        <v>4.4147345163754304E-5</v>
      </c>
      <c r="N835">
        <f t="shared" si="177"/>
        <v>2.24E-4</v>
      </c>
      <c r="O835">
        <f t="shared" si="172"/>
        <v>0.1302774427020503</v>
      </c>
      <c r="P835">
        <f t="shared" ref="P835:P898" si="179">R835*O835+(1-R835)*H835</f>
        <v>1.1600022300498267</v>
      </c>
      <c r="Q835">
        <f t="shared" ref="Q835:Q855" si="180">Q834+pl/ps*Dl/N834*((Tc-Tf)/ml-Co)/H834/(1-kpart)*M834*dt/L834-Q834*3/K834*we*dt</f>
        <v>0.12176764535873606</v>
      </c>
      <c r="R835">
        <f t="shared" ref="R835:R855" si="181">esidtGeral(R834,K834,MAX(I834,J834),pl,ps,kpart,H834,(H835-H834)/dt,M834,L834,Dl,N834,Co,dt)</f>
        <v>0.12176764535873578</v>
      </c>
    </row>
    <row r="836" spans="6:18">
      <c r="F836">
        <f t="shared" si="173"/>
        <v>83.399999999999537</v>
      </c>
      <c r="G836">
        <f t="shared" si="174"/>
        <v>327.5852316043426</v>
      </c>
      <c r="H836">
        <f t="shared" si="169"/>
        <v>1.3027744270205031</v>
      </c>
      <c r="I836" s="4">
        <f t="shared" si="175"/>
        <v>1.2500000000000001E-5</v>
      </c>
      <c r="J836" s="5">
        <f t="shared" si="170"/>
        <v>1.0772321428571281E-6</v>
      </c>
      <c r="K836" s="5">
        <f t="shared" si="171"/>
        <v>1.5944925516382731E-3</v>
      </c>
      <c r="L836" s="5">
        <f t="shared" si="178"/>
        <v>1.6980719728485814E-8</v>
      </c>
      <c r="M836" s="6">
        <f t="shared" si="176"/>
        <v>4.421664513210629E-5</v>
      </c>
      <c r="N836">
        <f t="shared" si="177"/>
        <v>2.24E-4</v>
      </c>
      <c r="O836">
        <f t="shared" si="172"/>
        <v>0.1302774427020503</v>
      </c>
      <c r="P836">
        <f t="shared" si="179"/>
        <v>1.1600186296990369</v>
      </c>
      <c r="Q836">
        <f t="shared" si="180"/>
        <v>0.12175365841511934</v>
      </c>
      <c r="R836">
        <f t="shared" si="181"/>
        <v>0.12175365841511906</v>
      </c>
    </row>
    <row r="837" spans="6:18">
      <c r="F837">
        <f t="shared" si="173"/>
        <v>83.499999999999531</v>
      </c>
      <c r="G837">
        <f t="shared" si="174"/>
        <v>327.5852316043426</v>
      </c>
      <c r="H837">
        <f t="shared" si="169"/>
        <v>1.3027744270205031</v>
      </c>
      <c r="I837" s="4">
        <f t="shared" si="175"/>
        <v>1.2500000000000001E-5</v>
      </c>
      <c r="J837" s="5">
        <f t="shared" si="170"/>
        <v>1.0772321428571281E-6</v>
      </c>
      <c r="K837" s="5">
        <f t="shared" si="171"/>
        <v>1.5957425516382731E-3</v>
      </c>
      <c r="L837" s="5">
        <f t="shared" si="178"/>
        <v>1.7020687072325768E-8</v>
      </c>
      <c r="M837" s="6">
        <f t="shared" si="176"/>
        <v>4.4285999449365974E-5</v>
      </c>
      <c r="N837">
        <f t="shared" si="177"/>
        <v>2.24E-4</v>
      </c>
      <c r="O837">
        <f t="shared" si="172"/>
        <v>0.1302774427020503</v>
      </c>
      <c r="P837">
        <f t="shared" si="179"/>
        <v>1.1600349779223276</v>
      </c>
      <c r="Q837">
        <f t="shared" si="180"/>
        <v>0.12173971533167495</v>
      </c>
      <c r="R837">
        <f t="shared" si="181"/>
        <v>0.12173971533167467</v>
      </c>
    </row>
    <row r="838" spans="6:18">
      <c r="F838">
        <f t="shared" si="173"/>
        <v>83.599999999999525</v>
      </c>
      <c r="G838">
        <f t="shared" si="174"/>
        <v>327.5852316043426</v>
      </c>
      <c r="H838">
        <f t="shared" si="169"/>
        <v>1.3027744270205031</v>
      </c>
      <c r="I838" s="4">
        <f t="shared" si="175"/>
        <v>1.2500000000000001E-5</v>
      </c>
      <c r="J838" s="5">
        <f t="shared" si="170"/>
        <v>1.0772321428571281E-6</v>
      </c>
      <c r="K838" s="5">
        <f t="shared" si="171"/>
        <v>1.596992551638273E-3</v>
      </c>
      <c r="L838" s="5">
        <f t="shared" si="178"/>
        <v>1.7060717080829187E-8</v>
      </c>
      <c r="M838" s="6">
        <f t="shared" si="176"/>
        <v>4.435540811553335E-5</v>
      </c>
      <c r="N838">
        <f t="shared" si="177"/>
        <v>2.24E-4</v>
      </c>
      <c r="O838">
        <f t="shared" si="172"/>
        <v>0.1302774427020503</v>
      </c>
      <c r="P838">
        <f t="shared" si="179"/>
        <v>1.1600512749211169</v>
      </c>
      <c r="Q838">
        <f t="shared" si="180"/>
        <v>0.12172581593661697</v>
      </c>
      <c r="R838">
        <f t="shared" si="181"/>
        <v>0.1217258159366167</v>
      </c>
    </row>
    <row r="839" spans="6:18">
      <c r="F839">
        <f t="shared" si="173"/>
        <v>83.69999999999952</v>
      </c>
      <c r="G839">
        <f t="shared" si="174"/>
        <v>327.5852316043426</v>
      </c>
      <c r="H839">
        <f t="shared" si="169"/>
        <v>1.3027744270205031</v>
      </c>
      <c r="I839" s="4">
        <f t="shared" si="175"/>
        <v>1.2500000000000001E-5</v>
      </c>
      <c r="J839" s="5">
        <f t="shared" si="170"/>
        <v>1.0772321428571281E-6</v>
      </c>
      <c r="K839" s="5">
        <f t="shared" si="171"/>
        <v>1.598242551638273E-3</v>
      </c>
      <c r="L839" s="5">
        <f t="shared" si="178"/>
        <v>1.7100809803083459E-8</v>
      </c>
      <c r="M839" s="6">
        <f t="shared" si="176"/>
        <v>4.4424871130608424E-5</v>
      </c>
      <c r="N839">
        <f t="shared" si="177"/>
        <v>2.24E-4</v>
      </c>
      <c r="O839">
        <f t="shared" si="172"/>
        <v>0.1302774427020503</v>
      </c>
      <c r="P839">
        <f t="shared" si="179"/>
        <v>1.1600675208958775</v>
      </c>
      <c r="Q839">
        <f t="shared" si="180"/>
        <v>0.12171196005896626</v>
      </c>
      <c r="R839">
        <f t="shared" si="181"/>
        <v>0.12171196005896601</v>
      </c>
    </row>
    <row r="840" spans="6:18">
      <c r="F840">
        <f t="shared" si="173"/>
        <v>83.799999999999514</v>
      </c>
      <c r="G840">
        <f t="shared" si="174"/>
        <v>327.5852316043426</v>
      </c>
      <c r="H840">
        <f t="shared" si="169"/>
        <v>1.3027744270205031</v>
      </c>
      <c r="I840" s="4">
        <f t="shared" si="175"/>
        <v>1.2500000000000001E-5</v>
      </c>
      <c r="J840" s="5">
        <f t="shared" si="170"/>
        <v>1.0772321428571281E-6</v>
      </c>
      <c r="K840" s="5">
        <f t="shared" si="171"/>
        <v>1.5994925516382729E-3</v>
      </c>
      <c r="L840" s="5">
        <f t="shared" si="178"/>
        <v>1.7140965288175961E-8</v>
      </c>
      <c r="M840" s="6">
        <f t="shared" si="176"/>
        <v>4.4494388494591184E-5</v>
      </c>
      <c r="N840">
        <f t="shared" si="177"/>
        <v>2.24E-4</v>
      </c>
      <c r="O840">
        <f t="shared" si="172"/>
        <v>0.1302774427020503</v>
      </c>
      <c r="P840">
        <f t="shared" si="179"/>
        <v>1.160083716046141</v>
      </c>
      <c r="Q840">
        <f t="shared" si="180"/>
        <v>0.12169814752854603</v>
      </c>
      <c r="R840">
        <f t="shared" si="181"/>
        <v>0.1216981475285458</v>
      </c>
    </row>
    <row r="841" spans="6:18">
      <c r="F841">
        <f t="shared" si="173"/>
        <v>83.899999999999508</v>
      </c>
      <c r="G841">
        <f t="shared" si="174"/>
        <v>327.5852316043426</v>
      </c>
      <c r="H841">
        <f t="shared" si="169"/>
        <v>1.3027744270205031</v>
      </c>
      <c r="I841" s="4">
        <f t="shared" si="175"/>
        <v>1.2500000000000001E-5</v>
      </c>
      <c r="J841" s="5">
        <f t="shared" si="170"/>
        <v>1.0772321428571281E-6</v>
      </c>
      <c r="K841" s="5">
        <f t="shared" si="171"/>
        <v>1.6007425516382729E-3</v>
      </c>
      <c r="L841" s="5">
        <f t="shared" si="178"/>
        <v>1.7181183585194082E-8</v>
      </c>
      <c r="M841" s="6">
        <f t="shared" si="176"/>
        <v>4.4563960207481621E-5</v>
      </c>
      <c r="N841">
        <f t="shared" si="177"/>
        <v>2.24E-4</v>
      </c>
      <c r="O841">
        <f t="shared" si="172"/>
        <v>0.1302774427020503</v>
      </c>
      <c r="P841">
        <f t="shared" si="179"/>
        <v>1.1600998605705037</v>
      </c>
      <c r="Q841">
        <f t="shared" si="180"/>
        <v>0.12168437817597745</v>
      </c>
      <c r="R841">
        <f t="shared" si="181"/>
        <v>0.12168437817597723</v>
      </c>
    </row>
    <row r="842" spans="6:18">
      <c r="F842">
        <f t="shared" si="173"/>
        <v>83.999999999999503</v>
      </c>
      <c r="G842">
        <f t="shared" si="174"/>
        <v>327.5852316043426</v>
      </c>
      <c r="H842">
        <f t="shared" si="169"/>
        <v>1.3027744270205031</v>
      </c>
      <c r="I842" s="4">
        <f t="shared" si="175"/>
        <v>1.2500000000000001E-5</v>
      </c>
      <c r="J842" s="5">
        <f t="shared" si="170"/>
        <v>1.0772321428571281E-6</v>
      </c>
      <c r="K842" s="5">
        <f t="shared" si="171"/>
        <v>1.6019925516382728E-3</v>
      </c>
      <c r="L842" s="5">
        <f t="shared" si="178"/>
        <v>1.7221464743225216E-8</v>
      </c>
      <c r="M842" s="6">
        <f t="shared" si="176"/>
        <v>4.4633586269279771E-5</v>
      </c>
      <c r="N842">
        <f t="shared" si="177"/>
        <v>2.24E-4</v>
      </c>
      <c r="O842">
        <f t="shared" si="172"/>
        <v>0.1302774427020503</v>
      </c>
      <c r="P842">
        <f t="shared" si="179"/>
        <v>1.1601159546666311</v>
      </c>
      <c r="Q842">
        <f t="shared" si="180"/>
        <v>0.12167065183267528</v>
      </c>
      <c r="R842">
        <f t="shared" si="181"/>
        <v>0.12167065183267506</v>
      </c>
    </row>
    <row r="843" spans="6:18">
      <c r="F843">
        <f t="shared" si="173"/>
        <v>84.099999999999497</v>
      </c>
      <c r="G843">
        <f t="shared" si="174"/>
        <v>327.5852316043426</v>
      </c>
      <c r="H843">
        <f t="shared" si="169"/>
        <v>1.3027744270205031</v>
      </c>
      <c r="I843" s="4">
        <f t="shared" si="175"/>
        <v>1.2500000000000001E-5</v>
      </c>
      <c r="J843" s="5">
        <f t="shared" si="170"/>
        <v>1.0772321428571281E-6</v>
      </c>
      <c r="K843" s="5">
        <f t="shared" si="171"/>
        <v>1.6032425516382728E-3</v>
      </c>
      <c r="L843" s="5">
        <f t="shared" si="178"/>
        <v>1.7261808811356738E-8</v>
      </c>
      <c r="M843" s="6">
        <f t="shared" si="176"/>
        <v>4.4703266679985605E-5</v>
      </c>
      <c r="N843">
        <f t="shared" si="177"/>
        <v>2.24E-4</v>
      </c>
      <c r="O843">
        <f t="shared" si="172"/>
        <v>0.1302774427020503</v>
      </c>
      <c r="P843">
        <f t="shared" si="179"/>
        <v>1.1601319985312637</v>
      </c>
      <c r="Q843">
        <f t="shared" si="180"/>
        <v>0.12165696833084352</v>
      </c>
      <c r="R843">
        <f t="shared" si="181"/>
        <v>0.1216569683308433</v>
      </c>
    </row>
    <row r="844" spans="6:18">
      <c r="F844">
        <f t="shared" si="173"/>
        <v>84.199999999999491</v>
      </c>
      <c r="G844">
        <f t="shared" si="174"/>
        <v>327.5852316043426</v>
      </c>
      <c r="H844">
        <f t="shared" si="169"/>
        <v>1.3027744270205031</v>
      </c>
      <c r="I844" s="4">
        <f t="shared" si="175"/>
        <v>1.2500000000000001E-5</v>
      </c>
      <c r="J844" s="5">
        <f t="shared" si="170"/>
        <v>1.0772321428571281E-6</v>
      </c>
      <c r="K844" s="5">
        <f t="shared" si="171"/>
        <v>1.6044925516382727E-3</v>
      </c>
      <c r="L844" s="5">
        <f t="shared" si="178"/>
        <v>1.7302215838676042E-8</v>
      </c>
      <c r="M844" s="6">
        <f t="shared" si="176"/>
        <v>4.4773001439599152E-5</v>
      </c>
      <c r="N844">
        <f t="shared" si="177"/>
        <v>2.24E-4</v>
      </c>
      <c r="O844">
        <f t="shared" si="172"/>
        <v>0.1302774427020503</v>
      </c>
      <c r="P844">
        <f t="shared" si="179"/>
        <v>1.1601479923602214</v>
      </c>
      <c r="Q844">
        <f t="shared" si="180"/>
        <v>0.12164332750347115</v>
      </c>
      <c r="R844">
        <f t="shared" si="181"/>
        <v>0.12164332750347094</v>
      </c>
    </row>
    <row r="845" spans="6:18">
      <c r="F845">
        <f t="shared" si="173"/>
        <v>84.299999999999486</v>
      </c>
      <c r="G845">
        <f t="shared" si="174"/>
        <v>327.5852316043426</v>
      </c>
      <c r="H845">
        <f t="shared" si="169"/>
        <v>1.3027744270205031</v>
      </c>
      <c r="I845" s="4">
        <f t="shared" si="175"/>
        <v>1.2500000000000001E-5</v>
      </c>
      <c r="J845" s="5">
        <f t="shared" si="170"/>
        <v>1.0772321428571281E-6</v>
      </c>
      <c r="K845" s="5">
        <f t="shared" si="171"/>
        <v>1.6057425516382727E-3</v>
      </c>
      <c r="L845" s="5">
        <f t="shared" si="178"/>
        <v>1.7342685874270503E-8</v>
      </c>
      <c r="M845" s="6">
        <f t="shared" si="176"/>
        <v>4.4842790548120376E-5</v>
      </c>
      <c r="N845">
        <f t="shared" si="177"/>
        <v>2.24E-4</v>
      </c>
      <c r="O845">
        <f t="shared" si="172"/>
        <v>0.1302774427020503</v>
      </c>
      <c r="P845">
        <f t="shared" si="179"/>
        <v>1.1601639363484089</v>
      </c>
      <c r="Q845">
        <f t="shared" si="180"/>
        <v>0.12162972918432781</v>
      </c>
      <c r="R845">
        <f t="shared" si="181"/>
        <v>0.1216297291843276</v>
      </c>
    </row>
    <row r="846" spans="6:18">
      <c r="F846">
        <f t="shared" si="173"/>
        <v>84.39999999999948</v>
      </c>
      <c r="G846">
        <f t="shared" si="174"/>
        <v>327.5852316043426</v>
      </c>
      <c r="H846">
        <f t="shared" si="169"/>
        <v>1.3027744270205031</v>
      </c>
      <c r="I846" s="4">
        <f t="shared" si="175"/>
        <v>1.2500000000000001E-5</v>
      </c>
      <c r="J846" s="5">
        <f t="shared" si="170"/>
        <v>1.0772321428571281E-6</v>
      </c>
      <c r="K846" s="5">
        <f t="shared" si="171"/>
        <v>1.6069925516382726E-3</v>
      </c>
      <c r="L846" s="5">
        <f t="shared" si="178"/>
        <v>1.7383218967227516E-8</v>
      </c>
      <c r="M846" s="6">
        <f t="shared" si="176"/>
        <v>4.4912634005549306E-5</v>
      </c>
      <c r="N846">
        <f t="shared" si="177"/>
        <v>2.24E-4</v>
      </c>
      <c r="O846">
        <f t="shared" si="172"/>
        <v>0.1302774427020503</v>
      </c>
      <c r="P846">
        <f t="shared" si="179"/>
        <v>1.1601798306898201</v>
      </c>
      <c r="Q846">
        <f t="shared" si="180"/>
        <v>0.12161617320795957</v>
      </c>
      <c r="R846">
        <f t="shared" si="181"/>
        <v>0.12161617320795935</v>
      </c>
    </row>
    <row r="847" spans="6:18">
      <c r="F847">
        <f t="shared" si="173"/>
        <v>84.499999999999474</v>
      </c>
      <c r="G847">
        <f t="shared" si="174"/>
        <v>327.5852316043426</v>
      </c>
      <c r="H847">
        <f t="shared" si="169"/>
        <v>1.3027744270205031</v>
      </c>
      <c r="I847" s="4">
        <f t="shared" si="175"/>
        <v>1.2500000000000001E-5</v>
      </c>
      <c r="J847" s="5">
        <f t="shared" si="170"/>
        <v>1.0772321428571281E-6</v>
      </c>
      <c r="K847" s="5">
        <f t="shared" si="171"/>
        <v>1.6082425516382726E-3</v>
      </c>
      <c r="L847" s="5">
        <f t="shared" si="178"/>
        <v>1.7423815166634454E-8</v>
      </c>
      <c r="M847" s="6">
        <f t="shared" si="176"/>
        <v>4.4982531811885915E-5</v>
      </c>
      <c r="N847">
        <f t="shared" si="177"/>
        <v>2.24E-4</v>
      </c>
      <c r="O847">
        <f t="shared" si="172"/>
        <v>0.1302774427020503</v>
      </c>
      <c r="P847">
        <f t="shared" si="179"/>
        <v>1.1601956755775442</v>
      </c>
      <c r="Q847">
        <f t="shared" si="180"/>
        <v>0.12160265940968468</v>
      </c>
      <c r="R847">
        <f t="shared" si="181"/>
        <v>0.12160265940968445</v>
      </c>
    </row>
    <row r="848" spans="6:18">
      <c r="F848">
        <f t="shared" si="173"/>
        <v>84.599999999999469</v>
      </c>
      <c r="G848">
        <f t="shared" si="174"/>
        <v>327.5852316043426</v>
      </c>
      <c r="H848">
        <f t="shared" si="169"/>
        <v>1.3027744270205031</v>
      </c>
      <c r="I848" s="4">
        <f t="shared" si="175"/>
        <v>1.2500000000000001E-5</v>
      </c>
      <c r="J848" s="5">
        <f t="shared" si="170"/>
        <v>1.0772321428571281E-6</v>
      </c>
      <c r="K848" s="5">
        <f t="shared" si="171"/>
        <v>1.6094925516382725E-3</v>
      </c>
      <c r="L848" s="5">
        <f t="shared" si="178"/>
        <v>1.7464474521578714E-8</v>
      </c>
      <c r="M848" s="6">
        <f t="shared" si="176"/>
        <v>4.5052483967130215E-5</v>
      </c>
      <c r="N848">
        <f t="shared" si="177"/>
        <v>2.24E-4</v>
      </c>
      <c r="O848">
        <f t="shared" si="172"/>
        <v>0.1302774427020503</v>
      </c>
      <c r="P848">
        <f t="shared" si="179"/>
        <v>1.1602114712037692</v>
      </c>
      <c r="Q848">
        <f t="shared" si="180"/>
        <v>0.12158918762558935</v>
      </c>
      <c r="R848">
        <f t="shared" si="181"/>
        <v>0.12158918762558914</v>
      </c>
    </row>
    <row r="849" spans="6:18">
      <c r="F849">
        <f t="shared" si="173"/>
        <v>84.699999999999463</v>
      </c>
      <c r="G849">
        <f t="shared" si="174"/>
        <v>327.5852316043426</v>
      </c>
      <c r="H849">
        <f t="shared" si="169"/>
        <v>1.3027744270205031</v>
      </c>
      <c r="I849" s="4">
        <f t="shared" si="175"/>
        <v>1.2500000000000001E-5</v>
      </c>
      <c r="J849" s="5">
        <f t="shared" si="170"/>
        <v>1.0772321428571281E-6</v>
      </c>
      <c r="K849" s="5">
        <f t="shared" si="171"/>
        <v>1.6107425516382725E-3</v>
      </c>
      <c r="L849" s="5">
        <f t="shared" si="178"/>
        <v>1.7505197081147679E-8</v>
      </c>
      <c r="M849" s="6">
        <f t="shared" si="176"/>
        <v>4.5122490471282227E-5</v>
      </c>
      <c r="N849">
        <f t="shared" si="177"/>
        <v>2.24E-4</v>
      </c>
      <c r="O849">
        <f t="shared" si="172"/>
        <v>0.1302774427020503</v>
      </c>
      <c r="P849">
        <f t="shared" si="179"/>
        <v>1.1602272177597883</v>
      </c>
      <c r="Q849">
        <f t="shared" si="180"/>
        <v>0.12157575769252366</v>
      </c>
      <c r="R849">
        <f t="shared" si="181"/>
        <v>0.12157575769252345</v>
      </c>
    </row>
    <row r="850" spans="6:18">
      <c r="F850">
        <f t="shared" si="173"/>
        <v>84.799999999999457</v>
      </c>
      <c r="G850">
        <f t="shared" si="174"/>
        <v>327.5852316043426</v>
      </c>
      <c r="H850">
        <f t="shared" si="169"/>
        <v>1.3027744270205031</v>
      </c>
      <c r="I850" s="4">
        <f t="shared" si="175"/>
        <v>1.2500000000000001E-5</v>
      </c>
      <c r="J850" s="5">
        <f t="shared" si="170"/>
        <v>1.0772321428571281E-6</v>
      </c>
      <c r="K850" s="5">
        <f t="shared" si="171"/>
        <v>1.6119925516382724E-3</v>
      </c>
      <c r="L850" s="5">
        <f t="shared" si="178"/>
        <v>1.754598289442873E-8</v>
      </c>
      <c r="M850" s="6">
        <f t="shared" si="176"/>
        <v>4.5192551324341923E-5</v>
      </c>
      <c r="N850">
        <f t="shared" si="177"/>
        <v>2.24E-4</v>
      </c>
      <c r="O850">
        <f t="shared" si="172"/>
        <v>0.1302774427020503</v>
      </c>
      <c r="P850">
        <f t="shared" si="179"/>
        <v>1.1602429154360037</v>
      </c>
      <c r="Q850">
        <f t="shared" si="180"/>
        <v>0.12156236944809733</v>
      </c>
      <c r="R850">
        <f t="shared" si="181"/>
        <v>0.12156236944809712</v>
      </c>
    </row>
    <row r="851" spans="6:18">
      <c r="F851">
        <f t="shared" si="173"/>
        <v>84.899999999999451</v>
      </c>
      <c r="G851">
        <f t="shared" si="174"/>
        <v>327.5852316043426</v>
      </c>
      <c r="H851">
        <f t="shared" ref="H851:H855" si="182">(G851-Tf)/ml</f>
        <v>1.3027744270205031</v>
      </c>
      <c r="I851" s="4">
        <f t="shared" si="175"/>
        <v>1.2500000000000001E-5</v>
      </c>
      <c r="J851" s="5">
        <f t="shared" ref="J851:J855" si="183">Glob(H851,N851,Dl,Co,kpart)</f>
        <v>1.0772321428571281E-6</v>
      </c>
      <c r="K851" s="5">
        <f t="shared" ref="K851:K855" si="184">I850*dt+K850</f>
        <v>1.6132425516382724E-3</v>
      </c>
      <c r="L851" s="5">
        <f t="shared" si="178"/>
        <v>1.7586832010509254E-8</v>
      </c>
      <c r="M851" s="6">
        <f t="shared" si="176"/>
        <v>4.5262666526309312E-5</v>
      </c>
      <c r="N851">
        <f t="shared" si="177"/>
        <v>2.24E-4</v>
      </c>
      <c r="O851">
        <f t="shared" ref="O851:O855" si="185">O850+(kpart*H850-O850)/L850/R850*(L850*(R851-R850)+R850*MAX(I850,J850)*M850*dt)</f>
        <v>0.1302774427020503</v>
      </c>
      <c r="P851">
        <f t="shared" si="179"/>
        <v>1.1602585644219312</v>
      </c>
      <c r="Q851">
        <f t="shared" si="180"/>
        <v>0.12154902273067561</v>
      </c>
      <c r="R851">
        <f t="shared" si="181"/>
        <v>0.1215490227306754</v>
      </c>
    </row>
    <row r="852" spans="6:18">
      <c r="F852">
        <f t="shared" si="173"/>
        <v>84.999999999999446</v>
      </c>
      <c r="G852">
        <f t="shared" si="174"/>
        <v>327.5852316043426</v>
      </c>
      <c r="H852">
        <f t="shared" si="182"/>
        <v>1.3027744270205031</v>
      </c>
      <c r="I852" s="4">
        <f t="shared" si="175"/>
        <v>1.2500000000000001E-5</v>
      </c>
      <c r="J852" s="5">
        <f t="shared" si="183"/>
        <v>1.0772321428571281E-6</v>
      </c>
      <c r="K852" s="5">
        <f t="shared" si="184"/>
        <v>1.6144925516382723E-3</v>
      </c>
      <c r="L852" s="5">
        <f t="shared" si="178"/>
        <v>1.7627744478476638E-8</v>
      </c>
      <c r="M852" s="6">
        <f t="shared" si="176"/>
        <v>4.5332836077184399E-5</v>
      </c>
      <c r="N852">
        <f t="shared" si="177"/>
        <v>2.24E-4</v>
      </c>
      <c r="O852">
        <f t="shared" si="185"/>
        <v>0.1302774427020503</v>
      </c>
      <c r="P852">
        <f t="shared" si="179"/>
        <v>1.1602741649062061</v>
      </c>
      <c r="Q852">
        <f t="shared" si="180"/>
        <v>0.12153571737937521</v>
      </c>
      <c r="R852">
        <f t="shared" si="181"/>
        <v>0.12153571737937501</v>
      </c>
    </row>
    <row r="853" spans="6:18">
      <c r="F853">
        <f t="shared" si="173"/>
        <v>85.09999999999944</v>
      </c>
      <c r="G853">
        <f t="shared" si="174"/>
        <v>327.5852316043426</v>
      </c>
      <c r="H853">
        <f t="shared" si="182"/>
        <v>1.3027744270205031</v>
      </c>
      <c r="I853" s="4">
        <f t="shared" si="175"/>
        <v>1.2500000000000001E-5</v>
      </c>
      <c r="J853" s="5">
        <f t="shared" si="183"/>
        <v>1.0772321428571281E-6</v>
      </c>
      <c r="K853" s="5">
        <f t="shared" si="184"/>
        <v>1.6157425516382723E-3</v>
      </c>
      <c r="L853" s="5">
        <f t="shared" si="178"/>
        <v>1.7668720347418264E-8</v>
      </c>
      <c r="M853" s="6">
        <f t="shared" si="176"/>
        <v>4.5403059976967171E-5</v>
      </c>
      <c r="N853">
        <f t="shared" si="177"/>
        <v>2.24E-4</v>
      </c>
      <c r="O853">
        <f t="shared" si="185"/>
        <v>0.1302774427020503</v>
      </c>
      <c r="P853">
        <f t="shared" si="179"/>
        <v>1.1602897170765876</v>
      </c>
      <c r="Q853">
        <f t="shared" si="180"/>
        <v>0.1215224532340602</v>
      </c>
      <c r="R853">
        <f t="shared" si="181"/>
        <v>0.12152245323406</v>
      </c>
    </row>
    <row r="854" spans="6:18">
      <c r="F854">
        <f t="shared" si="173"/>
        <v>85.199999999999434</v>
      </c>
      <c r="G854">
        <f t="shared" si="174"/>
        <v>327.5852316043426</v>
      </c>
      <c r="H854">
        <f t="shared" si="182"/>
        <v>1.3027744270205031</v>
      </c>
      <c r="I854" s="4">
        <f t="shared" si="175"/>
        <v>1.2500000000000001E-5</v>
      </c>
      <c r="J854" s="5">
        <f t="shared" si="183"/>
        <v>1.0772321428571281E-6</v>
      </c>
      <c r="K854" s="5">
        <f t="shared" si="184"/>
        <v>1.6169925516382722E-3</v>
      </c>
      <c r="L854" s="5">
        <f t="shared" si="178"/>
        <v>1.7709759666421522E-8</v>
      </c>
      <c r="M854" s="6">
        <f t="shared" si="176"/>
        <v>4.5473338225657656E-5</v>
      </c>
      <c r="N854">
        <f t="shared" si="177"/>
        <v>2.24E-4</v>
      </c>
      <c r="O854">
        <f t="shared" si="185"/>
        <v>0.1302774427020503</v>
      </c>
      <c r="P854">
        <f t="shared" si="179"/>
        <v>1.1603052211199627</v>
      </c>
      <c r="Q854">
        <f t="shared" si="180"/>
        <v>0.12150923013533799</v>
      </c>
      <c r="R854">
        <f t="shared" si="181"/>
        <v>0.12150923013533779</v>
      </c>
    </row>
    <row r="855" spans="6:18">
      <c r="F855">
        <f t="shared" si="173"/>
        <v>85.299999999999429</v>
      </c>
      <c r="G855">
        <f t="shared" si="174"/>
        <v>327.5852316043426</v>
      </c>
      <c r="H855">
        <f t="shared" si="182"/>
        <v>1.3027744270205031</v>
      </c>
      <c r="I855" s="4">
        <f t="shared" si="175"/>
        <v>1.2500000000000001E-5</v>
      </c>
      <c r="J855" s="5">
        <f t="shared" si="183"/>
        <v>1.0772321428571281E-6</v>
      </c>
      <c r="K855" s="5">
        <f t="shared" si="184"/>
        <v>1.6182425516382722E-3</v>
      </c>
      <c r="L855" s="5">
        <f t="shared" si="178"/>
        <v>1.7750862484573788E-8</v>
      </c>
      <c r="M855" s="6">
        <f t="shared" si="176"/>
        <v>4.5543670823255804E-5</v>
      </c>
      <c r="N855">
        <f t="shared" si="177"/>
        <v>2.24E-4</v>
      </c>
      <c r="O855">
        <f t="shared" si="185"/>
        <v>0.1302774427020503</v>
      </c>
      <c r="P855">
        <f t="shared" si="179"/>
        <v>1.1603206772223522</v>
      </c>
      <c r="Q855">
        <f t="shared" si="180"/>
        <v>0.12149604792455526</v>
      </c>
      <c r="R855">
        <f t="shared" si="181"/>
        <v>0.12149604792455508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/>
  <dimension ref="A1:T855"/>
  <sheetViews>
    <sheetView workbookViewId="0">
      <selection activeCell="B12" sqref="B12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327.31299999999999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326.95114001245236</v>
      </c>
      <c r="H2">
        <f>(G2-Tf)/ml</f>
        <v>1.5292357098384457</v>
      </c>
      <c r="I2" s="4">
        <f t="shared" ref="I2:I65" si="1">we</f>
        <v>1.9999999999999999E-6</v>
      </c>
      <c r="J2" s="5">
        <f>Glob(H2,N2,Dl,Co,kpart)</f>
        <v>5.4703211009173772E-7</v>
      </c>
      <c r="K2" s="5">
        <f>R0</f>
        <v>3.3497975802425508E-4</v>
      </c>
      <c r="L2" s="5">
        <f>K2^3*4/3*PI()</f>
        <v>1.5745059380233674E-10</v>
      </c>
      <c r="M2" s="6">
        <f t="shared" ref="M2:M65" si="2">f2_*f3_/f1_/K2*L2</f>
        <v>2.0096504490130813E-6</v>
      </c>
      <c r="N2">
        <f t="shared" ref="N2:N65" si="3">del_dl</f>
        <v>2.1800000000000001E-4</v>
      </c>
      <c r="O2">
        <f>kpart*H2</f>
        <v>0.15292357098384457</v>
      </c>
      <c r="P2">
        <f>R2*O2+(1-R2)*H2</f>
        <v>0.78602715485696106</v>
      </c>
      <c r="Q2">
        <f>esi0</f>
        <v>0.54</v>
      </c>
      <c r="R2">
        <f>esi0</f>
        <v>0.54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326.95114001245236</v>
      </c>
      <c r="H3">
        <f t="shared" ref="H3:H65" si="5">(G3-Tf)/ml</f>
        <v>1.5292357098384457</v>
      </c>
      <c r="I3" s="4">
        <f t="shared" si="1"/>
        <v>1.9999999999999999E-6</v>
      </c>
      <c r="J3" s="5">
        <f t="shared" ref="J3:J27" si="6">Glob(H3,N3,Dl,Co,kpart)</f>
        <v>5.4703211009173772E-7</v>
      </c>
      <c r="K3" s="5">
        <f t="shared" ref="K3:K27" si="7">I2*dt+K2</f>
        <v>3.3517975802425508E-4</v>
      </c>
      <c r="L3" s="5">
        <f t="shared" ref="L3:L66" si="8">K3^3*4/3*PI()</f>
        <v>1.57732780319173E-10</v>
      </c>
      <c r="M3" s="6">
        <f t="shared" si="2"/>
        <v>2.0120508930193418E-6</v>
      </c>
      <c r="N3">
        <f t="shared" si="3"/>
        <v>2.1800000000000001E-4</v>
      </c>
      <c r="O3">
        <f t="shared" ref="O3:O27" si="9">O2+(kpart*H2-O2)/L2/R2*(L2*(R3-R2)+R2*MAX(I2,J2)*M2*dt)</f>
        <v>0.15292357098384457</v>
      </c>
      <c r="P3">
        <f t="shared" ref="P3:P66" si="10">R3*O3+(1-R3)*H3</f>
        <v>0.78642572315177006</v>
      </c>
      <c r="Q3">
        <f t="shared" ref="Q3:Q66" si="11">Q2+pl/ps*Dl/N2*((Tc-Tf)/ml-Co)/H2/(1-kpart)*M2*dt/L2-Q2*3/K2*we*dt</f>
        <v>0.53971040850141694</v>
      </c>
      <c r="R3">
        <f t="shared" ref="R3:R66" si="12">esidtGeral(R2,K2,MAX(I2,J2),pl,ps,kpart,H2,(H3-H2)/dt,M2,L2,Dl,N2,Co,dt)</f>
        <v>0.53971040850141694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326.95114001245236</v>
      </c>
      <c r="H4">
        <f t="shared" si="5"/>
        <v>1.5292357098384457</v>
      </c>
      <c r="I4" s="4">
        <f t="shared" si="1"/>
        <v>1.9999999999999999E-6</v>
      </c>
      <c r="J4" s="5">
        <f t="shared" si="6"/>
        <v>5.4703211009173772E-7</v>
      </c>
      <c r="K4" s="5">
        <f t="shared" si="7"/>
        <v>3.3537975802425509E-4</v>
      </c>
      <c r="L4" s="5">
        <f t="shared" si="8"/>
        <v>1.5801530379545417E-10</v>
      </c>
      <c r="M4" s="6">
        <f t="shared" si="2"/>
        <v>2.0144527697853846E-6</v>
      </c>
      <c r="N4">
        <f t="shared" si="3"/>
        <v>2.1800000000000001E-4</v>
      </c>
      <c r="O4">
        <f t="shared" si="9"/>
        <v>0.15292357098384457</v>
      </c>
      <c r="P4">
        <f t="shared" si="10"/>
        <v>0.78682334015215216</v>
      </c>
      <c r="Q4">
        <f t="shared" si="11"/>
        <v>0.53942150819373458</v>
      </c>
      <c r="R4">
        <f t="shared" si="12"/>
        <v>0.53942150819373458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326.95114001245236</v>
      </c>
      <c r="H5">
        <f t="shared" si="5"/>
        <v>1.5292357098384457</v>
      </c>
      <c r="I5" s="4">
        <f t="shared" si="1"/>
        <v>1.9999999999999999E-6</v>
      </c>
      <c r="J5" s="5">
        <f t="shared" si="6"/>
        <v>5.4703211009173772E-7</v>
      </c>
      <c r="K5" s="5">
        <f t="shared" si="7"/>
        <v>3.3557975802425509E-4</v>
      </c>
      <c r="L5" s="5">
        <f t="shared" si="8"/>
        <v>1.5829816443224223E-10</v>
      </c>
      <c r="M5" s="6">
        <f t="shared" si="2"/>
        <v>2.0168560793112106E-6</v>
      </c>
      <c r="N5">
        <f t="shared" si="3"/>
        <v>2.1800000000000001E-4</v>
      </c>
      <c r="O5">
        <f t="shared" si="9"/>
        <v>0.15292357098384457</v>
      </c>
      <c r="P5">
        <f t="shared" si="10"/>
        <v>0.78722000869457653</v>
      </c>
      <c r="Q5">
        <f t="shared" si="11"/>
        <v>0.53913329701603285</v>
      </c>
      <c r="R5">
        <f t="shared" si="12"/>
        <v>0.53913329701603285</v>
      </c>
    </row>
    <row r="6" spans="1:20">
      <c r="A6" s="4" t="s">
        <v>14</v>
      </c>
      <c r="B6" s="6">
        <v>1.4</v>
      </c>
      <c r="F6">
        <f t="shared" si="4"/>
        <v>0.4</v>
      </c>
      <c r="G6">
        <f t="shared" si="0"/>
        <v>326.95114001245236</v>
      </c>
      <c r="H6">
        <f t="shared" si="5"/>
        <v>1.5292357098384457</v>
      </c>
      <c r="I6" s="4">
        <f t="shared" si="1"/>
        <v>1.9999999999999999E-6</v>
      </c>
      <c r="J6" s="5">
        <f t="shared" si="6"/>
        <v>5.4703211009173772E-7</v>
      </c>
      <c r="K6" s="5">
        <f t="shared" si="7"/>
        <v>3.357797580242551E-4</v>
      </c>
      <c r="L6" s="5">
        <f t="shared" si="8"/>
        <v>1.5858136243059906E-10</v>
      </c>
      <c r="M6" s="6">
        <f t="shared" si="2"/>
        <v>2.0192608215968185E-6</v>
      </c>
      <c r="N6">
        <f t="shared" si="3"/>
        <v>2.1800000000000001E-4</v>
      </c>
      <c r="O6">
        <f t="shared" si="9"/>
        <v>0.15292357098384457</v>
      </c>
      <c r="P6">
        <f t="shared" si="10"/>
        <v>0.78761573160537002</v>
      </c>
      <c r="Q6">
        <f t="shared" si="11"/>
        <v>0.53884577291476121</v>
      </c>
      <c r="R6">
        <f t="shared" si="12"/>
        <v>0.53884577291476121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326.95114001245236</v>
      </c>
      <c r="H7">
        <f t="shared" si="5"/>
        <v>1.5292357098384457</v>
      </c>
      <c r="I7" s="4">
        <f t="shared" si="1"/>
        <v>1.9999999999999999E-6</v>
      </c>
      <c r="J7" s="5">
        <f t="shared" si="6"/>
        <v>5.4703211009173772E-7</v>
      </c>
      <c r="K7" s="5">
        <f t="shared" si="7"/>
        <v>3.359797580242551E-4</v>
      </c>
      <c r="L7" s="5">
        <f t="shared" si="8"/>
        <v>1.5886489799158667E-10</v>
      </c>
      <c r="M7" s="6">
        <f t="shared" si="2"/>
        <v>2.0216669966422096E-6</v>
      </c>
      <c r="N7">
        <f t="shared" si="3"/>
        <v>2.1800000000000001E-4</v>
      </c>
      <c r="O7">
        <f t="shared" si="9"/>
        <v>0.15292357098384457</v>
      </c>
      <c r="P7">
        <f t="shared" si="10"/>
        <v>0.78801051170075809</v>
      </c>
      <c r="Q7">
        <f t="shared" si="11"/>
        <v>0.53855893384370812</v>
      </c>
      <c r="R7">
        <f t="shared" si="12"/>
        <v>0.53855893384370812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326.95114001245236</v>
      </c>
      <c r="H8">
        <f t="shared" si="5"/>
        <v>1.5292357098384457</v>
      </c>
      <c r="I8" s="4">
        <f t="shared" si="1"/>
        <v>1.9999999999999999E-6</v>
      </c>
      <c r="J8" s="5">
        <f t="shared" si="6"/>
        <v>5.4703211009173772E-7</v>
      </c>
      <c r="K8" s="5">
        <f t="shared" si="7"/>
        <v>3.3617975802425511E-4</v>
      </c>
      <c r="L8" s="5">
        <f t="shared" si="8"/>
        <v>1.5914877131626691E-10</v>
      </c>
      <c r="M8" s="6">
        <f t="shared" si="2"/>
        <v>2.0240746044473825E-6</v>
      </c>
      <c r="N8">
        <f t="shared" si="3"/>
        <v>2.1800000000000001E-4</v>
      </c>
      <c r="O8">
        <f t="shared" si="9"/>
        <v>0.15292357098384457</v>
      </c>
      <c r="P8">
        <f t="shared" si="10"/>
        <v>0.78840435178690838</v>
      </c>
      <c r="Q8">
        <f t="shared" si="11"/>
        <v>0.53827277776397031</v>
      </c>
      <c r="R8">
        <f t="shared" si="12"/>
        <v>0.53827277776397031</v>
      </c>
    </row>
    <row r="9" spans="1:20">
      <c r="A9" s="1" t="s">
        <v>35</v>
      </c>
      <c r="B9" s="2">
        <f>Tf+ml*Co/(1-B14*(1-kpart))</f>
        <v>326.95114001245236</v>
      </c>
      <c r="C9" s="2"/>
      <c r="D9" s="3"/>
      <c r="F9">
        <f t="shared" si="4"/>
        <v>0.7</v>
      </c>
      <c r="G9">
        <f t="shared" si="0"/>
        <v>326.95114001245236</v>
      </c>
      <c r="H9">
        <f t="shared" si="5"/>
        <v>1.5292357098384457</v>
      </c>
      <c r="I9" s="4">
        <f t="shared" si="1"/>
        <v>1.9999999999999999E-6</v>
      </c>
      <c r="J9" s="5">
        <f t="shared" si="6"/>
        <v>5.4703211009173772E-7</v>
      </c>
      <c r="K9" s="5">
        <f t="shared" si="7"/>
        <v>3.3637975802425511E-4</v>
      </c>
      <c r="L9" s="5">
        <f t="shared" si="8"/>
        <v>1.5943298260570175E-10</v>
      </c>
      <c r="M9" s="6">
        <f t="shared" si="2"/>
        <v>2.0264836450123386E-6</v>
      </c>
      <c r="N9">
        <f t="shared" si="3"/>
        <v>2.1800000000000001E-4</v>
      </c>
      <c r="O9">
        <f t="shared" si="9"/>
        <v>0.15292357098384457</v>
      </c>
      <c r="P9">
        <f t="shared" si="10"/>
        <v>0.78879725465997119</v>
      </c>
      <c r="Q9">
        <f t="shared" si="11"/>
        <v>0.53798730264392247</v>
      </c>
      <c r="R9">
        <f t="shared" si="12"/>
        <v>0.53798730264392247</v>
      </c>
    </row>
    <row r="10" spans="1:20">
      <c r="A10" s="4" t="s">
        <v>12</v>
      </c>
      <c r="B10" s="11">
        <f>f3_*Li</f>
        <v>3.3497975802425508E-4</v>
      </c>
      <c r="C10" s="5"/>
      <c r="D10" s="6"/>
      <c r="F10">
        <f t="shared" si="4"/>
        <v>0.79999999999999993</v>
      </c>
      <c r="G10">
        <f t="shared" si="0"/>
        <v>326.95114001245236</v>
      </c>
      <c r="H10">
        <f t="shared" si="5"/>
        <v>1.5292357098384457</v>
      </c>
      <c r="I10" s="4">
        <f t="shared" si="1"/>
        <v>1.9999999999999999E-6</v>
      </c>
      <c r="J10" s="5">
        <f t="shared" si="6"/>
        <v>5.4703211009173772E-7</v>
      </c>
      <c r="K10" s="5">
        <f t="shared" si="7"/>
        <v>3.3657975802425512E-4</v>
      </c>
      <c r="L10" s="5">
        <f t="shared" si="8"/>
        <v>1.5971753206095309E-10</v>
      </c>
      <c r="M10" s="6">
        <f t="shared" si="2"/>
        <v>2.028894118337077E-6</v>
      </c>
      <c r="N10">
        <f t="shared" si="3"/>
        <v>2.1800000000000001E-4</v>
      </c>
      <c r="O10">
        <f t="shared" si="9"/>
        <v>0.15292357098384457</v>
      </c>
      <c r="P10">
        <f t="shared" si="10"/>
        <v>0.78918922310612227</v>
      </c>
      <c r="Q10">
        <f t="shared" si="11"/>
        <v>0.53770250645918682</v>
      </c>
      <c r="R10">
        <f t="shared" si="12"/>
        <v>0.53770250645918682</v>
      </c>
    </row>
    <row r="11" spans="1:20">
      <c r="A11" s="4" t="s">
        <v>16</v>
      </c>
      <c r="B11" s="11">
        <v>2.1800000000000001E-4</v>
      </c>
      <c r="C11" s="5"/>
      <c r="D11" s="6"/>
      <c r="F11">
        <f t="shared" si="4"/>
        <v>0.89999999999999991</v>
      </c>
      <c r="G11">
        <f t="shared" si="0"/>
        <v>326.95114001245236</v>
      </c>
      <c r="H11">
        <f t="shared" si="5"/>
        <v>1.5292357098384457</v>
      </c>
      <c r="I11" s="4">
        <f t="shared" si="1"/>
        <v>1.9999999999999999E-6</v>
      </c>
      <c r="J11" s="5">
        <f t="shared" si="6"/>
        <v>5.4703211009173772E-7</v>
      </c>
      <c r="K11" s="5">
        <f t="shared" si="7"/>
        <v>3.3677975802425512E-4</v>
      </c>
      <c r="L11" s="5">
        <f t="shared" si="8"/>
        <v>1.600024198830829E-10</v>
      </c>
      <c r="M11" s="6">
        <f t="shared" si="2"/>
        <v>2.0313060244215977E-6</v>
      </c>
      <c r="N11">
        <f t="shared" si="3"/>
        <v>2.1800000000000001E-4</v>
      </c>
      <c r="O11">
        <f t="shared" si="9"/>
        <v>0.15292357098384457</v>
      </c>
      <c r="P11">
        <f t="shared" si="10"/>
        <v>0.78958025990160396</v>
      </c>
      <c r="Q11">
        <f t="shared" si="11"/>
        <v>0.53741838719260304</v>
      </c>
      <c r="R11">
        <f t="shared" si="12"/>
        <v>0.53741838719260315</v>
      </c>
    </row>
    <row r="12" spans="1:20">
      <c r="A12" s="1" t="s">
        <v>10</v>
      </c>
      <c r="B12" s="2">
        <f>Tliq-dTtotal</f>
        <v>326.84242901245233</v>
      </c>
      <c r="C12" s="2" t="s">
        <v>36</v>
      </c>
      <c r="D12" s="3">
        <f>D14+D15</f>
        <v>0.47057098754765203</v>
      </c>
      <c r="F12">
        <f t="shared" si="4"/>
        <v>0.99999999999999989</v>
      </c>
      <c r="G12">
        <f t="shared" si="0"/>
        <v>326.95114001245236</v>
      </c>
      <c r="H12">
        <f t="shared" si="5"/>
        <v>1.5292357098384457</v>
      </c>
      <c r="I12" s="4">
        <f t="shared" si="1"/>
        <v>1.9999999999999999E-6</v>
      </c>
      <c r="J12" s="5">
        <f t="shared" si="6"/>
        <v>5.4703211009173772E-7</v>
      </c>
      <c r="K12" s="5">
        <f t="shared" si="7"/>
        <v>3.3697975802425513E-4</v>
      </c>
      <c r="L12" s="5">
        <f t="shared" si="8"/>
        <v>1.602876462731531E-10</v>
      </c>
      <c r="M12" s="6">
        <f t="shared" si="2"/>
        <v>2.033719363265902E-6</v>
      </c>
      <c r="N12">
        <f t="shared" si="3"/>
        <v>2.1800000000000001E-4</v>
      </c>
      <c r="O12">
        <f t="shared" si="9"/>
        <v>0.15292357098384457</v>
      </c>
      <c r="P12">
        <f t="shared" si="10"/>
        <v>0.78997036781276586</v>
      </c>
      <c r="Q12">
        <f t="shared" si="11"/>
        <v>0.53713494283419849</v>
      </c>
      <c r="R12">
        <f t="shared" si="12"/>
        <v>0.5371349428341986</v>
      </c>
    </row>
    <row r="13" spans="1:20">
      <c r="A13" s="9" t="s">
        <v>40</v>
      </c>
      <c r="B13" s="14">
        <v>1.2600000000000001E-3</v>
      </c>
      <c r="C13" s="12" t="s">
        <v>41</v>
      </c>
      <c r="D13" s="10">
        <v>0.54</v>
      </c>
      <c r="F13">
        <f t="shared" si="4"/>
        <v>1.0999999999999999</v>
      </c>
      <c r="G13">
        <f t="shared" si="0"/>
        <v>326.95114001245236</v>
      </c>
      <c r="H13">
        <f t="shared" si="5"/>
        <v>1.5292357098384457</v>
      </c>
      <c r="I13" s="4">
        <f t="shared" si="1"/>
        <v>1.9999999999999999E-6</v>
      </c>
      <c r="J13" s="5">
        <f t="shared" si="6"/>
        <v>5.4703211009173772E-7</v>
      </c>
      <c r="K13" s="5">
        <f t="shared" si="7"/>
        <v>3.3717975802425513E-4</v>
      </c>
      <c r="L13" s="5">
        <f t="shared" si="8"/>
        <v>1.6057321143222557E-10</v>
      </c>
      <c r="M13" s="6">
        <f t="shared" si="2"/>
        <v>2.0361341348699878E-6</v>
      </c>
      <c r="N13">
        <f t="shared" si="3"/>
        <v>2.1800000000000001E-4</v>
      </c>
      <c r="O13">
        <f t="shared" si="9"/>
        <v>0.15292357098384457</v>
      </c>
      <c r="P13">
        <f t="shared" si="10"/>
        <v>0.79035954959610721</v>
      </c>
      <c r="Q13">
        <f t="shared" si="11"/>
        <v>0.53685217138115793</v>
      </c>
      <c r="R13">
        <f t="shared" si="12"/>
        <v>0.53685217138115804</v>
      </c>
    </row>
    <row r="14" spans="1:20">
      <c r="A14" s="1" t="s">
        <v>32</v>
      </c>
      <c r="B14" s="2">
        <v>9.3899999999999997E-2</v>
      </c>
      <c r="C14" s="2" t="s">
        <v>22</v>
      </c>
      <c r="D14" s="3">
        <f>kpart*(ml*Co*(1-1/kpart))*omegaC/(1-(1-kpart)*omegaC)</f>
        <v>0.36185998754765203</v>
      </c>
      <c r="F14">
        <f t="shared" si="4"/>
        <v>1.2</v>
      </c>
      <c r="G14">
        <f t="shared" si="0"/>
        <v>326.95114001245236</v>
      </c>
      <c r="H14">
        <f t="shared" si="5"/>
        <v>1.5292357098384457</v>
      </c>
      <c r="I14" s="4">
        <f t="shared" si="1"/>
        <v>1.9999999999999999E-6</v>
      </c>
      <c r="J14" s="5">
        <f t="shared" si="6"/>
        <v>5.4703211009173772E-7</v>
      </c>
      <c r="K14" s="5">
        <f t="shared" si="7"/>
        <v>3.3737975802425514E-4</v>
      </c>
      <c r="L14" s="5">
        <f t="shared" si="8"/>
        <v>1.6085911556136231E-10</v>
      </c>
      <c r="M14" s="6">
        <f t="shared" si="2"/>
        <v>2.0385503392338567E-6</v>
      </c>
      <c r="N14">
        <f t="shared" si="3"/>
        <v>2.1800000000000001E-4</v>
      </c>
      <c r="O14">
        <f t="shared" si="9"/>
        <v>0.15292357098384457</v>
      </c>
      <c r="P14">
        <f t="shared" si="10"/>
        <v>0.79074780799831634</v>
      </c>
      <c r="Q14">
        <f t="shared" si="11"/>
        <v>0.53657007083779407</v>
      </c>
      <c r="R14">
        <f t="shared" si="12"/>
        <v>0.53657007083779418</v>
      </c>
    </row>
    <row r="15" spans="1:20">
      <c r="A15" s="9" t="s">
        <v>37</v>
      </c>
      <c r="B15" s="12">
        <v>4.7000000000000002E-3</v>
      </c>
      <c r="C15" s="12" t="s">
        <v>38</v>
      </c>
      <c r="D15" s="10">
        <f>Lf_c*omegaT</f>
        <v>0.108711</v>
      </c>
      <c r="F15">
        <f t="shared" si="4"/>
        <v>1.3</v>
      </c>
      <c r="G15">
        <f t="shared" si="0"/>
        <v>326.95114001245236</v>
      </c>
      <c r="H15">
        <f t="shared" si="5"/>
        <v>1.5292357098384457</v>
      </c>
      <c r="I15" s="4">
        <f t="shared" si="1"/>
        <v>1.9999999999999999E-6</v>
      </c>
      <c r="J15" s="5">
        <f t="shared" si="6"/>
        <v>5.4703211009173772E-7</v>
      </c>
      <c r="K15" s="5">
        <f t="shared" si="7"/>
        <v>3.3757975802425514E-4</v>
      </c>
      <c r="L15" s="5">
        <f t="shared" si="8"/>
        <v>1.6114535886162522E-10</v>
      </c>
      <c r="M15" s="6">
        <f t="shared" si="2"/>
        <v>2.0409679763575079E-6</v>
      </c>
      <c r="N15">
        <f t="shared" si="3"/>
        <v>2.1800000000000001E-4</v>
      </c>
      <c r="O15">
        <f t="shared" si="9"/>
        <v>0.15292357098384457</v>
      </c>
      <c r="P15">
        <f t="shared" si="10"/>
        <v>0.79113514575631272</v>
      </c>
      <c r="Q15">
        <f t="shared" si="11"/>
        <v>0.53628863921551784</v>
      </c>
      <c r="R15">
        <f t="shared" si="12"/>
        <v>0.53628863921551795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326.95114001245236</v>
      </c>
      <c r="H16">
        <f t="shared" si="5"/>
        <v>1.5292357098384457</v>
      </c>
      <c r="I16" s="4">
        <f t="shared" si="1"/>
        <v>1.9999999999999999E-6</v>
      </c>
      <c r="J16" s="5">
        <f t="shared" si="6"/>
        <v>5.4703211009173772E-7</v>
      </c>
      <c r="K16" s="5">
        <f t="shared" si="7"/>
        <v>3.3777975802425515E-4</v>
      </c>
      <c r="L16" s="5">
        <f t="shared" si="8"/>
        <v>1.614319415340762E-10</v>
      </c>
      <c r="M16" s="6">
        <f t="shared" si="2"/>
        <v>2.0433870462409415E-6</v>
      </c>
      <c r="N16">
        <f t="shared" si="3"/>
        <v>2.1800000000000001E-4</v>
      </c>
      <c r="O16">
        <f t="shared" si="9"/>
        <v>0.15292357098384457</v>
      </c>
      <c r="P16">
        <f t="shared" si="10"/>
        <v>0.79152156559728637</v>
      </c>
      <c r="Q16">
        <f t="shared" si="11"/>
        <v>0.53600787453280907</v>
      </c>
      <c r="R16">
        <f t="shared" si="12"/>
        <v>0.53600787453280918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326.95114001245236</v>
      </c>
      <c r="H17">
        <f t="shared" si="5"/>
        <v>1.5292357098384457</v>
      </c>
      <c r="I17" s="4">
        <f t="shared" si="1"/>
        <v>1.9999999999999999E-6</v>
      </c>
      <c r="J17" s="5">
        <f t="shared" si="6"/>
        <v>5.4703211009173772E-7</v>
      </c>
      <c r="K17" s="5">
        <f t="shared" si="7"/>
        <v>3.3797975802425515E-4</v>
      </c>
      <c r="L17" s="5">
        <f t="shared" si="8"/>
        <v>1.6171886377977725E-10</v>
      </c>
      <c r="M17" s="6">
        <f t="shared" si="2"/>
        <v>2.0458075488841582E-6</v>
      </c>
      <c r="N17">
        <f t="shared" si="3"/>
        <v>2.1800000000000001E-4</v>
      </c>
      <c r="O17">
        <f t="shared" si="9"/>
        <v>0.15292357098384457</v>
      </c>
      <c r="P17">
        <f t="shared" si="10"/>
        <v>0.79190707023873907</v>
      </c>
      <c r="Q17">
        <f t="shared" si="11"/>
        <v>0.5357277748151873</v>
      </c>
      <c r="R17">
        <f t="shared" si="12"/>
        <v>0.53572777481518741</v>
      </c>
    </row>
    <row r="18" spans="1:18">
      <c r="A18" s="1" t="s">
        <v>24</v>
      </c>
      <c r="B18" s="2">
        <f>1.048-0.000553*(T0-273.3)</f>
        <v>1.018391036756114</v>
      </c>
      <c r="C18" s="2"/>
      <c r="D18" s="3"/>
      <c r="F18">
        <f t="shared" si="4"/>
        <v>1.6000000000000003</v>
      </c>
      <c r="G18">
        <f t="shared" si="0"/>
        <v>326.95114001245236</v>
      </c>
      <c r="H18">
        <f t="shared" si="5"/>
        <v>1.5292357098384457</v>
      </c>
      <c r="I18" s="4">
        <f t="shared" si="1"/>
        <v>1.9999999999999999E-6</v>
      </c>
      <c r="J18" s="5">
        <f t="shared" si="6"/>
        <v>5.4703211009173772E-7</v>
      </c>
      <c r="K18" s="5">
        <f t="shared" si="7"/>
        <v>3.3817975802425516E-4</v>
      </c>
      <c r="L18" s="5">
        <f t="shared" si="8"/>
        <v>1.6200612579979023E-10</v>
      </c>
      <c r="M18" s="6">
        <f t="shared" si="2"/>
        <v>2.0482294842871572E-6</v>
      </c>
      <c r="N18">
        <f t="shared" si="3"/>
        <v>2.1800000000000001E-4</v>
      </c>
      <c r="O18">
        <f t="shared" si="9"/>
        <v>0.15292357098384457</v>
      </c>
      <c r="P18">
        <f t="shared" si="10"/>
        <v>0.79229166238852355</v>
      </c>
      <c r="Q18">
        <f t="shared" si="11"/>
        <v>0.53544833809518233</v>
      </c>
      <c r="R18">
        <f t="shared" si="12"/>
        <v>0.53544833809518244</v>
      </c>
    </row>
    <row r="19" spans="1:18">
      <c r="A19" s="4" t="s">
        <v>25</v>
      </c>
      <c r="B19" s="5">
        <f>1.0334-(0.000781+0.00000304*Co)*(T0-273.3)-0.002114*Co-0.000014*Co^2</f>
        <v>0.98836844636339793</v>
      </c>
      <c r="C19" s="5"/>
      <c r="D19" s="6"/>
      <c r="F19">
        <f t="shared" si="4"/>
        <v>1.7000000000000004</v>
      </c>
      <c r="G19">
        <f t="shared" si="0"/>
        <v>326.95114001245236</v>
      </c>
      <c r="H19">
        <f t="shared" si="5"/>
        <v>1.5292357098384457</v>
      </c>
      <c r="I19" s="4">
        <f t="shared" si="1"/>
        <v>1.9999999999999999E-6</v>
      </c>
      <c r="J19" s="5">
        <f t="shared" si="6"/>
        <v>5.4703211009173772E-7</v>
      </c>
      <c r="K19" s="5">
        <f t="shared" si="7"/>
        <v>3.3837975802425516E-4</v>
      </c>
      <c r="L19" s="5">
        <f t="shared" si="8"/>
        <v>1.6229372779517713E-10</v>
      </c>
      <c r="M19" s="6">
        <f t="shared" si="2"/>
        <v>2.050652852449939E-6</v>
      </c>
      <c r="N19">
        <f t="shared" si="3"/>
        <v>2.1800000000000001E-4</v>
      </c>
      <c r="O19">
        <f t="shared" si="9"/>
        <v>0.15292357098384457</v>
      </c>
      <c r="P19">
        <f t="shared" si="10"/>
        <v>0.79267534474488466</v>
      </c>
      <c r="Q19">
        <f t="shared" si="11"/>
        <v>0.5351695624123054</v>
      </c>
      <c r="R19">
        <f t="shared" si="12"/>
        <v>0.53516956241230551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326.95114001245236</v>
      </c>
      <c r="H20">
        <f t="shared" si="5"/>
        <v>1.5292357098384457</v>
      </c>
      <c r="I20" s="4">
        <f t="shared" si="1"/>
        <v>1.9999999999999999E-6</v>
      </c>
      <c r="J20" s="5">
        <f t="shared" si="6"/>
        <v>5.4703211009173772E-7</v>
      </c>
      <c r="K20" s="5">
        <f t="shared" si="7"/>
        <v>3.3857975802425517E-4</v>
      </c>
      <c r="L20" s="5">
        <f t="shared" si="8"/>
        <v>1.625816699669998E-10</v>
      </c>
      <c r="M20" s="6">
        <f t="shared" si="2"/>
        <v>2.0530776533725031E-6</v>
      </c>
      <c r="N20">
        <f t="shared" si="3"/>
        <v>2.1800000000000001E-4</v>
      </c>
      <c r="O20">
        <f t="shared" si="9"/>
        <v>0.15292357098384457</v>
      </c>
      <c r="P20">
        <f t="shared" si="10"/>
        <v>0.79305811999649767</v>
      </c>
      <c r="Q20">
        <f t="shared" si="11"/>
        <v>0.53489144581302028</v>
      </c>
      <c r="R20">
        <f t="shared" si="12"/>
        <v>0.53489144581302039</v>
      </c>
    </row>
    <row r="21" spans="1:18">
      <c r="A21" s="1" t="s">
        <v>26</v>
      </c>
      <c r="B21" s="2">
        <f>C21/180*PI()</f>
        <v>0.50614548307835561</v>
      </c>
      <c r="C21" s="2">
        <v>29</v>
      </c>
      <c r="D21" s="3" t="s">
        <v>34</v>
      </c>
      <c r="F21">
        <f t="shared" si="4"/>
        <v>1.9000000000000006</v>
      </c>
      <c r="G21">
        <f t="shared" si="0"/>
        <v>326.95114001245236</v>
      </c>
      <c r="H21">
        <f t="shared" si="5"/>
        <v>1.5292357098384457</v>
      </c>
      <c r="I21" s="4">
        <f t="shared" si="1"/>
        <v>1.9999999999999999E-6</v>
      </c>
      <c r="J21" s="5">
        <f t="shared" si="6"/>
        <v>5.4703211009173772E-7</v>
      </c>
      <c r="K21" s="5">
        <f t="shared" si="7"/>
        <v>3.3877975802425517E-4</v>
      </c>
      <c r="L21" s="5">
        <f t="shared" si="8"/>
        <v>1.6286995251632024E-10</v>
      </c>
      <c r="M21" s="6">
        <f t="shared" si="2"/>
        <v>2.0555038870548499E-6</v>
      </c>
      <c r="N21">
        <f t="shared" si="3"/>
        <v>2.1800000000000001E-4</v>
      </c>
      <c r="O21">
        <f t="shared" si="9"/>
        <v>0.15292357098384457</v>
      </c>
      <c r="P21">
        <f t="shared" si="10"/>
        <v>0.79343999082250916</v>
      </c>
      <c r="Q21">
        <f t="shared" si="11"/>
        <v>0.53461398635071433</v>
      </c>
      <c r="R21">
        <f t="shared" si="12"/>
        <v>0.53461398635071455</v>
      </c>
    </row>
    <row r="22" spans="1:18">
      <c r="A22" s="4" t="s">
        <v>27</v>
      </c>
      <c r="B22" s="5">
        <f>B25^2*B26+5*B25^3/6</f>
        <v>7.8710499327294833E-2</v>
      </c>
      <c r="C22" s="5"/>
      <c r="D22" s="6"/>
      <c r="F22">
        <f t="shared" si="4"/>
        <v>2.0000000000000004</v>
      </c>
      <c r="G22">
        <f t="shared" si="0"/>
        <v>326.95114001245236</v>
      </c>
      <c r="H22">
        <f t="shared" si="5"/>
        <v>1.5292357098384457</v>
      </c>
      <c r="I22" s="4">
        <f t="shared" si="1"/>
        <v>1.9999999999999999E-6</v>
      </c>
      <c r="J22" s="5">
        <f t="shared" si="6"/>
        <v>5.4703211009173772E-7</v>
      </c>
      <c r="K22" s="5">
        <f t="shared" si="7"/>
        <v>3.3897975802425518E-4</v>
      </c>
      <c r="L22" s="5">
        <f t="shared" si="8"/>
        <v>1.6315857564420037E-10</v>
      </c>
      <c r="M22" s="6">
        <f t="shared" si="2"/>
        <v>2.057931553496979E-6</v>
      </c>
      <c r="N22">
        <f t="shared" si="3"/>
        <v>2.1800000000000001E-4</v>
      </c>
      <c r="O22">
        <f t="shared" si="9"/>
        <v>0.15292357098384457</v>
      </c>
      <c r="P22">
        <f t="shared" si="10"/>
        <v>0.79382095989257584</v>
      </c>
      <c r="Q22">
        <f t="shared" si="11"/>
        <v>0.53433718208567027</v>
      </c>
      <c r="R22">
        <f t="shared" si="12"/>
        <v>0.5343371820856706</v>
      </c>
    </row>
    <row r="23" spans="1:18">
      <c r="A23" s="4" t="s">
        <v>28</v>
      </c>
      <c r="B23" s="5">
        <f>6*B25*SQRT(2*B26^2+B25^2/4)+B25^2*SQRT(3)</f>
        <v>1.2658418046189728</v>
      </c>
      <c r="C23" s="5"/>
      <c r="D23" s="6"/>
      <c r="F23">
        <f t="shared" si="4"/>
        <v>2.1000000000000005</v>
      </c>
      <c r="G23">
        <f t="shared" si="0"/>
        <v>326.95114001245236</v>
      </c>
      <c r="H23">
        <f t="shared" si="5"/>
        <v>1.5292357098384457</v>
      </c>
      <c r="I23" s="4">
        <f t="shared" si="1"/>
        <v>1.9999999999999999E-6</v>
      </c>
      <c r="J23" s="5">
        <f t="shared" si="6"/>
        <v>5.4703211009173772E-7</v>
      </c>
      <c r="K23" s="5">
        <f t="shared" si="7"/>
        <v>3.3917975802425518E-4</v>
      </c>
      <c r="L23" s="5">
        <f t="shared" si="8"/>
        <v>1.6344753955170209E-10</v>
      </c>
      <c r="M23" s="6">
        <f t="shared" si="2"/>
        <v>2.0603606526988909E-6</v>
      </c>
      <c r="N23">
        <f t="shared" si="3"/>
        <v>2.1800000000000001E-4</v>
      </c>
      <c r="O23">
        <f t="shared" si="9"/>
        <v>0.15292357098384457</v>
      </c>
      <c r="P23">
        <f t="shared" si="10"/>
        <v>0.79420102986690377</v>
      </c>
      <c r="Q23">
        <f t="shared" si="11"/>
        <v>0.53406103108503744</v>
      </c>
      <c r="R23">
        <f t="shared" si="12"/>
        <v>0.53406103108503777</v>
      </c>
    </row>
    <row r="24" spans="1:18">
      <c r="A24" s="4" t="s">
        <v>29</v>
      </c>
      <c r="B24" s="5">
        <f>(3*B22/4/PI())^(1/3)</f>
        <v>0.26585695081290084</v>
      </c>
      <c r="C24" s="5"/>
      <c r="D24" s="6"/>
      <c r="F24">
        <f t="shared" si="4"/>
        <v>2.2000000000000006</v>
      </c>
      <c r="G24">
        <f t="shared" si="0"/>
        <v>326.95114001245236</v>
      </c>
      <c r="H24">
        <f t="shared" si="5"/>
        <v>1.5292357098384457</v>
      </c>
      <c r="I24" s="4">
        <f t="shared" si="1"/>
        <v>1.9999999999999999E-6</v>
      </c>
      <c r="J24" s="5">
        <f t="shared" si="6"/>
        <v>5.4703211009173772E-7</v>
      </c>
      <c r="K24" s="5">
        <f t="shared" si="7"/>
        <v>3.3937975802425519E-4</v>
      </c>
      <c r="L24" s="5">
        <f t="shared" si="8"/>
        <v>1.6373684443988737E-10</v>
      </c>
      <c r="M24" s="6">
        <f t="shared" si="2"/>
        <v>2.0627911846605855E-6</v>
      </c>
      <c r="N24">
        <f t="shared" si="3"/>
        <v>2.1800000000000001E-4</v>
      </c>
      <c r="O24">
        <f t="shared" si="9"/>
        <v>0.15292357098384457</v>
      </c>
      <c r="P24">
        <f t="shared" si="10"/>
        <v>0.79458020339628666</v>
      </c>
      <c r="Q24">
        <f t="shared" si="11"/>
        <v>0.53378553142280349</v>
      </c>
      <c r="R24">
        <f t="shared" si="12"/>
        <v>0.53378553142280383</v>
      </c>
    </row>
    <row r="25" spans="1:18">
      <c r="A25" s="4" t="s">
        <v>30</v>
      </c>
      <c r="B25" s="5">
        <f>TAN(B21)/(1+TAN(B21))</f>
        <v>0.35662730712059604</v>
      </c>
      <c r="C25" s="5"/>
      <c r="D25" s="6"/>
      <c r="F25">
        <f t="shared" si="4"/>
        <v>2.3000000000000007</v>
      </c>
      <c r="G25">
        <f t="shared" si="0"/>
        <v>326.95114001245236</v>
      </c>
      <c r="H25">
        <f t="shared" si="5"/>
        <v>1.5292357098384457</v>
      </c>
      <c r="I25" s="4">
        <f t="shared" si="1"/>
        <v>1.9999999999999999E-6</v>
      </c>
      <c r="J25" s="5">
        <f t="shared" si="6"/>
        <v>5.4703211009173772E-7</v>
      </c>
      <c r="K25" s="5">
        <f t="shared" si="7"/>
        <v>3.3957975802425519E-4</v>
      </c>
      <c r="L25" s="5">
        <f t="shared" si="8"/>
        <v>1.6402649050981809E-10</v>
      </c>
      <c r="M25" s="6">
        <f t="shared" si="2"/>
        <v>2.0652231493820624E-6</v>
      </c>
      <c r="N25">
        <f t="shared" si="3"/>
        <v>2.1800000000000001E-4</v>
      </c>
      <c r="O25">
        <f t="shared" si="9"/>
        <v>0.15292357098384457</v>
      </c>
      <c r="P25">
        <f t="shared" si="10"/>
        <v>0.79495848312214623</v>
      </c>
      <c r="Q25">
        <f t="shared" si="11"/>
        <v>0.53351068117976619</v>
      </c>
      <c r="R25">
        <f t="shared" si="12"/>
        <v>0.53351068117976641</v>
      </c>
    </row>
    <row r="26" spans="1:18">
      <c r="A26" s="4" t="s">
        <v>31</v>
      </c>
      <c r="B26" s="5">
        <f>1/2/(1+TAN(B21))</f>
        <v>0.32168634643970195</v>
      </c>
      <c r="C26" s="5"/>
      <c r="D26" s="6"/>
      <c r="F26">
        <f t="shared" si="4"/>
        <v>2.4000000000000008</v>
      </c>
      <c r="G26">
        <f t="shared" si="0"/>
        <v>326.95114001245236</v>
      </c>
      <c r="H26">
        <f t="shared" si="5"/>
        <v>1.5292357098384457</v>
      </c>
      <c r="I26" s="4">
        <f t="shared" si="1"/>
        <v>1.9999999999999999E-6</v>
      </c>
      <c r="J26" s="5">
        <f t="shared" si="6"/>
        <v>5.4703211009173772E-7</v>
      </c>
      <c r="K26" s="5">
        <f t="shared" si="7"/>
        <v>3.397797580242552E-4</v>
      </c>
      <c r="L26" s="5">
        <f t="shared" si="8"/>
        <v>1.6431647796255623E-10</v>
      </c>
      <c r="M26" s="6">
        <f t="shared" si="2"/>
        <v>2.0676565468633221E-6</v>
      </c>
      <c r="N26">
        <f t="shared" si="3"/>
        <v>2.1800000000000001E-4</v>
      </c>
      <c r="O26">
        <f t="shared" si="9"/>
        <v>0.15292357098384457</v>
      </c>
      <c r="P26">
        <f t="shared" si="10"/>
        <v>0.79533587167656927</v>
      </c>
      <c r="Q26">
        <f t="shared" si="11"/>
        <v>0.53323647844350508</v>
      </c>
      <c r="R26">
        <f t="shared" si="12"/>
        <v>0.53323647844350541</v>
      </c>
    </row>
    <row r="27" spans="1:18">
      <c r="A27" s="4" t="s">
        <v>33</v>
      </c>
      <c r="B27" s="5">
        <f>f2_*f3_/f1_</f>
        <v>4.2755775311261264</v>
      </c>
      <c r="C27" s="5"/>
      <c r="D27" s="6"/>
      <c r="F27">
        <f t="shared" si="4"/>
        <v>2.5000000000000009</v>
      </c>
      <c r="G27">
        <f t="shared" si="0"/>
        <v>326.95114001245236</v>
      </c>
      <c r="H27">
        <f t="shared" si="5"/>
        <v>1.5292357098384457</v>
      </c>
      <c r="I27" s="4">
        <f t="shared" si="1"/>
        <v>1.9999999999999999E-6</v>
      </c>
      <c r="J27" s="5">
        <f t="shared" si="6"/>
        <v>5.4703211009173772E-7</v>
      </c>
      <c r="K27" s="5">
        <f t="shared" si="7"/>
        <v>3.399797580242552E-4</v>
      </c>
      <c r="L27" s="5">
        <f t="shared" si="8"/>
        <v>1.6460680699916368E-10</v>
      </c>
      <c r="M27" s="6">
        <f t="shared" si="2"/>
        <v>2.0700913771043645E-6</v>
      </c>
      <c r="N27">
        <f t="shared" si="3"/>
        <v>2.1800000000000001E-4</v>
      </c>
      <c r="O27">
        <f t="shared" si="9"/>
        <v>0.15292357098384457</v>
      </c>
      <c r="P27">
        <f t="shared" si="10"/>
        <v>0.79571237168234776</v>
      </c>
      <c r="Q27">
        <f t="shared" si="11"/>
        <v>0.53296292130835421</v>
      </c>
      <c r="R27">
        <f t="shared" si="12"/>
        <v>0.53296292130835454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326.95114001245236</v>
      </c>
      <c r="H28">
        <f t="shared" si="5"/>
        <v>1.5292357098384457</v>
      </c>
      <c r="I28" s="4">
        <f t="shared" si="1"/>
        <v>1.9999999999999999E-6</v>
      </c>
      <c r="J28" s="5">
        <f t="shared" ref="J28:J82" si="14">Glob(H28,N28,Dl,Co,kpart)</f>
        <v>5.4703211009173772E-7</v>
      </c>
      <c r="K28" s="5">
        <f t="shared" ref="K28:K82" si="15">I27*dt+K27</f>
        <v>3.4017975802425521E-4</v>
      </c>
      <c r="L28" s="5">
        <f t="shared" si="8"/>
        <v>1.648974778207024E-10</v>
      </c>
      <c r="M28" s="6">
        <f t="shared" si="2"/>
        <v>2.0725276401051892E-6</v>
      </c>
      <c r="N28">
        <f t="shared" si="3"/>
        <v>2.1800000000000001E-4</v>
      </c>
      <c r="O28">
        <f t="shared" ref="O28:O82" si="16">O27+(kpart*H27-O27)/L27/R27*(L27*(R28-R27)+R27*MAX(I27,J27)*M27*dt)</f>
        <v>0.15292357098384457</v>
      </c>
      <c r="P28">
        <f t="shared" si="10"/>
        <v>0.7960879857530152</v>
      </c>
      <c r="Q28">
        <f t="shared" si="11"/>
        <v>0.53269000787537368</v>
      </c>
      <c r="R28">
        <f t="shared" si="12"/>
        <v>0.53269000787537413</v>
      </c>
    </row>
    <row r="29" spans="1:18">
      <c r="A29" s="1" t="s">
        <v>7</v>
      </c>
      <c r="B29" s="13">
        <v>1.9999999999999999E-6</v>
      </c>
      <c r="C29" s="2"/>
      <c r="D29" s="3"/>
      <c r="F29">
        <f t="shared" si="13"/>
        <v>2.7000000000000011</v>
      </c>
      <c r="G29">
        <f t="shared" si="0"/>
        <v>326.95114001245236</v>
      </c>
      <c r="H29">
        <f t="shared" si="5"/>
        <v>1.5292357098384457</v>
      </c>
      <c r="I29" s="4">
        <f t="shared" si="1"/>
        <v>1.9999999999999999E-6</v>
      </c>
      <c r="J29" s="5">
        <f t="shared" si="14"/>
        <v>5.4703211009173772E-7</v>
      </c>
      <c r="K29" s="5">
        <f t="shared" si="15"/>
        <v>3.4037975802425521E-4</v>
      </c>
      <c r="L29" s="5">
        <f t="shared" si="8"/>
        <v>1.6518849062823431E-10</v>
      </c>
      <c r="M29" s="6">
        <f t="shared" si="2"/>
        <v>2.0749653358657966E-6</v>
      </c>
      <c r="N29">
        <f t="shared" si="3"/>
        <v>2.1800000000000001E-4</v>
      </c>
      <c r="O29">
        <f t="shared" si="16"/>
        <v>0.15292357098384457</v>
      </c>
      <c r="P29">
        <f t="shared" si="10"/>
        <v>0.79646271649288636</v>
      </c>
      <c r="Q29">
        <f t="shared" si="11"/>
        <v>0.53241773625232236</v>
      </c>
      <c r="R29">
        <f t="shared" si="12"/>
        <v>0.5324177362523228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326.95114001245236</v>
      </c>
      <c r="H30">
        <f t="shared" si="5"/>
        <v>1.5292357098384457</v>
      </c>
      <c r="I30" s="4">
        <f t="shared" si="1"/>
        <v>1.9999999999999999E-6</v>
      </c>
      <c r="J30" s="5">
        <f t="shared" si="14"/>
        <v>5.4703211009173772E-7</v>
      </c>
      <c r="K30" s="5">
        <f t="shared" si="15"/>
        <v>3.4057975802425522E-4</v>
      </c>
      <c r="L30" s="5">
        <f t="shared" si="8"/>
        <v>1.6547984562282134E-10</v>
      </c>
      <c r="M30" s="6">
        <f t="shared" si="2"/>
        <v>2.0774044643861868E-6</v>
      </c>
      <c r="N30">
        <f t="shared" si="3"/>
        <v>2.1800000000000001E-4</v>
      </c>
      <c r="O30">
        <f t="shared" si="16"/>
        <v>0.15292357098384457</v>
      </c>
      <c r="P30">
        <f t="shared" si="10"/>
        <v>0.79683656649709456</v>
      </c>
      <c r="Q30">
        <f t="shared" si="11"/>
        <v>0.53214610455362998</v>
      </c>
      <c r="R30">
        <f t="shared" si="12"/>
        <v>0.53214610455363032</v>
      </c>
    </row>
    <row r="31" spans="1:18">
      <c r="F31">
        <f t="shared" si="13"/>
        <v>2.9000000000000012</v>
      </c>
      <c r="G31">
        <f t="shared" si="0"/>
        <v>326.95114001245236</v>
      </c>
      <c r="H31">
        <f t="shared" si="5"/>
        <v>1.5292357098384457</v>
      </c>
      <c r="I31" s="4">
        <f t="shared" si="1"/>
        <v>1.9999999999999999E-6</v>
      </c>
      <c r="J31" s="5">
        <f t="shared" si="14"/>
        <v>5.4703211009173772E-7</v>
      </c>
      <c r="K31" s="5">
        <f t="shared" si="15"/>
        <v>3.4077975802425522E-4</v>
      </c>
      <c r="L31" s="5">
        <f t="shared" si="8"/>
        <v>1.6577154300552539E-10</v>
      </c>
      <c r="M31" s="6">
        <f t="shared" si="2"/>
        <v>2.0798450256663593E-6</v>
      </c>
      <c r="N31">
        <f t="shared" si="3"/>
        <v>2.1800000000000001E-4</v>
      </c>
      <c r="O31">
        <f t="shared" si="16"/>
        <v>0.15292357098384457</v>
      </c>
      <c r="P31">
        <f t="shared" si="10"/>
        <v>0.797209538351629</v>
      </c>
      <c r="Q31">
        <f t="shared" si="11"/>
        <v>0.53187511090036987</v>
      </c>
      <c r="R31">
        <f t="shared" si="12"/>
        <v>0.53187511090037021</v>
      </c>
    </row>
    <row r="32" spans="1:18">
      <c r="F32">
        <f t="shared" si="13"/>
        <v>3.0000000000000013</v>
      </c>
      <c r="G32">
        <f t="shared" si="0"/>
        <v>326.95114001245236</v>
      </c>
      <c r="H32">
        <f t="shared" si="5"/>
        <v>1.5292357098384457</v>
      </c>
      <c r="I32" s="4">
        <f t="shared" si="1"/>
        <v>1.9999999999999999E-6</v>
      </c>
      <c r="J32" s="5">
        <f t="shared" si="14"/>
        <v>5.4703211009173772E-7</v>
      </c>
      <c r="K32" s="5">
        <f t="shared" si="15"/>
        <v>3.4097975802425522E-4</v>
      </c>
      <c r="L32" s="5">
        <f t="shared" si="8"/>
        <v>1.6606358297740843E-10</v>
      </c>
      <c r="M32" s="6">
        <f t="shared" si="2"/>
        <v>2.0822870197063141E-6</v>
      </c>
      <c r="N32">
        <f t="shared" si="3"/>
        <v>2.1800000000000001E-4</v>
      </c>
      <c r="O32">
        <f t="shared" si="16"/>
        <v>0.15292357098384457</v>
      </c>
      <c r="P32">
        <f t="shared" si="10"/>
        <v>0.79758163463337306</v>
      </c>
      <c r="Q32">
        <f t="shared" si="11"/>
        <v>0.53160475342023183</v>
      </c>
      <c r="R32">
        <f t="shared" si="12"/>
        <v>0.53160475342023217</v>
      </c>
    </row>
    <row r="33" spans="1:18">
      <c r="F33">
        <f t="shared" si="13"/>
        <v>3.1000000000000014</v>
      </c>
      <c r="G33">
        <f t="shared" si="0"/>
        <v>326.95114001245236</v>
      </c>
      <c r="H33">
        <f t="shared" si="5"/>
        <v>1.5292357098384457</v>
      </c>
      <c r="I33" s="4">
        <f t="shared" si="1"/>
        <v>1.9999999999999999E-6</v>
      </c>
      <c r="J33" s="5">
        <f t="shared" si="14"/>
        <v>5.4703211009173772E-7</v>
      </c>
      <c r="K33" s="5">
        <f t="shared" si="15"/>
        <v>3.4117975802425523E-4</v>
      </c>
      <c r="L33" s="5">
        <f t="shared" si="8"/>
        <v>1.663559657395324E-10</v>
      </c>
      <c r="M33" s="6">
        <f t="shared" si="2"/>
        <v>2.084730446506052E-6</v>
      </c>
      <c r="N33">
        <f t="shared" si="3"/>
        <v>2.1800000000000001E-4</v>
      </c>
      <c r="O33">
        <f t="shared" si="16"/>
        <v>0.15292357098384457</v>
      </c>
      <c r="P33">
        <f t="shared" si="10"/>
        <v>0.79795285791014137</v>
      </c>
      <c r="Q33">
        <f t="shared" si="11"/>
        <v>0.53133503024749484</v>
      </c>
      <c r="R33">
        <f t="shared" si="12"/>
        <v>0.53133503024749518</v>
      </c>
    </row>
    <row r="34" spans="1:18">
      <c r="F34">
        <f t="shared" si="13"/>
        <v>3.2000000000000015</v>
      </c>
      <c r="G34">
        <f t="shared" si="0"/>
        <v>326.95114001245236</v>
      </c>
      <c r="H34">
        <f t="shared" si="5"/>
        <v>1.5292357098384457</v>
      </c>
      <c r="I34" s="4">
        <f t="shared" si="1"/>
        <v>1.9999999999999999E-6</v>
      </c>
      <c r="J34" s="5">
        <f t="shared" si="14"/>
        <v>5.4703211009173772E-7</v>
      </c>
      <c r="K34" s="5">
        <f t="shared" si="15"/>
        <v>3.4137975802425523E-4</v>
      </c>
      <c r="L34" s="5">
        <f t="shared" si="8"/>
        <v>1.6664869149295918E-10</v>
      </c>
      <c r="M34" s="6">
        <f t="shared" si="2"/>
        <v>2.0871753060655723E-6</v>
      </c>
      <c r="N34">
        <f t="shared" si="3"/>
        <v>2.1800000000000001E-4</v>
      </c>
      <c r="O34">
        <f t="shared" si="16"/>
        <v>0.15292357098384457</v>
      </c>
      <c r="P34">
        <f t="shared" si="10"/>
        <v>0.79832321074071688</v>
      </c>
      <c r="Q34">
        <f t="shared" si="11"/>
        <v>0.53106593952299985</v>
      </c>
      <c r="R34">
        <f t="shared" si="12"/>
        <v>0.5310659395230003</v>
      </c>
    </row>
    <row r="35" spans="1:18">
      <c r="F35">
        <f t="shared" si="13"/>
        <v>3.3000000000000016</v>
      </c>
      <c r="G35">
        <f t="shared" si="0"/>
        <v>326.95114001245236</v>
      </c>
      <c r="H35">
        <f t="shared" si="5"/>
        <v>1.5292357098384457</v>
      </c>
      <c r="I35" s="4">
        <f t="shared" si="1"/>
        <v>1.9999999999999999E-6</v>
      </c>
      <c r="J35" s="5">
        <f t="shared" si="14"/>
        <v>5.4703211009173772E-7</v>
      </c>
      <c r="K35" s="5">
        <f t="shared" si="15"/>
        <v>3.4157975802425524E-4</v>
      </c>
      <c r="L35" s="5">
        <f t="shared" si="8"/>
        <v>1.6694176043875071E-10</v>
      </c>
      <c r="M35" s="6">
        <f t="shared" si="2"/>
        <v>2.0896215983848749E-6</v>
      </c>
      <c r="N35">
        <f t="shared" si="3"/>
        <v>2.1800000000000001E-4</v>
      </c>
      <c r="O35">
        <f t="shared" si="16"/>
        <v>0.15292357098384457</v>
      </c>
      <c r="P35">
        <f t="shared" si="10"/>
        <v>0.79869269567488821</v>
      </c>
      <c r="Q35">
        <f t="shared" si="11"/>
        <v>0.53079747939412325</v>
      </c>
      <c r="R35">
        <f t="shared" si="12"/>
        <v>0.53079747939412369</v>
      </c>
    </row>
    <row r="36" spans="1:18">
      <c r="F36">
        <f t="shared" si="13"/>
        <v>3.4000000000000017</v>
      </c>
      <c r="G36">
        <f t="shared" si="0"/>
        <v>326.95114001245236</v>
      </c>
      <c r="H36">
        <f t="shared" si="5"/>
        <v>1.5292357098384457</v>
      </c>
      <c r="I36" s="4">
        <f t="shared" si="1"/>
        <v>1.9999999999999999E-6</v>
      </c>
      <c r="J36" s="5">
        <f t="shared" si="14"/>
        <v>5.4703211009173772E-7</v>
      </c>
      <c r="K36" s="5">
        <f t="shared" si="15"/>
        <v>3.4177975802425524E-4</v>
      </c>
      <c r="L36" s="5">
        <f t="shared" si="8"/>
        <v>1.6723517277796896E-10</v>
      </c>
      <c r="M36" s="6">
        <f t="shared" si="2"/>
        <v>2.0920693234639602E-6</v>
      </c>
      <c r="N36">
        <f t="shared" si="3"/>
        <v>2.1800000000000001E-4</v>
      </c>
      <c r="O36">
        <f t="shared" si="16"/>
        <v>0.15292357098384457</v>
      </c>
      <c r="P36">
        <f t="shared" si="10"/>
        <v>0.79906131525348623</v>
      </c>
      <c r="Q36">
        <f t="shared" si="11"/>
        <v>0.53052964801474967</v>
      </c>
      <c r="R36">
        <f t="shared" si="12"/>
        <v>0.53052964801475011</v>
      </c>
    </row>
    <row r="37" spans="1:18">
      <c r="F37">
        <f t="shared" si="13"/>
        <v>3.5000000000000018</v>
      </c>
      <c r="G37">
        <f t="shared" si="0"/>
        <v>326.95114001245236</v>
      </c>
      <c r="H37">
        <f t="shared" si="5"/>
        <v>1.5292357098384457</v>
      </c>
      <c r="I37" s="4">
        <f t="shared" si="1"/>
        <v>1.9999999999999999E-6</v>
      </c>
      <c r="J37" s="5">
        <f t="shared" si="14"/>
        <v>5.4703211009173772E-7</v>
      </c>
      <c r="K37" s="5">
        <f t="shared" si="15"/>
        <v>3.4197975802425525E-4</v>
      </c>
      <c r="L37" s="5">
        <f t="shared" si="8"/>
        <v>1.6752892871167584E-10</v>
      </c>
      <c r="M37" s="6">
        <f t="shared" si="2"/>
        <v>2.0945184813028283E-6</v>
      </c>
      <c r="N37">
        <f t="shared" si="3"/>
        <v>2.1800000000000001E-4</v>
      </c>
      <c r="O37">
        <f t="shared" si="16"/>
        <v>0.15292357098384457</v>
      </c>
      <c r="P37">
        <f t="shared" si="10"/>
        <v>0.79942907200842095</v>
      </c>
      <c r="Q37">
        <f t="shared" si="11"/>
        <v>0.53026244354524554</v>
      </c>
      <c r="R37">
        <f t="shared" si="12"/>
        <v>0.53026244354524599</v>
      </c>
    </row>
    <row r="38" spans="1:18">
      <c r="F38">
        <f t="shared" si="13"/>
        <v>3.6000000000000019</v>
      </c>
      <c r="G38">
        <f t="shared" si="0"/>
        <v>326.95114001245236</v>
      </c>
      <c r="H38">
        <f t="shared" si="5"/>
        <v>1.5292357098384457</v>
      </c>
      <c r="I38" s="4">
        <f t="shared" si="1"/>
        <v>1.9999999999999999E-6</v>
      </c>
      <c r="J38" s="5">
        <f t="shared" si="14"/>
        <v>5.4703211009173772E-7</v>
      </c>
      <c r="K38" s="5">
        <f t="shared" si="15"/>
        <v>3.4217975802425525E-4</v>
      </c>
      <c r="L38" s="5">
        <f t="shared" si="8"/>
        <v>1.6782302844093326E-10</v>
      </c>
      <c r="M38" s="6">
        <f t="shared" si="2"/>
        <v>2.0969690719014787E-6</v>
      </c>
      <c r="N38">
        <f t="shared" si="3"/>
        <v>2.1800000000000001E-4</v>
      </c>
      <c r="O38">
        <f t="shared" si="16"/>
        <v>0.15292357098384457</v>
      </c>
      <c r="P38">
        <f t="shared" si="10"/>
        <v>0.79979596846271794</v>
      </c>
      <c r="Q38">
        <f t="shared" si="11"/>
        <v>0.52999586415243272</v>
      </c>
      <c r="R38">
        <f t="shared" si="12"/>
        <v>0.52999586415243305</v>
      </c>
    </row>
    <row r="39" spans="1:18">
      <c r="F39">
        <f t="shared" si="13"/>
        <v>3.700000000000002</v>
      </c>
      <c r="G39">
        <f t="shared" si="0"/>
        <v>326.95114001245236</v>
      </c>
      <c r="H39">
        <f t="shared" si="5"/>
        <v>1.5292357098384457</v>
      </c>
      <c r="I39" s="4">
        <f t="shared" si="1"/>
        <v>1.9999999999999999E-6</v>
      </c>
      <c r="J39" s="5">
        <f t="shared" si="14"/>
        <v>5.4703211009173772E-7</v>
      </c>
      <c r="K39" s="5">
        <f t="shared" si="15"/>
        <v>3.4237975802425526E-4</v>
      </c>
      <c r="L39" s="5">
        <f t="shared" si="8"/>
        <v>1.6811747216680317E-10</v>
      </c>
      <c r="M39" s="6">
        <f t="shared" si="2"/>
        <v>2.0994210952599118E-6</v>
      </c>
      <c r="N39">
        <f t="shared" si="3"/>
        <v>2.1800000000000001E-4</v>
      </c>
      <c r="O39">
        <f t="shared" si="16"/>
        <v>0.15292357098384457</v>
      </c>
      <c r="P39">
        <f t="shared" si="10"/>
        <v>0.80016200713055452</v>
      </c>
      <c r="Q39">
        <f t="shared" si="11"/>
        <v>0.52972990800956155</v>
      </c>
      <c r="R39">
        <f t="shared" si="12"/>
        <v>0.52972990800956188</v>
      </c>
    </row>
    <row r="40" spans="1:18">
      <c r="F40">
        <f t="shared" si="13"/>
        <v>3.800000000000002</v>
      </c>
      <c r="G40">
        <f t="shared" si="0"/>
        <v>326.95114001245236</v>
      </c>
      <c r="H40">
        <f t="shared" si="5"/>
        <v>1.5292357098384457</v>
      </c>
      <c r="I40" s="4">
        <f t="shared" si="1"/>
        <v>1.9999999999999999E-6</v>
      </c>
      <c r="J40" s="5">
        <f t="shared" si="14"/>
        <v>5.4703211009173772E-7</v>
      </c>
      <c r="K40" s="5">
        <f t="shared" si="15"/>
        <v>3.4257975802425526E-4</v>
      </c>
      <c r="L40" s="5">
        <f t="shared" si="8"/>
        <v>1.6841226009034751E-10</v>
      </c>
      <c r="M40" s="6">
        <f t="shared" si="2"/>
        <v>2.1018745513781276E-6</v>
      </c>
      <c r="N40">
        <f t="shared" si="3"/>
        <v>2.1800000000000001E-4</v>
      </c>
      <c r="O40">
        <f t="shared" si="16"/>
        <v>0.15292357098384457</v>
      </c>
      <c r="P40">
        <f t="shared" si="10"/>
        <v>0.80052719051729626</v>
      </c>
      <c r="Q40">
        <f t="shared" si="11"/>
        <v>0.52946457329628516</v>
      </c>
      <c r="R40">
        <f t="shared" si="12"/>
        <v>0.52946457329628549</v>
      </c>
    </row>
    <row r="41" spans="1:18">
      <c r="F41">
        <f t="shared" si="13"/>
        <v>3.9000000000000021</v>
      </c>
      <c r="G41">
        <f t="shared" si="0"/>
        <v>326.95114001245236</v>
      </c>
      <c r="H41">
        <f t="shared" si="5"/>
        <v>1.5292357098384457</v>
      </c>
      <c r="I41" s="4">
        <f t="shared" si="1"/>
        <v>1.9999999999999999E-6</v>
      </c>
      <c r="J41" s="5">
        <f t="shared" si="14"/>
        <v>5.4703211009173772E-7</v>
      </c>
      <c r="K41" s="5">
        <f t="shared" si="15"/>
        <v>3.4277975802425527E-4</v>
      </c>
      <c r="L41" s="5">
        <f t="shared" si="8"/>
        <v>1.6870739241262816E-10</v>
      </c>
      <c r="M41" s="6">
        <f t="shared" si="2"/>
        <v>2.1043294402561258E-6</v>
      </c>
      <c r="N41">
        <f t="shared" si="3"/>
        <v>2.1800000000000001E-4</v>
      </c>
      <c r="O41">
        <f t="shared" si="16"/>
        <v>0.15292357098384457</v>
      </c>
      <c r="P41">
        <f t="shared" si="10"/>
        <v>0.80089152111953299</v>
      </c>
      <c r="Q41">
        <f t="shared" si="11"/>
        <v>0.52919985819863302</v>
      </c>
      <c r="R41">
        <f t="shared" si="12"/>
        <v>0.52919985819863335</v>
      </c>
    </row>
    <row r="42" spans="1:18">
      <c r="F42">
        <f t="shared" si="13"/>
        <v>4.0000000000000018</v>
      </c>
      <c r="G42">
        <f t="shared" si="0"/>
        <v>326.95114001245236</v>
      </c>
      <c r="H42">
        <f t="shared" si="5"/>
        <v>1.5292357098384457</v>
      </c>
      <c r="I42" s="4">
        <f t="shared" si="1"/>
        <v>1.9999999999999999E-6</v>
      </c>
      <c r="J42" s="5">
        <f t="shared" si="14"/>
        <v>5.4703211009173772E-7</v>
      </c>
      <c r="K42" s="5">
        <f t="shared" si="15"/>
        <v>3.4297975802425527E-4</v>
      </c>
      <c r="L42" s="5">
        <f t="shared" si="8"/>
        <v>1.6900286933470711E-10</v>
      </c>
      <c r="M42" s="6">
        <f t="shared" si="2"/>
        <v>2.1067857618939067E-6</v>
      </c>
      <c r="N42">
        <f t="shared" si="3"/>
        <v>2.1800000000000001E-4</v>
      </c>
      <c r="O42">
        <f t="shared" si="16"/>
        <v>0.15292357098384457</v>
      </c>
      <c r="P42">
        <f t="shared" si="10"/>
        <v>0.8012550014251143</v>
      </c>
      <c r="Q42">
        <f t="shared" si="11"/>
        <v>0.52893576090898486</v>
      </c>
      <c r="R42">
        <f t="shared" si="12"/>
        <v>0.52893576090898531</v>
      </c>
    </row>
    <row r="43" spans="1:18">
      <c r="F43">
        <f t="shared" si="13"/>
        <v>4.1000000000000014</v>
      </c>
      <c r="G43">
        <f t="shared" si="0"/>
        <v>326.95114001245236</v>
      </c>
      <c r="H43">
        <f t="shared" si="5"/>
        <v>1.5292357098384457</v>
      </c>
      <c r="I43" s="4">
        <f t="shared" si="1"/>
        <v>1.9999999999999999E-6</v>
      </c>
      <c r="J43" s="5">
        <f t="shared" si="14"/>
        <v>5.4703211009173772E-7</v>
      </c>
      <c r="K43" s="5">
        <f t="shared" si="15"/>
        <v>3.4317975802425528E-4</v>
      </c>
      <c r="L43" s="5">
        <f t="shared" si="8"/>
        <v>1.6929869105764627E-10</v>
      </c>
      <c r="M43" s="6">
        <f t="shared" si="2"/>
        <v>2.1092435162914703E-6</v>
      </c>
      <c r="N43">
        <f t="shared" si="3"/>
        <v>2.1800000000000001E-4</v>
      </c>
      <c r="O43">
        <f t="shared" si="16"/>
        <v>0.15292357098384457</v>
      </c>
      <c r="P43">
        <f t="shared" si="10"/>
        <v>0.8016176339131853</v>
      </c>
      <c r="Q43">
        <f t="shared" si="11"/>
        <v>0.52867227962604491</v>
      </c>
      <c r="R43">
        <f t="shared" si="12"/>
        <v>0.52867227962604546</v>
      </c>
    </row>
    <row r="44" spans="1:18">
      <c r="F44">
        <f t="shared" si="13"/>
        <v>4.2000000000000011</v>
      </c>
      <c r="G44">
        <f t="shared" si="0"/>
        <v>326.95114001245236</v>
      </c>
      <c r="H44">
        <f t="shared" si="5"/>
        <v>1.5292357098384457</v>
      </c>
      <c r="I44" s="4">
        <f t="shared" si="1"/>
        <v>1.9999999999999999E-6</v>
      </c>
      <c r="J44" s="5">
        <f t="shared" si="14"/>
        <v>5.4703211009173772E-7</v>
      </c>
      <c r="K44" s="5">
        <f t="shared" si="15"/>
        <v>3.4337975802425528E-4</v>
      </c>
      <c r="L44" s="5">
        <f t="shared" si="8"/>
        <v>1.6959485778250755E-10</v>
      </c>
      <c r="M44" s="6">
        <f t="shared" si="2"/>
        <v>2.1117027034488159E-6</v>
      </c>
      <c r="N44">
        <f t="shared" si="3"/>
        <v>2.1800000000000001E-4</v>
      </c>
      <c r="O44">
        <f t="shared" si="16"/>
        <v>0.15292357098384457</v>
      </c>
      <c r="P44">
        <f t="shared" si="10"/>
        <v>0.80197942105422282</v>
      </c>
      <c r="Q44">
        <f t="shared" si="11"/>
        <v>0.52840941255481599</v>
      </c>
      <c r="R44">
        <f t="shared" si="12"/>
        <v>0.52840941255481655</v>
      </c>
    </row>
    <row r="45" spans="1:18">
      <c r="F45">
        <f t="shared" si="13"/>
        <v>4.3000000000000007</v>
      </c>
      <c r="G45">
        <f t="shared" si="0"/>
        <v>326.95114001245236</v>
      </c>
      <c r="H45">
        <f t="shared" si="5"/>
        <v>1.5292357098384457</v>
      </c>
      <c r="I45" s="4">
        <f t="shared" si="1"/>
        <v>1.9999999999999999E-6</v>
      </c>
      <c r="J45" s="5">
        <f t="shared" si="14"/>
        <v>5.4703211009173772E-7</v>
      </c>
      <c r="K45" s="5">
        <f t="shared" si="15"/>
        <v>3.4357975802425529E-4</v>
      </c>
      <c r="L45" s="5">
        <f t="shared" si="8"/>
        <v>1.6989136971035291E-10</v>
      </c>
      <c r="M45" s="6">
        <f t="shared" si="2"/>
        <v>2.114163323365945E-6</v>
      </c>
      <c r="N45">
        <f t="shared" si="3"/>
        <v>2.1800000000000001E-4</v>
      </c>
      <c r="O45">
        <f t="shared" si="16"/>
        <v>0.15292357098384457</v>
      </c>
      <c r="P45">
        <f t="shared" si="10"/>
        <v>0.80234036531006958</v>
      </c>
      <c r="Q45">
        <f t="shared" si="11"/>
        <v>0.52814715790657374</v>
      </c>
      <c r="R45">
        <f t="shared" si="12"/>
        <v>0.52814715790657429</v>
      </c>
    </row>
    <row r="46" spans="1:18">
      <c r="A46">
        <v>1</v>
      </c>
      <c r="F46">
        <f t="shared" si="13"/>
        <v>4.4000000000000004</v>
      </c>
      <c r="G46">
        <f t="shared" si="0"/>
        <v>326.95114001245236</v>
      </c>
      <c r="H46">
        <f t="shared" si="5"/>
        <v>1.5292357098384457</v>
      </c>
      <c r="I46" s="4">
        <f t="shared" si="1"/>
        <v>1.9999999999999999E-6</v>
      </c>
      <c r="J46" s="5">
        <f t="shared" si="14"/>
        <v>5.4703211009173772E-7</v>
      </c>
      <c r="K46" s="5">
        <f t="shared" si="15"/>
        <v>3.4377975802425529E-4</v>
      </c>
      <c r="L46" s="5">
        <f t="shared" si="8"/>
        <v>1.7018822704224424E-10</v>
      </c>
      <c r="M46" s="6">
        <f t="shared" si="2"/>
        <v>2.1166253760428556E-6</v>
      </c>
      <c r="N46">
        <f t="shared" si="3"/>
        <v>2.1800000000000001E-4</v>
      </c>
      <c r="O46">
        <f t="shared" si="16"/>
        <v>0.15292357098384457</v>
      </c>
      <c r="P46">
        <f t="shared" si="10"/>
        <v>0.80270046913397031</v>
      </c>
      <c r="Q46">
        <f t="shared" si="11"/>
        <v>0.52788551389884131</v>
      </c>
      <c r="R46">
        <f t="shared" si="12"/>
        <v>0.52788551389884186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326.95114001245236</v>
      </c>
      <c r="H47">
        <f t="shared" si="5"/>
        <v>1.5292357098384457</v>
      </c>
      <c r="I47" s="4">
        <f t="shared" si="1"/>
        <v>1.9999999999999999E-6</v>
      </c>
      <c r="J47" s="5">
        <f t="shared" si="14"/>
        <v>5.4703211009173772E-7</v>
      </c>
      <c r="K47" s="5">
        <f t="shared" si="15"/>
        <v>3.439797580242553E-4</v>
      </c>
      <c r="L47" s="5">
        <f t="shared" si="8"/>
        <v>1.7048542997924351E-10</v>
      </c>
      <c r="M47" s="6">
        <f t="shared" si="2"/>
        <v>2.1190888614795493E-6</v>
      </c>
      <c r="N47">
        <f t="shared" si="3"/>
        <v>2.1800000000000001E-4</v>
      </c>
      <c r="O47">
        <f t="shared" si="16"/>
        <v>0.15292357098384457</v>
      </c>
      <c r="P47">
        <f t="shared" si="10"/>
        <v>0.80305973497060634</v>
      </c>
      <c r="Q47">
        <f t="shared" si="11"/>
        <v>0.52762447875536378</v>
      </c>
      <c r="R47">
        <f t="shared" si="12"/>
        <v>0.52762447875536422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326.95114001245236</v>
      </c>
      <c r="H48">
        <f t="shared" si="5"/>
        <v>1.5292357098384457</v>
      </c>
      <c r="I48" s="4">
        <f t="shared" si="1"/>
        <v>1.9999999999999999E-6</v>
      </c>
      <c r="J48" s="5">
        <f t="shared" si="14"/>
        <v>5.4703211009173772E-7</v>
      </c>
      <c r="K48" s="5">
        <f t="shared" si="15"/>
        <v>3.441797580242553E-4</v>
      </c>
      <c r="L48" s="5">
        <f t="shared" si="8"/>
        <v>1.7078297872241261E-10</v>
      </c>
      <c r="M48" s="6">
        <f t="shared" si="2"/>
        <v>2.1215537796760253E-6</v>
      </c>
      <c r="N48">
        <f t="shared" si="3"/>
        <v>2.1800000000000001E-4</v>
      </c>
      <c r="O48">
        <f t="shared" si="16"/>
        <v>0.15292357098384457</v>
      </c>
      <c r="P48">
        <f t="shared" si="10"/>
        <v>0.80341816525613019</v>
      </c>
      <c r="Q48">
        <f t="shared" si="11"/>
        <v>0.52736405070608261</v>
      </c>
      <c r="R48">
        <f t="shared" si="12"/>
        <v>0.52736405070608305</v>
      </c>
    </row>
    <row r="49" spans="6:18">
      <c r="F49">
        <f t="shared" si="13"/>
        <v>4.6999999999999993</v>
      </c>
      <c r="G49">
        <f t="shared" si="0"/>
        <v>326.95114001245236</v>
      </c>
      <c r="H49">
        <f t="shared" si="5"/>
        <v>1.5292357098384457</v>
      </c>
      <c r="I49" s="4">
        <f t="shared" si="1"/>
        <v>1.9999999999999999E-6</v>
      </c>
      <c r="J49" s="5">
        <f t="shared" si="14"/>
        <v>5.4703211009173772E-7</v>
      </c>
      <c r="K49" s="5">
        <f t="shared" si="15"/>
        <v>3.4437975802425531E-4</v>
      </c>
      <c r="L49" s="5">
        <f t="shared" si="8"/>
        <v>1.7108087347281354E-10</v>
      </c>
      <c r="M49" s="6">
        <f t="shared" si="2"/>
        <v>2.1240201306322846E-6</v>
      </c>
      <c r="N49">
        <f t="shared" si="3"/>
        <v>2.1800000000000001E-4</v>
      </c>
      <c r="O49">
        <f t="shared" si="16"/>
        <v>0.15292357098384457</v>
      </c>
      <c r="P49">
        <f t="shared" si="10"/>
        <v>0.80377576241820126</v>
      </c>
      <c r="Q49">
        <f t="shared" si="11"/>
        <v>0.52710422798711087</v>
      </c>
      <c r="R49">
        <f t="shared" si="12"/>
        <v>0.52710422798711132</v>
      </c>
    </row>
    <row r="50" spans="6:18">
      <c r="F50">
        <f t="shared" si="13"/>
        <v>4.7999999999999989</v>
      </c>
      <c r="G50">
        <f t="shared" si="0"/>
        <v>326.95114001245236</v>
      </c>
      <c r="H50">
        <f t="shared" si="5"/>
        <v>1.5292357098384457</v>
      </c>
      <c r="I50" s="4">
        <f t="shared" si="1"/>
        <v>1.9999999999999999E-6</v>
      </c>
      <c r="J50" s="5">
        <f t="shared" si="14"/>
        <v>5.4703211009173772E-7</v>
      </c>
      <c r="K50" s="5">
        <f t="shared" si="15"/>
        <v>3.4457975802425531E-4</v>
      </c>
      <c r="L50" s="5">
        <f t="shared" si="8"/>
        <v>1.7137911443150818E-10</v>
      </c>
      <c r="M50" s="6">
        <f t="shared" si="2"/>
        <v>2.1264879143483265E-6</v>
      </c>
      <c r="N50">
        <f t="shared" si="3"/>
        <v>2.1800000000000001E-4</v>
      </c>
      <c r="O50">
        <f t="shared" si="16"/>
        <v>0.15292357098384457</v>
      </c>
      <c r="P50">
        <f t="shared" si="10"/>
        <v>0.80413252887601927</v>
      </c>
      <c r="Q50">
        <f t="shared" si="11"/>
        <v>0.52684500884070795</v>
      </c>
      <c r="R50">
        <f t="shared" si="12"/>
        <v>0.52684500884070828</v>
      </c>
    </row>
    <row r="51" spans="6:18">
      <c r="F51">
        <f t="shared" si="13"/>
        <v>4.8999999999999986</v>
      </c>
      <c r="G51">
        <f t="shared" si="0"/>
        <v>326.95114001245236</v>
      </c>
      <c r="H51">
        <f t="shared" si="5"/>
        <v>1.5292357098384457</v>
      </c>
      <c r="I51" s="4">
        <f t="shared" si="1"/>
        <v>1.9999999999999999E-6</v>
      </c>
      <c r="J51" s="5">
        <f t="shared" si="14"/>
        <v>5.4703211009173772E-7</v>
      </c>
      <c r="K51" s="5">
        <f t="shared" si="15"/>
        <v>3.4477975802425532E-4</v>
      </c>
      <c r="L51" s="5">
        <f t="shared" si="8"/>
        <v>1.7167770179955845E-10</v>
      </c>
      <c r="M51" s="6">
        <f t="shared" si="2"/>
        <v>2.1289571308241503E-6</v>
      </c>
      <c r="N51">
        <f t="shared" si="3"/>
        <v>2.1800000000000001E-4</v>
      </c>
      <c r="O51">
        <f t="shared" si="16"/>
        <v>0.15292357098384457</v>
      </c>
      <c r="P51">
        <f t="shared" si="10"/>
        <v>0.80448846704035915</v>
      </c>
      <c r="Q51">
        <f t="shared" si="11"/>
        <v>0.52658639151525433</v>
      </c>
      <c r="R51">
        <f t="shared" si="12"/>
        <v>0.52658639151525466</v>
      </c>
    </row>
    <row r="52" spans="6:18">
      <c r="F52">
        <f t="shared" si="13"/>
        <v>4.9999999999999982</v>
      </c>
      <c r="G52">
        <f t="shared" si="0"/>
        <v>326.95114001245236</v>
      </c>
      <c r="H52">
        <f t="shared" si="5"/>
        <v>1.5292357098384457</v>
      </c>
      <c r="I52" s="4">
        <f t="shared" si="1"/>
        <v>1.9999999999999999E-6</v>
      </c>
      <c r="J52" s="5">
        <f t="shared" si="14"/>
        <v>5.4703211009173772E-7</v>
      </c>
      <c r="K52" s="5">
        <f t="shared" si="15"/>
        <v>3.4497975802425532E-4</v>
      </c>
      <c r="L52" s="5">
        <f t="shared" si="8"/>
        <v>1.719766357780263E-10</v>
      </c>
      <c r="M52" s="6">
        <f t="shared" si="2"/>
        <v>2.1314277800597573E-6</v>
      </c>
      <c r="N52">
        <f t="shared" si="3"/>
        <v>2.1800000000000001E-4</v>
      </c>
      <c r="O52">
        <f t="shared" si="16"/>
        <v>0.15292357098384457</v>
      </c>
      <c r="P52">
        <f t="shared" si="10"/>
        <v>0.80484357931360528</v>
      </c>
      <c r="Q52">
        <f t="shared" si="11"/>
        <v>0.52632837426522727</v>
      </c>
      <c r="R52">
        <f t="shared" si="12"/>
        <v>0.52632837426522761</v>
      </c>
    </row>
    <row r="53" spans="6:18">
      <c r="F53">
        <f t="shared" si="13"/>
        <v>5.0999999999999979</v>
      </c>
      <c r="G53">
        <f t="shared" si="0"/>
        <v>326.95114001245236</v>
      </c>
      <c r="H53">
        <f t="shared" si="5"/>
        <v>1.5292357098384457</v>
      </c>
      <c r="I53" s="4">
        <f t="shared" si="1"/>
        <v>1.9999999999999999E-6</v>
      </c>
      <c r="J53" s="5">
        <f t="shared" si="14"/>
        <v>5.4703211009173772E-7</v>
      </c>
      <c r="K53" s="5">
        <f t="shared" si="15"/>
        <v>3.4517975802425533E-4</v>
      </c>
      <c r="L53" s="5">
        <f t="shared" si="8"/>
        <v>1.7227591656797361E-10</v>
      </c>
      <c r="M53" s="6">
        <f t="shared" si="2"/>
        <v>2.1338998620551462E-6</v>
      </c>
      <c r="N53">
        <f t="shared" si="3"/>
        <v>2.1800000000000001E-4</v>
      </c>
      <c r="O53">
        <f t="shared" si="16"/>
        <v>0.15292357098384457</v>
      </c>
      <c r="P53">
        <f t="shared" si="10"/>
        <v>0.80519786808978533</v>
      </c>
      <c r="Q53">
        <f t="shared" si="11"/>
        <v>0.52607095535117565</v>
      </c>
      <c r="R53">
        <f t="shared" si="12"/>
        <v>0.52607095535117598</v>
      </c>
    </row>
    <row r="54" spans="6:18">
      <c r="F54">
        <f t="shared" si="13"/>
        <v>5.1999999999999975</v>
      </c>
      <c r="G54">
        <f t="shared" si="0"/>
        <v>326.95114001245236</v>
      </c>
      <c r="H54">
        <f t="shared" si="5"/>
        <v>1.5292357098384457</v>
      </c>
      <c r="I54" s="4">
        <f t="shared" si="1"/>
        <v>1.9999999999999999E-6</v>
      </c>
      <c r="J54" s="5">
        <f t="shared" si="14"/>
        <v>5.4703211009173772E-7</v>
      </c>
      <c r="K54" s="5">
        <f t="shared" si="15"/>
        <v>3.4537975802425533E-4</v>
      </c>
      <c r="L54" s="5">
        <f t="shared" si="8"/>
        <v>1.7257554437046235E-10</v>
      </c>
      <c r="M54" s="6">
        <f t="shared" si="2"/>
        <v>2.1363733768103174E-6</v>
      </c>
      <c r="N54">
        <f t="shared" si="3"/>
        <v>2.1800000000000001E-4</v>
      </c>
      <c r="O54">
        <f t="shared" si="16"/>
        <v>0.15292357098384457</v>
      </c>
      <c r="P54">
        <f t="shared" si="10"/>
        <v>0.80555133575460425</v>
      </c>
      <c r="Q54">
        <f t="shared" si="11"/>
        <v>0.52581413303969549</v>
      </c>
      <c r="R54">
        <f t="shared" si="12"/>
        <v>0.52581413303969582</v>
      </c>
    </row>
    <row r="55" spans="6:18">
      <c r="F55">
        <f t="shared" si="13"/>
        <v>5.2999999999999972</v>
      </c>
      <c r="G55">
        <f t="shared" si="0"/>
        <v>326.95114001245236</v>
      </c>
      <c r="H55">
        <f t="shared" si="5"/>
        <v>1.5292357098384457</v>
      </c>
      <c r="I55" s="4">
        <f t="shared" si="1"/>
        <v>1.9999999999999999E-6</v>
      </c>
      <c r="J55" s="5">
        <f t="shared" si="14"/>
        <v>5.4703211009173772E-7</v>
      </c>
      <c r="K55" s="5">
        <f t="shared" si="15"/>
        <v>3.4557975802425534E-4</v>
      </c>
      <c r="L55" s="5">
        <f t="shared" si="8"/>
        <v>1.7287551938655448E-10</v>
      </c>
      <c r="M55" s="6">
        <f t="shared" si="2"/>
        <v>2.1388483243252718E-6</v>
      </c>
      <c r="N55">
        <f t="shared" si="3"/>
        <v>2.1800000000000001E-4</v>
      </c>
      <c r="O55">
        <f t="shared" si="16"/>
        <v>0.15292357098384457</v>
      </c>
      <c r="P55">
        <f t="shared" si="10"/>
        <v>0.80590398468547797</v>
      </c>
      <c r="Q55">
        <f t="shared" si="11"/>
        <v>0.52555790560340532</v>
      </c>
      <c r="R55">
        <f t="shared" si="12"/>
        <v>0.52555790560340565</v>
      </c>
    </row>
    <row r="56" spans="6:18">
      <c r="F56">
        <f t="shared" si="13"/>
        <v>5.3999999999999968</v>
      </c>
      <c r="G56">
        <f t="shared" si="0"/>
        <v>326.95114001245236</v>
      </c>
      <c r="H56">
        <f t="shared" si="5"/>
        <v>1.5292357098384457</v>
      </c>
      <c r="I56" s="4">
        <f t="shared" si="1"/>
        <v>1.9999999999999999E-6</v>
      </c>
      <c r="J56" s="5">
        <f t="shared" si="14"/>
        <v>5.4703211009173772E-7</v>
      </c>
      <c r="K56" s="5">
        <f t="shared" si="15"/>
        <v>3.4577975802425534E-4</v>
      </c>
      <c r="L56" s="5">
        <f t="shared" si="8"/>
        <v>1.7317584181731195E-10</v>
      </c>
      <c r="M56" s="6">
        <f t="shared" si="2"/>
        <v>2.1413247046000093E-6</v>
      </c>
      <c r="N56">
        <f t="shared" si="3"/>
        <v>2.1800000000000001E-4</v>
      </c>
      <c r="O56">
        <f t="shared" si="16"/>
        <v>0.15292357098384457</v>
      </c>
      <c r="P56">
        <f t="shared" si="10"/>
        <v>0.80625581725156714</v>
      </c>
      <c r="Q56">
        <f t="shared" si="11"/>
        <v>0.52530227132092189</v>
      </c>
      <c r="R56">
        <f t="shared" si="12"/>
        <v>0.52530227132092233</v>
      </c>
    </row>
    <row r="57" spans="6:18">
      <c r="F57">
        <f t="shared" si="13"/>
        <v>5.4999999999999964</v>
      </c>
      <c r="G57">
        <f t="shared" si="0"/>
        <v>326.95114001245236</v>
      </c>
      <c r="H57">
        <f t="shared" si="5"/>
        <v>1.5292357098384457</v>
      </c>
      <c r="I57" s="4">
        <f t="shared" si="1"/>
        <v>1.9999999999999999E-6</v>
      </c>
      <c r="J57" s="5">
        <f t="shared" si="14"/>
        <v>5.4703211009173772E-7</v>
      </c>
      <c r="K57" s="5">
        <f t="shared" si="15"/>
        <v>3.4597975802425535E-4</v>
      </c>
      <c r="L57" s="5">
        <f t="shared" si="8"/>
        <v>1.7347651186379658E-10</v>
      </c>
      <c r="M57" s="6">
        <f t="shared" si="2"/>
        <v>2.1438025176345283E-6</v>
      </c>
      <c r="N57">
        <f t="shared" si="3"/>
        <v>2.1800000000000001E-4</v>
      </c>
      <c r="O57">
        <f t="shared" si="16"/>
        <v>0.15292357098384457</v>
      </c>
      <c r="P57">
        <f t="shared" si="10"/>
        <v>0.80660683581381043</v>
      </c>
      <c r="Q57">
        <f t="shared" si="11"/>
        <v>0.52504722847683616</v>
      </c>
      <c r="R57">
        <f t="shared" si="12"/>
        <v>0.52504722847683649</v>
      </c>
    </row>
    <row r="58" spans="6:18">
      <c r="F58">
        <f t="shared" si="13"/>
        <v>5.5999999999999961</v>
      </c>
      <c r="G58">
        <f t="shared" si="0"/>
        <v>326.95114001245236</v>
      </c>
      <c r="H58">
        <f t="shared" si="5"/>
        <v>1.5292357098384457</v>
      </c>
      <c r="I58" s="4">
        <f t="shared" si="1"/>
        <v>1.9999999999999999E-6</v>
      </c>
      <c r="J58" s="5">
        <f t="shared" si="14"/>
        <v>5.4703211009173772E-7</v>
      </c>
      <c r="K58" s="5">
        <f t="shared" si="15"/>
        <v>3.4617975802425535E-4</v>
      </c>
      <c r="L58" s="5">
        <f t="shared" si="8"/>
        <v>1.7377752972707036E-10</v>
      </c>
      <c r="M58" s="6">
        <f t="shared" si="2"/>
        <v>2.1462817634288305E-6</v>
      </c>
      <c r="N58">
        <f t="shared" si="3"/>
        <v>2.1800000000000001E-4</v>
      </c>
      <c r="O58">
        <f t="shared" si="16"/>
        <v>0.15292357098384457</v>
      </c>
      <c r="P58">
        <f t="shared" si="10"/>
        <v>0.80695704272495772</v>
      </c>
      <c r="Q58">
        <f t="shared" si="11"/>
        <v>0.52479277536168834</v>
      </c>
      <c r="R58">
        <f t="shared" si="12"/>
        <v>0.52479277536168867</v>
      </c>
    </row>
    <row r="59" spans="6:18">
      <c r="F59">
        <f t="shared" si="13"/>
        <v>5.6999999999999957</v>
      </c>
      <c r="G59">
        <f t="shared" si="0"/>
        <v>326.95114001245236</v>
      </c>
      <c r="H59">
        <f t="shared" si="5"/>
        <v>1.5292357098384457</v>
      </c>
      <c r="I59" s="4">
        <f t="shared" si="1"/>
        <v>1.9999999999999999E-6</v>
      </c>
      <c r="J59" s="5">
        <f t="shared" si="14"/>
        <v>5.4703211009173772E-7</v>
      </c>
      <c r="K59" s="5">
        <f t="shared" si="15"/>
        <v>3.4637975802425536E-4</v>
      </c>
      <c r="L59" s="5">
        <f t="shared" si="8"/>
        <v>1.7407889560819524E-10</v>
      </c>
      <c r="M59" s="6">
        <f t="shared" si="2"/>
        <v>2.1487624419829149E-6</v>
      </c>
      <c r="N59">
        <f t="shared" si="3"/>
        <v>2.1800000000000001E-4</v>
      </c>
      <c r="O59">
        <f t="shared" si="16"/>
        <v>0.15292357098384457</v>
      </c>
      <c r="P59">
        <f t="shared" si="10"/>
        <v>0.80730644032960341</v>
      </c>
      <c r="Q59">
        <f t="shared" si="11"/>
        <v>0.52453891027194466</v>
      </c>
      <c r="R59">
        <f t="shared" si="12"/>
        <v>0.52453891027194499</v>
      </c>
    </row>
    <row r="60" spans="6:18">
      <c r="F60">
        <f t="shared" si="13"/>
        <v>5.7999999999999954</v>
      </c>
      <c r="G60">
        <f t="shared" si="0"/>
        <v>326.95114001245236</v>
      </c>
      <c r="H60">
        <f t="shared" si="5"/>
        <v>1.5292357098384457</v>
      </c>
      <c r="I60" s="4">
        <f t="shared" si="1"/>
        <v>1.9999999999999999E-6</v>
      </c>
      <c r="J60" s="5">
        <f t="shared" si="14"/>
        <v>5.4703211009173772E-7</v>
      </c>
      <c r="K60" s="5">
        <f t="shared" si="15"/>
        <v>3.4657975802425536E-4</v>
      </c>
      <c r="L60" s="5">
        <f t="shared" si="8"/>
        <v>1.7438060970823316E-10</v>
      </c>
      <c r="M60" s="6">
        <f t="shared" si="2"/>
        <v>2.1512445532967821E-6</v>
      </c>
      <c r="N60">
        <f t="shared" si="3"/>
        <v>2.1800000000000001E-4</v>
      </c>
      <c r="O60">
        <f t="shared" si="16"/>
        <v>0.15292357098384457</v>
      </c>
      <c r="P60">
        <f t="shared" si="10"/>
        <v>0.80765503096421909</v>
      </c>
      <c r="Q60">
        <f t="shared" si="11"/>
        <v>0.52428563150997298</v>
      </c>
      <c r="R60">
        <f t="shared" si="12"/>
        <v>0.52428563150997332</v>
      </c>
    </row>
    <row r="61" spans="6:18">
      <c r="F61">
        <f t="shared" si="13"/>
        <v>5.899999999999995</v>
      </c>
      <c r="G61">
        <f t="shared" si="0"/>
        <v>326.95114001245236</v>
      </c>
      <c r="H61">
        <f t="shared" si="5"/>
        <v>1.5292357098384457</v>
      </c>
      <c r="I61" s="4">
        <f t="shared" si="1"/>
        <v>1.9999999999999999E-6</v>
      </c>
      <c r="J61" s="5">
        <f t="shared" si="14"/>
        <v>5.4703211009173772E-7</v>
      </c>
      <c r="K61" s="5">
        <f t="shared" si="15"/>
        <v>3.4677975802425537E-4</v>
      </c>
      <c r="L61" s="5">
        <f t="shared" si="8"/>
        <v>1.7468267222824599E-10</v>
      </c>
      <c r="M61" s="6">
        <f t="shared" si="2"/>
        <v>2.1537280973704321E-6</v>
      </c>
      <c r="N61">
        <f t="shared" si="3"/>
        <v>2.1800000000000001E-4</v>
      </c>
      <c r="O61">
        <f t="shared" si="16"/>
        <v>0.15292357098384457</v>
      </c>
      <c r="P61">
        <f t="shared" si="10"/>
        <v>0.80800281695718668</v>
      </c>
      <c r="Q61">
        <f t="shared" si="11"/>
        <v>0.52403293738401913</v>
      </c>
      <c r="R61">
        <f t="shared" si="12"/>
        <v>0.52403293738401946</v>
      </c>
    </row>
    <row r="62" spans="6:18">
      <c r="F62">
        <f t="shared" si="13"/>
        <v>5.9999999999999947</v>
      </c>
      <c r="G62">
        <f t="shared" si="0"/>
        <v>326.95114001245236</v>
      </c>
      <c r="H62">
        <f t="shared" si="5"/>
        <v>1.5292357098384457</v>
      </c>
      <c r="I62" s="4">
        <f t="shared" si="1"/>
        <v>1.9999999999999999E-6</v>
      </c>
      <c r="J62" s="5">
        <f t="shared" si="14"/>
        <v>5.4703211009173772E-7</v>
      </c>
      <c r="K62" s="5">
        <f t="shared" si="15"/>
        <v>3.4697975802425537E-4</v>
      </c>
      <c r="L62" s="5">
        <f t="shared" si="8"/>
        <v>1.7498508336929568E-10</v>
      </c>
      <c r="M62" s="6">
        <f t="shared" si="2"/>
        <v>2.1562130742038643E-6</v>
      </c>
      <c r="N62">
        <f t="shared" si="3"/>
        <v>2.1800000000000001E-4</v>
      </c>
      <c r="O62">
        <f t="shared" si="16"/>
        <v>0.15292357098384457</v>
      </c>
      <c r="P62">
        <f t="shared" si="10"/>
        <v>0.80834980062883077</v>
      </c>
      <c r="Q62">
        <f t="shared" si="11"/>
        <v>0.523780826208183</v>
      </c>
      <c r="R62">
        <f t="shared" si="12"/>
        <v>0.52378082620818334</v>
      </c>
    </row>
    <row r="63" spans="6:18">
      <c r="F63">
        <f t="shared" si="13"/>
        <v>6.0999999999999943</v>
      </c>
      <c r="G63">
        <f t="shared" si="0"/>
        <v>326.95114001245236</v>
      </c>
      <c r="H63">
        <f t="shared" si="5"/>
        <v>1.5292357098384457</v>
      </c>
      <c r="I63" s="4">
        <f t="shared" si="1"/>
        <v>1.9999999999999999E-6</v>
      </c>
      <c r="J63" s="5">
        <f t="shared" si="14"/>
        <v>5.4703211009173772E-7</v>
      </c>
      <c r="K63" s="5">
        <f t="shared" si="15"/>
        <v>3.4717975802425538E-4</v>
      </c>
      <c r="L63" s="5">
        <f t="shared" si="8"/>
        <v>1.7528784333244417E-10</v>
      </c>
      <c r="M63" s="6">
        <f t="shared" si="2"/>
        <v>2.1586994837970793E-6</v>
      </c>
      <c r="N63">
        <f t="shared" si="3"/>
        <v>2.1800000000000001E-4</v>
      </c>
      <c r="O63">
        <f t="shared" si="16"/>
        <v>0.15292357098384457</v>
      </c>
      <c r="P63">
        <f t="shared" si="10"/>
        <v>0.80869598429145162</v>
      </c>
      <c r="Q63">
        <f t="shared" si="11"/>
        <v>0.52352929630239509</v>
      </c>
      <c r="R63">
        <f t="shared" si="12"/>
        <v>0.52352929630239542</v>
      </c>
    </row>
    <row r="64" spans="6:18">
      <c r="F64">
        <f t="shared" si="13"/>
        <v>6.199999999999994</v>
      </c>
      <c r="G64">
        <f t="shared" si="0"/>
        <v>326.95114001245236</v>
      </c>
      <c r="H64">
        <f t="shared" si="5"/>
        <v>1.5292357098384457</v>
      </c>
      <c r="I64" s="4">
        <f t="shared" si="1"/>
        <v>1.9999999999999999E-6</v>
      </c>
      <c r="J64" s="5">
        <f t="shared" si="14"/>
        <v>5.4703211009173772E-7</v>
      </c>
      <c r="K64" s="5">
        <f t="shared" si="15"/>
        <v>3.4737975802425538E-4</v>
      </c>
      <c r="L64" s="5">
        <f t="shared" si="8"/>
        <v>1.7559095231875339E-10</v>
      </c>
      <c r="M64" s="6">
        <f t="shared" si="2"/>
        <v>2.1611873261500766E-6</v>
      </c>
      <c r="N64">
        <f t="shared" si="3"/>
        <v>2.1800000000000001E-4</v>
      </c>
      <c r="O64">
        <f t="shared" si="16"/>
        <v>0.15292357098384457</v>
      </c>
      <c r="P64">
        <f t="shared" si="10"/>
        <v>0.80904137024935707</v>
      </c>
      <c r="Q64">
        <f t="shared" si="11"/>
        <v>0.52327834599239276</v>
      </c>
      <c r="R64">
        <f t="shared" si="12"/>
        <v>0.5232783459923932</v>
      </c>
    </row>
    <row r="65" spans="6:18">
      <c r="F65">
        <f t="shared" si="13"/>
        <v>6.2999999999999936</v>
      </c>
      <c r="G65">
        <f t="shared" si="0"/>
        <v>326.95114001245236</v>
      </c>
      <c r="H65">
        <f t="shared" si="5"/>
        <v>1.5292357098384457</v>
      </c>
      <c r="I65" s="4">
        <f t="shared" si="1"/>
        <v>1.9999999999999999E-6</v>
      </c>
      <c r="J65" s="5">
        <f t="shared" si="14"/>
        <v>5.4703211009173772E-7</v>
      </c>
      <c r="K65" s="5">
        <f t="shared" si="15"/>
        <v>3.4757975802425539E-4</v>
      </c>
      <c r="L65" s="5">
        <f t="shared" si="8"/>
        <v>1.7589441052928534E-10</v>
      </c>
      <c r="M65" s="6">
        <f t="shared" si="2"/>
        <v>2.163676601262857E-6</v>
      </c>
      <c r="N65">
        <f t="shared" si="3"/>
        <v>2.1800000000000001E-4</v>
      </c>
      <c r="O65">
        <f t="shared" si="16"/>
        <v>0.15292357098384457</v>
      </c>
      <c r="P65">
        <f t="shared" si="10"/>
        <v>0.80938596079889469</v>
      </c>
      <c r="Q65">
        <f t="shared" si="11"/>
        <v>0.52302797360969733</v>
      </c>
      <c r="R65">
        <f t="shared" si="12"/>
        <v>0.52302797360969777</v>
      </c>
    </row>
    <row r="66" spans="6:18">
      <c r="F66">
        <f t="shared" si="13"/>
        <v>6.3999999999999932</v>
      </c>
      <c r="G66">
        <f t="shared" ref="G66:G129" si="17">Tc+R_*F66</f>
        <v>326.95114001245236</v>
      </c>
      <c r="H66">
        <f t="shared" ref="H66:H82" si="18">(G66-Tf)/ml</f>
        <v>1.5292357098384457</v>
      </c>
      <c r="I66" s="4">
        <f t="shared" ref="I66:I129" si="19">we</f>
        <v>1.9999999999999999E-6</v>
      </c>
      <c r="J66" s="5">
        <f t="shared" si="14"/>
        <v>5.4703211009173772E-7</v>
      </c>
      <c r="K66" s="5">
        <f t="shared" si="15"/>
        <v>3.4777975802425539E-4</v>
      </c>
      <c r="L66" s="5">
        <f t="shared" si="8"/>
        <v>1.7619821816510183E-10</v>
      </c>
      <c r="M66" s="6">
        <f t="shared" ref="M66:M129" si="20">f2_*f3_/f1_/K66*L66</f>
        <v>2.1661673091354194E-6</v>
      </c>
      <c r="N66">
        <f t="shared" ref="N66:N129" si="21">del_dl</f>
        <v>2.1800000000000001E-4</v>
      </c>
      <c r="O66">
        <f t="shared" si="16"/>
        <v>0.15292357098384457</v>
      </c>
      <c r="P66">
        <f t="shared" si="10"/>
        <v>0.80972975822848436</v>
      </c>
      <c r="Q66">
        <f t="shared" si="11"/>
        <v>0.52277817749159017</v>
      </c>
      <c r="R66">
        <f t="shared" si="12"/>
        <v>0.52277817749159061</v>
      </c>
    </row>
    <row r="67" spans="6:18">
      <c r="F67">
        <f t="shared" si="13"/>
        <v>6.4999999999999929</v>
      </c>
      <c r="G67">
        <f t="shared" si="17"/>
        <v>326.95114001245236</v>
      </c>
      <c r="H67">
        <f t="shared" si="18"/>
        <v>1.5292357098384457</v>
      </c>
      <c r="I67" s="4">
        <f t="shared" si="19"/>
        <v>1.9999999999999999E-6</v>
      </c>
      <c r="J67" s="5">
        <f t="shared" si="14"/>
        <v>5.4703211009173772E-7</v>
      </c>
      <c r="K67" s="5">
        <f t="shared" si="15"/>
        <v>3.479797580242554E-4</v>
      </c>
      <c r="L67" s="5">
        <f t="shared" ref="L67:L130" si="22">K67^3*4/3*PI()</f>
        <v>1.7650237542726484E-10</v>
      </c>
      <c r="M67" s="6">
        <f t="shared" si="20"/>
        <v>2.1686594497677649E-6</v>
      </c>
      <c r="N67">
        <f t="shared" si="21"/>
        <v>2.1800000000000001E-4</v>
      </c>
      <c r="O67">
        <f t="shared" si="16"/>
        <v>0.15292357098384457</v>
      </c>
      <c r="P67">
        <f t="shared" ref="P67:P130" si="23">R67*O67+(1-R67)*H67</f>
        <v>0.81007276481864943</v>
      </c>
      <c r="Q67">
        <f t="shared" ref="Q67:Q130" si="24">Q66+pl/ps*Dl/N66*((Tc-Tf)/ml-Co)/H66/(1-kpart)*M66*dt/L66-Q66*3/K66*we*dt</f>
        <v>0.52252895598108995</v>
      </c>
      <c r="R67">
        <f t="shared" ref="R67:R130" si="25">esidtGeral(R66,K66,MAX(I66,J66),pl,ps,kpart,H66,(H67-H66)/dt,M66,L66,Dl,N66,Co,dt)</f>
        <v>0.52252895598109039</v>
      </c>
    </row>
    <row r="68" spans="6:18">
      <c r="F68">
        <f t="shared" si="13"/>
        <v>6.5999999999999925</v>
      </c>
      <c r="G68">
        <f t="shared" si="17"/>
        <v>326.95114001245236</v>
      </c>
      <c r="H68">
        <f t="shared" si="18"/>
        <v>1.5292357098384457</v>
      </c>
      <c r="I68" s="4">
        <f t="shared" si="19"/>
        <v>1.9999999999999999E-6</v>
      </c>
      <c r="J68" s="5">
        <f t="shared" si="14"/>
        <v>5.4703211009173772E-7</v>
      </c>
      <c r="K68" s="5">
        <f t="shared" si="15"/>
        <v>3.481797580242554E-4</v>
      </c>
      <c r="L68" s="5">
        <f t="shared" si="22"/>
        <v>1.7680688251683625E-10</v>
      </c>
      <c r="M68" s="6">
        <f t="shared" si="20"/>
        <v>2.1711530231598923E-6</v>
      </c>
      <c r="N68">
        <f t="shared" si="21"/>
        <v>2.1800000000000001E-4</v>
      </c>
      <c r="O68">
        <f t="shared" si="16"/>
        <v>0.15292357098384457</v>
      </c>
      <c r="P68">
        <f t="shared" si="23"/>
        <v>0.81041498284204938</v>
      </c>
      <c r="Q68">
        <f t="shared" si="24"/>
        <v>0.52228030742692932</v>
      </c>
      <c r="R68">
        <f t="shared" si="25"/>
        <v>0.52228030742692977</v>
      </c>
    </row>
    <row r="69" spans="6:18">
      <c r="F69">
        <f t="shared" si="13"/>
        <v>6.6999999999999922</v>
      </c>
      <c r="G69">
        <f t="shared" si="17"/>
        <v>326.95114001245236</v>
      </c>
      <c r="H69">
        <f t="shared" si="18"/>
        <v>1.5292357098384457</v>
      </c>
      <c r="I69" s="4">
        <f t="shared" si="19"/>
        <v>1.9999999999999999E-6</v>
      </c>
      <c r="J69" s="5">
        <f t="shared" si="14"/>
        <v>5.4703211009173772E-7</v>
      </c>
      <c r="K69" s="5">
        <f t="shared" si="15"/>
        <v>3.483797580242554E-4</v>
      </c>
      <c r="L69" s="5">
        <f t="shared" si="22"/>
        <v>1.771117396348781E-10</v>
      </c>
      <c r="M69" s="6">
        <f t="shared" si="20"/>
        <v>2.1736480293118029E-6</v>
      </c>
      <c r="N69">
        <f t="shared" si="21"/>
        <v>2.1800000000000001E-4</v>
      </c>
      <c r="O69">
        <f t="shared" si="16"/>
        <v>0.15292357098384457</v>
      </c>
      <c r="P69">
        <f t="shared" si="23"/>
        <v>0.81075641456351077</v>
      </c>
      <c r="Q69">
        <f t="shared" si="24"/>
        <v>0.52203223018353195</v>
      </c>
      <c r="R69">
        <f t="shared" si="25"/>
        <v>0.5220322301835324</v>
      </c>
    </row>
    <row r="70" spans="6:18">
      <c r="F70">
        <f t="shared" si="13"/>
        <v>6.7999999999999918</v>
      </c>
      <c r="G70">
        <f t="shared" si="17"/>
        <v>326.95114001245236</v>
      </c>
      <c r="H70">
        <f t="shared" si="18"/>
        <v>1.5292357098384457</v>
      </c>
      <c r="I70" s="4">
        <f t="shared" si="19"/>
        <v>1.9999999999999999E-6</v>
      </c>
      <c r="J70" s="5">
        <f t="shared" si="14"/>
        <v>5.4703211009173772E-7</v>
      </c>
      <c r="K70" s="5">
        <f t="shared" si="15"/>
        <v>3.4857975802425541E-4</v>
      </c>
      <c r="L70" s="5">
        <f t="shared" si="22"/>
        <v>1.7741694698245226E-10</v>
      </c>
      <c r="M70" s="6">
        <f t="shared" si="20"/>
        <v>2.1761444682234957E-6</v>
      </c>
      <c r="N70">
        <f t="shared" si="21"/>
        <v>2.1800000000000001E-4</v>
      </c>
      <c r="O70">
        <f t="shared" si="16"/>
        <v>0.15292357098384457</v>
      </c>
      <c r="P70">
        <f t="shared" si="23"/>
        <v>0.81109706224005884</v>
      </c>
      <c r="Q70">
        <f t="shared" si="24"/>
        <v>0.52178472261098985</v>
      </c>
      <c r="R70">
        <f t="shared" si="25"/>
        <v>0.52178472261099029</v>
      </c>
    </row>
    <row r="71" spans="6:18">
      <c r="F71">
        <f t="shared" si="13"/>
        <v>6.8999999999999915</v>
      </c>
      <c r="G71">
        <f t="shared" si="17"/>
        <v>326.95114001245236</v>
      </c>
      <c r="H71">
        <f t="shared" si="18"/>
        <v>1.5292357098384457</v>
      </c>
      <c r="I71" s="4">
        <f t="shared" si="19"/>
        <v>1.9999999999999999E-6</v>
      </c>
      <c r="J71" s="5">
        <f t="shared" si="14"/>
        <v>5.4703211009173772E-7</v>
      </c>
      <c r="K71" s="5">
        <f t="shared" si="15"/>
        <v>3.4877975802425541E-4</v>
      </c>
      <c r="L71" s="5">
        <f t="shared" si="22"/>
        <v>1.7772250476062068E-10</v>
      </c>
      <c r="M71" s="6">
        <f t="shared" si="20"/>
        <v>2.1786423398949714E-6</v>
      </c>
      <c r="N71">
        <f t="shared" si="21"/>
        <v>2.1800000000000001E-4</v>
      </c>
      <c r="O71">
        <f t="shared" si="16"/>
        <v>0.15292357098384457</v>
      </c>
      <c r="P71">
        <f t="shared" si="23"/>
        <v>0.81143692812094903</v>
      </c>
      <c r="Q71">
        <f t="shared" si="24"/>
        <v>0.5215377830750404</v>
      </c>
      <c r="R71">
        <f t="shared" si="25"/>
        <v>0.52153778307504095</v>
      </c>
    </row>
    <row r="72" spans="6:18">
      <c r="F72">
        <f t="shared" si="13"/>
        <v>6.9999999999999911</v>
      </c>
      <c r="G72">
        <f t="shared" si="17"/>
        <v>326.95114001245236</v>
      </c>
      <c r="H72">
        <f t="shared" si="18"/>
        <v>1.5292357098384457</v>
      </c>
      <c r="I72" s="4">
        <f t="shared" si="19"/>
        <v>1.9999999999999999E-6</v>
      </c>
      <c r="J72" s="5">
        <f t="shared" si="14"/>
        <v>5.4703211009173772E-7</v>
      </c>
      <c r="K72" s="5">
        <f t="shared" si="15"/>
        <v>3.4897975802425542E-4</v>
      </c>
      <c r="L72" s="5">
        <f t="shared" si="22"/>
        <v>1.7802841317044518E-10</v>
      </c>
      <c r="M72" s="6">
        <f t="shared" si="20"/>
        <v>2.1811416443262289E-6</v>
      </c>
      <c r="N72">
        <f t="shared" si="21"/>
        <v>2.1800000000000001E-4</v>
      </c>
      <c r="O72">
        <f t="shared" si="16"/>
        <v>0.15292357098384457</v>
      </c>
      <c r="P72">
        <f t="shared" si="23"/>
        <v>0.8117760144476982</v>
      </c>
      <c r="Q72">
        <f t="shared" si="24"/>
        <v>0.52129140994704393</v>
      </c>
      <c r="R72">
        <f t="shared" si="25"/>
        <v>0.52129140994704448</v>
      </c>
    </row>
    <row r="73" spans="6:18">
      <c r="F73">
        <f t="shared" si="13"/>
        <v>7.0999999999999908</v>
      </c>
      <c r="G73">
        <f t="shared" si="17"/>
        <v>326.95114001245236</v>
      </c>
      <c r="H73">
        <f t="shared" si="18"/>
        <v>1.5292357098384457</v>
      </c>
      <c r="I73" s="4">
        <f t="shared" si="19"/>
        <v>1.9999999999999999E-6</v>
      </c>
      <c r="J73" s="5">
        <f t="shared" si="14"/>
        <v>5.4703211009173772E-7</v>
      </c>
      <c r="K73" s="5">
        <f t="shared" si="15"/>
        <v>3.4917975802425542E-4</v>
      </c>
      <c r="L73" s="5">
        <f t="shared" si="22"/>
        <v>1.7833467241298784E-10</v>
      </c>
      <c r="M73" s="6">
        <f t="shared" si="20"/>
        <v>2.1836423815172695E-6</v>
      </c>
      <c r="N73">
        <f t="shared" si="21"/>
        <v>2.1800000000000001E-4</v>
      </c>
      <c r="O73">
        <f t="shared" si="16"/>
        <v>0.15292357098384457</v>
      </c>
      <c r="P73">
        <f t="shared" si="23"/>
        <v>0.81211432345411516</v>
      </c>
      <c r="Q73">
        <f t="shared" si="24"/>
        <v>0.52104560160396085</v>
      </c>
      <c r="R73">
        <f t="shared" si="25"/>
        <v>0.52104560160396141</v>
      </c>
    </row>
    <row r="74" spans="6:18">
      <c r="F74">
        <f t="shared" si="13"/>
        <v>7.1999999999999904</v>
      </c>
      <c r="G74">
        <f t="shared" si="17"/>
        <v>326.95114001245236</v>
      </c>
      <c r="H74">
        <f t="shared" si="18"/>
        <v>1.5292357098384457</v>
      </c>
      <c r="I74" s="4">
        <f t="shared" si="19"/>
        <v>1.9999999999999999E-6</v>
      </c>
      <c r="J74" s="5">
        <f t="shared" si="14"/>
        <v>5.4703211009173772E-7</v>
      </c>
      <c r="K74" s="5">
        <f t="shared" si="15"/>
        <v>3.4937975802425543E-4</v>
      </c>
      <c r="L74" s="5">
        <f t="shared" si="22"/>
        <v>1.7864128268931056E-10</v>
      </c>
      <c r="M74" s="6">
        <f t="shared" si="20"/>
        <v>2.1861445514680933E-6</v>
      </c>
      <c r="N74">
        <f t="shared" si="21"/>
        <v>2.1800000000000001E-4</v>
      </c>
      <c r="O74">
        <f t="shared" si="16"/>
        <v>0.15292357098384457</v>
      </c>
      <c r="P74">
        <f t="shared" si="23"/>
        <v>0.81245185736633241</v>
      </c>
      <c r="Q74">
        <f t="shared" si="24"/>
        <v>0.52080035642832934</v>
      </c>
      <c r="R74">
        <f t="shared" si="25"/>
        <v>0.52080035642832989</v>
      </c>
    </row>
    <row r="75" spans="6:18">
      <c r="F75">
        <f t="shared" si="13"/>
        <v>7.2999999999999901</v>
      </c>
      <c r="G75">
        <f t="shared" si="17"/>
        <v>326.95114001245236</v>
      </c>
      <c r="H75">
        <f t="shared" si="18"/>
        <v>1.5292357098384457</v>
      </c>
      <c r="I75" s="4">
        <f t="shared" si="19"/>
        <v>1.9999999999999999E-6</v>
      </c>
      <c r="J75" s="5">
        <f t="shared" si="14"/>
        <v>5.4703211009173772E-7</v>
      </c>
      <c r="K75" s="5">
        <f t="shared" si="15"/>
        <v>3.4957975802425543E-4</v>
      </c>
      <c r="L75" s="5">
        <f t="shared" si="22"/>
        <v>1.7894824420047519E-10</v>
      </c>
      <c r="M75" s="6">
        <f t="shared" si="20"/>
        <v>2.188648154178699E-6</v>
      </c>
      <c r="N75">
        <f t="shared" si="21"/>
        <v>2.1800000000000001E-4</v>
      </c>
      <c r="O75">
        <f t="shared" si="16"/>
        <v>0.15292357098384457</v>
      </c>
      <c r="P75">
        <f t="shared" si="23"/>
        <v>0.81278861840283612</v>
      </c>
      <c r="Q75">
        <f t="shared" si="24"/>
        <v>0.520555672808243</v>
      </c>
      <c r="R75">
        <f t="shared" si="25"/>
        <v>0.52055567280824355</v>
      </c>
    </row>
    <row r="76" spans="6:18">
      <c r="F76">
        <f t="shared" si="13"/>
        <v>7.3999999999999897</v>
      </c>
      <c r="G76">
        <f t="shared" si="17"/>
        <v>326.95114001245236</v>
      </c>
      <c r="H76">
        <f t="shared" si="18"/>
        <v>1.5292357098384457</v>
      </c>
      <c r="I76" s="4">
        <f t="shared" si="19"/>
        <v>1.9999999999999999E-6</v>
      </c>
      <c r="J76" s="5">
        <f t="shared" si="14"/>
        <v>5.4703211009173772E-7</v>
      </c>
      <c r="K76" s="5">
        <f t="shared" si="15"/>
        <v>3.4977975802425544E-4</v>
      </c>
      <c r="L76" s="5">
        <f t="shared" si="22"/>
        <v>1.7925555714754374E-10</v>
      </c>
      <c r="M76" s="6">
        <f t="shared" si="20"/>
        <v>2.1911531896490875E-6</v>
      </c>
      <c r="N76">
        <f t="shared" si="21"/>
        <v>2.1800000000000001E-4</v>
      </c>
      <c r="O76">
        <f t="shared" si="16"/>
        <v>0.15292357098384457</v>
      </c>
      <c r="P76">
        <f t="shared" si="23"/>
        <v>0.8131246087744971</v>
      </c>
      <c r="Q76">
        <f t="shared" si="24"/>
        <v>0.5203115491373288</v>
      </c>
      <c r="R76">
        <f t="shared" si="25"/>
        <v>0.52031154913732924</v>
      </c>
    </row>
    <row r="77" spans="6:18">
      <c r="F77">
        <f t="shared" si="13"/>
        <v>7.4999999999999893</v>
      </c>
      <c r="G77">
        <f t="shared" si="17"/>
        <v>326.95114001245236</v>
      </c>
      <c r="H77">
        <f t="shared" si="18"/>
        <v>1.5292357098384457</v>
      </c>
      <c r="I77" s="4">
        <f t="shared" si="19"/>
        <v>1.9999999999999999E-6</v>
      </c>
      <c r="J77" s="5">
        <f t="shared" si="14"/>
        <v>5.4703211009173772E-7</v>
      </c>
      <c r="K77" s="5">
        <f t="shared" si="15"/>
        <v>3.4997975802425544E-4</v>
      </c>
      <c r="L77" s="5">
        <f t="shared" si="22"/>
        <v>1.7956322173157809E-10</v>
      </c>
      <c r="M77" s="6">
        <f t="shared" si="20"/>
        <v>2.1936596578792587E-6</v>
      </c>
      <c r="N77">
        <f t="shared" si="21"/>
        <v>2.1800000000000001E-4</v>
      </c>
      <c r="O77">
        <f t="shared" si="16"/>
        <v>0.15292357098384457</v>
      </c>
      <c r="P77">
        <f t="shared" si="23"/>
        <v>0.81345983068460159</v>
      </c>
      <c r="Q77">
        <f t="shared" si="24"/>
        <v>0.52006798381472441</v>
      </c>
      <c r="R77">
        <f t="shared" si="25"/>
        <v>0.52006798381472485</v>
      </c>
    </row>
    <row r="78" spans="6:18">
      <c r="F78">
        <f t="shared" si="13"/>
        <v>7.599999999999989</v>
      </c>
      <c r="G78">
        <f t="shared" si="17"/>
        <v>326.95114001245236</v>
      </c>
      <c r="H78">
        <f t="shared" si="18"/>
        <v>1.5292357098384457</v>
      </c>
      <c r="I78" s="4">
        <f t="shared" si="19"/>
        <v>1.9999999999999999E-6</v>
      </c>
      <c r="J78" s="5">
        <f t="shared" si="14"/>
        <v>5.4703211009173772E-7</v>
      </c>
      <c r="K78" s="5">
        <f t="shared" si="15"/>
        <v>3.5017975802425545E-4</v>
      </c>
      <c r="L78" s="5">
        <f t="shared" si="22"/>
        <v>1.7987123815364022E-10</v>
      </c>
      <c r="M78" s="6">
        <f t="shared" si="20"/>
        <v>2.1961675588692126E-6</v>
      </c>
      <c r="N78">
        <f t="shared" si="21"/>
        <v>2.1800000000000001E-4</v>
      </c>
      <c r="O78">
        <f t="shared" si="16"/>
        <v>0.15292357098384457</v>
      </c>
      <c r="P78">
        <f t="shared" si="23"/>
        <v>0.81379428632888096</v>
      </c>
      <c r="Q78">
        <f t="shared" si="24"/>
        <v>0.51982497524505678</v>
      </c>
      <c r="R78">
        <f t="shared" si="25"/>
        <v>0.51982497524505722</v>
      </c>
    </row>
    <row r="79" spans="6:18">
      <c r="F79">
        <f t="shared" si="13"/>
        <v>7.6999999999999886</v>
      </c>
      <c r="G79">
        <f t="shared" si="17"/>
        <v>326.95114001245236</v>
      </c>
      <c r="H79">
        <f t="shared" si="18"/>
        <v>1.5292357098384457</v>
      </c>
      <c r="I79" s="4">
        <f t="shared" si="19"/>
        <v>1.9999999999999999E-6</v>
      </c>
      <c r="J79" s="5">
        <f t="shared" si="14"/>
        <v>5.4703211009173772E-7</v>
      </c>
      <c r="K79" s="5">
        <f t="shared" si="15"/>
        <v>3.5037975802425545E-4</v>
      </c>
      <c r="L79" s="5">
        <f t="shared" si="22"/>
        <v>1.8017960661479197E-10</v>
      </c>
      <c r="M79" s="6">
        <f t="shared" si="20"/>
        <v>2.198676892618948E-6</v>
      </c>
      <c r="N79">
        <f t="shared" si="21"/>
        <v>2.1800000000000001E-4</v>
      </c>
      <c r="O79">
        <f t="shared" si="16"/>
        <v>0.15292357098384457</v>
      </c>
      <c r="P79">
        <f t="shared" si="23"/>
        <v>0.81412797789554203</v>
      </c>
      <c r="Q79">
        <f t="shared" si="24"/>
        <v>0.5195825218384198</v>
      </c>
      <c r="R79">
        <f t="shared" si="25"/>
        <v>0.51958252183842024</v>
      </c>
    </row>
    <row r="80" spans="6:18">
      <c r="F80">
        <f t="shared" si="13"/>
        <v>7.7999999999999883</v>
      </c>
      <c r="G80">
        <f t="shared" si="17"/>
        <v>326.95114001245236</v>
      </c>
      <c r="H80">
        <f t="shared" si="18"/>
        <v>1.5292357098384457</v>
      </c>
      <c r="I80" s="4">
        <f t="shared" si="19"/>
        <v>1.9999999999999999E-6</v>
      </c>
      <c r="J80" s="5">
        <f t="shared" si="14"/>
        <v>5.4703211009173772E-7</v>
      </c>
      <c r="K80" s="5">
        <f t="shared" si="15"/>
        <v>3.5057975802425546E-4</v>
      </c>
      <c r="L80" s="5">
        <f t="shared" si="22"/>
        <v>1.8048832731609537E-10</v>
      </c>
      <c r="M80" s="6">
        <f t="shared" si="20"/>
        <v>2.201187659128467E-6</v>
      </c>
      <c r="N80">
        <f t="shared" si="21"/>
        <v>2.1800000000000001E-4</v>
      </c>
      <c r="O80">
        <f t="shared" si="16"/>
        <v>0.15292357098384457</v>
      </c>
      <c r="P80">
        <f t="shared" si="23"/>
        <v>0.81446090756529776</v>
      </c>
      <c r="Q80">
        <f t="shared" si="24"/>
        <v>0.51934062201035247</v>
      </c>
      <c r="R80">
        <f t="shared" si="25"/>
        <v>0.51934062201035303</v>
      </c>
    </row>
    <row r="81" spans="6:18">
      <c r="F81">
        <f t="shared" si="13"/>
        <v>7.8999999999999879</v>
      </c>
      <c r="G81">
        <f t="shared" si="17"/>
        <v>326.95114001245236</v>
      </c>
      <c r="H81">
        <f t="shared" si="18"/>
        <v>1.5292357098384457</v>
      </c>
      <c r="I81" s="4">
        <f t="shared" si="19"/>
        <v>1.9999999999999999E-6</v>
      </c>
      <c r="J81" s="5">
        <f t="shared" si="14"/>
        <v>5.4703211009173772E-7</v>
      </c>
      <c r="K81" s="5">
        <f t="shared" si="15"/>
        <v>3.5077975802425546E-4</v>
      </c>
      <c r="L81" s="5">
        <f t="shared" si="22"/>
        <v>1.8079740045861228E-10</v>
      </c>
      <c r="M81" s="6">
        <f t="shared" si="20"/>
        <v>2.2036998583977678E-6</v>
      </c>
      <c r="N81">
        <f t="shared" si="21"/>
        <v>2.1800000000000001E-4</v>
      </c>
      <c r="O81">
        <f t="shared" si="16"/>
        <v>0.15292357098384457</v>
      </c>
      <c r="P81">
        <f t="shared" si="23"/>
        <v>0.81479307751139662</v>
      </c>
      <c r="Q81">
        <f t="shared" si="24"/>
        <v>0.51909927418181745</v>
      </c>
      <c r="R81">
        <f t="shared" si="25"/>
        <v>0.51909927418181812</v>
      </c>
    </row>
    <row r="82" spans="6:18">
      <c r="F82">
        <f t="shared" si="13"/>
        <v>7.9999999999999876</v>
      </c>
      <c r="G82">
        <f t="shared" si="17"/>
        <v>326.95114001245236</v>
      </c>
      <c r="H82">
        <f t="shared" si="18"/>
        <v>1.5292357098384457</v>
      </c>
      <c r="I82" s="4">
        <f t="shared" si="19"/>
        <v>1.9999999999999999E-6</v>
      </c>
      <c r="J82" s="5">
        <f t="shared" si="14"/>
        <v>5.4703211009173772E-7</v>
      </c>
      <c r="K82" s="5">
        <f t="shared" si="15"/>
        <v>3.5097975802425547E-4</v>
      </c>
      <c r="L82" s="5">
        <f t="shared" si="22"/>
        <v>1.8110682624340467E-10</v>
      </c>
      <c r="M82" s="6">
        <f t="shared" si="20"/>
        <v>2.2062134904268518E-6</v>
      </c>
      <c r="N82">
        <f t="shared" si="21"/>
        <v>2.1800000000000001E-4</v>
      </c>
      <c r="O82">
        <f t="shared" si="16"/>
        <v>0.15292357098384457</v>
      </c>
      <c r="P82">
        <f t="shared" si="23"/>
        <v>0.81512448989965247</v>
      </c>
      <c r="Q82">
        <f t="shared" si="24"/>
        <v>0.51885847677917918</v>
      </c>
      <c r="R82">
        <f t="shared" si="25"/>
        <v>0.51885847677917973</v>
      </c>
    </row>
    <row r="83" spans="6:18">
      <c r="F83">
        <f t="shared" si="13"/>
        <v>8.0999999999999872</v>
      </c>
      <c r="G83">
        <f t="shared" si="17"/>
        <v>326.95114001245236</v>
      </c>
      <c r="H83">
        <f t="shared" ref="H83:H146" si="26">(G83-Tf)/ml</f>
        <v>1.5292357098384457</v>
      </c>
      <c r="I83" s="4">
        <f t="shared" si="19"/>
        <v>1.9999999999999999E-6</v>
      </c>
      <c r="J83" s="5">
        <f t="shared" ref="J83:J146" si="27">Glob(H83,N83,Dl,Co,kpart)</f>
        <v>5.4703211009173772E-7</v>
      </c>
      <c r="K83" s="5">
        <f t="shared" ref="K83:K146" si="28">I82*dt+K82</f>
        <v>3.5117975802425547E-4</v>
      </c>
      <c r="L83" s="5">
        <f t="shared" si="22"/>
        <v>1.8141660487153446E-10</v>
      </c>
      <c r="M83" s="6">
        <f t="shared" si="20"/>
        <v>2.2087285552157182E-6</v>
      </c>
      <c r="N83">
        <f t="shared" si="21"/>
        <v>2.1800000000000001E-4</v>
      </c>
      <c r="O83">
        <f t="shared" ref="O83:O146" si="29">O82+(kpart*H82-O82)/L82/R82*(L82*(R83-R82)+R82*MAX(I82,J82)*M82*dt)</f>
        <v>0.15292357098384457</v>
      </c>
      <c r="P83">
        <f t="shared" si="23"/>
        <v>0.8154551468884742</v>
      </c>
      <c r="Q83">
        <f t="shared" si="24"/>
        <v>0.51861822823418202</v>
      </c>
      <c r="R83">
        <f t="shared" si="25"/>
        <v>0.51861822823418258</v>
      </c>
    </row>
    <row r="84" spans="6:18">
      <c r="F84">
        <f t="shared" si="13"/>
        <v>8.1999999999999869</v>
      </c>
      <c r="G84">
        <f t="shared" si="17"/>
        <v>326.95114001245236</v>
      </c>
      <c r="H84">
        <f t="shared" si="26"/>
        <v>1.5292357098384457</v>
      </c>
      <c r="I84" s="4">
        <f t="shared" si="19"/>
        <v>1.9999999999999999E-6</v>
      </c>
      <c r="J84" s="5">
        <f t="shared" si="27"/>
        <v>5.4703211009173772E-7</v>
      </c>
      <c r="K84" s="5">
        <f t="shared" si="28"/>
        <v>3.5137975802425548E-4</v>
      </c>
      <c r="L84" s="5">
        <f t="shared" si="22"/>
        <v>1.8172673654406358E-10</v>
      </c>
      <c r="M84" s="6">
        <f t="shared" si="20"/>
        <v>2.2112450527643672E-6</v>
      </c>
      <c r="N84">
        <f t="shared" si="21"/>
        <v>2.1800000000000001E-4</v>
      </c>
      <c r="O84">
        <f t="shared" si="29"/>
        <v>0.15292357098384457</v>
      </c>
      <c r="P84">
        <f t="shared" si="23"/>
        <v>0.81578505062889517</v>
      </c>
      <c r="Q84">
        <f t="shared" si="24"/>
        <v>0.5183785269839295</v>
      </c>
      <c r="R84">
        <f t="shared" si="25"/>
        <v>0.51837852698393017</v>
      </c>
    </row>
    <row r="85" spans="6:18">
      <c r="F85">
        <f t="shared" si="13"/>
        <v>8.2999999999999865</v>
      </c>
      <c r="G85">
        <f t="shared" si="17"/>
        <v>326.95114001245236</v>
      </c>
      <c r="H85">
        <f t="shared" si="26"/>
        <v>1.5292357098384457</v>
      </c>
      <c r="I85" s="4">
        <f t="shared" si="19"/>
        <v>1.9999999999999999E-6</v>
      </c>
      <c r="J85" s="5">
        <f t="shared" si="27"/>
        <v>5.4703211009173772E-7</v>
      </c>
      <c r="K85" s="5">
        <f t="shared" si="28"/>
        <v>3.5157975802425548E-4</v>
      </c>
      <c r="L85" s="5">
        <f t="shared" si="22"/>
        <v>1.8203722146205396E-10</v>
      </c>
      <c r="M85" s="6">
        <f t="shared" si="20"/>
        <v>2.2137629830727986E-6</v>
      </c>
      <c r="N85">
        <f t="shared" si="21"/>
        <v>2.1800000000000001E-4</v>
      </c>
      <c r="O85">
        <f t="shared" si="29"/>
        <v>0.15292357098384457</v>
      </c>
      <c r="P85">
        <f t="shared" si="23"/>
        <v>0.81611420326460304</v>
      </c>
      <c r="Q85">
        <f t="shared" si="24"/>
        <v>0.51813937147086253</v>
      </c>
      <c r="R85">
        <f t="shared" si="25"/>
        <v>0.51813937147086331</v>
      </c>
    </row>
    <row r="86" spans="6:18">
      <c r="F86">
        <f t="shared" si="13"/>
        <v>8.3999999999999861</v>
      </c>
      <c r="G86">
        <f t="shared" si="17"/>
        <v>326.95114001245236</v>
      </c>
      <c r="H86">
        <f t="shared" si="26"/>
        <v>1.5292357098384457</v>
      </c>
      <c r="I86" s="4">
        <f t="shared" si="19"/>
        <v>1.9999999999999999E-6</v>
      </c>
      <c r="J86" s="5">
        <f t="shared" si="27"/>
        <v>5.4703211009173772E-7</v>
      </c>
      <c r="K86" s="5">
        <f t="shared" si="28"/>
        <v>3.5177975802425549E-4</v>
      </c>
      <c r="L86" s="5">
        <f t="shared" si="22"/>
        <v>1.8234805982656751E-10</v>
      </c>
      <c r="M86" s="6">
        <f t="shared" si="20"/>
        <v>2.2162823461410128E-6</v>
      </c>
      <c r="N86">
        <f t="shared" si="21"/>
        <v>2.1800000000000001E-4</v>
      </c>
      <c r="O86">
        <f t="shared" si="29"/>
        <v>0.15292357098384457</v>
      </c>
      <c r="P86">
        <f t="shared" si="23"/>
        <v>0.81644260693196891</v>
      </c>
      <c r="Q86">
        <f t="shared" si="24"/>
        <v>0.51790076014273834</v>
      </c>
      <c r="R86">
        <f t="shared" si="25"/>
        <v>0.517900760142739</v>
      </c>
    </row>
    <row r="87" spans="6:18">
      <c r="F87">
        <f t="shared" si="13"/>
        <v>8.4999999999999858</v>
      </c>
      <c r="G87">
        <f t="shared" si="17"/>
        <v>326.95114001245236</v>
      </c>
      <c r="H87">
        <f t="shared" si="26"/>
        <v>1.5292357098384457</v>
      </c>
      <c r="I87" s="4">
        <f t="shared" si="19"/>
        <v>1.9999999999999999E-6</v>
      </c>
      <c r="J87" s="5">
        <f t="shared" si="27"/>
        <v>5.4703211009173772E-7</v>
      </c>
      <c r="K87" s="5">
        <f t="shared" si="28"/>
        <v>3.5197975802425549E-4</v>
      </c>
      <c r="L87" s="5">
        <f t="shared" si="22"/>
        <v>1.826592518386662E-10</v>
      </c>
      <c r="M87" s="6">
        <f t="shared" si="20"/>
        <v>2.2188031419690096E-6</v>
      </c>
      <c r="N87">
        <f t="shared" si="21"/>
        <v>2.1800000000000001E-4</v>
      </c>
      <c r="O87">
        <f t="shared" si="29"/>
        <v>0.15292357098384457</v>
      </c>
      <c r="P87">
        <f t="shared" si="23"/>
        <v>0.81677026376007522</v>
      </c>
      <c r="Q87">
        <f t="shared" si="24"/>
        <v>0.5176626914526089</v>
      </c>
      <c r="R87">
        <f t="shared" si="25"/>
        <v>0.51766269145260957</v>
      </c>
    </row>
    <row r="88" spans="6:18">
      <c r="F88">
        <f t="shared" si="13"/>
        <v>8.5999999999999854</v>
      </c>
      <c r="G88">
        <f t="shared" si="17"/>
        <v>326.95114001245236</v>
      </c>
      <c r="H88">
        <f t="shared" si="26"/>
        <v>1.5292357098384457</v>
      </c>
      <c r="I88" s="4">
        <f t="shared" si="19"/>
        <v>1.9999999999999999E-6</v>
      </c>
      <c r="J88" s="5">
        <f t="shared" si="27"/>
        <v>5.4703211009173772E-7</v>
      </c>
      <c r="K88" s="5">
        <f t="shared" si="28"/>
        <v>3.521797580242555E-4</v>
      </c>
      <c r="L88" s="5">
        <f t="shared" si="22"/>
        <v>1.8297079769941189E-10</v>
      </c>
      <c r="M88" s="6">
        <f t="shared" si="20"/>
        <v>2.2213253705567884E-6</v>
      </c>
      <c r="N88">
        <f t="shared" si="21"/>
        <v>2.1800000000000001E-4</v>
      </c>
      <c r="O88">
        <f t="shared" si="29"/>
        <v>0.15292357098384457</v>
      </c>
      <c r="P88">
        <f t="shared" si="23"/>
        <v>0.81709717587074682</v>
      </c>
      <c r="Q88">
        <f t="shared" si="24"/>
        <v>0.51742516385880033</v>
      </c>
      <c r="R88">
        <f t="shared" si="25"/>
        <v>0.517425163858801</v>
      </c>
    </row>
    <row r="89" spans="6:18">
      <c r="F89">
        <f t="shared" si="13"/>
        <v>8.6999999999999851</v>
      </c>
      <c r="G89">
        <f t="shared" si="17"/>
        <v>326.95114001245236</v>
      </c>
      <c r="H89">
        <f t="shared" si="26"/>
        <v>1.5292357098384457</v>
      </c>
      <c r="I89" s="4">
        <f t="shared" si="19"/>
        <v>1.9999999999999999E-6</v>
      </c>
      <c r="J89" s="5">
        <f t="shared" si="27"/>
        <v>5.4703211009173772E-7</v>
      </c>
      <c r="K89" s="5">
        <f t="shared" si="28"/>
        <v>3.523797580242555E-4</v>
      </c>
      <c r="L89" s="5">
        <f t="shared" si="22"/>
        <v>1.8328269760986665E-10</v>
      </c>
      <c r="M89" s="6">
        <f t="shared" si="20"/>
        <v>2.2238490319043511E-6</v>
      </c>
      <c r="N89">
        <f t="shared" si="21"/>
        <v>2.1800000000000001E-4</v>
      </c>
      <c r="O89">
        <f t="shared" si="29"/>
        <v>0.15292357098384457</v>
      </c>
      <c r="P89">
        <f t="shared" si="23"/>
        <v>0.81742334537857841</v>
      </c>
      <c r="Q89">
        <f t="shared" si="24"/>
        <v>0.51718817582489174</v>
      </c>
      <c r="R89">
        <f t="shared" si="25"/>
        <v>0.51718817582489252</v>
      </c>
    </row>
    <row r="90" spans="6:18">
      <c r="F90">
        <f t="shared" si="13"/>
        <v>8.7999999999999847</v>
      </c>
      <c r="G90">
        <f t="shared" si="17"/>
        <v>326.95114001245236</v>
      </c>
      <c r="H90">
        <f t="shared" si="26"/>
        <v>1.5292357098384457</v>
      </c>
      <c r="I90" s="4">
        <f t="shared" si="19"/>
        <v>1.9999999999999999E-6</v>
      </c>
      <c r="J90" s="5">
        <f t="shared" si="27"/>
        <v>5.4703211009173772E-7</v>
      </c>
      <c r="K90" s="5">
        <f t="shared" si="28"/>
        <v>3.5257975802425551E-4</v>
      </c>
      <c r="L90" s="5">
        <f t="shared" si="22"/>
        <v>1.8359495177109229E-10</v>
      </c>
      <c r="M90" s="6">
        <f t="shared" si="20"/>
        <v>2.2263741260116958E-6</v>
      </c>
      <c r="N90">
        <f t="shared" si="21"/>
        <v>2.1800000000000001E-4</v>
      </c>
      <c r="O90">
        <f t="shared" si="29"/>
        <v>0.15292357098384457</v>
      </c>
      <c r="P90">
        <f t="shared" si="23"/>
        <v>0.81774877439096338</v>
      </c>
      <c r="Q90">
        <f t="shared" si="24"/>
        <v>0.51695172581969462</v>
      </c>
      <c r="R90">
        <f t="shared" si="25"/>
        <v>0.5169517258196954</v>
      </c>
    </row>
    <row r="91" spans="6:18">
      <c r="F91">
        <f t="shared" si="13"/>
        <v>8.8999999999999844</v>
      </c>
      <c r="G91">
        <f t="shared" si="17"/>
        <v>326.95114001245236</v>
      </c>
      <c r="H91">
        <f t="shared" si="26"/>
        <v>1.5292357098384457</v>
      </c>
      <c r="I91" s="4">
        <f t="shared" si="19"/>
        <v>1.9999999999999999E-6</v>
      </c>
      <c r="J91" s="5">
        <f t="shared" si="27"/>
        <v>5.4703211009173772E-7</v>
      </c>
      <c r="K91" s="5">
        <f t="shared" si="28"/>
        <v>3.5277975802425551E-4</v>
      </c>
      <c r="L91" s="5">
        <f t="shared" si="22"/>
        <v>1.8390756038415069E-10</v>
      </c>
      <c r="M91" s="6">
        <f t="shared" si="20"/>
        <v>2.2289006528788219E-6</v>
      </c>
      <c r="N91">
        <f t="shared" si="21"/>
        <v>2.1800000000000001E-4</v>
      </c>
      <c r="O91">
        <f t="shared" si="29"/>
        <v>0.15292357098384457</v>
      </c>
      <c r="P91">
        <f t="shared" si="23"/>
        <v>0.81807346500812295</v>
      </c>
      <c r="Q91">
        <f t="shared" si="24"/>
        <v>0.51671581231723152</v>
      </c>
      <c r="R91">
        <f t="shared" si="25"/>
        <v>0.5167158123172324</v>
      </c>
    </row>
    <row r="92" spans="6:18">
      <c r="F92">
        <f t="shared" ref="F92:F155" si="30">F91+dt</f>
        <v>8.999999999999984</v>
      </c>
      <c r="G92">
        <f t="shared" si="17"/>
        <v>326.95114001245236</v>
      </c>
      <c r="H92">
        <f t="shared" si="26"/>
        <v>1.5292357098384457</v>
      </c>
      <c r="I92" s="4">
        <f t="shared" si="19"/>
        <v>1.9999999999999999E-6</v>
      </c>
      <c r="J92" s="5">
        <f t="shared" si="27"/>
        <v>5.4703211009173772E-7</v>
      </c>
      <c r="K92" s="5">
        <f t="shared" si="28"/>
        <v>3.5297975802425552E-4</v>
      </c>
      <c r="L92" s="5">
        <f t="shared" si="22"/>
        <v>1.8422052365010392E-10</v>
      </c>
      <c r="M92" s="6">
        <f t="shared" si="20"/>
        <v>2.231428612505732E-6</v>
      </c>
      <c r="N92">
        <f t="shared" si="21"/>
        <v>2.1800000000000001E-4</v>
      </c>
      <c r="O92">
        <f t="shared" si="29"/>
        <v>0.15292357098384457</v>
      </c>
      <c r="P92">
        <f t="shared" si="23"/>
        <v>0.81839741932313415</v>
      </c>
      <c r="Q92">
        <f t="shared" si="24"/>
        <v>0.51648043379671593</v>
      </c>
      <c r="R92">
        <f t="shared" si="25"/>
        <v>0.51648043379671682</v>
      </c>
    </row>
    <row r="93" spans="6:18">
      <c r="F93">
        <f t="shared" si="30"/>
        <v>9.0999999999999837</v>
      </c>
      <c r="G93">
        <f t="shared" si="17"/>
        <v>326.95114001245236</v>
      </c>
      <c r="H93">
        <f t="shared" si="26"/>
        <v>1.5292357098384457</v>
      </c>
      <c r="I93" s="4">
        <f t="shared" si="19"/>
        <v>1.9999999999999999E-6</v>
      </c>
      <c r="J93" s="5">
        <f t="shared" si="27"/>
        <v>5.4703211009173772E-7</v>
      </c>
      <c r="K93" s="5">
        <f t="shared" si="28"/>
        <v>3.5317975802425552E-4</v>
      </c>
      <c r="L93" s="5">
        <f t="shared" si="22"/>
        <v>1.8453384177001379E-10</v>
      </c>
      <c r="M93" s="6">
        <f t="shared" si="20"/>
        <v>2.233958004892424E-6</v>
      </c>
      <c r="N93">
        <f t="shared" si="21"/>
        <v>2.1800000000000001E-4</v>
      </c>
      <c r="O93">
        <f t="shared" si="29"/>
        <v>0.15292357098384457</v>
      </c>
      <c r="P93">
        <f t="shared" si="23"/>
        <v>0.81872063942195838</v>
      </c>
      <c r="Q93">
        <f t="shared" si="24"/>
        <v>0.51624558874253135</v>
      </c>
      <c r="R93">
        <f t="shared" si="25"/>
        <v>0.51624558874253224</v>
      </c>
    </row>
    <row r="94" spans="6:18">
      <c r="F94">
        <f t="shared" si="30"/>
        <v>9.1999999999999833</v>
      </c>
      <c r="G94">
        <f t="shared" si="17"/>
        <v>326.95114001245236</v>
      </c>
      <c r="H94">
        <f t="shared" si="26"/>
        <v>1.5292357098384457</v>
      </c>
      <c r="I94" s="4">
        <f t="shared" si="19"/>
        <v>1.9999999999999999E-6</v>
      </c>
      <c r="J94" s="5">
        <f t="shared" si="27"/>
        <v>5.4703211009173772E-7</v>
      </c>
      <c r="K94" s="5">
        <f t="shared" si="28"/>
        <v>3.5337975802425553E-4</v>
      </c>
      <c r="L94" s="5">
        <f t="shared" si="22"/>
        <v>1.8484751494494235E-10</v>
      </c>
      <c r="M94" s="6">
        <f t="shared" si="20"/>
        <v>2.2364888300388987E-6</v>
      </c>
      <c r="N94">
        <f t="shared" si="21"/>
        <v>2.1800000000000001E-4</v>
      </c>
      <c r="O94">
        <f t="shared" si="29"/>
        <v>0.15292357098384457</v>
      </c>
      <c r="P94">
        <f t="shared" si="23"/>
        <v>0.81904312738346963</v>
      </c>
      <c r="Q94">
        <f t="shared" si="24"/>
        <v>0.51601127564421079</v>
      </c>
      <c r="R94">
        <f t="shared" si="25"/>
        <v>0.51601127564421168</v>
      </c>
    </row>
    <row r="95" spans="6:18">
      <c r="F95">
        <f t="shared" si="30"/>
        <v>9.2999999999999829</v>
      </c>
      <c r="G95">
        <f t="shared" si="17"/>
        <v>326.95114001245236</v>
      </c>
      <c r="H95">
        <f t="shared" si="26"/>
        <v>1.5292357098384457</v>
      </c>
      <c r="I95" s="4">
        <f t="shared" si="19"/>
        <v>1.9999999999999999E-6</v>
      </c>
      <c r="J95" s="5">
        <f t="shared" si="27"/>
        <v>5.4703211009173772E-7</v>
      </c>
      <c r="K95" s="5">
        <f t="shared" si="28"/>
        <v>3.5357975802425553E-4</v>
      </c>
      <c r="L95" s="5">
        <f t="shared" si="22"/>
        <v>1.8516154337595145E-10</v>
      </c>
      <c r="M95" s="6">
        <f t="shared" si="20"/>
        <v>2.2390210879451558E-6</v>
      </c>
      <c r="N95">
        <f t="shared" si="21"/>
        <v>2.1800000000000001E-4</v>
      </c>
      <c r="O95">
        <f t="shared" si="29"/>
        <v>0.15292357098384457</v>
      </c>
      <c r="P95">
        <f t="shared" si="23"/>
        <v>0.81936488527948226</v>
      </c>
      <c r="Q95">
        <f t="shared" si="24"/>
        <v>0.51577749299641651</v>
      </c>
      <c r="R95">
        <f t="shared" si="25"/>
        <v>0.51577749299641751</v>
      </c>
    </row>
    <row r="96" spans="6:18">
      <c r="F96">
        <f t="shared" si="30"/>
        <v>9.3999999999999826</v>
      </c>
      <c r="G96">
        <f t="shared" si="17"/>
        <v>326.95114001245236</v>
      </c>
      <c r="H96">
        <f t="shared" si="26"/>
        <v>1.5292357098384457</v>
      </c>
      <c r="I96" s="4">
        <f t="shared" si="19"/>
        <v>1.9999999999999999E-6</v>
      </c>
      <c r="J96" s="5">
        <f t="shared" si="27"/>
        <v>5.4703211009173772E-7</v>
      </c>
      <c r="K96" s="5">
        <f t="shared" si="28"/>
        <v>3.5377975802425554E-4</v>
      </c>
      <c r="L96" s="5">
        <f t="shared" si="22"/>
        <v>1.8547592726410302E-10</v>
      </c>
      <c r="M96" s="6">
        <f t="shared" si="20"/>
        <v>2.241554778611196E-6</v>
      </c>
      <c r="N96">
        <f t="shared" si="21"/>
        <v>2.1800000000000001E-4</v>
      </c>
      <c r="O96">
        <f t="shared" si="29"/>
        <v>0.15292357098384457</v>
      </c>
      <c r="P96">
        <f t="shared" si="23"/>
        <v>0.81968591517477951</v>
      </c>
      <c r="Q96">
        <f t="shared" si="24"/>
        <v>0.51554423929892002</v>
      </c>
      <c r="R96">
        <f t="shared" si="25"/>
        <v>0.5155442392989209</v>
      </c>
    </row>
    <row r="97" spans="6:18">
      <c r="F97">
        <f t="shared" si="30"/>
        <v>9.4999999999999822</v>
      </c>
      <c r="G97">
        <f t="shared" si="17"/>
        <v>326.95114001245236</v>
      </c>
      <c r="H97">
        <f t="shared" si="26"/>
        <v>1.5292357098384457</v>
      </c>
      <c r="I97" s="4">
        <f t="shared" si="19"/>
        <v>1.9999999999999999E-6</v>
      </c>
      <c r="J97" s="5">
        <f t="shared" si="27"/>
        <v>5.4703211009173772E-7</v>
      </c>
      <c r="K97" s="5">
        <f t="shared" si="28"/>
        <v>3.5397975802425554E-4</v>
      </c>
      <c r="L97" s="5">
        <f t="shared" si="22"/>
        <v>1.85790666810459E-10</v>
      </c>
      <c r="M97" s="6">
        <f t="shared" si="20"/>
        <v>2.2440899020370181E-6</v>
      </c>
      <c r="N97">
        <f t="shared" si="21"/>
        <v>2.1800000000000001E-4</v>
      </c>
      <c r="O97">
        <f t="shared" si="29"/>
        <v>0.15292357098384457</v>
      </c>
      <c r="P97">
        <f t="shared" si="23"/>
        <v>0.82000621912714078</v>
      </c>
      <c r="Q97">
        <f t="shared" si="24"/>
        <v>0.51531151305658096</v>
      </c>
      <c r="R97">
        <f t="shared" si="25"/>
        <v>0.51531151305658185</v>
      </c>
    </row>
    <row r="98" spans="6:18">
      <c r="F98">
        <f t="shared" si="30"/>
        <v>9.5999999999999819</v>
      </c>
      <c r="G98">
        <f t="shared" si="17"/>
        <v>326.95114001245236</v>
      </c>
      <c r="H98">
        <f t="shared" si="26"/>
        <v>1.5292357098384457</v>
      </c>
      <c r="I98" s="4">
        <f t="shared" si="19"/>
        <v>1.9999999999999999E-6</v>
      </c>
      <c r="J98" s="5">
        <f t="shared" si="27"/>
        <v>5.4703211009173772E-7</v>
      </c>
      <c r="K98" s="5">
        <f t="shared" si="28"/>
        <v>3.5417975802425555E-4</v>
      </c>
      <c r="L98" s="5">
        <f t="shared" si="22"/>
        <v>1.8610576221608135E-10</v>
      </c>
      <c r="M98" s="6">
        <f t="shared" si="20"/>
        <v>2.2466264582226234E-6</v>
      </c>
      <c r="N98">
        <f t="shared" si="21"/>
        <v>2.1800000000000001E-4</v>
      </c>
      <c r="O98">
        <f t="shared" si="29"/>
        <v>0.15292357098384457</v>
      </c>
      <c r="P98">
        <f t="shared" si="23"/>
        <v>0.82032579918736959</v>
      </c>
      <c r="Q98">
        <f t="shared" si="24"/>
        <v>0.51507931277932784</v>
      </c>
      <c r="R98">
        <f t="shared" si="25"/>
        <v>0.51507931277932884</v>
      </c>
    </row>
    <row r="99" spans="6:18">
      <c r="F99">
        <f t="shared" si="30"/>
        <v>9.6999999999999815</v>
      </c>
      <c r="G99">
        <f t="shared" si="17"/>
        <v>326.95114001245236</v>
      </c>
      <c r="H99">
        <f t="shared" si="26"/>
        <v>1.5292357098384457</v>
      </c>
      <c r="I99" s="4">
        <f t="shared" si="19"/>
        <v>1.9999999999999999E-6</v>
      </c>
      <c r="J99" s="5">
        <f t="shared" si="27"/>
        <v>5.4703211009173772E-7</v>
      </c>
      <c r="K99" s="5">
        <f t="shared" si="28"/>
        <v>3.5437975802425555E-4</v>
      </c>
      <c r="L99" s="5">
        <f t="shared" si="22"/>
        <v>1.8642121368203193E-10</v>
      </c>
      <c r="M99" s="6">
        <f t="shared" si="20"/>
        <v>2.2491644471680106E-6</v>
      </c>
      <c r="N99">
        <f t="shared" si="21"/>
        <v>2.1800000000000001E-4</v>
      </c>
      <c r="O99">
        <f t="shared" si="29"/>
        <v>0.15292357098384457</v>
      </c>
      <c r="P99">
        <f t="shared" si="23"/>
        <v>0.82064465739932102</v>
      </c>
      <c r="Q99">
        <f t="shared" si="24"/>
        <v>0.51484763698213776</v>
      </c>
      <c r="R99">
        <f t="shared" si="25"/>
        <v>0.51484763698213876</v>
      </c>
    </row>
    <row r="100" spans="6:18">
      <c r="F100">
        <f t="shared" si="30"/>
        <v>9.7999999999999812</v>
      </c>
      <c r="G100">
        <f t="shared" si="17"/>
        <v>326.95114001245236</v>
      </c>
      <c r="H100">
        <f t="shared" si="26"/>
        <v>1.5292357098384457</v>
      </c>
      <c r="I100" s="4">
        <f t="shared" si="19"/>
        <v>1.9999999999999999E-6</v>
      </c>
      <c r="J100" s="5">
        <f t="shared" si="27"/>
        <v>5.4703211009173772E-7</v>
      </c>
      <c r="K100" s="5">
        <f t="shared" si="28"/>
        <v>3.5457975802425556E-4</v>
      </c>
      <c r="L100" s="5">
        <f t="shared" si="22"/>
        <v>1.867370214093728E-10</v>
      </c>
      <c r="M100" s="6">
        <f t="shared" si="20"/>
        <v>2.2517038688731817E-6</v>
      </c>
      <c r="N100">
        <f t="shared" si="21"/>
        <v>2.1800000000000001E-4</v>
      </c>
      <c r="O100">
        <f t="shared" si="29"/>
        <v>0.15292357098384457</v>
      </c>
      <c r="P100">
        <f t="shared" si="23"/>
        <v>0.82096279579992959</v>
      </c>
      <c r="Q100">
        <f t="shared" si="24"/>
        <v>0.51461648418501627</v>
      </c>
      <c r="R100">
        <f t="shared" si="25"/>
        <v>0.51461648418501726</v>
      </c>
    </row>
    <row r="101" spans="6:18">
      <c r="F101">
        <f t="shared" si="30"/>
        <v>9.8999999999999808</v>
      </c>
      <c r="G101">
        <f t="shared" si="17"/>
        <v>326.95114001245236</v>
      </c>
      <c r="H101">
        <f t="shared" si="26"/>
        <v>1.5292357098384457</v>
      </c>
      <c r="I101" s="4">
        <f t="shared" si="19"/>
        <v>1.9999999999999999E-6</v>
      </c>
      <c r="J101" s="5">
        <f t="shared" si="27"/>
        <v>5.4703211009173772E-7</v>
      </c>
      <c r="K101" s="5">
        <f t="shared" si="28"/>
        <v>3.5477975802425556E-4</v>
      </c>
      <c r="L101" s="5">
        <f t="shared" si="22"/>
        <v>1.8705318559916573E-10</v>
      </c>
      <c r="M101" s="6">
        <f t="shared" si="20"/>
        <v>2.2542447233381344E-6</v>
      </c>
      <c r="N101">
        <f t="shared" si="21"/>
        <v>2.1800000000000001E-4</v>
      </c>
      <c r="O101">
        <f t="shared" si="29"/>
        <v>0.15292357098384457</v>
      </c>
      <c r="P101">
        <f t="shared" si="23"/>
        <v>0.82128021641923576</v>
      </c>
      <c r="Q101">
        <f t="shared" si="24"/>
        <v>0.51438585291297767</v>
      </c>
      <c r="R101">
        <f t="shared" si="25"/>
        <v>0.51438585291297867</v>
      </c>
    </row>
    <row r="102" spans="6:18">
      <c r="F102">
        <f t="shared" si="30"/>
        <v>9.9999999999999805</v>
      </c>
      <c r="G102">
        <f t="shared" si="17"/>
        <v>326.95114001245236</v>
      </c>
      <c r="H102">
        <f t="shared" si="26"/>
        <v>1.5292357098384457</v>
      </c>
      <c r="I102" s="4">
        <f t="shared" si="19"/>
        <v>1.9999999999999999E-6</v>
      </c>
      <c r="J102" s="5">
        <f t="shared" si="27"/>
        <v>5.4703211009173772E-7</v>
      </c>
      <c r="K102" s="5">
        <f t="shared" si="28"/>
        <v>3.5497975802425557E-4</v>
      </c>
      <c r="L102" s="5">
        <f t="shared" si="22"/>
        <v>1.8736970645247278E-10</v>
      </c>
      <c r="M102" s="6">
        <f t="shared" si="20"/>
        <v>2.2567870105628697E-6</v>
      </c>
      <c r="N102">
        <f t="shared" si="21"/>
        <v>2.1800000000000001E-4</v>
      </c>
      <c r="O102">
        <f t="shared" si="29"/>
        <v>0.15292357098384457</v>
      </c>
      <c r="P102">
        <f t="shared" si="23"/>
        <v>0.82159692128041395</v>
      </c>
      <c r="Q102">
        <f t="shared" si="24"/>
        <v>0.51415574169602529</v>
      </c>
      <c r="R102">
        <f t="shared" si="25"/>
        <v>0.51415574169602629</v>
      </c>
    </row>
    <row r="103" spans="6:18">
      <c r="F103">
        <f t="shared" si="30"/>
        <v>10.09999999999998</v>
      </c>
      <c r="G103">
        <f t="shared" si="17"/>
        <v>326.95114001245236</v>
      </c>
      <c r="H103">
        <f t="shared" si="26"/>
        <v>1.5292357098384457</v>
      </c>
      <c r="I103" s="4">
        <f t="shared" si="19"/>
        <v>1.9999999999999999E-6</v>
      </c>
      <c r="J103" s="5">
        <f t="shared" si="27"/>
        <v>5.4703211009173772E-7</v>
      </c>
      <c r="K103" s="5">
        <f t="shared" si="28"/>
        <v>3.5517975802425557E-4</v>
      </c>
      <c r="L103" s="5">
        <f t="shared" si="22"/>
        <v>1.8768658417035572E-10</v>
      </c>
      <c r="M103" s="6">
        <f t="shared" si="20"/>
        <v>2.2593307305473866E-6</v>
      </c>
      <c r="N103">
        <f t="shared" si="21"/>
        <v>2.1800000000000001E-4</v>
      </c>
      <c r="O103">
        <f t="shared" si="29"/>
        <v>0.15292357098384457</v>
      </c>
      <c r="P103">
        <f t="shared" si="23"/>
        <v>0.82191291239979924</v>
      </c>
      <c r="Q103">
        <f t="shared" si="24"/>
        <v>0.51392614906913159</v>
      </c>
      <c r="R103">
        <f t="shared" si="25"/>
        <v>0.51392614906913259</v>
      </c>
    </row>
    <row r="104" spans="6:18">
      <c r="F104">
        <f t="shared" si="30"/>
        <v>10.19999999999998</v>
      </c>
      <c r="G104">
        <f t="shared" si="17"/>
        <v>326.95114001245236</v>
      </c>
      <c r="H104">
        <f t="shared" si="26"/>
        <v>1.5292357098384457</v>
      </c>
      <c r="I104" s="4">
        <f t="shared" si="19"/>
        <v>1.9999999999999999E-6</v>
      </c>
      <c r="J104" s="5">
        <f t="shared" si="27"/>
        <v>5.4703211009173772E-7</v>
      </c>
      <c r="K104" s="5">
        <f t="shared" si="28"/>
        <v>3.5537975802425558E-4</v>
      </c>
      <c r="L104" s="5">
        <f t="shared" si="22"/>
        <v>1.880038189538767E-10</v>
      </c>
      <c r="M104" s="6">
        <f t="shared" si="20"/>
        <v>2.2618758832916878E-6</v>
      </c>
      <c r="N104">
        <f t="shared" si="21"/>
        <v>2.1800000000000001E-4</v>
      </c>
      <c r="O104">
        <f t="shared" si="29"/>
        <v>0.15292357098384457</v>
      </c>
      <c r="P104">
        <f t="shared" si="23"/>
        <v>0.82222819178691431</v>
      </c>
      <c r="Q104">
        <f t="shared" si="24"/>
        <v>0.51369707357221894</v>
      </c>
      <c r="R104">
        <f t="shared" si="25"/>
        <v>0.51369707357221994</v>
      </c>
    </row>
    <row r="105" spans="6:18">
      <c r="F105">
        <f t="shared" si="30"/>
        <v>10.299999999999979</v>
      </c>
      <c r="G105">
        <f t="shared" si="17"/>
        <v>326.95114001245236</v>
      </c>
      <c r="H105">
        <f t="shared" si="26"/>
        <v>1.5292357098384457</v>
      </c>
      <c r="I105" s="4">
        <f t="shared" si="19"/>
        <v>1.9999999999999999E-6</v>
      </c>
      <c r="J105" s="5">
        <f t="shared" si="27"/>
        <v>5.4703211009173772E-7</v>
      </c>
      <c r="K105" s="5">
        <f t="shared" si="28"/>
        <v>3.5557975802425558E-4</v>
      </c>
      <c r="L105" s="5">
        <f t="shared" si="22"/>
        <v>1.8832141100409751E-10</v>
      </c>
      <c r="M105" s="6">
        <f t="shared" si="20"/>
        <v>2.264422468795771E-6</v>
      </c>
      <c r="N105">
        <f t="shared" si="21"/>
        <v>2.1800000000000001E-4</v>
      </c>
      <c r="O105">
        <f t="shared" si="29"/>
        <v>0.15292357098384457</v>
      </c>
      <c r="P105">
        <f t="shared" si="23"/>
        <v>0.82254276144449645</v>
      </c>
      <c r="Q105">
        <f t="shared" si="24"/>
        <v>0.51346851375013969</v>
      </c>
      <c r="R105">
        <f t="shared" si="25"/>
        <v>0.51346851375014069</v>
      </c>
    </row>
    <row r="106" spans="6:18">
      <c r="F106">
        <f t="shared" si="30"/>
        <v>10.399999999999979</v>
      </c>
      <c r="G106">
        <f t="shared" si="17"/>
        <v>326.95114001245236</v>
      </c>
      <c r="H106">
        <f t="shared" si="26"/>
        <v>1.5292357098384457</v>
      </c>
      <c r="I106" s="4">
        <f t="shared" si="19"/>
        <v>1.9999999999999999E-6</v>
      </c>
      <c r="J106" s="5">
        <f t="shared" si="27"/>
        <v>5.4703211009173772E-7</v>
      </c>
      <c r="K106" s="5">
        <f t="shared" si="28"/>
        <v>3.5577975802425558E-4</v>
      </c>
      <c r="L106" s="5">
        <f t="shared" si="22"/>
        <v>1.8863936052208003E-10</v>
      </c>
      <c r="M106" s="6">
        <f t="shared" si="20"/>
        <v>2.266970487059636E-6</v>
      </c>
      <c r="N106">
        <f t="shared" si="21"/>
        <v>2.1800000000000001E-4</v>
      </c>
      <c r="O106">
        <f t="shared" si="29"/>
        <v>0.15292357098384457</v>
      </c>
      <c r="P106">
        <f t="shared" si="23"/>
        <v>0.82285662336852405</v>
      </c>
      <c r="Q106">
        <f t="shared" si="24"/>
        <v>0.51324046815265723</v>
      </c>
      <c r="R106">
        <f t="shared" si="25"/>
        <v>0.51324046815265811</v>
      </c>
    </row>
    <row r="107" spans="6:18">
      <c r="F107">
        <f t="shared" si="30"/>
        <v>10.499999999999979</v>
      </c>
      <c r="G107">
        <f t="shared" si="17"/>
        <v>326.95114001245236</v>
      </c>
      <c r="H107">
        <f t="shared" si="26"/>
        <v>1.5292357098384457</v>
      </c>
      <c r="I107" s="4">
        <f t="shared" si="19"/>
        <v>1.9999999999999999E-6</v>
      </c>
      <c r="J107" s="5">
        <f t="shared" si="27"/>
        <v>5.4703211009173772E-7</v>
      </c>
      <c r="K107" s="5">
        <f t="shared" si="28"/>
        <v>3.5597975802425559E-4</v>
      </c>
      <c r="L107" s="5">
        <f t="shared" si="22"/>
        <v>1.8895766770888636E-10</v>
      </c>
      <c r="M107" s="6">
        <f t="shared" si="20"/>
        <v>2.2695199380832851E-6</v>
      </c>
      <c r="N107">
        <f t="shared" si="21"/>
        <v>2.1800000000000001E-4</v>
      </c>
      <c r="O107">
        <f t="shared" si="29"/>
        <v>0.15292357098384457</v>
      </c>
      <c r="P107">
        <f t="shared" si="23"/>
        <v>0.82316977954824333</v>
      </c>
      <c r="Q107">
        <f t="shared" si="24"/>
        <v>0.51301293533442616</v>
      </c>
      <c r="R107">
        <f t="shared" si="25"/>
        <v>0.51301293533442693</v>
      </c>
    </row>
    <row r="108" spans="6:18">
      <c r="F108">
        <f t="shared" si="30"/>
        <v>10.599999999999978</v>
      </c>
      <c r="G108">
        <f t="shared" si="17"/>
        <v>326.95114001245236</v>
      </c>
      <c r="H108">
        <f t="shared" si="26"/>
        <v>1.5292357098384457</v>
      </c>
      <c r="I108" s="4">
        <f t="shared" si="19"/>
        <v>1.9999999999999999E-6</v>
      </c>
      <c r="J108" s="5">
        <f t="shared" si="27"/>
        <v>5.4703211009173772E-7</v>
      </c>
      <c r="K108" s="5">
        <f t="shared" si="28"/>
        <v>3.5617975802425559E-4</v>
      </c>
      <c r="L108" s="5">
        <f t="shared" si="22"/>
        <v>1.8927633276557824E-10</v>
      </c>
      <c r="M108" s="6">
        <f t="shared" si="20"/>
        <v>2.2720708218667152E-6</v>
      </c>
      <c r="N108">
        <f t="shared" si="21"/>
        <v>2.1800000000000001E-4</v>
      </c>
      <c r="O108">
        <f t="shared" si="29"/>
        <v>0.15292357098384457</v>
      </c>
      <c r="P108">
        <f t="shared" si="23"/>
        <v>0.82348223196619486</v>
      </c>
      <c r="Q108">
        <f t="shared" si="24"/>
        <v>0.51278591385497341</v>
      </c>
      <c r="R108">
        <f t="shared" si="25"/>
        <v>0.51278591385497418</v>
      </c>
    </row>
    <row r="109" spans="6:18">
      <c r="F109">
        <f t="shared" si="30"/>
        <v>10.699999999999978</v>
      </c>
      <c r="G109">
        <f t="shared" si="17"/>
        <v>326.95114001245236</v>
      </c>
      <c r="H109">
        <f t="shared" si="26"/>
        <v>1.5292357098384457</v>
      </c>
      <c r="I109" s="4">
        <f t="shared" si="19"/>
        <v>1.9999999999999999E-6</v>
      </c>
      <c r="J109" s="5">
        <f t="shared" si="27"/>
        <v>5.4703211009173772E-7</v>
      </c>
      <c r="K109" s="5">
        <f t="shared" si="28"/>
        <v>3.563797580242556E-4</v>
      </c>
      <c r="L109" s="5">
        <f t="shared" si="22"/>
        <v>1.8959535589321776E-10</v>
      </c>
      <c r="M109" s="6">
        <f t="shared" si="20"/>
        <v>2.2746231384099289E-6</v>
      </c>
      <c r="N109">
        <f t="shared" si="21"/>
        <v>2.1800000000000001E-4</v>
      </c>
      <c r="O109">
        <f t="shared" si="29"/>
        <v>0.15292357098384457</v>
      </c>
      <c r="P109">
        <f t="shared" si="23"/>
        <v>0.82379398259823999</v>
      </c>
      <c r="Q109">
        <f t="shared" si="24"/>
        <v>0.51255940227867891</v>
      </c>
      <c r="R109">
        <f t="shared" si="25"/>
        <v>0.5125594022786798</v>
      </c>
    </row>
    <row r="110" spans="6:18">
      <c r="F110">
        <f t="shared" si="30"/>
        <v>10.799999999999978</v>
      </c>
      <c r="G110">
        <f t="shared" si="17"/>
        <v>326.95114001245236</v>
      </c>
      <c r="H110">
        <f t="shared" si="26"/>
        <v>1.5292357098384457</v>
      </c>
      <c r="I110" s="4">
        <f t="shared" si="19"/>
        <v>1.9999999999999999E-6</v>
      </c>
      <c r="J110" s="5">
        <f t="shared" si="27"/>
        <v>5.4703211009173772E-7</v>
      </c>
      <c r="K110" s="5">
        <f t="shared" si="28"/>
        <v>3.565797580242556E-4</v>
      </c>
      <c r="L110" s="5">
        <f t="shared" si="22"/>
        <v>1.8991473729286682E-10</v>
      </c>
      <c r="M110" s="6">
        <f t="shared" si="20"/>
        <v>2.2771768877129253E-6</v>
      </c>
      <c r="N110">
        <f t="shared" si="21"/>
        <v>2.1800000000000001E-4</v>
      </c>
      <c r="O110">
        <f t="shared" si="29"/>
        <v>0.15292357098384457</v>
      </c>
      <c r="P110">
        <f t="shared" si="23"/>
        <v>0.82410503341358676</v>
      </c>
      <c r="Q110">
        <f t="shared" si="24"/>
        <v>0.51233339917475684</v>
      </c>
      <c r="R110">
        <f t="shared" si="25"/>
        <v>0.51233339917475773</v>
      </c>
    </row>
    <row r="111" spans="6:18">
      <c r="F111">
        <f t="shared" si="30"/>
        <v>10.899999999999977</v>
      </c>
      <c r="G111">
        <f t="shared" si="17"/>
        <v>326.95114001245236</v>
      </c>
      <c r="H111">
        <f t="shared" si="26"/>
        <v>1.5292357098384457</v>
      </c>
      <c r="I111" s="4">
        <f t="shared" si="19"/>
        <v>1.9999999999999999E-6</v>
      </c>
      <c r="J111" s="5">
        <f t="shared" si="27"/>
        <v>5.4703211009173772E-7</v>
      </c>
      <c r="K111" s="5">
        <f t="shared" si="28"/>
        <v>3.5677975802425561E-4</v>
      </c>
      <c r="L111" s="5">
        <f t="shared" si="22"/>
        <v>1.9023447716558726E-10</v>
      </c>
      <c r="M111" s="6">
        <f t="shared" si="20"/>
        <v>2.279732069775704E-6</v>
      </c>
      <c r="N111">
        <f t="shared" si="21"/>
        <v>2.1800000000000001E-4</v>
      </c>
      <c r="O111">
        <f t="shared" si="29"/>
        <v>0.15292357098384457</v>
      </c>
      <c r="P111">
        <f t="shared" si="23"/>
        <v>0.82441538637481615</v>
      </c>
      <c r="Q111">
        <f t="shared" si="24"/>
        <v>0.51210790311723631</v>
      </c>
      <c r="R111">
        <f t="shared" si="25"/>
        <v>0.5121079031172372</v>
      </c>
    </row>
    <row r="112" spans="6:18">
      <c r="F112">
        <f t="shared" si="30"/>
        <v>10.999999999999977</v>
      </c>
      <c r="G112">
        <f t="shared" si="17"/>
        <v>326.95114001245236</v>
      </c>
      <c r="H112">
        <f t="shared" si="26"/>
        <v>1.5292357098384457</v>
      </c>
      <c r="I112" s="4">
        <f t="shared" si="19"/>
        <v>1.9999999999999999E-6</v>
      </c>
      <c r="J112" s="5">
        <f t="shared" si="27"/>
        <v>5.4703211009173772E-7</v>
      </c>
      <c r="K112" s="5">
        <f t="shared" si="28"/>
        <v>3.5697975802425561E-4</v>
      </c>
      <c r="L112" s="5">
        <f t="shared" si="22"/>
        <v>1.9055457571244101E-10</v>
      </c>
      <c r="M112" s="6">
        <f t="shared" si="20"/>
        <v>2.2822886845982646E-6</v>
      </c>
      <c r="N112">
        <f t="shared" si="21"/>
        <v>2.1800000000000001E-4</v>
      </c>
      <c r="O112">
        <f t="shared" si="29"/>
        <v>0.15292357098384457</v>
      </c>
      <c r="P112">
        <f t="shared" si="23"/>
        <v>0.82472504343790842</v>
      </c>
      <c r="Q112">
        <f t="shared" si="24"/>
        <v>0.51188291268494246</v>
      </c>
      <c r="R112">
        <f t="shared" si="25"/>
        <v>0.51188291268494324</v>
      </c>
    </row>
    <row r="113" spans="6:18">
      <c r="F113">
        <f t="shared" si="30"/>
        <v>11.099999999999977</v>
      </c>
      <c r="G113">
        <f t="shared" si="17"/>
        <v>326.95114001245236</v>
      </c>
      <c r="H113">
        <f t="shared" si="26"/>
        <v>1.5292357098384457</v>
      </c>
      <c r="I113" s="4">
        <f t="shared" si="19"/>
        <v>1.9999999999999999E-6</v>
      </c>
      <c r="J113" s="5">
        <f t="shared" si="27"/>
        <v>5.4703211009173772E-7</v>
      </c>
      <c r="K113" s="5">
        <f t="shared" si="28"/>
        <v>3.5717975802425562E-4</v>
      </c>
      <c r="L113" s="5">
        <f t="shared" si="22"/>
        <v>1.9087503313449007E-10</v>
      </c>
      <c r="M113" s="6">
        <f t="shared" si="20"/>
        <v>2.2848467321806076E-6</v>
      </c>
      <c r="N113">
        <f t="shared" si="21"/>
        <v>2.1800000000000001E-4</v>
      </c>
      <c r="O113">
        <f t="shared" si="29"/>
        <v>0.15292357098384457</v>
      </c>
      <c r="P113">
        <f t="shared" si="23"/>
        <v>0.82503400655226855</v>
      </c>
      <c r="Q113">
        <f t="shared" si="24"/>
        <v>0.51165842646147774</v>
      </c>
      <c r="R113">
        <f t="shared" si="25"/>
        <v>0.51165842646147852</v>
      </c>
    </row>
    <row r="114" spans="6:18">
      <c r="F114">
        <f t="shared" si="30"/>
        <v>11.199999999999976</v>
      </c>
      <c r="G114">
        <f t="shared" si="17"/>
        <v>326.95114001245236</v>
      </c>
      <c r="H114">
        <f t="shared" si="26"/>
        <v>1.5292357098384457</v>
      </c>
      <c r="I114" s="4">
        <f t="shared" si="19"/>
        <v>1.9999999999999999E-6</v>
      </c>
      <c r="J114" s="5">
        <f t="shared" si="27"/>
        <v>5.4703211009173772E-7</v>
      </c>
      <c r="K114" s="5">
        <f t="shared" si="28"/>
        <v>3.5737975802425562E-4</v>
      </c>
      <c r="L114" s="5">
        <f t="shared" si="22"/>
        <v>1.9119584963279642E-10</v>
      </c>
      <c r="M114" s="6">
        <f t="shared" si="20"/>
        <v>2.2874062125227345E-6</v>
      </c>
      <c r="N114">
        <f t="shared" si="21"/>
        <v>2.1800000000000001E-4</v>
      </c>
      <c r="O114">
        <f t="shared" si="29"/>
        <v>0.15292357098384457</v>
      </c>
      <c r="P114">
        <f t="shared" si="23"/>
        <v>0.82534227766075219</v>
      </c>
      <c r="Q114">
        <f t="shared" si="24"/>
        <v>0.51143444303520325</v>
      </c>
      <c r="R114">
        <f t="shared" si="25"/>
        <v>0.51143444303520413</v>
      </c>
    </row>
    <row r="115" spans="6:18">
      <c r="F115">
        <f t="shared" si="30"/>
        <v>11.299999999999976</v>
      </c>
      <c r="G115">
        <f t="shared" si="17"/>
        <v>326.95114001245236</v>
      </c>
      <c r="H115">
        <f t="shared" si="26"/>
        <v>1.5292357098384457</v>
      </c>
      <c r="I115" s="4">
        <f t="shared" si="19"/>
        <v>1.9999999999999999E-6</v>
      </c>
      <c r="J115" s="5">
        <f t="shared" si="27"/>
        <v>5.4703211009173772E-7</v>
      </c>
      <c r="K115" s="5">
        <f t="shared" si="28"/>
        <v>3.5757975802425563E-4</v>
      </c>
      <c r="L115" s="5">
        <f t="shared" si="22"/>
        <v>1.9151702540842188E-10</v>
      </c>
      <c r="M115" s="6">
        <f t="shared" si="20"/>
        <v>2.2899671256246433E-6</v>
      </c>
      <c r="N115">
        <f t="shared" si="21"/>
        <v>2.1800000000000001E-4</v>
      </c>
      <c r="O115">
        <f t="shared" si="29"/>
        <v>0.15292357098384457</v>
      </c>
      <c r="P115">
        <f t="shared" si="23"/>
        <v>0.82564985869969165</v>
      </c>
      <c r="Q115">
        <f t="shared" si="24"/>
        <v>0.51121096099922025</v>
      </c>
      <c r="R115">
        <f t="shared" si="25"/>
        <v>0.51121096099922114</v>
      </c>
    </row>
    <row r="116" spans="6:18">
      <c r="F116">
        <f t="shared" si="30"/>
        <v>11.399999999999975</v>
      </c>
      <c r="G116">
        <f t="shared" si="17"/>
        <v>326.95114001245236</v>
      </c>
      <c r="H116">
        <f t="shared" si="26"/>
        <v>1.5292357098384457</v>
      </c>
      <c r="I116" s="4">
        <f t="shared" si="19"/>
        <v>1.9999999999999999E-6</v>
      </c>
      <c r="J116" s="5">
        <f t="shared" si="27"/>
        <v>5.4703211009173772E-7</v>
      </c>
      <c r="K116" s="5">
        <f t="shared" si="28"/>
        <v>3.5777975802425563E-4</v>
      </c>
      <c r="L116" s="5">
        <f t="shared" si="22"/>
        <v>1.9183856066242847E-10</v>
      </c>
      <c r="M116" s="6">
        <f t="shared" si="20"/>
        <v>2.2925294714863345E-6</v>
      </c>
      <c r="N116">
        <f t="shared" si="21"/>
        <v>2.1800000000000001E-4</v>
      </c>
      <c r="O116">
        <f t="shared" si="29"/>
        <v>0.15292357098384457</v>
      </c>
      <c r="P116">
        <f t="shared" si="23"/>
        <v>0.82595675159892046</v>
      </c>
      <c r="Q116">
        <f t="shared" si="24"/>
        <v>0.51098797895135106</v>
      </c>
      <c r="R116">
        <f t="shared" si="25"/>
        <v>0.51098797895135206</v>
      </c>
    </row>
    <row r="117" spans="6:18">
      <c r="F117">
        <f t="shared" si="30"/>
        <v>11.499999999999975</v>
      </c>
      <c r="G117">
        <f t="shared" si="17"/>
        <v>326.95114001245236</v>
      </c>
      <c r="H117">
        <f t="shared" si="26"/>
        <v>1.5292357098384457</v>
      </c>
      <c r="I117" s="4">
        <f t="shared" si="19"/>
        <v>1.9999999999999999E-6</v>
      </c>
      <c r="J117" s="5">
        <f t="shared" si="27"/>
        <v>5.4703211009173772E-7</v>
      </c>
      <c r="K117" s="5">
        <f t="shared" si="28"/>
        <v>3.5797975802425564E-4</v>
      </c>
      <c r="L117" s="5">
        <f t="shared" si="22"/>
        <v>1.9216045559587803E-10</v>
      </c>
      <c r="M117" s="6">
        <f t="shared" si="20"/>
        <v>2.2950932501078088E-6</v>
      </c>
      <c r="N117">
        <f t="shared" si="21"/>
        <v>2.1800000000000001E-4</v>
      </c>
      <c r="O117">
        <f t="shared" si="29"/>
        <v>0.15292357098384457</v>
      </c>
      <c r="P117">
        <f t="shared" si="23"/>
        <v>0.82626295828180008</v>
      </c>
      <c r="Q117">
        <f t="shared" si="24"/>
        <v>0.5107654954941212</v>
      </c>
      <c r="R117">
        <f t="shared" si="25"/>
        <v>0.51076549549412231</v>
      </c>
    </row>
    <row r="118" spans="6:18">
      <c r="F118">
        <f t="shared" si="30"/>
        <v>11.599999999999975</v>
      </c>
      <c r="G118">
        <f t="shared" si="17"/>
        <v>326.95114001245236</v>
      </c>
      <c r="H118">
        <f t="shared" si="26"/>
        <v>1.5292357098384457</v>
      </c>
      <c r="I118" s="4">
        <f t="shared" si="19"/>
        <v>1.9999999999999999E-6</v>
      </c>
      <c r="J118" s="5">
        <f t="shared" si="27"/>
        <v>5.4703211009173772E-7</v>
      </c>
      <c r="K118" s="5">
        <f t="shared" si="28"/>
        <v>3.5817975802425564E-4</v>
      </c>
      <c r="L118" s="5">
        <f t="shared" si="22"/>
        <v>1.9248271040983252E-10</v>
      </c>
      <c r="M118" s="6">
        <f t="shared" si="20"/>
        <v>2.2976584614890654E-6</v>
      </c>
      <c r="N118">
        <f t="shared" si="21"/>
        <v>2.1800000000000001E-4</v>
      </c>
      <c r="O118">
        <f t="shared" si="29"/>
        <v>0.15292357098384457</v>
      </c>
      <c r="P118">
        <f t="shared" si="23"/>
        <v>0.82656848066524424</v>
      </c>
      <c r="Q118">
        <f t="shared" si="24"/>
        <v>0.51054350923474079</v>
      </c>
      <c r="R118">
        <f t="shared" si="25"/>
        <v>0.5105435092347419</v>
      </c>
    </row>
    <row r="119" spans="6:18">
      <c r="F119">
        <f t="shared" si="30"/>
        <v>11.699999999999974</v>
      </c>
      <c r="G119">
        <f t="shared" si="17"/>
        <v>326.95114001245236</v>
      </c>
      <c r="H119">
        <f t="shared" si="26"/>
        <v>1.5292357098384457</v>
      </c>
      <c r="I119" s="4">
        <f t="shared" si="19"/>
        <v>1.9999999999999999E-6</v>
      </c>
      <c r="J119" s="5">
        <f t="shared" si="27"/>
        <v>5.4703211009173772E-7</v>
      </c>
      <c r="K119" s="5">
        <f t="shared" si="28"/>
        <v>3.5837975802425565E-4</v>
      </c>
      <c r="L119" s="5">
        <f t="shared" si="22"/>
        <v>1.9280532530535387E-10</v>
      </c>
      <c r="M119" s="6">
        <f t="shared" si="20"/>
        <v>2.3002251056301039E-6</v>
      </c>
      <c r="N119">
        <f t="shared" si="21"/>
        <v>2.1800000000000001E-4</v>
      </c>
      <c r="O119">
        <f t="shared" si="29"/>
        <v>0.15292357098384457</v>
      </c>
      <c r="P119">
        <f t="shared" si="23"/>
        <v>0.82687332065974473</v>
      </c>
      <c r="Q119">
        <f t="shared" si="24"/>
        <v>0.51032201878508587</v>
      </c>
      <c r="R119">
        <f t="shared" si="25"/>
        <v>0.51032201878508698</v>
      </c>
    </row>
    <row r="120" spans="6:18">
      <c r="F120">
        <f t="shared" si="30"/>
        <v>11.799999999999974</v>
      </c>
      <c r="G120">
        <f t="shared" si="17"/>
        <v>326.95114001245236</v>
      </c>
      <c r="H120">
        <f t="shared" si="26"/>
        <v>1.5292357098384457</v>
      </c>
      <c r="I120" s="4">
        <f t="shared" si="19"/>
        <v>1.9999999999999999E-6</v>
      </c>
      <c r="J120" s="5">
        <f t="shared" si="27"/>
        <v>5.4703211009173772E-7</v>
      </c>
      <c r="K120" s="5">
        <f t="shared" si="28"/>
        <v>3.5857975802425565E-4</v>
      </c>
      <c r="L120" s="5">
        <f t="shared" si="22"/>
        <v>1.9312830048350404E-10</v>
      </c>
      <c r="M120" s="6">
        <f t="shared" si="20"/>
        <v>2.3027931825309256E-6</v>
      </c>
      <c r="N120">
        <f t="shared" si="21"/>
        <v>2.1800000000000001E-4</v>
      </c>
      <c r="O120">
        <f t="shared" si="29"/>
        <v>0.15292357098384457</v>
      </c>
      <c r="P120">
        <f t="shared" si="23"/>
        <v>0.82717748016939607</v>
      </c>
      <c r="Q120">
        <f t="shared" si="24"/>
        <v>0.51010102276168057</v>
      </c>
      <c r="R120">
        <f t="shared" si="25"/>
        <v>0.51010102276168168</v>
      </c>
    </row>
    <row r="121" spans="6:18">
      <c r="F121">
        <f t="shared" si="30"/>
        <v>11.899999999999974</v>
      </c>
      <c r="G121">
        <f t="shared" si="17"/>
        <v>326.95114001245236</v>
      </c>
      <c r="H121">
        <f t="shared" si="26"/>
        <v>1.5292357098384457</v>
      </c>
      <c r="I121" s="4">
        <f t="shared" si="19"/>
        <v>1.9999999999999999E-6</v>
      </c>
      <c r="J121" s="5">
        <f t="shared" si="27"/>
        <v>5.4703211009173772E-7</v>
      </c>
      <c r="K121" s="5">
        <f t="shared" si="28"/>
        <v>3.5877975802425566E-4</v>
      </c>
      <c r="L121" s="5">
        <f t="shared" si="22"/>
        <v>1.9345163614534494E-10</v>
      </c>
      <c r="M121" s="6">
        <f t="shared" si="20"/>
        <v>2.3053626921915296E-6</v>
      </c>
      <c r="N121">
        <f t="shared" si="21"/>
        <v>2.1800000000000001E-4</v>
      </c>
      <c r="O121">
        <f t="shared" si="29"/>
        <v>0.15292357098384457</v>
      </c>
      <c r="P121">
        <f t="shared" si="23"/>
        <v>0.82748096109192049</v>
      </c>
      <c r="Q121">
        <f t="shared" si="24"/>
        <v>0.50988051978567894</v>
      </c>
      <c r="R121">
        <f t="shared" si="25"/>
        <v>0.50988051978568016</v>
      </c>
    </row>
    <row r="122" spans="6:18">
      <c r="F122">
        <f t="shared" si="30"/>
        <v>11.999999999999973</v>
      </c>
      <c r="G122">
        <f t="shared" si="17"/>
        <v>326.95114001245236</v>
      </c>
      <c r="H122">
        <f t="shared" si="26"/>
        <v>1.5292357098384457</v>
      </c>
      <c r="I122" s="4">
        <f t="shared" si="19"/>
        <v>1.9999999999999999E-6</v>
      </c>
      <c r="J122" s="5">
        <f t="shared" si="27"/>
        <v>5.4703211009173772E-7</v>
      </c>
      <c r="K122" s="5">
        <f t="shared" si="28"/>
        <v>3.5897975802425566E-4</v>
      </c>
      <c r="L122" s="5">
        <f t="shared" si="22"/>
        <v>1.9377533249193852E-10</v>
      </c>
      <c r="M122" s="6">
        <f t="shared" si="20"/>
        <v>2.3079336346119167E-6</v>
      </c>
      <c r="N122">
        <f t="shared" si="21"/>
        <v>2.1800000000000001E-4</v>
      </c>
      <c r="O122">
        <f t="shared" si="29"/>
        <v>0.15292357098384457</v>
      </c>
      <c r="P122">
        <f t="shared" si="23"/>
        <v>0.82778376531869335</v>
      </c>
      <c r="Q122">
        <f t="shared" si="24"/>
        <v>0.50966050848284694</v>
      </c>
      <c r="R122">
        <f t="shared" si="25"/>
        <v>0.50966050848284816</v>
      </c>
    </row>
    <row r="123" spans="6:18">
      <c r="F123">
        <f t="shared" si="30"/>
        <v>12.099999999999973</v>
      </c>
      <c r="G123">
        <f t="shared" si="17"/>
        <v>326.95114001245236</v>
      </c>
      <c r="H123">
        <f t="shared" si="26"/>
        <v>1.5292357098384457</v>
      </c>
      <c r="I123" s="4">
        <f t="shared" si="19"/>
        <v>1.9999999999999999E-6</v>
      </c>
      <c r="J123" s="5">
        <f t="shared" si="27"/>
        <v>5.4703211009173772E-7</v>
      </c>
      <c r="K123" s="5">
        <f t="shared" si="28"/>
        <v>3.5917975802425567E-4</v>
      </c>
      <c r="L123" s="5">
        <f t="shared" si="22"/>
        <v>1.9409938972434669E-10</v>
      </c>
      <c r="M123" s="6">
        <f t="shared" si="20"/>
        <v>2.3105060097920866E-6</v>
      </c>
      <c r="N123">
        <f t="shared" si="21"/>
        <v>2.1800000000000001E-4</v>
      </c>
      <c r="O123">
        <f t="shared" si="29"/>
        <v>0.15292357098384457</v>
      </c>
      <c r="P123">
        <f t="shared" si="23"/>
        <v>0.82808589473476735</v>
      </c>
      <c r="Q123">
        <f t="shared" si="24"/>
        <v>0.50944098748354405</v>
      </c>
      <c r="R123">
        <f t="shared" si="25"/>
        <v>0.50944098748354538</v>
      </c>
    </row>
    <row r="124" spans="6:18">
      <c r="F124">
        <f t="shared" si="30"/>
        <v>12.199999999999973</v>
      </c>
      <c r="G124">
        <f t="shared" si="17"/>
        <v>326.95114001245236</v>
      </c>
      <c r="H124">
        <f t="shared" si="26"/>
        <v>1.5292357098384457</v>
      </c>
      <c r="I124" s="4">
        <f t="shared" si="19"/>
        <v>1.9999999999999999E-6</v>
      </c>
      <c r="J124" s="5">
        <f t="shared" si="27"/>
        <v>5.4703211009173772E-7</v>
      </c>
      <c r="K124" s="5">
        <f t="shared" si="28"/>
        <v>3.5937975802425567E-4</v>
      </c>
      <c r="L124" s="5">
        <f t="shared" si="22"/>
        <v>1.9442380804363133E-10</v>
      </c>
      <c r="M124" s="6">
        <f t="shared" si="20"/>
        <v>2.3130798177320375E-6</v>
      </c>
      <c r="N124">
        <f t="shared" si="21"/>
        <v>2.1800000000000001E-4</v>
      </c>
      <c r="O124">
        <f t="shared" si="29"/>
        <v>0.15292357098384457</v>
      </c>
      <c r="P124">
        <f t="shared" si="23"/>
        <v>0.82838735121889706</v>
      </c>
      <c r="Q124">
        <f t="shared" si="24"/>
        <v>0.50922195542270587</v>
      </c>
      <c r="R124">
        <f t="shared" si="25"/>
        <v>0.50922195542270732</v>
      </c>
    </row>
    <row r="125" spans="6:18">
      <c r="F125">
        <f t="shared" si="30"/>
        <v>12.299999999999972</v>
      </c>
      <c r="G125">
        <f t="shared" si="17"/>
        <v>326.95114001245236</v>
      </c>
      <c r="H125">
        <f t="shared" si="26"/>
        <v>1.5292357098384457</v>
      </c>
      <c r="I125" s="4">
        <f t="shared" si="19"/>
        <v>1.9999999999999999E-6</v>
      </c>
      <c r="J125" s="5">
        <f t="shared" si="27"/>
        <v>5.4703211009173772E-7</v>
      </c>
      <c r="K125" s="5">
        <f t="shared" si="28"/>
        <v>3.5957975802425568E-4</v>
      </c>
      <c r="L125" s="5">
        <f t="shared" si="22"/>
        <v>1.9474858765085452E-10</v>
      </c>
      <c r="M125" s="6">
        <f t="shared" si="20"/>
        <v>2.3156550584317733E-6</v>
      </c>
      <c r="N125">
        <f t="shared" si="21"/>
        <v>2.1800000000000001E-4</v>
      </c>
      <c r="O125">
        <f t="shared" si="29"/>
        <v>0.15292357098384457</v>
      </c>
      <c r="P125">
        <f t="shared" si="23"/>
        <v>0.82868813664356422</v>
      </c>
      <c r="Q125">
        <f t="shared" si="24"/>
        <v>0.50900341093982604</v>
      </c>
      <c r="R125">
        <f t="shared" si="25"/>
        <v>0.50900341093982748</v>
      </c>
    </row>
    <row r="126" spans="6:18">
      <c r="F126">
        <f t="shared" si="30"/>
        <v>12.399999999999972</v>
      </c>
      <c r="G126">
        <f t="shared" si="17"/>
        <v>326.95114001245236</v>
      </c>
      <c r="H126">
        <f t="shared" si="26"/>
        <v>1.5292357098384457</v>
      </c>
      <c r="I126" s="4">
        <f t="shared" si="19"/>
        <v>1.9999999999999999E-6</v>
      </c>
      <c r="J126" s="5">
        <f t="shared" si="27"/>
        <v>5.4703211009173772E-7</v>
      </c>
      <c r="K126" s="5">
        <f t="shared" si="28"/>
        <v>3.5977975802425568E-4</v>
      </c>
      <c r="L126" s="5">
        <f t="shared" si="22"/>
        <v>1.95073728747078E-10</v>
      </c>
      <c r="M126" s="6">
        <f t="shared" si="20"/>
        <v>2.3182317318912897E-6</v>
      </c>
      <c r="N126">
        <f t="shared" si="21"/>
        <v>2.1800000000000001E-4</v>
      </c>
      <c r="O126">
        <f t="shared" si="29"/>
        <v>0.15292357098384457</v>
      </c>
      <c r="P126">
        <f t="shared" si="23"/>
        <v>0.82898825287500144</v>
      </c>
      <c r="Q126">
        <f t="shared" si="24"/>
        <v>0.50878535267893843</v>
      </c>
      <c r="R126">
        <f t="shared" si="25"/>
        <v>0.50878535267893987</v>
      </c>
    </row>
    <row r="127" spans="6:18">
      <c r="F127">
        <f t="shared" si="30"/>
        <v>12.499999999999972</v>
      </c>
      <c r="G127">
        <f t="shared" si="17"/>
        <v>326.95114001245236</v>
      </c>
      <c r="H127">
        <f t="shared" si="26"/>
        <v>1.5292357098384457</v>
      </c>
      <c r="I127" s="4">
        <f t="shared" si="19"/>
        <v>1.9999999999999999E-6</v>
      </c>
      <c r="J127" s="5">
        <f t="shared" si="27"/>
        <v>5.4703211009173772E-7</v>
      </c>
      <c r="K127" s="5">
        <f t="shared" si="28"/>
        <v>3.5997975802425569E-4</v>
      </c>
      <c r="L127" s="5">
        <f t="shared" si="22"/>
        <v>1.9539923153336386E-10</v>
      </c>
      <c r="M127" s="6">
        <f t="shared" si="20"/>
        <v>2.3208098381105901E-6</v>
      </c>
      <c r="N127">
        <f t="shared" si="21"/>
        <v>2.1800000000000001E-4</v>
      </c>
      <c r="O127">
        <f t="shared" si="29"/>
        <v>0.15292357098384457</v>
      </c>
      <c r="P127">
        <f t="shared" si="23"/>
        <v>0.82928770177321642</v>
      </c>
      <c r="Q127">
        <f t="shared" si="24"/>
        <v>0.50856777928859953</v>
      </c>
      <c r="R127">
        <f t="shared" si="25"/>
        <v>0.50856777928860109</v>
      </c>
    </row>
    <row r="128" spans="6:18">
      <c r="F128">
        <f t="shared" si="30"/>
        <v>12.599999999999971</v>
      </c>
      <c r="G128">
        <f t="shared" si="17"/>
        <v>326.95114001245236</v>
      </c>
      <c r="H128">
        <f t="shared" si="26"/>
        <v>1.5292357098384457</v>
      </c>
      <c r="I128" s="4">
        <f t="shared" si="19"/>
        <v>1.9999999999999999E-6</v>
      </c>
      <c r="J128" s="5">
        <f t="shared" si="27"/>
        <v>5.4703211009173772E-7</v>
      </c>
      <c r="K128" s="5">
        <f t="shared" si="28"/>
        <v>3.6017975802425569E-4</v>
      </c>
      <c r="L128" s="5">
        <f t="shared" si="22"/>
        <v>1.9572509621077391E-10</v>
      </c>
      <c r="M128" s="6">
        <f t="shared" si="20"/>
        <v>2.323389377089672E-6</v>
      </c>
      <c r="N128">
        <f t="shared" si="21"/>
        <v>2.1800000000000001E-4</v>
      </c>
      <c r="O128">
        <f t="shared" si="29"/>
        <v>0.15292357098384457</v>
      </c>
      <c r="P128">
        <f t="shared" si="23"/>
        <v>0.82958648519201705</v>
      </c>
      <c r="Q128">
        <f t="shared" si="24"/>
        <v>0.50835068942187112</v>
      </c>
      <c r="R128">
        <f t="shared" si="25"/>
        <v>0.50835068942187267</v>
      </c>
    </row>
    <row r="129" spans="6:18">
      <c r="F129">
        <f t="shared" si="30"/>
        <v>12.699999999999971</v>
      </c>
      <c r="G129">
        <f t="shared" si="17"/>
        <v>326.95114001245236</v>
      </c>
      <c r="H129">
        <f t="shared" si="26"/>
        <v>1.5292357098384457</v>
      </c>
      <c r="I129" s="4">
        <f t="shared" si="19"/>
        <v>1.9999999999999999E-6</v>
      </c>
      <c r="J129" s="5">
        <f t="shared" si="27"/>
        <v>5.4703211009173772E-7</v>
      </c>
      <c r="K129" s="5">
        <f t="shared" si="28"/>
        <v>3.603797580242557E-4</v>
      </c>
      <c r="L129" s="5">
        <f t="shared" si="22"/>
        <v>1.9605132298037016E-10</v>
      </c>
      <c r="M129" s="6">
        <f t="shared" si="20"/>
        <v>2.325970348828537E-6</v>
      </c>
      <c r="N129">
        <f t="shared" si="21"/>
        <v>2.1800000000000001E-4</v>
      </c>
      <c r="O129">
        <f t="shared" si="29"/>
        <v>0.15292357098384457</v>
      </c>
      <c r="P129">
        <f t="shared" si="23"/>
        <v>0.82988460497903471</v>
      </c>
      <c r="Q129">
        <f t="shared" si="24"/>
        <v>0.50813408173630237</v>
      </c>
      <c r="R129">
        <f t="shared" si="25"/>
        <v>0.50813408173630381</v>
      </c>
    </row>
    <row r="130" spans="6:18">
      <c r="F130">
        <f t="shared" si="30"/>
        <v>12.799999999999971</v>
      </c>
      <c r="G130">
        <f t="shared" ref="G130:G193" si="31">Tc+R_*F130</f>
        <v>326.95114001245236</v>
      </c>
      <c r="H130">
        <f t="shared" si="26"/>
        <v>1.5292357098384457</v>
      </c>
      <c r="I130" s="4">
        <f t="shared" ref="I130:I193" si="32">we</f>
        <v>1.9999999999999999E-6</v>
      </c>
      <c r="J130" s="5">
        <f t="shared" si="27"/>
        <v>5.4703211009173772E-7</v>
      </c>
      <c r="K130" s="5">
        <f t="shared" si="28"/>
        <v>3.605797580242557E-4</v>
      </c>
      <c r="L130" s="5">
        <f t="shared" si="22"/>
        <v>1.9637791204321443E-10</v>
      </c>
      <c r="M130" s="6">
        <f t="shared" ref="M130:M193" si="33">f2_*f3_/f1_/K130*L130</f>
        <v>2.3285527533271839E-6</v>
      </c>
      <c r="N130">
        <f t="shared" ref="N130:N193" si="34">del_dl</f>
        <v>2.1800000000000001E-4</v>
      </c>
      <c r="O130">
        <f t="shared" si="29"/>
        <v>0.15292357098384457</v>
      </c>
      <c r="P130">
        <f t="shared" si="23"/>
        <v>0.83018206297574826</v>
      </c>
      <c r="Q130">
        <f t="shared" si="24"/>
        <v>0.50791795489391245</v>
      </c>
      <c r="R130">
        <f t="shared" si="25"/>
        <v>0.50791795489391389</v>
      </c>
    </row>
    <row r="131" spans="6:18">
      <c r="F131">
        <f t="shared" si="30"/>
        <v>12.89999999999997</v>
      </c>
      <c r="G131">
        <f t="shared" si="31"/>
        <v>326.95114001245236</v>
      </c>
      <c r="H131">
        <f t="shared" si="26"/>
        <v>1.5292357098384457</v>
      </c>
      <c r="I131" s="4">
        <f t="shared" si="32"/>
        <v>1.9999999999999999E-6</v>
      </c>
      <c r="J131" s="5">
        <f t="shared" si="27"/>
        <v>5.4703211009173772E-7</v>
      </c>
      <c r="K131" s="5">
        <f t="shared" si="28"/>
        <v>3.6077975802425571E-4</v>
      </c>
      <c r="L131" s="5">
        <f t="shared" ref="L131:L194" si="35">K131^3*4/3*PI()</f>
        <v>1.967048636003688E-10</v>
      </c>
      <c r="M131" s="6">
        <f t="shared" si="33"/>
        <v>2.331136590585614E-6</v>
      </c>
      <c r="N131">
        <f t="shared" si="34"/>
        <v>2.1800000000000001E-4</v>
      </c>
      <c r="O131">
        <f t="shared" si="29"/>
        <v>0.15292357098384457</v>
      </c>
      <c r="P131">
        <f t="shared" ref="P131:P194" si="36">R131*O131+(1-R131)*H131</f>
        <v>0.83047886101750856</v>
      </c>
      <c r="Q131">
        <f t="shared" ref="Q131:Q194" si="37">Q130+pl/ps*Dl/N130*((Tc-Tf)/ml-Co)/H130/(1-kpart)*M130*dt/L130-Q130*3/K130*we*dt</f>
        <v>0.50770230756117352</v>
      </c>
      <c r="R131">
        <f t="shared" ref="R131:R194" si="38">esidtGeral(R130,K130,MAX(I130,J130),pl,ps,kpart,H130,(H131-H130)/dt,M130,L130,Dl,N130,Co,dt)</f>
        <v>0.50770230756117485</v>
      </c>
    </row>
    <row r="132" spans="6:18">
      <c r="F132">
        <f t="shared" si="30"/>
        <v>12.99999999999997</v>
      </c>
      <c r="G132">
        <f t="shared" si="31"/>
        <v>326.95114001245236</v>
      </c>
      <c r="H132">
        <f t="shared" si="26"/>
        <v>1.5292357098384457</v>
      </c>
      <c r="I132" s="4">
        <f t="shared" si="32"/>
        <v>1.9999999999999999E-6</v>
      </c>
      <c r="J132" s="5">
        <f t="shared" si="27"/>
        <v>5.4703211009173772E-7</v>
      </c>
      <c r="K132" s="5">
        <f t="shared" si="28"/>
        <v>3.6097975802425571E-4</v>
      </c>
      <c r="L132" s="5">
        <f t="shared" si="35"/>
        <v>1.9703217785289515E-10</v>
      </c>
      <c r="M132" s="6">
        <f t="shared" si="33"/>
        <v>2.3337218606038268E-6</v>
      </c>
      <c r="N132">
        <f t="shared" si="34"/>
        <v>2.1800000000000001E-4</v>
      </c>
      <c r="O132">
        <f t="shared" si="29"/>
        <v>0.15292357098384457</v>
      </c>
      <c r="P132">
        <f t="shared" si="36"/>
        <v>0.8307750009335616</v>
      </c>
      <c r="Q132">
        <f t="shared" si="37"/>
        <v>0.50748713840899307</v>
      </c>
      <c r="R132">
        <f t="shared" si="38"/>
        <v>0.5074871384089944</v>
      </c>
    </row>
    <row r="133" spans="6:18">
      <c r="F133">
        <f t="shared" si="30"/>
        <v>13.099999999999969</v>
      </c>
      <c r="G133">
        <f t="shared" si="31"/>
        <v>326.95114001245236</v>
      </c>
      <c r="H133">
        <f t="shared" si="26"/>
        <v>1.5292357098384457</v>
      </c>
      <c r="I133" s="4">
        <f t="shared" si="32"/>
        <v>1.9999999999999999E-6</v>
      </c>
      <c r="J133" s="5">
        <f t="shared" si="27"/>
        <v>5.4703211009173772E-7</v>
      </c>
      <c r="K133" s="5">
        <f t="shared" si="28"/>
        <v>3.6117975802425572E-4</v>
      </c>
      <c r="L133" s="5">
        <f t="shared" si="35"/>
        <v>1.9735985500185534E-10</v>
      </c>
      <c r="M133" s="6">
        <f t="shared" si="33"/>
        <v>2.3363085633818219E-6</v>
      </c>
      <c r="N133">
        <f t="shared" si="34"/>
        <v>2.1800000000000001E-4</v>
      </c>
      <c r="O133">
        <f t="shared" si="29"/>
        <v>0.15292357098384457</v>
      </c>
      <c r="P133">
        <f t="shared" si="36"/>
        <v>0.83107048454707255</v>
      </c>
      <c r="Q133">
        <f t="shared" si="37"/>
        <v>0.50727244611269695</v>
      </c>
      <c r="R133">
        <f t="shared" si="38"/>
        <v>0.50727244611269828</v>
      </c>
    </row>
    <row r="134" spans="6:18">
      <c r="F134">
        <f t="shared" si="30"/>
        <v>13.199999999999969</v>
      </c>
      <c r="G134">
        <f t="shared" si="31"/>
        <v>326.95114001245236</v>
      </c>
      <c r="H134">
        <f t="shared" si="26"/>
        <v>1.5292357098384457</v>
      </c>
      <c r="I134" s="4">
        <f t="shared" si="32"/>
        <v>1.9999999999999999E-6</v>
      </c>
      <c r="J134" s="5">
        <f t="shared" si="27"/>
        <v>5.4703211009173772E-7</v>
      </c>
      <c r="K134" s="5">
        <f t="shared" si="28"/>
        <v>3.6137975802425572E-4</v>
      </c>
      <c r="L134" s="5">
        <f t="shared" si="35"/>
        <v>1.9768789524831135E-10</v>
      </c>
      <c r="M134" s="6">
        <f t="shared" si="33"/>
        <v>2.3388966989195994E-6</v>
      </c>
      <c r="N134">
        <f t="shared" si="34"/>
        <v>2.1800000000000001E-4</v>
      </c>
      <c r="O134">
        <f t="shared" si="29"/>
        <v>0.15292357098384457</v>
      </c>
      <c r="P134">
        <f t="shared" si="36"/>
        <v>0.8313653136751491</v>
      </c>
      <c r="Q134">
        <f t="shared" si="37"/>
        <v>0.50705822935201217</v>
      </c>
      <c r="R134">
        <f t="shared" si="38"/>
        <v>0.5070582293520135</v>
      </c>
    </row>
    <row r="135" spans="6:18">
      <c r="F135">
        <f t="shared" si="30"/>
        <v>13.299999999999969</v>
      </c>
      <c r="G135">
        <f t="shared" si="31"/>
        <v>326.95114001245236</v>
      </c>
      <c r="H135">
        <f t="shared" si="26"/>
        <v>1.5292357098384457</v>
      </c>
      <c r="I135" s="4">
        <f t="shared" si="32"/>
        <v>1.9999999999999999E-6</v>
      </c>
      <c r="J135" s="5">
        <f t="shared" si="27"/>
        <v>5.4703211009173772E-7</v>
      </c>
      <c r="K135" s="5">
        <f t="shared" si="28"/>
        <v>3.6157975802425573E-4</v>
      </c>
      <c r="L135" s="5">
        <f t="shared" si="35"/>
        <v>1.9801629879332514E-10</v>
      </c>
      <c r="M135" s="6">
        <f t="shared" si="33"/>
        <v>2.34148626721716E-6</v>
      </c>
      <c r="N135">
        <f t="shared" si="34"/>
        <v>2.1800000000000001E-4</v>
      </c>
      <c r="O135">
        <f t="shared" si="29"/>
        <v>0.15292357098384457</v>
      </c>
      <c r="P135">
        <f t="shared" si="36"/>
        <v>0.8316594901288652</v>
      </c>
      <c r="Q135">
        <f t="shared" si="37"/>
        <v>0.50684448681104977</v>
      </c>
      <c r="R135">
        <f t="shared" si="38"/>
        <v>0.5068444868110511</v>
      </c>
    </row>
    <row r="136" spans="6:18">
      <c r="F136">
        <f t="shared" si="30"/>
        <v>13.399999999999968</v>
      </c>
      <c r="G136">
        <f t="shared" si="31"/>
        <v>326.95114001245236</v>
      </c>
      <c r="H136">
        <f t="shared" si="26"/>
        <v>1.5292357098384457</v>
      </c>
      <c r="I136" s="4">
        <f t="shared" si="32"/>
        <v>1.9999999999999999E-6</v>
      </c>
      <c r="J136" s="5">
        <f t="shared" si="27"/>
        <v>5.4703211009173772E-7</v>
      </c>
      <c r="K136" s="5">
        <f t="shared" si="28"/>
        <v>3.6177975802425573E-4</v>
      </c>
      <c r="L136" s="5">
        <f t="shared" si="35"/>
        <v>1.9834506583795863E-10</v>
      </c>
      <c r="M136" s="6">
        <f t="shared" si="33"/>
        <v>2.3440772682745033E-6</v>
      </c>
      <c r="N136">
        <f t="shared" si="34"/>
        <v>2.1800000000000001E-4</v>
      </c>
      <c r="O136">
        <f t="shared" si="29"/>
        <v>0.15292357098384457</v>
      </c>
      <c r="P136">
        <f t="shared" si="36"/>
        <v>0.83195301571328428</v>
      </c>
      <c r="Q136">
        <f t="shared" si="37"/>
        <v>0.50663121717828807</v>
      </c>
      <c r="R136">
        <f t="shared" si="38"/>
        <v>0.50663121717828941</v>
      </c>
    </row>
    <row r="137" spans="6:18">
      <c r="F137">
        <f t="shared" si="30"/>
        <v>13.499999999999968</v>
      </c>
      <c r="G137">
        <f t="shared" si="31"/>
        <v>326.95114001245236</v>
      </c>
      <c r="H137">
        <f t="shared" si="26"/>
        <v>1.5292357098384457</v>
      </c>
      <c r="I137" s="4">
        <f t="shared" si="32"/>
        <v>1.9999999999999999E-6</v>
      </c>
      <c r="J137" s="5">
        <f t="shared" si="27"/>
        <v>5.4703211009173772E-7</v>
      </c>
      <c r="K137" s="5">
        <f t="shared" si="28"/>
        <v>3.6197975802425574E-4</v>
      </c>
      <c r="L137" s="5">
        <f t="shared" si="35"/>
        <v>1.9867419658327371E-10</v>
      </c>
      <c r="M137" s="6">
        <f t="shared" si="33"/>
        <v>2.346669702091629E-6</v>
      </c>
      <c r="N137">
        <f t="shared" si="34"/>
        <v>2.1800000000000001E-4</v>
      </c>
      <c r="O137">
        <f t="shared" si="29"/>
        <v>0.15292357098384457</v>
      </c>
      <c r="P137">
        <f t="shared" si="36"/>
        <v>0.83224589222748224</v>
      </c>
      <c r="Q137">
        <f t="shared" si="37"/>
        <v>0.5064184191465555</v>
      </c>
      <c r="R137">
        <f t="shared" si="38"/>
        <v>0.50641841914655683</v>
      </c>
    </row>
    <row r="138" spans="6:18">
      <c r="F138">
        <f t="shared" si="30"/>
        <v>13.599999999999968</v>
      </c>
      <c r="G138">
        <f t="shared" si="31"/>
        <v>326.95114001245236</v>
      </c>
      <c r="H138">
        <f t="shared" si="26"/>
        <v>1.5292357098384457</v>
      </c>
      <c r="I138" s="4">
        <f t="shared" si="32"/>
        <v>1.9999999999999999E-6</v>
      </c>
      <c r="J138" s="5">
        <f t="shared" si="27"/>
        <v>5.4703211009173772E-7</v>
      </c>
      <c r="K138" s="5">
        <f t="shared" si="28"/>
        <v>3.6217975802425574E-4</v>
      </c>
      <c r="L138" s="5">
        <f t="shared" si="35"/>
        <v>1.9900369123033227E-10</v>
      </c>
      <c r="M138" s="6">
        <f t="shared" si="33"/>
        <v>2.3492635686685365E-6</v>
      </c>
      <c r="N138">
        <f t="shared" si="34"/>
        <v>2.1800000000000001E-4</v>
      </c>
      <c r="O138">
        <f t="shared" si="29"/>
        <v>0.15292357098384457</v>
      </c>
      <c r="P138">
        <f t="shared" si="36"/>
        <v>0.83253812146457085</v>
      </c>
      <c r="Q138">
        <f t="shared" si="37"/>
        <v>0.50620609141301398</v>
      </c>
      <c r="R138">
        <f t="shared" si="38"/>
        <v>0.50620609141301531</v>
      </c>
    </row>
    <row r="139" spans="6:18">
      <c r="F139">
        <f t="shared" si="30"/>
        <v>13.699999999999967</v>
      </c>
      <c r="G139">
        <f t="shared" si="31"/>
        <v>326.95114001245236</v>
      </c>
      <c r="H139">
        <f t="shared" si="26"/>
        <v>1.5292357098384457</v>
      </c>
      <c r="I139" s="4">
        <f t="shared" si="32"/>
        <v>1.9999999999999999E-6</v>
      </c>
      <c r="J139" s="5">
        <f t="shared" si="27"/>
        <v>5.4703211009173772E-7</v>
      </c>
      <c r="K139" s="5">
        <f t="shared" si="28"/>
        <v>3.6237975802425575E-4</v>
      </c>
      <c r="L139" s="5">
        <f t="shared" si="35"/>
        <v>1.9933354998019631E-10</v>
      </c>
      <c r="M139" s="6">
        <f t="shared" si="33"/>
        <v>2.3518588680052264E-6</v>
      </c>
      <c r="N139">
        <f t="shared" si="34"/>
        <v>2.1800000000000001E-4</v>
      </c>
      <c r="O139">
        <f t="shared" si="29"/>
        <v>0.15292357098384457</v>
      </c>
      <c r="P139">
        <f t="shared" si="36"/>
        <v>0.83282970521172128</v>
      </c>
      <c r="Q139">
        <f t="shared" si="37"/>
        <v>0.50599423267914201</v>
      </c>
      <c r="R139">
        <f t="shared" si="38"/>
        <v>0.50599423267914334</v>
      </c>
    </row>
    <row r="140" spans="6:18">
      <c r="F140">
        <f t="shared" si="30"/>
        <v>13.799999999999967</v>
      </c>
      <c r="G140">
        <f t="shared" si="31"/>
        <v>326.95114001245236</v>
      </c>
      <c r="H140">
        <f t="shared" si="26"/>
        <v>1.5292357098384457</v>
      </c>
      <c r="I140" s="4">
        <f t="shared" si="32"/>
        <v>1.9999999999999999E-6</v>
      </c>
      <c r="J140" s="5">
        <f t="shared" si="27"/>
        <v>5.4703211009173772E-7</v>
      </c>
      <c r="K140" s="5">
        <f t="shared" si="28"/>
        <v>3.6257975802425575E-4</v>
      </c>
      <c r="L140" s="5">
        <f t="shared" si="35"/>
        <v>1.9966377303392781E-10</v>
      </c>
      <c r="M140" s="6">
        <f t="shared" si="33"/>
        <v>2.3544556001017002E-6</v>
      </c>
      <c r="N140">
        <f t="shared" si="34"/>
        <v>2.1800000000000001E-4</v>
      </c>
      <c r="O140">
        <f t="shared" si="29"/>
        <v>0.15292357098384457</v>
      </c>
      <c r="P140">
        <f t="shared" si="36"/>
        <v>0.83312064525018592</v>
      </c>
      <c r="Q140">
        <f t="shared" si="37"/>
        <v>0.50578284165071807</v>
      </c>
      <c r="R140">
        <f t="shared" si="38"/>
        <v>0.50578284165071952</v>
      </c>
    </row>
    <row r="141" spans="6:18">
      <c r="F141">
        <f t="shared" si="30"/>
        <v>13.899999999999967</v>
      </c>
      <c r="G141">
        <f t="shared" si="31"/>
        <v>326.95114001245236</v>
      </c>
      <c r="H141">
        <f t="shared" si="26"/>
        <v>1.5292357098384457</v>
      </c>
      <c r="I141" s="4">
        <f t="shared" si="32"/>
        <v>1.9999999999999999E-6</v>
      </c>
      <c r="J141" s="5">
        <f t="shared" si="27"/>
        <v>5.4703211009173772E-7</v>
      </c>
      <c r="K141" s="5">
        <f t="shared" si="28"/>
        <v>3.6277975802425575E-4</v>
      </c>
      <c r="L141" s="5">
        <f t="shared" si="35"/>
        <v>1.9999436059258861E-10</v>
      </c>
      <c r="M141" s="6">
        <f t="shared" si="33"/>
        <v>2.357053764957956E-6</v>
      </c>
      <c r="N141">
        <f t="shared" si="34"/>
        <v>2.1800000000000001E-4</v>
      </c>
      <c r="O141">
        <f t="shared" si="29"/>
        <v>0.15292357098384457</v>
      </c>
      <c r="P141">
        <f t="shared" si="36"/>
        <v>0.83341094335532262</v>
      </c>
      <c r="Q141">
        <f t="shared" si="37"/>
        <v>0.50557191703780413</v>
      </c>
      <c r="R141">
        <f t="shared" si="38"/>
        <v>0.50557191703780557</v>
      </c>
    </row>
    <row r="142" spans="6:18">
      <c r="F142">
        <f t="shared" si="30"/>
        <v>13.999999999999966</v>
      </c>
      <c r="G142">
        <f t="shared" si="31"/>
        <v>326.95114001245236</v>
      </c>
      <c r="H142">
        <f t="shared" si="26"/>
        <v>1.5292357098384457</v>
      </c>
      <c r="I142" s="4">
        <f t="shared" si="32"/>
        <v>1.9999999999999999E-6</v>
      </c>
      <c r="J142" s="5">
        <f t="shared" si="27"/>
        <v>5.4703211009173772E-7</v>
      </c>
      <c r="K142" s="5">
        <f t="shared" si="28"/>
        <v>3.6297975802425576E-4</v>
      </c>
      <c r="L142" s="5">
        <f t="shared" si="35"/>
        <v>2.0032531285724064E-10</v>
      </c>
      <c r="M142" s="6">
        <f t="shared" si="33"/>
        <v>2.3596533625739941E-6</v>
      </c>
      <c r="N142">
        <f t="shared" si="34"/>
        <v>2.1800000000000001E-4</v>
      </c>
      <c r="O142">
        <f t="shared" si="29"/>
        <v>0.15292357098384457</v>
      </c>
      <c r="P142">
        <f t="shared" si="36"/>
        <v>0.83370060129661605</v>
      </c>
      <c r="Q142">
        <f t="shared" si="37"/>
        <v>0.50536145755472883</v>
      </c>
      <c r="R142">
        <f t="shared" si="38"/>
        <v>0.50536145755473039</v>
      </c>
    </row>
    <row r="143" spans="6:18">
      <c r="F143">
        <f t="shared" si="30"/>
        <v>14.099999999999966</v>
      </c>
      <c r="G143">
        <f t="shared" si="31"/>
        <v>326.95114001245236</v>
      </c>
      <c r="H143">
        <f t="shared" si="26"/>
        <v>1.5292357098384457</v>
      </c>
      <c r="I143" s="4">
        <f t="shared" si="32"/>
        <v>1.9999999999999999E-6</v>
      </c>
      <c r="J143" s="5">
        <f t="shared" si="27"/>
        <v>5.4703211009173772E-7</v>
      </c>
      <c r="K143" s="5">
        <f t="shared" si="28"/>
        <v>3.6317975802425576E-4</v>
      </c>
      <c r="L143" s="5">
        <f t="shared" si="35"/>
        <v>2.0065663002894591E-10</v>
      </c>
      <c r="M143" s="6">
        <f t="shared" si="33"/>
        <v>2.3622543929498153E-6</v>
      </c>
      <c r="N143">
        <f t="shared" si="34"/>
        <v>2.1800000000000001E-4</v>
      </c>
      <c r="O143">
        <f t="shared" si="29"/>
        <v>0.15292357098384457</v>
      </c>
      <c r="P143">
        <f t="shared" si="36"/>
        <v>0.83398962083770145</v>
      </c>
      <c r="Q143">
        <f t="shared" si="37"/>
        <v>0.50515146192007143</v>
      </c>
      <c r="R143">
        <f t="shared" si="38"/>
        <v>0.50515146192007299</v>
      </c>
    </row>
    <row r="144" spans="6:18">
      <c r="F144">
        <f t="shared" si="30"/>
        <v>14.199999999999966</v>
      </c>
      <c r="G144">
        <f t="shared" si="31"/>
        <v>326.95114001245236</v>
      </c>
      <c r="H144">
        <f t="shared" si="26"/>
        <v>1.5292357098384457</v>
      </c>
      <c r="I144" s="4">
        <f t="shared" si="32"/>
        <v>1.9999999999999999E-6</v>
      </c>
      <c r="J144" s="5">
        <f t="shared" si="27"/>
        <v>5.4703211009173772E-7</v>
      </c>
      <c r="K144" s="5">
        <f t="shared" si="28"/>
        <v>3.6337975802425577E-4</v>
      </c>
      <c r="L144" s="5">
        <f t="shared" si="35"/>
        <v>2.0098831230876629E-10</v>
      </c>
      <c r="M144" s="6">
        <f t="shared" si="33"/>
        <v>2.3648568560854192E-6</v>
      </c>
      <c r="N144">
        <f t="shared" si="34"/>
        <v>2.1800000000000001E-4</v>
      </c>
      <c r="O144">
        <f t="shared" si="29"/>
        <v>0.15292357098384457</v>
      </c>
      <c r="P144">
        <f t="shared" si="36"/>
        <v>0.83427800373638661</v>
      </c>
      <c r="Q144">
        <f t="shared" si="37"/>
        <v>0.50494192885664491</v>
      </c>
      <c r="R144">
        <f t="shared" si="38"/>
        <v>0.50494192885664657</v>
      </c>
    </row>
    <row r="145" spans="6:18">
      <c r="F145">
        <f t="shared" si="30"/>
        <v>14.299999999999965</v>
      </c>
      <c r="G145">
        <f t="shared" si="31"/>
        <v>326.95114001245236</v>
      </c>
      <c r="H145">
        <f t="shared" si="26"/>
        <v>1.5292357098384457</v>
      </c>
      <c r="I145" s="4">
        <f t="shared" si="32"/>
        <v>1.9999999999999999E-6</v>
      </c>
      <c r="J145" s="5">
        <f t="shared" si="27"/>
        <v>5.4703211009173772E-7</v>
      </c>
      <c r="K145" s="5">
        <f t="shared" si="28"/>
        <v>3.6357975802425577E-4</v>
      </c>
      <c r="L145" s="5">
        <f t="shared" si="35"/>
        <v>2.0132035989776369E-10</v>
      </c>
      <c r="M145" s="6">
        <f t="shared" si="33"/>
        <v>2.3674607519808051E-6</v>
      </c>
      <c r="N145">
        <f t="shared" si="34"/>
        <v>2.1800000000000001E-4</v>
      </c>
      <c r="O145">
        <f t="shared" si="29"/>
        <v>0.15292357098384457</v>
      </c>
      <c r="P145">
        <f t="shared" si="36"/>
        <v>0.83456575174467462</v>
      </c>
      <c r="Q145">
        <f t="shared" si="37"/>
        <v>0.50473285709148019</v>
      </c>
      <c r="R145">
        <f t="shared" si="38"/>
        <v>0.50473285709148186</v>
      </c>
    </row>
    <row r="146" spans="6:18">
      <c r="F146">
        <f t="shared" si="30"/>
        <v>14.399999999999965</v>
      </c>
      <c r="G146">
        <f t="shared" si="31"/>
        <v>326.95114001245236</v>
      </c>
      <c r="H146">
        <f t="shared" si="26"/>
        <v>1.5292357098384457</v>
      </c>
      <c r="I146" s="4">
        <f t="shared" si="32"/>
        <v>1.9999999999999999E-6</v>
      </c>
      <c r="J146" s="5">
        <f t="shared" si="27"/>
        <v>5.4703211009173772E-7</v>
      </c>
      <c r="K146" s="5">
        <f t="shared" si="28"/>
        <v>3.6377975802425578E-4</v>
      </c>
      <c r="L146" s="5">
        <f t="shared" si="35"/>
        <v>2.0165277299700004E-10</v>
      </c>
      <c r="M146" s="6">
        <f t="shared" si="33"/>
        <v>2.3700660806359733E-6</v>
      </c>
      <c r="N146">
        <f t="shared" si="34"/>
        <v>2.1800000000000001E-4</v>
      </c>
      <c r="O146">
        <f t="shared" si="29"/>
        <v>0.15292357098384457</v>
      </c>
      <c r="P146">
        <f t="shared" si="36"/>
        <v>0.83485286660878566</v>
      </c>
      <c r="Q146">
        <f t="shared" si="37"/>
        <v>0.50452424535580953</v>
      </c>
      <c r="R146">
        <f t="shared" si="38"/>
        <v>0.5045242453558112</v>
      </c>
    </row>
    <row r="147" spans="6:18">
      <c r="F147">
        <f t="shared" si="30"/>
        <v>14.499999999999964</v>
      </c>
      <c r="G147">
        <f t="shared" si="31"/>
        <v>326.95114001245236</v>
      </c>
      <c r="H147">
        <f t="shared" ref="H147:H210" si="39">(G147-Tf)/ml</f>
        <v>1.5292357098384457</v>
      </c>
      <c r="I147" s="4">
        <f t="shared" si="32"/>
        <v>1.9999999999999999E-6</v>
      </c>
      <c r="J147" s="5">
        <f t="shared" ref="J147:J210" si="40">Glob(H147,N147,Dl,Co,kpart)</f>
        <v>5.4703211009173772E-7</v>
      </c>
      <c r="K147" s="5">
        <f t="shared" ref="K147:K210" si="41">I146*dt+K146</f>
        <v>3.6397975802425578E-4</v>
      </c>
      <c r="L147" s="5">
        <f t="shared" si="35"/>
        <v>2.0198555180753734E-10</v>
      </c>
      <c r="M147" s="6">
        <f t="shared" si="33"/>
        <v>2.3726728420509246E-6</v>
      </c>
      <c r="N147">
        <f t="shared" si="34"/>
        <v>2.1800000000000001E-4</v>
      </c>
      <c r="O147">
        <f t="shared" ref="O147:O210" si="42">O146+(kpart*H146-O146)/L146/R146*(L146*(R147-R146)+R146*MAX(I146,J146)*M146*dt)</f>
        <v>0.15292357098384457</v>
      </c>
      <c r="P147">
        <f t="shared" si="36"/>
        <v>0.83513935006917994</v>
      </c>
      <c r="Q147">
        <f t="shared" si="37"/>
        <v>0.50431609238505049</v>
      </c>
      <c r="R147">
        <f t="shared" si="38"/>
        <v>0.50431609238505215</v>
      </c>
    </row>
    <row r="148" spans="6:18">
      <c r="F148">
        <f t="shared" si="30"/>
        <v>14.599999999999964</v>
      </c>
      <c r="G148">
        <f t="shared" si="31"/>
        <v>326.95114001245236</v>
      </c>
      <c r="H148">
        <f t="shared" si="39"/>
        <v>1.5292357098384457</v>
      </c>
      <c r="I148" s="4">
        <f t="shared" si="32"/>
        <v>1.9999999999999999E-6</v>
      </c>
      <c r="J148" s="5">
        <f t="shared" si="40"/>
        <v>5.4703211009173772E-7</v>
      </c>
      <c r="K148" s="5">
        <f t="shared" si="41"/>
        <v>3.6417975802425579E-4</v>
      </c>
      <c r="L148" s="5">
        <f t="shared" si="35"/>
        <v>2.0231869653043745E-10</v>
      </c>
      <c r="M148" s="6">
        <f t="shared" si="33"/>
        <v>2.3752810362256582E-6</v>
      </c>
      <c r="N148">
        <f t="shared" si="34"/>
        <v>2.1800000000000001E-4</v>
      </c>
      <c r="O148">
        <f t="shared" si="42"/>
        <v>0.15292357098384457</v>
      </c>
      <c r="P148">
        <f t="shared" si="36"/>
        <v>0.83542520386057961</v>
      </c>
      <c r="Q148">
        <f t="shared" si="37"/>
        <v>0.50410839691878984</v>
      </c>
      <c r="R148">
        <f t="shared" si="38"/>
        <v>0.5041083969187915</v>
      </c>
    </row>
    <row r="149" spans="6:18">
      <c r="F149">
        <f t="shared" si="30"/>
        <v>14.699999999999964</v>
      </c>
      <c r="G149">
        <f t="shared" si="31"/>
        <v>326.95114001245236</v>
      </c>
      <c r="H149">
        <f t="shared" si="39"/>
        <v>1.5292357098384457</v>
      </c>
      <c r="I149" s="4">
        <f t="shared" si="32"/>
        <v>1.9999999999999999E-6</v>
      </c>
      <c r="J149" s="5">
        <f t="shared" si="40"/>
        <v>5.4703211009173772E-7</v>
      </c>
      <c r="K149" s="5">
        <f t="shared" si="41"/>
        <v>3.6437975802425579E-4</v>
      </c>
      <c r="L149" s="5">
        <f t="shared" si="35"/>
        <v>2.0265220736676235E-10</v>
      </c>
      <c r="M149" s="6">
        <f t="shared" si="33"/>
        <v>2.3778906631601746E-6</v>
      </c>
      <c r="N149">
        <f t="shared" si="34"/>
        <v>2.1800000000000001E-4</v>
      </c>
      <c r="O149">
        <f t="shared" si="42"/>
        <v>0.15292357098384457</v>
      </c>
      <c r="P149">
        <f t="shared" si="36"/>
        <v>0.83571042971199039</v>
      </c>
      <c r="Q149">
        <f t="shared" si="37"/>
        <v>0.50390115770076738</v>
      </c>
      <c r="R149">
        <f t="shared" si="38"/>
        <v>0.50390115770076915</v>
      </c>
    </row>
    <row r="150" spans="6:18">
      <c r="F150">
        <f t="shared" si="30"/>
        <v>14.799999999999963</v>
      </c>
      <c r="G150">
        <f t="shared" si="31"/>
        <v>326.95114001245236</v>
      </c>
      <c r="H150">
        <f t="shared" si="39"/>
        <v>1.5292357098384457</v>
      </c>
      <c r="I150" s="4">
        <f t="shared" si="32"/>
        <v>1.9999999999999999E-6</v>
      </c>
      <c r="J150" s="5">
        <f t="shared" si="40"/>
        <v>5.4703211009173772E-7</v>
      </c>
      <c r="K150" s="5">
        <f t="shared" si="41"/>
        <v>3.645797580242558E-4</v>
      </c>
      <c r="L150" s="5">
        <f t="shared" si="35"/>
        <v>2.0298608451757394E-10</v>
      </c>
      <c r="M150" s="6">
        <f t="shared" si="33"/>
        <v>2.3805017228544737E-6</v>
      </c>
      <c r="N150">
        <f t="shared" si="34"/>
        <v>2.1800000000000001E-4</v>
      </c>
      <c r="O150">
        <f t="shared" si="42"/>
        <v>0.15292357098384457</v>
      </c>
      <c r="P150">
        <f t="shared" si="36"/>
        <v>0.83599502934672465</v>
      </c>
      <c r="Q150">
        <f t="shared" si="37"/>
        <v>0.50369437347886037</v>
      </c>
      <c r="R150">
        <f t="shared" si="38"/>
        <v>0.50369437347886215</v>
      </c>
    </row>
    <row r="151" spans="6:18">
      <c r="F151">
        <f t="shared" si="30"/>
        <v>14.899999999999963</v>
      </c>
      <c r="G151">
        <f t="shared" si="31"/>
        <v>326.95114001245236</v>
      </c>
      <c r="H151">
        <f t="shared" si="39"/>
        <v>1.5292357098384457</v>
      </c>
      <c r="I151" s="4">
        <f t="shared" si="32"/>
        <v>1.9999999999999999E-6</v>
      </c>
      <c r="J151" s="5">
        <f t="shared" si="40"/>
        <v>5.4703211009173772E-7</v>
      </c>
      <c r="K151" s="5">
        <f t="shared" si="41"/>
        <v>3.647797580242558E-4</v>
      </c>
      <c r="L151" s="5">
        <f t="shared" si="35"/>
        <v>2.0332032818393417E-10</v>
      </c>
      <c r="M151" s="6">
        <f t="shared" si="33"/>
        <v>2.3831142153085552E-6</v>
      </c>
      <c r="N151">
        <f t="shared" si="34"/>
        <v>2.1800000000000001E-4</v>
      </c>
      <c r="O151">
        <f t="shared" si="42"/>
        <v>0.15292357098384457</v>
      </c>
      <c r="P151">
        <f t="shared" si="36"/>
        <v>0.83627900448242198</v>
      </c>
      <c r="Q151">
        <f t="shared" si="37"/>
        <v>0.50348804300506711</v>
      </c>
      <c r="R151">
        <f t="shared" si="38"/>
        <v>0.50348804300506889</v>
      </c>
    </row>
    <row r="152" spans="6:18">
      <c r="F152">
        <f t="shared" si="30"/>
        <v>14.999999999999963</v>
      </c>
      <c r="G152">
        <f t="shared" si="31"/>
        <v>326.95114001245236</v>
      </c>
      <c r="H152">
        <f t="shared" si="39"/>
        <v>1.5292357098384457</v>
      </c>
      <c r="I152" s="4">
        <f t="shared" si="32"/>
        <v>1.9999999999999999E-6</v>
      </c>
      <c r="J152" s="5">
        <f t="shared" si="40"/>
        <v>5.4703211009173772E-7</v>
      </c>
      <c r="K152" s="5">
        <f t="shared" si="41"/>
        <v>3.6497975802425581E-4</v>
      </c>
      <c r="L152" s="5">
        <f t="shared" si="35"/>
        <v>2.0365493856690499E-10</v>
      </c>
      <c r="M152" s="6">
        <f t="shared" si="33"/>
        <v>2.3857281405224197E-6</v>
      </c>
      <c r="N152">
        <f t="shared" si="34"/>
        <v>2.1800000000000001E-4</v>
      </c>
      <c r="O152">
        <f t="shared" si="42"/>
        <v>0.15292357098384457</v>
      </c>
      <c r="P152">
        <f t="shared" si="36"/>
        <v>0.83656235683107161</v>
      </c>
      <c r="Q152">
        <f t="shared" si="37"/>
        <v>0.5032821650354915</v>
      </c>
      <c r="R152">
        <f t="shared" si="38"/>
        <v>0.50328216503549328</v>
      </c>
    </row>
    <row r="153" spans="6:18">
      <c r="F153">
        <f t="shared" si="30"/>
        <v>15.099999999999962</v>
      </c>
      <c r="G153">
        <f t="shared" si="31"/>
        <v>326.95114001245236</v>
      </c>
      <c r="H153">
        <f t="shared" si="39"/>
        <v>1.5292357098384457</v>
      </c>
      <c r="I153" s="4">
        <f t="shared" si="32"/>
        <v>1.9999999999999999E-6</v>
      </c>
      <c r="J153" s="5">
        <f t="shared" si="40"/>
        <v>5.4703211009173772E-7</v>
      </c>
      <c r="K153" s="5">
        <f t="shared" si="41"/>
        <v>3.6517975802425581E-4</v>
      </c>
      <c r="L153" s="5">
        <f t="shared" si="35"/>
        <v>2.0398991586754821E-10</v>
      </c>
      <c r="M153" s="6">
        <f t="shared" si="33"/>
        <v>2.3883434984960662E-6</v>
      </c>
      <c r="N153">
        <f t="shared" si="34"/>
        <v>2.1800000000000001E-4</v>
      </c>
      <c r="O153">
        <f t="shared" si="42"/>
        <v>0.15292357098384457</v>
      </c>
      <c r="P153">
        <f t="shared" si="36"/>
        <v>0.83684508809903402</v>
      </c>
      <c r="Q153">
        <f t="shared" si="37"/>
        <v>0.50307673833032729</v>
      </c>
      <c r="R153">
        <f t="shared" si="38"/>
        <v>0.50307673833032907</v>
      </c>
    </row>
    <row r="154" spans="6:18">
      <c r="F154">
        <f t="shared" si="30"/>
        <v>15.199999999999962</v>
      </c>
      <c r="G154">
        <f t="shared" si="31"/>
        <v>326.95114001245236</v>
      </c>
      <c r="H154">
        <f t="shared" si="39"/>
        <v>1.5292357098384457</v>
      </c>
      <c r="I154" s="4">
        <f t="shared" si="32"/>
        <v>1.9999999999999999E-6</v>
      </c>
      <c r="J154" s="5">
        <f t="shared" si="40"/>
        <v>5.4703211009173772E-7</v>
      </c>
      <c r="K154" s="5">
        <f t="shared" si="41"/>
        <v>3.6537975802425582E-4</v>
      </c>
      <c r="L154" s="5">
        <f t="shared" si="35"/>
        <v>2.0432526028692591E-10</v>
      </c>
      <c r="M154" s="6">
        <f t="shared" si="33"/>
        <v>2.3909602892294954E-6</v>
      </c>
      <c r="N154">
        <f t="shared" si="34"/>
        <v>2.1800000000000001E-4</v>
      </c>
      <c r="O154">
        <f t="shared" si="42"/>
        <v>0.15292357098384457</v>
      </c>
      <c r="P154">
        <f t="shared" si="36"/>
        <v>0.83712719998706253</v>
      </c>
      <c r="Q154">
        <f t="shared" si="37"/>
        <v>0.50287176165384218</v>
      </c>
      <c r="R154">
        <f t="shared" si="38"/>
        <v>0.50287176165384395</v>
      </c>
    </row>
    <row r="155" spans="6:18">
      <c r="F155">
        <f t="shared" si="30"/>
        <v>15.299999999999962</v>
      </c>
      <c r="G155">
        <f t="shared" si="31"/>
        <v>326.95114001245236</v>
      </c>
      <c r="H155">
        <f t="shared" si="39"/>
        <v>1.5292357098384457</v>
      </c>
      <c r="I155" s="4">
        <f t="shared" si="32"/>
        <v>1.9999999999999999E-6</v>
      </c>
      <c r="J155" s="5">
        <f t="shared" si="40"/>
        <v>5.4703211009173772E-7</v>
      </c>
      <c r="K155" s="5">
        <f t="shared" si="41"/>
        <v>3.6557975802425582E-4</v>
      </c>
      <c r="L155" s="5">
        <f t="shared" si="35"/>
        <v>2.0466097202609989E-10</v>
      </c>
      <c r="M155" s="6">
        <f t="shared" si="33"/>
        <v>2.393578512722707E-6</v>
      </c>
      <c r="N155">
        <f t="shared" si="34"/>
        <v>2.1800000000000001E-4</v>
      </c>
      <c r="O155">
        <f t="shared" si="42"/>
        <v>0.15292357098384457</v>
      </c>
      <c r="P155">
        <f t="shared" si="36"/>
        <v>0.83740869419032493</v>
      </c>
      <c r="Q155">
        <f t="shared" si="37"/>
        <v>0.5026672337743624</v>
      </c>
      <c r="R155">
        <f t="shared" si="38"/>
        <v>0.50266723377436406</v>
      </c>
    </row>
    <row r="156" spans="6:18">
      <c r="F156">
        <f t="shared" ref="F156:F219" si="43">F155+dt</f>
        <v>15.399999999999961</v>
      </c>
      <c r="G156">
        <f t="shared" si="31"/>
        <v>326.95114001245236</v>
      </c>
      <c r="H156">
        <f t="shared" si="39"/>
        <v>1.5292357098384457</v>
      </c>
      <c r="I156" s="4">
        <f t="shared" si="32"/>
        <v>1.9999999999999999E-6</v>
      </c>
      <c r="J156" s="5">
        <f t="shared" si="40"/>
        <v>5.4703211009173772E-7</v>
      </c>
      <c r="K156" s="5">
        <f t="shared" si="41"/>
        <v>3.6577975802425583E-4</v>
      </c>
      <c r="L156" s="5">
        <f t="shared" si="35"/>
        <v>2.0499705128613219E-10</v>
      </c>
      <c r="M156" s="6">
        <f t="shared" si="33"/>
        <v>2.3961981689757016E-6</v>
      </c>
      <c r="N156">
        <f t="shared" si="34"/>
        <v>2.1800000000000001E-4</v>
      </c>
      <c r="O156">
        <f t="shared" si="42"/>
        <v>0.15292357098384457</v>
      </c>
      <c r="P156">
        <f t="shared" si="36"/>
        <v>0.83768957239842423</v>
      </c>
      <c r="Q156">
        <f t="shared" si="37"/>
        <v>0.50246315346425696</v>
      </c>
      <c r="R156">
        <f t="shared" si="38"/>
        <v>0.50246315346425863</v>
      </c>
    </row>
    <row r="157" spans="6:18">
      <c r="F157">
        <f t="shared" si="43"/>
        <v>15.499999999999961</v>
      </c>
      <c r="G157">
        <f t="shared" si="31"/>
        <v>326.95114001245236</v>
      </c>
      <c r="H157">
        <f t="shared" si="39"/>
        <v>1.5292357098384457</v>
      </c>
      <c r="I157" s="4">
        <f t="shared" si="32"/>
        <v>1.9999999999999999E-6</v>
      </c>
      <c r="J157" s="5">
        <f t="shared" si="40"/>
        <v>5.4703211009173772E-7</v>
      </c>
      <c r="K157" s="5">
        <f t="shared" si="41"/>
        <v>3.6597975802425583E-4</v>
      </c>
      <c r="L157" s="5">
        <f t="shared" si="35"/>
        <v>2.0533349826808468E-10</v>
      </c>
      <c r="M157" s="6">
        <f t="shared" si="33"/>
        <v>2.3988192579884782E-6</v>
      </c>
      <c r="N157">
        <f t="shared" si="34"/>
        <v>2.1800000000000001E-4</v>
      </c>
      <c r="O157">
        <f t="shared" si="42"/>
        <v>0.15292357098384457</v>
      </c>
      <c r="P157">
        <f t="shared" si="36"/>
        <v>0.83796983629542099</v>
      </c>
      <c r="Q157">
        <f t="shared" si="37"/>
        <v>0.50225951949992231</v>
      </c>
      <c r="R157">
        <f t="shared" si="38"/>
        <v>0.50225951949992409</v>
      </c>
    </row>
    <row r="158" spans="6:18">
      <c r="F158">
        <f t="shared" si="43"/>
        <v>15.599999999999961</v>
      </c>
      <c r="G158">
        <f t="shared" si="31"/>
        <v>326.95114001245236</v>
      </c>
      <c r="H158">
        <f t="shared" si="39"/>
        <v>1.5292357098384457</v>
      </c>
      <c r="I158" s="4">
        <f t="shared" si="32"/>
        <v>1.9999999999999999E-6</v>
      </c>
      <c r="J158" s="5">
        <f t="shared" si="40"/>
        <v>5.4703211009173772E-7</v>
      </c>
      <c r="K158" s="5">
        <f t="shared" si="41"/>
        <v>3.6617975802425584E-4</v>
      </c>
      <c r="L158" s="5">
        <f t="shared" si="35"/>
        <v>2.0567031317301932E-10</v>
      </c>
      <c r="M158" s="6">
        <f t="shared" si="33"/>
        <v>2.401441779761038E-6</v>
      </c>
      <c r="N158">
        <f t="shared" si="34"/>
        <v>2.1800000000000001E-4</v>
      </c>
      <c r="O158">
        <f t="shared" si="42"/>
        <v>0.15292357098384457</v>
      </c>
      <c r="P158">
        <f t="shared" si="36"/>
        <v>0.83824948755985362</v>
      </c>
      <c r="Q158">
        <f t="shared" si="37"/>
        <v>0.50205633066176725</v>
      </c>
      <c r="R158">
        <f t="shared" si="38"/>
        <v>0.50205633066176902</v>
      </c>
    </row>
    <row r="159" spans="6:18">
      <c r="F159">
        <f t="shared" si="43"/>
        <v>15.69999999999996</v>
      </c>
      <c r="G159">
        <f t="shared" si="31"/>
        <v>326.95114001245236</v>
      </c>
      <c r="H159">
        <f t="shared" si="39"/>
        <v>1.5292357098384457</v>
      </c>
      <c r="I159" s="4">
        <f t="shared" si="32"/>
        <v>1.9999999999999999E-6</v>
      </c>
      <c r="J159" s="5">
        <f t="shared" si="40"/>
        <v>5.4703211009173772E-7</v>
      </c>
      <c r="K159" s="5">
        <f t="shared" si="41"/>
        <v>3.6637975802425584E-4</v>
      </c>
      <c r="L159" s="5">
        <f t="shared" si="35"/>
        <v>2.0600749620199805E-10</v>
      </c>
      <c r="M159" s="6">
        <f t="shared" si="33"/>
        <v>2.4040657342933804E-6</v>
      </c>
      <c r="N159">
        <f t="shared" si="34"/>
        <v>2.1800000000000001E-4</v>
      </c>
      <c r="O159">
        <f t="shared" si="42"/>
        <v>0.15292357098384457</v>
      </c>
      <c r="P159">
        <f t="shared" si="36"/>
        <v>0.83852852786475962</v>
      </c>
      <c r="Q159">
        <f t="shared" si="37"/>
        <v>0.50185358573419703</v>
      </c>
      <c r="R159">
        <f t="shared" si="38"/>
        <v>0.5018535857341988</v>
      </c>
    </row>
    <row r="160" spans="6:18">
      <c r="F160">
        <f t="shared" si="43"/>
        <v>15.79999999999996</v>
      </c>
      <c r="G160">
        <f t="shared" si="31"/>
        <v>326.95114001245236</v>
      </c>
      <c r="H160">
        <f t="shared" si="39"/>
        <v>1.5292357098384457</v>
      </c>
      <c r="I160" s="4">
        <f t="shared" si="32"/>
        <v>1.9999999999999999E-6</v>
      </c>
      <c r="J160" s="5">
        <f t="shared" si="40"/>
        <v>5.4703211009173772E-7</v>
      </c>
      <c r="K160" s="5">
        <f t="shared" si="41"/>
        <v>3.6657975802425585E-4</v>
      </c>
      <c r="L160" s="5">
        <f t="shared" si="35"/>
        <v>2.0634504755608269E-10</v>
      </c>
      <c r="M160" s="6">
        <f t="shared" si="33"/>
        <v>2.4066911215855048E-6</v>
      </c>
      <c r="N160">
        <f t="shared" si="34"/>
        <v>2.1800000000000001E-4</v>
      </c>
      <c r="O160">
        <f t="shared" si="42"/>
        <v>0.15292357098384457</v>
      </c>
      <c r="P160">
        <f t="shared" si="36"/>
        <v>0.83880695887769741</v>
      </c>
      <c r="Q160">
        <f t="shared" si="37"/>
        <v>0.50165128350559829</v>
      </c>
      <c r="R160">
        <f t="shared" si="38"/>
        <v>0.50165128350560007</v>
      </c>
    </row>
    <row r="161" spans="6:18">
      <c r="F161">
        <f t="shared" si="43"/>
        <v>15.899999999999959</v>
      </c>
      <c r="G161">
        <f t="shared" si="31"/>
        <v>326.95114001245236</v>
      </c>
      <c r="H161">
        <f t="shared" si="39"/>
        <v>1.5292357098384457</v>
      </c>
      <c r="I161" s="4">
        <f t="shared" si="32"/>
        <v>1.9999999999999999E-6</v>
      </c>
      <c r="J161" s="5">
        <f t="shared" si="40"/>
        <v>5.4703211009173772E-7</v>
      </c>
      <c r="K161" s="5">
        <f t="shared" si="41"/>
        <v>3.6677975802425585E-4</v>
      </c>
      <c r="L161" s="5">
        <f t="shared" si="35"/>
        <v>2.0668296743633533E-10</v>
      </c>
      <c r="M161" s="6">
        <f t="shared" si="33"/>
        <v>2.4093179416374123E-6</v>
      </c>
      <c r="N161">
        <f t="shared" si="34"/>
        <v>2.1800000000000001E-4</v>
      </c>
      <c r="O161">
        <f t="shared" si="42"/>
        <v>0.15292357098384457</v>
      </c>
      <c r="P161">
        <f t="shared" si="36"/>
        <v>0.83908478226076622</v>
      </c>
      <c r="Q161">
        <f t="shared" si="37"/>
        <v>0.50144942276832394</v>
      </c>
      <c r="R161">
        <f t="shared" si="38"/>
        <v>0.50144942276832571</v>
      </c>
    </row>
    <row r="162" spans="6:18">
      <c r="F162">
        <f t="shared" si="43"/>
        <v>15.999999999999959</v>
      </c>
      <c r="G162">
        <f t="shared" si="31"/>
        <v>326.95114001245236</v>
      </c>
      <c r="H162">
        <f t="shared" si="39"/>
        <v>1.5292357098384457</v>
      </c>
      <c r="I162" s="4">
        <f t="shared" si="32"/>
        <v>1.9999999999999999E-6</v>
      </c>
      <c r="J162" s="5">
        <f t="shared" si="40"/>
        <v>5.4703211009173772E-7</v>
      </c>
      <c r="K162" s="5">
        <f t="shared" si="41"/>
        <v>3.6697975802425586E-4</v>
      </c>
      <c r="L162" s="5">
        <f t="shared" si="35"/>
        <v>2.070212560438178E-10</v>
      </c>
      <c r="M162" s="6">
        <f t="shared" si="33"/>
        <v>2.4119461944491017E-6</v>
      </c>
      <c r="N162">
        <f t="shared" si="34"/>
        <v>2.1800000000000001E-4</v>
      </c>
      <c r="O162">
        <f t="shared" si="42"/>
        <v>0.15292357098384457</v>
      </c>
      <c r="P162">
        <f t="shared" si="36"/>
        <v>0.83936199967062741</v>
      </c>
      <c r="Q162">
        <f t="shared" si="37"/>
        <v>0.50124800231867805</v>
      </c>
      <c r="R162">
        <f t="shared" si="38"/>
        <v>0.50124800231867983</v>
      </c>
    </row>
    <row r="163" spans="6:18">
      <c r="F163">
        <f t="shared" si="43"/>
        <v>16.099999999999959</v>
      </c>
      <c r="G163">
        <f t="shared" si="31"/>
        <v>326.95114001245236</v>
      </c>
      <c r="H163">
        <f t="shared" si="39"/>
        <v>1.5292357098384457</v>
      </c>
      <c r="I163" s="4">
        <f t="shared" si="32"/>
        <v>1.9999999999999999E-6</v>
      </c>
      <c r="J163" s="5">
        <f t="shared" si="40"/>
        <v>5.4703211009173772E-7</v>
      </c>
      <c r="K163" s="5">
        <f t="shared" si="41"/>
        <v>3.6717975802425586E-4</v>
      </c>
      <c r="L163" s="5">
        <f t="shared" si="35"/>
        <v>2.0735991357959203E-10</v>
      </c>
      <c r="M163" s="6">
        <f t="shared" si="33"/>
        <v>2.4145758800205739E-6</v>
      </c>
      <c r="N163">
        <f t="shared" si="34"/>
        <v>2.1800000000000001E-4</v>
      </c>
      <c r="O163">
        <f t="shared" si="42"/>
        <v>0.15292357098384457</v>
      </c>
      <c r="P163">
        <f t="shared" si="36"/>
        <v>0.83963861275852514</v>
      </c>
      <c r="Q163">
        <f t="shared" si="37"/>
        <v>0.50104702095690068</v>
      </c>
      <c r="R163">
        <f t="shared" si="38"/>
        <v>0.50104702095690246</v>
      </c>
    </row>
    <row r="164" spans="6:18">
      <c r="F164">
        <f t="shared" si="43"/>
        <v>16.19999999999996</v>
      </c>
      <c r="G164">
        <f t="shared" si="31"/>
        <v>326.95114001245236</v>
      </c>
      <c r="H164">
        <f t="shared" si="39"/>
        <v>1.5292357098384457</v>
      </c>
      <c r="I164" s="4">
        <f t="shared" si="32"/>
        <v>1.9999999999999999E-6</v>
      </c>
      <c r="J164" s="5">
        <f t="shared" si="40"/>
        <v>5.4703211009173772E-7</v>
      </c>
      <c r="K164" s="5">
        <f t="shared" si="41"/>
        <v>3.6737975802425587E-4</v>
      </c>
      <c r="L164" s="5">
        <f t="shared" si="35"/>
        <v>2.0769894024471999E-10</v>
      </c>
      <c r="M164" s="6">
        <f t="shared" si="33"/>
        <v>2.4172069983518288E-6</v>
      </c>
      <c r="N164">
        <f t="shared" si="34"/>
        <v>2.1800000000000001E-4</v>
      </c>
      <c r="O164">
        <f t="shared" si="42"/>
        <v>0.15292357098384457</v>
      </c>
      <c r="P164">
        <f t="shared" si="36"/>
        <v>0.83991462317030718</v>
      </c>
      <c r="Q164">
        <f t="shared" si="37"/>
        <v>0.50084647748715272</v>
      </c>
      <c r="R164">
        <f t="shared" si="38"/>
        <v>0.5008464774871545</v>
      </c>
    </row>
    <row r="165" spans="6:18">
      <c r="F165">
        <f t="shared" si="43"/>
        <v>16.299999999999962</v>
      </c>
      <c r="G165">
        <f t="shared" si="31"/>
        <v>326.95114001245236</v>
      </c>
      <c r="H165">
        <f t="shared" si="39"/>
        <v>1.5292357098384457</v>
      </c>
      <c r="I165" s="4">
        <f t="shared" si="32"/>
        <v>1.9999999999999999E-6</v>
      </c>
      <c r="J165" s="5">
        <f t="shared" si="40"/>
        <v>5.4703211009173772E-7</v>
      </c>
      <c r="K165" s="5">
        <f t="shared" si="41"/>
        <v>3.6757975802425587E-4</v>
      </c>
      <c r="L165" s="5">
        <f t="shared" si="35"/>
        <v>2.0803833624026366E-10</v>
      </c>
      <c r="M165" s="6">
        <f t="shared" si="33"/>
        <v>2.4198395494428673E-6</v>
      </c>
      <c r="N165">
        <f t="shared" si="34"/>
        <v>2.1800000000000001E-4</v>
      </c>
      <c r="O165">
        <f t="shared" si="42"/>
        <v>0.15292357098384457</v>
      </c>
      <c r="P165">
        <f t="shared" si="36"/>
        <v>0.84019003254644553</v>
      </c>
      <c r="Q165">
        <f t="shared" si="37"/>
        <v>0.50064637071750129</v>
      </c>
      <c r="R165">
        <f t="shared" si="38"/>
        <v>0.50064637071750306</v>
      </c>
    </row>
    <row r="166" spans="6:18">
      <c r="F166">
        <f t="shared" si="43"/>
        <v>16.399999999999963</v>
      </c>
      <c r="G166">
        <f t="shared" si="31"/>
        <v>326.95114001245236</v>
      </c>
      <c r="H166">
        <f t="shared" si="39"/>
        <v>1.5292357098384457</v>
      </c>
      <c r="I166" s="4">
        <f t="shared" si="32"/>
        <v>1.9999999999999999E-6</v>
      </c>
      <c r="J166" s="5">
        <f t="shared" si="40"/>
        <v>5.4703211009173772E-7</v>
      </c>
      <c r="K166" s="5">
        <f t="shared" si="41"/>
        <v>3.6777975802425588E-4</v>
      </c>
      <c r="L166" s="5">
        <f t="shared" si="35"/>
        <v>2.0837810176728482E-10</v>
      </c>
      <c r="M166" s="6">
        <f t="shared" si="33"/>
        <v>2.4224735332936868E-6</v>
      </c>
      <c r="N166">
        <f t="shared" si="34"/>
        <v>2.1800000000000001E-4</v>
      </c>
      <c r="O166">
        <f t="shared" si="42"/>
        <v>0.15292357098384457</v>
      </c>
      <c r="P166">
        <f t="shared" si="36"/>
        <v>0.840464842522056</v>
      </c>
      <c r="Q166">
        <f t="shared" si="37"/>
        <v>0.50044669945990461</v>
      </c>
      <c r="R166">
        <f t="shared" si="38"/>
        <v>0.5004466994599065</v>
      </c>
    </row>
    <row r="167" spans="6:18">
      <c r="F167">
        <f t="shared" si="43"/>
        <v>16.499999999999964</v>
      </c>
      <c r="G167">
        <f t="shared" si="31"/>
        <v>326.95114001245236</v>
      </c>
      <c r="H167">
        <f t="shared" si="39"/>
        <v>1.5292357098384457</v>
      </c>
      <c r="I167" s="4">
        <f t="shared" si="32"/>
        <v>1.9999999999999999E-6</v>
      </c>
      <c r="J167" s="5">
        <f t="shared" si="40"/>
        <v>5.4703211009173772E-7</v>
      </c>
      <c r="K167" s="5">
        <f t="shared" si="41"/>
        <v>3.6797975802425588E-4</v>
      </c>
      <c r="L167" s="5">
        <f t="shared" si="35"/>
        <v>2.0871823702684549E-10</v>
      </c>
      <c r="M167" s="6">
        <f t="shared" si="33"/>
        <v>2.4251089499042895E-6</v>
      </c>
      <c r="N167">
        <f t="shared" si="34"/>
        <v>2.1800000000000001E-4</v>
      </c>
      <c r="O167">
        <f t="shared" si="42"/>
        <v>0.15292357098384457</v>
      </c>
      <c r="P167">
        <f t="shared" si="36"/>
        <v>0.84073905472692012</v>
      </c>
      <c r="Q167">
        <f t="shared" si="37"/>
        <v>0.50024746253019747</v>
      </c>
      <c r="R167">
        <f t="shared" si="38"/>
        <v>0.50024746253019936</v>
      </c>
    </row>
    <row r="168" spans="6:18">
      <c r="F168">
        <f t="shared" si="43"/>
        <v>16.599999999999966</v>
      </c>
      <c r="G168">
        <f t="shared" si="31"/>
        <v>326.95114001245236</v>
      </c>
      <c r="H168">
        <f t="shared" si="39"/>
        <v>1.5292357098384457</v>
      </c>
      <c r="I168" s="4">
        <f t="shared" si="32"/>
        <v>1.9999999999999999E-6</v>
      </c>
      <c r="J168" s="5">
        <f t="shared" si="40"/>
        <v>5.4703211009173772E-7</v>
      </c>
      <c r="K168" s="5">
        <f t="shared" si="41"/>
        <v>3.6817975802425589E-4</v>
      </c>
      <c r="L168" s="5">
        <f t="shared" si="35"/>
        <v>2.0905874222000764E-10</v>
      </c>
      <c r="M168" s="6">
        <f t="shared" si="33"/>
        <v>2.4277457992746753E-6</v>
      </c>
      <c r="N168">
        <f t="shared" si="34"/>
        <v>2.1800000000000001E-4</v>
      </c>
      <c r="O168">
        <f t="shared" si="42"/>
        <v>0.15292357098384457</v>
      </c>
      <c r="P168">
        <f t="shared" si="36"/>
        <v>0.84101267078550401</v>
      </c>
      <c r="Q168">
        <f t="shared" si="37"/>
        <v>0.50004865874807591</v>
      </c>
      <c r="R168">
        <f t="shared" si="38"/>
        <v>0.50004865874807791</v>
      </c>
    </row>
    <row r="169" spans="6:18">
      <c r="F169">
        <f t="shared" si="43"/>
        <v>16.699999999999967</v>
      </c>
      <c r="G169">
        <f t="shared" si="31"/>
        <v>326.95114001245236</v>
      </c>
      <c r="H169">
        <f t="shared" si="39"/>
        <v>1.5292357098384457</v>
      </c>
      <c r="I169" s="4">
        <f t="shared" si="32"/>
        <v>1.9999999999999999E-6</v>
      </c>
      <c r="J169" s="5">
        <f t="shared" si="40"/>
        <v>5.4703211009173772E-7</v>
      </c>
      <c r="K169" s="5">
        <f t="shared" si="41"/>
        <v>3.6837975802425589E-4</v>
      </c>
      <c r="L169" s="5">
        <f t="shared" si="35"/>
        <v>2.0939961754783311E-10</v>
      </c>
      <c r="M169" s="6">
        <f t="shared" si="33"/>
        <v>2.4303840814048426E-6</v>
      </c>
      <c r="N169">
        <f t="shared" si="34"/>
        <v>2.1800000000000001E-4</v>
      </c>
      <c r="O169">
        <f t="shared" si="42"/>
        <v>0.15292357098384457</v>
      </c>
      <c r="P169">
        <f t="shared" si="36"/>
        <v>0.84128569231697969</v>
      </c>
      <c r="Q169">
        <f t="shared" si="37"/>
        <v>0.49985028693708328</v>
      </c>
      <c r="R169">
        <f t="shared" si="38"/>
        <v>0.49985028693708528</v>
      </c>
    </row>
    <row r="170" spans="6:18">
      <c r="F170">
        <f t="shared" si="43"/>
        <v>16.799999999999969</v>
      </c>
      <c r="G170">
        <f t="shared" si="31"/>
        <v>326.95114001245236</v>
      </c>
      <c r="H170">
        <f t="shared" si="39"/>
        <v>1.5292357098384457</v>
      </c>
      <c r="I170" s="4">
        <f t="shared" si="32"/>
        <v>1.9999999999999999E-6</v>
      </c>
      <c r="J170" s="5">
        <f t="shared" si="40"/>
        <v>5.4703211009173772E-7</v>
      </c>
      <c r="K170" s="5">
        <f t="shared" si="41"/>
        <v>3.685797580242559E-4</v>
      </c>
      <c r="L170" s="5">
        <f t="shared" si="35"/>
        <v>2.0974086321138389E-10</v>
      </c>
      <c r="M170" s="6">
        <f t="shared" si="33"/>
        <v>2.4330237962947931E-6</v>
      </c>
      <c r="N170">
        <f t="shared" si="34"/>
        <v>2.1800000000000001E-4</v>
      </c>
      <c r="O170">
        <f t="shared" si="42"/>
        <v>0.15292357098384457</v>
      </c>
      <c r="P170">
        <f t="shared" si="36"/>
        <v>0.84155812093524462</v>
      </c>
      <c r="Q170">
        <f t="shared" si="37"/>
        <v>0.49965234592459501</v>
      </c>
      <c r="R170">
        <f t="shared" si="38"/>
        <v>0.49965234592459701</v>
      </c>
    </row>
    <row r="171" spans="6:18">
      <c r="F171">
        <f t="shared" si="43"/>
        <v>16.89999999999997</v>
      </c>
      <c r="G171">
        <f t="shared" si="31"/>
        <v>326.95114001245236</v>
      </c>
      <c r="H171">
        <f t="shared" si="39"/>
        <v>1.5292357098384457</v>
      </c>
      <c r="I171" s="4">
        <f t="shared" si="32"/>
        <v>1.9999999999999999E-6</v>
      </c>
      <c r="J171" s="5">
        <f t="shared" si="40"/>
        <v>5.4703211009173772E-7</v>
      </c>
      <c r="K171" s="5">
        <f t="shared" si="41"/>
        <v>3.687797580242559E-4</v>
      </c>
      <c r="L171" s="5">
        <f t="shared" si="35"/>
        <v>2.1008247941172191E-10</v>
      </c>
      <c r="M171" s="6">
        <f t="shared" si="33"/>
        <v>2.4356649439445267E-6</v>
      </c>
      <c r="N171">
        <f t="shared" si="34"/>
        <v>2.1800000000000001E-4</v>
      </c>
      <c r="O171">
        <f t="shared" si="42"/>
        <v>0.15292357098384457</v>
      </c>
      <c r="P171">
        <f t="shared" si="36"/>
        <v>0.84182995824894125</v>
      </c>
      <c r="Q171">
        <f t="shared" si="37"/>
        <v>0.49945483454180434</v>
      </c>
      <c r="R171">
        <f t="shared" si="38"/>
        <v>0.49945483454180634</v>
      </c>
    </row>
    <row r="172" spans="6:18">
      <c r="F172">
        <f t="shared" si="43"/>
        <v>16.999999999999972</v>
      </c>
      <c r="G172">
        <f t="shared" si="31"/>
        <v>326.95114001245236</v>
      </c>
      <c r="H172">
        <f t="shared" si="39"/>
        <v>1.5292357098384457</v>
      </c>
      <c r="I172" s="4">
        <f t="shared" si="32"/>
        <v>1.9999999999999999E-6</v>
      </c>
      <c r="J172" s="5">
        <f t="shared" si="40"/>
        <v>5.4703211009173772E-7</v>
      </c>
      <c r="K172" s="5">
        <f t="shared" si="41"/>
        <v>3.6897975802425591E-4</v>
      </c>
      <c r="L172" s="5">
        <f t="shared" si="35"/>
        <v>2.1042446634990905E-10</v>
      </c>
      <c r="M172" s="6">
        <f t="shared" si="33"/>
        <v>2.4383075243540418E-6</v>
      </c>
      <c r="N172">
        <f t="shared" si="34"/>
        <v>2.1800000000000001E-4</v>
      </c>
      <c r="O172">
        <f t="shared" si="42"/>
        <v>0.15292357098384457</v>
      </c>
      <c r="P172">
        <f t="shared" si="36"/>
        <v>0.84210120586147852</v>
      </c>
      <c r="Q172">
        <f t="shared" si="37"/>
        <v>0.49925775162370783</v>
      </c>
      <c r="R172">
        <f t="shared" si="38"/>
        <v>0.49925775162370983</v>
      </c>
    </row>
    <row r="173" spans="6:18">
      <c r="F173">
        <f t="shared" si="43"/>
        <v>17.099999999999973</v>
      </c>
      <c r="G173">
        <f t="shared" si="31"/>
        <v>326.95114001245236</v>
      </c>
      <c r="H173">
        <f t="shared" si="39"/>
        <v>1.5292357098384457</v>
      </c>
      <c r="I173" s="4">
        <f t="shared" si="32"/>
        <v>1.9999999999999999E-6</v>
      </c>
      <c r="J173" s="5">
        <f t="shared" si="40"/>
        <v>5.4703211009173772E-7</v>
      </c>
      <c r="K173" s="5">
        <f t="shared" si="41"/>
        <v>3.6917975802425591E-4</v>
      </c>
      <c r="L173" s="5">
        <f t="shared" si="35"/>
        <v>2.1076682422700733E-10</v>
      </c>
      <c r="M173" s="6">
        <f t="shared" si="33"/>
        <v>2.4409515375233404E-6</v>
      </c>
      <c r="N173">
        <f t="shared" si="34"/>
        <v>2.1800000000000001E-4</v>
      </c>
      <c r="O173">
        <f t="shared" si="42"/>
        <v>0.15292357098384457</v>
      </c>
      <c r="P173">
        <f t="shared" si="36"/>
        <v>0.84237186537104958</v>
      </c>
      <c r="Q173">
        <f t="shared" si="37"/>
        <v>0.49906109600909088</v>
      </c>
      <c r="R173">
        <f t="shared" si="38"/>
        <v>0.49906109600909287</v>
      </c>
    </row>
    <row r="174" spans="6:18">
      <c r="F174">
        <f t="shared" si="43"/>
        <v>17.199999999999974</v>
      </c>
      <c r="G174">
        <f t="shared" si="31"/>
        <v>326.95114001245236</v>
      </c>
      <c r="H174">
        <f t="shared" si="39"/>
        <v>1.5292357098384457</v>
      </c>
      <c r="I174" s="4">
        <f t="shared" si="32"/>
        <v>1.9999999999999999E-6</v>
      </c>
      <c r="J174" s="5">
        <f t="shared" si="40"/>
        <v>5.4703211009173772E-7</v>
      </c>
      <c r="K174" s="5">
        <f t="shared" si="41"/>
        <v>3.6937975802425592E-4</v>
      </c>
      <c r="L174" s="5">
        <f t="shared" si="35"/>
        <v>2.1110955324407856E-10</v>
      </c>
      <c r="M174" s="6">
        <f t="shared" si="33"/>
        <v>2.443596983452421E-6</v>
      </c>
      <c r="N174">
        <f t="shared" si="34"/>
        <v>2.1800000000000001E-4</v>
      </c>
      <c r="O174">
        <f t="shared" si="42"/>
        <v>0.15292357098384457</v>
      </c>
      <c r="P174">
        <f t="shared" si="36"/>
        <v>0.84264193837065393</v>
      </c>
      <c r="Q174">
        <f t="shared" si="37"/>
        <v>0.49886486654051326</v>
      </c>
      <c r="R174">
        <f t="shared" si="38"/>
        <v>0.49886486654051526</v>
      </c>
    </row>
    <row r="175" spans="6:18">
      <c r="F175">
        <f t="shared" si="43"/>
        <v>17.299999999999976</v>
      </c>
      <c r="G175">
        <f t="shared" si="31"/>
        <v>326.95114001245236</v>
      </c>
      <c r="H175">
        <f t="shared" si="39"/>
        <v>1.5292357098384457</v>
      </c>
      <c r="I175" s="4">
        <f t="shared" si="32"/>
        <v>1.9999999999999999E-6</v>
      </c>
      <c r="J175" s="5">
        <f t="shared" si="40"/>
        <v>5.4703211009173772E-7</v>
      </c>
      <c r="K175" s="5">
        <f t="shared" si="41"/>
        <v>3.6957975802425592E-4</v>
      </c>
      <c r="L175" s="5">
        <f t="shared" si="35"/>
        <v>2.1145265360218472E-10</v>
      </c>
      <c r="M175" s="6">
        <f t="shared" si="33"/>
        <v>2.4462438621412839E-6</v>
      </c>
      <c r="N175">
        <f t="shared" si="34"/>
        <v>2.1800000000000001E-4</v>
      </c>
      <c r="O175">
        <f t="shared" si="42"/>
        <v>0.15292357098384457</v>
      </c>
      <c r="P175">
        <f t="shared" si="36"/>
        <v>0.84291142644811512</v>
      </c>
      <c r="Q175">
        <f t="shared" si="37"/>
        <v>0.49866906206429501</v>
      </c>
      <c r="R175">
        <f t="shared" si="38"/>
        <v>0.49866906206429701</v>
      </c>
    </row>
    <row r="176" spans="6:18">
      <c r="F176">
        <f t="shared" si="43"/>
        <v>17.399999999999977</v>
      </c>
      <c r="G176">
        <f t="shared" si="31"/>
        <v>326.95114001245236</v>
      </c>
      <c r="H176">
        <f t="shared" si="39"/>
        <v>1.5292357098384457</v>
      </c>
      <c r="I176" s="4">
        <f t="shared" si="32"/>
        <v>1.9999999999999999E-6</v>
      </c>
      <c r="J176" s="5">
        <f t="shared" si="40"/>
        <v>5.4703211009173772E-7</v>
      </c>
      <c r="K176" s="5">
        <f t="shared" si="41"/>
        <v>3.6977975802425593E-4</v>
      </c>
      <c r="L176" s="5">
        <f t="shared" si="35"/>
        <v>2.117961255023878E-10</v>
      </c>
      <c r="M176" s="6">
        <f t="shared" si="33"/>
        <v>2.4488921735899299E-6</v>
      </c>
      <c r="N176">
        <f t="shared" si="34"/>
        <v>2.1800000000000001E-4</v>
      </c>
      <c r="O176">
        <f t="shared" si="42"/>
        <v>0.15292357098384457</v>
      </c>
      <c r="P176">
        <f t="shared" si="36"/>
        <v>0.84318033118610169</v>
      </c>
      <c r="Q176">
        <f t="shared" si="37"/>
        <v>0.49847368143050202</v>
      </c>
      <c r="R176">
        <f t="shared" si="38"/>
        <v>0.49847368143050402</v>
      </c>
    </row>
    <row r="177" spans="6:18">
      <c r="F177">
        <f t="shared" si="43"/>
        <v>17.499999999999979</v>
      </c>
      <c r="G177">
        <f t="shared" si="31"/>
        <v>326.95114001245236</v>
      </c>
      <c r="H177">
        <f t="shared" si="39"/>
        <v>1.5292357098384457</v>
      </c>
      <c r="I177" s="4">
        <f t="shared" si="32"/>
        <v>1.9999999999999999E-6</v>
      </c>
      <c r="J177" s="5">
        <f t="shared" si="40"/>
        <v>5.4703211009173772E-7</v>
      </c>
      <c r="K177" s="5">
        <f t="shared" si="41"/>
        <v>3.6997975802425593E-4</v>
      </c>
      <c r="L177" s="5">
        <f t="shared" si="35"/>
        <v>2.1213996914574967E-10</v>
      </c>
      <c r="M177" s="6">
        <f t="shared" si="33"/>
        <v>2.4515419177983583E-6</v>
      </c>
      <c r="N177">
        <f t="shared" si="34"/>
        <v>2.1800000000000001E-4</v>
      </c>
      <c r="O177">
        <f t="shared" si="42"/>
        <v>0.15292357098384457</v>
      </c>
      <c r="P177">
        <f t="shared" si="36"/>
        <v>0.84344865416214532</v>
      </c>
      <c r="Q177">
        <f t="shared" si="37"/>
        <v>0.49827872349293201</v>
      </c>
      <c r="R177">
        <f t="shared" si="38"/>
        <v>0.49827872349293401</v>
      </c>
    </row>
    <row r="178" spans="6:18">
      <c r="F178">
        <f t="shared" si="43"/>
        <v>17.59999999999998</v>
      </c>
      <c r="G178">
        <f t="shared" si="31"/>
        <v>326.95114001245236</v>
      </c>
      <c r="H178">
        <f t="shared" si="39"/>
        <v>1.5292357098384457</v>
      </c>
      <c r="I178" s="4">
        <f t="shared" si="32"/>
        <v>1.9999999999999999E-6</v>
      </c>
      <c r="J178" s="5">
        <f t="shared" si="40"/>
        <v>5.4703211009173772E-7</v>
      </c>
      <c r="K178" s="5">
        <f t="shared" si="41"/>
        <v>3.7017975802425593E-4</v>
      </c>
      <c r="L178" s="5">
        <f t="shared" si="35"/>
        <v>2.1248418473333228E-10</v>
      </c>
      <c r="M178" s="6">
        <f t="shared" si="33"/>
        <v>2.4541930947665698E-6</v>
      </c>
      <c r="N178">
        <f t="shared" si="34"/>
        <v>2.1800000000000001E-4</v>
      </c>
      <c r="O178">
        <f t="shared" si="42"/>
        <v>0.15292357098384457</v>
      </c>
      <c r="P178">
        <f t="shared" si="36"/>
        <v>0.84371639694866196</v>
      </c>
      <c r="Q178">
        <f t="shared" si="37"/>
        <v>0.49808418710910018</v>
      </c>
      <c r="R178">
        <f t="shared" si="38"/>
        <v>0.49808418710910218</v>
      </c>
    </row>
    <row r="179" spans="6:18">
      <c r="F179">
        <f t="shared" si="43"/>
        <v>17.699999999999982</v>
      </c>
      <c r="G179">
        <f t="shared" si="31"/>
        <v>326.95114001245236</v>
      </c>
      <c r="H179">
        <f t="shared" si="39"/>
        <v>1.5292357098384457</v>
      </c>
      <c r="I179" s="4">
        <f t="shared" si="32"/>
        <v>1.9999999999999999E-6</v>
      </c>
      <c r="J179" s="5">
        <f t="shared" si="40"/>
        <v>5.4703211009173772E-7</v>
      </c>
      <c r="K179" s="5">
        <f t="shared" si="41"/>
        <v>3.7037975802425594E-4</v>
      </c>
      <c r="L179" s="5">
        <f t="shared" si="35"/>
        <v>2.1282877246619749E-10</v>
      </c>
      <c r="M179" s="6">
        <f t="shared" si="33"/>
        <v>2.4568457044945623E-6</v>
      </c>
      <c r="N179">
        <f t="shared" si="34"/>
        <v>2.1800000000000001E-4</v>
      </c>
      <c r="O179">
        <f t="shared" si="42"/>
        <v>0.15292357098384457</v>
      </c>
      <c r="P179">
        <f t="shared" si="36"/>
        <v>0.84398356111296979</v>
      </c>
      <c r="Q179">
        <f t="shared" si="37"/>
        <v>0.49789007114022543</v>
      </c>
      <c r="R179">
        <f t="shared" si="38"/>
        <v>0.49789007114022737</v>
      </c>
    </row>
    <row r="180" spans="6:18">
      <c r="F180">
        <f t="shared" si="43"/>
        <v>17.799999999999983</v>
      </c>
      <c r="G180">
        <f t="shared" si="31"/>
        <v>326.95114001245236</v>
      </c>
      <c r="H180">
        <f t="shared" si="39"/>
        <v>1.5292357098384457</v>
      </c>
      <c r="I180" s="4">
        <f t="shared" si="32"/>
        <v>1.9999999999999999E-6</v>
      </c>
      <c r="J180" s="5">
        <f t="shared" si="40"/>
        <v>5.4703211009173772E-7</v>
      </c>
      <c r="K180" s="5">
        <f t="shared" si="41"/>
        <v>3.7057975802425594E-4</v>
      </c>
      <c r="L180" s="5">
        <f t="shared" si="35"/>
        <v>2.1317373254540736E-10</v>
      </c>
      <c r="M180" s="6">
        <f t="shared" si="33"/>
        <v>2.4594997469823393E-6</v>
      </c>
      <c r="N180">
        <f t="shared" si="34"/>
        <v>2.1800000000000001E-4</v>
      </c>
      <c r="O180">
        <f t="shared" si="42"/>
        <v>0.15292357098384457</v>
      </c>
      <c r="P180">
        <f t="shared" si="36"/>
        <v>0.84425014821730948</v>
      </c>
      <c r="Q180">
        <f t="shared" si="37"/>
        <v>0.49769637445121606</v>
      </c>
      <c r="R180">
        <f t="shared" si="38"/>
        <v>0.497696374451218</v>
      </c>
    </row>
    <row r="181" spans="6:18">
      <c r="F181">
        <f t="shared" si="43"/>
        <v>17.899999999999984</v>
      </c>
      <c r="G181">
        <f t="shared" si="31"/>
        <v>326.95114001245236</v>
      </c>
      <c r="H181">
        <f t="shared" si="39"/>
        <v>1.5292357098384457</v>
      </c>
      <c r="I181" s="4">
        <f t="shared" si="32"/>
        <v>1.9999999999999999E-6</v>
      </c>
      <c r="J181" s="5">
        <f t="shared" si="40"/>
        <v>5.4703211009173772E-7</v>
      </c>
      <c r="K181" s="5">
        <f t="shared" si="41"/>
        <v>3.7077975802425595E-4</v>
      </c>
      <c r="L181" s="5">
        <f t="shared" si="35"/>
        <v>2.1351906517202374E-10</v>
      </c>
      <c r="M181" s="6">
        <f t="shared" si="33"/>
        <v>2.4621552222298982E-6</v>
      </c>
      <c r="N181">
        <f t="shared" si="34"/>
        <v>2.1800000000000001E-4</v>
      </c>
      <c r="O181">
        <f t="shared" si="42"/>
        <v>0.15292357098384457</v>
      </c>
      <c r="P181">
        <f t="shared" si="36"/>
        <v>0.84451615981886208</v>
      </c>
      <c r="Q181">
        <f t="shared" si="37"/>
        <v>0.49750309591065611</v>
      </c>
      <c r="R181">
        <f t="shared" si="38"/>
        <v>0.49750309591065806</v>
      </c>
    </row>
    <row r="182" spans="6:18">
      <c r="F182">
        <f t="shared" si="43"/>
        <v>17.999999999999986</v>
      </c>
      <c r="G182">
        <f t="shared" si="31"/>
        <v>326.95114001245236</v>
      </c>
      <c r="H182">
        <f t="shared" si="39"/>
        <v>1.5292357098384457</v>
      </c>
      <c r="I182" s="4">
        <f t="shared" si="32"/>
        <v>1.9999999999999999E-6</v>
      </c>
      <c r="J182" s="5">
        <f t="shared" si="40"/>
        <v>5.4703211009173772E-7</v>
      </c>
      <c r="K182" s="5">
        <f t="shared" si="41"/>
        <v>3.7097975802425595E-4</v>
      </c>
      <c r="L182" s="5">
        <f t="shared" si="35"/>
        <v>2.1386477054710858E-10</v>
      </c>
      <c r="M182" s="6">
        <f t="shared" si="33"/>
        <v>2.4648121302372394E-6</v>
      </c>
      <c r="N182">
        <f t="shared" si="34"/>
        <v>2.1800000000000001E-4</v>
      </c>
      <c r="O182">
        <f t="shared" si="42"/>
        <v>0.15292357098384457</v>
      </c>
      <c r="P182">
        <f t="shared" si="36"/>
        <v>0.84478159746976988</v>
      </c>
      <c r="Q182">
        <f t="shared" si="37"/>
        <v>0.49731023439079136</v>
      </c>
      <c r="R182">
        <f t="shared" si="38"/>
        <v>0.4973102343907933</v>
      </c>
    </row>
    <row r="183" spans="6:18">
      <c r="F183">
        <f t="shared" si="43"/>
        <v>18.099999999999987</v>
      </c>
      <c r="G183">
        <f t="shared" si="31"/>
        <v>326.95114001245236</v>
      </c>
      <c r="H183">
        <f t="shared" si="39"/>
        <v>1.5292357098384457</v>
      </c>
      <c r="I183" s="4">
        <f t="shared" si="32"/>
        <v>1.9999999999999999E-6</v>
      </c>
      <c r="J183" s="5">
        <f t="shared" si="40"/>
        <v>5.4703211009173772E-7</v>
      </c>
      <c r="K183" s="5">
        <f t="shared" si="41"/>
        <v>3.7117975802425596E-4</v>
      </c>
      <c r="L183" s="5">
        <f t="shared" si="35"/>
        <v>2.1421084887172375E-10</v>
      </c>
      <c r="M183" s="6">
        <f t="shared" si="33"/>
        <v>2.4674704710043633E-6</v>
      </c>
      <c r="N183">
        <f t="shared" si="34"/>
        <v>2.1800000000000001E-4</v>
      </c>
      <c r="O183">
        <f t="shared" si="42"/>
        <v>0.15292357098384457</v>
      </c>
      <c r="P183">
        <f t="shared" si="36"/>
        <v>0.84504646271715411</v>
      </c>
      <c r="Q183">
        <f t="shared" si="37"/>
        <v>0.49711778876751544</v>
      </c>
      <c r="R183">
        <f t="shared" si="38"/>
        <v>0.49711778876751739</v>
      </c>
    </row>
    <row r="184" spans="6:18">
      <c r="F184">
        <f t="shared" si="43"/>
        <v>18.199999999999989</v>
      </c>
      <c r="G184">
        <f t="shared" si="31"/>
        <v>326.95114001245236</v>
      </c>
      <c r="H184">
        <f t="shared" si="39"/>
        <v>1.5292357098384457</v>
      </c>
      <c r="I184" s="4">
        <f t="shared" si="32"/>
        <v>1.9999999999999999E-6</v>
      </c>
      <c r="J184" s="5">
        <f t="shared" si="40"/>
        <v>5.4703211009173772E-7</v>
      </c>
      <c r="K184" s="5">
        <f t="shared" si="41"/>
        <v>3.7137975802425596E-4</v>
      </c>
      <c r="L184" s="5">
        <f t="shared" si="35"/>
        <v>2.1455730034693128E-10</v>
      </c>
      <c r="M184" s="6">
        <f t="shared" si="33"/>
        <v>2.47013024453127E-6</v>
      </c>
      <c r="N184">
        <f t="shared" si="34"/>
        <v>2.1800000000000001E-4</v>
      </c>
      <c r="O184">
        <f t="shared" si="42"/>
        <v>0.15292357098384457</v>
      </c>
      <c r="P184">
        <f t="shared" si="36"/>
        <v>0.84531075710313397</v>
      </c>
      <c r="Q184">
        <f t="shared" si="37"/>
        <v>0.49692575792035615</v>
      </c>
      <c r="R184">
        <f t="shared" si="38"/>
        <v>0.49692575792035815</v>
      </c>
    </row>
    <row r="185" spans="6:18">
      <c r="F185">
        <f t="shared" si="43"/>
        <v>18.29999999999999</v>
      </c>
      <c r="G185">
        <f t="shared" si="31"/>
        <v>326.95114001245236</v>
      </c>
      <c r="H185">
        <f t="shared" si="39"/>
        <v>1.5292357098384457</v>
      </c>
      <c r="I185" s="4">
        <f t="shared" si="32"/>
        <v>1.9999999999999999E-6</v>
      </c>
      <c r="J185" s="5">
        <f t="shared" si="40"/>
        <v>5.4703211009173772E-7</v>
      </c>
      <c r="K185" s="5">
        <f t="shared" si="41"/>
        <v>3.7157975802425597E-4</v>
      </c>
      <c r="L185" s="5">
        <f t="shared" si="35"/>
        <v>2.1490412517379302E-10</v>
      </c>
      <c r="M185" s="6">
        <f t="shared" si="33"/>
        <v>2.4727914508179585E-6</v>
      </c>
      <c r="N185">
        <f t="shared" si="34"/>
        <v>2.1800000000000001E-4</v>
      </c>
      <c r="O185">
        <f t="shared" si="42"/>
        <v>0.15292357098384457</v>
      </c>
      <c r="P185">
        <f t="shared" si="36"/>
        <v>0.84557448216484588</v>
      </c>
      <c r="Q185">
        <f t="shared" si="37"/>
        <v>0.49673414073246186</v>
      </c>
      <c r="R185">
        <f t="shared" si="38"/>
        <v>0.49673414073246386</v>
      </c>
    </row>
    <row r="186" spans="6:18">
      <c r="F186">
        <f t="shared" si="43"/>
        <v>18.399999999999991</v>
      </c>
      <c r="G186">
        <f t="shared" si="31"/>
        <v>326.95114001245236</v>
      </c>
      <c r="H186">
        <f t="shared" si="39"/>
        <v>1.5292357098384457</v>
      </c>
      <c r="I186" s="4">
        <f t="shared" si="32"/>
        <v>1.9999999999999999E-6</v>
      </c>
      <c r="J186" s="5">
        <f t="shared" si="40"/>
        <v>5.4703211009173772E-7</v>
      </c>
      <c r="K186" s="5">
        <f t="shared" si="41"/>
        <v>3.7177975802425597E-4</v>
      </c>
      <c r="L186" s="5">
        <f t="shared" si="35"/>
        <v>2.1525132355337093E-10</v>
      </c>
      <c r="M186" s="6">
        <f t="shared" si="33"/>
        <v>2.4754540898644302E-6</v>
      </c>
      <c r="N186">
        <f t="shared" si="34"/>
        <v>2.1800000000000001E-4</v>
      </c>
      <c r="O186">
        <f t="shared" si="42"/>
        <v>0.15292357098384457</v>
      </c>
      <c r="P186">
        <f t="shared" si="36"/>
        <v>0.84583763943446277</v>
      </c>
      <c r="Q186">
        <f t="shared" si="37"/>
        <v>0.49654293609058764</v>
      </c>
      <c r="R186">
        <f t="shared" si="38"/>
        <v>0.49654293609058964</v>
      </c>
    </row>
    <row r="187" spans="6:18">
      <c r="F187">
        <f t="shared" si="43"/>
        <v>18.499999999999993</v>
      </c>
      <c r="G187">
        <f t="shared" si="31"/>
        <v>326.95114001245236</v>
      </c>
      <c r="H187">
        <f t="shared" si="39"/>
        <v>1.5292357098384457</v>
      </c>
      <c r="I187" s="4">
        <f t="shared" si="32"/>
        <v>1.9999999999999999E-6</v>
      </c>
      <c r="J187" s="5">
        <f t="shared" si="40"/>
        <v>5.4703211009173772E-7</v>
      </c>
      <c r="K187" s="5">
        <f t="shared" si="41"/>
        <v>3.7197975802425598E-4</v>
      </c>
      <c r="L187" s="5">
        <f t="shared" si="35"/>
        <v>2.15598895686727E-10</v>
      </c>
      <c r="M187" s="6">
        <f t="shared" si="33"/>
        <v>2.4781181616706847E-6</v>
      </c>
      <c r="N187">
        <f t="shared" si="34"/>
        <v>2.1800000000000001E-4</v>
      </c>
      <c r="O187">
        <f t="shared" si="42"/>
        <v>0.15292357098384457</v>
      </c>
      <c r="P187">
        <f t="shared" si="36"/>
        <v>0.84610023043921123</v>
      </c>
      <c r="Q187">
        <f t="shared" si="37"/>
        <v>0.49635214288508184</v>
      </c>
      <c r="R187">
        <f t="shared" si="38"/>
        <v>0.49635214288508384</v>
      </c>
    </row>
    <row r="188" spans="6:18">
      <c r="F188">
        <f t="shared" si="43"/>
        <v>18.599999999999994</v>
      </c>
      <c r="G188">
        <f t="shared" si="31"/>
        <v>326.95114001245236</v>
      </c>
      <c r="H188">
        <f t="shared" si="39"/>
        <v>1.5292357098384457</v>
      </c>
      <c r="I188" s="4">
        <f t="shared" si="32"/>
        <v>1.9999999999999999E-6</v>
      </c>
      <c r="J188" s="5">
        <f t="shared" si="40"/>
        <v>5.4703211009173772E-7</v>
      </c>
      <c r="K188" s="5">
        <f t="shared" si="41"/>
        <v>3.7217975802425598E-4</v>
      </c>
      <c r="L188" s="5">
        <f t="shared" si="35"/>
        <v>2.1594684177492298E-10</v>
      </c>
      <c r="M188" s="6">
        <f t="shared" si="33"/>
        <v>2.480783666236721E-6</v>
      </c>
      <c r="N188">
        <f t="shared" si="34"/>
        <v>2.1800000000000001E-4</v>
      </c>
      <c r="O188">
        <f t="shared" si="42"/>
        <v>0.15292357098384457</v>
      </c>
      <c r="P188">
        <f t="shared" si="36"/>
        <v>0.84636225670139198</v>
      </c>
      <c r="Q188">
        <f t="shared" si="37"/>
        <v>0.49616176000987255</v>
      </c>
      <c r="R188">
        <f t="shared" si="38"/>
        <v>0.49616176000987455</v>
      </c>
    </row>
    <row r="189" spans="6:18">
      <c r="F189">
        <f t="shared" si="43"/>
        <v>18.699999999999996</v>
      </c>
      <c r="G189">
        <f t="shared" si="31"/>
        <v>326.95114001245236</v>
      </c>
      <c r="H189">
        <f t="shared" si="39"/>
        <v>1.5292357098384457</v>
      </c>
      <c r="I189" s="4">
        <f t="shared" si="32"/>
        <v>1.9999999999999999E-6</v>
      </c>
      <c r="J189" s="5">
        <f t="shared" si="40"/>
        <v>5.4703211009173772E-7</v>
      </c>
      <c r="K189" s="5">
        <f t="shared" si="41"/>
        <v>3.7237975802425599E-4</v>
      </c>
      <c r="L189" s="5">
        <f t="shared" si="35"/>
        <v>2.1629516201902102E-10</v>
      </c>
      <c r="M189" s="6">
        <f t="shared" si="33"/>
        <v>2.4834506035625409E-6</v>
      </c>
      <c r="N189">
        <f t="shared" si="34"/>
        <v>2.1800000000000001E-4</v>
      </c>
      <c r="O189">
        <f t="shared" si="42"/>
        <v>0.15292357098384457</v>
      </c>
      <c r="P189">
        <f t="shared" si="36"/>
        <v>0.84662371973839645</v>
      </c>
      <c r="Q189">
        <f t="shared" si="37"/>
        <v>0.49597178636245415</v>
      </c>
      <c r="R189">
        <f t="shared" si="38"/>
        <v>0.49597178636245609</v>
      </c>
    </row>
    <row r="190" spans="6:18">
      <c r="F190">
        <f t="shared" si="43"/>
        <v>18.799999999999997</v>
      </c>
      <c r="G190">
        <f t="shared" si="31"/>
        <v>326.95114001245236</v>
      </c>
      <c r="H190">
        <f t="shared" si="39"/>
        <v>1.5292357098384457</v>
      </c>
      <c r="I190" s="4">
        <f t="shared" si="32"/>
        <v>1.9999999999999999E-6</v>
      </c>
      <c r="J190" s="5">
        <f t="shared" si="40"/>
        <v>5.4703211009173772E-7</v>
      </c>
      <c r="K190" s="5">
        <f t="shared" si="41"/>
        <v>3.7257975802425599E-4</v>
      </c>
      <c r="L190" s="5">
        <f t="shared" si="35"/>
        <v>2.1664385662008291E-10</v>
      </c>
      <c r="M190" s="6">
        <f t="shared" si="33"/>
        <v>2.4861189736481423E-6</v>
      </c>
      <c r="N190">
        <f t="shared" si="34"/>
        <v>2.1800000000000001E-4</v>
      </c>
      <c r="O190">
        <f t="shared" si="42"/>
        <v>0.15292357098384457</v>
      </c>
      <c r="P190">
        <f t="shared" si="36"/>
        <v>0.84688462106272711</v>
      </c>
      <c r="Q190">
        <f t="shared" si="37"/>
        <v>0.49578222084387369</v>
      </c>
      <c r="R190">
        <f t="shared" si="38"/>
        <v>0.49578222084387563</v>
      </c>
    </row>
    <row r="191" spans="6:18">
      <c r="F191">
        <f t="shared" si="43"/>
        <v>18.899999999999999</v>
      </c>
      <c r="G191">
        <f t="shared" si="31"/>
        <v>326.95114001245236</v>
      </c>
      <c r="H191">
        <f t="shared" si="39"/>
        <v>1.5292357098384457</v>
      </c>
      <c r="I191" s="4">
        <f t="shared" si="32"/>
        <v>1.9999999999999999E-6</v>
      </c>
      <c r="J191" s="5">
        <f t="shared" si="40"/>
        <v>5.4703211009173772E-7</v>
      </c>
      <c r="K191" s="5">
        <f t="shared" si="41"/>
        <v>3.72779758024256E-4</v>
      </c>
      <c r="L191" s="5">
        <f t="shared" si="35"/>
        <v>2.1699292577917068E-10</v>
      </c>
      <c r="M191" s="6">
        <f t="shared" si="33"/>
        <v>2.4887887764935277E-6</v>
      </c>
      <c r="N191">
        <f t="shared" si="34"/>
        <v>2.1800000000000001E-4</v>
      </c>
      <c r="O191">
        <f t="shared" si="42"/>
        <v>0.15292357098384457</v>
      </c>
      <c r="P191">
        <f t="shared" si="36"/>
        <v>0.84714496218201418</v>
      </c>
      <c r="Q191">
        <f t="shared" si="37"/>
        <v>0.49559306235871792</v>
      </c>
      <c r="R191">
        <f t="shared" si="38"/>
        <v>0.49559306235871986</v>
      </c>
    </row>
    <row r="192" spans="6:18">
      <c r="F192">
        <f t="shared" si="43"/>
        <v>19</v>
      </c>
      <c r="G192">
        <f t="shared" si="31"/>
        <v>326.95114001245236</v>
      </c>
      <c r="H192">
        <f t="shared" si="39"/>
        <v>1.5292357098384457</v>
      </c>
      <c r="I192" s="4">
        <f t="shared" si="32"/>
        <v>1.9999999999999999E-6</v>
      </c>
      <c r="J192" s="5">
        <f t="shared" si="40"/>
        <v>5.4703211009173772E-7</v>
      </c>
      <c r="K192" s="5">
        <f t="shared" si="41"/>
        <v>3.72979758024256E-4</v>
      </c>
      <c r="L192" s="5">
        <f t="shared" si="35"/>
        <v>2.1734236969734615E-10</v>
      </c>
      <c r="M192" s="6">
        <f t="shared" si="33"/>
        <v>2.4914600120986946E-6</v>
      </c>
      <c r="N192">
        <f t="shared" si="34"/>
        <v>2.1800000000000001E-4</v>
      </c>
      <c r="O192">
        <f t="shared" si="42"/>
        <v>0.15292357098384457</v>
      </c>
      <c r="P192">
        <f t="shared" si="36"/>
        <v>0.84740474459903581</v>
      </c>
      <c r="Q192">
        <f t="shared" si="37"/>
        <v>0.49540430981509964</v>
      </c>
      <c r="R192">
        <f t="shared" si="38"/>
        <v>0.49540430981510158</v>
      </c>
    </row>
    <row r="193" spans="6:18">
      <c r="F193">
        <f t="shared" si="43"/>
        <v>19.100000000000001</v>
      </c>
      <c r="G193">
        <f t="shared" si="31"/>
        <v>326.95114001245236</v>
      </c>
      <c r="H193">
        <f t="shared" si="39"/>
        <v>1.5292357098384457</v>
      </c>
      <c r="I193" s="4">
        <f t="shared" si="32"/>
        <v>1.9999999999999999E-6</v>
      </c>
      <c r="J193" s="5">
        <f t="shared" si="40"/>
        <v>5.4703211009173772E-7</v>
      </c>
      <c r="K193" s="5">
        <f t="shared" si="41"/>
        <v>3.7317975802425601E-4</v>
      </c>
      <c r="L193" s="5">
        <f t="shared" si="35"/>
        <v>2.1769218857567128E-10</v>
      </c>
      <c r="M193" s="6">
        <f t="shared" si="33"/>
        <v>2.4941326804636442E-6</v>
      </c>
      <c r="N193">
        <f t="shared" si="34"/>
        <v>2.1800000000000001E-4</v>
      </c>
      <c r="O193">
        <f t="shared" si="42"/>
        <v>0.15292357098384457</v>
      </c>
      <c r="P193">
        <f t="shared" si="36"/>
        <v>0.8476639698117342</v>
      </c>
      <c r="Q193">
        <f t="shared" si="37"/>
        <v>0.49521596212464469</v>
      </c>
      <c r="R193">
        <f t="shared" si="38"/>
        <v>0.49521596212464664</v>
      </c>
    </row>
    <row r="194" spans="6:18">
      <c r="F194">
        <f t="shared" si="43"/>
        <v>19.200000000000003</v>
      </c>
      <c r="G194">
        <f t="shared" ref="G194:G257" si="44">Tc+R_*F194</f>
        <v>326.95114001245236</v>
      </c>
      <c r="H194">
        <f t="shared" si="39"/>
        <v>1.5292357098384457</v>
      </c>
      <c r="I194" s="4">
        <f t="shared" ref="I194:I257" si="45">we</f>
        <v>1.9999999999999999E-6</v>
      </c>
      <c r="J194" s="5">
        <f t="shared" si="40"/>
        <v>5.4703211009173772E-7</v>
      </c>
      <c r="K194" s="5">
        <f t="shared" si="41"/>
        <v>3.7337975802425601E-4</v>
      </c>
      <c r="L194" s="5">
        <f t="shared" si="35"/>
        <v>2.1804238261520808E-10</v>
      </c>
      <c r="M194" s="6">
        <f t="shared" ref="M194:M257" si="46">f2_*f3_/f1_/K194*L194</f>
        <v>2.4968067815883769E-6</v>
      </c>
      <c r="N194">
        <f t="shared" ref="N194:N257" si="47">del_dl</f>
        <v>2.1800000000000001E-4</v>
      </c>
      <c r="O194">
        <f t="shared" si="42"/>
        <v>0.15292357098384457</v>
      </c>
      <c r="P194">
        <f t="shared" si="36"/>
        <v>0.84792263931323508</v>
      </c>
      <c r="Q194">
        <f t="shared" si="37"/>
        <v>0.49502801820247871</v>
      </c>
      <c r="R194">
        <f t="shared" si="38"/>
        <v>0.4950280182024806</v>
      </c>
    </row>
    <row r="195" spans="6:18">
      <c r="F195">
        <f t="shared" si="43"/>
        <v>19.300000000000004</v>
      </c>
      <c r="G195">
        <f t="shared" si="44"/>
        <v>326.95114001245236</v>
      </c>
      <c r="H195">
        <f t="shared" si="39"/>
        <v>1.5292357098384457</v>
      </c>
      <c r="I195" s="4">
        <f t="shared" si="45"/>
        <v>1.9999999999999999E-6</v>
      </c>
      <c r="J195" s="5">
        <f t="shared" si="40"/>
        <v>5.4703211009173772E-7</v>
      </c>
      <c r="K195" s="5">
        <f t="shared" si="41"/>
        <v>3.7357975802425602E-4</v>
      </c>
      <c r="L195" s="5">
        <f t="shared" ref="L195:L258" si="48">K195^3*4/3*PI()</f>
        <v>2.1839295201701834E-10</v>
      </c>
      <c r="M195" s="6">
        <f t="shared" si="46"/>
        <v>2.4994823154728912E-6</v>
      </c>
      <c r="N195">
        <f t="shared" si="47"/>
        <v>2.1800000000000001E-4</v>
      </c>
      <c r="O195">
        <f t="shared" si="42"/>
        <v>0.15292357098384457</v>
      </c>
      <c r="P195">
        <f t="shared" ref="P195:P258" si="49">R195*O195+(1-R195)*H195</f>
        <v>0.84818075459186593</v>
      </c>
      <c r="Q195">
        <f t="shared" ref="Q195:Q258" si="50">Q194+pl/ps*Dl/N194*((Tc-Tf)/ml-Co)/H194/(1-kpart)*M194*dt/L194-Q194*3/K194*we*dt</f>
        <v>0.49484047696721389</v>
      </c>
      <c r="R195">
        <f t="shared" ref="R195:R258" si="51">esidtGeral(R194,K194,MAX(I194,J194),pl,ps,kpart,H194,(H195-H194)/dt,M194,L194,Dl,N194,Co,dt)</f>
        <v>0.49484047696721578</v>
      </c>
    </row>
    <row r="196" spans="6:18">
      <c r="F196">
        <f t="shared" si="43"/>
        <v>19.400000000000006</v>
      </c>
      <c r="G196">
        <f t="shared" si="44"/>
        <v>326.95114001245236</v>
      </c>
      <c r="H196">
        <f t="shared" si="39"/>
        <v>1.5292357098384457</v>
      </c>
      <c r="I196" s="4">
        <f t="shared" si="45"/>
        <v>1.9999999999999999E-6</v>
      </c>
      <c r="J196" s="5">
        <f t="shared" si="40"/>
        <v>5.4703211009173772E-7</v>
      </c>
      <c r="K196" s="5">
        <f t="shared" si="41"/>
        <v>3.7377975802425602E-4</v>
      </c>
      <c r="L196" s="5">
        <f t="shared" si="48"/>
        <v>2.1874389698216411E-10</v>
      </c>
      <c r="M196" s="6">
        <f t="shared" si="46"/>
        <v>2.5021592821171885E-6</v>
      </c>
      <c r="N196">
        <f t="shared" si="47"/>
        <v>2.1800000000000001E-4</v>
      </c>
      <c r="O196">
        <f t="shared" si="42"/>
        <v>0.15292357098384457</v>
      </c>
      <c r="P196">
        <f t="shared" si="49"/>
        <v>0.84843831713117268</v>
      </c>
      <c r="Q196">
        <f t="shared" si="50"/>
        <v>0.49465333734093619</v>
      </c>
      <c r="R196">
        <f t="shared" si="51"/>
        <v>0.49465333734093803</v>
      </c>
    </row>
    <row r="197" spans="6:18">
      <c r="F197">
        <f t="shared" si="43"/>
        <v>19.500000000000007</v>
      </c>
      <c r="G197">
        <f t="shared" si="44"/>
        <v>326.95114001245236</v>
      </c>
      <c r="H197">
        <f t="shared" si="39"/>
        <v>1.5292357098384457</v>
      </c>
      <c r="I197" s="4">
        <f t="shared" si="45"/>
        <v>1.9999999999999999E-6</v>
      </c>
      <c r="J197" s="5">
        <f t="shared" si="40"/>
        <v>5.4703211009173772E-7</v>
      </c>
      <c r="K197" s="5">
        <f t="shared" si="41"/>
        <v>3.7397975802425603E-4</v>
      </c>
      <c r="L197" s="5">
        <f t="shared" si="48"/>
        <v>2.1909521771170723E-10</v>
      </c>
      <c r="M197" s="6">
        <f t="shared" si="46"/>
        <v>2.5048376815212682E-6</v>
      </c>
      <c r="N197">
        <f t="shared" si="47"/>
        <v>2.1800000000000001E-4</v>
      </c>
      <c r="O197">
        <f t="shared" si="42"/>
        <v>0.15292357098384457</v>
      </c>
      <c r="P197">
        <f t="shared" si="49"/>
        <v>0.848695328409939</v>
      </c>
      <c r="Q197">
        <f t="shared" si="50"/>
        <v>0.49446659824919198</v>
      </c>
      <c r="R197">
        <f t="shared" si="51"/>
        <v>0.49446659824919381</v>
      </c>
    </row>
    <row r="198" spans="6:18">
      <c r="F198">
        <f t="shared" si="43"/>
        <v>19.600000000000009</v>
      </c>
      <c r="G198">
        <f t="shared" si="44"/>
        <v>326.95114001245236</v>
      </c>
      <c r="H198">
        <f t="shared" si="39"/>
        <v>1.5292357098384457</v>
      </c>
      <c r="I198" s="4">
        <f t="shared" si="45"/>
        <v>1.9999999999999999E-6</v>
      </c>
      <c r="J198" s="5">
        <f t="shared" si="40"/>
        <v>5.4703211009173772E-7</v>
      </c>
      <c r="K198" s="5">
        <f t="shared" si="41"/>
        <v>3.7417975802425603E-4</v>
      </c>
      <c r="L198" s="5">
        <f t="shared" si="48"/>
        <v>2.1944691440670976E-10</v>
      </c>
      <c r="M198" s="6">
        <f t="shared" si="46"/>
        <v>2.5075175136851311E-6</v>
      </c>
      <c r="N198">
        <f t="shared" si="47"/>
        <v>2.1800000000000001E-4</v>
      </c>
      <c r="O198">
        <f t="shared" si="42"/>
        <v>0.15292357098384457</v>
      </c>
      <c r="P198">
        <f t="shared" si="49"/>
        <v>0.8489517899022031</v>
      </c>
      <c r="Q198">
        <f t="shared" si="50"/>
        <v>0.49428025862097535</v>
      </c>
      <c r="R198">
        <f t="shared" si="51"/>
        <v>0.49428025862097724</v>
      </c>
    </row>
    <row r="199" spans="6:18">
      <c r="F199">
        <f t="shared" si="43"/>
        <v>19.70000000000001</v>
      </c>
      <c r="G199">
        <f t="shared" si="44"/>
        <v>326.95114001245236</v>
      </c>
      <c r="H199">
        <f t="shared" si="39"/>
        <v>1.5292357098384457</v>
      </c>
      <c r="I199" s="4">
        <f t="shared" si="45"/>
        <v>1.9999999999999999E-6</v>
      </c>
      <c r="J199" s="5">
        <f t="shared" si="40"/>
        <v>5.4703211009173772E-7</v>
      </c>
      <c r="K199" s="5">
        <f t="shared" si="41"/>
        <v>3.7437975802425604E-4</v>
      </c>
      <c r="L199" s="5">
        <f t="shared" si="48"/>
        <v>2.1979898726823347E-10</v>
      </c>
      <c r="M199" s="6">
        <f t="shared" si="46"/>
        <v>2.5101987786087758E-6</v>
      </c>
      <c r="N199">
        <f t="shared" si="47"/>
        <v>2.1800000000000001E-4</v>
      </c>
      <c r="O199">
        <f t="shared" si="42"/>
        <v>0.15292357098384457</v>
      </c>
      <c r="P199">
        <f t="shared" si="49"/>
        <v>0.84920770307727633</v>
      </c>
      <c r="Q199">
        <f t="shared" si="50"/>
        <v>0.49409431738871523</v>
      </c>
      <c r="R199">
        <f t="shared" si="51"/>
        <v>0.49409431738871706</v>
      </c>
    </row>
    <row r="200" spans="6:18">
      <c r="F200">
        <f t="shared" si="43"/>
        <v>19.800000000000011</v>
      </c>
      <c r="G200">
        <f t="shared" si="44"/>
        <v>326.95114001245236</v>
      </c>
      <c r="H200">
        <f t="shared" si="39"/>
        <v>1.5292357098384457</v>
      </c>
      <c r="I200" s="4">
        <f t="shared" si="45"/>
        <v>1.9999999999999999E-6</v>
      </c>
      <c r="J200" s="5">
        <f t="shared" si="40"/>
        <v>5.4703211009173772E-7</v>
      </c>
      <c r="K200" s="5">
        <f t="shared" si="41"/>
        <v>3.7457975802425604E-4</v>
      </c>
      <c r="L200" s="5">
        <f t="shared" si="48"/>
        <v>2.2015143649734044E-10</v>
      </c>
      <c r="M200" s="6">
        <f t="shared" si="46"/>
        <v>2.5128814762922042E-6</v>
      </c>
      <c r="N200">
        <f t="shared" si="47"/>
        <v>2.1800000000000001E-4</v>
      </c>
      <c r="O200">
        <f t="shared" si="42"/>
        <v>0.15292357098384457</v>
      </c>
      <c r="P200">
        <f t="shared" si="49"/>
        <v>0.84946306939976035</v>
      </c>
      <c r="Q200">
        <f t="shared" si="50"/>
        <v>0.49390877348826218</v>
      </c>
      <c r="R200">
        <f t="shared" si="51"/>
        <v>0.49390877348826401</v>
      </c>
    </row>
    <row r="201" spans="6:18">
      <c r="F201">
        <f t="shared" si="43"/>
        <v>19.900000000000013</v>
      </c>
      <c r="G201">
        <f t="shared" si="44"/>
        <v>326.95114001245236</v>
      </c>
      <c r="H201">
        <f t="shared" si="39"/>
        <v>1.5292357098384457</v>
      </c>
      <c r="I201" s="4">
        <f t="shared" si="45"/>
        <v>1.9999999999999999E-6</v>
      </c>
      <c r="J201" s="5">
        <f t="shared" si="40"/>
        <v>5.4703211009173772E-7</v>
      </c>
      <c r="K201" s="5">
        <f t="shared" si="41"/>
        <v>3.7477975802425605E-4</v>
      </c>
      <c r="L201" s="5">
        <f t="shared" si="48"/>
        <v>2.2050426229509245E-10</v>
      </c>
      <c r="M201" s="6">
        <f t="shared" si="46"/>
        <v>2.5155656067354136E-6</v>
      </c>
      <c r="N201">
        <f t="shared" si="47"/>
        <v>2.1800000000000001E-4</v>
      </c>
      <c r="O201">
        <f t="shared" si="42"/>
        <v>0.15292357098384457</v>
      </c>
      <c r="P201">
        <f t="shared" si="49"/>
        <v>0.84971789032956457</v>
      </c>
      <c r="Q201">
        <f t="shared" si="50"/>
        <v>0.49372362585887608</v>
      </c>
      <c r="R201">
        <f t="shared" si="51"/>
        <v>0.49372362585887791</v>
      </c>
    </row>
    <row r="202" spans="6:18">
      <c r="F202">
        <f t="shared" si="43"/>
        <v>20.000000000000014</v>
      </c>
      <c r="G202">
        <f t="shared" si="44"/>
        <v>326.95114001245236</v>
      </c>
      <c r="H202">
        <f t="shared" si="39"/>
        <v>1.5292357098384457</v>
      </c>
      <c r="I202" s="4">
        <f t="shared" si="45"/>
        <v>1.9999999999999999E-6</v>
      </c>
      <c r="J202" s="5">
        <f t="shared" si="40"/>
        <v>5.4703211009173772E-7</v>
      </c>
      <c r="K202" s="5">
        <f t="shared" si="41"/>
        <v>3.7497975802425605E-4</v>
      </c>
      <c r="L202" s="5">
        <f t="shared" si="48"/>
        <v>2.2085746486255156E-10</v>
      </c>
      <c r="M202" s="6">
        <f t="shared" si="46"/>
        <v>2.5182511699384065E-6</v>
      </c>
      <c r="N202">
        <f t="shared" si="47"/>
        <v>2.1800000000000001E-4</v>
      </c>
      <c r="O202">
        <f t="shared" si="42"/>
        <v>0.15292357098384457</v>
      </c>
      <c r="P202">
        <f t="shared" si="49"/>
        <v>0.84997216732192438</v>
      </c>
      <c r="Q202">
        <f t="shared" si="50"/>
        <v>0.49353887344321307</v>
      </c>
      <c r="R202">
        <f t="shared" si="51"/>
        <v>0.4935388734432149</v>
      </c>
    </row>
    <row r="203" spans="6:18">
      <c r="F203">
        <f t="shared" si="43"/>
        <v>20.100000000000016</v>
      </c>
      <c r="G203">
        <f t="shared" si="44"/>
        <v>326.95114001245236</v>
      </c>
      <c r="H203">
        <f t="shared" si="39"/>
        <v>1.5292357098384457</v>
      </c>
      <c r="I203" s="4">
        <f t="shared" si="45"/>
        <v>1.9999999999999999E-6</v>
      </c>
      <c r="J203" s="5">
        <f t="shared" si="40"/>
        <v>5.4703211009173772E-7</v>
      </c>
      <c r="K203" s="5">
        <f t="shared" si="41"/>
        <v>3.7517975802425606E-4</v>
      </c>
      <c r="L203" s="5">
        <f t="shared" si="48"/>
        <v>2.212110444007797E-10</v>
      </c>
      <c r="M203" s="6">
        <f t="shared" si="46"/>
        <v>2.5209381659011826E-6</v>
      </c>
      <c r="N203">
        <f t="shared" si="47"/>
        <v>2.1800000000000001E-4</v>
      </c>
      <c r="O203">
        <f t="shared" si="42"/>
        <v>0.15292357098384457</v>
      </c>
      <c r="P203">
        <f t="shared" si="49"/>
        <v>0.85022590182741753</v>
      </c>
      <c r="Q203">
        <f t="shared" si="50"/>
        <v>0.49335451518731299</v>
      </c>
      <c r="R203">
        <f t="shared" si="51"/>
        <v>0.49335451518731482</v>
      </c>
    </row>
    <row r="204" spans="6:18">
      <c r="F204">
        <f t="shared" si="43"/>
        <v>20.200000000000017</v>
      </c>
      <c r="G204">
        <f t="shared" si="44"/>
        <v>326.95114001245236</v>
      </c>
      <c r="H204">
        <f t="shared" si="39"/>
        <v>1.5292357098384457</v>
      </c>
      <c r="I204" s="4">
        <f t="shared" si="45"/>
        <v>1.9999999999999999E-6</v>
      </c>
      <c r="J204" s="5">
        <f t="shared" si="40"/>
        <v>5.4703211009173772E-7</v>
      </c>
      <c r="K204" s="5">
        <f t="shared" si="41"/>
        <v>3.7537975802425606E-4</v>
      </c>
      <c r="L204" s="5">
        <f t="shared" si="48"/>
        <v>2.2156500111083865E-10</v>
      </c>
      <c r="M204" s="6">
        <f t="shared" si="46"/>
        <v>2.5236265946237402E-6</v>
      </c>
      <c r="N204">
        <f t="shared" si="47"/>
        <v>2.1800000000000001E-4</v>
      </c>
      <c r="O204">
        <f t="shared" si="42"/>
        <v>0.15292357098384457</v>
      </c>
      <c r="P204">
        <f t="shared" si="49"/>
        <v>0.85047909529198329</v>
      </c>
      <c r="Q204">
        <f t="shared" si="50"/>
        <v>0.49317055004058674</v>
      </c>
      <c r="R204">
        <f t="shared" si="51"/>
        <v>0.49317055004058857</v>
      </c>
    </row>
    <row r="205" spans="6:18">
      <c r="F205">
        <f t="shared" si="43"/>
        <v>20.300000000000018</v>
      </c>
      <c r="G205">
        <f t="shared" si="44"/>
        <v>326.95114001245236</v>
      </c>
      <c r="H205">
        <f t="shared" si="39"/>
        <v>1.5292357098384457</v>
      </c>
      <c r="I205" s="4">
        <f t="shared" si="45"/>
        <v>1.9999999999999999E-6</v>
      </c>
      <c r="J205" s="5">
        <f t="shared" si="40"/>
        <v>5.4703211009173772E-7</v>
      </c>
      <c r="K205" s="5">
        <f t="shared" si="41"/>
        <v>3.7557975802425607E-4</v>
      </c>
      <c r="L205" s="5">
        <f t="shared" si="48"/>
        <v>2.2191933519379046E-10</v>
      </c>
      <c r="M205" s="6">
        <f t="shared" si="46"/>
        <v>2.5263164561060805E-6</v>
      </c>
      <c r="N205">
        <f t="shared" si="47"/>
        <v>2.1800000000000001E-4</v>
      </c>
      <c r="O205">
        <f t="shared" si="42"/>
        <v>0.15292357098384457</v>
      </c>
      <c r="P205">
        <f t="shared" si="49"/>
        <v>0.85073174915693706</v>
      </c>
      <c r="Q205">
        <f t="shared" si="50"/>
        <v>0.49298697695580374</v>
      </c>
      <c r="R205">
        <f t="shared" si="51"/>
        <v>0.49298697695580557</v>
      </c>
    </row>
    <row r="206" spans="6:18">
      <c r="F206">
        <f t="shared" si="43"/>
        <v>20.40000000000002</v>
      </c>
      <c r="G206">
        <f t="shared" si="44"/>
        <v>326.95114001245236</v>
      </c>
      <c r="H206">
        <f t="shared" si="39"/>
        <v>1.5292357098384457</v>
      </c>
      <c r="I206" s="4">
        <f t="shared" si="45"/>
        <v>1.9999999999999999E-6</v>
      </c>
      <c r="J206" s="5">
        <f t="shared" si="40"/>
        <v>5.4703211009173772E-7</v>
      </c>
      <c r="K206" s="5">
        <f t="shared" si="41"/>
        <v>3.7577975802425607E-4</v>
      </c>
      <c r="L206" s="5">
        <f t="shared" si="48"/>
        <v>2.2227404685069709E-10</v>
      </c>
      <c r="M206" s="6">
        <f t="shared" si="46"/>
        <v>2.5290077503482044E-6</v>
      </c>
      <c r="N206">
        <f t="shared" si="47"/>
        <v>2.1800000000000001E-4</v>
      </c>
      <c r="O206">
        <f t="shared" si="42"/>
        <v>0.15292357098384457</v>
      </c>
      <c r="P206">
        <f t="shared" si="49"/>
        <v>0.85098386485899036</v>
      </c>
      <c r="Q206">
        <f t="shared" si="50"/>
        <v>0.49280379488907933</v>
      </c>
      <c r="R206">
        <f t="shared" si="51"/>
        <v>0.49280379488908116</v>
      </c>
    </row>
    <row r="207" spans="6:18">
      <c r="F207">
        <f t="shared" si="43"/>
        <v>20.500000000000021</v>
      </c>
      <c r="G207">
        <f t="shared" si="44"/>
        <v>326.95114001245236</v>
      </c>
      <c r="H207">
        <f t="shared" si="39"/>
        <v>1.5292357098384457</v>
      </c>
      <c r="I207" s="4">
        <f t="shared" si="45"/>
        <v>1.9999999999999999E-6</v>
      </c>
      <c r="J207" s="5">
        <f t="shared" si="40"/>
        <v>5.4703211009173772E-7</v>
      </c>
      <c r="K207" s="5">
        <f t="shared" si="41"/>
        <v>3.7597975802425608E-4</v>
      </c>
      <c r="L207" s="5">
        <f t="shared" si="48"/>
        <v>2.2262913628262035E-10</v>
      </c>
      <c r="M207" s="6">
        <f t="shared" si="46"/>
        <v>2.5317004773501098E-6</v>
      </c>
      <c r="N207">
        <f t="shared" si="47"/>
        <v>2.1800000000000001E-4</v>
      </c>
      <c r="O207">
        <f t="shared" si="42"/>
        <v>0.15292357098384457</v>
      </c>
      <c r="P207">
        <f t="shared" si="49"/>
        <v>0.85123544383026617</v>
      </c>
      <c r="Q207">
        <f t="shared" si="50"/>
        <v>0.49262100279986237</v>
      </c>
      <c r="R207">
        <f t="shared" si="51"/>
        <v>0.4926210027998642</v>
      </c>
    </row>
    <row r="208" spans="6:18">
      <c r="F208">
        <f t="shared" si="43"/>
        <v>20.600000000000023</v>
      </c>
      <c r="G208">
        <f t="shared" si="44"/>
        <v>326.95114001245236</v>
      </c>
      <c r="H208">
        <f t="shared" si="39"/>
        <v>1.5292357098384457</v>
      </c>
      <c r="I208" s="4">
        <f t="shared" si="45"/>
        <v>1.9999999999999999E-6</v>
      </c>
      <c r="J208" s="5">
        <f t="shared" si="40"/>
        <v>5.4703211009173772E-7</v>
      </c>
      <c r="K208" s="5">
        <f t="shared" si="41"/>
        <v>3.7617975802425608E-4</v>
      </c>
      <c r="L208" s="5">
        <f t="shared" si="48"/>
        <v>2.2298460369062229E-10</v>
      </c>
      <c r="M208" s="6">
        <f t="shared" si="46"/>
        <v>2.5343946371117984E-6</v>
      </c>
      <c r="N208">
        <f t="shared" si="47"/>
        <v>2.1800000000000001E-4</v>
      </c>
      <c r="O208">
        <f t="shared" si="42"/>
        <v>0.15292357098384457</v>
      </c>
      <c r="P208">
        <f t="shared" si="49"/>
        <v>0.85148648749831701</v>
      </c>
      <c r="Q208">
        <f t="shared" si="50"/>
        <v>0.49243859965092279</v>
      </c>
      <c r="R208">
        <f t="shared" si="51"/>
        <v>0.49243859965092462</v>
      </c>
    </row>
    <row r="209" spans="6:18">
      <c r="F209">
        <f t="shared" si="43"/>
        <v>20.700000000000024</v>
      </c>
      <c r="G209">
        <f t="shared" si="44"/>
        <v>326.95114001245236</v>
      </c>
      <c r="H209">
        <f t="shared" si="39"/>
        <v>1.5292357098384457</v>
      </c>
      <c r="I209" s="4">
        <f t="shared" si="45"/>
        <v>1.9999999999999999E-6</v>
      </c>
      <c r="J209" s="5">
        <f t="shared" si="40"/>
        <v>5.4703211009173772E-7</v>
      </c>
      <c r="K209" s="5">
        <f t="shared" si="41"/>
        <v>3.7637975802425609E-4</v>
      </c>
      <c r="L209" s="5">
        <f t="shared" si="48"/>
        <v>2.2334044927576472E-10</v>
      </c>
      <c r="M209" s="6">
        <f t="shared" si="46"/>
        <v>2.5370902296332688E-6</v>
      </c>
      <c r="N209">
        <f t="shared" si="47"/>
        <v>2.1800000000000001E-4</v>
      </c>
      <c r="O209">
        <f t="shared" si="42"/>
        <v>0.15292357098384457</v>
      </c>
      <c r="P209">
        <f t="shared" si="49"/>
        <v>0.85173699728614127</v>
      </c>
      <c r="Q209">
        <f t="shared" si="50"/>
        <v>0.49225658440833919</v>
      </c>
      <c r="R209">
        <f t="shared" si="51"/>
        <v>0.49225658440834108</v>
      </c>
    </row>
    <row r="210" spans="6:18">
      <c r="F210">
        <f t="shared" si="43"/>
        <v>20.800000000000026</v>
      </c>
      <c r="G210">
        <f t="shared" si="44"/>
        <v>326.95114001245236</v>
      </c>
      <c r="H210">
        <f t="shared" si="39"/>
        <v>1.5292357098384457</v>
      </c>
      <c r="I210" s="4">
        <f t="shared" si="45"/>
        <v>1.9999999999999999E-6</v>
      </c>
      <c r="J210" s="5">
        <f t="shared" si="40"/>
        <v>5.4703211009173772E-7</v>
      </c>
      <c r="K210" s="5">
        <f t="shared" si="41"/>
        <v>3.7657975802425609E-4</v>
      </c>
      <c r="L210" s="5">
        <f t="shared" si="48"/>
        <v>2.2369667323910969E-10</v>
      </c>
      <c r="M210" s="6">
        <f t="shared" si="46"/>
        <v>2.5397872549145219E-6</v>
      </c>
      <c r="N210">
        <f t="shared" si="47"/>
        <v>2.1800000000000001E-4</v>
      </c>
      <c r="O210">
        <f t="shared" si="42"/>
        <v>0.15292357098384457</v>
      </c>
      <c r="P210">
        <f t="shared" si="49"/>
        <v>0.85198697461220063</v>
      </c>
      <c r="Q210">
        <f t="shared" si="50"/>
        <v>0.49207495604148677</v>
      </c>
      <c r="R210">
        <f t="shared" si="51"/>
        <v>0.49207495604148865</v>
      </c>
    </row>
    <row r="211" spans="6:18">
      <c r="F211">
        <f t="shared" si="43"/>
        <v>20.900000000000027</v>
      </c>
      <c r="G211">
        <f t="shared" si="44"/>
        <v>326.95114001245236</v>
      </c>
      <c r="H211">
        <f t="shared" ref="H211:H274" si="52">(G211-Tf)/ml</f>
        <v>1.5292357098384457</v>
      </c>
      <c r="I211" s="4">
        <f t="shared" si="45"/>
        <v>1.9999999999999999E-6</v>
      </c>
      <c r="J211" s="5">
        <f t="shared" ref="J211:J274" si="53">Glob(H211,N211,Dl,Co,kpart)</f>
        <v>5.4703211009173772E-7</v>
      </c>
      <c r="K211" s="5">
        <f t="shared" ref="K211:K274" si="54">I210*dt+K210</f>
        <v>3.767797580242561E-4</v>
      </c>
      <c r="L211" s="5">
        <f t="shared" si="48"/>
        <v>2.2405327578171905E-10</v>
      </c>
      <c r="M211" s="6">
        <f t="shared" si="46"/>
        <v>2.5424857129555583E-6</v>
      </c>
      <c r="N211">
        <f t="shared" si="47"/>
        <v>2.1800000000000001E-4</v>
      </c>
      <c r="O211">
        <f t="shared" ref="O211:O274" si="55">O210+(kpart*H210-O210)/L210/R210*(L210*(R211-R210)+R210*MAX(I210,J210)*M210*dt)</f>
        <v>0.15292357098384457</v>
      </c>
      <c r="P211">
        <f t="shared" si="49"/>
        <v>0.85223642089043661</v>
      </c>
      <c r="Q211">
        <f t="shared" si="50"/>
        <v>0.49189371352302469</v>
      </c>
      <c r="R211">
        <f t="shared" si="51"/>
        <v>0.49189371352302658</v>
      </c>
    </row>
    <row r="212" spans="6:18">
      <c r="F212">
        <f t="shared" si="43"/>
        <v>21.000000000000028</v>
      </c>
      <c r="G212">
        <f t="shared" si="44"/>
        <v>326.95114001245236</v>
      </c>
      <c r="H212">
        <f t="shared" si="52"/>
        <v>1.5292357098384457</v>
      </c>
      <c r="I212" s="4">
        <f t="shared" si="45"/>
        <v>1.9999999999999999E-6</v>
      </c>
      <c r="J212" s="5">
        <f t="shared" si="53"/>
        <v>5.4703211009173772E-7</v>
      </c>
      <c r="K212" s="5">
        <f t="shared" si="54"/>
        <v>3.769797580242561E-4</v>
      </c>
      <c r="L212" s="5">
        <f t="shared" si="48"/>
        <v>2.244102571046548E-10</v>
      </c>
      <c r="M212" s="6">
        <f t="shared" si="46"/>
        <v>2.5451856037563773E-6</v>
      </c>
      <c r="N212">
        <f t="shared" si="47"/>
        <v>2.1800000000000001E-4</v>
      </c>
      <c r="O212">
        <f t="shared" si="55"/>
        <v>0.15292357098384457</v>
      </c>
      <c r="P212">
        <f t="shared" si="49"/>
        <v>0.85248533753028732</v>
      </c>
      <c r="Q212">
        <f t="shared" si="50"/>
        <v>0.49171285582888419</v>
      </c>
      <c r="R212">
        <f t="shared" si="51"/>
        <v>0.49171285582888613</v>
      </c>
    </row>
    <row r="213" spans="6:18">
      <c r="F213">
        <f t="shared" si="43"/>
        <v>21.10000000000003</v>
      </c>
      <c r="G213">
        <f t="shared" si="44"/>
        <v>326.95114001245236</v>
      </c>
      <c r="H213">
        <f t="shared" si="52"/>
        <v>1.5292357098384457</v>
      </c>
      <c r="I213" s="4">
        <f t="shared" si="45"/>
        <v>1.9999999999999999E-6</v>
      </c>
      <c r="J213" s="5">
        <f t="shared" si="53"/>
        <v>5.4703211009173772E-7</v>
      </c>
      <c r="K213" s="5">
        <f t="shared" si="54"/>
        <v>3.771797580242561E-4</v>
      </c>
      <c r="L213" s="5">
        <f t="shared" si="48"/>
        <v>2.2476761740897873E-10</v>
      </c>
      <c r="M213" s="6">
        <f t="shared" si="46"/>
        <v>2.5478869273169774E-6</v>
      </c>
      <c r="N213">
        <f t="shared" si="47"/>
        <v>2.1800000000000001E-4</v>
      </c>
      <c r="O213">
        <f t="shared" si="55"/>
        <v>0.15292357098384457</v>
      </c>
      <c r="P213">
        <f t="shared" si="49"/>
        <v>0.85273372593670482</v>
      </c>
      <c r="Q213">
        <f t="shared" si="50"/>
        <v>0.49153238193825632</v>
      </c>
      <c r="R213">
        <f t="shared" si="51"/>
        <v>0.49153238193825827</v>
      </c>
    </row>
    <row r="214" spans="6:18">
      <c r="F214">
        <f t="shared" si="43"/>
        <v>21.200000000000031</v>
      </c>
      <c r="G214">
        <f t="shared" si="44"/>
        <v>326.95114001245236</v>
      </c>
      <c r="H214">
        <f t="shared" si="52"/>
        <v>1.5292357098384457</v>
      </c>
      <c r="I214" s="4">
        <f t="shared" si="45"/>
        <v>1.9999999999999999E-6</v>
      </c>
      <c r="J214" s="5">
        <f t="shared" si="53"/>
        <v>5.4703211009173772E-7</v>
      </c>
      <c r="K214" s="5">
        <f t="shared" si="54"/>
        <v>3.7737975802425611E-4</v>
      </c>
      <c r="L214" s="5">
        <f t="shared" si="48"/>
        <v>2.2512535689575296E-10</v>
      </c>
      <c r="M214" s="6">
        <f t="shared" si="46"/>
        <v>2.5505896836373619E-6</v>
      </c>
      <c r="N214">
        <f t="shared" si="47"/>
        <v>2.1800000000000001E-4</v>
      </c>
      <c r="O214">
        <f t="shared" si="55"/>
        <v>0.15292357098384457</v>
      </c>
      <c r="P214">
        <f t="shared" si="49"/>
        <v>0.85298158751017084</v>
      </c>
      <c r="Q214">
        <f t="shared" si="50"/>
        <v>0.49135229083357979</v>
      </c>
      <c r="R214">
        <f t="shared" si="51"/>
        <v>0.49135229083358173</v>
      </c>
    </row>
    <row r="215" spans="6:18">
      <c r="F215">
        <f t="shared" si="43"/>
        <v>21.300000000000033</v>
      </c>
      <c r="G215">
        <f t="shared" si="44"/>
        <v>326.95114001245236</v>
      </c>
      <c r="H215">
        <f t="shared" si="52"/>
        <v>1.5292357098384457</v>
      </c>
      <c r="I215" s="4">
        <f t="shared" si="45"/>
        <v>1.9999999999999999E-6</v>
      </c>
      <c r="J215" s="5">
        <f t="shared" si="53"/>
        <v>5.4703211009173772E-7</v>
      </c>
      <c r="K215" s="5">
        <f t="shared" si="54"/>
        <v>3.7757975802425611E-4</v>
      </c>
      <c r="L215" s="5">
        <f t="shared" si="48"/>
        <v>2.2548347576603928E-10</v>
      </c>
      <c r="M215" s="6">
        <f t="shared" si="46"/>
        <v>2.5532938727175279E-6</v>
      </c>
      <c r="N215">
        <f t="shared" si="47"/>
        <v>2.1800000000000001E-4</v>
      </c>
      <c r="O215">
        <f t="shared" si="55"/>
        <v>0.15292357098384457</v>
      </c>
      <c r="P215">
        <f t="shared" si="49"/>
        <v>0.85322892364671399</v>
      </c>
      <c r="Q215">
        <f t="shared" si="50"/>
        <v>0.491172581500529</v>
      </c>
      <c r="R215">
        <f t="shared" si="51"/>
        <v>0.49117258150053095</v>
      </c>
    </row>
    <row r="216" spans="6:18">
      <c r="F216">
        <f t="shared" si="43"/>
        <v>21.400000000000034</v>
      </c>
      <c r="G216">
        <f t="shared" si="44"/>
        <v>326.95114001245236</v>
      </c>
      <c r="H216">
        <f t="shared" si="52"/>
        <v>1.5292357098384457</v>
      </c>
      <c r="I216" s="4">
        <f t="shared" si="45"/>
        <v>1.9999999999999999E-6</v>
      </c>
      <c r="J216" s="5">
        <f t="shared" si="53"/>
        <v>5.4703211009173772E-7</v>
      </c>
      <c r="K216" s="5">
        <f t="shared" si="54"/>
        <v>3.7777975802425612E-4</v>
      </c>
      <c r="L216" s="5">
        <f t="shared" si="48"/>
        <v>2.2584197422089968E-10</v>
      </c>
      <c r="M216" s="6">
        <f t="shared" si="46"/>
        <v>2.5559994945574767E-6</v>
      </c>
      <c r="N216">
        <f t="shared" si="47"/>
        <v>2.1800000000000001E-4</v>
      </c>
      <c r="O216">
        <f t="shared" si="55"/>
        <v>0.15292357098384457</v>
      </c>
      <c r="P216">
        <f t="shared" si="49"/>
        <v>0.85347573573792646</v>
      </c>
      <c r="Q216">
        <f t="shared" si="50"/>
        <v>0.490993252928002</v>
      </c>
      <c r="R216">
        <f t="shared" si="51"/>
        <v>0.49099325292800394</v>
      </c>
    </row>
    <row r="217" spans="6:18">
      <c r="F217">
        <f t="shared" si="43"/>
        <v>21.500000000000036</v>
      </c>
      <c r="G217">
        <f t="shared" si="44"/>
        <v>326.95114001245236</v>
      </c>
      <c r="H217">
        <f t="shared" si="52"/>
        <v>1.5292357098384457</v>
      </c>
      <c r="I217" s="4">
        <f t="shared" si="45"/>
        <v>1.9999999999999999E-6</v>
      </c>
      <c r="J217" s="5">
        <f t="shared" si="53"/>
        <v>5.4703211009173772E-7</v>
      </c>
      <c r="K217" s="5">
        <f t="shared" si="54"/>
        <v>3.7797975802425612E-4</v>
      </c>
      <c r="L217" s="5">
        <f t="shared" si="48"/>
        <v>2.2620085246139608E-10</v>
      </c>
      <c r="M217" s="6">
        <f t="shared" si="46"/>
        <v>2.5587065491572081E-6</v>
      </c>
      <c r="N217">
        <f t="shared" si="47"/>
        <v>2.1800000000000001E-4</v>
      </c>
      <c r="O217">
        <f t="shared" si="55"/>
        <v>0.15292357098384457</v>
      </c>
      <c r="P217">
        <f t="shared" si="49"/>
        <v>0.85372202517097939</v>
      </c>
      <c r="Q217">
        <f t="shared" si="50"/>
        <v>0.49081430410810856</v>
      </c>
      <c r="R217">
        <f t="shared" si="51"/>
        <v>0.49081430410811056</v>
      </c>
    </row>
    <row r="218" spans="6:18">
      <c r="F218">
        <f t="shared" si="43"/>
        <v>21.600000000000037</v>
      </c>
      <c r="G218">
        <f t="shared" si="44"/>
        <v>326.95114001245236</v>
      </c>
      <c r="H218">
        <f t="shared" si="52"/>
        <v>1.5292357098384457</v>
      </c>
      <c r="I218" s="4">
        <f t="shared" si="45"/>
        <v>1.9999999999999999E-6</v>
      </c>
      <c r="J218" s="5">
        <f t="shared" si="53"/>
        <v>5.4703211009173772E-7</v>
      </c>
      <c r="K218" s="5">
        <f t="shared" si="54"/>
        <v>3.7817975802425613E-4</v>
      </c>
      <c r="L218" s="5">
        <f t="shared" si="48"/>
        <v>2.2656011068859042E-10</v>
      </c>
      <c r="M218" s="6">
        <f t="shared" si="46"/>
        <v>2.5614150365167228E-6</v>
      </c>
      <c r="N218">
        <f t="shared" si="47"/>
        <v>2.1800000000000001E-4</v>
      </c>
      <c r="O218">
        <f t="shared" si="55"/>
        <v>0.15292357098384457</v>
      </c>
      <c r="P218">
        <f t="shared" si="49"/>
        <v>0.85396779332864059</v>
      </c>
      <c r="Q218">
        <f t="shared" si="50"/>
        <v>0.49063573403615834</v>
      </c>
      <c r="R218">
        <f t="shared" si="51"/>
        <v>0.49063573403616034</v>
      </c>
    </row>
    <row r="219" spans="6:18">
      <c r="F219">
        <f t="shared" si="43"/>
        <v>21.700000000000038</v>
      </c>
      <c r="G219">
        <f t="shared" si="44"/>
        <v>326.95114001245236</v>
      </c>
      <c r="H219">
        <f t="shared" si="52"/>
        <v>1.5292357098384457</v>
      </c>
      <c r="I219" s="4">
        <f t="shared" si="45"/>
        <v>1.9999999999999999E-6</v>
      </c>
      <c r="J219" s="5">
        <f t="shared" si="53"/>
        <v>5.4703211009173772E-7</v>
      </c>
      <c r="K219" s="5">
        <f t="shared" si="54"/>
        <v>3.7837975802425613E-4</v>
      </c>
      <c r="L219" s="5">
        <f t="shared" si="48"/>
        <v>2.2691974910354459E-10</v>
      </c>
      <c r="M219" s="6">
        <f t="shared" si="46"/>
        <v>2.5641249566360193E-6</v>
      </c>
      <c r="N219">
        <f t="shared" si="47"/>
        <v>2.1800000000000001E-4</v>
      </c>
      <c r="O219">
        <f t="shared" si="55"/>
        <v>0.15292357098384457</v>
      </c>
      <c r="P219">
        <f t="shared" si="49"/>
        <v>0.8542130415892899</v>
      </c>
      <c r="Q219">
        <f t="shared" si="50"/>
        <v>0.49045754171064887</v>
      </c>
      <c r="R219">
        <f t="shared" si="51"/>
        <v>0.49045754171065087</v>
      </c>
    </row>
    <row r="220" spans="6:18">
      <c r="F220">
        <f t="shared" ref="F220:F283" si="56">F219+dt</f>
        <v>21.80000000000004</v>
      </c>
      <c r="G220">
        <f t="shared" si="44"/>
        <v>326.95114001245236</v>
      </c>
      <c r="H220">
        <f t="shared" si="52"/>
        <v>1.5292357098384457</v>
      </c>
      <c r="I220" s="4">
        <f t="shared" si="45"/>
        <v>1.9999999999999999E-6</v>
      </c>
      <c r="J220" s="5">
        <f t="shared" si="53"/>
        <v>5.4703211009173772E-7</v>
      </c>
      <c r="K220" s="5">
        <f t="shared" si="54"/>
        <v>3.7857975802425614E-4</v>
      </c>
      <c r="L220" s="5">
        <f t="shared" si="48"/>
        <v>2.2727976790732055E-10</v>
      </c>
      <c r="M220" s="6">
        <f t="shared" si="46"/>
        <v>2.5668363095150986E-6</v>
      </c>
      <c r="N220">
        <f t="shared" si="47"/>
        <v>2.1800000000000001E-4</v>
      </c>
      <c r="O220">
        <f t="shared" si="55"/>
        <v>0.15292357098384457</v>
      </c>
      <c r="P220">
        <f t="shared" si="49"/>
        <v>0.85445777132693623</v>
      </c>
      <c r="Q220">
        <f t="shared" si="50"/>
        <v>0.49027972613325388</v>
      </c>
      <c r="R220">
        <f t="shared" si="51"/>
        <v>0.49027972613325593</v>
      </c>
    </row>
    <row r="221" spans="6:18">
      <c r="F221">
        <f t="shared" si="56"/>
        <v>21.900000000000041</v>
      </c>
      <c r="G221">
        <f t="shared" si="44"/>
        <v>326.95114001245236</v>
      </c>
      <c r="H221">
        <f t="shared" si="52"/>
        <v>1.5292357098384457</v>
      </c>
      <c r="I221" s="4">
        <f t="shared" si="45"/>
        <v>1.9999999999999999E-6</v>
      </c>
      <c r="J221" s="5">
        <f t="shared" si="53"/>
        <v>5.4703211009173772E-7</v>
      </c>
      <c r="K221" s="5">
        <f t="shared" si="54"/>
        <v>3.7877975802425614E-4</v>
      </c>
      <c r="L221" s="5">
        <f t="shared" si="48"/>
        <v>2.2764016730098019E-10</v>
      </c>
      <c r="M221" s="6">
        <f t="shared" si="46"/>
        <v>2.5695490951539597E-6</v>
      </c>
      <c r="N221">
        <f t="shared" si="47"/>
        <v>2.1800000000000001E-4</v>
      </c>
      <c r="O221">
        <f t="shared" si="55"/>
        <v>0.15292357098384457</v>
      </c>
      <c r="P221">
        <f t="shared" si="49"/>
        <v>0.8547019839112322</v>
      </c>
      <c r="Q221">
        <f t="shared" si="50"/>
        <v>0.4901022863088117</v>
      </c>
      <c r="R221">
        <f t="shared" si="51"/>
        <v>0.49010228630881369</v>
      </c>
    </row>
    <row r="222" spans="6:18">
      <c r="F222">
        <f t="shared" si="56"/>
        <v>22.000000000000043</v>
      </c>
      <c r="G222">
        <f t="shared" si="44"/>
        <v>326.95114001245236</v>
      </c>
      <c r="H222">
        <f t="shared" si="52"/>
        <v>1.5292357098384457</v>
      </c>
      <c r="I222" s="4">
        <f t="shared" si="45"/>
        <v>1.9999999999999999E-6</v>
      </c>
      <c r="J222" s="5">
        <f t="shared" si="53"/>
        <v>5.4703211009173772E-7</v>
      </c>
      <c r="K222" s="5">
        <f t="shared" si="54"/>
        <v>3.7897975802425615E-4</v>
      </c>
      <c r="L222" s="5">
        <f t="shared" si="48"/>
        <v>2.2800094748558555E-10</v>
      </c>
      <c r="M222" s="6">
        <f t="shared" si="46"/>
        <v>2.5722633135526044E-6</v>
      </c>
      <c r="N222">
        <f t="shared" si="47"/>
        <v>2.1800000000000001E-4</v>
      </c>
      <c r="O222">
        <f t="shared" si="55"/>
        <v>0.15292357098384457</v>
      </c>
      <c r="P222">
        <f t="shared" si="49"/>
        <v>0.85494568070749244</v>
      </c>
      <c r="Q222">
        <f t="shared" si="50"/>
        <v>0.48992522124531312</v>
      </c>
      <c r="R222">
        <f t="shared" si="51"/>
        <v>0.48992522124531512</v>
      </c>
    </row>
    <row r="223" spans="6:18">
      <c r="F223">
        <f t="shared" si="56"/>
        <v>22.100000000000044</v>
      </c>
      <c r="G223">
        <f t="shared" si="44"/>
        <v>326.95114001245236</v>
      </c>
      <c r="H223">
        <f t="shared" si="52"/>
        <v>1.5292357098384457</v>
      </c>
      <c r="I223" s="4">
        <f t="shared" si="45"/>
        <v>1.9999999999999999E-6</v>
      </c>
      <c r="J223" s="5">
        <f t="shared" si="53"/>
        <v>5.4703211009173772E-7</v>
      </c>
      <c r="K223" s="5">
        <f t="shared" si="54"/>
        <v>3.7917975802425615E-4</v>
      </c>
      <c r="L223" s="5">
        <f t="shared" si="48"/>
        <v>2.2836210866219841E-10</v>
      </c>
      <c r="M223" s="6">
        <f t="shared" si="46"/>
        <v>2.5749789647110311E-6</v>
      </c>
      <c r="N223">
        <f t="shared" si="47"/>
        <v>2.1800000000000001E-4</v>
      </c>
      <c r="O223">
        <f t="shared" si="55"/>
        <v>0.15292357098384457</v>
      </c>
      <c r="P223">
        <f t="shared" si="49"/>
        <v>0.85518886307670761</v>
      </c>
      <c r="Q223">
        <f t="shared" si="50"/>
        <v>0.48974852995389018</v>
      </c>
      <c r="R223">
        <f t="shared" si="51"/>
        <v>0.48974852995389223</v>
      </c>
    </row>
    <row r="224" spans="6:18">
      <c r="F224">
        <f t="shared" si="56"/>
        <v>22.200000000000045</v>
      </c>
      <c r="G224">
        <f t="shared" si="44"/>
        <v>326.95114001245236</v>
      </c>
      <c r="H224">
        <f t="shared" si="52"/>
        <v>1.5292357098384457</v>
      </c>
      <c r="I224" s="4">
        <f t="shared" si="45"/>
        <v>1.9999999999999999E-6</v>
      </c>
      <c r="J224" s="5">
        <f t="shared" si="53"/>
        <v>5.4703211009173772E-7</v>
      </c>
      <c r="K224" s="5">
        <f t="shared" si="54"/>
        <v>3.7937975802425616E-4</v>
      </c>
      <c r="L224" s="5">
        <f t="shared" si="48"/>
        <v>2.2872365103188079E-10</v>
      </c>
      <c r="M224" s="6">
        <f t="shared" si="46"/>
        <v>2.5776960486292408E-6</v>
      </c>
      <c r="N224">
        <f t="shared" si="47"/>
        <v>2.1800000000000001E-4</v>
      </c>
      <c r="O224">
        <f t="shared" si="55"/>
        <v>0.15292357098384457</v>
      </c>
      <c r="P224">
        <f t="shared" si="49"/>
        <v>0.85543153237556169</v>
      </c>
      <c r="Q224">
        <f t="shared" si="50"/>
        <v>0.48957221144880453</v>
      </c>
      <c r="R224">
        <f t="shared" si="51"/>
        <v>0.48957221144880653</v>
      </c>
    </row>
    <row r="225" spans="6:18">
      <c r="F225">
        <f t="shared" si="56"/>
        <v>22.300000000000047</v>
      </c>
      <c r="G225">
        <f t="shared" si="44"/>
        <v>326.95114001245236</v>
      </c>
      <c r="H225">
        <f t="shared" si="52"/>
        <v>1.5292357098384457</v>
      </c>
      <c r="I225" s="4">
        <f t="shared" si="45"/>
        <v>1.9999999999999999E-6</v>
      </c>
      <c r="J225" s="5">
        <f t="shared" si="53"/>
        <v>5.4703211009173772E-7</v>
      </c>
      <c r="K225" s="5">
        <f t="shared" si="54"/>
        <v>3.7957975802425616E-4</v>
      </c>
      <c r="L225" s="5">
        <f t="shared" si="48"/>
        <v>2.2908557479569463E-10</v>
      </c>
      <c r="M225" s="6">
        <f t="shared" si="46"/>
        <v>2.5804145653072329E-6</v>
      </c>
      <c r="N225">
        <f t="shared" si="47"/>
        <v>2.1800000000000001E-4</v>
      </c>
      <c r="O225">
        <f t="shared" si="55"/>
        <v>0.15292357098384457</v>
      </c>
      <c r="P225">
        <f t="shared" si="49"/>
        <v>0.85567368995644744</v>
      </c>
      <c r="Q225">
        <f t="shared" si="50"/>
        <v>0.48939626474743553</v>
      </c>
      <c r="R225">
        <f t="shared" si="51"/>
        <v>0.48939626474743753</v>
      </c>
    </row>
    <row r="226" spans="6:18">
      <c r="F226">
        <f t="shared" si="56"/>
        <v>22.400000000000048</v>
      </c>
      <c r="G226">
        <f t="shared" si="44"/>
        <v>326.95114001245236</v>
      </c>
      <c r="H226">
        <f t="shared" si="52"/>
        <v>1.5292357098384457</v>
      </c>
      <c r="I226" s="4">
        <f t="shared" si="45"/>
        <v>1.9999999999999999E-6</v>
      </c>
      <c r="J226" s="5">
        <f t="shared" si="53"/>
        <v>5.4703211009173772E-7</v>
      </c>
      <c r="K226" s="5">
        <f t="shared" si="54"/>
        <v>3.7977975802425617E-4</v>
      </c>
      <c r="L226" s="5">
        <f t="shared" si="48"/>
        <v>2.2944788015470178E-10</v>
      </c>
      <c r="M226" s="6">
        <f t="shared" si="46"/>
        <v>2.5831345147450069E-6</v>
      </c>
      <c r="N226">
        <f t="shared" si="47"/>
        <v>2.1800000000000001E-4</v>
      </c>
      <c r="O226">
        <f t="shared" si="55"/>
        <v>0.15292357098384457</v>
      </c>
      <c r="P226">
        <f t="shared" si="49"/>
        <v>0.85591533716748147</v>
      </c>
      <c r="Q226">
        <f t="shared" si="50"/>
        <v>0.48922068887026915</v>
      </c>
      <c r="R226">
        <f t="shared" si="51"/>
        <v>0.48922068887027115</v>
      </c>
    </row>
    <row r="227" spans="6:18">
      <c r="F227">
        <f t="shared" si="56"/>
        <v>22.50000000000005</v>
      </c>
      <c r="G227">
        <f t="shared" si="44"/>
        <v>326.95114001245236</v>
      </c>
      <c r="H227">
        <f t="shared" si="52"/>
        <v>1.5292357098384457</v>
      </c>
      <c r="I227" s="4">
        <f t="shared" si="45"/>
        <v>1.9999999999999999E-6</v>
      </c>
      <c r="J227" s="5">
        <f t="shared" si="53"/>
        <v>5.4703211009173772E-7</v>
      </c>
      <c r="K227" s="5">
        <f t="shared" si="54"/>
        <v>3.7997975802425617E-4</v>
      </c>
      <c r="L227" s="5">
        <f t="shared" si="48"/>
        <v>2.2981056730996428E-10</v>
      </c>
      <c r="M227" s="6">
        <f t="shared" si="46"/>
        <v>2.5858558969425645E-6</v>
      </c>
      <c r="N227">
        <f t="shared" si="47"/>
        <v>2.1800000000000001E-4</v>
      </c>
      <c r="O227">
        <f t="shared" si="55"/>
        <v>0.15292357098384457</v>
      </c>
      <c r="P227">
        <f t="shared" si="49"/>
        <v>0.85615647535252148</v>
      </c>
      <c r="Q227">
        <f t="shared" si="50"/>
        <v>0.48904548284088628</v>
      </c>
      <c r="R227">
        <f t="shared" si="51"/>
        <v>0.48904548284088828</v>
      </c>
    </row>
    <row r="228" spans="6:18">
      <c r="F228">
        <f t="shared" si="56"/>
        <v>22.600000000000051</v>
      </c>
      <c r="G228">
        <f t="shared" si="44"/>
        <v>326.95114001245236</v>
      </c>
      <c r="H228">
        <f t="shared" si="52"/>
        <v>1.5292357098384457</v>
      </c>
      <c r="I228" s="4">
        <f t="shared" si="45"/>
        <v>1.9999999999999999E-6</v>
      </c>
      <c r="J228" s="5">
        <f t="shared" si="53"/>
        <v>5.4703211009173772E-7</v>
      </c>
      <c r="K228" s="5">
        <f t="shared" si="54"/>
        <v>3.8017975802425618E-4</v>
      </c>
      <c r="L228" s="5">
        <f t="shared" si="48"/>
        <v>2.3017363646254396E-10</v>
      </c>
      <c r="M228" s="6">
        <f t="shared" si="46"/>
        <v>2.5885787118999039E-6</v>
      </c>
      <c r="N228">
        <f t="shared" si="47"/>
        <v>2.1800000000000001E-4</v>
      </c>
      <c r="O228">
        <f t="shared" si="55"/>
        <v>0.15292357098384457</v>
      </c>
      <c r="P228">
        <f t="shared" si="49"/>
        <v>0.85639710585118123</v>
      </c>
      <c r="Q228">
        <f t="shared" si="50"/>
        <v>0.48887064568595145</v>
      </c>
      <c r="R228">
        <f t="shared" si="51"/>
        <v>0.48887064568595345</v>
      </c>
    </row>
    <row r="229" spans="6:18">
      <c r="F229">
        <f t="shared" si="56"/>
        <v>22.700000000000053</v>
      </c>
      <c r="G229">
        <f t="shared" si="44"/>
        <v>326.95114001245236</v>
      </c>
      <c r="H229">
        <f t="shared" si="52"/>
        <v>1.5292357098384457</v>
      </c>
      <c r="I229" s="4">
        <f t="shared" si="45"/>
        <v>1.9999999999999999E-6</v>
      </c>
      <c r="J229" s="5">
        <f t="shared" si="53"/>
        <v>5.4703211009173772E-7</v>
      </c>
      <c r="K229" s="5">
        <f t="shared" si="54"/>
        <v>3.8037975802425618E-4</v>
      </c>
      <c r="L229" s="5">
        <f t="shared" si="48"/>
        <v>2.3053708781350286E-10</v>
      </c>
      <c r="M229" s="6">
        <f t="shared" si="46"/>
        <v>2.5913029596170266E-6</v>
      </c>
      <c r="N229">
        <f t="shared" si="47"/>
        <v>2.1800000000000001E-4</v>
      </c>
      <c r="O229">
        <f t="shared" si="55"/>
        <v>0.15292357098384457</v>
      </c>
      <c r="P229">
        <f t="shared" si="49"/>
        <v>0.85663722999884551</v>
      </c>
      <c r="Q229">
        <f t="shared" si="50"/>
        <v>0.48869617643520141</v>
      </c>
      <c r="R229">
        <f t="shared" si="51"/>
        <v>0.48869617643520341</v>
      </c>
    </row>
    <row r="230" spans="6:18">
      <c r="F230">
        <f t="shared" si="56"/>
        <v>22.800000000000054</v>
      </c>
      <c r="G230">
        <f t="shared" si="44"/>
        <v>326.95114001245236</v>
      </c>
      <c r="H230">
        <f t="shared" si="52"/>
        <v>1.5292357098384457</v>
      </c>
      <c r="I230" s="4">
        <f t="shared" si="45"/>
        <v>1.9999999999999999E-6</v>
      </c>
      <c r="J230" s="5">
        <f t="shared" si="53"/>
        <v>5.4703211009173772E-7</v>
      </c>
      <c r="K230" s="5">
        <f t="shared" si="54"/>
        <v>3.8057975802425619E-4</v>
      </c>
      <c r="L230" s="5">
        <f t="shared" si="48"/>
        <v>2.3090092156390278E-10</v>
      </c>
      <c r="M230" s="6">
        <f t="shared" si="46"/>
        <v>2.5940286400939315E-6</v>
      </c>
      <c r="N230">
        <f t="shared" si="47"/>
        <v>2.1800000000000001E-4</v>
      </c>
      <c r="O230">
        <f t="shared" si="55"/>
        <v>0.15292357098384457</v>
      </c>
      <c r="P230">
        <f t="shared" si="49"/>
        <v>0.85687684912668649</v>
      </c>
      <c r="Q230">
        <f t="shared" si="50"/>
        <v>0.48852207412143384</v>
      </c>
      <c r="R230">
        <f t="shared" si="51"/>
        <v>0.48852207412143583</v>
      </c>
    </row>
    <row r="231" spans="6:18">
      <c r="F231">
        <f t="shared" si="56"/>
        <v>22.900000000000055</v>
      </c>
      <c r="G231">
        <f t="shared" si="44"/>
        <v>326.95114001245236</v>
      </c>
      <c r="H231">
        <f t="shared" si="52"/>
        <v>1.5292357098384457</v>
      </c>
      <c r="I231" s="4">
        <f t="shared" si="45"/>
        <v>1.9999999999999999E-6</v>
      </c>
      <c r="J231" s="5">
        <f t="shared" si="53"/>
        <v>5.4703211009173772E-7</v>
      </c>
      <c r="K231" s="5">
        <f t="shared" si="54"/>
        <v>3.8077975802425619E-4</v>
      </c>
      <c r="L231" s="5">
        <f t="shared" si="48"/>
        <v>2.3126513791480571E-10</v>
      </c>
      <c r="M231" s="6">
        <f t="shared" si="46"/>
        <v>2.5967557533306187E-6</v>
      </c>
      <c r="N231">
        <f t="shared" si="47"/>
        <v>2.1800000000000001E-4</v>
      </c>
      <c r="O231">
        <f t="shared" si="55"/>
        <v>0.15292357098384457</v>
      </c>
      <c r="P231">
        <f t="shared" si="49"/>
        <v>0.85711596456167927</v>
      </c>
      <c r="Q231">
        <f t="shared" si="50"/>
        <v>0.48834833778049608</v>
      </c>
      <c r="R231">
        <f t="shared" si="51"/>
        <v>0.48834833778049808</v>
      </c>
    </row>
    <row r="232" spans="6:18">
      <c r="F232">
        <f t="shared" si="56"/>
        <v>23.000000000000057</v>
      </c>
      <c r="G232">
        <f t="shared" si="44"/>
        <v>326.95114001245236</v>
      </c>
      <c r="H232">
        <f t="shared" si="52"/>
        <v>1.5292357098384457</v>
      </c>
      <c r="I232" s="4">
        <f t="shared" si="45"/>
        <v>1.9999999999999999E-6</v>
      </c>
      <c r="J232" s="5">
        <f t="shared" si="53"/>
        <v>5.4703211009173772E-7</v>
      </c>
      <c r="K232" s="5">
        <f t="shared" si="54"/>
        <v>3.809797580242562E-4</v>
      </c>
      <c r="L232" s="5">
        <f t="shared" si="48"/>
        <v>2.3162973706727359E-10</v>
      </c>
      <c r="M232" s="6">
        <f t="shared" si="46"/>
        <v>2.5994842993270887E-6</v>
      </c>
      <c r="N232">
        <f t="shared" si="47"/>
        <v>2.1800000000000001E-4</v>
      </c>
      <c r="O232">
        <f t="shared" si="55"/>
        <v>0.15292357098384457</v>
      </c>
      <c r="P232">
        <f t="shared" si="49"/>
        <v>0.85735457762661682</v>
      </c>
      <c r="Q232">
        <f t="shared" si="50"/>
        <v>0.48817496645127395</v>
      </c>
      <c r="R232">
        <f t="shared" si="51"/>
        <v>0.48817496645127595</v>
      </c>
    </row>
    <row r="233" spans="6:18">
      <c r="F233">
        <f t="shared" si="56"/>
        <v>23.100000000000058</v>
      </c>
      <c r="G233">
        <f t="shared" si="44"/>
        <v>326.95114001245236</v>
      </c>
      <c r="H233">
        <f t="shared" si="52"/>
        <v>1.5292357098384457</v>
      </c>
      <c r="I233" s="4">
        <f t="shared" si="45"/>
        <v>1.9999999999999999E-6</v>
      </c>
      <c r="J233" s="5">
        <f t="shared" si="53"/>
        <v>5.4703211009173772E-7</v>
      </c>
      <c r="K233" s="5">
        <f t="shared" si="54"/>
        <v>3.811797580242562E-4</v>
      </c>
      <c r="L233" s="5">
        <f t="shared" si="48"/>
        <v>2.3199471922236841E-10</v>
      </c>
      <c r="M233" s="6">
        <f t="shared" si="46"/>
        <v>2.6022142780833419E-6</v>
      </c>
      <c r="N233">
        <f t="shared" si="47"/>
        <v>2.1800000000000001E-4</v>
      </c>
      <c r="O233">
        <f t="shared" si="55"/>
        <v>0.15292357098384457</v>
      </c>
      <c r="P233">
        <f t="shared" si="49"/>
        <v>0.85759268964012625</v>
      </c>
      <c r="Q233">
        <f t="shared" si="50"/>
        <v>0.48800195917568051</v>
      </c>
      <c r="R233">
        <f t="shared" si="51"/>
        <v>0.48800195917568251</v>
      </c>
    </row>
    <row r="234" spans="6:18">
      <c r="F234">
        <f t="shared" si="56"/>
        <v>23.20000000000006</v>
      </c>
      <c r="G234">
        <f t="shared" si="44"/>
        <v>326.95114001245236</v>
      </c>
      <c r="H234">
        <f t="shared" si="52"/>
        <v>1.5292357098384457</v>
      </c>
      <c r="I234" s="4">
        <f t="shared" si="45"/>
        <v>1.9999999999999999E-6</v>
      </c>
      <c r="J234" s="5">
        <f t="shared" si="53"/>
        <v>5.4703211009173772E-7</v>
      </c>
      <c r="K234" s="5">
        <f t="shared" si="54"/>
        <v>3.8137975802425621E-4</v>
      </c>
      <c r="L234" s="5">
        <f t="shared" si="48"/>
        <v>2.3236008458115196E-10</v>
      </c>
      <c r="M234" s="6">
        <f t="shared" si="46"/>
        <v>2.6049456895993769E-6</v>
      </c>
      <c r="N234">
        <f t="shared" si="47"/>
        <v>2.1800000000000001E-4</v>
      </c>
      <c r="O234">
        <f t="shared" si="55"/>
        <v>0.15292357098384457</v>
      </c>
      <c r="P234">
        <f t="shared" si="49"/>
        <v>0.85783030191668286</v>
      </c>
      <c r="Q234">
        <f t="shared" si="50"/>
        <v>0.48782931499864507</v>
      </c>
      <c r="R234">
        <f t="shared" si="51"/>
        <v>0.48782931499864707</v>
      </c>
    </row>
    <row r="235" spans="6:18">
      <c r="F235">
        <f t="shared" si="56"/>
        <v>23.300000000000061</v>
      </c>
      <c r="G235">
        <f t="shared" si="44"/>
        <v>326.95114001245236</v>
      </c>
      <c r="H235">
        <f t="shared" si="52"/>
        <v>1.5292357098384457</v>
      </c>
      <c r="I235" s="4">
        <f t="shared" si="45"/>
        <v>1.9999999999999999E-6</v>
      </c>
      <c r="J235" s="5">
        <f t="shared" si="53"/>
        <v>5.4703211009173772E-7</v>
      </c>
      <c r="K235" s="5">
        <f t="shared" si="54"/>
        <v>3.8157975802425621E-4</v>
      </c>
      <c r="L235" s="5">
        <f t="shared" si="48"/>
        <v>2.3272583334468626E-10</v>
      </c>
      <c r="M235" s="6">
        <f t="shared" si="46"/>
        <v>2.6076785338751947E-6</v>
      </c>
      <c r="N235">
        <f t="shared" si="47"/>
        <v>2.1800000000000001E-4</v>
      </c>
      <c r="O235">
        <f t="shared" si="55"/>
        <v>0.15292357098384457</v>
      </c>
      <c r="P235">
        <f t="shared" si="49"/>
        <v>0.85806741576662571</v>
      </c>
      <c r="Q235">
        <f t="shared" si="50"/>
        <v>0.48765703296810203</v>
      </c>
      <c r="R235">
        <f t="shared" si="51"/>
        <v>0.48765703296810398</v>
      </c>
    </row>
    <row r="236" spans="6:18">
      <c r="F236">
        <f t="shared" si="56"/>
        <v>23.400000000000063</v>
      </c>
      <c r="G236">
        <f t="shared" si="44"/>
        <v>326.95114001245236</v>
      </c>
      <c r="H236">
        <f t="shared" si="52"/>
        <v>1.5292357098384457</v>
      </c>
      <c r="I236" s="4">
        <f t="shared" si="45"/>
        <v>1.9999999999999999E-6</v>
      </c>
      <c r="J236" s="5">
        <f t="shared" si="53"/>
        <v>5.4703211009173772E-7</v>
      </c>
      <c r="K236" s="5">
        <f t="shared" si="54"/>
        <v>3.8177975802425622E-4</v>
      </c>
      <c r="L236" s="5">
        <f t="shared" si="48"/>
        <v>2.3309196571403325E-10</v>
      </c>
      <c r="M236" s="6">
        <f t="shared" si="46"/>
        <v>2.6104128109107952E-6</v>
      </c>
      <c r="N236">
        <f t="shared" si="47"/>
        <v>2.1800000000000001E-4</v>
      </c>
      <c r="O236">
        <f t="shared" si="55"/>
        <v>0.15292357098384457</v>
      </c>
      <c r="P236">
        <f t="shared" si="49"/>
        <v>0.85830403249617404</v>
      </c>
      <c r="Q236">
        <f t="shared" si="50"/>
        <v>0.4874851121349798</v>
      </c>
      <c r="R236">
        <f t="shared" si="51"/>
        <v>0.48748511213498175</v>
      </c>
    </row>
    <row r="237" spans="6:18">
      <c r="F237">
        <f t="shared" si="56"/>
        <v>23.500000000000064</v>
      </c>
      <c r="G237">
        <f t="shared" si="44"/>
        <v>326.95114001245236</v>
      </c>
      <c r="H237">
        <f t="shared" si="52"/>
        <v>1.5292357098384457</v>
      </c>
      <c r="I237" s="4">
        <f t="shared" si="45"/>
        <v>1.9999999999999999E-6</v>
      </c>
      <c r="J237" s="5">
        <f t="shared" si="53"/>
        <v>5.4703211009173772E-7</v>
      </c>
      <c r="K237" s="5">
        <f t="shared" si="54"/>
        <v>3.8197975802425622E-4</v>
      </c>
      <c r="L237" s="5">
        <f t="shared" si="48"/>
        <v>2.3345848189025482E-10</v>
      </c>
      <c r="M237" s="6">
        <f t="shared" si="46"/>
        <v>2.6131485207061788E-6</v>
      </c>
      <c r="N237">
        <f t="shared" si="47"/>
        <v>2.1800000000000001E-4</v>
      </c>
      <c r="O237">
        <f t="shared" si="55"/>
        <v>0.15292357098384457</v>
      </c>
      <c r="P237">
        <f t="shared" si="49"/>
        <v>0.85854015340744028</v>
      </c>
      <c r="Q237">
        <f t="shared" si="50"/>
        <v>0.48731355155318989</v>
      </c>
      <c r="R237">
        <f t="shared" si="51"/>
        <v>0.48731355155319184</v>
      </c>
    </row>
    <row r="238" spans="6:18">
      <c r="F238">
        <f t="shared" si="56"/>
        <v>23.600000000000065</v>
      </c>
      <c r="G238">
        <f t="shared" si="44"/>
        <v>326.95114001245236</v>
      </c>
      <c r="H238">
        <f t="shared" si="52"/>
        <v>1.5292357098384457</v>
      </c>
      <c r="I238" s="4">
        <f t="shared" si="45"/>
        <v>1.9999999999999999E-6</v>
      </c>
      <c r="J238" s="5">
        <f t="shared" si="53"/>
        <v>5.4703211009173772E-7</v>
      </c>
      <c r="K238" s="5">
        <f t="shared" si="54"/>
        <v>3.8217975802425623E-4</v>
      </c>
      <c r="L238" s="5">
        <f t="shared" si="48"/>
        <v>2.3382538207441285E-10</v>
      </c>
      <c r="M238" s="6">
        <f t="shared" si="46"/>
        <v>2.6158856632613435E-6</v>
      </c>
      <c r="N238">
        <f t="shared" si="47"/>
        <v>2.1800000000000001E-4</v>
      </c>
      <c r="O238">
        <f t="shared" si="55"/>
        <v>0.15292357098384457</v>
      </c>
      <c r="P238">
        <f t="shared" si="49"/>
        <v>0.85877577979844744</v>
      </c>
      <c r="Q238">
        <f t="shared" si="50"/>
        <v>0.48714235027961605</v>
      </c>
      <c r="R238">
        <f t="shared" si="51"/>
        <v>0.487142350279618</v>
      </c>
    </row>
    <row r="239" spans="6:18">
      <c r="F239">
        <f t="shared" si="56"/>
        <v>23.700000000000067</v>
      </c>
      <c r="G239">
        <f t="shared" si="44"/>
        <v>326.95114001245236</v>
      </c>
      <c r="H239">
        <f t="shared" si="52"/>
        <v>1.5292357098384457</v>
      </c>
      <c r="I239" s="4">
        <f t="shared" si="45"/>
        <v>1.9999999999999999E-6</v>
      </c>
      <c r="J239" s="5">
        <f t="shared" si="53"/>
        <v>5.4703211009173772E-7</v>
      </c>
      <c r="K239" s="5">
        <f t="shared" si="54"/>
        <v>3.8237975802425623E-4</v>
      </c>
      <c r="L239" s="5">
        <f t="shared" si="48"/>
        <v>2.3419266646756939E-10</v>
      </c>
      <c r="M239" s="6">
        <f t="shared" si="46"/>
        <v>2.6186242385762918E-6</v>
      </c>
      <c r="N239">
        <f t="shared" si="47"/>
        <v>2.1800000000000001E-4</v>
      </c>
      <c r="O239">
        <f t="shared" si="55"/>
        <v>0.15292357098384457</v>
      </c>
      <c r="P239">
        <f t="shared" si="49"/>
        <v>0.8590109129631418</v>
      </c>
      <c r="Q239">
        <f t="shared" si="50"/>
        <v>0.48697150737410327</v>
      </c>
      <c r="R239">
        <f t="shared" si="51"/>
        <v>0.48697150737410522</v>
      </c>
    </row>
    <row r="240" spans="6:18">
      <c r="F240">
        <f t="shared" si="56"/>
        <v>23.800000000000068</v>
      </c>
      <c r="G240">
        <f t="shared" si="44"/>
        <v>326.95114001245236</v>
      </c>
      <c r="H240">
        <f t="shared" si="52"/>
        <v>1.5292357098384457</v>
      </c>
      <c r="I240" s="4">
        <f t="shared" si="45"/>
        <v>1.9999999999999999E-6</v>
      </c>
      <c r="J240" s="5">
        <f t="shared" si="53"/>
        <v>5.4703211009173772E-7</v>
      </c>
      <c r="K240" s="5">
        <f t="shared" si="54"/>
        <v>3.8257975802425624E-4</v>
      </c>
      <c r="L240" s="5">
        <f t="shared" si="48"/>
        <v>2.3456033527078632E-10</v>
      </c>
      <c r="M240" s="6">
        <f t="shared" si="46"/>
        <v>2.6213642466510229E-6</v>
      </c>
      <c r="N240">
        <f t="shared" si="47"/>
        <v>2.1800000000000001E-4</v>
      </c>
      <c r="O240">
        <f t="shared" si="55"/>
        <v>0.15292357098384457</v>
      </c>
      <c r="P240">
        <f t="shared" si="49"/>
        <v>0.85924555419140958</v>
      </c>
      <c r="Q240">
        <f t="shared" si="50"/>
        <v>0.48680102189944702</v>
      </c>
      <c r="R240">
        <f t="shared" si="51"/>
        <v>0.48680102189944896</v>
      </c>
    </row>
    <row r="241" spans="6:18">
      <c r="F241">
        <f t="shared" si="56"/>
        <v>23.90000000000007</v>
      </c>
      <c r="G241">
        <f t="shared" si="44"/>
        <v>326.95114001245236</v>
      </c>
      <c r="H241">
        <f t="shared" si="52"/>
        <v>1.5292357098384457</v>
      </c>
      <c r="I241" s="4">
        <f t="shared" si="45"/>
        <v>1.9999999999999999E-6</v>
      </c>
      <c r="J241" s="5">
        <f t="shared" si="53"/>
        <v>5.4703211009173772E-7</v>
      </c>
      <c r="K241" s="5">
        <f t="shared" si="54"/>
        <v>3.8277975802425624E-4</v>
      </c>
      <c r="L241" s="5">
        <f t="shared" si="48"/>
        <v>2.3492838868512554E-10</v>
      </c>
      <c r="M241" s="6">
        <f t="shared" si="46"/>
        <v>2.6241056874855362E-6</v>
      </c>
      <c r="N241">
        <f t="shared" si="47"/>
        <v>2.1800000000000001E-4</v>
      </c>
      <c r="O241">
        <f t="shared" si="55"/>
        <v>0.15292357098384457</v>
      </c>
      <c r="P241">
        <f t="shared" si="49"/>
        <v>0.85947970476909097</v>
      </c>
      <c r="Q241">
        <f t="shared" si="50"/>
        <v>0.48663089292138223</v>
      </c>
      <c r="R241">
        <f t="shared" si="51"/>
        <v>0.48663089292138423</v>
      </c>
    </row>
    <row r="242" spans="6:18">
      <c r="F242">
        <f t="shared" si="56"/>
        <v>24.000000000000071</v>
      </c>
      <c r="G242">
        <f t="shared" si="44"/>
        <v>326.95114001245236</v>
      </c>
      <c r="H242">
        <f t="shared" si="52"/>
        <v>1.5292357098384457</v>
      </c>
      <c r="I242" s="4">
        <f t="shared" si="45"/>
        <v>1.9999999999999999E-6</v>
      </c>
      <c r="J242" s="5">
        <f t="shared" si="53"/>
        <v>5.4703211009173772E-7</v>
      </c>
      <c r="K242" s="5">
        <f t="shared" si="54"/>
        <v>3.8297975802425625E-4</v>
      </c>
      <c r="L242" s="5">
        <f t="shared" si="48"/>
        <v>2.3529682691164901E-10</v>
      </c>
      <c r="M242" s="6">
        <f t="shared" si="46"/>
        <v>2.6268485610798319E-6</v>
      </c>
      <c r="N242">
        <f t="shared" si="47"/>
        <v>2.1800000000000001E-4</v>
      </c>
      <c r="O242">
        <f t="shared" si="55"/>
        <v>0.15292357098384457</v>
      </c>
      <c r="P242">
        <f t="shared" si="49"/>
        <v>0.85971336597799519</v>
      </c>
      <c r="Q242">
        <f t="shared" si="50"/>
        <v>0.48646111950857296</v>
      </c>
      <c r="R242">
        <f t="shared" si="51"/>
        <v>0.48646111950857496</v>
      </c>
    </row>
    <row r="243" spans="6:18">
      <c r="F243">
        <f t="shared" si="56"/>
        <v>24.100000000000072</v>
      </c>
      <c r="G243">
        <f t="shared" si="44"/>
        <v>326.95114001245236</v>
      </c>
      <c r="H243">
        <f t="shared" si="52"/>
        <v>1.5292357098384457</v>
      </c>
      <c r="I243" s="4">
        <f t="shared" si="45"/>
        <v>1.9999999999999999E-6</v>
      </c>
      <c r="J243" s="5">
        <f t="shared" si="53"/>
        <v>5.4703211009173772E-7</v>
      </c>
      <c r="K243" s="5">
        <f t="shared" si="54"/>
        <v>3.8317975802425625E-4</v>
      </c>
      <c r="L243" s="5">
        <f t="shared" si="48"/>
        <v>2.3566565015141865E-10</v>
      </c>
      <c r="M243" s="6">
        <f t="shared" si="46"/>
        <v>2.6295928674339107E-6</v>
      </c>
      <c r="N243">
        <f t="shared" si="47"/>
        <v>2.1800000000000001E-4</v>
      </c>
      <c r="O243">
        <f t="shared" si="55"/>
        <v>0.15292357098384457</v>
      </c>
      <c r="P243">
        <f t="shared" si="49"/>
        <v>0.85994653909591479</v>
      </c>
      <c r="Q243">
        <f t="shared" si="50"/>
        <v>0.48629170073260131</v>
      </c>
      <c r="R243">
        <f t="shared" si="51"/>
        <v>0.48629170073260325</v>
      </c>
    </row>
    <row r="244" spans="6:18">
      <c r="F244">
        <f t="shared" si="56"/>
        <v>24.200000000000074</v>
      </c>
      <c r="G244">
        <f t="shared" si="44"/>
        <v>326.95114001245236</v>
      </c>
      <c r="H244">
        <f t="shared" si="52"/>
        <v>1.5292357098384457</v>
      </c>
      <c r="I244" s="4">
        <f t="shared" si="45"/>
        <v>1.9999999999999999E-6</v>
      </c>
      <c r="J244" s="5">
        <f t="shared" si="53"/>
        <v>5.4703211009173772E-7</v>
      </c>
      <c r="K244" s="5">
        <f t="shared" si="54"/>
        <v>3.8337975802425626E-4</v>
      </c>
      <c r="L244" s="5">
        <f t="shared" si="48"/>
        <v>2.3603485860549632E-10</v>
      </c>
      <c r="M244" s="6">
        <f t="shared" si="46"/>
        <v>2.632338606547771E-6</v>
      </c>
      <c r="N244">
        <f t="shared" si="47"/>
        <v>2.1800000000000001E-4</v>
      </c>
      <c r="O244">
        <f t="shared" si="55"/>
        <v>0.15292357098384457</v>
      </c>
      <c r="P244">
        <f t="shared" si="49"/>
        <v>0.86017922539664138</v>
      </c>
      <c r="Q244">
        <f t="shared" si="50"/>
        <v>0.48612263566795688</v>
      </c>
      <c r="R244">
        <f t="shared" si="51"/>
        <v>0.48612263566795877</v>
      </c>
    </row>
    <row r="245" spans="6:18">
      <c r="F245">
        <f t="shared" si="56"/>
        <v>24.300000000000075</v>
      </c>
      <c r="G245">
        <f t="shared" si="44"/>
        <v>326.95114001245236</v>
      </c>
      <c r="H245">
        <f t="shared" si="52"/>
        <v>1.5292357098384457</v>
      </c>
      <c r="I245" s="4">
        <f t="shared" si="45"/>
        <v>1.9999999999999999E-6</v>
      </c>
      <c r="J245" s="5">
        <f t="shared" si="53"/>
        <v>5.4703211009173772E-7</v>
      </c>
      <c r="K245" s="5">
        <f t="shared" si="54"/>
        <v>3.8357975802425626E-4</v>
      </c>
      <c r="L245" s="5">
        <f t="shared" si="48"/>
        <v>2.3640445247494404E-10</v>
      </c>
      <c r="M245" s="6">
        <f t="shared" si="46"/>
        <v>2.635085778421414E-6</v>
      </c>
      <c r="N245">
        <f t="shared" si="47"/>
        <v>2.1800000000000001E-4</v>
      </c>
      <c r="O245">
        <f t="shared" si="55"/>
        <v>0.15292357098384457</v>
      </c>
      <c r="P245">
        <f t="shared" si="49"/>
        <v>0.86041142614997856</v>
      </c>
      <c r="Q245">
        <f t="shared" si="50"/>
        <v>0.4859539233920262</v>
      </c>
      <c r="R245">
        <f t="shared" si="51"/>
        <v>0.48595392339202809</v>
      </c>
    </row>
    <row r="246" spans="6:18">
      <c r="F246">
        <f t="shared" si="56"/>
        <v>24.400000000000077</v>
      </c>
      <c r="G246">
        <f t="shared" si="44"/>
        <v>326.95114001245236</v>
      </c>
      <c r="H246">
        <f t="shared" si="52"/>
        <v>1.5292357098384457</v>
      </c>
      <c r="I246" s="4">
        <f t="shared" si="45"/>
        <v>1.9999999999999999E-6</v>
      </c>
      <c r="J246" s="5">
        <f t="shared" si="53"/>
        <v>5.4703211009173772E-7</v>
      </c>
      <c r="K246" s="5">
        <f t="shared" si="54"/>
        <v>3.8377975802425627E-4</v>
      </c>
      <c r="L246" s="5">
        <f t="shared" si="48"/>
        <v>2.3677443196082382E-10</v>
      </c>
      <c r="M246" s="6">
        <f t="shared" si="46"/>
        <v>2.6378343830548406E-6</v>
      </c>
      <c r="N246">
        <f t="shared" si="47"/>
        <v>2.1800000000000001E-4</v>
      </c>
      <c r="O246">
        <f t="shared" si="55"/>
        <v>0.15292357098384457</v>
      </c>
      <c r="P246">
        <f t="shared" si="49"/>
        <v>0.86064314262175823</v>
      </c>
      <c r="Q246">
        <f t="shared" si="50"/>
        <v>0.48578556298508213</v>
      </c>
      <c r="R246">
        <f t="shared" si="51"/>
        <v>0.48578556298508402</v>
      </c>
    </row>
    <row r="247" spans="6:18">
      <c r="F247">
        <f t="shared" si="56"/>
        <v>24.500000000000078</v>
      </c>
      <c r="G247">
        <f t="shared" si="44"/>
        <v>326.95114001245236</v>
      </c>
      <c r="H247">
        <f t="shared" si="52"/>
        <v>1.5292357098384457</v>
      </c>
      <c r="I247" s="4">
        <f t="shared" si="45"/>
        <v>1.9999999999999999E-6</v>
      </c>
      <c r="J247" s="5">
        <f t="shared" si="53"/>
        <v>5.4703211009173772E-7</v>
      </c>
      <c r="K247" s="5">
        <f t="shared" si="54"/>
        <v>3.8397975802425627E-4</v>
      </c>
      <c r="L247" s="5">
        <f t="shared" si="48"/>
        <v>2.3714479726419742E-10</v>
      </c>
      <c r="M247" s="6">
        <f t="shared" si="46"/>
        <v>2.6405844204480495E-6</v>
      </c>
      <c r="N247">
        <f t="shared" si="47"/>
        <v>2.1800000000000001E-4</v>
      </c>
      <c r="O247">
        <f t="shared" si="55"/>
        <v>0.15292357098384457</v>
      </c>
      <c r="P247">
        <f t="shared" si="49"/>
        <v>0.86087437607385386</v>
      </c>
      <c r="Q247">
        <f t="shared" si="50"/>
        <v>0.48561755353027336</v>
      </c>
      <c r="R247">
        <f t="shared" si="51"/>
        <v>0.48561755353027525</v>
      </c>
    </row>
    <row r="248" spans="6:18">
      <c r="F248">
        <f t="shared" si="56"/>
        <v>24.60000000000008</v>
      </c>
      <c r="G248">
        <f t="shared" si="44"/>
        <v>326.95114001245236</v>
      </c>
      <c r="H248">
        <f t="shared" si="52"/>
        <v>1.5292357098384457</v>
      </c>
      <c r="I248" s="4">
        <f t="shared" si="45"/>
        <v>1.9999999999999999E-6</v>
      </c>
      <c r="J248" s="5">
        <f t="shared" si="53"/>
        <v>5.4703211009173772E-7</v>
      </c>
      <c r="K248" s="5">
        <f t="shared" si="54"/>
        <v>3.8417975802425628E-4</v>
      </c>
      <c r="L248" s="5">
        <f t="shared" si="48"/>
        <v>2.3751554858612686E-10</v>
      </c>
      <c r="M248" s="6">
        <f t="shared" si="46"/>
        <v>2.6433358906010407E-6</v>
      </c>
      <c r="N248">
        <f t="shared" si="47"/>
        <v>2.1800000000000001E-4</v>
      </c>
      <c r="O248">
        <f t="shared" si="55"/>
        <v>0.15292357098384457</v>
      </c>
      <c r="P248">
        <f t="shared" si="49"/>
        <v>0.86110512776419568</v>
      </c>
      <c r="Q248">
        <f t="shared" si="50"/>
        <v>0.48544989411361383</v>
      </c>
      <c r="R248">
        <f t="shared" si="51"/>
        <v>0.48544989411361572</v>
      </c>
    </row>
    <row r="249" spans="6:18">
      <c r="F249">
        <f t="shared" si="56"/>
        <v>24.700000000000081</v>
      </c>
      <c r="G249">
        <f t="shared" si="44"/>
        <v>326.95114001245236</v>
      </c>
      <c r="H249">
        <f t="shared" si="52"/>
        <v>1.5292357098384457</v>
      </c>
      <c r="I249" s="4">
        <f t="shared" si="45"/>
        <v>1.9999999999999999E-6</v>
      </c>
      <c r="J249" s="5">
        <f t="shared" si="53"/>
        <v>5.4703211009173772E-7</v>
      </c>
      <c r="K249" s="5">
        <f t="shared" si="54"/>
        <v>3.8437975802425628E-4</v>
      </c>
      <c r="L249" s="5">
        <f t="shared" si="48"/>
        <v>2.3788668612767404E-10</v>
      </c>
      <c r="M249" s="6">
        <f t="shared" si="46"/>
        <v>2.6460887935138147E-6</v>
      </c>
      <c r="N249">
        <f t="shared" si="47"/>
        <v>2.1800000000000001E-4</v>
      </c>
      <c r="O249">
        <f t="shared" si="55"/>
        <v>0.15292357098384457</v>
      </c>
      <c r="P249">
        <f t="shared" si="49"/>
        <v>0.86133539894678446</v>
      </c>
      <c r="Q249">
        <f t="shared" si="50"/>
        <v>0.48528258382397238</v>
      </c>
      <c r="R249">
        <f t="shared" si="51"/>
        <v>0.48528258382397427</v>
      </c>
    </row>
    <row r="250" spans="6:18">
      <c r="F250">
        <f t="shared" si="56"/>
        <v>24.800000000000082</v>
      </c>
      <c r="G250">
        <f t="shared" si="44"/>
        <v>326.95114001245236</v>
      </c>
      <c r="H250">
        <f t="shared" si="52"/>
        <v>1.5292357098384457</v>
      </c>
      <c r="I250" s="4">
        <f t="shared" si="45"/>
        <v>1.9999999999999999E-6</v>
      </c>
      <c r="J250" s="5">
        <f t="shared" si="53"/>
        <v>5.4703211009173772E-7</v>
      </c>
      <c r="K250" s="5">
        <f t="shared" si="54"/>
        <v>3.8457975802425628E-4</v>
      </c>
      <c r="L250" s="5">
        <f t="shared" si="48"/>
        <v>2.3825821008990088E-10</v>
      </c>
      <c r="M250" s="6">
        <f t="shared" si="46"/>
        <v>2.648843129186371E-6</v>
      </c>
      <c r="N250">
        <f t="shared" si="47"/>
        <v>2.1800000000000001E-4</v>
      </c>
      <c r="O250">
        <f t="shared" si="55"/>
        <v>0.15292357098384457</v>
      </c>
      <c r="P250">
        <f t="shared" si="49"/>
        <v>0.86156519087170613</v>
      </c>
      <c r="Q250">
        <f t="shared" si="50"/>
        <v>0.48511562175306233</v>
      </c>
      <c r="R250">
        <f t="shared" si="51"/>
        <v>0.48511562175306422</v>
      </c>
    </row>
    <row r="251" spans="6:18">
      <c r="F251">
        <f t="shared" si="56"/>
        <v>24.900000000000084</v>
      </c>
      <c r="G251">
        <f t="shared" si="44"/>
        <v>326.95114001245236</v>
      </c>
      <c r="H251">
        <f t="shared" si="52"/>
        <v>1.5292357098384457</v>
      </c>
      <c r="I251" s="4">
        <f t="shared" si="45"/>
        <v>1.9999999999999999E-6</v>
      </c>
      <c r="J251" s="5">
        <f t="shared" si="53"/>
        <v>5.4703211009173772E-7</v>
      </c>
      <c r="K251" s="5">
        <f t="shared" si="54"/>
        <v>3.8477975802425629E-4</v>
      </c>
      <c r="L251" s="5">
        <f t="shared" si="48"/>
        <v>2.3863012067386935E-10</v>
      </c>
      <c r="M251" s="6">
        <f t="shared" si="46"/>
        <v>2.6515988976187096E-6</v>
      </c>
      <c r="N251">
        <f t="shared" si="47"/>
        <v>2.1800000000000001E-4</v>
      </c>
      <c r="O251">
        <f t="shared" si="55"/>
        <v>0.15292357098384457</v>
      </c>
      <c r="P251">
        <f t="shared" si="49"/>
        <v>0.86179450478514641</v>
      </c>
      <c r="Q251">
        <f t="shared" si="50"/>
        <v>0.48494900699543109</v>
      </c>
      <c r="R251">
        <f t="shared" si="51"/>
        <v>0.48494900699543297</v>
      </c>
    </row>
    <row r="252" spans="6:18">
      <c r="F252">
        <f t="shared" si="56"/>
        <v>25.000000000000085</v>
      </c>
      <c r="G252">
        <f t="shared" si="44"/>
        <v>326.95114001245236</v>
      </c>
      <c r="H252">
        <f t="shared" si="52"/>
        <v>1.5292357098384457</v>
      </c>
      <c r="I252" s="4">
        <f t="shared" si="45"/>
        <v>1.9999999999999999E-6</v>
      </c>
      <c r="J252" s="5">
        <f t="shared" si="53"/>
        <v>5.4703211009173772E-7</v>
      </c>
      <c r="K252" s="5">
        <f t="shared" si="54"/>
        <v>3.8497975802425629E-4</v>
      </c>
      <c r="L252" s="5">
        <f t="shared" si="48"/>
        <v>2.3900241808064136E-10</v>
      </c>
      <c r="M252" s="6">
        <f t="shared" si="46"/>
        <v>2.6543560988108313E-6</v>
      </c>
      <c r="N252">
        <f t="shared" si="47"/>
        <v>2.1800000000000001E-4</v>
      </c>
      <c r="O252">
        <f t="shared" si="55"/>
        <v>0.15292357098384457</v>
      </c>
      <c r="P252">
        <f t="shared" si="49"/>
        <v>0.86202334192940389</v>
      </c>
      <c r="Q252">
        <f t="shared" si="50"/>
        <v>0.4847827386484499</v>
      </c>
      <c r="R252">
        <f t="shared" si="51"/>
        <v>0.48478273864845178</v>
      </c>
    </row>
    <row r="253" spans="6:18">
      <c r="F253">
        <f t="shared" si="56"/>
        <v>25.100000000000087</v>
      </c>
      <c r="G253">
        <f t="shared" si="44"/>
        <v>326.95114001245236</v>
      </c>
      <c r="H253">
        <f t="shared" si="52"/>
        <v>1.5292357098384457</v>
      </c>
      <c r="I253" s="4">
        <f t="shared" si="45"/>
        <v>1.9999999999999999E-6</v>
      </c>
      <c r="J253" s="5">
        <f t="shared" si="53"/>
        <v>5.4703211009173772E-7</v>
      </c>
      <c r="K253" s="5">
        <f t="shared" si="54"/>
        <v>3.851797580242563E-4</v>
      </c>
      <c r="L253" s="5">
        <f t="shared" si="48"/>
        <v>2.3937510251127887E-10</v>
      </c>
      <c r="M253" s="6">
        <f t="shared" si="46"/>
        <v>2.6571147327627362E-6</v>
      </c>
      <c r="N253">
        <f t="shared" si="47"/>
        <v>2.1800000000000001E-4</v>
      </c>
      <c r="O253">
        <f t="shared" si="55"/>
        <v>0.15292357098384457</v>
      </c>
      <c r="P253">
        <f t="shared" si="49"/>
        <v>0.86225170354290537</v>
      </c>
      <c r="Q253">
        <f t="shared" si="50"/>
        <v>0.48461681581230354</v>
      </c>
      <c r="R253">
        <f t="shared" si="51"/>
        <v>0.48461681581230542</v>
      </c>
    </row>
    <row r="254" spans="6:18">
      <c r="F254">
        <f t="shared" si="56"/>
        <v>25.200000000000088</v>
      </c>
      <c r="G254">
        <f t="shared" si="44"/>
        <v>326.95114001245236</v>
      </c>
      <c r="H254">
        <f t="shared" si="52"/>
        <v>1.5292357098384457</v>
      </c>
      <c r="I254" s="4">
        <f t="shared" si="45"/>
        <v>1.9999999999999999E-6</v>
      </c>
      <c r="J254" s="5">
        <f t="shared" si="53"/>
        <v>5.4703211009173772E-7</v>
      </c>
      <c r="K254" s="5">
        <f t="shared" si="54"/>
        <v>3.853797580242563E-4</v>
      </c>
      <c r="L254" s="5">
        <f t="shared" si="48"/>
        <v>2.3974817416684369E-10</v>
      </c>
      <c r="M254" s="6">
        <f t="shared" si="46"/>
        <v>2.6598747994744222E-6</v>
      </c>
      <c r="N254">
        <f t="shared" si="47"/>
        <v>2.1800000000000001E-4</v>
      </c>
      <c r="O254">
        <f t="shared" si="55"/>
        <v>0.15292357098384457</v>
      </c>
      <c r="P254">
        <f t="shared" si="49"/>
        <v>0.86247959086021919</v>
      </c>
      <c r="Q254">
        <f t="shared" si="50"/>
        <v>0.4844512375899801</v>
      </c>
      <c r="R254">
        <f t="shared" si="51"/>
        <v>0.48445123758998193</v>
      </c>
    </row>
    <row r="255" spans="6:18">
      <c r="F255">
        <f t="shared" si="56"/>
        <v>25.30000000000009</v>
      </c>
      <c r="G255">
        <f t="shared" si="44"/>
        <v>326.95114001245236</v>
      </c>
      <c r="H255">
        <f t="shared" si="52"/>
        <v>1.5292357098384457</v>
      </c>
      <c r="I255" s="4">
        <f t="shared" si="45"/>
        <v>1.9999999999999999E-6</v>
      </c>
      <c r="J255" s="5">
        <f t="shared" si="53"/>
        <v>5.4703211009173772E-7</v>
      </c>
      <c r="K255" s="5">
        <f t="shared" si="54"/>
        <v>3.8557975802425631E-4</v>
      </c>
      <c r="L255" s="5">
        <f t="shared" si="48"/>
        <v>2.4012163324839789E-10</v>
      </c>
      <c r="M255" s="6">
        <f t="shared" si="46"/>
        <v>2.6626362989458917E-6</v>
      </c>
      <c r="N255">
        <f t="shared" si="47"/>
        <v>2.1800000000000001E-4</v>
      </c>
      <c r="O255">
        <f t="shared" si="55"/>
        <v>0.15292357098384457</v>
      </c>
      <c r="P255">
        <f t="shared" si="49"/>
        <v>0.86270700511206944</v>
      </c>
      <c r="Q255">
        <f t="shared" si="50"/>
        <v>0.48428600308726072</v>
      </c>
      <c r="R255">
        <f t="shared" si="51"/>
        <v>0.48428600308726255</v>
      </c>
    </row>
    <row r="256" spans="6:18">
      <c r="F256">
        <f t="shared" si="56"/>
        <v>25.400000000000091</v>
      </c>
      <c r="G256">
        <f t="shared" si="44"/>
        <v>326.95114001245236</v>
      </c>
      <c r="H256">
        <f t="shared" si="52"/>
        <v>1.5292357098384457</v>
      </c>
      <c r="I256" s="4">
        <f t="shared" si="45"/>
        <v>1.9999999999999999E-6</v>
      </c>
      <c r="J256" s="5">
        <f t="shared" si="53"/>
        <v>5.4703211009173772E-7</v>
      </c>
      <c r="K256" s="5">
        <f t="shared" si="54"/>
        <v>3.8577975802425631E-4</v>
      </c>
      <c r="L256" s="5">
        <f t="shared" si="48"/>
        <v>2.4049547995700333E-10</v>
      </c>
      <c r="M256" s="6">
        <f t="shared" si="46"/>
        <v>2.6653992311771432E-6</v>
      </c>
      <c r="N256">
        <f t="shared" si="47"/>
        <v>2.1800000000000001E-4</v>
      </c>
      <c r="O256">
        <f t="shared" si="55"/>
        <v>0.15292357098384457</v>
      </c>
      <c r="P256">
        <f t="shared" si="49"/>
        <v>0.86293394752535013</v>
      </c>
      <c r="Q256">
        <f t="shared" si="50"/>
        <v>0.48412111141270964</v>
      </c>
      <c r="R256">
        <f t="shared" si="51"/>
        <v>0.48412111141271147</v>
      </c>
    </row>
    <row r="257" spans="6:18">
      <c r="F257">
        <f t="shared" si="56"/>
        <v>25.500000000000092</v>
      </c>
      <c r="G257">
        <f t="shared" si="44"/>
        <v>326.95114001245236</v>
      </c>
      <c r="H257">
        <f t="shared" si="52"/>
        <v>1.5292357098384457</v>
      </c>
      <c r="I257" s="4">
        <f t="shared" si="45"/>
        <v>1.9999999999999999E-6</v>
      </c>
      <c r="J257" s="5">
        <f t="shared" si="53"/>
        <v>5.4703211009173772E-7</v>
      </c>
      <c r="K257" s="5">
        <f t="shared" si="54"/>
        <v>3.8597975802425632E-4</v>
      </c>
      <c r="L257" s="5">
        <f t="shared" si="48"/>
        <v>2.4086971449372203E-10</v>
      </c>
      <c r="M257" s="6">
        <f t="shared" si="46"/>
        <v>2.6681635961681782E-6</v>
      </c>
      <c r="N257">
        <f t="shared" si="47"/>
        <v>2.1800000000000001E-4</v>
      </c>
      <c r="O257">
        <f t="shared" si="55"/>
        <v>0.15292357098384457</v>
      </c>
      <c r="P257">
        <f t="shared" si="49"/>
        <v>0.86316041932313881</v>
      </c>
      <c r="Q257">
        <f t="shared" si="50"/>
        <v>0.48395656167766393</v>
      </c>
      <c r="R257">
        <f t="shared" si="51"/>
        <v>0.48395656167766576</v>
      </c>
    </row>
    <row r="258" spans="6:18">
      <c r="F258">
        <f t="shared" si="56"/>
        <v>25.600000000000094</v>
      </c>
      <c r="G258">
        <f t="shared" ref="G258:G321" si="57">Tc+R_*F258</f>
        <v>326.95114001245236</v>
      </c>
      <c r="H258">
        <f t="shared" si="52"/>
        <v>1.5292357098384457</v>
      </c>
      <c r="I258" s="4">
        <f t="shared" ref="I258:I321" si="58">we</f>
        <v>1.9999999999999999E-6</v>
      </c>
      <c r="J258" s="5">
        <f t="shared" si="53"/>
        <v>5.4703211009173772E-7</v>
      </c>
      <c r="K258" s="5">
        <f t="shared" si="54"/>
        <v>3.8617975802425632E-4</v>
      </c>
      <c r="L258" s="5">
        <f t="shared" si="48"/>
        <v>2.4124433705961579E-10</v>
      </c>
      <c r="M258" s="6">
        <f t="shared" ref="M258:M321" si="59">f2_*f3_/f1_/K258*L258</f>
        <v>2.6709293939189951E-6</v>
      </c>
      <c r="N258">
        <f t="shared" ref="N258:N321" si="60">del_dl</f>
        <v>2.1800000000000001E-4</v>
      </c>
      <c r="O258">
        <f t="shared" si="55"/>
        <v>0.15292357098384457</v>
      </c>
      <c r="P258">
        <f t="shared" si="49"/>
        <v>0.86338642172471047</v>
      </c>
      <c r="Q258">
        <f t="shared" si="50"/>
        <v>0.48379235299622353</v>
      </c>
      <c r="R258">
        <f t="shared" si="51"/>
        <v>0.48379235299622536</v>
      </c>
    </row>
    <row r="259" spans="6:18">
      <c r="F259">
        <f t="shared" si="56"/>
        <v>25.700000000000095</v>
      </c>
      <c r="G259">
        <f t="shared" si="57"/>
        <v>326.95114001245236</v>
      </c>
      <c r="H259">
        <f t="shared" si="52"/>
        <v>1.5292357098384457</v>
      </c>
      <c r="I259" s="4">
        <f t="shared" si="58"/>
        <v>1.9999999999999999E-6</v>
      </c>
      <c r="J259" s="5">
        <f t="shared" si="53"/>
        <v>5.4703211009173772E-7</v>
      </c>
      <c r="K259" s="5">
        <f t="shared" si="54"/>
        <v>3.8637975802425633E-4</v>
      </c>
      <c r="L259" s="5">
        <f t="shared" ref="L259:L322" si="61">K259^3*4/3*PI()</f>
        <v>2.4161934785574658E-10</v>
      </c>
      <c r="M259" s="6">
        <f t="shared" si="59"/>
        <v>2.6736966244295943E-6</v>
      </c>
      <c r="N259">
        <f t="shared" si="60"/>
        <v>2.1800000000000001E-4</v>
      </c>
      <c r="O259">
        <f t="shared" si="55"/>
        <v>0.15292357098384457</v>
      </c>
      <c r="P259">
        <f t="shared" ref="P259:P322" si="62">R259*O259+(1-R259)*H259</f>
        <v>0.86361195594555162</v>
      </c>
      <c r="Q259">
        <f t="shared" ref="Q259:Q322" si="63">Q258+pl/ps*Dl/N258*((Tc-Tf)/ml-Co)/H258/(1-kpart)*M258*dt/L258-Q258*3/K258*we*dt</f>
        <v>0.48362848448524109</v>
      </c>
      <c r="R259">
        <f t="shared" ref="R259:R322" si="64">esidtGeral(R258,K258,MAX(I258,J258),pl,ps,kpart,H258,(H259-H258)/dt,M258,L258,Dl,N258,Co,dt)</f>
        <v>0.48362848448524293</v>
      </c>
    </row>
    <row r="260" spans="6:18">
      <c r="F260">
        <f t="shared" si="56"/>
        <v>25.800000000000097</v>
      </c>
      <c r="G260">
        <f t="shared" si="57"/>
        <v>326.95114001245236</v>
      </c>
      <c r="H260">
        <f t="shared" si="52"/>
        <v>1.5292357098384457</v>
      </c>
      <c r="I260" s="4">
        <f t="shared" si="58"/>
        <v>1.9999999999999999E-6</v>
      </c>
      <c r="J260" s="5">
        <f t="shared" si="53"/>
        <v>5.4703211009173772E-7</v>
      </c>
      <c r="K260" s="5">
        <f t="shared" si="54"/>
        <v>3.8657975802425633E-4</v>
      </c>
      <c r="L260" s="5">
        <f t="shared" si="61"/>
        <v>2.4199474708317641E-10</v>
      </c>
      <c r="M260" s="6">
        <f t="shared" si="59"/>
        <v>2.6764652876999771E-6</v>
      </c>
      <c r="N260">
        <f t="shared" si="60"/>
        <v>2.1800000000000001E-4</v>
      </c>
      <c r="O260">
        <f t="shared" si="55"/>
        <v>0.15292357098384457</v>
      </c>
      <c r="P260">
        <f t="shared" si="62"/>
        <v>0.86383702319737365</v>
      </c>
      <c r="Q260">
        <f t="shared" si="63"/>
        <v>0.48346495526431221</v>
      </c>
      <c r="R260">
        <f t="shared" si="64"/>
        <v>0.48346495526431404</v>
      </c>
    </row>
    <row r="261" spans="6:18">
      <c r="F261">
        <f t="shared" si="56"/>
        <v>25.900000000000098</v>
      </c>
      <c r="G261">
        <f t="shared" si="57"/>
        <v>326.95114001245236</v>
      </c>
      <c r="H261">
        <f t="shared" si="52"/>
        <v>1.5292357098384457</v>
      </c>
      <c r="I261" s="4">
        <f t="shared" si="58"/>
        <v>1.9999999999999999E-6</v>
      </c>
      <c r="J261" s="5">
        <f t="shared" si="53"/>
        <v>5.4703211009173772E-7</v>
      </c>
      <c r="K261" s="5">
        <f t="shared" si="54"/>
        <v>3.8677975802425634E-4</v>
      </c>
      <c r="L261" s="5">
        <f t="shared" si="61"/>
        <v>2.4237053494296705E-10</v>
      </c>
      <c r="M261" s="6">
        <f t="shared" si="59"/>
        <v>2.6792353837301414E-6</v>
      </c>
      <c r="N261">
        <f t="shared" si="60"/>
        <v>2.1800000000000001E-4</v>
      </c>
      <c r="O261">
        <f t="shared" si="55"/>
        <v>0.15292357098384457</v>
      </c>
      <c r="P261">
        <f t="shared" si="62"/>
        <v>0.8640616246881262</v>
      </c>
      <c r="Q261">
        <f t="shared" si="63"/>
        <v>0.48330176445576534</v>
      </c>
      <c r="R261">
        <f t="shared" si="64"/>
        <v>0.48330176445576717</v>
      </c>
    </row>
    <row r="262" spans="6:18">
      <c r="F262">
        <f t="shared" si="56"/>
        <v>26.000000000000099</v>
      </c>
      <c r="G262">
        <f t="shared" si="57"/>
        <v>326.95114001245236</v>
      </c>
      <c r="H262">
        <f t="shared" si="52"/>
        <v>1.5292357098384457</v>
      </c>
      <c r="I262" s="4">
        <f t="shared" si="58"/>
        <v>1.9999999999999999E-6</v>
      </c>
      <c r="J262" s="5">
        <f t="shared" si="53"/>
        <v>5.4703211009173772E-7</v>
      </c>
      <c r="K262" s="5">
        <f t="shared" si="54"/>
        <v>3.8697975802425634E-4</v>
      </c>
      <c r="L262" s="5">
        <f t="shared" si="61"/>
        <v>2.4274671163618061E-10</v>
      </c>
      <c r="M262" s="6">
        <f t="shared" si="59"/>
        <v>2.6820069125200888E-6</v>
      </c>
      <c r="N262">
        <f t="shared" si="60"/>
        <v>2.1800000000000001E-4</v>
      </c>
      <c r="O262">
        <f t="shared" si="55"/>
        <v>0.15292357098384457</v>
      </c>
      <c r="P262">
        <f t="shared" si="62"/>
        <v>0.86428576162201165</v>
      </c>
      <c r="Q262">
        <f t="shared" si="63"/>
        <v>0.48313891118465191</v>
      </c>
      <c r="R262">
        <f t="shared" si="64"/>
        <v>0.48313891118465374</v>
      </c>
    </row>
    <row r="263" spans="6:18">
      <c r="F263">
        <f t="shared" si="56"/>
        <v>26.100000000000101</v>
      </c>
      <c r="G263">
        <f t="shared" si="57"/>
        <v>326.95114001245236</v>
      </c>
      <c r="H263">
        <f t="shared" si="52"/>
        <v>1.5292357098384457</v>
      </c>
      <c r="I263" s="4">
        <f t="shared" si="58"/>
        <v>1.9999999999999999E-6</v>
      </c>
      <c r="J263" s="5">
        <f t="shared" si="53"/>
        <v>5.4703211009173772E-7</v>
      </c>
      <c r="K263" s="5">
        <f t="shared" si="54"/>
        <v>3.8717975802425635E-4</v>
      </c>
      <c r="L263" s="5">
        <f t="shared" si="61"/>
        <v>2.431232773638789E-10</v>
      </c>
      <c r="M263" s="6">
        <f t="shared" si="59"/>
        <v>2.684779874069819E-6</v>
      </c>
      <c r="N263">
        <f t="shared" si="60"/>
        <v>2.1800000000000001E-4</v>
      </c>
      <c r="O263">
        <f t="shared" si="55"/>
        <v>0.15292357098384457</v>
      </c>
      <c r="P263">
        <f t="shared" si="62"/>
        <v>0.86450943519949841</v>
      </c>
      <c r="Q263">
        <f t="shared" si="63"/>
        <v>0.48297639457873659</v>
      </c>
      <c r="R263">
        <f t="shared" si="64"/>
        <v>0.48297639457873837</v>
      </c>
    </row>
    <row r="264" spans="6:18">
      <c r="F264">
        <f t="shared" si="56"/>
        <v>26.200000000000102</v>
      </c>
      <c r="G264">
        <f t="shared" si="57"/>
        <v>326.95114001245236</v>
      </c>
      <c r="H264">
        <f t="shared" si="52"/>
        <v>1.5292357098384457</v>
      </c>
      <c r="I264" s="4">
        <f t="shared" si="58"/>
        <v>1.9999999999999999E-6</v>
      </c>
      <c r="J264" s="5">
        <f t="shared" si="53"/>
        <v>5.4703211009173772E-7</v>
      </c>
      <c r="K264" s="5">
        <f t="shared" si="54"/>
        <v>3.8737975802425635E-4</v>
      </c>
      <c r="L264" s="5">
        <f t="shared" si="61"/>
        <v>2.4350023232712394E-10</v>
      </c>
      <c r="M264" s="6">
        <f t="shared" si="59"/>
        <v>2.6875542683793314E-6</v>
      </c>
      <c r="N264">
        <f t="shared" si="60"/>
        <v>2.1800000000000001E-4</v>
      </c>
      <c r="O264">
        <f t="shared" si="55"/>
        <v>0.15292357098384457</v>
      </c>
      <c r="P264">
        <f t="shared" si="62"/>
        <v>0.86473264661733384</v>
      </c>
      <c r="Q264">
        <f t="shared" si="63"/>
        <v>0.48281421376848727</v>
      </c>
      <c r="R264">
        <f t="shared" si="64"/>
        <v>0.4828142137684891</v>
      </c>
    </row>
    <row r="265" spans="6:18">
      <c r="F265">
        <f t="shared" si="56"/>
        <v>26.300000000000104</v>
      </c>
      <c r="G265">
        <f t="shared" si="57"/>
        <v>326.95114001245236</v>
      </c>
      <c r="H265">
        <f t="shared" si="52"/>
        <v>1.5292357098384457</v>
      </c>
      <c r="I265" s="4">
        <f t="shared" si="58"/>
        <v>1.9999999999999999E-6</v>
      </c>
      <c r="J265" s="5">
        <f t="shared" si="53"/>
        <v>5.4703211009173772E-7</v>
      </c>
      <c r="K265" s="5">
        <f t="shared" si="54"/>
        <v>3.8757975802425636E-4</v>
      </c>
      <c r="L265" s="5">
        <f t="shared" si="61"/>
        <v>2.4387757672697754E-10</v>
      </c>
      <c r="M265" s="6">
        <f t="shared" si="59"/>
        <v>2.6903300954486262E-6</v>
      </c>
      <c r="N265">
        <f t="shared" si="60"/>
        <v>2.1800000000000001E-4</v>
      </c>
      <c r="O265">
        <f t="shared" si="55"/>
        <v>0.15292357098384457</v>
      </c>
      <c r="P265">
        <f t="shared" si="62"/>
        <v>0.86495539706855806</v>
      </c>
      <c r="Q265">
        <f t="shared" si="63"/>
        <v>0.48265236788706561</v>
      </c>
      <c r="R265">
        <f t="shared" si="64"/>
        <v>0.48265236788706745</v>
      </c>
    </row>
    <row r="266" spans="6:18">
      <c r="F266">
        <f t="shared" si="56"/>
        <v>26.400000000000105</v>
      </c>
      <c r="G266">
        <f t="shared" si="57"/>
        <v>326.95114001245236</v>
      </c>
      <c r="H266">
        <f t="shared" si="52"/>
        <v>1.5292357098384457</v>
      </c>
      <c r="I266" s="4">
        <f t="shared" si="58"/>
        <v>1.9999999999999999E-6</v>
      </c>
      <c r="J266" s="5">
        <f t="shared" si="53"/>
        <v>5.4703211009173772E-7</v>
      </c>
      <c r="K266" s="5">
        <f t="shared" si="54"/>
        <v>3.8777975802425636E-4</v>
      </c>
      <c r="L266" s="5">
        <f t="shared" si="61"/>
        <v>2.4425531076450176E-10</v>
      </c>
      <c r="M266" s="6">
        <f t="shared" si="59"/>
        <v>2.6931073552777046E-6</v>
      </c>
      <c r="N266">
        <f t="shared" si="60"/>
        <v>2.1800000000000001E-4</v>
      </c>
      <c r="O266">
        <f t="shared" si="55"/>
        <v>0.15292357098384457</v>
      </c>
      <c r="P266">
        <f t="shared" si="62"/>
        <v>0.86517768774251769</v>
      </c>
      <c r="Q266">
        <f t="shared" si="63"/>
        <v>0.48249085607031694</v>
      </c>
      <c r="R266">
        <f t="shared" si="64"/>
        <v>0.48249085607031883</v>
      </c>
    </row>
    <row r="267" spans="6:18">
      <c r="F267">
        <f t="shared" si="56"/>
        <v>26.500000000000107</v>
      </c>
      <c r="G267">
        <f t="shared" si="57"/>
        <v>326.95114001245236</v>
      </c>
      <c r="H267">
        <f t="shared" si="52"/>
        <v>1.5292357098384457</v>
      </c>
      <c r="I267" s="4">
        <f t="shared" si="58"/>
        <v>1.9999999999999999E-6</v>
      </c>
      <c r="J267" s="5">
        <f t="shared" si="53"/>
        <v>5.4703211009173772E-7</v>
      </c>
      <c r="K267" s="5">
        <f t="shared" si="54"/>
        <v>3.8797975802425637E-4</v>
      </c>
      <c r="L267" s="5">
        <f t="shared" si="61"/>
        <v>2.4463343464075842E-10</v>
      </c>
      <c r="M267" s="6">
        <f t="shared" si="59"/>
        <v>2.6958860478665645E-6</v>
      </c>
      <c r="N267">
        <f t="shared" si="60"/>
        <v>2.1800000000000001E-4</v>
      </c>
      <c r="O267">
        <f t="shared" si="55"/>
        <v>0.15292357098384457</v>
      </c>
      <c r="P267">
        <f t="shared" si="62"/>
        <v>0.86539951982487862</v>
      </c>
      <c r="Q267">
        <f t="shared" si="63"/>
        <v>0.48232967745676086</v>
      </c>
      <c r="R267">
        <f t="shared" si="64"/>
        <v>0.48232967745676281</v>
      </c>
    </row>
    <row r="268" spans="6:18">
      <c r="F268">
        <f t="shared" si="56"/>
        <v>26.600000000000108</v>
      </c>
      <c r="G268">
        <f t="shared" si="57"/>
        <v>326.95114001245236</v>
      </c>
      <c r="H268">
        <f t="shared" si="52"/>
        <v>1.5292357098384457</v>
      </c>
      <c r="I268" s="4">
        <f t="shared" si="58"/>
        <v>1.9999999999999999E-6</v>
      </c>
      <c r="J268" s="5">
        <f t="shared" si="53"/>
        <v>5.4703211009173772E-7</v>
      </c>
      <c r="K268" s="5">
        <f t="shared" si="54"/>
        <v>3.8817975802425637E-4</v>
      </c>
      <c r="L268" s="5">
        <f t="shared" si="61"/>
        <v>2.4501194855680947E-10</v>
      </c>
      <c r="M268" s="6">
        <f t="shared" si="59"/>
        <v>2.698666173215207E-6</v>
      </c>
      <c r="N268">
        <f t="shared" si="60"/>
        <v>2.1800000000000001E-4</v>
      </c>
      <c r="O268">
        <f t="shared" si="55"/>
        <v>0.15292357098384457</v>
      </c>
      <c r="P268">
        <f t="shared" si="62"/>
        <v>0.86562089449763957</v>
      </c>
      <c r="Q268">
        <f t="shared" si="63"/>
        <v>0.48216883118758153</v>
      </c>
      <c r="R268">
        <f t="shared" si="64"/>
        <v>0.48216883118758347</v>
      </c>
    </row>
    <row r="269" spans="6:18">
      <c r="F269">
        <f t="shared" si="56"/>
        <v>26.700000000000109</v>
      </c>
      <c r="G269">
        <f t="shared" si="57"/>
        <v>326.95114001245236</v>
      </c>
      <c r="H269">
        <f t="shared" si="52"/>
        <v>1.5292357098384457</v>
      </c>
      <c r="I269" s="4">
        <f t="shared" si="58"/>
        <v>1.9999999999999999E-6</v>
      </c>
      <c r="J269" s="5">
        <f t="shared" si="53"/>
        <v>5.4703211009173772E-7</v>
      </c>
      <c r="K269" s="5">
        <f t="shared" si="54"/>
        <v>3.8837975802425638E-4</v>
      </c>
      <c r="L269" s="5">
        <f t="shared" si="61"/>
        <v>2.4539085271371694E-10</v>
      </c>
      <c r="M269" s="6">
        <f t="shared" si="59"/>
        <v>2.7014477313236328E-6</v>
      </c>
      <c r="N269">
        <f t="shared" si="60"/>
        <v>2.1800000000000001E-4</v>
      </c>
      <c r="O269">
        <f t="shared" si="55"/>
        <v>0.15292357098384457</v>
      </c>
      <c r="P269">
        <f t="shared" si="62"/>
        <v>0.86584181293914542</v>
      </c>
      <c r="Q269">
        <f t="shared" si="63"/>
        <v>0.48200831640661784</v>
      </c>
      <c r="R269">
        <f t="shared" si="64"/>
        <v>0.48200831640661979</v>
      </c>
    </row>
    <row r="270" spans="6:18">
      <c r="F270">
        <f t="shared" si="56"/>
        <v>26.800000000000111</v>
      </c>
      <c r="G270">
        <f t="shared" si="57"/>
        <v>326.95114001245236</v>
      </c>
      <c r="H270">
        <f t="shared" si="52"/>
        <v>1.5292357098384457</v>
      </c>
      <c r="I270" s="4">
        <f t="shared" si="58"/>
        <v>1.9999999999999999E-6</v>
      </c>
      <c r="J270" s="5">
        <f t="shared" si="53"/>
        <v>5.4703211009173772E-7</v>
      </c>
      <c r="K270" s="5">
        <f t="shared" si="54"/>
        <v>3.8857975802425638E-4</v>
      </c>
      <c r="L270" s="5">
        <f t="shared" si="61"/>
        <v>2.4577014731254258E-10</v>
      </c>
      <c r="M270" s="6">
        <f t="shared" si="59"/>
        <v>2.70423072219184E-6</v>
      </c>
      <c r="N270">
        <f t="shared" si="60"/>
        <v>2.1800000000000001E-4</v>
      </c>
      <c r="O270">
        <f t="shared" si="55"/>
        <v>0.15292357098384457</v>
      </c>
      <c r="P270">
        <f t="shared" si="62"/>
        <v>0.86606227632410038</v>
      </c>
      <c r="Q270">
        <f t="shared" si="63"/>
        <v>0.48184813226035411</v>
      </c>
      <c r="R270">
        <f t="shared" si="64"/>
        <v>0.48184813226035605</v>
      </c>
    </row>
    <row r="271" spans="6:18">
      <c r="F271">
        <f t="shared" si="56"/>
        <v>26.900000000000112</v>
      </c>
      <c r="G271">
        <f t="shared" si="57"/>
        <v>326.95114001245236</v>
      </c>
      <c r="H271">
        <f t="shared" si="52"/>
        <v>1.5292357098384457</v>
      </c>
      <c r="I271" s="4">
        <f t="shared" si="58"/>
        <v>1.9999999999999999E-6</v>
      </c>
      <c r="J271" s="5">
        <f t="shared" si="53"/>
        <v>5.4703211009173772E-7</v>
      </c>
      <c r="K271" s="5">
        <f t="shared" si="54"/>
        <v>3.8877975802425639E-4</v>
      </c>
      <c r="L271" s="5">
        <f t="shared" si="61"/>
        <v>2.4614983255434851E-10</v>
      </c>
      <c r="M271" s="6">
        <f t="shared" si="59"/>
        <v>2.7070151458198308E-6</v>
      </c>
      <c r="N271">
        <f t="shared" si="60"/>
        <v>2.1800000000000001E-4</v>
      </c>
      <c r="O271">
        <f t="shared" si="55"/>
        <v>0.15292357098384457</v>
      </c>
      <c r="P271">
        <f t="shared" si="62"/>
        <v>0.86628228582358047</v>
      </c>
      <c r="Q271">
        <f t="shared" si="63"/>
        <v>0.48168827789791047</v>
      </c>
      <c r="R271">
        <f t="shared" si="64"/>
        <v>0.48168827789791241</v>
      </c>
    </row>
    <row r="272" spans="6:18">
      <c r="F272">
        <f t="shared" si="56"/>
        <v>27.000000000000114</v>
      </c>
      <c r="G272">
        <f t="shared" si="57"/>
        <v>326.95114001245236</v>
      </c>
      <c r="H272">
        <f t="shared" si="52"/>
        <v>1.5292357098384457</v>
      </c>
      <c r="I272" s="4">
        <f t="shared" si="58"/>
        <v>1.9999999999999999E-6</v>
      </c>
      <c r="J272" s="5">
        <f t="shared" si="53"/>
        <v>5.4703211009173772E-7</v>
      </c>
      <c r="K272" s="5">
        <f t="shared" si="54"/>
        <v>3.8897975802425639E-4</v>
      </c>
      <c r="L272" s="5">
        <f t="shared" si="61"/>
        <v>2.4652990864019659E-10</v>
      </c>
      <c r="M272" s="6">
        <f t="shared" si="59"/>
        <v>2.7098010022076039E-6</v>
      </c>
      <c r="N272">
        <f t="shared" si="60"/>
        <v>2.1800000000000001E-4</v>
      </c>
      <c r="O272">
        <f t="shared" si="55"/>
        <v>0.15292357098384457</v>
      </c>
      <c r="P272">
        <f t="shared" si="62"/>
        <v>0.86650184260504748</v>
      </c>
      <c r="Q272">
        <f t="shared" si="63"/>
        <v>0.48152875247103338</v>
      </c>
      <c r="R272">
        <f t="shared" si="64"/>
        <v>0.48152875247103527</v>
      </c>
    </row>
    <row r="273" spans="6:18">
      <c r="F273">
        <f t="shared" si="56"/>
        <v>27.100000000000115</v>
      </c>
      <c r="G273">
        <f t="shared" si="57"/>
        <v>326.95114001245236</v>
      </c>
      <c r="H273">
        <f t="shared" si="52"/>
        <v>1.5292357098384457</v>
      </c>
      <c r="I273" s="4">
        <f t="shared" si="58"/>
        <v>1.9999999999999999E-6</v>
      </c>
      <c r="J273" s="5">
        <f t="shared" si="53"/>
        <v>5.4703211009173772E-7</v>
      </c>
      <c r="K273" s="5">
        <f t="shared" si="54"/>
        <v>3.891797580242564E-4</v>
      </c>
      <c r="L273" s="5">
        <f t="shared" si="61"/>
        <v>2.4691037577114868E-10</v>
      </c>
      <c r="M273" s="6">
        <f t="shared" si="59"/>
        <v>2.7125882913551593E-6</v>
      </c>
      <c r="N273">
        <f t="shared" si="60"/>
        <v>2.1800000000000001E-4</v>
      </c>
      <c r="O273">
        <f t="shared" si="55"/>
        <v>0.15292357098384457</v>
      </c>
      <c r="P273">
        <f t="shared" si="62"/>
        <v>0.8667209478323612</v>
      </c>
      <c r="Q273">
        <f t="shared" si="63"/>
        <v>0.48136955513408608</v>
      </c>
      <c r="R273">
        <f t="shared" si="64"/>
        <v>0.48136955513408797</v>
      </c>
    </row>
    <row r="274" spans="6:18">
      <c r="F274">
        <f t="shared" si="56"/>
        <v>27.200000000000117</v>
      </c>
      <c r="G274">
        <f t="shared" si="57"/>
        <v>326.95114001245236</v>
      </c>
      <c r="H274">
        <f t="shared" si="52"/>
        <v>1.5292357098384457</v>
      </c>
      <c r="I274" s="4">
        <f t="shared" si="58"/>
        <v>1.9999999999999999E-6</v>
      </c>
      <c r="J274" s="5">
        <f t="shared" si="53"/>
        <v>5.4703211009173772E-7</v>
      </c>
      <c r="K274" s="5">
        <f t="shared" si="54"/>
        <v>3.893797580242564E-4</v>
      </c>
      <c r="L274" s="5">
        <f t="shared" si="61"/>
        <v>2.4729123414826681E-10</v>
      </c>
      <c r="M274" s="6">
        <f t="shared" si="59"/>
        <v>2.7153770132624974E-6</v>
      </c>
      <c r="N274">
        <f t="shared" si="60"/>
        <v>2.1800000000000001E-4</v>
      </c>
      <c r="O274">
        <f t="shared" si="55"/>
        <v>0.15292357098384457</v>
      </c>
      <c r="P274">
        <f t="shared" si="62"/>
        <v>0.86693960266579351</v>
      </c>
      <c r="Q274">
        <f t="shared" si="63"/>
        <v>0.48121068504403924</v>
      </c>
      <c r="R274">
        <f t="shared" si="64"/>
        <v>0.48121068504404119</v>
      </c>
    </row>
    <row r="275" spans="6:18">
      <c r="F275">
        <f t="shared" si="56"/>
        <v>27.300000000000118</v>
      </c>
      <c r="G275">
        <f t="shared" si="57"/>
        <v>326.95114001245236</v>
      </c>
      <c r="H275">
        <f t="shared" ref="H275:H338" si="65">(G275-Tf)/ml</f>
        <v>1.5292357098384457</v>
      </c>
      <c r="I275" s="4">
        <f t="shared" si="58"/>
        <v>1.9999999999999999E-6</v>
      </c>
      <c r="J275" s="5">
        <f t="shared" ref="J275:J338" si="66">Glob(H275,N275,Dl,Co,kpart)</f>
        <v>5.4703211009173772E-7</v>
      </c>
      <c r="K275" s="5">
        <f t="shared" ref="K275:K338" si="67">I274*dt+K274</f>
        <v>3.8957975802425641E-4</v>
      </c>
      <c r="L275" s="5">
        <f t="shared" si="61"/>
        <v>2.4767248397261282E-10</v>
      </c>
      <c r="M275" s="6">
        <f t="shared" si="59"/>
        <v>2.7181671679296179E-6</v>
      </c>
      <c r="N275">
        <f t="shared" si="60"/>
        <v>2.1800000000000001E-4</v>
      </c>
      <c r="O275">
        <f t="shared" ref="O275:O338" si="68">O274+(kpart*H274-O274)/L274/R274*(L274*(R275-R274)+R274*MAX(I274,J274)*M274*dt)</f>
        <v>0.15292357098384457</v>
      </c>
      <c r="P275">
        <f t="shared" si="62"/>
        <v>0.86715780826204003</v>
      </c>
      <c r="Q275">
        <f t="shared" si="63"/>
        <v>0.4810521413604617</v>
      </c>
      <c r="R275">
        <f t="shared" si="64"/>
        <v>0.4810521413604637</v>
      </c>
    </row>
    <row r="276" spans="6:18">
      <c r="F276">
        <f t="shared" si="56"/>
        <v>27.400000000000119</v>
      </c>
      <c r="G276">
        <f t="shared" si="57"/>
        <v>326.95114001245236</v>
      </c>
      <c r="H276">
        <f t="shared" si="65"/>
        <v>1.5292357098384457</v>
      </c>
      <c r="I276" s="4">
        <f t="shared" si="58"/>
        <v>1.9999999999999999E-6</v>
      </c>
      <c r="J276" s="5">
        <f t="shared" si="66"/>
        <v>5.4703211009173772E-7</v>
      </c>
      <c r="K276" s="5">
        <f t="shared" si="67"/>
        <v>3.8977975802425641E-4</v>
      </c>
      <c r="L276" s="5">
        <f t="shared" si="61"/>
        <v>2.4805412544524869E-10</v>
      </c>
      <c r="M276" s="6">
        <f t="shared" si="59"/>
        <v>2.7209587553565211E-6</v>
      </c>
      <c r="N276">
        <f t="shared" si="60"/>
        <v>2.1800000000000001E-4</v>
      </c>
      <c r="O276">
        <f t="shared" si="68"/>
        <v>0.15292357098384457</v>
      </c>
      <c r="P276">
        <f t="shared" si="62"/>
        <v>0.86737556577423325</v>
      </c>
      <c r="Q276">
        <f t="shared" si="63"/>
        <v>0.48089392324551106</v>
      </c>
      <c r="R276">
        <f t="shared" si="64"/>
        <v>0.48089392324551306</v>
      </c>
    </row>
    <row r="277" spans="6:18">
      <c r="F277">
        <f t="shared" si="56"/>
        <v>27.500000000000121</v>
      </c>
      <c r="G277">
        <f t="shared" si="57"/>
        <v>326.95114001245236</v>
      </c>
      <c r="H277">
        <f t="shared" si="65"/>
        <v>1.5292357098384457</v>
      </c>
      <c r="I277" s="4">
        <f t="shared" si="58"/>
        <v>1.9999999999999999E-6</v>
      </c>
      <c r="J277" s="5">
        <f t="shared" si="66"/>
        <v>5.4703211009173772E-7</v>
      </c>
      <c r="K277" s="5">
        <f t="shared" si="67"/>
        <v>3.8997975802425642E-4</v>
      </c>
      <c r="L277" s="5">
        <f t="shared" si="61"/>
        <v>2.4843615876723643E-10</v>
      </c>
      <c r="M277" s="6">
        <f t="shared" si="59"/>
        <v>2.7237517755432079E-6</v>
      </c>
      <c r="N277">
        <f t="shared" si="60"/>
        <v>2.1800000000000001E-4</v>
      </c>
      <c r="O277">
        <f t="shared" si="68"/>
        <v>0.15292357098384457</v>
      </c>
      <c r="P277">
        <f t="shared" si="62"/>
        <v>0.86759287635195603</v>
      </c>
      <c r="Q277">
        <f t="shared" si="63"/>
        <v>0.48073602986392416</v>
      </c>
      <c r="R277">
        <f t="shared" si="64"/>
        <v>0.48073602986392616</v>
      </c>
    </row>
    <row r="278" spans="6:18">
      <c r="F278">
        <f t="shared" si="56"/>
        <v>27.600000000000122</v>
      </c>
      <c r="G278">
        <f t="shared" si="57"/>
        <v>326.95114001245236</v>
      </c>
      <c r="H278">
        <f t="shared" si="65"/>
        <v>1.5292357098384457</v>
      </c>
      <c r="I278" s="4">
        <f t="shared" si="58"/>
        <v>1.9999999999999999E-6</v>
      </c>
      <c r="J278" s="5">
        <f t="shared" si="66"/>
        <v>5.4703211009173772E-7</v>
      </c>
      <c r="K278" s="5">
        <f t="shared" si="67"/>
        <v>3.9017975802425642E-4</v>
      </c>
      <c r="L278" s="5">
        <f t="shared" si="61"/>
        <v>2.4881858413963779E-10</v>
      </c>
      <c r="M278" s="6">
        <f t="shared" si="59"/>
        <v>2.7265462284896766E-6</v>
      </c>
      <c r="N278">
        <f t="shared" si="60"/>
        <v>2.1800000000000001E-4</v>
      </c>
      <c r="O278">
        <f t="shared" si="68"/>
        <v>0.15292357098384457</v>
      </c>
      <c r="P278">
        <f t="shared" si="62"/>
        <v>0.86780974114125375</v>
      </c>
      <c r="Q278">
        <f t="shared" si="63"/>
        <v>0.48057846038300822</v>
      </c>
      <c r="R278">
        <f t="shared" si="64"/>
        <v>0.48057846038301022</v>
      </c>
    </row>
    <row r="279" spans="6:18">
      <c r="F279">
        <f t="shared" si="56"/>
        <v>27.700000000000124</v>
      </c>
      <c r="G279">
        <f t="shared" si="57"/>
        <v>326.95114001245236</v>
      </c>
      <c r="H279">
        <f t="shared" si="65"/>
        <v>1.5292357098384457</v>
      </c>
      <c r="I279" s="4">
        <f t="shared" si="58"/>
        <v>1.9999999999999999E-6</v>
      </c>
      <c r="J279" s="5">
        <f t="shared" si="66"/>
        <v>5.4703211009173772E-7</v>
      </c>
      <c r="K279" s="5">
        <f t="shared" si="67"/>
        <v>3.9037975802425643E-4</v>
      </c>
      <c r="L279" s="5">
        <f t="shared" si="61"/>
        <v>2.4920140176351485E-10</v>
      </c>
      <c r="M279" s="6">
        <f t="shared" si="59"/>
        <v>2.729342114195928E-6</v>
      </c>
      <c r="N279">
        <f t="shared" si="60"/>
        <v>2.1800000000000001E-4</v>
      </c>
      <c r="O279">
        <f t="shared" si="68"/>
        <v>0.15292357098384457</v>
      </c>
      <c r="P279">
        <f t="shared" si="62"/>
        <v>0.86802616128464682</v>
      </c>
      <c r="Q279">
        <f t="shared" si="63"/>
        <v>0.48042121397263127</v>
      </c>
      <c r="R279">
        <f t="shared" si="64"/>
        <v>0.48042121397263327</v>
      </c>
    </row>
    <row r="280" spans="6:18">
      <c r="F280">
        <f t="shared" si="56"/>
        <v>27.800000000000125</v>
      </c>
      <c r="G280">
        <f t="shared" si="57"/>
        <v>326.95114001245236</v>
      </c>
      <c r="H280">
        <f t="shared" si="65"/>
        <v>1.5292357098384457</v>
      </c>
      <c r="I280" s="4">
        <f t="shared" si="58"/>
        <v>1.9999999999999999E-6</v>
      </c>
      <c r="J280" s="5">
        <f t="shared" si="66"/>
        <v>5.4703211009173772E-7</v>
      </c>
      <c r="K280" s="5">
        <f t="shared" si="67"/>
        <v>3.9057975802425643E-4</v>
      </c>
      <c r="L280" s="5">
        <f t="shared" si="61"/>
        <v>2.4958461183992947E-10</v>
      </c>
      <c r="M280" s="6">
        <f t="shared" si="59"/>
        <v>2.7321394326619617E-6</v>
      </c>
      <c r="N280">
        <f t="shared" si="60"/>
        <v>2.1800000000000001E-4</v>
      </c>
      <c r="O280">
        <f t="shared" si="68"/>
        <v>0.15292357098384457</v>
      </c>
      <c r="P280">
        <f t="shared" si="62"/>
        <v>0.86824213792114402</v>
      </c>
      <c r="Q280">
        <f t="shared" si="63"/>
        <v>0.48026428980521313</v>
      </c>
      <c r="R280">
        <f t="shared" si="64"/>
        <v>0.48026428980521518</v>
      </c>
    </row>
    <row r="281" spans="6:18">
      <c r="F281">
        <f t="shared" si="56"/>
        <v>27.900000000000126</v>
      </c>
      <c r="G281">
        <f t="shared" si="57"/>
        <v>326.95114001245236</v>
      </c>
      <c r="H281">
        <f t="shared" si="65"/>
        <v>1.5292357098384457</v>
      </c>
      <c r="I281" s="4">
        <f t="shared" si="58"/>
        <v>1.9999999999999999E-6</v>
      </c>
      <c r="J281" s="5">
        <f t="shared" si="66"/>
        <v>5.4703211009173772E-7</v>
      </c>
      <c r="K281" s="5">
        <f t="shared" si="67"/>
        <v>3.9077975802425644E-4</v>
      </c>
      <c r="L281" s="5">
        <f t="shared" si="61"/>
        <v>2.4996821456994355E-10</v>
      </c>
      <c r="M281" s="6">
        <f t="shared" si="59"/>
        <v>2.7349381838877773E-6</v>
      </c>
      <c r="N281">
        <f t="shared" si="60"/>
        <v>2.1800000000000001E-4</v>
      </c>
      <c r="O281">
        <f t="shared" si="68"/>
        <v>0.15292357098384457</v>
      </c>
      <c r="P281">
        <f t="shared" si="62"/>
        <v>0.86845767218625447</v>
      </c>
      <c r="Q281">
        <f t="shared" si="63"/>
        <v>0.48010768705571638</v>
      </c>
      <c r="R281">
        <f t="shared" si="64"/>
        <v>0.48010768705571838</v>
      </c>
    </row>
    <row r="282" spans="6:18">
      <c r="F282">
        <f t="shared" si="56"/>
        <v>28.000000000000128</v>
      </c>
      <c r="G282">
        <f t="shared" si="57"/>
        <v>326.95114001245236</v>
      </c>
      <c r="H282">
        <f t="shared" si="65"/>
        <v>1.5292357098384457</v>
      </c>
      <c r="I282" s="4">
        <f t="shared" si="58"/>
        <v>1.9999999999999999E-6</v>
      </c>
      <c r="J282" s="5">
        <f t="shared" si="66"/>
        <v>5.4703211009173772E-7</v>
      </c>
      <c r="K282" s="5">
        <f t="shared" si="67"/>
        <v>3.9097975802425644E-4</v>
      </c>
      <c r="L282" s="5">
        <f t="shared" si="61"/>
        <v>2.5035221015461912E-10</v>
      </c>
      <c r="M282" s="6">
        <f t="shared" si="59"/>
        <v>2.7377383678733765E-6</v>
      </c>
      <c r="N282">
        <f t="shared" si="60"/>
        <v>2.1800000000000001E-4</v>
      </c>
      <c r="O282">
        <f t="shared" si="68"/>
        <v>0.15292357098384457</v>
      </c>
      <c r="P282">
        <f t="shared" si="62"/>
        <v>0.86867276521200043</v>
      </c>
      <c r="Q282">
        <f t="shared" si="63"/>
        <v>0.4799514049016369</v>
      </c>
      <c r="R282">
        <f t="shared" si="64"/>
        <v>0.4799514049016389</v>
      </c>
    </row>
    <row r="283" spans="6:18">
      <c r="F283">
        <f t="shared" si="56"/>
        <v>28.100000000000129</v>
      </c>
      <c r="G283">
        <f t="shared" si="57"/>
        <v>326.95114001245236</v>
      </c>
      <c r="H283">
        <f t="shared" si="65"/>
        <v>1.5292357098384457</v>
      </c>
      <c r="I283" s="4">
        <f t="shared" si="58"/>
        <v>1.9999999999999999E-6</v>
      </c>
      <c r="J283" s="5">
        <f t="shared" si="66"/>
        <v>5.4703211009173772E-7</v>
      </c>
      <c r="K283" s="5">
        <f t="shared" si="67"/>
        <v>3.9117975802425645E-4</v>
      </c>
      <c r="L283" s="5">
        <f t="shared" si="61"/>
        <v>2.5073659879501804E-10</v>
      </c>
      <c r="M283" s="6">
        <f t="shared" si="59"/>
        <v>2.7405399846187585E-6</v>
      </c>
      <c r="N283">
        <f t="shared" si="60"/>
        <v>2.1800000000000001E-4</v>
      </c>
      <c r="O283">
        <f t="shared" si="68"/>
        <v>0.15292357098384457</v>
      </c>
      <c r="P283">
        <f t="shared" si="62"/>
        <v>0.86888741812692971</v>
      </c>
      <c r="Q283">
        <f t="shared" si="63"/>
        <v>0.47979544252299516</v>
      </c>
      <c r="R283">
        <f t="shared" si="64"/>
        <v>0.47979544252299716</v>
      </c>
    </row>
    <row r="284" spans="6:18">
      <c r="F284">
        <f t="shared" ref="F284:F347" si="69">F283+dt</f>
        <v>28.200000000000131</v>
      </c>
      <c r="G284">
        <f t="shared" si="57"/>
        <v>326.95114001245236</v>
      </c>
      <c r="H284">
        <f t="shared" si="65"/>
        <v>1.5292357098384457</v>
      </c>
      <c r="I284" s="4">
        <f t="shared" si="58"/>
        <v>1.9999999999999999E-6</v>
      </c>
      <c r="J284" s="5">
        <f t="shared" si="66"/>
        <v>5.4703211009173772E-7</v>
      </c>
      <c r="K284" s="5">
        <f t="shared" si="67"/>
        <v>3.9137975802425645E-4</v>
      </c>
      <c r="L284" s="5">
        <f t="shared" si="61"/>
        <v>2.5112138069220216E-10</v>
      </c>
      <c r="M284" s="6">
        <f t="shared" si="59"/>
        <v>2.743343034123921E-6</v>
      </c>
      <c r="N284">
        <f t="shared" si="60"/>
        <v>2.1800000000000001E-4</v>
      </c>
      <c r="O284">
        <f t="shared" si="68"/>
        <v>0.15292357098384457</v>
      </c>
      <c r="P284">
        <f t="shared" si="62"/>
        <v>0.86910163205612823</v>
      </c>
      <c r="Q284">
        <f t="shared" si="63"/>
        <v>0.47963979910232696</v>
      </c>
      <c r="R284">
        <f t="shared" si="64"/>
        <v>0.47963979910232896</v>
      </c>
    </row>
    <row r="285" spans="6:18">
      <c r="F285">
        <f t="shared" si="69"/>
        <v>28.300000000000132</v>
      </c>
      <c r="G285">
        <f t="shared" si="57"/>
        <v>326.95114001245236</v>
      </c>
      <c r="H285">
        <f t="shared" si="65"/>
        <v>1.5292357098384457</v>
      </c>
      <c r="I285" s="4">
        <f t="shared" si="58"/>
        <v>1.9999999999999999E-6</v>
      </c>
      <c r="J285" s="5">
        <f t="shared" si="66"/>
        <v>5.4703211009173772E-7</v>
      </c>
      <c r="K285" s="5">
        <f t="shared" si="67"/>
        <v>3.9157975802425645E-4</v>
      </c>
      <c r="L285" s="5">
        <f t="shared" si="61"/>
        <v>2.5150655604723361E-10</v>
      </c>
      <c r="M285" s="6">
        <f t="shared" si="59"/>
        <v>2.746147516388868E-6</v>
      </c>
      <c r="N285">
        <f t="shared" si="60"/>
        <v>2.1800000000000001E-4</v>
      </c>
      <c r="O285">
        <f t="shared" si="68"/>
        <v>0.15292357098384457</v>
      </c>
      <c r="P285">
        <f t="shared" si="62"/>
        <v>0.8693154081212322</v>
      </c>
      <c r="Q285">
        <f t="shared" si="63"/>
        <v>0.47948447382467452</v>
      </c>
      <c r="R285">
        <f t="shared" si="64"/>
        <v>0.47948447382467652</v>
      </c>
    </row>
    <row r="286" spans="6:18">
      <c r="F286">
        <f t="shared" si="69"/>
        <v>28.400000000000134</v>
      </c>
      <c r="G286">
        <f t="shared" si="57"/>
        <v>326.95114001245236</v>
      </c>
      <c r="H286">
        <f t="shared" si="65"/>
        <v>1.5292357098384457</v>
      </c>
      <c r="I286" s="4">
        <f t="shared" si="58"/>
        <v>1.9999999999999999E-6</v>
      </c>
      <c r="J286" s="5">
        <f t="shared" si="66"/>
        <v>5.4703211009173772E-7</v>
      </c>
      <c r="K286" s="5">
        <f t="shared" si="67"/>
        <v>3.9177975802425646E-4</v>
      </c>
      <c r="L286" s="5">
        <f t="shared" si="61"/>
        <v>2.5189212506117419E-10</v>
      </c>
      <c r="M286" s="6">
        <f t="shared" si="59"/>
        <v>2.7489534314135973E-6</v>
      </c>
      <c r="N286">
        <f t="shared" si="60"/>
        <v>2.1800000000000001E-4</v>
      </c>
      <c r="O286">
        <f t="shared" si="68"/>
        <v>0.15292357098384457</v>
      </c>
      <c r="P286">
        <f t="shared" si="62"/>
        <v>0.86952874744044073</v>
      </c>
      <c r="Q286">
        <f t="shared" si="63"/>
        <v>0.47932946587757758</v>
      </c>
      <c r="R286">
        <f t="shared" si="64"/>
        <v>0.47932946587757957</v>
      </c>
    </row>
    <row r="287" spans="6:18">
      <c r="F287">
        <f t="shared" si="69"/>
        <v>28.500000000000135</v>
      </c>
      <c r="G287">
        <f t="shared" si="57"/>
        <v>326.95114001245236</v>
      </c>
      <c r="H287">
        <f t="shared" si="65"/>
        <v>1.5292357098384457</v>
      </c>
      <c r="I287" s="4">
        <f t="shared" si="58"/>
        <v>1.9999999999999999E-6</v>
      </c>
      <c r="J287" s="5">
        <f t="shared" si="66"/>
        <v>5.4703211009173772E-7</v>
      </c>
      <c r="K287" s="5">
        <f t="shared" si="67"/>
        <v>3.9197975802425646E-4</v>
      </c>
      <c r="L287" s="5">
        <f t="shared" si="61"/>
        <v>2.5227808793508583E-10</v>
      </c>
      <c r="M287" s="6">
        <f t="shared" si="59"/>
        <v>2.7517607791981085E-6</v>
      </c>
      <c r="N287">
        <f t="shared" si="60"/>
        <v>2.1800000000000001E-4</v>
      </c>
      <c r="O287">
        <f t="shared" si="68"/>
        <v>0.15292357098384457</v>
      </c>
      <c r="P287">
        <f t="shared" si="62"/>
        <v>0.86974165112852764</v>
      </c>
      <c r="Q287">
        <f t="shared" si="63"/>
        <v>0.47917477445106432</v>
      </c>
      <c r="R287">
        <f t="shared" si="64"/>
        <v>0.47917477445106627</v>
      </c>
    </row>
    <row r="288" spans="6:18">
      <c r="F288">
        <f t="shared" si="69"/>
        <v>28.600000000000136</v>
      </c>
      <c r="G288">
        <f t="shared" si="57"/>
        <v>326.95114001245236</v>
      </c>
      <c r="H288">
        <f t="shared" si="65"/>
        <v>1.5292357098384457</v>
      </c>
      <c r="I288" s="4">
        <f t="shared" si="58"/>
        <v>1.9999999999999999E-6</v>
      </c>
      <c r="J288" s="5">
        <f t="shared" si="66"/>
        <v>5.4703211009173772E-7</v>
      </c>
      <c r="K288" s="5">
        <f t="shared" si="67"/>
        <v>3.9217975802425647E-4</v>
      </c>
      <c r="L288" s="5">
        <f t="shared" si="61"/>
        <v>2.5266444487003052E-10</v>
      </c>
      <c r="M288" s="6">
        <f t="shared" si="59"/>
        <v>2.7545695597424028E-6</v>
      </c>
      <c r="N288">
        <f t="shared" si="60"/>
        <v>2.1800000000000001E-4</v>
      </c>
      <c r="O288">
        <f t="shared" si="68"/>
        <v>0.15292357098384457</v>
      </c>
      <c r="P288">
        <f t="shared" si="62"/>
        <v>0.86995412029685437</v>
      </c>
      <c r="Q288">
        <f t="shared" si="63"/>
        <v>0.47902039873764252</v>
      </c>
      <c r="R288">
        <f t="shared" si="64"/>
        <v>0.47902039873764446</v>
      </c>
    </row>
    <row r="289" spans="6:18">
      <c r="F289">
        <f t="shared" si="69"/>
        <v>28.700000000000138</v>
      </c>
      <c r="G289">
        <f t="shared" si="57"/>
        <v>326.95114001245236</v>
      </c>
      <c r="H289">
        <f t="shared" si="65"/>
        <v>1.5292357098384457</v>
      </c>
      <c r="I289" s="4">
        <f t="shared" si="58"/>
        <v>1.9999999999999999E-6</v>
      </c>
      <c r="J289" s="5">
        <f t="shared" si="66"/>
        <v>5.4703211009173772E-7</v>
      </c>
      <c r="K289" s="5">
        <f t="shared" si="67"/>
        <v>3.9237975802425647E-4</v>
      </c>
      <c r="L289" s="5">
        <f t="shared" si="61"/>
        <v>2.5305119606707014E-10</v>
      </c>
      <c r="M289" s="6">
        <f t="shared" si="59"/>
        <v>2.7573797730464804E-6</v>
      </c>
      <c r="N289">
        <f t="shared" si="60"/>
        <v>2.1800000000000001E-4</v>
      </c>
      <c r="O289">
        <f t="shared" si="68"/>
        <v>0.15292357098384457</v>
      </c>
      <c r="P289">
        <f t="shared" si="62"/>
        <v>0.87016615605338155</v>
      </c>
      <c r="Q289">
        <f t="shared" si="63"/>
        <v>0.47886633793229083</v>
      </c>
      <c r="R289">
        <f t="shared" si="64"/>
        <v>0.47886633793229277</v>
      </c>
    </row>
    <row r="290" spans="6:18">
      <c r="F290">
        <f t="shared" si="69"/>
        <v>28.800000000000139</v>
      </c>
      <c r="G290">
        <f t="shared" si="57"/>
        <v>326.95114001245236</v>
      </c>
      <c r="H290">
        <f t="shared" si="65"/>
        <v>1.5292357098384457</v>
      </c>
      <c r="I290" s="4">
        <f t="shared" si="58"/>
        <v>1.9999999999999999E-6</v>
      </c>
      <c r="J290" s="5">
        <f t="shared" si="66"/>
        <v>5.4703211009173772E-7</v>
      </c>
      <c r="K290" s="5">
        <f t="shared" si="67"/>
        <v>3.9257975802425648E-4</v>
      </c>
      <c r="L290" s="5">
        <f t="shared" si="61"/>
        <v>2.5343834172726665E-10</v>
      </c>
      <c r="M290" s="6">
        <f t="shared" si="59"/>
        <v>2.7601914191103398E-6</v>
      </c>
      <c r="N290">
        <f t="shared" si="60"/>
        <v>2.1800000000000001E-4</v>
      </c>
      <c r="O290">
        <f t="shared" si="68"/>
        <v>0.15292357098384457</v>
      </c>
      <c r="P290">
        <f t="shared" si="62"/>
        <v>0.87037775950268159</v>
      </c>
      <c r="Q290">
        <f t="shared" si="63"/>
        <v>0.47871259123244986</v>
      </c>
      <c r="R290">
        <f t="shared" si="64"/>
        <v>0.4787125912324518</v>
      </c>
    </row>
    <row r="291" spans="6:18">
      <c r="F291">
        <f t="shared" si="69"/>
        <v>28.900000000000141</v>
      </c>
      <c r="G291">
        <f t="shared" si="57"/>
        <v>326.95114001245236</v>
      </c>
      <c r="H291">
        <f t="shared" si="65"/>
        <v>1.5292357098384457</v>
      </c>
      <c r="I291" s="4">
        <f t="shared" si="58"/>
        <v>1.9999999999999999E-6</v>
      </c>
      <c r="J291" s="5">
        <f t="shared" si="66"/>
        <v>5.4703211009173772E-7</v>
      </c>
      <c r="K291" s="5">
        <f t="shared" si="67"/>
        <v>3.9277975802425648E-4</v>
      </c>
      <c r="L291" s="5">
        <f t="shared" si="61"/>
        <v>2.5382588205168191E-10</v>
      </c>
      <c r="M291" s="6">
        <f t="shared" si="59"/>
        <v>2.7630044979339815E-6</v>
      </c>
      <c r="N291">
        <f t="shared" si="60"/>
        <v>2.1800000000000001E-4</v>
      </c>
      <c r="O291">
        <f t="shared" si="68"/>
        <v>0.15292357098384457</v>
      </c>
      <c r="P291">
        <f t="shared" si="62"/>
        <v>0.8705889317459502</v>
      </c>
      <c r="Q291">
        <f t="shared" si="63"/>
        <v>0.47855915783801334</v>
      </c>
      <c r="R291">
        <f t="shared" si="64"/>
        <v>0.47855915783801528</v>
      </c>
    </row>
    <row r="292" spans="6:18">
      <c r="F292">
        <f t="shared" si="69"/>
        <v>29.000000000000142</v>
      </c>
      <c r="G292">
        <f t="shared" si="57"/>
        <v>326.95114001245236</v>
      </c>
      <c r="H292">
        <f t="shared" si="65"/>
        <v>1.5292357098384457</v>
      </c>
      <c r="I292" s="4">
        <f t="shared" si="58"/>
        <v>1.9999999999999999E-6</v>
      </c>
      <c r="J292" s="5">
        <f t="shared" si="66"/>
        <v>5.4703211009173772E-7</v>
      </c>
      <c r="K292" s="5">
        <f t="shared" si="67"/>
        <v>3.9297975802425649E-4</v>
      </c>
      <c r="L292" s="5">
        <f t="shared" si="61"/>
        <v>2.5421381724137794E-10</v>
      </c>
      <c r="M292" s="6">
        <f t="shared" si="59"/>
        <v>2.7658190095174059E-6</v>
      </c>
      <c r="N292">
        <f t="shared" si="60"/>
        <v>2.1800000000000001E-4</v>
      </c>
      <c r="O292">
        <f t="shared" si="68"/>
        <v>0.15292357098384457</v>
      </c>
      <c r="P292">
        <f t="shared" si="62"/>
        <v>0.8707996738810192</v>
      </c>
      <c r="Q292">
        <f t="shared" si="63"/>
        <v>0.4784060369513195</v>
      </c>
      <c r="R292">
        <f t="shared" si="64"/>
        <v>0.47840603695132145</v>
      </c>
    </row>
    <row r="293" spans="6:18">
      <c r="F293">
        <f t="shared" si="69"/>
        <v>29.100000000000144</v>
      </c>
      <c r="G293">
        <f t="shared" si="57"/>
        <v>326.95114001245236</v>
      </c>
      <c r="H293">
        <f t="shared" si="65"/>
        <v>1.5292357098384457</v>
      </c>
      <c r="I293" s="4">
        <f t="shared" si="58"/>
        <v>1.9999999999999999E-6</v>
      </c>
      <c r="J293" s="5">
        <f t="shared" si="66"/>
        <v>5.4703211009173772E-7</v>
      </c>
      <c r="K293" s="5">
        <f t="shared" si="67"/>
        <v>3.9317975802425649E-4</v>
      </c>
      <c r="L293" s="5">
        <f t="shared" si="61"/>
        <v>2.5460214749741664E-10</v>
      </c>
      <c r="M293" s="6">
        <f t="shared" si="59"/>
        <v>2.7686349538606135E-6</v>
      </c>
      <c r="N293">
        <f t="shared" si="60"/>
        <v>2.1800000000000001E-4</v>
      </c>
      <c r="O293">
        <f t="shared" si="68"/>
        <v>0.15292357098384457</v>
      </c>
      <c r="P293">
        <f t="shared" si="62"/>
        <v>0.87100998700236754</v>
      </c>
      <c r="Q293">
        <f t="shared" si="63"/>
        <v>0.4782532277771423</v>
      </c>
      <c r="R293">
        <f t="shared" si="64"/>
        <v>0.47825322777714424</v>
      </c>
    </row>
    <row r="294" spans="6:18">
      <c r="F294">
        <f t="shared" si="69"/>
        <v>29.200000000000145</v>
      </c>
      <c r="G294">
        <f t="shared" si="57"/>
        <v>326.95114001245236</v>
      </c>
      <c r="H294">
        <f t="shared" si="65"/>
        <v>1.5292357098384457</v>
      </c>
      <c r="I294" s="4">
        <f t="shared" si="58"/>
        <v>1.9999999999999999E-6</v>
      </c>
      <c r="J294" s="5">
        <f t="shared" si="66"/>
        <v>5.4703211009173772E-7</v>
      </c>
      <c r="K294" s="5">
        <f t="shared" si="67"/>
        <v>3.933797580242565E-4</v>
      </c>
      <c r="L294" s="5">
        <f t="shared" si="61"/>
        <v>2.5499087302085994E-10</v>
      </c>
      <c r="M294" s="6">
        <f t="shared" si="59"/>
        <v>2.7714523309636035E-6</v>
      </c>
      <c r="N294">
        <f t="shared" si="60"/>
        <v>2.1800000000000001E-4</v>
      </c>
      <c r="O294">
        <f t="shared" si="68"/>
        <v>0.15292357098384457</v>
      </c>
      <c r="P294">
        <f t="shared" si="62"/>
        <v>0.87121987220113439</v>
      </c>
      <c r="Q294">
        <f t="shared" si="63"/>
        <v>0.47810072952268268</v>
      </c>
      <c r="R294">
        <f t="shared" si="64"/>
        <v>0.47810072952268468</v>
      </c>
    </row>
    <row r="295" spans="6:18">
      <c r="F295">
        <f t="shared" si="69"/>
        <v>29.300000000000146</v>
      </c>
      <c r="G295">
        <f t="shared" si="57"/>
        <v>326.95114001245236</v>
      </c>
      <c r="H295">
        <f t="shared" si="65"/>
        <v>1.5292357098384457</v>
      </c>
      <c r="I295" s="4">
        <f t="shared" si="58"/>
        <v>1.9999999999999999E-6</v>
      </c>
      <c r="J295" s="5">
        <f t="shared" si="66"/>
        <v>5.4703211009173772E-7</v>
      </c>
      <c r="K295" s="5">
        <f t="shared" si="67"/>
        <v>3.935797580242565E-4</v>
      </c>
      <c r="L295" s="5">
        <f t="shared" si="61"/>
        <v>2.5537999401276969E-10</v>
      </c>
      <c r="M295" s="6">
        <f t="shared" si="59"/>
        <v>2.7742711408263749E-6</v>
      </c>
      <c r="N295">
        <f t="shared" si="60"/>
        <v>2.1800000000000001E-4</v>
      </c>
      <c r="O295">
        <f t="shared" si="68"/>
        <v>0.15292357098384457</v>
      </c>
      <c r="P295">
        <f t="shared" si="62"/>
        <v>0.87142933056513006</v>
      </c>
      <c r="Q295">
        <f t="shared" si="63"/>
        <v>0.47794854139756016</v>
      </c>
      <c r="R295">
        <f t="shared" si="64"/>
        <v>0.47794854139756215</v>
      </c>
    </row>
    <row r="296" spans="6:18">
      <c r="F296">
        <f t="shared" si="69"/>
        <v>29.400000000000148</v>
      </c>
      <c r="G296">
        <f t="shared" si="57"/>
        <v>326.95114001245236</v>
      </c>
      <c r="H296">
        <f t="shared" si="65"/>
        <v>1.5292357098384457</v>
      </c>
      <c r="I296" s="4">
        <f t="shared" si="58"/>
        <v>1.9999999999999999E-6</v>
      </c>
      <c r="J296" s="5">
        <f t="shared" si="66"/>
        <v>5.4703211009173772E-7</v>
      </c>
      <c r="K296" s="5">
        <f t="shared" si="67"/>
        <v>3.9377975802425651E-4</v>
      </c>
      <c r="L296" s="5">
        <f t="shared" si="61"/>
        <v>2.5576951067420796E-10</v>
      </c>
      <c r="M296" s="6">
        <f t="shared" si="59"/>
        <v>2.7770913834489302E-6</v>
      </c>
      <c r="N296">
        <f t="shared" si="60"/>
        <v>2.1800000000000001E-4</v>
      </c>
      <c r="O296">
        <f t="shared" si="68"/>
        <v>0.15292357098384457</v>
      </c>
      <c r="P296">
        <f t="shared" si="62"/>
        <v>0.87163836317884813</v>
      </c>
      <c r="Q296">
        <f t="shared" si="63"/>
        <v>0.47779666261380394</v>
      </c>
      <c r="R296">
        <f t="shared" si="64"/>
        <v>0.47779666261380593</v>
      </c>
    </row>
    <row r="297" spans="6:18">
      <c r="F297">
        <f t="shared" si="69"/>
        <v>29.500000000000149</v>
      </c>
      <c r="G297">
        <f t="shared" si="57"/>
        <v>326.95114001245236</v>
      </c>
      <c r="H297">
        <f t="shared" si="65"/>
        <v>1.5292357098384457</v>
      </c>
      <c r="I297" s="4">
        <f t="shared" si="58"/>
        <v>1.9999999999999999E-6</v>
      </c>
      <c r="J297" s="5">
        <f t="shared" si="66"/>
        <v>5.4703211009173772E-7</v>
      </c>
      <c r="K297" s="5">
        <f t="shared" si="67"/>
        <v>3.9397975802425651E-4</v>
      </c>
      <c r="L297" s="5">
        <f t="shared" si="61"/>
        <v>2.5615942320623661E-10</v>
      </c>
      <c r="M297" s="6">
        <f t="shared" si="59"/>
        <v>2.779913058831268E-6</v>
      </c>
      <c r="N297">
        <f t="shared" si="60"/>
        <v>2.1800000000000001E-4</v>
      </c>
      <c r="O297">
        <f t="shared" si="68"/>
        <v>0.15292357098384457</v>
      </c>
      <c r="P297">
        <f t="shared" si="62"/>
        <v>0.87184697112347775</v>
      </c>
      <c r="Q297">
        <f t="shared" si="63"/>
        <v>0.47764509238584452</v>
      </c>
      <c r="R297">
        <f t="shared" si="64"/>
        <v>0.47764509238584651</v>
      </c>
    </row>
    <row r="298" spans="6:18">
      <c r="F298">
        <f t="shared" si="69"/>
        <v>29.600000000000151</v>
      </c>
      <c r="G298">
        <f t="shared" si="57"/>
        <v>326.95114001245236</v>
      </c>
      <c r="H298">
        <f t="shared" si="65"/>
        <v>1.5292357098384457</v>
      </c>
      <c r="I298" s="4">
        <f t="shared" si="58"/>
        <v>1.9999999999999999E-6</v>
      </c>
      <c r="J298" s="5">
        <f t="shared" si="66"/>
        <v>5.4703211009173772E-7</v>
      </c>
      <c r="K298" s="5">
        <f t="shared" si="67"/>
        <v>3.9417975802425652E-4</v>
      </c>
      <c r="L298" s="5">
        <f t="shared" si="61"/>
        <v>2.565497318099175E-10</v>
      </c>
      <c r="M298" s="6">
        <f t="shared" si="59"/>
        <v>2.7827361669733871E-6</v>
      </c>
      <c r="N298">
        <f t="shared" si="60"/>
        <v>2.1800000000000001E-4</v>
      </c>
      <c r="O298">
        <f t="shared" si="68"/>
        <v>0.15292357098384457</v>
      </c>
      <c r="P298">
        <f t="shared" si="62"/>
        <v>0.87205515547691426</v>
      </c>
      <c r="Q298">
        <f t="shared" si="63"/>
        <v>0.47749382993050515</v>
      </c>
      <c r="R298">
        <f t="shared" si="64"/>
        <v>0.47749382993050715</v>
      </c>
    </row>
    <row r="299" spans="6:18">
      <c r="F299">
        <f t="shared" si="69"/>
        <v>29.700000000000152</v>
      </c>
      <c r="G299">
        <f t="shared" si="57"/>
        <v>326.95114001245236</v>
      </c>
      <c r="H299">
        <f t="shared" si="65"/>
        <v>1.5292357098384457</v>
      </c>
      <c r="I299" s="4">
        <f t="shared" si="58"/>
        <v>1.9999999999999999E-6</v>
      </c>
      <c r="J299" s="5">
        <f t="shared" si="66"/>
        <v>5.4703211009173772E-7</v>
      </c>
      <c r="K299" s="5">
        <f t="shared" si="67"/>
        <v>3.9437975802425652E-4</v>
      </c>
      <c r="L299" s="5">
        <f t="shared" si="61"/>
        <v>2.569404366863127E-10</v>
      </c>
      <c r="M299" s="6">
        <f t="shared" si="59"/>
        <v>2.7855607078752899E-6</v>
      </c>
      <c r="N299">
        <f t="shared" si="60"/>
        <v>2.1800000000000001E-4</v>
      </c>
      <c r="O299">
        <f t="shared" si="68"/>
        <v>0.15292357098384457</v>
      </c>
      <c r="P299">
        <f t="shared" si="62"/>
        <v>0.87226291731377226</v>
      </c>
      <c r="Q299">
        <f t="shared" si="63"/>
        <v>0.47734287446699331</v>
      </c>
      <c r="R299">
        <f t="shared" si="64"/>
        <v>0.47734287446699525</v>
      </c>
    </row>
    <row r="300" spans="6:18">
      <c r="F300">
        <f t="shared" si="69"/>
        <v>29.800000000000153</v>
      </c>
      <c r="G300">
        <f t="shared" si="57"/>
        <v>326.95114001245236</v>
      </c>
      <c r="H300">
        <f t="shared" si="65"/>
        <v>1.5292357098384457</v>
      </c>
      <c r="I300" s="4">
        <f t="shared" si="58"/>
        <v>1.9999999999999999E-6</v>
      </c>
      <c r="J300" s="5">
        <f t="shared" si="66"/>
        <v>5.4703211009173772E-7</v>
      </c>
      <c r="K300" s="5">
        <f t="shared" si="67"/>
        <v>3.9457975802425653E-4</v>
      </c>
      <c r="L300" s="5">
        <f t="shared" si="61"/>
        <v>2.5733153803648407E-10</v>
      </c>
      <c r="M300" s="6">
        <f t="shared" si="59"/>
        <v>2.7883866815369754E-6</v>
      </c>
      <c r="N300">
        <f t="shared" si="60"/>
        <v>2.1800000000000001E-4</v>
      </c>
      <c r="O300">
        <f t="shared" si="68"/>
        <v>0.15292357098384457</v>
      </c>
      <c r="P300">
        <f t="shared" si="62"/>
        <v>0.87247025770539566</v>
      </c>
      <c r="Q300">
        <f t="shared" si="63"/>
        <v>0.47719222521689209</v>
      </c>
      <c r="R300">
        <f t="shared" si="64"/>
        <v>0.47719222521689403</v>
      </c>
    </row>
    <row r="301" spans="6:18">
      <c r="F301">
        <f t="shared" si="69"/>
        <v>29.900000000000155</v>
      </c>
      <c r="G301">
        <f t="shared" si="57"/>
        <v>326.95114001245236</v>
      </c>
      <c r="H301">
        <f t="shared" si="65"/>
        <v>1.5292357098384457</v>
      </c>
      <c r="I301" s="4">
        <f t="shared" si="58"/>
        <v>1.9999999999999999E-6</v>
      </c>
      <c r="J301" s="5">
        <f t="shared" si="66"/>
        <v>5.4703211009173772E-7</v>
      </c>
      <c r="K301" s="5">
        <f t="shared" si="67"/>
        <v>3.9477975802425653E-4</v>
      </c>
      <c r="L301" s="5">
        <f t="shared" si="61"/>
        <v>2.5772303606149352E-10</v>
      </c>
      <c r="M301" s="6">
        <f t="shared" si="59"/>
        <v>2.7912140879584436E-6</v>
      </c>
      <c r="N301">
        <f t="shared" si="60"/>
        <v>2.1800000000000001E-4</v>
      </c>
      <c r="O301">
        <f t="shared" si="68"/>
        <v>0.15292357098384457</v>
      </c>
      <c r="P301">
        <f t="shared" si="62"/>
        <v>0.87267717771987152</v>
      </c>
      <c r="Q301">
        <f t="shared" si="63"/>
        <v>0.4770418814041521</v>
      </c>
      <c r="R301">
        <f t="shared" si="64"/>
        <v>0.47704188140415404</v>
      </c>
    </row>
    <row r="302" spans="6:18">
      <c r="F302">
        <f t="shared" si="69"/>
        <v>30.000000000000156</v>
      </c>
      <c r="G302">
        <f t="shared" si="57"/>
        <v>326.95114001245236</v>
      </c>
      <c r="H302">
        <f t="shared" si="65"/>
        <v>1.5292357098384457</v>
      </c>
      <c r="I302" s="4">
        <f t="shared" si="58"/>
        <v>1.9999999999999999E-6</v>
      </c>
      <c r="J302" s="5">
        <f t="shared" si="66"/>
        <v>5.4703211009173772E-7</v>
      </c>
      <c r="K302" s="5">
        <f t="shared" si="67"/>
        <v>3.9497975802425654E-4</v>
      </c>
      <c r="L302" s="5">
        <f t="shared" si="61"/>
        <v>2.5811493096240302E-10</v>
      </c>
      <c r="M302" s="6">
        <f t="shared" si="59"/>
        <v>2.7940429271396933E-6</v>
      </c>
      <c r="N302">
        <f t="shared" si="60"/>
        <v>2.1800000000000001E-4</v>
      </c>
      <c r="O302">
        <f t="shared" si="68"/>
        <v>0.15292357098384457</v>
      </c>
      <c r="P302">
        <f t="shared" si="62"/>
        <v>0.87288367842203896</v>
      </c>
      <c r="Q302">
        <f t="shared" si="63"/>
        <v>0.4768918422550828</v>
      </c>
      <c r="R302">
        <f t="shared" si="64"/>
        <v>0.47689184225508474</v>
      </c>
    </row>
    <row r="303" spans="6:18">
      <c r="F303">
        <f t="shared" si="69"/>
        <v>30.100000000000158</v>
      </c>
      <c r="G303">
        <f t="shared" si="57"/>
        <v>326.95114001245236</v>
      </c>
      <c r="H303">
        <f t="shared" si="65"/>
        <v>1.5292357098384457</v>
      </c>
      <c r="I303" s="4">
        <f t="shared" si="58"/>
        <v>1.9999999999999999E-6</v>
      </c>
      <c r="J303" s="5">
        <f t="shared" si="66"/>
        <v>5.4703211009173772E-7</v>
      </c>
      <c r="K303" s="5">
        <f t="shared" si="67"/>
        <v>3.9517975802425654E-4</v>
      </c>
      <c r="L303" s="5">
        <f t="shared" si="61"/>
        <v>2.5850722294027448E-10</v>
      </c>
      <c r="M303" s="6">
        <f t="shared" si="59"/>
        <v>2.7968731990807266E-6</v>
      </c>
      <c r="N303">
        <f t="shared" si="60"/>
        <v>2.1800000000000001E-4</v>
      </c>
      <c r="O303">
        <f t="shared" si="68"/>
        <v>0.15292357098384457</v>
      </c>
      <c r="P303">
        <f t="shared" si="62"/>
        <v>0.87308976087350276</v>
      </c>
      <c r="Q303">
        <f t="shared" si="63"/>
        <v>0.47674210699834418</v>
      </c>
      <c r="R303">
        <f t="shared" si="64"/>
        <v>0.47674210699834618</v>
      </c>
    </row>
    <row r="304" spans="6:18">
      <c r="F304">
        <f t="shared" si="69"/>
        <v>30.200000000000159</v>
      </c>
      <c r="G304">
        <f t="shared" si="57"/>
        <v>326.95114001245236</v>
      </c>
      <c r="H304">
        <f t="shared" si="65"/>
        <v>1.5292357098384457</v>
      </c>
      <c r="I304" s="4">
        <f t="shared" si="58"/>
        <v>1.9999999999999999E-6</v>
      </c>
      <c r="J304" s="5">
        <f t="shared" si="66"/>
        <v>5.4703211009173772E-7</v>
      </c>
      <c r="K304" s="5">
        <f t="shared" si="67"/>
        <v>3.9537975802425655E-4</v>
      </c>
      <c r="L304" s="5">
        <f t="shared" si="61"/>
        <v>2.5889991219616977E-10</v>
      </c>
      <c r="M304" s="6">
        <f t="shared" si="59"/>
        <v>2.7997049037815418E-6</v>
      </c>
      <c r="N304">
        <f t="shared" si="60"/>
        <v>2.1800000000000001E-4</v>
      </c>
      <c r="O304">
        <f t="shared" si="68"/>
        <v>0.15292357098384457</v>
      </c>
      <c r="P304">
        <f t="shared" si="62"/>
        <v>0.87329542613264377</v>
      </c>
      <c r="Q304">
        <f t="shared" si="63"/>
        <v>0.47659267486493861</v>
      </c>
      <c r="R304">
        <f t="shared" si="64"/>
        <v>0.47659267486494061</v>
      </c>
    </row>
    <row r="305" spans="6:18">
      <c r="F305">
        <f t="shared" si="69"/>
        <v>30.300000000000161</v>
      </c>
      <c r="G305">
        <f t="shared" si="57"/>
        <v>326.95114001245236</v>
      </c>
      <c r="H305">
        <f t="shared" si="65"/>
        <v>1.5292357098384457</v>
      </c>
      <c r="I305" s="4">
        <f t="shared" si="58"/>
        <v>1.9999999999999999E-6</v>
      </c>
      <c r="J305" s="5">
        <f t="shared" si="66"/>
        <v>5.4703211009173772E-7</v>
      </c>
      <c r="K305" s="5">
        <f t="shared" si="67"/>
        <v>3.9557975802425655E-4</v>
      </c>
      <c r="L305" s="5">
        <f t="shared" si="61"/>
        <v>2.5929299893115094E-10</v>
      </c>
      <c r="M305" s="6">
        <f t="shared" si="59"/>
        <v>2.8025380412421401E-6</v>
      </c>
      <c r="N305">
        <f t="shared" si="60"/>
        <v>2.1800000000000001E-4</v>
      </c>
      <c r="O305">
        <f t="shared" si="68"/>
        <v>0.15292357098384457</v>
      </c>
      <c r="P305">
        <f t="shared" si="62"/>
        <v>0.8735006752546306</v>
      </c>
      <c r="Q305">
        <f t="shared" si="63"/>
        <v>0.4764435450882023</v>
      </c>
      <c r="R305">
        <f t="shared" si="64"/>
        <v>0.4764435450882043</v>
      </c>
    </row>
    <row r="306" spans="6:18">
      <c r="F306">
        <f t="shared" si="69"/>
        <v>30.400000000000162</v>
      </c>
      <c r="G306">
        <f t="shared" si="57"/>
        <v>326.95114001245236</v>
      </c>
      <c r="H306">
        <f t="shared" si="65"/>
        <v>1.5292357098384457</v>
      </c>
      <c r="I306" s="4">
        <f t="shared" si="58"/>
        <v>1.9999999999999999E-6</v>
      </c>
      <c r="J306" s="5">
        <f t="shared" si="66"/>
        <v>5.4703211009173772E-7</v>
      </c>
      <c r="K306" s="5">
        <f t="shared" si="67"/>
        <v>3.9577975802425656E-4</v>
      </c>
      <c r="L306" s="5">
        <f t="shared" si="61"/>
        <v>2.5968648334627986E-10</v>
      </c>
      <c r="M306" s="6">
        <f t="shared" si="59"/>
        <v>2.8053726114625208E-6</v>
      </c>
      <c r="N306">
        <f t="shared" si="60"/>
        <v>2.1800000000000001E-4</v>
      </c>
      <c r="O306">
        <f t="shared" si="68"/>
        <v>0.15292357098384457</v>
      </c>
      <c r="P306">
        <f t="shared" si="62"/>
        <v>0.87370550929143109</v>
      </c>
      <c r="Q306">
        <f t="shared" si="63"/>
        <v>0.47629471690379716</v>
      </c>
      <c r="R306">
        <f t="shared" si="64"/>
        <v>0.47629471690379915</v>
      </c>
    </row>
    <row r="307" spans="6:18">
      <c r="F307">
        <f t="shared" si="69"/>
        <v>30.500000000000163</v>
      </c>
      <c r="G307">
        <f t="shared" si="57"/>
        <v>326.95114001245236</v>
      </c>
      <c r="H307">
        <f t="shared" si="65"/>
        <v>1.5292357098384457</v>
      </c>
      <c r="I307" s="4">
        <f t="shared" si="58"/>
        <v>1.9999999999999999E-6</v>
      </c>
      <c r="J307" s="5">
        <f t="shared" si="66"/>
        <v>5.4703211009173772E-7</v>
      </c>
      <c r="K307" s="5">
        <f t="shared" si="67"/>
        <v>3.9597975802425656E-4</v>
      </c>
      <c r="L307" s="5">
        <f t="shared" si="61"/>
        <v>2.6008036564261844E-10</v>
      </c>
      <c r="M307" s="6">
        <f t="shared" si="59"/>
        <v>2.8082086144426837E-6</v>
      </c>
      <c r="N307">
        <f t="shared" si="60"/>
        <v>2.1800000000000001E-4</v>
      </c>
      <c r="O307">
        <f t="shared" si="68"/>
        <v>0.15292357098384457</v>
      </c>
      <c r="P307">
        <f t="shared" si="62"/>
        <v>0.87390992929182343</v>
      </c>
      <c r="Q307">
        <f t="shared" si="63"/>
        <v>0.47614618954970256</v>
      </c>
      <c r="R307">
        <f t="shared" si="64"/>
        <v>0.47614618954970456</v>
      </c>
    </row>
    <row r="308" spans="6:18">
      <c r="F308">
        <f t="shared" si="69"/>
        <v>30.600000000000165</v>
      </c>
      <c r="G308">
        <f t="shared" si="57"/>
        <v>326.95114001245236</v>
      </c>
      <c r="H308">
        <f t="shared" si="65"/>
        <v>1.5292357098384457</v>
      </c>
      <c r="I308" s="4">
        <f t="shared" si="58"/>
        <v>1.9999999999999999E-6</v>
      </c>
      <c r="J308" s="5">
        <f t="shared" si="66"/>
        <v>5.4703211009173772E-7</v>
      </c>
      <c r="K308" s="5">
        <f t="shared" si="67"/>
        <v>3.9617975802425657E-4</v>
      </c>
      <c r="L308" s="5">
        <f t="shared" si="61"/>
        <v>2.604746460212286E-10</v>
      </c>
      <c r="M308" s="6">
        <f t="shared" si="59"/>
        <v>2.811046050182629E-6</v>
      </c>
      <c r="N308">
        <f t="shared" si="60"/>
        <v>2.1800000000000001E-4</v>
      </c>
      <c r="O308">
        <f t="shared" si="68"/>
        <v>0.15292357098384457</v>
      </c>
      <c r="P308">
        <f t="shared" si="62"/>
        <v>0.87411393630140766</v>
      </c>
      <c r="Q308">
        <f t="shared" si="63"/>
        <v>0.47599796226620722</v>
      </c>
      <c r="R308">
        <f t="shared" si="64"/>
        <v>0.47599796226620922</v>
      </c>
    </row>
    <row r="309" spans="6:18">
      <c r="F309">
        <f t="shared" si="69"/>
        <v>30.700000000000166</v>
      </c>
      <c r="G309">
        <f t="shared" si="57"/>
        <v>326.95114001245236</v>
      </c>
      <c r="H309">
        <f t="shared" si="65"/>
        <v>1.5292357098384457</v>
      </c>
      <c r="I309" s="4">
        <f t="shared" si="58"/>
        <v>1.9999999999999999E-6</v>
      </c>
      <c r="J309" s="5">
        <f t="shared" si="66"/>
        <v>5.4703211009173772E-7</v>
      </c>
      <c r="K309" s="5">
        <f t="shared" si="67"/>
        <v>3.9637975802425657E-4</v>
      </c>
      <c r="L309" s="5">
        <f t="shared" si="61"/>
        <v>2.6086932468317234E-10</v>
      </c>
      <c r="M309" s="6">
        <f t="shared" si="59"/>
        <v>2.8138849186823575E-6</v>
      </c>
      <c r="N309">
        <f t="shared" si="60"/>
        <v>2.1800000000000001E-4</v>
      </c>
      <c r="O309">
        <f t="shared" si="68"/>
        <v>0.15292357098384457</v>
      </c>
      <c r="P309">
        <f t="shared" si="62"/>
        <v>0.87431753136261625</v>
      </c>
      <c r="Q309">
        <f t="shared" si="63"/>
        <v>0.47585003429590089</v>
      </c>
      <c r="R309">
        <f t="shared" si="64"/>
        <v>0.47585003429590289</v>
      </c>
    </row>
    <row r="310" spans="6:18">
      <c r="F310">
        <f t="shared" si="69"/>
        <v>30.800000000000168</v>
      </c>
      <c r="G310">
        <f t="shared" si="57"/>
        <v>326.95114001245236</v>
      </c>
      <c r="H310">
        <f t="shared" si="65"/>
        <v>1.5292357098384457</v>
      </c>
      <c r="I310" s="4">
        <f t="shared" si="58"/>
        <v>1.9999999999999999E-6</v>
      </c>
      <c r="J310" s="5">
        <f t="shared" si="66"/>
        <v>5.4703211009173772E-7</v>
      </c>
      <c r="K310" s="5">
        <f t="shared" si="67"/>
        <v>3.9657975802425658E-4</v>
      </c>
      <c r="L310" s="5">
        <f t="shared" si="61"/>
        <v>2.6126440182951159E-10</v>
      </c>
      <c r="M310" s="6">
        <f t="shared" si="59"/>
        <v>2.8167252199418691E-6</v>
      </c>
      <c r="N310">
        <f t="shared" si="60"/>
        <v>2.1800000000000001E-4</v>
      </c>
      <c r="O310">
        <f t="shared" si="68"/>
        <v>0.15292357098384457</v>
      </c>
      <c r="P310">
        <f t="shared" si="62"/>
        <v>0.87452071551472665</v>
      </c>
      <c r="Q310">
        <f t="shared" si="63"/>
        <v>0.47570240488366633</v>
      </c>
      <c r="R310">
        <f t="shared" si="64"/>
        <v>0.47570240488366833</v>
      </c>
    </row>
    <row r="311" spans="6:18">
      <c r="F311">
        <f t="shared" si="69"/>
        <v>30.900000000000169</v>
      </c>
      <c r="G311">
        <f t="shared" si="57"/>
        <v>326.95114001245236</v>
      </c>
      <c r="H311">
        <f t="shared" si="65"/>
        <v>1.5292357098384457</v>
      </c>
      <c r="I311" s="4">
        <f t="shared" si="58"/>
        <v>1.9999999999999999E-6</v>
      </c>
      <c r="J311" s="5">
        <f t="shared" si="66"/>
        <v>5.4703211009173772E-7</v>
      </c>
      <c r="K311" s="5">
        <f t="shared" si="67"/>
        <v>3.9677975802425658E-4</v>
      </c>
      <c r="L311" s="5">
        <f t="shared" si="61"/>
        <v>2.6165987766130816E-10</v>
      </c>
      <c r="M311" s="6">
        <f t="shared" si="59"/>
        <v>2.8195669539611621E-6</v>
      </c>
      <c r="N311">
        <f t="shared" si="60"/>
        <v>2.1800000000000001E-4</v>
      </c>
      <c r="O311">
        <f t="shared" si="68"/>
        <v>0.15292357098384457</v>
      </c>
      <c r="P311">
        <f t="shared" si="62"/>
        <v>0.87472348979387116</v>
      </c>
      <c r="Q311">
        <f t="shared" si="63"/>
        <v>0.47555507327667118</v>
      </c>
      <c r="R311">
        <f t="shared" si="64"/>
        <v>0.47555507327667318</v>
      </c>
    </row>
    <row r="312" spans="6:18">
      <c r="F312">
        <f t="shared" si="69"/>
        <v>31.000000000000171</v>
      </c>
      <c r="G312">
        <f t="shared" si="57"/>
        <v>326.95114001245236</v>
      </c>
      <c r="H312">
        <f t="shared" si="65"/>
        <v>1.5292357098384457</v>
      </c>
      <c r="I312" s="4">
        <f t="shared" si="58"/>
        <v>1.9999999999999999E-6</v>
      </c>
      <c r="J312" s="5">
        <f t="shared" si="66"/>
        <v>5.4703211009173772E-7</v>
      </c>
      <c r="K312" s="5">
        <f t="shared" si="67"/>
        <v>3.9697975802425659E-4</v>
      </c>
      <c r="L312" s="5">
        <f t="shared" si="61"/>
        <v>2.6205575237962405E-10</v>
      </c>
      <c r="M312" s="6">
        <f t="shared" si="59"/>
        <v>2.8224101207402379E-6</v>
      </c>
      <c r="N312">
        <f t="shared" si="60"/>
        <v>2.1800000000000001E-4</v>
      </c>
      <c r="O312">
        <f t="shared" si="68"/>
        <v>0.15292357098384457</v>
      </c>
      <c r="P312">
        <f t="shared" si="62"/>
        <v>0.874925855233048</v>
      </c>
      <c r="Q312">
        <f t="shared" si="63"/>
        <v>0.47540803872435994</v>
      </c>
      <c r="R312">
        <f t="shared" si="64"/>
        <v>0.47540803872436194</v>
      </c>
    </row>
    <row r="313" spans="6:18">
      <c r="F313">
        <f t="shared" si="69"/>
        <v>31.100000000000172</v>
      </c>
      <c r="G313">
        <f t="shared" si="57"/>
        <v>326.95114001245236</v>
      </c>
      <c r="H313">
        <f t="shared" si="65"/>
        <v>1.5292357098384457</v>
      </c>
      <c r="I313" s="4">
        <f t="shared" si="58"/>
        <v>1.9999999999999999E-6</v>
      </c>
      <c r="J313" s="5">
        <f t="shared" si="66"/>
        <v>5.4703211009173772E-7</v>
      </c>
      <c r="K313" s="5">
        <f t="shared" si="67"/>
        <v>3.9717975802425659E-4</v>
      </c>
      <c r="L313" s="5">
        <f t="shared" si="61"/>
        <v>2.6245202618552123E-10</v>
      </c>
      <c r="M313" s="6">
        <f t="shared" si="59"/>
        <v>2.8252547202790969E-6</v>
      </c>
      <c r="N313">
        <f t="shared" si="60"/>
        <v>2.1800000000000001E-4</v>
      </c>
      <c r="O313">
        <f t="shared" si="68"/>
        <v>0.15292357098384457</v>
      </c>
      <c r="P313">
        <f t="shared" si="62"/>
        <v>0.87512781286213381</v>
      </c>
      <c r="Q313">
        <f t="shared" si="63"/>
        <v>0.47526130047844584</v>
      </c>
      <c r="R313">
        <f t="shared" si="64"/>
        <v>0.47526130047844789</v>
      </c>
    </row>
    <row r="314" spans="6:18">
      <c r="F314">
        <f t="shared" si="69"/>
        <v>31.200000000000173</v>
      </c>
      <c r="G314">
        <f t="shared" si="57"/>
        <v>326.95114001245236</v>
      </c>
      <c r="H314">
        <f t="shared" si="65"/>
        <v>1.5292357098384457</v>
      </c>
      <c r="I314" s="4">
        <f t="shared" si="58"/>
        <v>1.9999999999999999E-6</v>
      </c>
      <c r="J314" s="5">
        <f t="shared" si="66"/>
        <v>5.4703211009173772E-7</v>
      </c>
      <c r="K314" s="5">
        <f t="shared" si="67"/>
        <v>3.973797580242566E-4</v>
      </c>
      <c r="L314" s="5">
        <f t="shared" si="61"/>
        <v>2.6284869928006168E-10</v>
      </c>
      <c r="M314" s="6">
        <f t="shared" si="59"/>
        <v>2.8281007525777386E-6</v>
      </c>
      <c r="N314">
        <f t="shared" si="60"/>
        <v>2.1800000000000001E-4</v>
      </c>
      <c r="O314">
        <f t="shared" si="68"/>
        <v>0.15292357098384457</v>
      </c>
      <c r="P314">
        <f t="shared" si="62"/>
        <v>0.87532936370789294</v>
      </c>
      <c r="Q314">
        <f t="shared" si="63"/>
        <v>0.47511485779290302</v>
      </c>
      <c r="R314">
        <f t="shared" si="64"/>
        <v>0.47511485779290508</v>
      </c>
    </row>
    <row r="315" spans="6:18">
      <c r="F315">
        <f t="shared" si="69"/>
        <v>31.300000000000175</v>
      </c>
      <c r="G315">
        <f t="shared" si="57"/>
        <v>326.95114001245236</v>
      </c>
      <c r="H315">
        <f t="shared" si="65"/>
        <v>1.5292357098384457</v>
      </c>
      <c r="I315" s="4">
        <f t="shared" si="58"/>
        <v>1.9999999999999999E-6</v>
      </c>
      <c r="J315" s="5">
        <f t="shared" si="66"/>
        <v>5.4703211009173772E-7</v>
      </c>
      <c r="K315" s="5">
        <f t="shared" si="67"/>
        <v>3.975797580242566E-4</v>
      </c>
      <c r="L315" s="5">
        <f t="shared" si="61"/>
        <v>2.6324577186430718E-10</v>
      </c>
      <c r="M315" s="6">
        <f t="shared" si="59"/>
        <v>2.8309482176361626E-6</v>
      </c>
      <c r="N315">
        <f t="shared" si="60"/>
        <v>2.1800000000000001E-4</v>
      </c>
      <c r="O315">
        <f t="shared" si="68"/>
        <v>0.15292357098384457</v>
      </c>
      <c r="P315">
        <f t="shared" si="62"/>
        <v>0.8755305087939893</v>
      </c>
      <c r="Q315">
        <f t="shared" si="63"/>
        <v>0.47496870992395834</v>
      </c>
      <c r="R315">
        <f t="shared" si="64"/>
        <v>0.4749687099239604</v>
      </c>
    </row>
    <row r="316" spans="6:18">
      <c r="F316">
        <f t="shared" si="69"/>
        <v>31.400000000000176</v>
      </c>
      <c r="G316">
        <f t="shared" si="57"/>
        <v>326.95114001245236</v>
      </c>
      <c r="H316">
        <f t="shared" si="65"/>
        <v>1.5292357098384457</v>
      </c>
      <c r="I316" s="4">
        <f t="shared" si="58"/>
        <v>1.9999999999999999E-6</v>
      </c>
      <c r="J316" s="5">
        <f t="shared" si="66"/>
        <v>5.4703211009173772E-7</v>
      </c>
      <c r="K316" s="5">
        <f t="shared" si="67"/>
        <v>3.9777975802425661E-4</v>
      </c>
      <c r="L316" s="5">
        <f t="shared" si="61"/>
        <v>2.6364324413931967E-10</v>
      </c>
      <c r="M316" s="6">
        <f t="shared" si="59"/>
        <v>2.8337971154543685E-6</v>
      </c>
      <c r="N316">
        <f t="shared" si="60"/>
        <v>2.1800000000000001E-4</v>
      </c>
      <c r="O316">
        <f t="shared" si="68"/>
        <v>0.15292357098384457</v>
      </c>
      <c r="P316">
        <f t="shared" si="62"/>
        <v>0.87573124914099698</v>
      </c>
      <c r="Q316">
        <f t="shared" si="63"/>
        <v>0.47482285613008363</v>
      </c>
      <c r="R316">
        <f t="shared" si="64"/>
        <v>0.47482285613008568</v>
      </c>
    </row>
    <row r="317" spans="6:18">
      <c r="F317">
        <f t="shared" si="69"/>
        <v>31.500000000000178</v>
      </c>
      <c r="G317">
        <f t="shared" si="57"/>
        <v>326.95114001245236</v>
      </c>
      <c r="H317">
        <f t="shared" si="65"/>
        <v>1.5292357098384457</v>
      </c>
      <c r="I317" s="4">
        <f t="shared" si="58"/>
        <v>1.9999999999999999E-6</v>
      </c>
      <c r="J317" s="5">
        <f t="shared" si="66"/>
        <v>5.4703211009173772E-7</v>
      </c>
      <c r="K317" s="5">
        <f t="shared" si="67"/>
        <v>3.9797975802425661E-4</v>
      </c>
      <c r="L317" s="5">
        <f t="shared" si="61"/>
        <v>2.640411163061612E-10</v>
      </c>
      <c r="M317" s="6">
        <f t="shared" si="59"/>
        <v>2.8366474460323575E-6</v>
      </c>
      <c r="N317">
        <f t="shared" si="60"/>
        <v>2.1800000000000001E-4</v>
      </c>
      <c r="O317">
        <f t="shared" si="68"/>
        <v>0.15292357098384457</v>
      </c>
      <c r="P317">
        <f t="shared" si="62"/>
        <v>0.8759315857664115</v>
      </c>
      <c r="Q317">
        <f t="shared" si="63"/>
        <v>0.47467729567198769</v>
      </c>
      <c r="R317">
        <f t="shared" si="64"/>
        <v>0.47467729567198974</v>
      </c>
    </row>
    <row r="318" spans="6:18">
      <c r="F318">
        <f t="shared" si="69"/>
        <v>31.600000000000179</v>
      </c>
      <c r="G318">
        <f t="shared" si="57"/>
        <v>326.95114001245236</v>
      </c>
      <c r="H318">
        <f t="shared" si="65"/>
        <v>1.5292357098384457</v>
      </c>
      <c r="I318" s="4">
        <f t="shared" si="58"/>
        <v>1.9999999999999999E-6</v>
      </c>
      <c r="J318" s="5">
        <f t="shared" si="66"/>
        <v>5.4703211009173772E-7</v>
      </c>
      <c r="K318" s="5">
        <f t="shared" si="67"/>
        <v>3.9817975802425662E-4</v>
      </c>
      <c r="L318" s="5">
        <f t="shared" si="61"/>
        <v>2.6443938856589365E-10</v>
      </c>
      <c r="M318" s="6">
        <f t="shared" si="59"/>
        <v>2.8394992093701289E-6</v>
      </c>
      <c r="N318">
        <f t="shared" si="60"/>
        <v>2.1800000000000001E-4</v>
      </c>
      <c r="O318">
        <f t="shared" si="68"/>
        <v>0.15292357098384457</v>
      </c>
      <c r="P318">
        <f t="shared" si="62"/>
        <v>0.87613151968466063</v>
      </c>
      <c r="Q318">
        <f t="shared" si="63"/>
        <v>0.47453202781260845</v>
      </c>
      <c r="R318">
        <f t="shared" si="64"/>
        <v>0.4745320278126105</v>
      </c>
    </row>
    <row r="319" spans="6:18">
      <c r="F319">
        <f t="shared" si="69"/>
        <v>31.70000000000018</v>
      </c>
      <c r="G319">
        <f t="shared" si="57"/>
        <v>326.95114001245236</v>
      </c>
      <c r="H319">
        <f t="shared" si="65"/>
        <v>1.5292357098384457</v>
      </c>
      <c r="I319" s="4">
        <f t="shared" si="58"/>
        <v>1.9999999999999999E-6</v>
      </c>
      <c r="J319" s="5">
        <f t="shared" si="66"/>
        <v>5.4703211009173772E-7</v>
      </c>
      <c r="K319" s="5">
        <f t="shared" si="67"/>
        <v>3.9837975802425662E-4</v>
      </c>
      <c r="L319" s="5">
        <f t="shared" si="61"/>
        <v>2.6483806111957896E-10</v>
      </c>
      <c r="M319" s="6">
        <f t="shared" si="59"/>
        <v>2.8423524054676834E-6</v>
      </c>
      <c r="N319">
        <f t="shared" si="60"/>
        <v>2.1800000000000001E-4</v>
      </c>
      <c r="O319">
        <f t="shared" si="68"/>
        <v>0.15292357098384457</v>
      </c>
      <c r="P319">
        <f t="shared" si="62"/>
        <v>0.87633105190711447</v>
      </c>
      <c r="Q319">
        <f t="shared" si="63"/>
        <v>0.47438705181710517</v>
      </c>
      <c r="R319">
        <f t="shared" si="64"/>
        <v>0.47438705181710722</v>
      </c>
    </row>
    <row r="320" spans="6:18">
      <c r="F320">
        <f t="shared" si="69"/>
        <v>31.800000000000182</v>
      </c>
      <c r="G320">
        <f t="shared" si="57"/>
        <v>326.95114001245236</v>
      </c>
      <c r="H320">
        <f t="shared" si="65"/>
        <v>1.5292357098384457</v>
      </c>
      <c r="I320" s="4">
        <f t="shared" si="58"/>
        <v>1.9999999999999999E-6</v>
      </c>
      <c r="J320" s="5">
        <f t="shared" si="66"/>
        <v>5.4703211009173772E-7</v>
      </c>
      <c r="K320" s="5">
        <f t="shared" si="67"/>
        <v>3.9857975802425663E-4</v>
      </c>
      <c r="L320" s="5">
        <f t="shared" si="61"/>
        <v>2.6523713416827895E-10</v>
      </c>
      <c r="M320" s="6">
        <f t="shared" si="59"/>
        <v>2.8452070343250203E-6</v>
      </c>
      <c r="N320">
        <f t="shared" si="60"/>
        <v>2.1800000000000001E-4</v>
      </c>
      <c r="O320">
        <f t="shared" si="68"/>
        <v>0.15292357098384457</v>
      </c>
      <c r="P320">
        <f t="shared" si="62"/>
        <v>0.87653018344209654</v>
      </c>
      <c r="Q320">
        <f t="shared" si="63"/>
        <v>0.4742423669528506</v>
      </c>
      <c r="R320">
        <f t="shared" si="64"/>
        <v>0.4742423669528526</v>
      </c>
    </row>
    <row r="321" spans="6:18">
      <c r="F321">
        <f t="shared" si="69"/>
        <v>31.900000000000183</v>
      </c>
      <c r="G321">
        <f t="shared" si="57"/>
        <v>326.95114001245236</v>
      </c>
      <c r="H321">
        <f t="shared" si="65"/>
        <v>1.5292357098384457</v>
      </c>
      <c r="I321" s="4">
        <f t="shared" si="58"/>
        <v>1.9999999999999999E-6</v>
      </c>
      <c r="J321" s="5">
        <f t="shared" si="66"/>
        <v>5.4703211009173772E-7</v>
      </c>
      <c r="K321" s="5">
        <f t="shared" si="67"/>
        <v>3.9877975802425663E-4</v>
      </c>
      <c r="L321" s="5">
        <f t="shared" si="61"/>
        <v>2.6563660791305565E-10</v>
      </c>
      <c r="M321" s="6">
        <f t="shared" si="59"/>
        <v>2.848063095942139E-6</v>
      </c>
      <c r="N321">
        <f t="shared" si="60"/>
        <v>2.1800000000000001E-4</v>
      </c>
      <c r="O321">
        <f t="shared" si="68"/>
        <v>0.15292357098384457</v>
      </c>
      <c r="P321">
        <f t="shared" si="62"/>
        <v>0.87672891529489505</v>
      </c>
      <c r="Q321">
        <f t="shared" si="63"/>
        <v>0.47409797248942309</v>
      </c>
      <c r="R321">
        <f t="shared" si="64"/>
        <v>0.47409797248942515</v>
      </c>
    </row>
    <row r="322" spans="6:18">
      <c r="F322">
        <f t="shared" si="69"/>
        <v>32.000000000000185</v>
      </c>
      <c r="G322">
        <f t="shared" ref="G322:G385" si="70">Tc+R_*F322</f>
        <v>326.95114001245236</v>
      </c>
      <c r="H322">
        <f t="shared" si="65"/>
        <v>1.5292357098384457</v>
      </c>
      <c r="I322" s="4">
        <f t="shared" ref="I322:I385" si="71">we</f>
        <v>1.9999999999999999E-6</v>
      </c>
      <c r="J322" s="5">
        <f t="shared" si="66"/>
        <v>5.4703211009173772E-7</v>
      </c>
      <c r="K322" s="5">
        <f t="shared" si="67"/>
        <v>3.9897975802425663E-4</v>
      </c>
      <c r="L322" s="5">
        <f t="shared" si="61"/>
        <v>2.6603648255497105E-10</v>
      </c>
      <c r="M322" s="6">
        <f t="shared" ref="M322:M385" si="72">f2_*f3_/f1_/K322*L322</f>
        <v>2.8509205903190409E-6</v>
      </c>
      <c r="N322">
        <f t="shared" ref="N322:N385" si="73">del_dl</f>
        <v>2.1800000000000001E-4</v>
      </c>
      <c r="O322">
        <f t="shared" si="68"/>
        <v>0.15292357098384457</v>
      </c>
      <c r="P322">
        <f t="shared" si="62"/>
        <v>0.87692724846777315</v>
      </c>
      <c r="Q322">
        <f t="shared" si="63"/>
        <v>0.47395386769859915</v>
      </c>
      <c r="R322">
        <f t="shared" si="64"/>
        <v>0.47395386769860121</v>
      </c>
    </row>
    <row r="323" spans="6:18">
      <c r="F323">
        <f t="shared" si="69"/>
        <v>32.100000000000186</v>
      </c>
      <c r="G323">
        <f t="shared" si="70"/>
        <v>326.95114001245236</v>
      </c>
      <c r="H323">
        <f t="shared" si="65"/>
        <v>1.5292357098384457</v>
      </c>
      <c r="I323" s="4">
        <f t="shared" si="71"/>
        <v>1.9999999999999999E-6</v>
      </c>
      <c r="J323" s="5">
        <f t="shared" si="66"/>
        <v>5.4703211009173772E-7</v>
      </c>
      <c r="K323" s="5">
        <f t="shared" si="67"/>
        <v>3.9917975802425664E-4</v>
      </c>
      <c r="L323" s="5">
        <f t="shared" ref="L323:L386" si="74">K323^3*4/3*PI()</f>
        <v>2.6643675829508693E-10</v>
      </c>
      <c r="M323" s="6">
        <f t="shared" si="72"/>
        <v>2.8537795174557251E-6</v>
      </c>
      <c r="N323">
        <f t="shared" si="73"/>
        <v>2.1800000000000001E-4</v>
      </c>
      <c r="O323">
        <f t="shared" si="68"/>
        <v>0.15292357098384457</v>
      </c>
      <c r="P323">
        <f t="shared" ref="P323:P386" si="75">R323*O323+(1-R323)*H323</f>
        <v>0.87712518395997929</v>
      </c>
      <c r="Q323">
        <f t="shared" ref="Q323:Q386" si="76">Q322+pl/ps*Dl/N322*((Tc-Tf)/ml-Co)/H322/(1-kpart)*M322*dt/L322-Q322*3/K322*we*dt</f>
        <v>0.47381005185434544</v>
      </c>
      <c r="R323">
        <f t="shared" ref="R323:R386" si="77">esidtGeral(R322,K322,MAX(I322,J322),pl,ps,kpart,H322,(H323-H322)/dt,M322,L322,Dl,N322,Co,dt)</f>
        <v>0.47381005185434744</v>
      </c>
    </row>
    <row r="324" spans="6:18">
      <c r="F324">
        <f t="shared" si="69"/>
        <v>32.200000000000188</v>
      </c>
      <c r="G324">
        <f t="shared" si="70"/>
        <v>326.95114001245236</v>
      </c>
      <c r="H324">
        <f t="shared" si="65"/>
        <v>1.5292357098384457</v>
      </c>
      <c r="I324" s="4">
        <f t="shared" si="71"/>
        <v>1.9999999999999999E-6</v>
      </c>
      <c r="J324" s="5">
        <f t="shared" si="66"/>
        <v>5.4703211009173772E-7</v>
      </c>
      <c r="K324" s="5">
        <f t="shared" si="67"/>
        <v>3.9937975802425664E-4</v>
      </c>
      <c r="L324" s="5">
        <f t="shared" si="74"/>
        <v>2.6683743533446534E-10</v>
      </c>
      <c r="M324" s="6">
        <f t="shared" si="72"/>
        <v>2.8566398773521921E-6</v>
      </c>
      <c r="N324">
        <f t="shared" si="73"/>
        <v>2.1800000000000001E-4</v>
      </c>
      <c r="O324">
        <f t="shared" si="68"/>
        <v>0.15292357098384457</v>
      </c>
      <c r="P324">
        <f t="shared" si="75"/>
        <v>0.87732272276775802</v>
      </c>
      <c r="Q324">
        <f t="shared" si="76"/>
        <v>0.47366652423281114</v>
      </c>
      <c r="R324">
        <f t="shared" si="77"/>
        <v>0.47366652423281314</v>
      </c>
    </row>
    <row r="325" spans="6:18">
      <c r="F325">
        <f t="shared" si="69"/>
        <v>32.300000000000189</v>
      </c>
      <c r="G325">
        <f t="shared" si="70"/>
        <v>326.95114001245236</v>
      </c>
      <c r="H325">
        <f t="shared" si="65"/>
        <v>1.5292357098384457</v>
      </c>
      <c r="I325" s="4">
        <f t="shared" si="71"/>
        <v>1.9999999999999999E-6</v>
      </c>
      <c r="J325" s="5">
        <f t="shared" si="66"/>
        <v>5.4703211009173772E-7</v>
      </c>
      <c r="K325" s="5">
        <f t="shared" si="67"/>
        <v>3.9957975802425665E-4</v>
      </c>
      <c r="L325" s="5">
        <f t="shared" si="74"/>
        <v>2.6723851387416816E-10</v>
      </c>
      <c r="M325" s="6">
        <f t="shared" si="72"/>
        <v>2.8595016700084418E-6</v>
      </c>
      <c r="N325">
        <f t="shared" si="73"/>
        <v>2.1800000000000001E-4</v>
      </c>
      <c r="O325">
        <f t="shared" si="68"/>
        <v>0.15292357098384457</v>
      </c>
      <c r="P325">
        <f t="shared" si="75"/>
        <v>0.87751986588436015</v>
      </c>
      <c r="Q325">
        <f t="shared" si="76"/>
        <v>0.47352328411232048</v>
      </c>
      <c r="R325">
        <f t="shared" si="77"/>
        <v>0.47352328411232242</v>
      </c>
    </row>
    <row r="326" spans="6:18">
      <c r="F326">
        <f t="shared" si="69"/>
        <v>32.40000000000019</v>
      </c>
      <c r="G326">
        <f t="shared" si="70"/>
        <v>326.95114001245236</v>
      </c>
      <c r="H326">
        <f t="shared" si="65"/>
        <v>1.5292357098384457</v>
      </c>
      <c r="I326" s="4">
        <f t="shared" si="71"/>
        <v>1.9999999999999999E-6</v>
      </c>
      <c r="J326" s="5">
        <f t="shared" si="66"/>
        <v>5.4703211009173772E-7</v>
      </c>
      <c r="K326" s="5">
        <f t="shared" si="67"/>
        <v>3.9977975802425665E-4</v>
      </c>
      <c r="L326" s="5">
        <f t="shared" si="74"/>
        <v>2.6763999411525733E-10</v>
      </c>
      <c r="M326" s="6">
        <f t="shared" si="72"/>
        <v>2.8623648954244742E-6</v>
      </c>
      <c r="N326">
        <f t="shared" si="73"/>
        <v>2.1800000000000001E-4</v>
      </c>
      <c r="O326">
        <f t="shared" si="68"/>
        <v>0.15292357098384457</v>
      </c>
      <c r="P326">
        <f t="shared" si="75"/>
        <v>0.87771661430005465</v>
      </c>
      <c r="Q326">
        <f t="shared" si="76"/>
        <v>0.47338033077336483</v>
      </c>
      <c r="R326">
        <f t="shared" si="77"/>
        <v>0.47338033077336678</v>
      </c>
    </row>
    <row r="327" spans="6:18">
      <c r="F327">
        <f t="shared" si="69"/>
        <v>32.500000000000192</v>
      </c>
      <c r="G327">
        <f t="shared" si="70"/>
        <v>326.95114001245236</v>
      </c>
      <c r="H327">
        <f t="shared" si="65"/>
        <v>1.5292357098384457</v>
      </c>
      <c r="I327" s="4">
        <f t="shared" si="71"/>
        <v>1.9999999999999999E-6</v>
      </c>
      <c r="J327" s="5">
        <f t="shared" si="66"/>
        <v>5.4703211009173772E-7</v>
      </c>
      <c r="K327" s="5">
        <f t="shared" si="67"/>
        <v>3.9997975802425666E-4</v>
      </c>
      <c r="L327" s="5">
        <f t="shared" si="74"/>
        <v>2.6804187625879479E-10</v>
      </c>
      <c r="M327" s="6">
        <f t="shared" si="72"/>
        <v>2.8652295536002889E-6</v>
      </c>
      <c r="N327">
        <f t="shared" si="73"/>
        <v>2.1800000000000001E-4</v>
      </c>
      <c r="O327">
        <f t="shared" si="68"/>
        <v>0.15292357098384457</v>
      </c>
      <c r="P327">
        <f t="shared" si="75"/>
        <v>0.877912969002137</v>
      </c>
      <c r="Q327">
        <f t="shared" si="76"/>
        <v>0.47323766349859547</v>
      </c>
      <c r="R327">
        <f t="shared" si="77"/>
        <v>0.47323766349859742</v>
      </c>
    </row>
    <row r="328" spans="6:18">
      <c r="F328">
        <f t="shared" si="69"/>
        <v>32.600000000000193</v>
      </c>
      <c r="G328">
        <f t="shared" si="70"/>
        <v>326.95114001245236</v>
      </c>
      <c r="H328">
        <f t="shared" si="65"/>
        <v>1.5292357098384457</v>
      </c>
      <c r="I328" s="4">
        <f t="shared" si="71"/>
        <v>1.9999999999999999E-6</v>
      </c>
      <c r="J328" s="5">
        <f t="shared" si="66"/>
        <v>5.4703211009173772E-7</v>
      </c>
      <c r="K328" s="5">
        <f t="shared" si="67"/>
        <v>4.0017975802425666E-4</v>
      </c>
      <c r="L328" s="5">
        <f t="shared" si="74"/>
        <v>2.6844416050584243E-10</v>
      </c>
      <c r="M328" s="6">
        <f t="shared" si="72"/>
        <v>2.868095644535886E-6</v>
      </c>
      <c r="N328">
        <f t="shared" si="73"/>
        <v>2.1800000000000001E-4</v>
      </c>
      <c r="O328">
        <f t="shared" si="68"/>
        <v>0.15292357098384457</v>
      </c>
      <c r="P328">
        <f t="shared" si="75"/>
        <v>0.87810893097494125</v>
      </c>
      <c r="Q328">
        <f t="shared" si="76"/>
        <v>0.47309528157281572</v>
      </c>
      <c r="R328">
        <f t="shared" si="77"/>
        <v>0.47309528157281766</v>
      </c>
    </row>
    <row r="329" spans="6:18">
      <c r="F329">
        <f t="shared" si="69"/>
        <v>32.700000000000195</v>
      </c>
      <c r="G329">
        <f t="shared" si="70"/>
        <v>326.95114001245236</v>
      </c>
      <c r="H329">
        <f t="shared" si="65"/>
        <v>1.5292357098384457</v>
      </c>
      <c r="I329" s="4">
        <f t="shared" si="71"/>
        <v>1.9999999999999999E-6</v>
      </c>
      <c r="J329" s="5">
        <f t="shared" si="66"/>
        <v>5.4703211009173772E-7</v>
      </c>
      <c r="K329" s="5">
        <f t="shared" si="67"/>
        <v>4.0037975802425667E-4</v>
      </c>
      <c r="L329" s="5">
        <f t="shared" si="74"/>
        <v>2.6884684705746217E-10</v>
      </c>
      <c r="M329" s="6">
        <f t="shared" si="72"/>
        <v>2.8709631682312653E-6</v>
      </c>
      <c r="N329">
        <f t="shared" si="73"/>
        <v>2.1800000000000001E-4</v>
      </c>
      <c r="O329">
        <f t="shared" si="68"/>
        <v>0.15292357098384457</v>
      </c>
      <c r="P329">
        <f t="shared" si="75"/>
        <v>0.87830450119984937</v>
      </c>
      <c r="Q329">
        <f t="shared" si="76"/>
        <v>0.4729531842829735</v>
      </c>
      <c r="R329">
        <f t="shared" si="77"/>
        <v>0.4729531842829755</v>
      </c>
    </row>
    <row r="330" spans="6:18">
      <c r="F330">
        <f t="shared" si="69"/>
        <v>32.800000000000196</v>
      </c>
      <c r="G330">
        <f t="shared" si="70"/>
        <v>326.95114001245236</v>
      </c>
      <c r="H330">
        <f t="shared" si="65"/>
        <v>1.5292357098384457</v>
      </c>
      <c r="I330" s="4">
        <f t="shared" si="71"/>
        <v>1.9999999999999999E-6</v>
      </c>
      <c r="J330" s="5">
        <f t="shared" si="66"/>
        <v>5.4703211009173772E-7</v>
      </c>
      <c r="K330" s="5">
        <f t="shared" si="67"/>
        <v>4.0057975802425667E-4</v>
      </c>
      <c r="L330" s="5">
        <f t="shared" si="74"/>
        <v>2.6924993611471598E-10</v>
      </c>
      <c r="M330" s="6">
        <f t="shared" si="72"/>
        <v>2.8738321246864274E-6</v>
      </c>
      <c r="N330">
        <f t="shared" si="73"/>
        <v>2.1800000000000001E-4</v>
      </c>
      <c r="O330">
        <f t="shared" si="68"/>
        <v>0.15292357098384457</v>
      </c>
      <c r="P330">
        <f t="shared" si="75"/>
        <v>0.87849968065530215</v>
      </c>
      <c r="Q330">
        <f t="shared" si="76"/>
        <v>0.47281137091815395</v>
      </c>
      <c r="R330">
        <f t="shared" si="77"/>
        <v>0.472811370918156</v>
      </c>
    </row>
    <row r="331" spans="6:18">
      <c r="F331">
        <f t="shared" si="69"/>
        <v>32.900000000000198</v>
      </c>
      <c r="G331">
        <f t="shared" si="70"/>
        <v>326.95114001245236</v>
      </c>
      <c r="H331">
        <f t="shared" si="65"/>
        <v>1.5292357098384457</v>
      </c>
      <c r="I331" s="4">
        <f t="shared" si="71"/>
        <v>1.9999999999999999E-6</v>
      </c>
      <c r="J331" s="5">
        <f t="shared" si="66"/>
        <v>5.4703211009173772E-7</v>
      </c>
      <c r="K331" s="5">
        <f t="shared" si="67"/>
        <v>4.0077975802425668E-4</v>
      </c>
      <c r="L331" s="5">
        <f t="shared" si="74"/>
        <v>2.6965342787866587E-10</v>
      </c>
      <c r="M331" s="6">
        <f t="shared" si="72"/>
        <v>2.8767025139013735E-6</v>
      </c>
      <c r="N331">
        <f t="shared" si="73"/>
        <v>2.1800000000000001E-4</v>
      </c>
      <c r="O331">
        <f t="shared" si="68"/>
        <v>0.15292357098384457</v>
      </c>
      <c r="P331">
        <f t="shared" si="75"/>
        <v>0.87869447031680958</v>
      </c>
      <c r="Q331">
        <f t="shared" si="76"/>
        <v>0.47266984076957186</v>
      </c>
      <c r="R331">
        <f t="shared" si="77"/>
        <v>0.47266984076957391</v>
      </c>
    </row>
    <row r="332" spans="6:18">
      <c r="F332">
        <f t="shared" si="69"/>
        <v>33.000000000000199</v>
      </c>
      <c r="G332">
        <f t="shared" si="70"/>
        <v>326.95114001245236</v>
      </c>
      <c r="H332">
        <f t="shared" si="65"/>
        <v>1.5292357098384457</v>
      </c>
      <c r="I332" s="4">
        <f t="shared" si="71"/>
        <v>1.9999999999999999E-6</v>
      </c>
      <c r="J332" s="5">
        <f t="shared" si="66"/>
        <v>5.4703211009173772E-7</v>
      </c>
      <c r="K332" s="5">
        <f t="shared" si="67"/>
        <v>4.0097975802425668E-4</v>
      </c>
      <c r="L332" s="5">
        <f t="shared" si="74"/>
        <v>2.7005732255037366E-10</v>
      </c>
      <c r="M332" s="6">
        <f t="shared" si="72"/>
        <v>2.8795743358761007E-6</v>
      </c>
      <c r="N332">
        <f t="shared" si="73"/>
        <v>2.1800000000000001E-4</v>
      </c>
      <c r="O332">
        <f t="shared" si="68"/>
        <v>0.15292357098384457</v>
      </c>
      <c r="P332">
        <f t="shared" si="75"/>
        <v>0.87888887115696046</v>
      </c>
      <c r="Q332">
        <f t="shared" si="76"/>
        <v>0.47252859313056417</v>
      </c>
      <c r="R332">
        <f t="shared" si="77"/>
        <v>0.47252859313056622</v>
      </c>
    </row>
    <row r="333" spans="6:18">
      <c r="F333">
        <f t="shared" si="69"/>
        <v>33.1000000000002</v>
      </c>
      <c r="G333">
        <f t="shared" si="70"/>
        <v>326.95114001245236</v>
      </c>
      <c r="H333">
        <f t="shared" si="65"/>
        <v>1.5292357098384457</v>
      </c>
      <c r="I333" s="4">
        <f t="shared" si="71"/>
        <v>1.9999999999999999E-6</v>
      </c>
      <c r="J333" s="5">
        <f t="shared" si="66"/>
        <v>5.4703211009173772E-7</v>
      </c>
      <c r="K333" s="5">
        <f t="shared" si="67"/>
        <v>4.0117975802425669E-4</v>
      </c>
      <c r="L333" s="5">
        <f t="shared" si="74"/>
        <v>2.7046162033090124E-10</v>
      </c>
      <c r="M333" s="6">
        <f t="shared" si="72"/>
        <v>2.8824475906106106E-6</v>
      </c>
      <c r="N333">
        <f t="shared" si="73"/>
        <v>2.1800000000000001E-4</v>
      </c>
      <c r="O333">
        <f t="shared" si="68"/>
        <v>0.15292357098384457</v>
      </c>
      <c r="P333">
        <f t="shared" si="75"/>
        <v>0.87908288414543301</v>
      </c>
      <c r="Q333">
        <f t="shared" si="76"/>
        <v>0.47238762729658268</v>
      </c>
      <c r="R333">
        <f t="shared" si="77"/>
        <v>0.47238762729658473</v>
      </c>
    </row>
    <row r="334" spans="6:18">
      <c r="F334">
        <f t="shared" si="69"/>
        <v>33.200000000000202</v>
      </c>
      <c r="G334">
        <f t="shared" si="70"/>
        <v>326.95114001245236</v>
      </c>
      <c r="H334">
        <f t="shared" si="65"/>
        <v>1.5292357098384457</v>
      </c>
      <c r="I334" s="4">
        <f t="shared" si="71"/>
        <v>1.9999999999999999E-6</v>
      </c>
      <c r="J334" s="5">
        <f t="shared" si="66"/>
        <v>5.4703211009173772E-7</v>
      </c>
      <c r="K334" s="5">
        <f t="shared" si="67"/>
        <v>4.0137975802425669E-4</v>
      </c>
      <c r="L334" s="5">
        <f t="shared" si="74"/>
        <v>2.7086632142131065E-10</v>
      </c>
      <c r="M334" s="6">
        <f t="shared" si="72"/>
        <v>2.8853222781049032E-6</v>
      </c>
      <c r="N334">
        <f t="shared" si="73"/>
        <v>2.1800000000000001E-4</v>
      </c>
      <c r="O334">
        <f t="shared" si="68"/>
        <v>0.15292357098384457</v>
      </c>
      <c r="P334">
        <f t="shared" si="75"/>
        <v>0.87927651024900499</v>
      </c>
      <c r="Q334">
        <f t="shared" si="76"/>
        <v>0.47224694256518657</v>
      </c>
      <c r="R334">
        <f t="shared" si="77"/>
        <v>0.47224694256518862</v>
      </c>
    </row>
    <row r="335" spans="6:18">
      <c r="F335">
        <f t="shared" si="69"/>
        <v>33.300000000000203</v>
      </c>
      <c r="G335">
        <f t="shared" si="70"/>
        <v>326.95114001245236</v>
      </c>
      <c r="H335">
        <f t="shared" si="65"/>
        <v>1.5292357098384457</v>
      </c>
      <c r="I335" s="4">
        <f t="shared" si="71"/>
        <v>1.9999999999999999E-6</v>
      </c>
      <c r="J335" s="5">
        <f t="shared" si="66"/>
        <v>5.4703211009173772E-7</v>
      </c>
      <c r="K335" s="5">
        <f t="shared" si="67"/>
        <v>4.015797580242567E-4</v>
      </c>
      <c r="L335" s="5">
        <f t="shared" si="74"/>
        <v>2.7127142602266379E-10</v>
      </c>
      <c r="M335" s="6">
        <f t="shared" si="72"/>
        <v>2.888198398358979E-6</v>
      </c>
      <c r="N335">
        <f t="shared" si="73"/>
        <v>2.1800000000000001E-4</v>
      </c>
      <c r="O335">
        <f t="shared" si="68"/>
        <v>0.15292357098384457</v>
      </c>
      <c r="P335">
        <f t="shared" si="75"/>
        <v>0.87946975043156383</v>
      </c>
      <c r="Q335">
        <f t="shared" si="76"/>
        <v>0.4721065382360351</v>
      </c>
      <c r="R335">
        <f t="shared" si="77"/>
        <v>0.47210653823603715</v>
      </c>
    </row>
    <row r="336" spans="6:18">
      <c r="F336">
        <f t="shared" si="69"/>
        <v>33.400000000000205</v>
      </c>
      <c r="G336">
        <f t="shared" si="70"/>
        <v>326.95114001245236</v>
      </c>
      <c r="H336">
        <f t="shared" si="65"/>
        <v>1.5292357098384457</v>
      </c>
      <c r="I336" s="4">
        <f t="shared" si="71"/>
        <v>1.9999999999999999E-6</v>
      </c>
      <c r="J336" s="5">
        <f t="shared" si="66"/>
        <v>5.4703211009173772E-7</v>
      </c>
      <c r="K336" s="5">
        <f t="shared" si="67"/>
        <v>4.017797580242567E-4</v>
      </c>
      <c r="L336" s="5">
        <f t="shared" si="74"/>
        <v>2.7167693433602257E-10</v>
      </c>
      <c r="M336" s="6">
        <f t="shared" si="72"/>
        <v>2.8910759513728366E-6</v>
      </c>
      <c r="N336">
        <f t="shared" si="73"/>
        <v>2.1800000000000001E-4</v>
      </c>
      <c r="O336">
        <f t="shared" si="68"/>
        <v>0.15292357098384457</v>
      </c>
      <c r="P336">
        <f t="shared" si="75"/>
        <v>0.8796626056541168</v>
      </c>
      <c r="Q336">
        <f t="shared" si="76"/>
        <v>0.47196641361088038</v>
      </c>
      <c r="R336">
        <f t="shared" si="77"/>
        <v>0.47196641361088243</v>
      </c>
    </row>
    <row r="337" spans="6:18">
      <c r="F337">
        <f t="shared" si="69"/>
        <v>33.500000000000206</v>
      </c>
      <c r="G337">
        <f t="shared" si="70"/>
        <v>326.95114001245236</v>
      </c>
      <c r="H337">
        <f t="shared" si="65"/>
        <v>1.5292357098384457</v>
      </c>
      <c r="I337" s="4">
        <f t="shared" si="71"/>
        <v>1.9999999999999999E-6</v>
      </c>
      <c r="J337" s="5">
        <f t="shared" si="66"/>
        <v>5.4703211009173772E-7</v>
      </c>
      <c r="K337" s="5">
        <f t="shared" si="67"/>
        <v>4.0197975802425671E-4</v>
      </c>
      <c r="L337" s="5">
        <f t="shared" si="74"/>
        <v>2.7208284656244891E-10</v>
      </c>
      <c r="M337" s="6">
        <f t="shared" si="72"/>
        <v>2.8939549371464775E-6</v>
      </c>
      <c r="N337">
        <f t="shared" si="73"/>
        <v>2.1800000000000001E-4</v>
      </c>
      <c r="O337">
        <f t="shared" si="68"/>
        <v>0.15292357098384457</v>
      </c>
      <c r="P337">
        <f t="shared" si="75"/>
        <v>0.87985507687480058</v>
      </c>
      <c r="Q337">
        <f t="shared" si="76"/>
        <v>0.47182656799355988</v>
      </c>
      <c r="R337">
        <f t="shared" si="77"/>
        <v>0.47182656799356193</v>
      </c>
    </row>
    <row r="338" spans="6:18">
      <c r="F338">
        <f t="shared" si="69"/>
        <v>33.600000000000207</v>
      </c>
      <c r="G338">
        <f t="shared" si="70"/>
        <v>326.95114001245236</v>
      </c>
      <c r="H338">
        <f t="shared" si="65"/>
        <v>1.5292357098384457</v>
      </c>
      <c r="I338" s="4">
        <f t="shared" si="71"/>
        <v>1.9999999999999999E-6</v>
      </c>
      <c r="J338" s="5">
        <f t="shared" si="66"/>
        <v>5.4703211009173772E-7</v>
      </c>
      <c r="K338" s="5">
        <f t="shared" si="67"/>
        <v>4.0217975802425671E-4</v>
      </c>
      <c r="L338" s="5">
        <f t="shared" si="74"/>
        <v>2.7248916290300477E-10</v>
      </c>
      <c r="M338" s="6">
        <f t="shared" si="72"/>
        <v>2.8968353556799002E-6</v>
      </c>
      <c r="N338">
        <f t="shared" si="73"/>
        <v>2.1800000000000001E-4</v>
      </c>
      <c r="O338">
        <f t="shared" si="68"/>
        <v>0.15292357098384457</v>
      </c>
      <c r="P338">
        <f t="shared" si="75"/>
        <v>0.88004716504889191</v>
      </c>
      <c r="Q338">
        <f t="shared" si="76"/>
        <v>0.47168700068998931</v>
      </c>
      <c r="R338">
        <f t="shared" si="77"/>
        <v>0.47168700068999136</v>
      </c>
    </row>
    <row r="339" spans="6:18">
      <c r="F339">
        <f t="shared" si="69"/>
        <v>33.700000000000209</v>
      </c>
      <c r="G339">
        <f t="shared" si="70"/>
        <v>326.95114001245236</v>
      </c>
      <c r="H339">
        <f t="shared" ref="H339:H402" si="78">(G339-Tf)/ml</f>
        <v>1.5292357098384457</v>
      </c>
      <c r="I339" s="4">
        <f t="shared" si="71"/>
        <v>1.9999999999999999E-6</v>
      </c>
      <c r="J339" s="5">
        <f t="shared" ref="J339:J402" si="79">Glob(H339,N339,Dl,Co,kpart)</f>
        <v>5.4703211009173772E-7</v>
      </c>
      <c r="K339" s="5">
        <f t="shared" ref="K339:K402" si="80">I338*dt+K338</f>
        <v>4.0237975802425672E-4</v>
      </c>
      <c r="L339" s="5">
        <f t="shared" si="74"/>
        <v>2.7289588355875202E-10</v>
      </c>
      <c r="M339" s="6">
        <f t="shared" si="72"/>
        <v>2.8997172069731057E-6</v>
      </c>
      <c r="N339">
        <f t="shared" si="73"/>
        <v>2.1800000000000001E-4</v>
      </c>
      <c r="O339">
        <f t="shared" ref="O339:O402" si="81">O338+(kpart*H338-O338)/L338/R338*(L338*(R339-R338)+R338*MAX(I338,J338)*M338*dt)</f>
        <v>0.15292357098384457</v>
      </c>
      <c r="P339">
        <f t="shared" si="75"/>
        <v>0.88023887112881727</v>
      </c>
      <c r="Q339">
        <f t="shared" si="76"/>
        <v>0.47154771100815535</v>
      </c>
      <c r="R339">
        <f t="shared" si="77"/>
        <v>0.4715477110081574</v>
      </c>
    </row>
    <row r="340" spans="6:18">
      <c r="F340">
        <f t="shared" si="69"/>
        <v>33.80000000000021</v>
      </c>
      <c r="G340">
        <f t="shared" si="70"/>
        <v>326.95114001245236</v>
      </c>
      <c r="H340">
        <f t="shared" si="78"/>
        <v>1.5292357098384457</v>
      </c>
      <c r="I340" s="4">
        <f t="shared" si="71"/>
        <v>1.9999999999999999E-6</v>
      </c>
      <c r="J340" s="5">
        <f t="shared" si="79"/>
        <v>5.4703211009173772E-7</v>
      </c>
      <c r="K340" s="5">
        <f t="shared" si="80"/>
        <v>4.0257975802425672E-4</v>
      </c>
      <c r="L340" s="5">
        <f t="shared" si="74"/>
        <v>2.7330300873075271E-10</v>
      </c>
      <c r="M340" s="6">
        <f t="shared" si="72"/>
        <v>2.9026004910260943E-6</v>
      </c>
      <c r="N340">
        <f t="shared" si="73"/>
        <v>2.1800000000000001E-4</v>
      </c>
      <c r="O340">
        <f t="shared" si="81"/>
        <v>0.15292357098384457</v>
      </c>
      <c r="P340">
        <f t="shared" si="75"/>
        <v>0.88043019606416228</v>
      </c>
      <c r="Q340">
        <f t="shared" si="76"/>
        <v>0.47140869825810849</v>
      </c>
      <c r="R340">
        <f t="shared" si="77"/>
        <v>0.47140869825811049</v>
      </c>
    </row>
    <row r="341" spans="6:18">
      <c r="F341">
        <f t="shared" si="69"/>
        <v>33.900000000000212</v>
      </c>
      <c r="G341">
        <f t="shared" si="70"/>
        <v>326.95114001245236</v>
      </c>
      <c r="H341">
        <f t="shared" si="78"/>
        <v>1.5292357098384457</v>
      </c>
      <c r="I341" s="4">
        <f t="shared" si="71"/>
        <v>1.9999999999999999E-6</v>
      </c>
      <c r="J341" s="5">
        <f t="shared" si="79"/>
        <v>5.4703211009173772E-7</v>
      </c>
      <c r="K341" s="5">
        <f t="shared" si="80"/>
        <v>4.0277975802425673E-4</v>
      </c>
      <c r="L341" s="5">
        <f t="shared" si="74"/>
        <v>2.7371053862006861E-10</v>
      </c>
      <c r="M341" s="6">
        <f t="shared" si="72"/>
        <v>2.9054852078388652E-6</v>
      </c>
      <c r="N341">
        <f t="shared" si="73"/>
        <v>2.1800000000000001E-4</v>
      </c>
      <c r="O341">
        <f t="shared" si="81"/>
        <v>0.15292357098384457</v>
      </c>
      <c r="P341">
        <f t="shared" si="75"/>
        <v>0.88062114080168274</v>
      </c>
      <c r="Q341">
        <f t="shared" si="76"/>
        <v>0.47126996175195568</v>
      </c>
      <c r="R341">
        <f t="shared" si="77"/>
        <v>0.47126996175195768</v>
      </c>
    </row>
    <row r="342" spans="6:18">
      <c r="F342">
        <f t="shared" si="69"/>
        <v>34.000000000000213</v>
      </c>
      <c r="G342">
        <f t="shared" si="70"/>
        <v>326.95114001245236</v>
      </c>
      <c r="H342">
        <f t="shared" si="78"/>
        <v>1.5292357098384457</v>
      </c>
      <c r="I342" s="4">
        <f t="shared" si="71"/>
        <v>1.9999999999999999E-6</v>
      </c>
      <c r="J342" s="5">
        <f t="shared" si="79"/>
        <v>5.4703211009173772E-7</v>
      </c>
      <c r="K342" s="5">
        <f t="shared" si="80"/>
        <v>4.0297975802425673E-4</v>
      </c>
      <c r="L342" s="5">
        <f t="shared" si="74"/>
        <v>2.7411847342776179E-10</v>
      </c>
      <c r="M342" s="6">
        <f t="shared" si="72"/>
        <v>2.9083713574114184E-6</v>
      </c>
      <c r="N342">
        <f t="shared" si="73"/>
        <v>2.1800000000000001E-4</v>
      </c>
      <c r="O342">
        <f t="shared" si="81"/>
        <v>0.15292357098384457</v>
      </c>
      <c r="P342">
        <f t="shared" si="75"/>
        <v>0.88081170628531313</v>
      </c>
      <c r="Q342">
        <f t="shared" si="76"/>
        <v>0.47113150080385346</v>
      </c>
      <c r="R342">
        <f t="shared" si="77"/>
        <v>0.47113150080385546</v>
      </c>
    </row>
    <row r="343" spans="6:18">
      <c r="F343">
        <f t="shared" si="69"/>
        <v>34.100000000000215</v>
      </c>
      <c r="G343">
        <f t="shared" si="70"/>
        <v>326.95114001245236</v>
      </c>
      <c r="H343">
        <f t="shared" si="78"/>
        <v>1.5292357098384457</v>
      </c>
      <c r="I343" s="4">
        <f t="shared" si="71"/>
        <v>1.9999999999999999E-6</v>
      </c>
      <c r="J343" s="5">
        <f t="shared" si="79"/>
        <v>5.4703211009173772E-7</v>
      </c>
      <c r="K343" s="5">
        <f t="shared" si="80"/>
        <v>4.0317975802425674E-4</v>
      </c>
      <c r="L343" s="5">
        <f t="shared" si="74"/>
        <v>2.7452681335489411E-10</v>
      </c>
      <c r="M343" s="6">
        <f t="shared" si="72"/>
        <v>2.911258939743754E-6</v>
      </c>
      <c r="N343">
        <f t="shared" si="73"/>
        <v>2.1800000000000001E-4</v>
      </c>
      <c r="O343">
        <f t="shared" si="81"/>
        <v>0.15292357098384457</v>
      </c>
      <c r="P343">
        <f t="shared" si="75"/>
        <v>0.88100189345617763</v>
      </c>
      <c r="Q343">
        <f t="shared" si="76"/>
        <v>0.47099331473000056</v>
      </c>
      <c r="R343">
        <f t="shared" si="77"/>
        <v>0.47099331473000255</v>
      </c>
    </row>
    <row r="344" spans="6:18">
      <c r="F344">
        <f t="shared" si="69"/>
        <v>34.200000000000216</v>
      </c>
      <c r="G344">
        <f t="shared" si="70"/>
        <v>326.95114001245236</v>
      </c>
      <c r="H344">
        <f t="shared" si="78"/>
        <v>1.5292357098384457</v>
      </c>
      <c r="I344" s="4">
        <f t="shared" si="71"/>
        <v>1.9999999999999999E-6</v>
      </c>
      <c r="J344" s="5">
        <f t="shared" si="79"/>
        <v>5.4703211009173772E-7</v>
      </c>
      <c r="K344" s="5">
        <f t="shared" si="80"/>
        <v>4.0337975802425674E-4</v>
      </c>
      <c r="L344" s="5">
        <f t="shared" si="74"/>
        <v>2.7493555860252747E-10</v>
      </c>
      <c r="M344" s="6">
        <f t="shared" si="72"/>
        <v>2.9141479548358723E-6</v>
      </c>
      <c r="N344">
        <f t="shared" si="73"/>
        <v>2.1800000000000001E-4</v>
      </c>
      <c r="O344">
        <f t="shared" si="81"/>
        <v>0.15292357098384457</v>
      </c>
      <c r="P344">
        <f t="shared" si="75"/>
        <v>0.88119170325259888</v>
      </c>
      <c r="Q344">
        <f t="shared" si="76"/>
        <v>0.47085540284863098</v>
      </c>
      <c r="R344">
        <f t="shared" si="77"/>
        <v>0.47085540284863298</v>
      </c>
    </row>
    <row r="345" spans="6:18">
      <c r="F345">
        <f t="shared" si="69"/>
        <v>34.300000000000217</v>
      </c>
      <c r="G345">
        <f t="shared" si="70"/>
        <v>326.95114001245236</v>
      </c>
      <c r="H345">
        <f t="shared" si="78"/>
        <v>1.5292357098384457</v>
      </c>
      <c r="I345" s="4">
        <f t="shared" si="71"/>
        <v>1.9999999999999999E-6</v>
      </c>
      <c r="J345" s="5">
        <f t="shared" si="79"/>
        <v>5.4703211009173772E-7</v>
      </c>
      <c r="K345" s="5">
        <f t="shared" si="80"/>
        <v>4.0357975802425675E-4</v>
      </c>
      <c r="L345" s="5">
        <f t="shared" si="74"/>
        <v>2.753447093717239E-10</v>
      </c>
      <c r="M345" s="6">
        <f t="shared" si="72"/>
        <v>2.9170384026877738E-6</v>
      </c>
      <c r="N345">
        <f t="shared" si="73"/>
        <v>2.1800000000000001E-4</v>
      </c>
      <c r="O345">
        <f t="shared" si="81"/>
        <v>0.15292357098384457</v>
      </c>
      <c r="P345">
        <f t="shared" si="75"/>
        <v>0.88138113661010831</v>
      </c>
      <c r="Q345">
        <f t="shared" si="76"/>
        <v>0.47071776448000691</v>
      </c>
      <c r="R345">
        <f t="shared" si="77"/>
        <v>0.4707177644800089</v>
      </c>
    </row>
    <row r="346" spans="6:18">
      <c r="F346">
        <f t="shared" si="69"/>
        <v>34.400000000000219</v>
      </c>
      <c r="G346">
        <f t="shared" si="70"/>
        <v>326.95114001245236</v>
      </c>
      <c r="H346">
        <f t="shared" si="78"/>
        <v>1.5292357098384457</v>
      </c>
      <c r="I346" s="4">
        <f t="shared" si="71"/>
        <v>1.9999999999999999E-6</v>
      </c>
      <c r="J346" s="5">
        <f t="shared" si="79"/>
        <v>5.4703211009173772E-7</v>
      </c>
      <c r="K346" s="5">
        <f t="shared" si="80"/>
        <v>4.0377975802425675E-4</v>
      </c>
      <c r="L346" s="5">
        <f t="shared" si="74"/>
        <v>2.7575426586354526E-10</v>
      </c>
      <c r="M346" s="6">
        <f t="shared" si="72"/>
        <v>2.9199302832994575E-6</v>
      </c>
      <c r="N346">
        <f t="shared" si="73"/>
        <v>2.1800000000000001E-4</v>
      </c>
      <c r="O346">
        <f t="shared" si="81"/>
        <v>0.15292357098384457</v>
      </c>
      <c r="P346">
        <f t="shared" si="75"/>
        <v>0.88157019446145557</v>
      </c>
      <c r="Q346">
        <f t="shared" si="76"/>
        <v>0.47058039894641163</v>
      </c>
      <c r="R346">
        <f t="shared" si="77"/>
        <v>0.47058039894641362</v>
      </c>
    </row>
    <row r="347" spans="6:18">
      <c r="F347">
        <f t="shared" si="69"/>
        <v>34.50000000000022</v>
      </c>
      <c r="G347">
        <f t="shared" si="70"/>
        <v>326.95114001245236</v>
      </c>
      <c r="H347">
        <f t="shared" si="78"/>
        <v>1.5292357098384457</v>
      </c>
      <c r="I347" s="4">
        <f t="shared" si="71"/>
        <v>1.9999999999999999E-6</v>
      </c>
      <c r="J347" s="5">
        <f t="shared" si="79"/>
        <v>5.4703211009173772E-7</v>
      </c>
      <c r="K347" s="5">
        <f t="shared" si="80"/>
        <v>4.0397975802425676E-4</v>
      </c>
      <c r="L347" s="5">
        <f t="shared" si="74"/>
        <v>2.7616422827905351E-10</v>
      </c>
      <c r="M347" s="6">
        <f t="shared" si="72"/>
        <v>2.9228235966709236E-6</v>
      </c>
      <c r="N347">
        <f t="shared" si="73"/>
        <v>2.1800000000000001E-4</v>
      </c>
      <c r="O347">
        <f t="shared" si="81"/>
        <v>0.15292357098384457</v>
      </c>
      <c r="P347">
        <f t="shared" si="75"/>
        <v>0.88175887773661876</v>
      </c>
      <c r="Q347">
        <f t="shared" si="76"/>
        <v>0.47044330557214253</v>
      </c>
      <c r="R347">
        <f t="shared" si="77"/>
        <v>0.47044330557214453</v>
      </c>
    </row>
    <row r="348" spans="6:18">
      <c r="F348">
        <f t="shared" ref="F348:F411" si="82">F347+dt</f>
        <v>34.600000000000222</v>
      </c>
      <c r="G348">
        <f t="shared" si="70"/>
        <v>326.95114001245236</v>
      </c>
      <c r="H348">
        <f t="shared" si="78"/>
        <v>1.5292357098384457</v>
      </c>
      <c r="I348" s="4">
        <f t="shared" si="71"/>
        <v>1.9999999999999999E-6</v>
      </c>
      <c r="J348" s="5">
        <f t="shared" si="79"/>
        <v>5.4703211009173772E-7</v>
      </c>
      <c r="K348" s="5">
        <f t="shared" si="80"/>
        <v>4.0417975802425676E-4</v>
      </c>
      <c r="L348" s="5">
        <f t="shared" si="74"/>
        <v>2.765745968193105E-10</v>
      </c>
      <c r="M348" s="6">
        <f t="shared" si="72"/>
        <v>2.9257183428021724E-6</v>
      </c>
      <c r="N348">
        <f t="shared" si="73"/>
        <v>2.1800000000000001E-4</v>
      </c>
      <c r="O348">
        <f t="shared" si="81"/>
        <v>0.15292357098384457</v>
      </c>
      <c r="P348">
        <f t="shared" si="75"/>
        <v>0.88194718736281263</v>
      </c>
      <c r="Q348">
        <f t="shared" si="76"/>
        <v>0.4703064836835042</v>
      </c>
      <c r="R348">
        <f t="shared" si="77"/>
        <v>0.47030648368350619</v>
      </c>
    </row>
    <row r="349" spans="6:18">
      <c r="F349">
        <f t="shared" si="82"/>
        <v>34.700000000000223</v>
      </c>
      <c r="G349">
        <f t="shared" si="70"/>
        <v>326.95114001245236</v>
      </c>
      <c r="H349">
        <f t="shared" si="78"/>
        <v>1.5292357098384457</v>
      </c>
      <c r="I349" s="4">
        <f t="shared" si="71"/>
        <v>1.9999999999999999E-6</v>
      </c>
      <c r="J349" s="5">
        <f t="shared" si="79"/>
        <v>5.4703211009173772E-7</v>
      </c>
      <c r="K349" s="5">
        <f t="shared" si="80"/>
        <v>4.0437975802425677E-4</v>
      </c>
      <c r="L349" s="5">
        <f t="shared" si="74"/>
        <v>2.7698537168537832E-10</v>
      </c>
      <c r="M349" s="6">
        <f t="shared" si="72"/>
        <v>2.928614521693204E-6</v>
      </c>
      <c r="N349">
        <f t="shared" si="73"/>
        <v>2.1800000000000001E-4</v>
      </c>
      <c r="O349">
        <f t="shared" si="81"/>
        <v>0.15292357098384457</v>
      </c>
      <c r="P349">
        <f t="shared" si="75"/>
        <v>0.88213512426449991</v>
      </c>
      <c r="Q349">
        <f t="shared" si="76"/>
        <v>0.47016993260880136</v>
      </c>
      <c r="R349">
        <f t="shared" si="77"/>
        <v>0.4701699326088033</v>
      </c>
    </row>
    <row r="350" spans="6:18">
      <c r="F350">
        <f t="shared" si="82"/>
        <v>34.800000000000225</v>
      </c>
      <c r="G350">
        <f t="shared" si="70"/>
        <v>326.95114001245236</v>
      </c>
      <c r="H350">
        <f t="shared" si="78"/>
        <v>1.5292357098384457</v>
      </c>
      <c r="I350" s="4">
        <f t="shared" si="71"/>
        <v>1.9999999999999999E-6</v>
      </c>
      <c r="J350" s="5">
        <f t="shared" si="79"/>
        <v>5.4703211009173772E-7</v>
      </c>
      <c r="K350" s="5">
        <f t="shared" si="80"/>
        <v>4.0457975802425677E-4</v>
      </c>
      <c r="L350" s="5">
        <f t="shared" si="74"/>
        <v>2.7739655307831871E-10</v>
      </c>
      <c r="M350" s="6">
        <f t="shared" si="72"/>
        <v>2.9315121333440174E-6</v>
      </c>
      <c r="N350">
        <f t="shared" si="73"/>
        <v>2.1800000000000001E-4</v>
      </c>
      <c r="O350">
        <f t="shared" si="81"/>
        <v>0.15292357098384457</v>
      </c>
      <c r="P350">
        <f t="shared" si="75"/>
        <v>0.88232268936339942</v>
      </c>
      <c r="Q350">
        <f t="shared" si="76"/>
        <v>0.47003365167833194</v>
      </c>
      <c r="R350">
        <f t="shared" si="77"/>
        <v>0.47003365167833389</v>
      </c>
    </row>
    <row r="351" spans="6:18">
      <c r="F351">
        <f t="shared" si="82"/>
        <v>34.900000000000226</v>
      </c>
      <c r="G351">
        <f t="shared" si="70"/>
        <v>326.95114001245236</v>
      </c>
      <c r="H351">
        <f t="shared" si="78"/>
        <v>1.5292357098384457</v>
      </c>
      <c r="I351" s="4">
        <f t="shared" si="71"/>
        <v>1.9999999999999999E-6</v>
      </c>
      <c r="J351" s="5">
        <f t="shared" si="79"/>
        <v>5.4703211009173772E-7</v>
      </c>
      <c r="K351" s="5">
        <f t="shared" si="80"/>
        <v>4.0477975802425678E-4</v>
      </c>
      <c r="L351" s="5">
        <f t="shared" si="74"/>
        <v>2.778081411991937E-10</v>
      </c>
      <c r="M351" s="6">
        <f t="shared" si="72"/>
        <v>2.934411177754614E-6</v>
      </c>
      <c r="N351">
        <f t="shared" si="73"/>
        <v>2.1800000000000001E-4</v>
      </c>
      <c r="O351">
        <f t="shared" si="81"/>
        <v>0.15292357098384457</v>
      </c>
      <c r="P351">
        <f t="shared" si="75"/>
        <v>0.88250988357849625</v>
      </c>
      <c r="Q351">
        <f t="shared" si="76"/>
        <v>0.46989764022438035</v>
      </c>
      <c r="R351">
        <f t="shared" si="77"/>
        <v>0.4698976402243823</v>
      </c>
    </row>
    <row r="352" spans="6:18">
      <c r="F352">
        <f t="shared" si="82"/>
        <v>35.000000000000227</v>
      </c>
      <c r="G352">
        <f t="shared" si="70"/>
        <v>326.95114001245236</v>
      </c>
      <c r="H352">
        <f t="shared" si="78"/>
        <v>1.5292357098384457</v>
      </c>
      <c r="I352" s="4">
        <f t="shared" si="71"/>
        <v>1.9999999999999999E-6</v>
      </c>
      <c r="J352" s="5">
        <f t="shared" si="79"/>
        <v>5.4703211009173772E-7</v>
      </c>
      <c r="K352" s="5">
        <f t="shared" si="80"/>
        <v>4.0497975802425678E-4</v>
      </c>
      <c r="L352" s="5">
        <f t="shared" si="74"/>
        <v>2.7822013624906519E-10</v>
      </c>
      <c r="M352" s="6">
        <f t="shared" si="72"/>
        <v>2.9373116549249925E-6</v>
      </c>
      <c r="N352">
        <f t="shared" si="73"/>
        <v>2.1800000000000001E-4</v>
      </c>
      <c r="O352">
        <f t="shared" si="81"/>
        <v>0.15292357098384457</v>
      </c>
      <c r="P352">
        <f t="shared" si="75"/>
        <v>0.88269670782605125</v>
      </c>
      <c r="Q352">
        <f t="shared" si="76"/>
        <v>0.46976189758121045</v>
      </c>
      <c r="R352">
        <f t="shared" si="77"/>
        <v>0.4697618975812124</v>
      </c>
    </row>
    <row r="353" spans="6:18">
      <c r="F353">
        <f t="shared" si="82"/>
        <v>35.100000000000229</v>
      </c>
      <c r="G353">
        <f t="shared" si="70"/>
        <v>326.95114001245236</v>
      </c>
      <c r="H353">
        <f t="shared" si="78"/>
        <v>1.5292357098384457</v>
      </c>
      <c r="I353" s="4">
        <f t="shared" si="71"/>
        <v>1.9999999999999999E-6</v>
      </c>
      <c r="J353" s="5">
        <f t="shared" si="79"/>
        <v>5.4703211009173772E-7</v>
      </c>
      <c r="K353" s="5">
        <f t="shared" si="80"/>
        <v>4.0517975802425679E-4</v>
      </c>
      <c r="L353" s="5">
        <f t="shared" si="74"/>
        <v>2.7863253842899526E-10</v>
      </c>
      <c r="M353" s="6">
        <f t="shared" si="72"/>
        <v>2.9402135648551546E-6</v>
      </c>
      <c r="N353">
        <f t="shared" si="73"/>
        <v>2.1800000000000001E-4</v>
      </c>
      <c r="O353">
        <f t="shared" si="81"/>
        <v>0.15292357098384457</v>
      </c>
      <c r="P353">
        <f t="shared" si="75"/>
        <v>0.88288316301961001</v>
      </c>
      <c r="Q353">
        <f t="shared" si="76"/>
        <v>0.46962642308505875</v>
      </c>
      <c r="R353">
        <f t="shared" si="77"/>
        <v>0.4696264230850607</v>
      </c>
    </row>
    <row r="354" spans="6:18">
      <c r="F354">
        <f t="shared" si="82"/>
        <v>35.20000000000023</v>
      </c>
      <c r="G354">
        <f t="shared" si="70"/>
        <v>326.95114001245236</v>
      </c>
      <c r="H354">
        <f t="shared" si="78"/>
        <v>1.5292357098384457</v>
      </c>
      <c r="I354" s="4">
        <f t="shared" si="71"/>
        <v>1.9999999999999999E-6</v>
      </c>
      <c r="J354" s="5">
        <f t="shared" si="79"/>
        <v>5.4703211009173772E-7</v>
      </c>
      <c r="K354" s="5">
        <f t="shared" si="80"/>
        <v>4.0537975802425679E-4</v>
      </c>
      <c r="L354" s="5">
        <f t="shared" si="74"/>
        <v>2.790453479400456E-10</v>
      </c>
      <c r="M354" s="6">
        <f t="shared" si="72"/>
        <v>2.9431169075450986E-6</v>
      </c>
      <c r="N354">
        <f t="shared" si="73"/>
        <v>2.1800000000000001E-4</v>
      </c>
      <c r="O354">
        <f t="shared" si="81"/>
        <v>0.15292357098384457</v>
      </c>
      <c r="P354">
        <f t="shared" si="75"/>
        <v>0.88306925007001291</v>
      </c>
      <c r="Q354">
        <f t="shared" si="76"/>
        <v>0.46949121607412758</v>
      </c>
      <c r="R354">
        <f t="shared" si="77"/>
        <v>0.46949121607412947</v>
      </c>
    </row>
    <row r="355" spans="6:18">
      <c r="F355">
        <f t="shared" si="82"/>
        <v>35.300000000000232</v>
      </c>
      <c r="G355">
        <f t="shared" si="70"/>
        <v>326.95114001245236</v>
      </c>
      <c r="H355">
        <f t="shared" si="78"/>
        <v>1.5292357098384457</v>
      </c>
      <c r="I355" s="4">
        <f t="shared" si="71"/>
        <v>1.9999999999999999E-6</v>
      </c>
      <c r="J355" s="5">
        <f t="shared" si="79"/>
        <v>5.4703211009173772E-7</v>
      </c>
      <c r="K355" s="5">
        <f t="shared" si="80"/>
        <v>4.055797580242568E-4</v>
      </c>
      <c r="L355" s="5">
        <f t="shared" si="74"/>
        <v>2.7945856498327834E-10</v>
      </c>
      <c r="M355" s="6">
        <f t="shared" si="72"/>
        <v>2.9460216829948261E-6</v>
      </c>
      <c r="N355">
        <f t="shared" si="73"/>
        <v>2.1800000000000001E-4</v>
      </c>
      <c r="O355">
        <f t="shared" si="81"/>
        <v>0.15292357098384457</v>
      </c>
      <c r="P355">
        <f t="shared" si="75"/>
        <v>0.88325496988540386</v>
      </c>
      <c r="Q355">
        <f t="shared" si="76"/>
        <v>0.46935627588857831</v>
      </c>
      <c r="R355">
        <f t="shared" si="77"/>
        <v>0.46935627588858014</v>
      </c>
    </row>
    <row r="356" spans="6:18">
      <c r="F356">
        <f t="shared" si="82"/>
        <v>35.400000000000233</v>
      </c>
      <c r="G356">
        <f t="shared" si="70"/>
        <v>326.95114001245236</v>
      </c>
      <c r="H356">
        <f t="shared" si="78"/>
        <v>1.5292357098384457</v>
      </c>
      <c r="I356" s="4">
        <f t="shared" si="71"/>
        <v>1.9999999999999999E-6</v>
      </c>
      <c r="J356" s="5">
        <f t="shared" si="79"/>
        <v>5.4703211009173772E-7</v>
      </c>
      <c r="K356" s="5">
        <f t="shared" si="80"/>
        <v>4.057797580242568E-4</v>
      </c>
      <c r="L356" s="5">
        <f t="shared" si="74"/>
        <v>2.7987218975975518E-10</v>
      </c>
      <c r="M356" s="6">
        <f t="shared" si="72"/>
        <v>2.9489278912043352E-6</v>
      </c>
      <c r="N356">
        <f t="shared" si="73"/>
        <v>2.1800000000000001E-4</v>
      </c>
      <c r="O356">
        <f t="shared" si="81"/>
        <v>0.15292357098384457</v>
      </c>
      <c r="P356">
        <f t="shared" si="75"/>
        <v>0.88344032337123934</v>
      </c>
      <c r="Q356">
        <f t="shared" si="76"/>
        <v>0.46922160187052453</v>
      </c>
      <c r="R356">
        <f t="shared" si="77"/>
        <v>0.46922160187052636</v>
      </c>
    </row>
    <row r="357" spans="6:18">
      <c r="F357">
        <f t="shared" si="82"/>
        <v>35.500000000000234</v>
      </c>
      <c r="G357">
        <f t="shared" si="70"/>
        <v>326.95114001245236</v>
      </c>
      <c r="H357">
        <f t="shared" si="78"/>
        <v>1.5292357098384457</v>
      </c>
      <c r="I357" s="4">
        <f t="shared" si="71"/>
        <v>1.9999999999999999E-6</v>
      </c>
      <c r="J357" s="5">
        <f t="shared" si="79"/>
        <v>5.4703211009173772E-7</v>
      </c>
      <c r="K357" s="5">
        <f t="shared" si="80"/>
        <v>4.059797580242568E-4</v>
      </c>
      <c r="L357" s="5">
        <f t="shared" si="74"/>
        <v>2.8028622247053836E-10</v>
      </c>
      <c r="M357" s="6">
        <f t="shared" si="72"/>
        <v>2.9518355321736278E-6</v>
      </c>
      <c r="N357">
        <f t="shared" si="73"/>
        <v>2.1800000000000001E-4</v>
      </c>
      <c r="O357">
        <f t="shared" si="81"/>
        <v>0.15292357098384457</v>
      </c>
      <c r="P357">
        <f t="shared" si="75"/>
        <v>0.88362531143029954</v>
      </c>
      <c r="Q357">
        <f t="shared" si="76"/>
        <v>0.46908719336402549</v>
      </c>
      <c r="R357">
        <f t="shared" si="77"/>
        <v>0.46908719336402732</v>
      </c>
    </row>
    <row r="358" spans="6:18">
      <c r="F358">
        <f t="shared" si="82"/>
        <v>35.600000000000236</v>
      </c>
      <c r="G358">
        <f t="shared" si="70"/>
        <v>326.95114001245236</v>
      </c>
      <c r="H358">
        <f t="shared" si="78"/>
        <v>1.5292357098384457</v>
      </c>
      <c r="I358" s="4">
        <f t="shared" si="71"/>
        <v>1.9999999999999999E-6</v>
      </c>
      <c r="J358" s="5">
        <f t="shared" si="79"/>
        <v>5.4703211009173772E-7</v>
      </c>
      <c r="K358" s="5">
        <f t="shared" si="80"/>
        <v>4.0617975802425681E-4</v>
      </c>
      <c r="L358" s="5">
        <f t="shared" si="74"/>
        <v>2.8070066331668951E-10</v>
      </c>
      <c r="M358" s="6">
        <f t="shared" si="72"/>
        <v>2.9547446059027014E-6</v>
      </c>
      <c r="N358">
        <f t="shared" si="73"/>
        <v>2.1800000000000001E-4</v>
      </c>
      <c r="O358">
        <f t="shared" si="81"/>
        <v>0.15292357098384457</v>
      </c>
      <c r="P358">
        <f t="shared" si="75"/>
        <v>0.88380993496269433</v>
      </c>
      <c r="Q358">
        <f t="shared" si="76"/>
        <v>0.46895304971507928</v>
      </c>
      <c r="R358">
        <f t="shared" si="77"/>
        <v>0.46895304971508112</v>
      </c>
    </row>
    <row r="359" spans="6:18">
      <c r="F359">
        <f t="shared" si="82"/>
        <v>35.700000000000237</v>
      </c>
      <c r="G359">
        <f t="shared" si="70"/>
        <v>326.95114001245236</v>
      </c>
      <c r="H359">
        <f t="shared" si="78"/>
        <v>1.5292357098384457</v>
      </c>
      <c r="I359" s="4">
        <f t="shared" si="71"/>
        <v>1.9999999999999999E-6</v>
      </c>
      <c r="J359" s="5">
        <f t="shared" si="79"/>
        <v>5.4703211009173772E-7</v>
      </c>
      <c r="K359" s="5">
        <f t="shared" si="80"/>
        <v>4.0637975802425681E-4</v>
      </c>
      <c r="L359" s="5">
        <f t="shared" si="74"/>
        <v>2.8111551249927076E-10</v>
      </c>
      <c r="M359" s="6">
        <f t="shared" si="72"/>
        <v>2.9576551123915591E-6</v>
      </c>
      <c r="N359">
        <f t="shared" si="73"/>
        <v>2.1800000000000001E-4</v>
      </c>
      <c r="O359">
        <f t="shared" si="81"/>
        <v>0.15292357098384457</v>
      </c>
      <c r="P359">
        <f t="shared" si="75"/>
        <v>0.88399419486587583</v>
      </c>
      <c r="Q359">
        <f t="shared" si="76"/>
        <v>0.46881917027161607</v>
      </c>
      <c r="R359">
        <f t="shared" si="77"/>
        <v>0.4688191702716179</v>
      </c>
    </row>
    <row r="360" spans="6:18">
      <c r="F360">
        <f t="shared" si="82"/>
        <v>35.800000000000239</v>
      </c>
      <c r="G360">
        <f t="shared" si="70"/>
        <v>326.95114001245236</v>
      </c>
      <c r="H360">
        <f t="shared" si="78"/>
        <v>1.5292357098384457</v>
      </c>
      <c r="I360" s="4">
        <f t="shared" si="71"/>
        <v>1.9999999999999999E-6</v>
      </c>
      <c r="J360" s="5">
        <f t="shared" si="79"/>
        <v>5.4703211009173772E-7</v>
      </c>
      <c r="K360" s="5">
        <f t="shared" si="80"/>
        <v>4.0657975802425682E-4</v>
      </c>
      <c r="L360" s="5">
        <f t="shared" si="74"/>
        <v>2.8153077021934392E-10</v>
      </c>
      <c r="M360" s="6">
        <f t="shared" si="72"/>
        <v>2.9605670516401986E-6</v>
      </c>
      <c r="N360">
        <f t="shared" si="73"/>
        <v>2.1800000000000001E-4</v>
      </c>
      <c r="O360">
        <f t="shared" si="81"/>
        <v>0.15292357098384457</v>
      </c>
      <c r="P360">
        <f t="shared" si="75"/>
        <v>0.88417809203464548</v>
      </c>
      <c r="Q360">
        <f t="shared" si="76"/>
        <v>0.46868555438349158</v>
      </c>
      <c r="R360">
        <f t="shared" si="77"/>
        <v>0.46868555438349341</v>
      </c>
    </row>
    <row r="361" spans="6:18">
      <c r="F361">
        <f t="shared" si="82"/>
        <v>35.90000000000024</v>
      </c>
      <c r="G361">
        <f t="shared" si="70"/>
        <v>326.95114001245236</v>
      </c>
      <c r="H361">
        <f t="shared" si="78"/>
        <v>1.5292357098384457</v>
      </c>
      <c r="I361" s="4">
        <f t="shared" si="71"/>
        <v>1.9999999999999999E-6</v>
      </c>
      <c r="J361" s="5">
        <f t="shared" si="79"/>
        <v>5.4703211009173772E-7</v>
      </c>
      <c r="K361" s="5">
        <f t="shared" si="80"/>
        <v>4.0677975802425682E-4</v>
      </c>
      <c r="L361" s="5">
        <f t="shared" si="74"/>
        <v>2.8194643667797101E-10</v>
      </c>
      <c r="M361" s="6">
        <f t="shared" si="72"/>
        <v>2.9634804236486205E-6</v>
      </c>
      <c r="N361">
        <f t="shared" si="73"/>
        <v>2.1800000000000001E-4</v>
      </c>
      <c r="O361">
        <f t="shared" si="81"/>
        <v>0.15292357098384457</v>
      </c>
      <c r="P361">
        <f t="shared" si="75"/>
        <v>0.88436162736116353</v>
      </c>
      <c r="Q361">
        <f t="shared" si="76"/>
        <v>0.46855220140248038</v>
      </c>
      <c r="R361">
        <f t="shared" si="77"/>
        <v>0.46855220140248222</v>
      </c>
    </row>
    <row r="362" spans="6:18">
      <c r="F362">
        <f t="shared" si="82"/>
        <v>36.000000000000242</v>
      </c>
      <c r="G362">
        <f t="shared" si="70"/>
        <v>326.95114001245236</v>
      </c>
      <c r="H362">
        <f t="shared" si="78"/>
        <v>1.5292357098384457</v>
      </c>
      <c r="I362" s="4">
        <f t="shared" si="71"/>
        <v>1.9999999999999999E-6</v>
      </c>
      <c r="J362" s="5">
        <f t="shared" si="79"/>
        <v>5.4703211009173772E-7</v>
      </c>
      <c r="K362" s="5">
        <f t="shared" si="80"/>
        <v>4.0697975802425683E-4</v>
      </c>
      <c r="L362" s="5">
        <f t="shared" si="74"/>
        <v>2.8236251207621394E-10</v>
      </c>
      <c r="M362" s="6">
        <f t="shared" si="72"/>
        <v>2.9663952284168259E-6</v>
      </c>
      <c r="N362">
        <f t="shared" si="73"/>
        <v>2.1800000000000001E-4</v>
      </c>
      <c r="O362">
        <f t="shared" si="81"/>
        <v>0.15292357098384457</v>
      </c>
      <c r="P362">
        <f t="shared" si="75"/>
        <v>0.88454480173495909</v>
      </c>
      <c r="Q362">
        <f t="shared" si="76"/>
        <v>0.46841911068226927</v>
      </c>
      <c r="R362">
        <f t="shared" si="77"/>
        <v>0.4684191106822711</v>
      </c>
    </row>
    <row r="363" spans="6:18">
      <c r="F363">
        <f t="shared" si="82"/>
        <v>36.100000000000243</v>
      </c>
      <c r="G363">
        <f t="shared" si="70"/>
        <v>326.95114001245236</v>
      </c>
      <c r="H363">
        <f t="shared" si="78"/>
        <v>1.5292357098384457</v>
      </c>
      <c r="I363" s="4">
        <f t="shared" si="71"/>
        <v>1.9999999999999999E-6</v>
      </c>
      <c r="J363" s="5">
        <f t="shared" si="79"/>
        <v>5.4703211009173772E-7</v>
      </c>
      <c r="K363" s="5">
        <f t="shared" si="80"/>
        <v>4.0717975802425683E-4</v>
      </c>
      <c r="L363" s="5">
        <f t="shared" si="74"/>
        <v>2.8277899661513456E-10</v>
      </c>
      <c r="M363" s="6">
        <f t="shared" si="72"/>
        <v>2.9693114659448128E-6</v>
      </c>
      <c r="N363">
        <f t="shared" si="73"/>
        <v>2.1800000000000001E-4</v>
      </c>
      <c r="O363">
        <f t="shared" si="81"/>
        <v>0.15292357098384457</v>
      </c>
      <c r="P363">
        <f t="shared" si="75"/>
        <v>0.88472761604293759</v>
      </c>
      <c r="Q363">
        <f t="shared" si="76"/>
        <v>0.46828628157845076</v>
      </c>
      <c r="R363">
        <f t="shared" si="77"/>
        <v>0.46828628157845265</v>
      </c>
    </row>
    <row r="364" spans="6:18">
      <c r="F364">
        <f t="shared" si="82"/>
        <v>36.200000000000244</v>
      </c>
      <c r="G364">
        <f t="shared" si="70"/>
        <v>326.95114001245236</v>
      </c>
      <c r="H364">
        <f t="shared" si="78"/>
        <v>1.5292357098384457</v>
      </c>
      <c r="I364" s="4">
        <f t="shared" si="71"/>
        <v>1.9999999999999999E-6</v>
      </c>
      <c r="J364" s="5">
        <f t="shared" si="79"/>
        <v>5.4703211009173772E-7</v>
      </c>
      <c r="K364" s="5">
        <f t="shared" si="80"/>
        <v>4.0737975802425684E-4</v>
      </c>
      <c r="L364" s="5">
        <f t="shared" si="74"/>
        <v>2.831958904957949E-10</v>
      </c>
      <c r="M364" s="6">
        <f t="shared" si="72"/>
        <v>2.9722291362325829E-6</v>
      </c>
      <c r="N364">
        <f t="shared" si="73"/>
        <v>2.1800000000000001E-4</v>
      </c>
      <c r="O364">
        <f t="shared" si="81"/>
        <v>0.15292357098384457</v>
      </c>
      <c r="P364">
        <f t="shared" si="75"/>
        <v>0.88491007116939102</v>
      </c>
      <c r="Q364">
        <f t="shared" si="76"/>
        <v>0.46815371344851658</v>
      </c>
      <c r="R364">
        <f t="shared" si="77"/>
        <v>0.46815371344851847</v>
      </c>
    </row>
    <row r="365" spans="6:18">
      <c r="F365">
        <f t="shared" si="82"/>
        <v>36.300000000000246</v>
      </c>
      <c r="G365">
        <f t="shared" si="70"/>
        <v>326.95114001245236</v>
      </c>
      <c r="H365">
        <f t="shared" si="78"/>
        <v>1.5292357098384457</v>
      </c>
      <c r="I365" s="4">
        <f t="shared" si="71"/>
        <v>1.9999999999999999E-6</v>
      </c>
      <c r="J365" s="5">
        <f t="shared" si="79"/>
        <v>5.4703211009173772E-7</v>
      </c>
      <c r="K365" s="5">
        <f t="shared" si="80"/>
        <v>4.0757975802425684E-4</v>
      </c>
      <c r="L365" s="5">
        <f t="shared" si="74"/>
        <v>2.8361319391925682E-10</v>
      </c>
      <c r="M365" s="6">
        <f t="shared" si="72"/>
        <v>2.9751482392801357E-6</v>
      </c>
      <c r="N365">
        <f t="shared" si="73"/>
        <v>2.1800000000000001E-4</v>
      </c>
      <c r="O365">
        <f t="shared" si="81"/>
        <v>0.15292357098384457</v>
      </c>
      <c r="P365">
        <f t="shared" si="75"/>
        <v>0.88509216799600732</v>
      </c>
      <c r="Q365">
        <f t="shared" si="76"/>
        <v>0.46802140565185096</v>
      </c>
      <c r="R365">
        <f t="shared" si="77"/>
        <v>0.46802140565185285</v>
      </c>
    </row>
    <row r="366" spans="6:18">
      <c r="F366">
        <f t="shared" si="82"/>
        <v>36.400000000000247</v>
      </c>
      <c r="G366">
        <f t="shared" si="70"/>
        <v>326.95114001245236</v>
      </c>
      <c r="H366">
        <f t="shared" si="78"/>
        <v>1.5292357098384457</v>
      </c>
      <c r="I366" s="4">
        <f t="shared" si="71"/>
        <v>1.9999999999999999E-6</v>
      </c>
      <c r="J366" s="5">
        <f t="shared" si="79"/>
        <v>5.4703211009173772E-7</v>
      </c>
      <c r="K366" s="5">
        <f t="shared" si="80"/>
        <v>4.0777975802425685E-4</v>
      </c>
      <c r="L366" s="5">
        <f t="shared" si="74"/>
        <v>2.8403090708658227E-10</v>
      </c>
      <c r="M366" s="6">
        <f t="shared" si="72"/>
        <v>2.9780687750874704E-6</v>
      </c>
      <c r="N366">
        <f t="shared" si="73"/>
        <v>2.1800000000000001E-4</v>
      </c>
      <c r="O366">
        <f t="shared" si="81"/>
        <v>0.15292357098384457</v>
      </c>
      <c r="P366">
        <f t="shared" si="75"/>
        <v>0.88527390740187695</v>
      </c>
      <c r="Q366">
        <f t="shared" si="76"/>
        <v>0.46788935754972422</v>
      </c>
      <c r="R366">
        <f t="shared" si="77"/>
        <v>0.46788935754972616</v>
      </c>
    </row>
    <row r="367" spans="6:18">
      <c r="F367">
        <f t="shared" si="82"/>
        <v>36.500000000000249</v>
      </c>
      <c r="G367">
        <f t="shared" si="70"/>
        <v>326.95114001245236</v>
      </c>
      <c r="H367">
        <f t="shared" si="78"/>
        <v>1.5292357098384457</v>
      </c>
      <c r="I367" s="4">
        <f t="shared" si="71"/>
        <v>1.9999999999999999E-6</v>
      </c>
      <c r="J367" s="5">
        <f t="shared" si="79"/>
        <v>5.4703211009173772E-7</v>
      </c>
      <c r="K367" s="5">
        <f t="shared" si="80"/>
        <v>4.0797975802425685E-4</v>
      </c>
      <c r="L367" s="5">
        <f t="shared" si="74"/>
        <v>2.8444903019883324E-10</v>
      </c>
      <c r="M367" s="6">
        <f t="shared" si="72"/>
        <v>2.9809907436545882E-6</v>
      </c>
      <c r="N367">
        <f t="shared" si="73"/>
        <v>2.1800000000000001E-4</v>
      </c>
      <c r="O367">
        <f t="shared" si="81"/>
        <v>0.15292357098384457</v>
      </c>
      <c r="P367">
        <f t="shared" si="75"/>
        <v>0.88545529026350456</v>
      </c>
      <c r="Q367">
        <f t="shared" si="76"/>
        <v>0.46775756850528644</v>
      </c>
      <c r="R367">
        <f t="shared" si="77"/>
        <v>0.46775756850528838</v>
      </c>
    </row>
    <row r="368" spans="6:18">
      <c r="F368">
        <f t="shared" si="82"/>
        <v>36.60000000000025</v>
      </c>
      <c r="G368">
        <f t="shared" si="70"/>
        <v>326.95114001245236</v>
      </c>
      <c r="H368">
        <f t="shared" si="78"/>
        <v>1.5292357098384457</v>
      </c>
      <c r="I368" s="4">
        <f t="shared" si="71"/>
        <v>1.9999999999999999E-6</v>
      </c>
      <c r="J368" s="5">
        <f t="shared" si="79"/>
        <v>5.4703211009173772E-7</v>
      </c>
      <c r="K368" s="5">
        <f t="shared" si="80"/>
        <v>4.0817975802425686E-4</v>
      </c>
      <c r="L368" s="5">
        <f t="shared" si="74"/>
        <v>2.8486756345707156E-10</v>
      </c>
      <c r="M368" s="6">
        <f t="shared" si="72"/>
        <v>2.9839141449814884E-6</v>
      </c>
      <c r="N368">
        <f t="shared" si="73"/>
        <v>2.1800000000000001E-4</v>
      </c>
      <c r="O368">
        <f t="shared" si="81"/>
        <v>0.15292357098384457</v>
      </c>
      <c r="P368">
        <f t="shared" si="75"/>
        <v>0.88563631745481686</v>
      </c>
      <c r="Q368">
        <f t="shared" si="76"/>
        <v>0.46762603788356072</v>
      </c>
      <c r="R368">
        <f t="shared" si="77"/>
        <v>0.46762603788356266</v>
      </c>
    </row>
    <row r="369" spans="6:18">
      <c r="F369">
        <f t="shared" si="82"/>
        <v>36.700000000000252</v>
      </c>
      <c r="G369">
        <f t="shared" si="70"/>
        <v>326.95114001245236</v>
      </c>
      <c r="H369">
        <f t="shared" si="78"/>
        <v>1.5292357098384457</v>
      </c>
      <c r="I369" s="4">
        <f t="shared" si="71"/>
        <v>1.9999999999999999E-6</v>
      </c>
      <c r="J369" s="5">
        <f t="shared" si="79"/>
        <v>5.4703211009173772E-7</v>
      </c>
      <c r="K369" s="5">
        <f t="shared" si="80"/>
        <v>4.0837975802425686E-4</v>
      </c>
      <c r="L369" s="5">
        <f t="shared" si="74"/>
        <v>2.8528650706235922E-10</v>
      </c>
      <c r="M369" s="6">
        <f t="shared" si="72"/>
        <v>2.9868389790681709E-6</v>
      </c>
      <c r="N369">
        <f t="shared" si="73"/>
        <v>2.1800000000000001E-4</v>
      </c>
      <c r="O369">
        <f t="shared" si="81"/>
        <v>0.15292357098384457</v>
      </c>
      <c r="P369">
        <f t="shared" si="75"/>
        <v>0.88581698984717061</v>
      </c>
      <c r="Q369">
        <f t="shared" si="76"/>
        <v>0.46749476505143706</v>
      </c>
      <c r="R369">
        <f t="shared" si="77"/>
        <v>0.467494765051439</v>
      </c>
    </row>
    <row r="370" spans="6:18">
      <c r="F370">
        <f t="shared" si="82"/>
        <v>36.800000000000253</v>
      </c>
      <c r="G370">
        <f t="shared" si="70"/>
        <v>326.95114001245236</v>
      </c>
      <c r="H370">
        <f t="shared" si="78"/>
        <v>1.5292357098384457</v>
      </c>
      <c r="I370" s="4">
        <f t="shared" si="71"/>
        <v>1.9999999999999999E-6</v>
      </c>
      <c r="J370" s="5">
        <f t="shared" si="79"/>
        <v>5.4703211009173772E-7</v>
      </c>
      <c r="K370" s="5">
        <f t="shared" si="80"/>
        <v>4.0857975802425687E-4</v>
      </c>
      <c r="L370" s="5">
        <f t="shared" si="74"/>
        <v>2.8570586121575822E-10</v>
      </c>
      <c r="M370" s="6">
        <f t="shared" si="72"/>
        <v>2.9897652459146369E-6</v>
      </c>
      <c r="N370">
        <f t="shared" si="73"/>
        <v>2.1800000000000001E-4</v>
      </c>
      <c r="O370">
        <f t="shared" si="81"/>
        <v>0.15292357098384457</v>
      </c>
      <c r="P370">
        <f t="shared" si="75"/>
        <v>0.88599730830936219</v>
      </c>
      <c r="Q370">
        <f t="shared" si="76"/>
        <v>0.46736374937766573</v>
      </c>
      <c r="R370">
        <f t="shared" si="77"/>
        <v>0.46736374937766767</v>
      </c>
    </row>
    <row r="371" spans="6:18">
      <c r="F371">
        <f t="shared" si="82"/>
        <v>36.900000000000254</v>
      </c>
      <c r="G371">
        <f t="shared" si="70"/>
        <v>326.95114001245236</v>
      </c>
      <c r="H371">
        <f t="shared" si="78"/>
        <v>1.5292357098384457</v>
      </c>
      <c r="I371" s="4">
        <f t="shared" si="71"/>
        <v>1.9999999999999999E-6</v>
      </c>
      <c r="J371" s="5">
        <f t="shared" si="79"/>
        <v>5.4703211009173772E-7</v>
      </c>
      <c r="K371" s="5">
        <f t="shared" si="80"/>
        <v>4.0877975802425687E-4</v>
      </c>
      <c r="L371" s="5">
        <f t="shared" si="74"/>
        <v>2.8612562611833033E-10</v>
      </c>
      <c r="M371" s="6">
        <f t="shared" si="72"/>
        <v>2.9926929455208849E-6</v>
      </c>
      <c r="N371">
        <f t="shared" si="73"/>
        <v>2.1800000000000001E-4</v>
      </c>
      <c r="O371">
        <f t="shared" si="81"/>
        <v>0.15292357098384457</v>
      </c>
      <c r="P371">
        <f t="shared" si="75"/>
        <v>0.88617727370763699</v>
      </c>
      <c r="Q371">
        <f t="shared" si="76"/>
        <v>0.46723299023285103</v>
      </c>
      <c r="R371">
        <f t="shared" si="77"/>
        <v>0.46723299023285297</v>
      </c>
    </row>
    <row r="372" spans="6:18">
      <c r="F372">
        <f t="shared" si="82"/>
        <v>37.000000000000256</v>
      </c>
      <c r="G372">
        <f t="shared" si="70"/>
        <v>326.95114001245236</v>
      </c>
      <c r="H372">
        <f t="shared" si="78"/>
        <v>1.5292357098384457</v>
      </c>
      <c r="I372" s="4">
        <f t="shared" si="71"/>
        <v>1.9999999999999999E-6</v>
      </c>
      <c r="J372" s="5">
        <f t="shared" si="79"/>
        <v>5.4703211009173772E-7</v>
      </c>
      <c r="K372" s="5">
        <f t="shared" si="80"/>
        <v>4.0897975802425688E-4</v>
      </c>
      <c r="L372" s="5">
        <f t="shared" si="74"/>
        <v>2.8654580197113755E-10</v>
      </c>
      <c r="M372" s="6">
        <f t="shared" si="72"/>
        <v>2.9956220778869152E-6</v>
      </c>
      <c r="N372">
        <f t="shared" si="73"/>
        <v>2.1800000000000001E-4</v>
      </c>
      <c r="O372">
        <f t="shared" si="81"/>
        <v>0.15292357098384457</v>
      </c>
      <c r="P372">
        <f t="shared" si="75"/>
        <v>0.88635688690569669</v>
      </c>
      <c r="Q372">
        <f t="shared" si="76"/>
        <v>0.46710248698944479</v>
      </c>
      <c r="R372">
        <f t="shared" si="77"/>
        <v>0.46710248698944679</v>
      </c>
    </row>
    <row r="373" spans="6:18">
      <c r="F373">
        <f t="shared" si="82"/>
        <v>37.100000000000257</v>
      </c>
      <c r="G373">
        <f t="shared" si="70"/>
        <v>326.95114001245236</v>
      </c>
      <c r="H373">
        <f t="shared" si="78"/>
        <v>1.5292357098384457</v>
      </c>
      <c r="I373" s="4">
        <f t="shared" si="71"/>
        <v>1.9999999999999999E-6</v>
      </c>
      <c r="J373" s="5">
        <f t="shared" si="79"/>
        <v>5.4703211009173772E-7</v>
      </c>
      <c r="K373" s="5">
        <f t="shared" si="80"/>
        <v>4.0917975802425688E-4</v>
      </c>
      <c r="L373" s="5">
        <f t="shared" si="74"/>
        <v>2.8696638897524181E-10</v>
      </c>
      <c r="M373" s="6">
        <f t="shared" si="72"/>
        <v>2.9985526430127282E-6</v>
      </c>
      <c r="N373">
        <f t="shared" si="73"/>
        <v>2.1800000000000001E-4</v>
      </c>
      <c r="O373">
        <f t="shared" si="81"/>
        <v>0.15292357098384457</v>
      </c>
      <c r="P373">
        <f t="shared" si="75"/>
        <v>0.88653614876470954</v>
      </c>
      <c r="Q373">
        <f t="shared" si="76"/>
        <v>0.46697223902174034</v>
      </c>
      <c r="R373">
        <f t="shared" si="77"/>
        <v>0.46697223902174234</v>
      </c>
    </row>
    <row r="374" spans="6:18">
      <c r="F374">
        <f t="shared" si="82"/>
        <v>37.200000000000259</v>
      </c>
      <c r="G374">
        <f t="shared" si="70"/>
        <v>326.95114001245236</v>
      </c>
      <c r="H374">
        <f t="shared" si="78"/>
        <v>1.5292357098384457</v>
      </c>
      <c r="I374" s="4">
        <f t="shared" si="71"/>
        <v>1.9999999999999999E-6</v>
      </c>
      <c r="J374" s="5">
        <f t="shared" si="79"/>
        <v>5.4703211009173772E-7</v>
      </c>
      <c r="K374" s="5">
        <f t="shared" si="80"/>
        <v>4.0937975802425689E-4</v>
      </c>
      <c r="L374" s="5">
        <f t="shared" si="74"/>
        <v>2.8738738733170511E-10</v>
      </c>
      <c r="M374" s="6">
        <f t="shared" si="72"/>
        <v>3.0014846408983239E-6</v>
      </c>
      <c r="N374">
        <f t="shared" si="73"/>
        <v>2.1800000000000001E-4</v>
      </c>
      <c r="O374">
        <f t="shared" si="81"/>
        <v>0.15292357098384457</v>
      </c>
      <c r="P374">
        <f t="shared" si="75"/>
        <v>0.88671506014331747</v>
      </c>
      <c r="Q374">
        <f t="shared" si="76"/>
        <v>0.4668422457058658</v>
      </c>
      <c r="R374">
        <f t="shared" si="77"/>
        <v>0.46684224570586785</v>
      </c>
    </row>
    <row r="375" spans="6:18">
      <c r="F375">
        <f t="shared" si="82"/>
        <v>37.30000000000026</v>
      </c>
      <c r="G375">
        <f t="shared" si="70"/>
        <v>326.95114001245236</v>
      </c>
      <c r="H375">
        <f t="shared" si="78"/>
        <v>1.5292357098384457</v>
      </c>
      <c r="I375" s="4">
        <f t="shared" si="71"/>
        <v>1.9999999999999999E-6</v>
      </c>
      <c r="J375" s="5">
        <f t="shared" si="79"/>
        <v>5.4703211009173772E-7</v>
      </c>
      <c r="K375" s="5">
        <f t="shared" si="80"/>
        <v>4.0957975802425689E-4</v>
      </c>
      <c r="L375" s="5">
        <f t="shared" si="74"/>
        <v>2.8780879724158922E-10</v>
      </c>
      <c r="M375" s="6">
        <f t="shared" si="72"/>
        <v>3.0044180715437016E-6</v>
      </c>
      <c r="N375">
        <f t="shared" si="73"/>
        <v>2.1800000000000001E-4</v>
      </c>
      <c r="O375">
        <f t="shared" si="81"/>
        <v>0.15292357098384457</v>
      </c>
      <c r="P375">
        <f t="shared" si="75"/>
        <v>0.88689362189764609</v>
      </c>
      <c r="Q375">
        <f t="shared" si="76"/>
        <v>0.46671250641977824</v>
      </c>
      <c r="R375">
        <f t="shared" si="77"/>
        <v>0.46671250641978029</v>
      </c>
    </row>
    <row r="376" spans="6:18">
      <c r="F376">
        <f t="shared" si="82"/>
        <v>37.400000000000261</v>
      </c>
      <c r="G376">
        <f t="shared" si="70"/>
        <v>326.95114001245236</v>
      </c>
      <c r="H376">
        <f t="shared" si="78"/>
        <v>1.5292357098384457</v>
      </c>
      <c r="I376" s="4">
        <f t="shared" si="71"/>
        <v>1.9999999999999999E-6</v>
      </c>
      <c r="J376" s="5">
        <f t="shared" si="79"/>
        <v>5.4703211009173772E-7</v>
      </c>
      <c r="K376" s="5">
        <f t="shared" si="80"/>
        <v>4.097797580242569E-4</v>
      </c>
      <c r="L376" s="5">
        <f t="shared" si="74"/>
        <v>2.8823061890595626E-10</v>
      </c>
      <c r="M376" s="6">
        <f t="shared" si="72"/>
        <v>3.0073529349488632E-6</v>
      </c>
      <c r="N376">
        <f t="shared" si="73"/>
        <v>2.1800000000000001E-4</v>
      </c>
      <c r="O376">
        <f t="shared" si="81"/>
        <v>0.15292357098384457</v>
      </c>
      <c r="P376">
        <f t="shared" si="75"/>
        <v>0.88707183488131258</v>
      </c>
      <c r="Q376">
        <f t="shared" si="76"/>
        <v>0.46658302054325701</v>
      </c>
      <c r="R376">
        <f t="shared" si="77"/>
        <v>0.46658302054325906</v>
      </c>
    </row>
    <row r="377" spans="6:18">
      <c r="F377">
        <f t="shared" si="82"/>
        <v>37.500000000000263</v>
      </c>
      <c r="G377">
        <f t="shared" si="70"/>
        <v>326.95114001245236</v>
      </c>
      <c r="H377">
        <f t="shared" si="78"/>
        <v>1.5292357098384457</v>
      </c>
      <c r="I377" s="4">
        <f t="shared" si="71"/>
        <v>1.9999999999999999E-6</v>
      </c>
      <c r="J377" s="5">
        <f t="shared" si="79"/>
        <v>5.4703211009173772E-7</v>
      </c>
      <c r="K377" s="5">
        <f t="shared" si="80"/>
        <v>4.099797580242569E-4</v>
      </c>
      <c r="L377" s="5">
        <f t="shared" si="74"/>
        <v>2.8865285252586808E-10</v>
      </c>
      <c r="M377" s="6">
        <f t="shared" si="72"/>
        <v>3.0102892311138071E-6</v>
      </c>
      <c r="N377">
        <f t="shared" si="73"/>
        <v>2.1800000000000001E-4</v>
      </c>
      <c r="O377">
        <f t="shared" si="81"/>
        <v>0.15292357098384457</v>
      </c>
      <c r="P377">
        <f t="shared" si="75"/>
        <v>0.8872496999454339</v>
      </c>
      <c r="Q377">
        <f t="shared" si="76"/>
        <v>0.46645378745789784</v>
      </c>
      <c r="R377">
        <f t="shared" si="77"/>
        <v>0.46645378745789989</v>
      </c>
    </row>
    <row r="378" spans="6:18">
      <c r="F378">
        <f t="shared" si="82"/>
        <v>37.600000000000264</v>
      </c>
      <c r="G378">
        <f t="shared" si="70"/>
        <v>326.95114001245236</v>
      </c>
      <c r="H378">
        <f t="shared" si="78"/>
        <v>1.5292357098384457</v>
      </c>
      <c r="I378" s="4">
        <f t="shared" si="71"/>
        <v>1.9999999999999999E-6</v>
      </c>
      <c r="J378" s="5">
        <f t="shared" si="79"/>
        <v>5.4703211009173772E-7</v>
      </c>
      <c r="K378" s="5">
        <f t="shared" si="80"/>
        <v>4.1017975802425691E-4</v>
      </c>
      <c r="L378" s="5">
        <f t="shared" si="74"/>
        <v>2.8907549830238655E-10</v>
      </c>
      <c r="M378" s="6">
        <f t="shared" si="72"/>
        <v>3.0132269600385326E-6</v>
      </c>
      <c r="N378">
        <f t="shared" si="73"/>
        <v>2.1800000000000001E-4</v>
      </c>
      <c r="O378">
        <f t="shared" si="81"/>
        <v>0.15292357098384457</v>
      </c>
      <c r="P378">
        <f t="shared" si="75"/>
        <v>0.88742721793863677</v>
      </c>
      <c r="Q378">
        <f t="shared" si="76"/>
        <v>0.46632480654710651</v>
      </c>
      <c r="R378">
        <f t="shared" si="77"/>
        <v>0.46632480654710851</v>
      </c>
    </row>
    <row r="379" spans="6:18">
      <c r="F379">
        <f t="shared" si="82"/>
        <v>37.700000000000266</v>
      </c>
      <c r="G379">
        <f t="shared" si="70"/>
        <v>326.95114001245236</v>
      </c>
      <c r="H379">
        <f t="shared" si="78"/>
        <v>1.5292357098384457</v>
      </c>
      <c r="I379" s="4">
        <f t="shared" si="71"/>
        <v>1.9999999999999999E-6</v>
      </c>
      <c r="J379" s="5">
        <f t="shared" si="79"/>
        <v>5.4703211009173772E-7</v>
      </c>
      <c r="K379" s="5">
        <f t="shared" si="80"/>
        <v>4.1037975802425691E-4</v>
      </c>
      <c r="L379" s="5">
        <f t="shared" si="74"/>
        <v>2.8949855643657368E-10</v>
      </c>
      <c r="M379" s="6">
        <f t="shared" si="72"/>
        <v>3.016166121723042E-6</v>
      </c>
      <c r="N379">
        <f t="shared" si="73"/>
        <v>2.1800000000000001E-4</v>
      </c>
      <c r="O379">
        <f t="shared" si="81"/>
        <v>0.15292357098384457</v>
      </c>
      <c r="P379">
        <f t="shared" si="75"/>
        <v>0.88760438970706412</v>
      </c>
      <c r="Q379">
        <f t="shared" si="76"/>
        <v>0.46619607719609257</v>
      </c>
      <c r="R379">
        <f t="shared" si="77"/>
        <v>0.46619607719609457</v>
      </c>
    </row>
    <row r="380" spans="6:18">
      <c r="F380">
        <f t="shared" si="82"/>
        <v>37.800000000000267</v>
      </c>
      <c r="G380">
        <f t="shared" si="70"/>
        <v>326.95114001245236</v>
      </c>
      <c r="H380">
        <f t="shared" si="78"/>
        <v>1.5292357098384457</v>
      </c>
      <c r="I380" s="4">
        <f t="shared" si="71"/>
        <v>1.9999999999999999E-6</v>
      </c>
      <c r="J380" s="5">
        <f t="shared" si="79"/>
        <v>5.4703211009173772E-7</v>
      </c>
      <c r="K380" s="5">
        <f t="shared" si="80"/>
        <v>4.1057975802425692E-4</v>
      </c>
      <c r="L380" s="5">
        <f t="shared" si="74"/>
        <v>2.8992202712949133E-10</v>
      </c>
      <c r="M380" s="6">
        <f t="shared" si="72"/>
        <v>3.0191067161673329E-6</v>
      </c>
      <c r="N380">
        <f t="shared" si="73"/>
        <v>2.1800000000000001E-4</v>
      </c>
      <c r="O380">
        <f t="shared" si="81"/>
        <v>0.15292357098384457</v>
      </c>
      <c r="P380">
        <f t="shared" si="75"/>
        <v>0.88778121609438532</v>
      </c>
      <c r="Q380">
        <f t="shared" si="76"/>
        <v>0.46606759879186344</v>
      </c>
      <c r="R380">
        <f t="shared" si="77"/>
        <v>0.46606759879186538</v>
      </c>
    </row>
    <row r="381" spans="6:18">
      <c r="F381">
        <f t="shared" si="82"/>
        <v>37.900000000000269</v>
      </c>
      <c r="G381">
        <f t="shared" si="70"/>
        <v>326.95114001245236</v>
      </c>
      <c r="H381">
        <f t="shared" si="78"/>
        <v>1.5292357098384457</v>
      </c>
      <c r="I381" s="4">
        <f t="shared" si="71"/>
        <v>1.9999999999999999E-6</v>
      </c>
      <c r="J381" s="5">
        <f t="shared" si="79"/>
        <v>5.4703211009173772E-7</v>
      </c>
      <c r="K381" s="5">
        <f t="shared" si="80"/>
        <v>4.1077975802425692E-4</v>
      </c>
      <c r="L381" s="5">
        <f t="shared" si="74"/>
        <v>2.9034591058220147E-10</v>
      </c>
      <c r="M381" s="6">
        <f t="shared" si="72"/>
        <v>3.0220487433714065E-6</v>
      </c>
      <c r="N381">
        <f t="shared" si="73"/>
        <v>2.1800000000000001E-4</v>
      </c>
      <c r="O381">
        <f t="shared" si="81"/>
        <v>0.15292357098384457</v>
      </c>
      <c r="P381">
        <f t="shared" si="75"/>
        <v>0.88795769794180401</v>
      </c>
      <c r="Q381">
        <f t="shared" si="76"/>
        <v>0.46593937072321795</v>
      </c>
      <c r="R381">
        <f t="shared" si="77"/>
        <v>0.46593937072321989</v>
      </c>
    </row>
    <row r="382" spans="6:18">
      <c r="F382">
        <f t="shared" si="82"/>
        <v>38.00000000000027</v>
      </c>
      <c r="G382">
        <f t="shared" si="70"/>
        <v>326.95114001245236</v>
      </c>
      <c r="H382">
        <f t="shared" si="78"/>
        <v>1.5292357098384457</v>
      </c>
      <c r="I382" s="4">
        <f t="shared" si="71"/>
        <v>1.9999999999999999E-6</v>
      </c>
      <c r="J382" s="5">
        <f t="shared" si="79"/>
        <v>5.4703211009173772E-7</v>
      </c>
      <c r="K382" s="5">
        <f t="shared" si="80"/>
        <v>4.1097975802425693E-4</v>
      </c>
      <c r="L382" s="5">
        <f t="shared" si="74"/>
        <v>2.9077020699576602E-10</v>
      </c>
      <c r="M382" s="6">
        <f t="shared" si="72"/>
        <v>3.0249922033352625E-6</v>
      </c>
      <c r="N382">
        <f t="shared" si="73"/>
        <v>2.1800000000000001E-4</v>
      </c>
      <c r="O382">
        <f t="shared" si="81"/>
        <v>0.15292357098384457</v>
      </c>
      <c r="P382">
        <f t="shared" si="75"/>
        <v>0.88813383608806606</v>
      </c>
      <c r="Q382">
        <f t="shared" si="76"/>
        <v>0.4658113923807406</v>
      </c>
      <c r="R382">
        <f t="shared" si="77"/>
        <v>0.46581139238074254</v>
      </c>
    </row>
    <row r="383" spans="6:18">
      <c r="F383">
        <f t="shared" si="82"/>
        <v>38.100000000000271</v>
      </c>
      <c r="G383">
        <f t="shared" si="70"/>
        <v>326.95114001245236</v>
      </c>
      <c r="H383">
        <f t="shared" si="78"/>
        <v>1.5292357098384457</v>
      </c>
      <c r="I383" s="4">
        <f t="shared" si="71"/>
        <v>1.9999999999999999E-6</v>
      </c>
      <c r="J383" s="5">
        <f t="shared" si="79"/>
        <v>5.4703211009173772E-7</v>
      </c>
      <c r="K383" s="5">
        <f t="shared" si="80"/>
        <v>4.1117975802425693E-4</v>
      </c>
      <c r="L383" s="5">
        <f t="shared" si="74"/>
        <v>2.9119491657124698E-10</v>
      </c>
      <c r="M383" s="6">
        <f t="shared" si="72"/>
        <v>3.027937096058902E-6</v>
      </c>
      <c r="N383">
        <f t="shared" si="73"/>
        <v>2.1800000000000001E-4</v>
      </c>
      <c r="O383">
        <f t="shared" si="81"/>
        <v>0.15292357098384457</v>
      </c>
      <c r="P383">
        <f t="shared" si="75"/>
        <v>0.88830963136946872</v>
      </c>
      <c r="Q383">
        <f t="shared" si="76"/>
        <v>0.46568366315679521</v>
      </c>
      <c r="R383">
        <f t="shared" si="77"/>
        <v>0.46568366315679716</v>
      </c>
    </row>
    <row r="384" spans="6:18">
      <c r="F384">
        <f t="shared" si="82"/>
        <v>38.200000000000273</v>
      </c>
      <c r="G384">
        <f t="shared" si="70"/>
        <v>326.95114001245236</v>
      </c>
      <c r="H384">
        <f t="shared" si="78"/>
        <v>1.5292357098384457</v>
      </c>
      <c r="I384" s="4">
        <f t="shared" si="71"/>
        <v>1.9999999999999999E-6</v>
      </c>
      <c r="J384" s="5">
        <f t="shared" si="79"/>
        <v>5.4703211009173772E-7</v>
      </c>
      <c r="K384" s="5">
        <f t="shared" si="80"/>
        <v>4.1137975802425694E-4</v>
      </c>
      <c r="L384" s="5">
        <f t="shared" si="74"/>
        <v>2.9162003950970611E-10</v>
      </c>
      <c r="M384" s="6">
        <f t="shared" si="72"/>
        <v>3.030883421542323E-6</v>
      </c>
      <c r="N384">
        <f t="shared" si="73"/>
        <v>2.1800000000000001E-4</v>
      </c>
      <c r="O384">
        <f t="shared" si="81"/>
        <v>0.15292357098384457</v>
      </c>
      <c r="P384">
        <f t="shared" si="75"/>
        <v>0.88848508461986797</v>
      </c>
      <c r="Q384">
        <f t="shared" si="76"/>
        <v>0.465556182445519</v>
      </c>
      <c r="R384">
        <f t="shared" si="77"/>
        <v>0.46555618244552088</v>
      </c>
    </row>
    <row r="385" spans="6:18">
      <c r="F385">
        <f t="shared" si="82"/>
        <v>38.300000000000274</v>
      </c>
      <c r="G385">
        <f t="shared" si="70"/>
        <v>326.95114001245236</v>
      </c>
      <c r="H385">
        <f t="shared" si="78"/>
        <v>1.5292357098384457</v>
      </c>
      <c r="I385" s="4">
        <f t="shared" si="71"/>
        <v>1.9999999999999999E-6</v>
      </c>
      <c r="J385" s="5">
        <f t="shared" si="79"/>
        <v>5.4703211009173772E-7</v>
      </c>
      <c r="K385" s="5">
        <f t="shared" si="80"/>
        <v>4.1157975802425694E-4</v>
      </c>
      <c r="L385" s="5">
        <f t="shared" si="74"/>
        <v>2.9204557601220554E-10</v>
      </c>
      <c r="M385" s="6">
        <f t="shared" si="72"/>
        <v>3.0338311797855271E-6</v>
      </c>
      <c r="N385">
        <f t="shared" si="73"/>
        <v>2.1800000000000001E-4</v>
      </c>
      <c r="O385">
        <f t="shared" si="81"/>
        <v>0.15292357098384457</v>
      </c>
      <c r="P385">
        <f t="shared" si="75"/>
        <v>0.88866019667068807</v>
      </c>
      <c r="Q385">
        <f t="shared" si="76"/>
        <v>0.46542894964281634</v>
      </c>
      <c r="R385">
        <f t="shared" si="77"/>
        <v>0.46542894964281822</v>
      </c>
    </row>
    <row r="386" spans="6:18">
      <c r="F386">
        <f t="shared" si="82"/>
        <v>38.400000000000276</v>
      </c>
      <c r="G386">
        <f t="shared" ref="G386:G449" si="83">Tc+R_*F386</f>
        <v>326.95114001245236</v>
      </c>
      <c r="H386">
        <f t="shared" si="78"/>
        <v>1.5292357098384457</v>
      </c>
      <c r="I386" s="4">
        <f t="shared" ref="I386:I449" si="84">we</f>
        <v>1.9999999999999999E-6</v>
      </c>
      <c r="J386" s="5">
        <f t="shared" si="79"/>
        <v>5.4703211009173772E-7</v>
      </c>
      <c r="K386" s="5">
        <f t="shared" si="80"/>
        <v>4.1177975802425695E-4</v>
      </c>
      <c r="L386" s="5">
        <f t="shared" si="74"/>
        <v>2.9247152627980707E-10</v>
      </c>
      <c r="M386" s="6">
        <f t="shared" ref="M386:M449" si="85">f2_*f3_/f1_/K386*L386</f>
        <v>3.0367803707885136E-6</v>
      </c>
      <c r="N386">
        <f t="shared" ref="N386:N449" si="86">del_dl</f>
        <v>2.1800000000000001E-4</v>
      </c>
      <c r="O386">
        <f t="shared" si="81"/>
        <v>0.15292357098384457</v>
      </c>
      <c r="P386">
        <f t="shared" si="75"/>
        <v>0.88883496835092901</v>
      </c>
      <c r="Q386">
        <f t="shared" si="76"/>
        <v>0.46530196414635305</v>
      </c>
      <c r="R386">
        <f t="shared" si="77"/>
        <v>0.46530196414635494</v>
      </c>
    </row>
    <row r="387" spans="6:18">
      <c r="F387">
        <f t="shared" si="82"/>
        <v>38.500000000000277</v>
      </c>
      <c r="G387">
        <f t="shared" si="83"/>
        <v>326.95114001245236</v>
      </c>
      <c r="H387">
        <f t="shared" si="78"/>
        <v>1.5292357098384457</v>
      </c>
      <c r="I387" s="4">
        <f t="shared" si="84"/>
        <v>1.9999999999999999E-6</v>
      </c>
      <c r="J387" s="5">
        <f t="shared" si="79"/>
        <v>5.4703211009173772E-7</v>
      </c>
      <c r="K387" s="5">
        <f t="shared" si="80"/>
        <v>4.1197975802425695E-4</v>
      </c>
      <c r="L387" s="5">
        <f t="shared" ref="L387:L450" si="87">K387^3*4/3*PI()</f>
        <v>2.9289789051357261E-10</v>
      </c>
      <c r="M387" s="6">
        <f t="shared" si="85"/>
        <v>3.0397309945512824E-6</v>
      </c>
      <c r="N387">
        <f t="shared" si="86"/>
        <v>2.1800000000000001E-4</v>
      </c>
      <c r="O387">
        <f t="shared" si="81"/>
        <v>0.15292357098384457</v>
      </c>
      <c r="P387">
        <f t="shared" ref="P387:P450" si="88">R387*O387+(1-R387)*H387</f>
        <v>0.88900940048717469</v>
      </c>
      <c r="Q387">
        <f t="shared" ref="Q387:Q450" si="89">Q386+pl/ps*Dl/N386*((Tc-Tf)/ml-Co)/H386/(1-kpart)*M386*dt/L386-Q386*3/K386*we*dt</f>
        <v>0.46517522535555028</v>
      </c>
      <c r="R387">
        <f t="shared" ref="R387:R450" si="90">esidtGeral(R386,K386,MAX(I386,J386),pl,ps,kpart,H386,(H387-H386)/dt,M386,L386,Dl,N386,Co,dt)</f>
        <v>0.46517522535555211</v>
      </c>
    </row>
    <row r="388" spans="6:18">
      <c r="F388">
        <f t="shared" si="82"/>
        <v>38.600000000000279</v>
      </c>
      <c r="G388">
        <f t="shared" si="83"/>
        <v>326.95114001245236</v>
      </c>
      <c r="H388">
        <f t="shared" si="78"/>
        <v>1.5292357098384457</v>
      </c>
      <c r="I388" s="4">
        <f t="shared" si="84"/>
        <v>1.9999999999999999E-6</v>
      </c>
      <c r="J388" s="5">
        <f t="shared" si="79"/>
        <v>5.4703211009173772E-7</v>
      </c>
      <c r="K388" s="5">
        <f t="shared" si="80"/>
        <v>4.1217975802425696E-4</v>
      </c>
      <c r="L388" s="5">
        <f t="shared" si="87"/>
        <v>2.9332466891456424E-10</v>
      </c>
      <c r="M388" s="6">
        <f t="shared" si="85"/>
        <v>3.0426830510738347E-6</v>
      </c>
      <c r="N388">
        <f t="shared" si="86"/>
        <v>2.1800000000000001E-4</v>
      </c>
      <c r="O388">
        <f t="shared" si="81"/>
        <v>0.15292357098384457</v>
      </c>
      <c r="P388">
        <f t="shared" si="88"/>
        <v>0.88918349390360152</v>
      </c>
      <c r="Q388">
        <f t="shared" si="89"/>
        <v>0.46504873267157837</v>
      </c>
      <c r="R388">
        <f t="shared" si="90"/>
        <v>0.4650487326715802</v>
      </c>
    </row>
    <row r="389" spans="6:18">
      <c r="F389">
        <f t="shared" si="82"/>
        <v>38.70000000000028</v>
      </c>
      <c r="G389">
        <f t="shared" si="83"/>
        <v>326.95114001245236</v>
      </c>
      <c r="H389">
        <f t="shared" si="78"/>
        <v>1.5292357098384457</v>
      </c>
      <c r="I389" s="4">
        <f t="shared" si="84"/>
        <v>1.9999999999999999E-6</v>
      </c>
      <c r="J389" s="5">
        <f t="shared" si="79"/>
        <v>5.4703211009173772E-7</v>
      </c>
      <c r="K389" s="5">
        <f t="shared" si="80"/>
        <v>4.1237975802425696E-4</v>
      </c>
      <c r="L389" s="5">
        <f t="shared" si="87"/>
        <v>2.9375186168384371E-10</v>
      </c>
      <c r="M389" s="6">
        <f t="shared" si="85"/>
        <v>3.0456365403561681E-6</v>
      </c>
      <c r="N389">
        <f t="shared" si="86"/>
        <v>2.1800000000000001E-4</v>
      </c>
      <c r="O389">
        <f t="shared" si="81"/>
        <v>0.15292357098384457</v>
      </c>
      <c r="P389">
        <f t="shared" si="88"/>
        <v>0.88935724942198635</v>
      </c>
      <c r="Q389">
        <f t="shared" si="89"/>
        <v>0.46492248549735121</v>
      </c>
      <c r="R389">
        <f t="shared" si="90"/>
        <v>0.46492248549735304</v>
      </c>
    </row>
    <row r="390" spans="6:18">
      <c r="F390">
        <f t="shared" si="82"/>
        <v>38.800000000000281</v>
      </c>
      <c r="G390">
        <f t="shared" si="83"/>
        <v>326.95114001245236</v>
      </c>
      <c r="H390">
        <f t="shared" si="78"/>
        <v>1.5292357098384457</v>
      </c>
      <c r="I390" s="4">
        <f t="shared" si="84"/>
        <v>1.9999999999999999E-6</v>
      </c>
      <c r="J390" s="5">
        <f t="shared" si="79"/>
        <v>5.4703211009173772E-7</v>
      </c>
      <c r="K390" s="5">
        <f t="shared" si="80"/>
        <v>4.1257975802425697E-4</v>
      </c>
      <c r="L390" s="5">
        <f t="shared" si="87"/>
        <v>2.9417946902247314E-10</v>
      </c>
      <c r="M390" s="6">
        <f t="shared" si="85"/>
        <v>3.048591462398286E-6</v>
      </c>
      <c r="N390">
        <f t="shared" si="86"/>
        <v>2.1800000000000001E-4</v>
      </c>
      <c r="O390">
        <f t="shared" si="81"/>
        <v>0.15292357098384457</v>
      </c>
      <c r="P390">
        <f t="shared" si="88"/>
        <v>0.88953066786171497</v>
      </c>
      <c r="Q390">
        <f t="shared" si="89"/>
        <v>0.4647964832375201</v>
      </c>
      <c r="R390">
        <f t="shared" si="90"/>
        <v>0.46479648323752193</v>
      </c>
    </row>
    <row r="391" spans="6:18">
      <c r="F391">
        <f t="shared" si="82"/>
        <v>38.900000000000283</v>
      </c>
      <c r="G391">
        <f t="shared" si="83"/>
        <v>326.95114001245236</v>
      </c>
      <c r="H391">
        <f t="shared" si="78"/>
        <v>1.5292357098384457</v>
      </c>
      <c r="I391" s="4">
        <f t="shared" si="84"/>
        <v>1.9999999999999999E-6</v>
      </c>
      <c r="J391" s="5">
        <f t="shared" si="79"/>
        <v>5.4703211009173772E-7</v>
      </c>
      <c r="K391" s="5">
        <f t="shared" si="80"/>
        <v>4.1277975802425697E-4</v>
      </c>
      <c r="L391" s="5">
        <f t="shared" si="87"/>
        <v>2.9460749113151428E-10</v>
      </c>
      <c r="M391" s="6">
        <f t="shared" si="85"/>
        <v>3.0515478172001853E-6</v>
      </c>
      <c r="N391">
        <f t="shared" si="86"/>
        <v>2.1800000000000001E-4</v>
      </c>
      <c r="O391">
        <f t="shared" si="81"/>
        <v>0.15292357098384457</v>
      </c>
      <c r="P391">
        <f t="shared" si="88"/>
        <v>0.88970375003978996</v>
      </c>
      <c r="Q391">
        <f t="shared" si="89"/>
        <v>0.46467072529846798</v>
      </c>
      <c r="R391">
        <f t="shared" si="90"/>
        <v>0.46467072529846976</v>
      </c>
    </row>
    <row r="392" spans="6:18">
      <c r="F392">
        <f t="shared" si="82"/>
        <v>39.000000000000284</v>
      </c>
      <c r="G392">
        <f t="shared" si="83"/>
        <v>326.95114001245236</v>
      </c>
      <c r="H392">
        <f t="shared" si="78"/>
        <v>1.5292357098384457</v>
      </c>
      <c r="I392" s="4">
        <f t="shared" si="84"/>
        <v>1.9999999999999999E-6</v>
      </c>
      <c r="J392" s="5">
        <f t="shared" si="79"/>
        <v>5.4703211009173772E-7</v>
      </c>
      <c r="K392" s="5">
        <f t="shared" si="80"/>
        <v>4.1297975802425698E-4</v>
      </c>
      <c r="L392" s="5">
        <f t="shared" si="87"/>
        <v>2.9503592821202916E-10</v>
      </c>
      <c r="M392" s="6">
        <f t="shared" si="85"/>
        <v>3.0545056047618677E-6</v>
      </c>
      <c r="N392">
        <f t="shared" si="86"/>
        <v>2.1800000000000001E-4</v>
      </c>
      <c r="O392">
        <f t="shared" si="81"/>
        <v>0.15292357098384457</v>
      </c>
      <c r="P392">
        <f t="shared" si="88"/>
        <v>0.88987649677083813</v>
      </c>
      <c r="Q392">
        <f t="shared" si="89"/>
        <v>0.46454521108830343</v>
      </c>
      <c r="R392">
        <f t="shared" si="90"/>
        <v>0.46454521108830521</v>
      </c>
    </row>
    <row r="393" spans="6:18">
      <c r="F393">
        <f t="shared" si="82"/>
        <v>39.100000000000286</v>
      </c>
      <c r="G393">
        <f t="shared" si="83"/>
        <v>326.95114001245236</v>
      </c>
      <c r="H393">
        <f t="shared" si="78"/>
        <v>1.5292357098384457</v>
      </c>
      <c r="I393" s="4">
        <f t="shared" si="84"/>
        <v>1.9999999999999999E-6</v>
      </c>
      <c r="J393" s="5">
        <f t="shared" si="79"/>
        <v>5.4703211009173772E-7</v>
      </c>
      <c r="K393" s="5">
        <f t="shared" si="80"/>
        <v>4.1317975802425698E-4</v>
      </c>
      <c r="L393" s="5">
        <f t="shared" si="87"/>
        <v>2.9546478046507969E-10</v>
      </c>
      <c r="M393" s="6">
        <f t="shared" si="85"/>
        <v>3.0574648250833321E-6</v>
      </c>
      <c r="N393">
        <f t="shared" si="86"/>
        <v>2.1800000000000001E-4</v>
      </c>
      <c r="O393">
        <f t="shared" si="81"/>
        <v>0.15292357098384457</v>
      </c>
      <c r="P393">
        <f t="shared" si="88"/>
        <v>0.89004890886712007</v>
      </c>
      <c r="Q393">
        <f t="shared" si="89"/>
        <v>0.46441994001685494</v>
      </c>
      <c r="R393">
        <f t="shared" si="90"/>
        <v>0.46441994001685671</v>
      </c>
    </row>
    <row r="394" spans="6:18">
      <c r="F394">
        <f t="shared" si="82"/>
        <v>39.200000000000287</v>
      </c>
      <c r="G394">
        <f t="shared" si="83"/>
        <v>326.95114001245236</v>
      </c>
      <c r="H394">
        <f t="shared" si="78"/>
        <v>1.5292357098384457</v>
      </c>
      <c r="I394" s="4">
        <f t="shared" si="84"/>
        <v>1.9999999999999999E-6</v>
      </c>
      <c r="J394" s="5">
        <f t="shared" si="79"/>
        <v>5.4703211009173772E-7</v>
      </c>
      <c r="K394" s="5">
        <f t="shared" si="80"/>
        <v>4.1337975802425698E-4</v>
      </c>
      <c r="L394" s="5">
        <f t="shared" si="87"/>
        <v>2.9589404809172772E-10</v>
      </c>
      <c r="M394" s="6">
        <f t="shared" si="85"/>
        <v>3.0604254781645788E-6</v>
      </c>
      <c r="N394">
        <f t="shared" si="86"/>
        <v>2.1800000000000001E-4</v>
      </c>
      <c r="O394">
        <f t="shared" si="81"/>
        <v>0.15292357098384457</v>
      </c>
      <c r="P394">
        <f t="shared" si="88"/>
        <v>0.8902209871385367</v>
      </c>
      <c r="Q394">
        <f t="shared" si="89"/>
        <v>0.46429491149566504</v>
      </c>
      <c r="R394">
        <f t="shared" si="90"/>
        <v>0.46429491149566682</v>
      </c>
    </row>
    <row r="395" spans="6:18">
      <c r="F395">
        <f t="shared" si="82"/>
        <v>39.300000000000288</v>
      </c>
      <c r="G395">
        <f t="shared" si="83"/>
        <v>326.95114001245236</v>
      </c>
      <c r="H395">
        <f t="shared" si="78"/>
        <v>1.5292357098384457</v>
      </c>
      <c r="I395" s="4">
        <f t="shared" si="84"/>
        <v>1.9999999999999999E-6</v>
      </c>
      <c r="J395" s="5">
        <f t="shared" si="79"/>
        <v>5.4703211009173772E-7</v>
      </c>
      <c r="K395" s="5">
        <f t="shared" si="80"/>
        <v>4.1357975802425699E-4</v>
      </c>
      <c r="L395" s="5">
        <f t="shared" si="87"/>
        <v>2.9632373129303538E-10</v>
      </c>
      <c r="M395" s="6">
        <f t="shared" si="85"/>
        <v>3.0633875640056094E-6</v>
      </c>
      <c r="N395">
        <f t="shared" si="86"/>
        <v>2.1800000000000001E-4</v>
      </c>
      <c r="O395">
        <f t="shared" si="81"/>
        <v>0.15292357098384457</v>
      </c>
      <c r="P395">
        <f t="shared" si="88"/>
        <v>0.89039273239263828</v>
      </c>
      <c r="Q395">
        <f t="shared" si="89"/>
        <v>0.46417012493798449</v>
      </c>
      <c r="R395">
        <f t="shared" si="90"/>
        <v>0.46417012493798632</v>
      </c>
    </row>
    <row r="396" spans="6:18">
      <c r="F396">
        <f t="shared" si="82"/>
        <v>39.40000000000029</v>
      </c>
      <c r="G396">
        <f t="shared" si="83"/>
        <v>326.95114001245236</v>
      </c>
      <c r="H396">
        <f t="shared" si="78"/>
        <v>1.5292357098384457</v>
      </c>
      <c r="I396" s="4">
        <f t="shared" si="84"/>
        <v>1.9999999999999999E-6</v>
      </c>
      <c r="J396" s="5">
        <f t="shared" si="79"/>
        <v>5.4703211009173772E-7</v>
      </c>
      <c r="K396" s="5">
        <f t="shared" si="80"/>
        <v>4.1377975802425699E-4</v>
      </c>
      <c r="L396" s="5">
        <f t="shared" si="87"/>
        <v>2.9675383027006437E-10</v>
      </c>
      <c r="M396" s="6">
        <f t="shared" si="85"/>
        <v>3.0663510826064212E-6</v>
      </c>
      <c r="N396">
        <f t="shared" si="86"/>
        <v>2.1800000000000001E-4</v>
      </c>
      <c r="O396">
        <f t="shared" si="81"/>
        <v>0.15292357098384457</v>
      </c>
      <c r="P396">
        <f t="shared" si="88"/>
        <v>0.8905641454346318</v>
      </c>
      <c r="Q396">
        <f t="shared" si="89"/>
        <v>0.46404557975876654</v>
      </c>
      <c r="R396">
        <f t="shared" si="90"/>
        <v>0.46404557975876837</v>
      </c>
    </row>
    <row r="397" spans="6:18">
      <c r="F397">
        <f t="shared" si="82"/>
        <v>39.500000000000291</v>
      </c>
      <c r="G397">
        <f t="shared" si="83"/>
        <v>326.95114001245236</v>
      </c>
      <c r="H397">
        <f t="shared" si="78"/>
        <v>1.5292357098384457</v>
      </c>
      <c r="I397" s="4">
        <f t="shared" si="84"/>
        <v>1.9999999999999999E-6</v>
      </c>
      <c r="J397" s="5">
        <f t="shared" si="79"/>
        <v>5.4703211009173772E-7</v>
      </c>
      <c r="K397" s="5">
        <f t="shared" si="80"/>
        <v>4.13979758024257E-4</v>
      </c>
      <c r="L397" s="5">
        <f t="shared" si="87"/>
        <v>2.9718434522387682E-10</v>
      </c>
      <c r="M397" s="6">
        <f t="shared" si="85"/>
        <v>3.069316033967016E-6</v>
      </c>
      <c r="N397">
        <f t="shared" si="86"/>
        <v>2.1800000000000001E-4</v>
      </c>
      <c r="O397">
        <f t="shared" si="81"/>
        <v>0.15292357098384457</v>
      </c>
      <c r="P397">
        <f t="shared" si="88"/>
        <v>0.89073522706738906</v>
      </c>
      <c r="Q397">
        <f t="shared" si="89"/>
        <v>0.4639212753746611</v>
      </c>
      <c r="R397">
        <f t="shared" si="90"/>
        <v>0.46392127537466288</v>
      </c>
    </row>
    <row r="398" spans="6:18">
      <c r="F398">
        <f t="shared" si="82"/>
        <v>39.600000000000293</v>
      </c>
      <c r="G398">
        <f t="shared" si="83"/>
        <v>326.95114001245236</v>
      </c>
      <c r="H398">
        <f t="shared" si="78"/>
        <v>1.5292357098384457</v>
      </c>
      <c r="I398" s="4">
        <f t="shared" si="84"/>
        <v>1.9999999999999999E-6</v>
      </c>
      <c r="J398" s="5">
        <f t="shared" si="79"/>
        <v>5.4703211009173772E-7</v>
      </c>
      <c r="K398" s="5">
        <f t="shared" si="80"/>
        <v>4.14179758024257E-4</v>
      </c>
      <c r="L398" s="5">
        <f t="shared" si="87"/>
        <v>2.9761527635553447E-10</v>
      </c>
      <c r="M398" s="6">
        <f t="shared" si="85"/>
        <v>3.0722824180873936E-6</v>
      </c>
      <c r="N398">
        <f t="shared" si="86"/>
        <v>2.1800000000000001E-4</v>
      </c>
      <c r="O398">
        <f t="shared" si="81"/>
        <v>0.15292357098384457</v>
      </c>
      <c r="P398">
        <f t="shared" si="88"/>
        <v>0.89090597809145455</v>
      </c>
      <c r="Q398">
        <f t="shared" si="89"/>
        <v>0.46379721120400896</v>
      </c>
      <c r="R398">
        <f t="shared" si="90"/>
        <v>0.46379721120401074</v>
      </c>
    </row>
    <row r="399" spans="6:18">
      <c r="F399">
        <f t="shared" si="82"/>
        <v>39.700000000000294</v>
      </c>
      <c r="G399">
        <f t="shared" si="83"/>
        <v>326.95114001245236</v>
      </c>
      <c r="H399">
        <f t="shared" si="78"/>
        <v>1.5292357098384457</v>
      </c>
      <c r="I399" s="4">
        <f t="shared" si="84"/>
        <v>1.9999999999999999E-6</v>
      </c>
      <c r="J399" s="5">
        <f t="shared" si="79"/>
        <v>5.4703211009173772E-7</v>
      </c>
      <c r="K399" s="5">
        <f t="shared" si="80"/>
        <v>4.1437975802425701E-4</v>
      </c>
      <c r="L399" s="5">
        <f t="shared" si="87"/>
        <v>2.980466238660994E-10</v>
      </c>
      <c r="M399" s="6">
        <f t="shared" si="85"/>
        <v>3.0752502349675536E-6</v>
      </c>
      <c r="N399">
        <f t="shared" si="86"/>
        <v>2.1800000000000001E-4</v>
      </c>
      <c r="O399">
        <f t="shared" si="81"/>
        <v>0.15292357098384457</v>
      </c>
      <c r="P399">
        <f t="shared" si="88"/>
        <v>0.89107639930505345</v>
      </c>
      <c r="Q399">
        <f t="shared" si="89"/>
        <v>0.46367338666683622</v>
      </c>
      <c r="R399">
        <f t="shared" si="90"/>
        <v>0.46367338666683799</v>
      </c>
    </row>
    <row r="400" spans="6:18">
      <c r="F400">
        <f t="shared" si="82"/>
        <v>39.800000000000296</v>
      </c>
      <c r="G400">
        <f t="shared" si="83"/>
        <v>326.95114001245236</v>
      </c>
      <c r="H400">
        <f t="shared" si="78"/>
        <v>1.5292357098384457</v>
      </c>
      <c r="I400" s="4">
        <f t="shared" si="84"/>
        <v>1.9999999999999999E-6</v>
      </c>
      <c r="J400" s="5">
        <f t="shared" si="79"/>
        <v>5.4703211009173772E-7</v>
      </c>
      <c r="K400" s="5">
        <f t="shared" si="80"/>
        <v>4.1457975802425701E-4</v>
      </c>
      <c r="L400" s="5">
        <f t="shared" si="87"/>
        <v>2.9847838795663352E-10</v>
      </c>
      <c r="M400" s="6">
        <f t="shared" si="85"/>
        <v>3.0782194846074971E-6</v>
      </c>
      <c r="N400">
        <f t="shared" si="86"/>
        <v>2.1800000000000001E-4</v>
      </c>
      <c r="O400">
        <f t="shared" si="81"/>
        <v>0.15292357098384457</v>
      </c>
      <c r="P400">
        <f t="shared" si="88"/>
        <v>0.89124649150409929</v>
      </c>
      <c r="Q400">
        <f t="shared" si="89"/>
        <v>0.46354980118484856</v>
      </c>
      <c r="R400">
        <f t="shared" si="90"/>
        <v>0.46354980118485034</v>
      </c>
    </row>
    <row r="401" spans="6:18">
      <c r="F401">
        <f t="shared" si="82"/>
        <v>39.900000000000297</v>
      </c>
      <c r="G401">
        <f t="shared" si="83"/>
        <v>326.95114001245236</v>
      </c>
      <c r="H401">
        <f t="shared" si="78"/>
        <v>1.5292357098384457</v>
      </c>
      <c r="I401" s="4">
        <f t="shared" si="84"/>
        <v>1.9999999999999999E-6</v>
      </c>
      <c r="J401" s="5">
        <f t="shared" si="79"/>
        <v>5.4703211009173772E-7</v>
      </c>
      <c r="K401" s="5">
        <f t="shared" si="80"/>
        <v>4.1477975802425702E-4</v>
      </c>
      <c r="L401" s="5">
        <f t="shared" si="87"/>
        <v>2.9891056882819858E-10</v>
      </c>
      <c r="M401" s="6">
        <f t="shared" si="85"/>
        <v>3.0811901670072216E-6</v>
      </c>
      <c r="N401">
        <f t="shared" si="86"/>
        <v>2.1800000000000001E-4</v>
      </c>
      <c r="O401">
        <f t="shared" si="81"/>
        <v>0.15292357098384457</v>
      </c>
      <c r="P401">
        <f t="shared" si="88"/>
        <v>0.89141625548220171</v>
      </c>
      <c r="Q401">
        <f t="shared" si="89"/>
        <v>0.46342645418142547</v>
      </c>
      <c r="R401">
        <f t="shared" si="90"/>
        <v>0.46342645418142725</v>
      </c>
    </row>
    <row r="402" spans="6:18">
      <c r="F402">
        <f t="shared" si="82"/>
        <v>40.000000000000298</v>
      </c>
      <c r="G402">
        <f t="shared" si="83"/>
        <v>326.95114001245236</v>
      </c>
      <c r="H402">
        <f t="shared" si="78"/>
        <v>1.5292357098384457</v>
      </c>
      <c r="I402" s="4">
        <f t="shared" si="84"/>
        <v>1.9999999999999999E-6</v>
      </c>
      <c r="J402" s="5">
        <f t="shared" si="79"/>
        <v>5.4703211009173772E-7</v>
      </c>
      <c r="K402" s="5">
        <f t="shared" si="80"/>
        <v>4.1497975802425702E-4</v>
      </c>
      <c r="L402" s="5">
        <f t="shared" si="87"/>
        <v>2.9934316668185682E-10</v>
      </c>
      <c r="M402" s="6">
        <f t="shared" si="85"/>
        <v>3.0841622821667302E-6</v>
      </c>
      <c r="N402">
        <f t="shared" si="86"/>
        <v>2.1800000000000001E-4</v>
      </c>
      <c r="O402">
        <f t="shared" si="81"/>
        <v>0.15292357098384457</v>
      </c>
      <c r="P402">
        <f t="shared" si="88"/>
        <v>0.89158569203067484</v>
      </c>
      <c r="Q402">
        <f t="shared" si="89"/>
        <v>0.46330334508161464</v>
      </c>
      <c r="R402">
        <f t="shared" si="90"/>
        <v>0.46330334508161641</v>
      </c>
    </row>
    <row r="403" spans="6:18">
      <c r="F403">
        <f t="shared" si="82"/>
        <v>40.1000000000003</v>
      </c>
      <c r="G403">
        <f t="shared" si="83"/>
        <v>326.95114001245236</v>
      </c>
      <c r="H403">
        <f t="shared" ref="H403:H466" si="91">(G403-Tf)/ml</f>
        <v>1.5292357098384457</v>
      </c>
      <c r="I403" s="4">
        <f t="shared" si="84"/>
        <v>1.9999999999999999E-6</v>
      </c>
      <c r="J403" s="5">
        <f t="shared" ref="J403:J466" si="92">Glob(H403,N403,Dl,Co,kpart)</f>
        <v>5.4703211009173772E-7</v>
      </c>
      <c r="K403" s="5">
        <f t="shared" ref="K403:K466" si="93">I402*dt+K402</f>
        <v>4.1517975802425703E-4</v>
      </c>
      <c r="L403" s="5">
        <f t="shared" si="87"/>
        <v>2.9977618171866993E-10</v>
      </c>
      <c r="M403" s="6">
        <f t="shared" si="85"/>
        <v>3.0871358300860207E-6</v>
      </c>
      <c r="N403">
        <f t="shared" si="86"/>
        <v>2.1800000000000001E-4</v>
      </c>
      <c r="O403">
        <f t="shared" ref="O403:O466" si="94">O402+(kpart*H402-O402)/L402/R402*(L402*(R403-R402)+R402*MAX(I402,J402)*M402*dt)</f>
        <v>0.15292357098384457</v>
      </c>
      <c r="P403">
        <f t="shared" si="88"/>
        <v>0.89175480193854406</v>
      </c>
      <c r="Q403">
        <f t="shared" si="89"/>
        <v>0.46318047331212642</v>
      </c>
      <c r="R403">
        <f t="shared" si="90"/>
        <v>0.46318047331212819</v>
      </c>
    </row>
    <row r="404" spans="6:18">
      <c r="F404">
        <f t="shared" si="82"/>
        <v>40.200000000000301</v>
      </c>
      <c r="G404">
        <f t="shared" si="83"/>
        <v>326.95114001245236</v>
      </c>
      <c r="H404">
        <f t="shared" si="91"/>
        <v>1.5292357098384457</v>
      </c>
      <c r="I404" s="4">
        <f t="shared" si="84"/>
        <v>1.9999999999999999E-6</v>
      </c>
      <c r="J404" s="5">
        <f t="shared" si="92"/>
        <v>5.4703211009173772E-7</v>
      </c>
      <c r="K404" s="5">
        <f t="shared" si="93"/>
        <v>4.1537975802425703E-4</v>
      </c>
      <c r="L404" s="5">
        <f t="shared" si="87"/>
        <v>3.0020961413969988E-10</v>
      </c>
      <c r="M404" s="6">
        <f t="shared" si="85"/>
        <v>3.0901108107650934E-6</v>
      </c>
      <c r="N404">
        <f t="shared" si="86"/>
        <v>2.1800000000000001E-4</v>
      </c>
      <c r="O404">
        <f t="shared" si="94"/>
        <v>0.15292357098384457</v>
      </c>
      <c r="P404">
        <f t="shared" si="88"/>
        <v>0.89192358599255428</v>
      </c>
      <c r="Q404">
        <f t="shared" si="89"/>
        <v>0.46305783830132813</v>
      </c>
      <c r="R404">
        <f t="shared" si="90"/>
        <v>0.4630578383013299</v>
      </c>
    </row>
    <row r="405" spans="6:18">
      <c r="F405">
        <f t="shared" si="82"/>
        <v>40.300000000000303</v>
      </c>
      <c r="G405">
        <f t="shared" si="83"/>
        <v>326.95114001245236</v>
      </c>
      <c r="H405">
        <f t="shared" si="91"/>
        <v>1.5292357098384457</v>
      </c>
      <c r="I405" s="4">
        <f t="shared" si="84"/>
        <v>1.9999999999999999E-6</v>
      </c>
      <c r="J405" s="5">
        <f t="shared" si="92"/>
        <v>5.4703211009173772E-7</v>
      </c>
      <c r="K405" s="5">
        <f t="shared" si="93"/>
        <v>4.1557975802425704E-4</v>
      </c>
      <c r="L405" s="5">
        <f t="shared" si="87"/>
        <v>3.0064346414600869E-10</v>
      </c>
      <c r="M405" s="6">
        <f t="shared" si="85"/>
        <v>3.0930872242039489E-6</v>
      </c>
      <c r="N405">
        <f t="shared" si="86"/>
        <v>2.1800000000000001E-4</v>
      </c>
      <c r="O405">
        <f t="shared" si="94"/>
        <v>0.15292357098384457</v>
      </c>
      <c r="P405">
        <f t="shared" si="88"/>
        <v>0.89209204497717787</v>
      </c>
      <c r="Q405">
        <f t="shared" si="89"/>
        <v>0.46293543947923849</v>
      </c>
      <c r="R405">
        <f t="shared" si="90"/>
        <v>0.46293543947924026</v>
      </c>
    </row>
    <row r="406" spans="6:18">
      <c r="F406">
        <f t="shared" si="82"/>
        <v>40.400000000000304</v>
      </c>
      <c r="G406">
        <f t="shared" si="83"/>
        <v>326.95114001245236</v>
      </c>
      <c r="H406">
        <f t="shared" si="91"/>
        <v>1.5292357098384457</v>
      </c>
      <c r="I406" s="4">
        <f t="shared" si="84"/>
        <v>1.9999999999999999E-6</v>
      </c>
      <c r="J406" s="5">
        <f t="shared" si="92"/>
        <v>5.4703211009173772E-7</v>
      </c>
      <c r="K406" s="5">
        <f t="shared" si="93"/>
        <v>4.1577975802425704E-4</v>
      </c>
      <c r="L406" s="5">
        <f t="shared" si="87"/>
        <v>3.0107773193865827E-10</v>
      </c>
      <c r="M406" s="6">
        <f t="shared" si="85"/>
        <v>3.0960650704025876E-6</v>
      </c>
      <c r="N406">
        <f t="shared" si="86"/>
        <v>2.1800000000000001E-4</v>
      </c>
      <c r="O406">
        <f t="shared" si="94"/>
        <v>0.15292357098384457</v>
      </c>
      <c r="P406">
        <f t="shared" si="88"/>
        <v>0.89226017967462157</v>
      </c>
      <c r="Q406">
        <f t="shared" si="89"/>
        <v>0.462813276277522</v>
      </c>
      <c r="R406">
        <f t="shared" si="90"/>
        <v>0.46281327627752378</v>
      </c>
    </row>
    <row r="407" spans="6:18">
      <c r="F407">
        <f t="shared" si="82"/>
        <v>40.500000000000306</v>
      </c>
      <c r="G407">
        <f t="shared" si="83"/>
        <v>326.95114001245236</v>
      </c>
      <c r="H407">
        <f t="shared" si="91"/>
        <v>1.5292357098384457</v>
      </c>
      <c r="I407" s="4">
        <f t="shared" si="84"/>
        <v>1.9999999999999999E-6</v>
      </c>
      <c r="J407" s="5">
        <f t="shared" si="92"/>
        <v>5.4703211009173772E-7</v>
      </c>
      <c r="K407" s="5">
        <f t="shared" si="93"/>
        <v>4.1597975802425705E-4</v>
      </c>
      <c r="L407" s="5">
        <f t="shared" si="87"/>
        <v>3.0151241771871037E-10</v>
      </c>
      <c r="M407" s="6">
        <f t="shared" si="85"/>
        <v>3.0990443493610077E-6</v>
      </c>
      <c r="N407">
        <f t="shared" si="86"/>
        <v>2.1800000000000001E-4</v>
      </c>
      <c r="O407">
        <f t="shared" si="94"/>
        <v>0.15292357098384457</v>
      </c>
      <c r="P407">
        <f t="shared" si="88"/>
        <v>0.89242799086483493</v>
      </c>
      <c r="Q407">
        <f t="shared" si="89"/>
        <v>0.46269134812948359</v>
      </c>
      <c r="R407">
        <f t="shared" si="90"/>
        <v>0.46269134812948531</v>
      </c>
    </row>
    <row r="408" spans="6:18">
      <c r="F408">
        <f t="shared" si="82"/>
        <v>40.600000000000307</v>
      </c>
      <c r="G408">
        <f t="shared" si="83"/>
        <v>326.95114001245236</v>
      </c>
      <c r="H408">
        <f t="shared" si="91"/>
        <v>1.5292357098384457</v>
      </c>
      <c r="I408" s="4">
        <f t="shared" si="84"/>
        <v>1.9999999999999999E-6</v>
      </c>
      <c r="J408" s="5">
        <f t="shared" si="92"/>
        <v>5.4703211009173772E-7</v>
      </c>
      <c r="K408" s="5">
        <f t="shared" si="93"/>
        <v>4.1617975802425705E-4</v>
      </c>
      <c r="L408" s="5">
        <f t="shared" si="87"/>
        <v>3.0194752168722717E-10</v>
      </c>
      <c r="M408" s="6">
        <f t="shared" si="85"/>
        <v>3.102025061079211E-6</v>
      </c>
      <c r="N408">
        <f t="shared" si="86"/>
        <v>2.1800000000000001E-4</v>
      </c>
      <c r="O408">
        <f t="shared" si="94"/>
        <v>0.15292357098384457</v>
      </c>
      <c r="P408">
        <f t="shared" si="88"/>
        <v>0.8925954793255173</v>
      </c>
      <c r="Q408">
        <f t="shared" si="89"/>
        <v>0.46256965447006282</v>
      </c>
      <c r="R408">
        <f t="shared" si="90"/>
        <v>0.46256965447006454</v>
      </c>
    </row>
    <row r="409" spans="6:18">
      <c r="F409">
        <f t="shared" si="82"/>
        <v>40.700000000000308</v>
      </c>
      <c r="G409">
        <f t="shared" si="83"/>
        <v>326.95114001245236</v>
      </c>
      <c r="H409">
        <f t="shared" si="91"/>
        <v>1.5292357098384457</v>
      </c>
      <c r="I409" s="4">
        <f t="shared" si="84"/>
        <v>1.9999999999999999E-6</v>
      </c>
      <c r="J409" s="5">
        <f t="shared" si="92"/>
        <v>5.4703211009173772E-7</v>
      </c>
      <c r="K409" s="5">
        <f t="shared" si="93"/>
        <v>4.1637975802425706E-4</v>
      </c>
      <c r="L409" s="5">
        <f t="shared" si="87"/>
        <v>3.0238304404527043E-10</v>
      </c>
      <c r="M409" s="6">
        <f t="shared" si="85"/>
        <v>3.1050072055571966E-6</v>
      </c>
      <c r="N409">
        <f t="shared" si="86"/>
        <v>2.1800000000000001E-4</v>
      </c>
      <c r="O409">
        <f t="shared" si="94"/>
        <v>0.15292357098384457</v>
      </c>
      <c r="P409">
        <f t="shared" si="88"/>
        <v>0.89276264583212595</v>
      </c>
      <c r="Q409">
        <f t="shared" si="89"/>
        <v>0.4624481947358286</v>
      </c>
      <c r="R409">
        <f t="shared" si="90"/>
        <v>0.46244819473583032</v>
      </c>
    </row>
    <row r="410" spans="6:18">
      <c r="F410">
        <f t="shared" si="82"/>
        <v>40.80000000000031</v>
      </c>
      <c r="G410">
        <f t="shared" si="83"/>
        <v>326.95114001245236</v>
      </c>
      <c r="H410">
        <f t="shared" si="91"/>
        <v>1.5292357098384457</v>
      </c>
      <c r="I410" s="4">
        <f t="shared" si="84"/>
        <v>1.9999999999999999E-6</v>
      </c>
      <c r="J410" s="5">
        <f t="shared" si="92"/>
        <v>5.4703211009173772E-7</v>
      </c>
      <c r="K410" s="5">
        <f t="shared" si="93"/>
        <v>4.1657975802425706E-4</v>
      </c>
      <c r="L410" s="5">
        <f t="shared" si="87"/>
        <v>3.028189849939022E-10</v>
      </c>
      <c r="M410" s="6">
        <f t="shared" si="85"/>
        <v>3.1079907827949654E-6</v>
      </c>
      <c r="N410">
        <f t="shared" si="86"/>
        <v>2.1800000000000001E-4</v>
      </c>
      <c r="O410">
        <f t="shared" si="94"/>
        <v>0.15292357098384457</v>
      </c>
      <c r="P410">
        <f t="shared" si="88"/>
        <v>0.89292949115788289</v>
      </c>
      <c r="Q410">
        <f t="shared" si="89"/>
        <v>0.46232696836497367</v>
      </c>
      <c r="R410">
        <f t="shared" si="90"/>
        <v>0.46232696836497533</v>
      </c>
    </row>
    <row r="411" spans="6:18">
      <c r="F411">
        <f t="shared" si="82"/>
        <v>40.900000000000311</v>
      </c>
      <c r="G411">
        <f t="shared" si="83"/>
        <v>326.95114001245236</v>
      </c>
      <c r="H411">
        <f t="shared" si="91"/>
        <v>1.5292357098384457</v>
      </c>
      <c r="I411" s="4">
        <f t="shared" si="84"/>
        <v>1.9999999999999999E-6</v>
      </c>
      <c r="J411" s="5">
        <f t="shared" si="92"/>
        <v>5.4703211009173772E-7</v>
      </c>
      <c r="K411" s="5">
        <f t="shared" si="93"/>
        <v>4.1677975802425707E-4</v>
      </c>
      <c r="L411" s="5">
        <f t="shared" si="87"/>
        <v>3.0325534473418431E-10</v>
      </c>
      <c r="M411" s="6">
        <f t="shared" si="85"/>
        <v>3.110975792792516E-6</v>
      </c>
      <c r="N411">
        <f t="shared" si="86"/>
        <v>2.1800000000000001E-4</v>
      </c>
      <c r="O411">
        <f t="shared" si="94"/>
        <v>0.15292357098384457</v>
      </c>
      <c r="P411">
        <f t="shared" si="88"/>
        <v>0.89309601607378331</v>
      </c>
      <c r="Q411">
        <f t="shared" si="89"/>
        <v>0.46220597479730896</v>
      </c>
      <c r="R411">
        <f t="shared" si="90"/>
        <v>0.46220597479731068</v>
      </c>
    </row>
    <row r="412" spans="6:18">
      <c r="F412">
        <f t="shared" ref="F412:F475" si="95">F411+dt</f>
        <v>41.000000000000313</v>
      </c>
      <c r="G412">
        <f t="shared" si="83"/>
        <v>326.95114001245236</v>
      </c>
      <c r="H412">
        <f t="shared" si="91"/>
        <v>1.5292357098384457</v>
      </c>
      <c r="I412" s="4">
        <f t="shared" si="84"/>
        <v>1.9999999999999999E-6</v>
      </c>
      <c r="J412" s="5">
        <f t="shared" si="92"/>
        <v>5.4703211009173772E-7</v>
      </c>
      <c r="K412" s="5">
        <f t="shared" si="93"/>
        <v>4.1697975802425707E-4</v>
      </c>
      <c r="L412" s="5">
        <f t="shared" si="87"/>
        <v>3.0369212346717877E-10</v>
      </c>
      <c r="M412" s="6">
        <f t="shared" si="85"/>
        <v>3.1139622355498494E-6</v>
      </c>
      <c r="N412">
        <f t="shared" si="86"/>
        <v>2.1800000000000001E-4</v>
      </c>
      <c r="O412">
        <f t="shared" si="94"/>
        <v>0.15292357098384457</v>
      </c>
      <c r="P412">
        <f t="shared" si="88"/>
        <v>0.89326222134860156</v>
      </c>
      <c r="Q412">
        <f t="shared" si="89"/>
        <v>0.46208521347425857</v>
      </c>
      <c r="R412">
        <f t="shared" si="90"/>
        <v>0.46208521347426024</v>
      </c>
    </row>
    <row r="413" spans="6:18">
      <c r="F413">
        <f t="shared" si="95"/>
        <v>41.100000000000314</v>
      </c>
      <c r="G413">
        <f t="shared" si="83"/>
        <v>326.95114001245236</v>
      </c>
      <c r="H413">
        <f t="shared" si="91"/>
        <v>1.5292357098384457</v>
      </c>
      <c r="I413" s="4">
        <f t="shared" si="84"/>
        <v>1.9999999999999999E-6</v>
      </c>
      <c r="J413" s="5">
        <f t="shared" si="92"/>
        <v>5.4703211009173772E-7</v>
      </c>
      <c r="K413" s="5">
        <f t="shared" si="93"/>
        <v>4.1717975802425708E-4</v>
      </c>
      <c r="L413" s="5">
        <f t="shared" si="87"/>
        <v>3.0412932139394743E-10</v>
      </c>
      <c r="M413" s="6">
        <f t="shared" si="85"/>
        <v>3.1169501110669655E-6</v>
      </c>
      <c r="N413">
        <f t="shared" si="86"/>
        <v>2.1800000000000001E-4</v>
      </c>
      <c r="O413">
        <f t="shared" si="94"/>
        <v>0.15292357098384457</v>
      </c>
      <c r="P413">
        <f t="shared" si="88"/>
        <v>0.89342810774890069</v>
      </c>
      <c r="Q413">
        <f t="shared" si="89"/>
        <v>0.46196468383885386</v>
      </c>
      <c r="R413">
        <f t="shared" si="90"/>
        <v>0.46196468383885553</v>
      </c>
    </row>
    <row r="414" spans="6:18">
      <c r="F414">
        <f t="shared" si="95"/>
        <v>41.200000000000315</v>
      </c>
      <c r="G414">
        <f t="shared" si="83"/>
        <v>326.95114001245236</v>
      </c>
      <c r="H414">
        <f t="shared" si="91"/>
        <v>1.5292357098384457</v>
      </c>
      <c r="I414" s="4">
        <f t="shared" si="84"/>
        <v>1.9999999999999999E-6</v>
      </c>
      <c r="J414" s="5">
        <f t="shared" si="92"/>
        <v>5.4703211009173772E-7</v>
      </c>
      <c r="K414" s="5">
        <f t="shared" si="93"/>
        <v>4.1737975802425708E-4</v>
      </c>
      <c r="L414" s="5">
        <f t="shared" si="87"/>
        <v>3.0456693871555227E-10</v>
      </c>
      <c r="M414" s="6">
        <f t="shared" si="85"/>
        <v>3.1199394193438644E-6</v>
      </c>
      <c r="N414">
        <f t="shared" si="86"/>
        <v>2.1800000000000001E-4</v>
      </c>
      <c r="O414">
        <f t="shared" si="94"/>
        <v>0.15292357098384457</v>
      </c>
      <c r="P414">
        <f t="shared" si="88"/>
        <v>0.89359367603903861</v>
      </c>
      <c r="Q414">
        <f t="shared" si="89"/>
        <v>0.46184438533572841</v>
      </c>
      <c r="R414">
        <f t="shared" si="90"/>
        <v>0.46184438533573002</v>
      </c>
    </row>
    <row r="415" spans="6:18">
      <c r="F415">
        <f t="shared" si="95"/>
        <v>41.300000000000317</v>
      </c>
      <c r="G415">
        <f t="shared" si="83"/>
        <v>326.95114001245236</v>
      </c>
      <c r="H415">
        <f t="shared" si="91"/>
        <v>1.5292357098384457</v>
      </c>
      <c r="I415" s="4">
        <f t="shared" si="84"/>
        <v>1.9999999999999999E-6</v>
      </c>
      <c r="J415" s="5">
        <f t="shared" si="92"/>
        <v>5.4703211009173772E-7</v>
      </c>
      <c r="K415" s="5">
        <f t="shared" si="93"/>
        <v>4.1757975802425709E-4</v>
      </c>
      <c r="L415" s="5">
        <f t="shared" si="87"/>
        <v>3.0500497563305525E-10</v>
      </c>
      <c r="M415" s="6">
        <f t="shared" si="85"/>
        <v>3.122930160380546E-6</v>
      </c>
      <c r="N415">
        <f t="shared" si="86"/>
        <v>2.1800000000000001E-4</v>
      </c>
      <c r="O415">
        <f t="shared" si="94"/>
        <v>0.15292357098384457</v>
      </c>
      <c r="P415">
        <f t="shared" si="88"/>
        <v>0.89375892698117454</v>
      </c>
      <c r="Q415">
        <f t="shared" si="89"/>
        <v>0.46172431741111242</v>
      </c>
      <c r="R415">
        <f t="shared" si="90"/>
        <v>0.46172431741111403</v>
      </c>
    </row>
    <row r="416" spans="6:18">
      <c r="F416">
        <f t="shared" si="95"/>
        <v>41.400000000000318</v>
      </c>
      <c r="G416">
        <f t="shared" si="83"/>
        <v>326.95114001245236</v>
      </c>
      <c r="H416">
        <f t="shared" si="91"/>
        <v>1.5292357098384457</v>
      </c>
      <c r="I416" s="4">
        <f t="shared" si="84"/>
        <v>1.9999999999999999E-6</v>
      </c>
      <c r="J416" s="5">
        <f t="shared" si="92"/>
        <v>5.4703211009173772E-7</v>
      </c>
      <c r="K416" s="5">
        <f t="shared" si="93"/>
        <v>4.1777975802425709E-4</v>
      </c>
      <c r="L416" s="5">
        <f t="shared" si="87"/>
        <v>3.0544343234751827E-10</v>
      </c>
      <c r="M416" s="6">
        <f t="shared" si="85"/>
        <v>3.1259223341770103E-6</v>
      </c>
      <c r="N416">
        <f t="shared" si="86"/>
        <v>2.1800000000000001E-4</v>
      </c>
      <c r="O416">
        <f t="shared" si="94"/>
        <v>0.15292357098384457</v>
      </c>
      <c r="P416">
        <f t="shared" si="88"/>
        <v>0.8939238613352789</v>
      </c>
      <c r="Q416">
        <f t="shared" si="89"/>
        <v>0.46160447951282757</v>
      </c>
      <c r="R416">
        <f t="shared" si="90"/>
        <v>0.46160447951282918</v>
      </c>
    </row>
    <row r="417" spans="6:18">
      <c r="F417">
        <f t="shared" si="95"/>
        <v>41.50000000000032</v>
      </c>
      <c r="G417">
        <f t="shared" si="83"/>
        <v>326.95114001245236</v>
      </c>
      <c r="H417">
        <f t="shared" si="91"/>
        <v>1.5292357098384457</v>
      </c>
      <c r="I417" s="4">
        <f t="shared" si="84"/>
        <v>1.9999999999999999E-6</v>
      </c>
      <c r="J417" s="5">
        <f t="shared" si="92"/>
        <v>5.4703211009173772E-7</v>
      </c>
      <c r="K417" s="5">
        <f t="shared" si="93"/>
        <v>4.179797580242571E-4</v>
      </c>
      <c r="L417" s="5">
        <f t="shared" si="87"/>
        <v>3.0588230906000321E-10</v>
      </c>
      <c r="M417" s="6">
        <f t="shared" si="85"/>
        <v>3.1289159407332561E-6</v>
      </c>
      <c r="N417">
        <f t="shared" si="86"/>
        <v>2.1800000000000001E-4</v>
      </c>
      <c r="O417">
        <f t="shared" si="94"/>
        <v>0.15292357098384457</v>
      </c>
      <c r="P417">
        <f t="shared" si="88"/>
        <v>0.8940884798591382</v>
      </c>
      <c r="Q417">
        <f t="shared" si="89"/>
        <v>0.46148487109028152</v>
      </c>
      <c r="R417">
        <f t="shared" si="90"/>
        <v>0.46148487109028313</v>
      </c>
    </row>
    <row r="418" spans="6:18">
      <c r="F418">
        <f t="shared" si="95"/>
        <v>41.600000000000321</v>
      </c>
      <c r="G418">
        <f t="shared" si="83"/>
        <v>326.95114001245236</v>
      </c>
      <c r="H418">
        <f t="shared" si="91"/>
        <v>1.5292357098384457</v>
      </c>
      <c r="I418" s="4">
        <f t="shared" si="84"/>
        <v>1.9999999999999999E-6</v>
      </c>
      <c r="J418" s="5">
        <f t="shared" si="92"/>
        <v>5.4703211009173772E-7</v>
      </c>
      <c r="K418" s="5">
        <f t="shared" si="93"/>
        <v>4.181797580242571E-4</v>
      </c>
      <c r="L418" s="5">
        <f t="shared" si="87"/>
        <v>3.0632160597157202E-10</v>
      </c>
      <c r="M418" s="6">
        <f t="shared" si="85"/>
        <v>3.1319109800492855E-6</v>
      </c>
      <c r="N418">
        <f t="shared" si="86"/>
        <v>2.1800000000000001E-4</v>
      </c>
      <c r="O418">
        <f t="shared" si="94"/>
        <v>0.15292357098384457</v>
      </c>
      <c r="P418">
        <f t="shared" si="88"/>
        <v>0.89425278330836411</v>
      </c>
      <c r="Q418">
        <f t="shared" si="89"/>
        <v>0.46136549159446266</v>
      </c>
      <c r="R418">
        <f t="shared" si="90"/>
        <v>0.46136549159446427</v>
      </c>
    </row>
    <row r="419" spans="6:18">
      <c r="F419">
        <f t="shared" si="95"/>
        <v>41.700000000000323</v>
      </c>
      <c r="G419">
        <f t="shared" si="83"/>
        <v>326.95114001245236</v>
      </c>
      <c r="H419">
        <f t="shared" si="91"/>
        <v>1.5292357098384457</v>
      </c>
      <c r="I419" s="4">
        <f t="shared" si="84"/>
        <v>1.9999999999999999E-6</v>
      </c>
      <c r="J419" s="5">
        <f t="shared" si="92"/>
        <v>5.4703211009173772E-7</v>
      </c>
      <c r="K419" s="5">
        <f t="shared" si="93"/>
        <v>4.1837975802425711E-4</v>
      </c>
      <c r="L419" s="5">
        <f t="shared" si="87"/>
        <v>3.0676132328328662E-10</v>
      </c>
      <c r="M419" s="6">
        <f t="shared" si="85"/>
        <v>3.1349074521250959E-6</v>
      </c>
      <c r="N419">
        <f t="shared" si="86"/>
        <v>2.1800000000000001E-4</v>
      </c>
      <c r="O419">
        <f t="shared" si="94"/>
        <v>0.15292357098384457</v>
      </c>
      <c r="P419">
        <f t="shared" si="88"/>
        <v>0.89441677243639939</v>
      </c>
      <c r="Q419">
        <f t="shared" si="89"/>
        <v>0.46124634047793478</v>
      </c>
      <c r="R419">
        <f t="shared" si="90"/>
        <v>0.46124634047793645</v>
      </c>
    </row>
    <row r="420" spans="6:18">
      <c r="F420">
        <f t="shared" si="95"/>
        <v>41.800000000000324</v>
      </c>
      <c r="G420">
        <f t="shared" si="83"/>
        <v>326.95114001245236</v>
      </c>
      <c r="H420">
        <f t="shared" si="91"/>
        <v>1.5292357098384457</v>
      </c>
      <c r="I420" s="4">
        <f t="shared" si="84"/>
        <v>1.9999999999999999E-6</v>
      </c>
      <c r="J420" s="5">
        <f t="shared" si="92"/>
        <v>5.4703211009173772E-7</v>
      </c>
      <c r="K420" s="5">
        <f t="shared" si="93"/>
        <v>4.1857975802425711E-4</v>
      </c>
      <c r="L420" s="5">
        <f t="shared" si="87"/>
        <v>3.0720146119620912E-10</v>
      </c>
      <c r="M420" s="6">
        <f t="shared" si="85"/>
        <v>3.1379053569606912E-6</v>
      </c>
      <c r="N420">
        <f t="shared" si="86"/>
        <v>2.1800000000000001E-4</v>
      </c>
      <c r="O420">
        <f t="shared" si="94"/>
        <v>0.15292357098384457</v>
      </c>
      <c r="P420">
        <f t="shared" si="88"/>
        <v>0.8945804479945263</v>
      </c>
      <c r="Q420">
        <f t="shared" si="89"/>
        <v>0.46112741719483191</v>
      </c>
      <c r="R420">
        <f t="shared" si="90"/>
        <v>0.46112741719483358</v>
      </c>
    </row>
    <row r="421" spans="6:18">
      <c r="F421">
        <f t="shared" si="95"/>
        <v>41.900000000000325</v>
      </c>
      <c r="G421">
        <f t="shared" si="83"/>
        <v>326.95114001245236</v>
      </c>
      <c r="H421">
        <f t="shared" si="91"/>
        <v>1.5292357098384457</v>
      </c>
      <c r="I421" s="4">
        <f t="shared" si="84"/>
        <v>1.9999999999999999E-6</v>
      </c>
      <c r="J421" s="5">
        <f t="shared" si="92"/>
        <v>5.4703211009173772E-7</v>
      </c>
      <c r="K421" s="5">
        <f t="shared" si="93"/>
        <v>4.1877975802425712E-4</v>
      </c>
      <c r="L421" s="5">
        <f t="shared" si="87"/>
        <v>3.0764201991140114E-10</v>
      </c>
      <c r="M421" s="6">
        <f t="shared" si="85"/>
        <v>3.1409046945560675E-6</v>
      </c>
      <c r="N421">
        <f t="shared" si="86"/>
        <v>2.1800000000000001E-4</v>
      </c>
      <c r="O421">
        <f t="shared" si="94"/>
        <v>0.15292357098384457</v>
      </c>
      <c r="P421">
        <f t="shared" si="88"/>
        <v>0.89474381073187292</v>
      </c>
      <c r="Q421">
        <f t="shared" si="89"/>
        <v>0.46100872120085296</v>
      </c>
      <c r="R421">
        <f t="shared" si="90"/>
        <v>0.46100872120085462</v>
      </c>
    </row>
    <row r="422" spans="6:18">
      <c r="F422">
        <f t="shared" si="95"/>
        <v>42.000000000000327</v>
      </c>
      <c r="G422">
        <f t="shared" si="83"/>
        <v>326.95114001245236</v>
      </c>
      <c r="H422">
        <f t="shared" si="91"/>
        <v>1.5292357098384457</v>
      </c>
      <c r="I422" s="4">
        <f t="shared" si="84"/>
        <v>1.9999999999999999E-6</v>
      </c>
      <c r="J422" s="5">
        <f t="shared" si="92"/>
        <v>5.4703211009173772E-7</v>
      </c>
      <c r="K422" s="5">
        <f t="shared" si="93"/>
        <v>4.1897975802425712E-4</v>
      </c>
      <c r="L422" s="5">
        <f t="shared" si="87"/>
        <v>3.0808299962992483E-10</v>
      </c>
      <c r="M422" s="6">
        <f t="shared" si="85"/>
        <v>3.1439054649112266E-6</v>
      </c>
      <c r="N422">
        <f t="shared" si="86"/>
        <v>2.1800000000000001E-4</v>
      </c>
      <c r="O422">
        <f t="shared" si="94"/>
        <v>0.15292357098384457</v>
      </c>
      <c r="P422">
        <f t="shared" si="88"/>
        <v>0.89490686139542097</v>
      </c>
      <c r="Q422">
        <f t="shared" si="89"/>
        <v>0.4608902519532565</v>
      </c>
      <c r="R422">
        <f t="shared" si="90"/>
        <v>0.46089025195325817</v>
      </c>
    </row>
    <row r="423" spans="6:18">
      <c r="F423">
        <f t="shared" si="95"/>
        <v>42.100000000000328</v>
      </c>
      <c r="G423">
        <f t="shared" si="83"/>
        <v>326.95114001245236</v>
      </c>
      <c r="H423">
        <f t="shared" si="91"/>
        <v>1.5292357098384457</v>
      </c>
      <c r="I423" s="4">
        <f t="shared" si="84"/>
        <v>1.9999999999999999E-6</v>
      </c>
      <c r="J423" s="5">
        <f t="shared" si="92"/>
        <v>5.4703211009173772E-7</v>
      </c>
      <c r="K423" s="5">
        <f t="shared" si="93"/>
        <v>4.1917975802425713E-4</v>
      </c>
      <c r="L423" s="5">
        <f t="shared" si="87"/>
        <v>3.0852440055284212E-10</v>
      </c>
      <c r="M423" s="6">
        <f t="shared" si="85"/>
        <v>3.1469076680261693E-6</v>
      </c>
      <c r="N423">
        <f t="shared" si="86"/>
        <v>2.1800000000000001E-4</v>
      </c>
      <c r="O423">
        <f t="shared" si="94"/>
        <v>0.15292357098384457</v>
      </c>
      <c r="P423">
        <f t="shared" si="88"/>
        <v>0.89506960073001263</v>
      </c>
      <c r="Q423">
        <f t="shared" si="89"/>
        <v>0.46077200891085557</v>
      </c>
      <c r="R423">
        <f t="shared" si="90"/>
        <v>0.46077200891085718</v>
      </c>
    </row>
    <row r="424" spans="6:18">
      <c r="F424">
        <f t="shared" si="95"/>
        <v>42.20000000000033</v>
      </c>
      <c r="G424">
        <f t="shared" si="83"/>
        <v>326.95114001245236</v>
      </c>
      <c r="H424">
        <f t="shared" si="91"/>
        <v>1.5292357098384457</v>
      </c>
      <c r="I424" s="4">
        <f t="shared" si="84"/>
        <v>1.9999999999999999E-6</v>
      </c>
      <c r="J424" s="5">
        <f t="shared" si="92"/>
        <v>5.4703211009173772E-7</v>
      </c>
      <c r="K424" s="5">
        <f t="shared" si="93"/>
        <v>4.1937975802425713E-4</v>
      </c>
      <c r="L424" s="5">
        <f t="shared" si="87"/>
        <v>3.0896622288121481E-10</v>
      </c>
      <c r="M424" s="6">
        <f t="shared" si="85"/>
        <v>3.1499113039008934E-6</v>
      </c>
      <c r="N424">
        <f t="shared" si="86"/>
        <v>2.1800000000000001E-4</v>
      </c>
      <c r="O424">
        <f t="shared" si="94"/>
        <v>0.15292357098384457</v>
      </c>
      <c r="P424">
        <f t="shared" si="88"/>
        <v>0.89523202947835767</v>
      </c>
      <c r="Q424">
        <f t="shared" si="89"/>
        <v>0.46065399153401243</v>
      </c>
      <c r="R424">
        <f t="shared" si="90"/>
        <v>0.46065399153401404</v>
      </c>
    </row>
    <row r="425" spans="6:18">
      <c r="F425">
        <f t="shared" si="95"/>
        <v>42.300000000000331</v>
      </c>
      <c r="G425">
        <f t="shared" si="83"/>
        <v>326.95114001245236</v>
      </c>
      <c r="H425">
        <f t="shared" si="91"/>
        <v>1.5292357098384457</v>
      </c>
      <c r="I425" s="4">
        <f t="shared" si="84"/>
        <v>1.9999999999999999E-6</v>
      </c>
      <c r="J425" s="5">
        <f t="shared" si="92"/>
        <v>5.4703211009173772E-7</v>
      </c>
      <c r="K425" s="5">
        <f t="shared" si="93"/>
        <v>4.1957975802425714E-4</v>
      </c>
      <c r="L425" s="5">
        <f t="shared" si="87"/>
        <v>3.0940846681610487E-10</v>
      </c>
      <c r="M425" s="6">
        <f t="shared" si="85"/>
        <v>3.1529163725353998E-6</v>
      </c>
      <c r="N425">
        <f t="shared" si="86"/>
        <v>2.1800000000000001E-4</v>
      </c>
      <c r="O425">
        <f t="shared" si="94"/>
        <v>0.15292357098384457</v>
      </c>
      <c r="P425">
        <f t="shared" si="88"/>
        <v>0.89539414838104081</v>
      </c>
      <c r="Q425">
        <f t="shared" si="89"/>
        <v>0.46053619928463352</v>
      </c>
      <c r="R425">
        <f t="shared" si="90"/>
        <v>0.46053619928463513</v>
      </c>
    </row>
    <row r="426" spans="6:18">
      <c r="F426">
        <f t="shared" si="95"/>
        <v>42.400000000000333</v>
      </c>
      <c r="G426">
        <f t="shared" si="83"/>
        <v>326.95114001245236</v>
      </c>
      <c r="H426">
        <f t="shared" si="91"/>
        <v>1.5292357098384457</v>
      </c>
      <c r="I426" s="4">
        <f t="shared" si="84"/>
        <v>1.9999999999999999E-6</v>
      </c>
      <c r="J426" s="5">
        <f t="shared" si="92"/>
        <v>5.4703211009173772E-7</v>
      </c>
      <c r="K426" s="5">
        <f t="shared" si="93"/>
        <v>4.1977975802425714E-4</v>
      </c>
      <c r="L426" s="5">
        <f t="shared" si="87"/>
        <v>3.0985113255857436E-10</v>
      </c>
      <c r="M426" s="6">
        <f t="shared" si="85"/>
        <v>3.1559228739296898E-6</v>
      </c>
      <c r="N426">
        <f t="shared" si="86"/>
        <v>2.1800000000000001E-4</v>
      </c>
      <c r="O426">
        <f t="shared" si="94"/>
        <v>0.15292357098384457</v>
      </c>
      <c r="P426">
        <f t="shared" si="88"/>
        <v>0.89555595817652867</v>
      </c>
      <c r="Q426">
        <f t="shared" si="89"/>
        <v>0.4604186316261642</v>
      </c>
      <c r="R426">
        <f t="shared" si="90"/>
        <v>0.46041863162616581</v>
      </c>
    </row>
    <row r="427" spans="6:18">
      <c r="F427">
        <f t="shared" si="95"/>
        <v>42.500000000000334</v>
      </c>
      <c r="G427">
        <f t="shared" si="83"/>
        <v>326.95114001245236</v>
      </c>
      <c r="H427">
        <f t="shared" si="91"/>
        <v>1.5292357098384457</v>
      </c>
      <c r="I427" s="4">
        <f t="shared" si="84"/>
        <v>1.9999999999999999E-6</v>
      </c>
      <c r="J427" s="5">
        <f t="shared" si="92"/>
        <v>5.4703211009173772E-7</v>
      </c>
      <c r="K427" s="5">
        <f t="shared" si="93"/>
        <v>4.1997975802425715E-4</v>
      </c>
      <c r="L427" s="5">
        <f t="shared" si="87"/>
        <v>3.1029422030968505E-10</v>
      </c>
      <c r="M427" s="6">
        <f t="shared" si="85"/>
        <v>3.1589308080837621E-6</v>
      </c>
      <c r="N427">
        <f t="shared" si="86"/>
        <v>2.1800000000000001E-4</v>
      </c>
      <c r="O427">
        <f t="shared" si="94"/>
        <v>0.15292357098384457</v>
      </c>
      <c r="P427">
        <f t="shared" si="88"/>
        <v>0.89571745960117721</v>
      </c>
      <c r="Q427">
        <f t="shared" si="89"/>
        <v>0.46030128802358367</v>
      </c>
      <c r="R427">
        <f t="shared" si="90"/>
        <v>0.46030128802358528</v>
      </c>
    </row>
    <row r="428" spans="6:18">
      <c r="F428">
        <f t="shared" si="95"/>
        <v>42.600000000000335</v>
      </c>
      <c r="G428">
        <f t="shared" si="83"/>
        <v>326.95114001245236</v>
      </c>
      <c r="H428">
        <f t="shared" si="91"/>
        <v>1.5292357098384457</v>
      </c>
      <c r="I428" s="4">
        <f t="shared" si="84"/>
        <v>1.9999999999999999E-6</v>
      </c>
      <c r="J428" s="5">
        <f t="shared" si="92"/>
        <v>5.4703211009173772E-7</v>
      </c>
      <c r="K428" s="5">
        <f t="shared" si="93"/>
        <v>4.2017975802425715E-4</v>
      </c>
      <c r="L428" s="5">
        <f t="shared" si="87"/>
        <v>3.1073773027049894E-10</v>
      </c>
      <c r="M428" s="6">
        <f t="shared" si="85"/>
        <v>3.1619401749976168E-6</v>
      </c>
      <c r="N428">
        <f t="shared" si="86"/>
        <v>2.1800000000000001E-4</v>
      </c>
      <c r="O428">
        <f t="shared" si="94"/>
        <v>0.15292357098384457</v>
      </c>
      <c r="P428">
        <f t="shared" si="88"/>
        <v>0.895878653389238</v>
      </c>
      <c r="Q428">
        <f t="shared" si="89"/>
        <v>0.46018416794339978</v>
      </c>
      <c r="R428">
        <f t="shared" si="90"/>
        <v>0.46018416794340139</v>
      </c>
    </row>
    <row r="429" spans="6:18">
      <c r="F429">
        <f t="shared" si="95"/>
        <v>42.700000000000337</v>
      </c>
      <c r="G429">
        <f t="shared" si="83"/>
        <v>326.95114001245236</v>
      </c>
      <c r="H429">
        <f t="shared" si="91"/>
        <v>1.5292357098384457</v>
      </c>
      <c r="I429" s="4">
        <f t="shared" si="84"/>
        <v>1.9999999999999999E-6</v>
      </c>
      <c r="J429" s="5">
        <f t="shared" si="92"/>
        <v>5.4703211009173772E-7</v>
      </c>
      <c r="K429" s="5">
        <f t="shared" si="93"/>
        <v>4.2037975802425715E-4</v>
      </c>
      <c r="L429" s="5">
        <f t="shared" si="87"/>
        <v>3.111816626420779E-10</v>
      </c>
      <c r="M429" s="6">
        <f t="shared" si="85"/>
        <v>3.1649509746712537E-6</v>
      </c>
      <c r="N429">
        <f t="shared" si="86"/>
        <v>2.1800000000000001E-4</v>
      </c>
      <c r="O429">
        <f t="shared" si="94"/>
        <v>0.15292357098384457</v>
      </c>
      <c r="P429">
        <f t="shared" si="88"/>
        <v>0.89603954027286536</v>
      </c>
      <c r="Q429">
        <f t="shared" si="89"/>
        <v>0.46006727085364407</v>
      </c>
      <c r="R429">
        <f t="shared" si="90"/>
        <v>0.46006727085364568</v>
      </c>
    </row>
    <row r="430" spans="6:18">
      <c r="F430">
        <f t="shared" si="95"/>
        <v>42.800000000000338</v>
      </c>
      <c r="G430">
        <f t="shared" si="83"/>
        <v>326.95114001245236</v>
      </c>
      <c r="H430">
        <f t="shared" si="91"/>
        <v>1.5292357098384457</v>
      </c>
      <c r="I430" s="4">
        <f t="shared" si="84"/>
        <v>1.9999999999999999E-6</v>
      </c>
      <c r="J430" s="5">
        <f t="shared" si="92"/>
        <v>5.4703211009173772E-7</v>
      </c>
      <c r="K430" s="5">
        <f t="shared" si="93"/>
        <v>4.2057975802425716E-4</v>
      </c>
      <c r="L430" s="5">
        <f t="shared" si="87"/>
        <v>3.11626017625484E-10</v>
      </c>
      <c r="M430" s="6">
        <f t="shared" si="85"/>
        <v>3.1679632071046743E-6</v>
      </c>
      <c r="N430">
        <f t="shared" si="86"/>
        <v>2.1800000000000001E-4</v>
      </c>
      <c r="O430">
        <f t="shared" si="94"/>
        <v>0.15292357098384457</v>
      </c>
      <c r="P430">
        <f t="shared" si="88"/>
        <v>0.89620012098212476</v>
      </c>
      <c r="Q430">
        <f t="shared" si="89"/>
        <v>0.45995059622386658</v>
      </c>
      <c r="R430">
        <f t="shared" si="90"/>
        <v>0.45995059622386814</v>
      </c>
    </row>
    <row r="431" spans="6:18">
      <c r="F431">
        <f t="shared" si="95"/>
        <v>42.90000000000034</v>
      </c>
      <c r="G431">
        <f t="shared" si="83"/>
        <v>326.95114001245236</v>
      </c>
      <c r="H431">
        <f t="shared" si="91"/>
        <v>1.5292357098384457</v>
      </c>
      <c r="I431" s="4">
        <f t="shared" si="84"/>
        <v>1.9999999999999999E-6</v>
      </c>
      <c r="J431" s="5">
        <f t="shared" si="92"/>
        <v>5.4703211009173772E-7</v>
      </c>
      <c r="K431" s="5">
        <f t="shared" si="93"/>
        <v>4.2077975802425716E-4</v>
      </c>
      <c r="L431" s="5">
        <f t="shared" si="87"/>
        <v>3.1207079542177905E-10</v>
      </c>
      <c r="M431" s="6">
        <f t="shared" si="85"/>
        <v>3.1709768722978767E-6</v>
      </c>
      <c r="N431">
        <f t="shared" si="86"/>
        <v>2.1800000000000001E-4</v>
      </c>
      <c r="O431">
        <f t="shared" si="94"/>
        <v>0.15292357098384457</v>
      </c>
      <c r="P431">
        <f t="shared" si="88"/>
        <v>0.89636039624499719</v>
      </c>
      <c r="Q431">
        <f t="shared" si="89"/>
        <v>0.45983414352513075</v>
      </c>
      <c r="R431">
        <f t="shared" si="90"/>
        <v>0.45983414352513236</v>
      </c>
    </row>
    <row r="432" spans="6:18">
      <c r="F432">
        <f t="shared" si="95"/>
        <v>43.000000000000341</v>
      </c>
      <c r="G432">
        <f t="shared" si="83"/>
        <v>326.95114001245236</v>
      </c>
      <c r="H432">
        <f t="shared" si="91"/>
        <v>1.5292357098384457</v>
      </c>
      <c r="I432" s="4">
        <f t="shared" si="84"/>
        <v>1.9999999999999999E-6</v>
      </c>
      <c r="J432" s="5">
        <f t="shared" si="92"/>
        <v>5.4703211009173772E-7</v>
      </c>
      <c r="K432" s="5">
        <f t="shared" si="93"/>
        <v>4.2097975802425717E-4</v>
      </c>
      <c r="L432" s="5">
        <f t="shared" si="87"/>
        <v>3.1251599623202495E-10</v>
      </c>
      <c r="M432" s="6">
        <f t="shared" si="85"/>
        <v>3.1739919702508618E-6</v>
      </c>
      <c r="N432">
        <f t="shared" si="86"/>
        <v>2.1800000000000001E-4</v>
      </c>
      <c r="O432">
        <f t="shared" si="94"/>
        <v>0.15292357098384457</v>
      </c>
      <c r="P432">
        <f t="shared" si="88"/>
        <v>0.89652036678738845</v>
      </c>
      <c r="Q432">
        <f t="shared" si="89"/>
        <v>0.45971791223000863</v>
      </c>
      <c r="R432">
        <f t="shared" si="90"/>
        <v>0.45971791223001024</v>
      </c>
    </row>
    <row r="433" spans="6:18">
      <c r="F433">
        <f t="shared" si="95"/>
        <v>43.100000000000342</v>
      </c>
      <c r="G433">
        <f t="shared" si="83"/>
        <v>326.95114001245236</v>
      </c>
      <c r="H433">
        <f t="shared" si="91"/>
        <v>1.5292357098384457</v>
      </c>
      <c r="I433" s="4">
        <f t="shared" si="84"/>
        <v>1.9999999999999999E-6</v>
      </c>
      <c r="J433" s="5">
        <f t="shared" si="92"/>
        <v>5.4703211009173772E-7</v>
      </c>
      <c r="K433" s="5">
        <f t="shared" si="93"/>
        <v>4.2117975802425717E-4</v>
      </c>
      <c r="L433" s="5">
        <f t="shared" si="87"/>
        <v>3.1296162025728373E-10</v>
      </c>
      <c r="M433" s="6">
        <f t="shared" si="85"/>
        <v>3.1770085009636297E-6</v>
      </c>
      <c r="N433">
        <f t="shared" si="86"/>
        <v>2.1800000000000001E-4</v>
      </c>
      <c r="O433">
        <f t="shared" si="94"/>
        <v>0.15292357098384457</v>
      </c>
      <c r="P433">
        <f t="shared" si="88"/>
        <v>0.89668003333313517</v>
      </c>
      <c r="Q433">
        <f t="shared" si="89"/>
        <v>0.4596019018125756</v>
      </c>
      <c r="R433">
        <f t="shared" si="90"/>
        <v>0.45960190181257721</v>
      </c>
    </row>
    <row r="434" spans="6:18">
      <c r="F434">
        <f t="shared" si="95"/>
        <v>43.200000000000344</v>
      </c>
      <c r="G434">
        <f t="shared" si="83"/>
        <v>326.95114001245236</v>
      </c>
      <c r="H434">
        <f t="shared" si="91"/>
        <v>1.5292357098384457</v>
      </c>
      <c r="I434" s="4">
        <f t="shared" si="84"/>
        <v>1.9999999999999999E-6</v>
      </c>
      <c r="J434" s="5">
        <f t="shared" si="92"/>
        <v>5.4703211009173772E-7</v>
      </c>
      <c r="K434" s="5">
        <f t="shared" si="93"/>
        <v>4.2137975802425718E-4</v>
      </c>
      <c r="L434" s="5">
        <f t="shared" si="87"/>
        <v>3.1340766769861729E-10</v>
      </c>
      <c r="M434" s="6">
        <f t="shared" si="85"/>
        <v>3.1800264644361799E-6</v>
      </c>
      <c r="N434">
        <f t="shared" si="86"/>
        <v>2.1800000000000001E-4</v>
      </c>
      <c r="O434">
        <f t="shared" si="94"/>
        <v>0.15292357098384457</v>
      </c>
      <c r="P434">
        <f t="shared" si="88"/>
        <v>0.89683939660401135</v>
      </c>
      <c r="Q434">
        <f t="shared" si="89"/>
        <v>0.45948611174840548</v>
      </c>
      <c r="R434">
        <f t="shared" si="90"/>
        <v>0.45948611174840703</v>
      </c>
    </row>
    <row r="435" spans="6:18">
      <c r="F435">
        <f t="shared" si="95"/>
        <v>43.300000000000345</v>
      </c>
      <c r="G435">
        <f t="shared" si="83"/>
        <v>326.95114001245236</v>
      </c>
      <c r="H435">
        <f t="shared" si="91"/>
        <v>1.5292357098384457</v>
      </c>
      <c r="I435" s="4">
        <f t="shared" si="84"/>
        <v>1.9999999999999999E-6</v>
      </c>
      <c r="J435" s="5">
        <f t="shared" si="92"/>
        <v>5.4703211009173772E-7</v>
      </c>
      <c r="K435" s="5">
        <f t="shared" si="93"/>
        <v>4.2157975802425718E-4</v>
      </c>
      <c r="L435" s="5">
        <f t="shared" si="87"/>
        <v>3.1385413875708756E-10</v>
      </c>
      <c r="M435" s="6">
        <f t="shared" si="85"/>
        <v>3.1830458606685125E-6</v>
      </c>
      <c r="N435">
        <f t="shared" si="86"/>
        <v>2.1800000000000001E-4</v>
      </c>
      <c r="O435">
        <f t="shared" si="94"/>
        <v>0.15292357098384457</v>
      </c>
      <c r="P435">
        <f t="shared" si="88"/>
        <v>0.8969984573197356</v>
      </c>
      <c r="Q435">
        <f t="shared" si="89"/>
        <v>0.45937054151456547</v>
      </c>
      <c r="R435">
        <f t="shared" si="90"/>
        <v>0.45937054151456702</v>
      </c>
    </row>
    <row r="436" spans="6:18">
      <c r="F436">
        <f t="shared" si="95"/>
        <v>43.400000000000347</v>
      </c>
      <c r="G436">
        <f t="shared" si="83"/>
        <v>326.95114001245236</v>
      </c>
      <c r="H436">
        <f t="shared" si="91"/>
        <v>1.5292357098384457</v>
      </c>
      <c r="I436" s="4">
        <f t="shared" si="84"/>
        <v>1.9999999999999999E-6</v>
      </c>
      <c r="J436" s="5">
        <f t="shared" si="92"/>
        <v>5.4703211009173772E-7</v>
      </c>
      <c r="K436" s="5">
        <f t="shared" si="93"/>
        <v>4.2177975802425719E-4</v>
      </c>
      <c r="L436" s="5">
        <f t="shared" si="87"/>
        <v>3.1430103363375638E-10</v>
      </c>
      <c r="M436" s="6">
        <f t="shared" si="85"/>
        <v>3.1860666896606277E-6</v>
      </c>
      <c r="N436">
        <f t="shared" si="86"/>
        <v>2.1800000000000001E-4</v>
      </c>
      <c r="O436">
        <f t="shared" si="94"/>
        <v>0.15292357098384457</v>
      </c>
      <c r="P436">
        <f t="shared" si="88"/>
        <v>0.89715721619797806</v>
      </c>
      <c r="Q436">
        <f t="shared" si="89"/>
        <v>0.4592551905896114</v>
      </c>
      <c r="R436">
        <f t="shared" si="90"/>
        <v>0.459255190589613</v>
      </c>
    </row>
    <row r="437" spans="6:18">
      <c r="F437">
        <f t="shared" si="95"/>
        <v>43.500000000000348</v>
      </c>
      <c r="G437">
        <f t="shared" si="83"/>
        <v>326.95114001245236</v>
      </c>
      <c r="H437">
        <f t="shared" si="91"/>
        <v>1.5292357098384457</v>
      </c>
      <c r="I437" s="4">
        <f t="shared" si="84"/>
        <v>1.9999999999999999E-6</v>
      </c>
      <c r="J437" s="5">
        <f t="shared" si="92"/>
        <v>5.4703211009173772E-7</v>
      </c>
      <c r="K437" s="5">
        <f t="shared" si="93"/>
        <v>4.2197975802425719E-4</v>
      </c>
      <c r="L437" s="5">
        <f t="shared" si="87"/>
        <v>3.1474835252968583E-10</v>
      </c>
      <c r="M437" s="6">
        <f t="shared" si="85"/>
        <v>3.1890889514125262E-6</v>
      </c>
      <c r="N437">
        <f t="shared" si="86"/>
        <v>2.1800000000000001E-4</v>
      </c>
      <c r="O437">
        <f t="shared" si="94"/>
        <v>0.15292357098384457</v>
      </c>
      <c r="P437">
        <f t="shared" si="88"/>
        <v>0.89731567395436651</v>
      </c>
      <c r="Q437">
        <f t="shared" si="89"/>
        <v>0.45914005845358263</v>
      </c>
      <c r="R437">
        <f t="shared" si="90"/>
        <v>0.45914005845358424</v>
      </c>
    </row>
    <row r="438" spans="6:18">
      <c r="F438">
        <f t="shared" si="95"/>
        <v>43.60000000000035</v>
      </c>
      <c r="G438">
        <f t="shared" si="83"/>
        <v>326.95114001245236</v>
      </c>
      <c r="H438">
        <f t="shared" si="91"/>
        <v>1.5292357098384457</v>
      </c>
      <c r="I438" s="4">
        <f t="shared" si="84"/>
        <v>1.9999999999999999E-6</v>
      </c>
      <c r="J438" s="5">
        <f t="shared" si="92"/>
        <v>5.4703211009173772E-7</v>
      </c>
      <c r="K438" s="5">
        <f t="shared" si="93"/>
        <v>4.221797580242572E-4</v>
      </c>
      <c r="L438" s="5">
        <f t="shared" si="87"/>
        <v>3.1519609564593772E-10</v>
      </c>
      <c r="M438" s="6">
        <f t="shared" si="85"/>
        <v>3.192112645924206E-6</v>
      </c>
      <c r="N438">
        <f t="shared" si="86"/>
        <v>2.1800000000000001E-4</v>
      </c>
      <c r="O438">
        <f t="shared" si="94"/>
        <v>0.15292357098384457</v>
      </c>
      <c r="P438">
        <f t="shared" si="88"/>
        <v>0.8974738313024947</v>
      </c>
      <c r="Q438">
        <f t="shared" si="89"/>
        <v>0.45902514458799715</v>
      </c>
      <c r="R438">
        <f t="shared" si="90"/>
        <v>0.45902514458799876</v>
      </c>
    </row>
    <row r="439" spans="6:18">
      <c r="F439">
        <f t="shared" si="95"/>
        <v>43.700000000000351</v>
      </c>
      <c r="G439">
        <f t="shared" si="83"/>
        <v>326.95114001245236</v>
      </c>
      <c r="H439">
        <f t="shared" si="91"/>
        <v>1.5292357098384457</v>
      </c>
      <c r="I439" s="4">
        <f t="shared" si="84"/>
        <v>1.9999999999999999E-6</v>
      </c>
      <c r="J439" s="5">
        <f t="shared" si="92"/>
        <v>5.4703211009173772E-7</v>
      </c>
      <c r="K439" s="5">
        <f t="shared" si="93"/>
        <v>4.223797580242572E-4</v>
      </c>
      <c r="L439" s="5">
        <f t="shared" si="87"/>
        <v>3.1564426318357407E-10</v>
      </c>
      <c r="M439" s="6">
        <f t="shared" si="85"/>
        <v>3.1951377731956695E-6</v>
      </c>
      <c r="N439">
        <f t="shared" si="86"/>
        <v>2.1800000000000001E-4</v>
      </c>
      <c r="O439">
        <f t="shared" si="94"/>
        <v>0.15292357098384457</v>
      </c>
      <c r="P439">
        <f t="shared" si="88"/>
        <v>0.89763168895392687</v>
      </c>
      <c r="Q439">
        <f t="shared" si="89"/>
        <v>0.45891044847584656</v>
      </c>
      <c r="R439">
        <f t="shared" si="90"/>
        <v>0.45891044847584817</v>
      </c>
    </row>
    <row r="440" spans="6:18">
      <c r="F440">
        <f t="shared" si="95"/>
        <v>43.800000000000352</v>
      </c>
      <c r="G440">
        <f t="shared" si="83"/>
        <v>326.95114001245236</v>
      </c>
      <c r="H440">
        <f t="shared" si="91"/>
        <v>1.5292357098384457</v>
      </c>
      <c r="I440" s="4">
        <f t="shared" si="84"/>
        <v>1.9999999999999999E-6</v>
      </c>
      <c r="J440" s="5">
        <f t="shared" si="92"/>
        <v>5.4703211009173772E-7</v>
      </c>
      <c r="K440" s="5">
        <f t="shared" si="93"/>
        <v>4.2257975802425721E-4</v>
      </c>
      <c r="L440" s="5">
        <f t="shared" si="87"/>
        <v>3.1609285534365673E-10</v>
      </c>
      <c r="M440" s="6">
        <f t="shared" si="85"/>
        <v>3.1981643332269149E-6</v>
      </c>
      <c r="N440">
        <f t="shared" si="86"/>
        <v>2.1800000000000001E-4</v>
      </c>
      <c r="O440">
        <f t="shared" si="94"/>
        <v>0.15292357098384457</v>
      </c>
      <c r="P440">
        <f t="shared" si="88"/>
        <v>0.89778924761820655</v>
      </c>
      <c r="Q440">
        <f t="shared" si="89"/>
        <v>0.45879596960159141</v>
      </c>
      <c r="R440">
        <f t="shared" si="90"/>
        <v>0.45879596960159302</v>
      </c>
    </row>
    <row r="441" spans="6:18">
      <c r="F441">
        <f t="shared" si="95"/>
        <v>43.900000000000354</v>
      </c>
      <c r="G441">
        <f t="shared" si="83"/>
        <v>326.95114001245236</v>
      </c>
      <c r="H441">
        <f t="shared" si="91"/>
        <v>1.5292357098384457</v>
      </c>
      <c r="I441" s="4">
        <f t="shared" si="84"/>
        <v>1.9999999999999999E-6</v>
      </c>
      <c r="J441" s="5">
        <f t="shared" si="92"/>
        <v>5.4703211009173772E-7</v>
      </c>
      <c r="K441" s="5">
        <f t="shared" si="93"/>
        <v>4.2277975802425721E-4</v>
      </c>
      <c r="L441" s="5">
        <f t="shared" si="87"/>
        <v>3.1654187232724772E-10</v>
      </c>
      <c r="M441" s="6">
        <f t="shared" si="85"/>
        <v>3.2011923260179438E-6</v>
      </c>
      <c r="N441">
        <f t="shared" si="86"/>
        <v>2.1800000000000001E-4</v>
      </c>
      <c r="O441">
        <f t="shared" si="94"/>
        <v>0.15292357098384457</v>
      </c>
      <c r="P441">
        <f t="shared" si="88"/>
        <v>0.89794650800286213</v>
      </c>
      <c r="Q441">
        <f t="shared" si="89"/>
        <v>0.45868170745115627</v>
      </c>
      <c r="R441">
        <f t="shared" si="90"/>
        <v>0.45868170745115788</v>
      </c>
    </row>
    <row r="442" spans="6:18">
      <c r="F442">
        <f t="shared" si="95"/>
        <v>44.000000000000355</v>
      </c>
      <c r="G442">
        <f t="shared" si="83"/>
        <v>326.95114001245236</v>
      </c>
      <c r="H442">
        <f t="shared" si="91"/>
        <v>1.5292357098384457</v>
      </c>
      <c r="I442" s="4">
        <f t="shared" si="84"/>
        <v>1.9999999999999999E-6</v>
      </c>
      <c r="J442" s="5">
        <f t="shared" si="92"/>
        <v>5.4703211009173772E-7</v>
      </c>
      <c r="K442" s="5">
        <f t="shared" si="93"/>
        <v>4.2297975802425722E-4</v>
      </c>
      <c r="L442" s="5">
        <f t="shared" si="87"/>
        <v>3.1699131433540884E-10</v>
      </c>
      <c r="M442" s="6">
        <f t="shared" si="85"/>
        <v>3.2042217515687542E-6</v>
      </c>
      <c r="N442">
        <f t="shared" si="86"/>
        <v>2.1800000000000001E-4</v>
      </c>
      <c r="O442">
        <f t="shared" si="94"/>
        <v>0.15292357098384457</v>
      </c>
      <c r="P442">
        <f t="shared" si="88"/>
        <v>0.89810347081341368</v>
      </c>
      <c r="Q442">
        <f t="shared" si="89"/>
        <v>0.45856766151192474</v>
      </c>
      <c r="R442">
        <f t="shared" si="90"/>
        <v>0.45856766151192635</v>
      </c>
    </row>
    <row r="443" spans="6:18">
      <c r="F443">
        <f t="shared" si="95"/>
        <v>44.100000000000357</v>
      </c>
      <c r="G443">
        <f t="shared" si="83"/>
        <v>326.95114001245236</v>
      </c>
      <c r="H443">
        <f t="shared" si="91"/>
        <v>1.5292357098384457</v>
      </c>
      <c r="I443" s="4">
        <f t="shared" si="84"/>
        <v>1.9999999999999999E-6</v>
      </c>
      <c r="J443" s="5">
        <f t="shared" si="92"/>
        <v>5.4703211009173772E-7</v>
      </c>
      <c r="K443" s="5">
        <f t="shared" si="93"/>
        <v>4.2317975802425722E-4</v>
      </c>
      <c r="L443" s="5">
        <f t="shared" si="87"/>
        <v>3.1744118156920218E-10</v>
      </c>
      <c r="M443" s="6">
        <f t="shared" si="85"/>
        <v>3.2072526098793478E-6</v>
      </c>
      <c r="N443">
        <f t="shared" si="86"/>
        <v>2.1800000000000001E-4</v>
      </c>
      <c r="O443">
        <f t="shared" si="94"/>
        <v>0.15292357098384457</v>
      </c>
      <c r="P443">
        <f t="shared" si="88"/>
        <v>0.89826013675337946</v>
      </c>
      <c r="Q443">
        <f t="shared" si="89"/>
        <v>0.45845383127273481</v>
      </c>
      <c r="R443">
        <f t="shared" si="90"/>
        <v>0.45845383127273637</v>
      </c>
    </row>
    <row r="444" spans="6:18">
      <c r="F444">
        <f t="shared" si="95"/>
        <v>44.200000000000358</v>
      </c>
      <c r="G444">
        <f t="shared" si="83"/>
        <v>326.95114001245236</v>
      </c>
      <c r="H444">
        <f t="shared" si="91"/>
        <v>1.5292357098384457</v>
      </c>
      <c r="I444" s="4">
        <f t="shared" si="84"/>
        <v>1.9999999999999999E-6</v>
      </c>
      <c r="J444" s="5">
        <f t="shared" si="92"/>
        <v>5.4703211009173772E-7</v>
      </c>
      <c r="K444" s="5">
        <f t="shared" si="93"/>
        <v>4.2337975802425723E-4</v>
      </c>
      <c r="L444" s="5">
        <f t="shared" si="87"/>
        <v>3.1789147422968953E-10</v>
      </c>
      <c r="M444" s="6">
        <f t="shared" si="85"/>
        <v>3.2102849009497237E-6</v>
      </c>
      <c r="N444">
        <f t="shared" si="86"/>
        <v>2.1800000000000001E-4</v>
      </c>
      <c r="O444">
        <f t="shared" si="94"/>
        <v>0.15292357098384457</v>
      </c>
      <c r="P444">
        <f t="shared" si="88"/>
        <v>0.8984165065242834</v>
      </c>
      <c r="Q444">
        <f t="shared" si="89"/>
        <v>0.45834021622387383</v>
      </c>
      <c r="R444">
        <f t="shared" si="90"/>
        <v>0.45834021622387539</v>
      </c>
    </row>
    <row r="445" spans="6:18">
      <c r="F445">
        <f t="shared" si="95"/>
        <v>44.30000000000036</v>
      </c>
      <c r="G445">
        <f t="shared" si="83"/>
        <v>326.95114001245236</v>
      </c>
      <c r="H445">
        <f t="shared" si="91"/>
        <v>1.5292357098384457</v>
      </c>
      <c r="I445" s="4">
        <f t="shared" si="84"/>
        <v>1.9999999999999999E-6</v>
      </c>
      <c r="J445" s="5">
        <f t="shared" si="92"/>
        <v>5.4703211009173772E-7</v>
      </c>
      <c r="K445" s="5">
        <f t="shared" si="93"/>
        <v>4.2357975802425723E-4</v>
      </c>
      <c r="L445" s="5">
        <f t="shared" si="87"/>
        <v>3.1834219251793287E-10</v>
      </c>
      <c r="M445" s="6">
        <f t="shared" si="85"/>
        <v>3.2133186247798819E-6</v>
      </c>
      <c r="N445">
        <f t="shared" si="86"/>
        <v>2.1800000000000001E-4</v>
      </c>
      <c r="O445">
        <f t="shared" si="94"/>
        <v>0.15292357098384457</v>
      </c>
      <c r="P445">
        <f t="shared" si="88"/>
        <v>0.89857258082566072</v>
      </c>
      <c r="Q445">
        <f t="shared" si="89"/>
        <v>0.45822681585707398</v>
      </c>
      <c r="R445">
        <f t="shared" si="90"/>
        <v>0.45822681585707553</v>
      </c>
    </row>
    <row r="446" spans="6:18">
      <c r="F446">
        <f t="shared" si="95"/>
        <v>44.400000000000361</v>
      </c>
      <c r="G446">
        <f t="shared" si="83"/>
        <v>326.95114001245236</v>
      </c>
      <c r="H446">
        <f t="shared" si="91"/>
        <v>1.5292357098384457</v>
      </c>
      <c r="I446" s="4">
        <f t="shared" si="84"/>
        <v>1.9999999999999999E-6</v>
      </c>
      <c r="J446" s="5">
        <f t="shared" si="92"/>
        <v>5.4703211009173772E-7</v>
      </c>
      <c r="K446" s="5">
        <f t="shared" si="93"/>
        <v>4.2377975802425724E-4</v>
      </c>
      <c r="L446" s="5">
        <f t="shared" si="87"/>
        <v>3.187933366349942E-10</v>
      </c>
      <c r="M446" s="6">
        <f t="shared" si="85"/>
        <v>3.2163537813698237E-6</v>
      </c>
      <c r="N446">
        <f t="shared" si="86"/>
        <v>2.1800000000000001E-4</v>
      </c>
      <c r="O446">
        <f t="shared" si="94"/>
        <v>0.15292357098384457</v>
      </c>
      <c r="P446">
        <f t="shared" si="88"/>
        <v>0.89872836035506454</v>
      </c>
      <c r="Q446">
        <f t="shared" si="89"/>
        <v>0.45811362966550734</v>
      </c>
      <c r="R446">
        <f t="shared" si="90"/>
        <v>0.45811362966550884</v>
      </c>
    </row>
    <row r="447" spans="6:18">
      <c r="F447">
        <f t="shared" si="95"/>
        <v>44.500000000000362</v>
      </c>
      <c r="G447">
        <f t="shared" si="83"/>
        <v>326.95114001245236</v>
      </c>
      <c r="H447">
        <f t="shared" si="91"/>
        <v>1.5292357098384457</v>
      </c>
      <c r="I447" s="4">
        <f t="shared" si="84"/>
        <v>1.9999999999999999E-6</v>
      </c>
      <c r="J447" s="5">
        <f t="shared" si="92"/>
        <v>5.4703211009173772E-7</v>
      </c>
      <c r="K447" s="5">
        <f t="shared" si="93"/>
        <v>4.2397975802425724E-4</v>
      </c>
      <c r="L447" s="5">
        <f t="shared" si="87"/>
        <v>3.1924490678193533E-10</v>
      </c>
      <c r="M447" s="6">
        <f t="shared" si="85"/>
        <v>3.2193903707195469E-6</v>
      </c>
      <c r="N447">
        <f t="shared" si="86"/>
        <v>2.1800000000000001E-4</v>
      </c>
      <c r="O447">
        <f t="shared" si="94"/>
        <v>0.15292357098384457</v>
      </c>
      <c r="P447">
        <f t="shared" si="88"/>
        <v>0.89888384580807357</v>
      </c>
      <c r="Q447">
        <f t="shared" si="89"/>
        <v>0.45800065714378102</v>
      </c>
      <c r="R447">
        <f t="shared" si="90"/>
        <v>0.45800065714378252</v>
      </c>
    </row>
    <row r="448" spans="6:18">
      <c r="F448">
        <f t="shared" si="95"/>
        <v>44.600000000000364</v>
      </c>
      <c r="G448">
        <f t="shared" si="83"/>
        <v>326.95114001245236</v>
      </c>
      <c r="H448">
        <f t="shared" si="91"/>
        <v>1.5292357098384457</v>
      </c>
      <c r="I448" s="4">
        <f t="shared" si="84"/>
        <v>1.9999999999999999E-6</v>
      </c>
      <c r="J448" s="5">
        <f t="shared" si="92"/>
        <v>5.4703211009173772E-7</v>
      </c>
      <c r="K448" s="5">
        <f t="shared" si="93"/>
        <v>4.2417975802425725E-4</v>
      </c>
      <c r="L448" s="5">
        <f t="shared" si="87"/>
        <v>3.1969690315981824E-10</v>
      </c>
      <c r="M448" s="6">
        <f t="shared" si="85"/>
        <v>3.2224283928290529E-6</v>
      </c>
      <c r="N448">
        <f t="shared" si="86"/>
        <v>2.1800000000000001E-4</v>
      </c>
      <c r="O448">
        <f t="shared" si="94"/>
        <v>0.15292357098384457</v>
      </c>
      <c r="P448">
        <f t="shared" si="88"/>
        <v>0.89903903787829698</v>
      </c>
      <c r="Q448">
        <f t="shared" si="89"/>
        <v>0.45788789778793276</v>
      </c>
      <c r="R448">
        <f t="shared" si="90"/>
        <v>0.45788789778793426</v>
      </c>
    </row>
    <row r="449" spans="6:18">
      <c r="F449">
        <f t="shared" si="95"/>
        <v>44.700000000000365</v>
      </c>
      <c r="G449">
        <f t="shared" si="83"/>
        <v>326.95114001245236</v>
      </c>
      <c r="H449">
        <f t="shared" si="91"/>
        <v>1.5292357098384457</v>
      </c>
      <c r="I449" s="4">
        <f t="shared" si="84"/>
        <v>1.9999999999999999E-6</v>
      </c>
      <c r="J449" s="5">
        <f t="shared" si="92"/>
        <v>5.4703211009173772E-7</v>
      </c>
      <c r="K449" s="5">
        <f t="shared" si="93"/>
        <v>4.2437975802425725E-4</v>
      </c>
      <c r="L449" s="5">
        <f t="shared" si="87"/>
        <v>3.2014932596970483E-10</v>
      </c>
      <c r="M449" s="6">
        <f t="shared" si="85"/>
        <v>3.2254678476983416E-6</v>
      </c>
      <c r="N449">
        <f t="shared" si="86"/>
        <v>2.1800000000000001E-4</v>
      </c>
      <c r="O449">
        <f t="shared" si="94"/>
        <v>0.15292357098384457</v>
      </c>
      <c r="P449">
        <f t="shared" si="88"/>
        <v>0.89919393725738217</v>
      </c>
      <c r="Q449">
        <f t="shared" si="89"/>
        <v>0.45777535109542589</v>
      </c>
      <c r="R449">
        <f t="shared" si="90"/>
        <v>0.45777535109542733</v>
      </c>
    </row>
    <row r="450" spans="6:18">
      <c r="F450">
        <f t="shared" si="95"/>
        <v>44.800000000000367</v>
      </c>
      <c r="G450">
        <f t="shared" ref="G450:G513" si="96">Tc+R_*F450</f>
        <v>326.95114001245236</v>
      </c>
      <c r="H450">
        <f t="shared" si="91"/>
        <v>1.5292357098384457</v>
      </c>
      <c r="I450" s="4">
        <f t="shared" ref="I450:I513" si="97">we</f>
        <v>1.9999999999999999E-6</v>
      </c>
      <c r="J450" s="5">
        <f t="shared" si="92"/>
        <v>5.4703211009173772E-7</v>
      </c>
      <c r="K450" s="5">
        <f t="shared" si="93"/>
        <v>4.2457975802425726E-4</v>
      </c>
      <c r="L450" s="5">
        <f t="shared" si="87"/>
        <v>3.2060217541265723E-10</v>
      </c>
      <c r="M450" s="6">
        <f t="shared" ref="M450:M513" si="98">f2_*f3_/f1_/K450*L450</f>
        <v>3.2285087353274139E-6</v>
      </c>
      <c r="N450">
        <f t="shared" ref="N450:N513" si="99">del_dl</f>
        <v>2.1800000000000001E-4</v>
      </c>
      <c r="O450">
        <f t="shared" si="94"/>
        <v>0.15292357098384457</v>
      </c>
      <c r="P450">
        <f t="shared" si="88"/>
        <v>0.89934854463502079</v>
      </c>
      <c r="Q450">
        <f t="shared" si="89"/>
        <v>0.45766301656514463</v>
      </c>
      <c r="R450">
        <f t="shared" si="90"/>
        <v>0.45766301656514613</v>
      </c>
    </row>
    <row r="451" spans="6:18">
      <c r="F451">
        <f t="shared" si="95"/>
        <v>44.900000000000368</v>
      </c>
      <c r="G451">
        <f t="shared" si="96"/>
        <v>326.95114001245236</v>
      </c>
      <c r="H451">
        <f t="shared" si="91"/>
        <v>1.5292357098384457</v>
      </c>
      <c r="I451" s="4">
        <f t="shared" si="97"/>
        <v>1.9999999999999999E-6</v>
      </c>
      <c r="J451" s="5">
        <f t="shared" si="92"/>
        <v>5.4703211009173772E-7</v>
      </c>
      <c r="K451" s="5">
        <f t="shared" si="93"/>
        <v>4.2477975802425726E-4</v>
      </c>
      <c r="L451" s="5">
        <f t="shared" ref="L451:L514" si="100">K451^3*4/3*PI()</f>
        <v>3.2105545168973702E-10</v>
      </c>
      <c r="M451" s="6">
        <f t="shared" si="98"/>
        <v>3.2315510557162673E-6</v>
      </c>
      <c r="N451">
        <f t="shared" si="99"/>
        <v>2.1800000000000001E-4</v>
      </c>
      <c r="O451">
        <f t="shared" si="94"/>
        <v>0.15292357098384457</v>
      </c>
      <c r="P451">
        <f t="shared" ref="P451:P514" si="101">R451*O451+(1-R451)*H451</f>
        <v>0.8995028606989548</v>
      </c>
      <c r="Q451">
        <f t="shared" ref="Q451:Q514" si="102">Q450+pl/ps*Dl/N450*((Tc-Tf)/ml-Co)/H450/(1-kpart)*M450*dt/L450-Q450*3/K450*we*dt</f>
        <v>0.45755089369738977</v>
      </c>
      <c r="R451">
        <f t="shared" ref="R451:R514" si="103">esidtGeral(R450,K450,MAX(I450,J450),pl,ps,kpart,H450,(H451-H450)/dt,M450,L450,Dl,N450,Co,dt)</f>
        <v>0.45755089369739127</v>
      </c>
    </row>
    <row r="452" spans="6:18">
      <c r="F452">
        <f t="shared" si="95"/>
        <v>45.000000000000369</v>
      </c>
      <c r="G452">
        <f t="shared" si="96"/>
        <v>326.95114001245236</v>
      </c>
      <c r="H452">
        <f t="shared" si="91"/>
        <v>1.5292357098384457</v>
      </c>
      <c r="I452" s="4">
        <f t="shared" si="97"/>
        <v>1.9999999999999999E-6</v>
      </c>
      <c r="J452" s="5">
        <f t="shared" si="92"/>
        <v>5.4703211009173772E-7</v>
      </c>
      <c r="K452" s="5">
        <f t="shared" si="93"/>
        <v>4.2497975802425727E-4</v>
      </c>
      <c r="L452" s="5">
        <f t="shared" si="100"/>
        <v>3.2150915500200645E-10</v>
      </c>
      <c r="M452" s="6">
        <f t="shared" si="98"/>
        <v>3.2345948088649046E-6</v>
      </c>
      <c r="N452">
        <f t="shared" si="99"/>
        <v>2.1800000000000001E-4</v>
      </c>
      <c r="O452">
        <f t="shared" si="94"/>
        <v>0.15292357098384457</v>
      </c>
      <c r="P452">
        <f t="shared" si="101"/>
        <v>0.89965688613498407</v>
      </c>
      <c r="Q452">
        <f t="shared" si="102"/>
        <v>0.45743898199387356</v>
      </c>
      <c r="R452">
        <f t="shared" si="103"/>
        <v>0.45743898199387506</v>
      </c>
    </row>
    <row r="453" spans="6:18">
      <c r="F453">
        <f t="shared" si="95"/>
        <v>45.100000000000371</v>
      </c>
      <c r="G453">
        <f t="shared" si="96"/>
        <v>326.95114001245236</v>
      </c>
      <c r="H453">
        <f t="shared" si="91"/>
        <v>1.5292357098384457</v>
      </c>
      <c r="I453" s="4">
        <f t="shared" si="97"/>
        <v>1.9999999999999999E-6</v>
      </c>
      <c r="J453" s="5">
        <f t="shared" si="92"/>
        <v>5.4703211009173772E-7</v>
      </c>
      <c r="K453" s="5">
        <f t="shared" si="93"/>
        <v>4.2517975802425727E-4</v>
      </c>
      <c r="L453" s="5">
        <f t="shared" si="100"/>
        <v>3.2196328555052716E-10</v>
      </c>
      <c r="M453" s="6">
        <f t="shared" si="98"/>
        <v>3.2376399947733226E-6</v>
      </c>
      <c r="N453">
        <f t="shared" si="99"/>
        <v>2.1800000000000001E-4</v>
      </c>
      <c r="O453">
        <f t="shared" si="94"/>
        <v>0.15292357098384457</v>
      </c>
      <c r="P453">
        <f t="shared" si="101"/>
        <v>0.89981062162697123</v>
      </c>
      <c r="Q453">
        <f t="shared" si="102"/>
        <v>0.45732728095771535</v>
      </c>
      <c r="R453">
        <f t="shared" si="103"/>
        <v>0.45732728095771685</v>
      </c>
    </row>
    <row r="454" spans="6:18">
      <c r="F454">
        <f t="shared" si="95"/>
        <v>45.200000000000372</v>
      </c>
      <c r="G454">
        <f t="shared" si="96"/>
        <v>326.95114001245236</v>
      </c>
      <c r="H454">
        <f t="shared" si="91"/>
        <v>1.5292357098384457</v>
      </c>
      <c r="I454" s="4">
        <f t="shared" si="97"/>
        <v>1.9999999999999999E-6</v>
      </c>
      <c r="J454" s="5">
        <f t="shared" si="92"/>
        <v>5.4703211009173772E-7</v>
      </c>
      <c r="K454" s="5">
        <f t="shared" si="93"/>
        <v>4.2537975802425728E-4</v>
      </c>
      <c r="L454" s="5">
        <f t="shared" si="100"/>
        <v>3.2241784353636137E-10</v>
      </c>
      <c r="M454" s="6">
        <f t="shared" si="98"/>
        <v>3.240686613441525E-6</v>
      </c>
      <c r="N454">
        <f t="shared" si="99"/>
        <v>2.1800000000000001E-4</v>
      </c>
      <c r="O454">
        <f t="shared" si="94"/>
        <v>0.15292357098384457</v>
      </c>
      <c r="P454">
        <f t="shared" si="101"/>
        <v>0.89996406785684935</v>
      </c>
      <c r="Q454">
        <f t="shared" si="102"/>
        <v>0.45721579009343677</v>
      </c>
      <c r="R454">
        <f t="shared" si="103"/>
        <v>0.45721579009343827</v>
      </c>
    </row>
    <row r="455" spans="6:18">
      <c r="F455">
        <f t="shared" si="95"/>
        <v>45.300000000000374</v>
      </c>
      <c r="G455">
        <f t="shared" si="96"/>
        <v>326.95114001245236</v>
      </c>
      <c r="H455">
        <f t="shared" si="91"/>
        <v>1.5292357098384457</v>
      </c>
      <c r="I455" s="4">
        <f t="shared" si="97"/>
        <v>1.9999999999999999E-6</v>
      </c>
      <c r="J455" s="5">
        <f t="shared" si="92"/>
        <v>5.4703211009173772E-7</v>
      </c>
      <c r="K455" s="5">
        <f t="shared" si="93"/>
        <v>4.2557975802425728E-4</v>
      </c>
      <c r="L455" s="5">
        <f t="shared" si="100"/>
        <v>3.2287282916057084E-10</v>
      </c>
      <c r="M455" s="6">
        <f t="shared" si="98"/>
        <v>3.2437346648695093E-6</v>
      </c>
      <c r="N455">
        <f t="shared" si="99"/>
        <v>2.1800000000000001E-4</v>
      </c>
      <c r="O455">
        <f t="shared" si="94"/>
        <v>0.15292357098384457</v>
      </c>
      <c r="P455">
        <f t="shared" si="101"/>
        <v>0.90011722550462725</v>
      </c>
      <c r="Q455">
        <f t="shared" si="102"/>
        <v>0.45710450890695725</v>
      </c>
      <c r="R455">
        <f t="shared" si="103"/>
        <v>0.45710450890695875</v>
      </c>
    </row>
    <row r="456" spans="6:18">
      <c r="F456">
        <f t="shared" si="95"/>
        <v>45.400000000000375</v>
      </c>
      <c r="G456">
        <f t="shared" si="96"/>
        <v>326.95114001245236</v>
      </c>
      <c r="H456">
        <f t="shared" si="91"/>
        <v>1.5292357098384457</v>
      </c>
      <c r="I456" s="4">
        <f t="shared" si="97"/>
        <v>1.9999999999999999E-6</v>
      </c>
      <c r="J456" s="5">
        <f t="shared" si="92"/>
        <v>5.4703211009173772E-7</v>
      </c>
      <c r="K456" s="5">
        <f t="shared" si="93"/>
        <v>4.2577975802425729E-4</v>
      </c>
      <c r="L456" s="5">
        <f t="shared" si="100"/>
        <v>3.2332824262421749E-10</v>
      </c>
      <c r="M456" s="6">
        <f t="shared" si="98"/>
        <v>3.2467841490572759E-6</v>
      </c>
      <c r="N456">
        <f t="shared" si="99"/>
        <v>2.1800000000000001E-4</v>
      </c>
      <c r="O456">
        <f t="shared" si="94"/>
        <v>0.15292357098384457</v>
      </c>
      <c r="P456">
        <f t="shared" si="101"/>
        <v>0.90027009524839674</v>
      </c>
      <c r="Q456">
        <f t="shared" si="102"/>
        <v>0.45699343690558936</v>
      </c>
      <c r="R456">
        <f t="shared" si="103"/>
        <v>0.4569934369055908</v>
      </c>
    </row>
    <row r="457" spans="6:18">
      <c r="F457">
        <f t="shared" si="95"/>
        <v>45.500000000000377</v>
      </c>
      <c r="G457">
        <f t="shared" si="96"/>
        <v>326.95114001245236</v>
      </c>
      <c r="H457">
        <f t="shared" si="91"/>
        <v>1.5292357098384457</v>
      </c>
      <c r="I457" s="4">
        <f t="shared" si="97"/>
        <v>1.9999999999999999E-6</v>
      </c>
      <c r="J457" s="5">
        <f t="shared" si="92"/>
        <v>5.4703211009173772E-7</v>
      </c>
      <c r="K457" s="5">
        <f t="shared" si="93"/>
        <v>4.2597975802425729E-4</v>
      </c>
      <c r="L457" s="5">
        <f t="shared" si="100"/>
        <v>3.2378408412836333E-10</v>
      </c>
      <c r="M457" s="6">
        <f t="shared" si="98"/>
        <v>3.2498350660048253E-6</v>
      </c>
      <c r="N457">
        <f t="shared" si="99"/>
        <v>2.1800000000000001E-4</v>
      </c>
      <c r="O457">
        <f t="shared" si="94"/>
        <v>0.15292357098384457</v>
      </c>
      <c r="P457">
        <f t="shared" si="101"/>
        <v>0.9004226777643386</v>
      </c>
      <c r="Q457">
        <f t="shared" si="102"/>
        <v>0.45688257359803419</v>
      </c>
      <c r="R457">
        <f t="shared" si="103"/>
        <v>0.45688257359803564</v>
      </c>
    </row>
    <row r="458" spans="6:18">
      <c r="F458">
        <f t="shared" si="95"/>
        <v>45.600000000000378</v>
      </c>
      <c r="G458">
        <f t="shared" si="96"/>
        <v>326.95114001245236</v>
      </c>
      <c r="H458">
        <f t="shared" si="91"/>
        <v>1.5292357098384457</v>
      </c>
      <c r="I458" s="4">
        <f t="shared" si="97"/>
        <v>1.9999999999999999E-6</v>
      </c>
      <c r="J458" s="5">
        <f t="shared" si="92"/>
        <v>5.4703211009173772E-7</v>
      </c>
      <c r="K458" s="5">
        <f t="shared" si="93"/>
        <v>4.261797580242573E-4</v>
      </c>
      <c r="L458" s="5">
        <f t="shared" si="100"/>
        <v>3.2424035387407028E-10</v>
      </c>
      <c r="M458" s="6">
        <f t="shared" si="98"/>
        <v>3.2528874157121573E-6</v>
      </c>
      <c r="N458">
        <f t="shared" si="99"/>
        <v>2.1800000000000001E-4</v>
      </c>
      <c r="O458">
        <f t="shared" si="94"/>
        <v>0.15292357098384457</v>
      </c>
      <c r="P458">
        <f t="shared" si="101"/>
        <v>0.90057497372672823</v>
      </c>
      <c r="Q458">
        <f t="shared" si="102"/>
        <v>0.45677191849437687</v>
      </c>
      <c r="R458">
        <f t="shared" si="103"/>
        <v>0.45677191849437837</v>
      </c>
    </row>
    <row r="459" spans="6:18">
      <c r="F459">
        <f t="shared" si="95"/>
        <v>45.700000000000379</v>
      </c>
      <c r="G459">
        <f t="shared" si="96"/>
        <v>326.95114001245236</v>
      </c>
      <c r="H459">
        <f t="shared" si="91"/>
        <v>1.5292357098384457</v>
      </c>
      <c r="I459" s="4">
        <f t="shared" si="97"/>
        <v>1.9999999999999999E-6</v>
      </c>
      <c r="J459" s="5">
        <f t="shared" si="92"/>
        <v>5.4703211009173772E-7</v>
      </c>
      <c r="K459" s="5">
        <f t="shared" si="93"/>
        <v>4.263797580242573E-4</v>
      </c>
      <c r="L459" s="5">
        <f t="shared" si="100"/>
        <v>3.2469705206240024E-10</v>
      </c>
      <c r="M459" s="6">
        <f t="shared" si="98"/>
        <v>3.2559411981792722E-6</v>
      </c>
      <c r="N459">
        <f t="shared" si="99"/>
        <v>2.1800000000000001E-4</v>
      </c>
      <c r="O459">
        <f t="shared" si="94"/>
        <v>0.15292357098384457</v>
      </c>
      <c r="P459">
        <f t="shared" si="101"/>
        <v>0.90072698380794325</v>
      </c>
      <c r="Q459">
        <f t="shared" si="102"/>
        <v>0.45666147110608213</v>
      </c>
      <c r="R459">
        <f t="shared" si="103"/>
        <v>0.45666147110608357</v>
      </c>
    </row>
    <row r="460" spans="6:18">
      <c r="F460">
        <f t="shared" si="95"/>
        <v>45.800000000000381</v>
      </c>
      <c r="G460">
        <f t="shared" si="96"/>
        <v>326.95114001245236</v>
      </c>
      <c r="H460">
        <f t="shared" si="91"/>
        <v>1.5292357098384457</v>
      </c>
      <c r="I460" s="4">
        <f t="shared" si="97"/>
        <v>1.9999999999999999E-6</v>
      </c>
      <c r="J460" s="5">
        <f t="shared" si="92"/>
        <v>5.4703211009173772E-7</v>
      </c>
      <c r="K460" s="5">
        <f t="shared" si="93"/>
        <v>4.2657975802425731E-4</v>
      </c>
      <c r="L460" s="5">
        <f t="shared" si="100"/>
        <v>3.2515417889441507E-10</v>
      </c>
      <c r="M460" s="6">
        <f t="shared" si="98"/>
        <v>3.2589964134061689E-6</v>
      </c>
      <c r="N460">
        <f t="shared" si="99"/>
        <v>2.1800000000000001E-4</v>
      </c>
      <c r="O460">
        <f t="shared" si="94"/>
        <v>0.15292357098384457</v>
      </c>
      <c r="P460">
        <f t="shared" si="101"/>
        <v>0.90087870867846809</v>
      </c>
      <c r="Q460">
        <f t="shared" si="102"/>
        <v>0.45655123094598937</v>
      </c>
      <c r="R460">
        <f t="shared" si="103"/>
        <v>0.45655123094599082</v>
      </c>
    </row>
    <row r="461" spans="6:18">
      <c r="F461">
        <f t="shared" si="95"/>
        <v>45.900000000000382</v>
      </c>
      <c r="G461">
        <f t="shared" si="96"/>
        <v>326.95114001245236</v>
      </c>
      <c r="H461">
        <f t="shared" si="91"/>
        <v>1.5292357098384457</v>
      </c>
      <c r="I461" s="4">
        <f t="shared" si="97"/>
        <v>1.9999999999999999E-6</v>
      </c>
      <c r="J461" s="5">
        <f t="shared" si="92"/>
        <v>5.4703211009173772E-7</v>
      </c>
      <c r="K461" s="5">
        <f t="shared" si="93"/>
        <v>4.2677975802425731E-4</v>
      </c>
      <c r="L461" s="5">
        <f t="shared" si="100"/>
        <v>3.2561173457117685E-10</v>
      </c>
      <c r="M461" s="6">
        <f t="shared" si="98"/>
        <v>3.2620530613928492E-6</v>
      </c>
      <c r="N461">
        <f t="shared" si="99"/>
        <v>2.1800000000000001E-4</v>
      </c>
      <c r="O461">
        <f t="shared" si="94"/>
        <v>0.15292357098384457</v>
      </c>
      <c r="P461">
        <f t="shared" si="101"/>
        <v>0.90103014900690181</v>
      </c>
      <c r="Q461">
        <f t="shared" si="102"/>
        <v>0.45644119752830858</v>
      </c>
      <c r="R461">
        <f t="shared" si="103"/>
        <v>0.45644119752831003</v>
      </c>
    </row>
    <row r="462" spans="6:18">
      <c r="F462">
        <f t="shared" si="95"/>
        <v>46.000000000000384</v>
      </c>
      <c r="G462">
        <f t="shared" si="96"/>
        <v>326.95114001245236</v>
      </c>
      <c r="H462">
        <f t="shared" si="91"/>
        <v>1.5292357098384457</v>
      </c>
      <c r="I462" s="4">
        <f t="shared" si="97"/>
        <v>1.9999999999999999E-6</v>
      </c>
      <c r="J462" s="5">
        <f t="shared" si="92"/>
        <v>5.4703211009173772E-7</v>
      </c>
      <c r="K462" s="5">
        <f t="shared" si="93"/>
        <v>4.2697975802425732E-4</v>
      </c>
      <c r="L462" s="5">
        <f t="shared" si="100"/>
        <v>3.2606971929374744E-10</v>
      </c>
      <c r="M462" s="6">
        <f t="shared" si="98"/>
        <v>3.2651111421393118E-6</v>
      </c>
      <c r="N462">
        <f t="shared" si="99"/>
        <v>2.1800000000000001E-4</v>
      </c>
      <c r="O462">
        <f t="shared" si="94"/>
        <v>0.15292357098384457</v>
      </c>
      <c r="P462">
        <f t="shared" si="101"/>
        <v>0.90118130545996311</v>
      </c>
      <c r="Q462">
        <f t="shared" si="102"/>
        <v>0.45633137036861565</v>
      </c>
      <c r="R462">
        <f t="shared" si="103"/>
        <v>0.4563313703686171</v>
      </c>
    </row>
    <row r="463" spans="6:18">
      <c r="F463">
        <f t="shared" si="95"/>
        <v>46.100000000000385</v>
      </c>
      <c r="G463">
        <f t="shared" si="96"/>
        <v>326.95114001245236</v>
      </c>
      <c r="H463">
        <f t="shared" si="91"/>
        <v>1.5292357098384457</v>
      </c>
      <c r="I463" s="4">
        <f t="shared" si="97"/>
        <v>1.9999999999999999E-6</v>
      </c>
      <c r="J463" s="5">
        <f t="shared" si="92"/>
        <v>5.4703211009173772E-7</v>
      </c>
      <c r="K463" s="5">
        <f t="shared" si="93"/>
        <v>4.2717975802425732E-4</v>
      </c>
      <c r="L463" s="5">
        <f t="shared" si="100"/>
        <v>3.2652813326318869E-10</v>
      </c>
      <c r="M463" s="6">
        <f t="shared" si="98"/>
        <v>3.2681706556455563E-6</v>
      </c>
      <c r="N463">
        <f t="shared" si="99"/>
        <v>2.1800000000000001E-4</v>
      </c>
      <c r="O463">
        <f t="shared" si="94"/>
        <v>0.15292357098384457</v>
      </c>
      <c r="P463">
        <f t="shared" si="101"/>
        <v>0.90133217870249704</v>
      </c>
      <c r="Q463">
        <f t="shared" si="102"/>
        <v>0.45622174898384787</v>
      </c>
      <c r="R463">
        <f t="shared" si="103"/>
        <v>0.45622174898384932</v>
      </c>
    </row>
    <row r="464" spans="6:18">
      <c r="F464">
        <f t="shared" si="95"/>
        <v>46.200000000000387</v>
      </c>
      <c r="G464">
        <f t="shared" si="96"/>
        <v>326.95114001245236</v>
      </c>
      <c r="H464">
        <f t="shared" si="91"/>
        <v>1.5292357098384457</v>
      </c>
      <c r="I464" s="4">
        <f t="shared" si="97"/>
        <v>1.9999999999999999E-6</v>
      </c>
      <c r="J464" s="5">
        <f t="shared" si="92"/>
        <v>5.4703211009173772E-7</v>
      </c>
      <c r="K464" s="5">
        <f t="shared" si="93"/>
        <v>4.2737975802425733E-4</v>
      </c>
      <c r="L464" s="5">
        <f t="shared" si="100"/>
        <v>3.2698697668056263E-10</v>
      </c>
      <c r="M464" s="6">
        <f t="shared" si="98"/>
        <v>3.2712316019115835E-6</v>
      </c>
      <c r="N464">
        <f t="shared" si="99"/>
        <v>2.1800000000000001E-4</v>
      </c>
      <c r="O464">
        <f t="shared" si="94"/>
        <v>0.15292357098384457</v>
      </c>
      <c r="P464">
        <f t="shared" si="101"/>
        <v>0.90148276939748107</v>
      </c>
      <c r="Q464">
        <f t="shared" si="102"/>
        <v>0.45611233289229958</v>
      </c>
      <c r="R464">
        <f t="shared" si="103"/>
        <v>0.45611233289230102</v>
      </c>
    </row>
    <row r="465" spans="6:18">
      <c r="F465">
        <f t="shared" si="95"/>
        <v>46.300000000000388</v>
      </c>
      <c r="G465">
        <f t="shared" si="96"/>
        <v>326.95114001245236</v>
      </c>
      <c r="H465">
        <f t="shared" si="91"/>
        <v>1.5292357098384457</v>
      </c>
      <c r="I465" s="4">
        <f t="shared" si="97"/>
        <v>1.9999999999999999E-6</v>
      </c>
      <c r="J465" s="5">
        <f t="shared" si="92"/>
        <v>5.4703211009173772E-7</v>
      </c>
      <c r="K465" s="5">
        <f t="shared" si="93"/>
        <v>4.2757975802425733E-4</v>
      </c>
      <c r="L465" s="5">
        <f t="shared" si="100"/>
        <v>3.2744624974693121E-10</v>
      </c>
      <c r="M465" s="6">
        <f t="shared" si="98"/>
        <v>3.2742939809373935E-6</v>
      </c>
      <c r="N465">
        <f t="shared" si="99"/>
        <v>2.1800000000000001E-4</v>
      </c>
      <c r="O465">
        <f t="shared" si="94"/>
        <v>0.15292357098384457</v>
      </c>
      <c r="P465">
        <f t="shared" si="101"/>
        <v>0.90163307820603089</v>
      </c>
      <c r="Q465">
        <f t="shared" si="102"/>
        <v>0.45600312161361756</v>
      </c>
      <c r="R465">
        <f t="shared" si="103"/>
        <v>0.456003121613619</v>
      </c>
    </row>
    <row r="466" spans="6:18">
      <c r="F466">
        <f t="shared" si="95"/>
        <v>46.400000000000389</v>
      </c>
      <c r="G466">
        <f t="shared" si="96"/>
        <v>326.95114001245236</v>
      </c>
      <c r="H466">
        <f t="shared" si="91"/>
        <v>1.5292357098384457</v>
      </c>
      <c r="I466" s="4">
        <f t="shared" si="97"/>
        <v>1.9999999999999999E-6</v>
      </c>
      <c r="J466" s="5">
        <f t="shared" si="92"/>
        <v>5.4703211009173772E-7</v>
      </c>
      <c r="K466" s="5">
        <f t="shared" si="93"/>
        <v>4.2777975802425733E-4</v>
      </c>
      <c r="L466" s="5">
        <f t="shared" si="100"/>
        <v>3.2790595266335625E-10</v>
      </c>
      <c r="M466" s="6">
        <f t="shared" si="98"/>
        <v>3.2773577927229862E-6</v>
      </c>
      <c r="N466">
        <f t="shared" si="99"/>
        <v>2.1800000000000001E-4</v>
      </c>
      <c r="O466">
        <f t="shared" si="94"/>
        <v>0.15292357098384457</v>
      </c>
      <c r="P466">
        <f t="shared" si="101"/>
        <v>0.90178310578740717</v>
      </c>
      <c r="Q466">
        <f t="shared" si="102"/>
        <v>0.45589411466879681</v>
      </c>
      <c r="R466">
        <f t="shared" si="103"/>
        <v>0.45589411466879826</v>
      </c>
    </row>
    <row r="467" spans="6:18">
      <c r="F467">
        <f t="shared" si="95"/>
        <v>46.500000000000391</v>
      </c>
      <c r="G467">
        <f t="shared" si="96"/>
        <v>326.95114001245236</v>
      </c>
      <c r="H467">
        <f t="shared" ref="H467:H530" si="104">(G467-Tf)/ml</f>
        <v>1.5292357098384457</v>
      </c>
      <c r="I467" s="4">
        <f t="shared" si="97"/>
        <v>1.9999999999999999E-6</v>
      </c>
      <c r="J467" s="5">
        <f t="shared" ref="J467:J530" si="105">Glob(H467,N467,Dl,Co,kpart)</f>
        <v>5.4703211009173772E-7</v>
      </c>
      <c r="K467" s="5">
        <f t="shared" ref="K467:K530" si="106">I466*dt+K466</f>
        <v>4.2797975802425734E-4</v>
      </c>
      <c r="L467" s="5">
        <f t="shared" si="100"/>
        <v>3.2836608563089981E-10</v>
      </c>
      <c r="M467" s="6">
        <f t="shared" si="98"/>
        <v>3.2804230372683616E-6</v>
      </c>
      <c r="N467">
        <f t="shared" si="99"/>
        <v>2.1800000000000001E-4</v>
      </c>
      <c r="O467">
        <f t="shared" ref="O467:O530" si="107">O466+(kpart*H466-O466)/L466/R466*(L466*(R467-R466)+R466*MAX(I466,J466)*M466*dt)</f>
        <v>0.15292357098384457</v>
      </c>
      <c r="P467">
        <f t="shared" si="101"/>
        <v>0.90193285279902102</v>
      </c>
      <c r="Q467">
        <f t="shared" si="102"/>
        <v>0.45578531158017593</v>
      </c>
      <c r="R467">
        <f t="shared" si="103"/>
        <v>0.45578531158017738</v>
      </c>
    </row>
    <row r="468" spans="6:18">
      <c r="F468">
        <f t="shared" si="95"/>
        <v>46.600000000000392</v>
      </c>
      <c r="G468">
        <f t="shared" si="96"/>
        <v>326.95114001245236</v>
      </c>
      <c r="H468">
        <f t="shared" si="104"/>
        <v>1.5292357098384457</v>
      </c>
      <c r="I468" s="4">
        <f t="shared" si="97"/>
        <v>1.9999999999999999E-6</v>
      </c>
      <c r="J468" s="5">
        <f t="shared" si="105"/>
        <v>5.4703211009173772E-7</v>
      </c>
      <c r="K468" s="5">
        <f t="shared" si="106"/>
        <v>4.2817975802425734E-4</v>
      </c>
      <c r="L468" s="5">
        <f t="shared" si="100"/>
        <v>3.2882664885062365E-10</v>
      </c>
      <c r="M468" s="6">
        <f t="shared" si="98"/>
        <v>3.283489714573519E-6</v>
      </c>
      <c r="N468">
        <f t="shared" si="99"/>
        <v>2.1800000000000001E-4</v>
      </c>
      <c r="O468">
        <f t="shared" si="107"/>
        <v>0.15292357098384457</v>
      </c>
      <c r="P468">
        <f t="shared" si="101"/>
        <v>0.90208231989644017</v>
      </c>
      <c r="Q468">
        <f t="shared" si="102"/>
        <v>0.45567671187143283</v>
      </c>
      <c r="R468">
        <f t="shared" si="103"/>
        <v>0.45567671187143433</v>
      </c>
    </row>
    <row r="469" spans="6:18">
      <c r="F469">
        <f t="shared" si="95"/>
        <v>46.700000000000394</v>
      </c>
      <c r="G469">
        <f t="shared" si="96"/>
        <v>326.95114001245236</v>
      </c>
      <c r="H469">
        <f t="shared" si="104"/>
        <v>1.5292357098384457</v>
      </c>
      <c r="I469" s="4">
        <f t="shared" si="97"/>
        <v>1.9999999999999999E-6</v>
      </c>
      <c r="J469" s="5">
        <f t="shared" si="105"/>
        <v>5.4703211009173772E-7</v>
      </c>
      <c r="K469" s="5">
        <f t="shared" si="106"/>
        <v>4.2837975802425735E-4</v>
      </c>
      <c r="L469" s="5">
        <f t="shared" si="100"/>
        <v>3.2928764252358985E-10</v>
      </c>
      <c r="M469" s="6">
        <f t="shared" si="98"/>
        <v>3.286557824638459E-6</v>
      </c>
      <c r="N469">
        <f t="shared" si="99"/>
        <v>2.1800000000000001E-4</v>
      </c>
      <c r="O469">
        <f t="shared" si="107"/>
        <v>0.15292357098384457</v>
      </c>
      <c r="P469">
        <f t="shared" si="101"/>
        <v>0.90223150773339511</v>
      </c>
      <c r="Q469">
        <f t="shared" si="102"/>
        <v>0.45556831506758044</v>
      </c>
      <c r="R469">
        <f t="shared" si="103"/>
        <v>0.45556831506758194</v>
      </c>
    </row>
    <row r="470" spans="6:18">
      <c r="F470">
        <f t="shared" si="95"/>
        <v>46.800000000000395</v>
      </c>
      <c r="G470">
        <f t="shared" si="96"/>
        <v>326.95114001245236</v>
      </c>
      <c r="H470">
        <f t="shared" si="104"/>
        <v>1.5292357098384457</v>
      </c>
      <c r="I470" s="4">
        <f t="shared" si="97"/>
        <v>1.9999999999999999E-6</v>
      </c>
      <c r="J470" s="5">
        <f t="shared" si="105"/>
        <v>5.4703211009173772E-7</v>
      </c>
      <c r="K470" s="5">
        <f t="shared" si="106"/>
        <v>4.2857975802425735E-4</v>
      </c>
      <c r="L470" s="5">
        <f t="shared" si="100"/>
        <v>3.2974906685086035E-10</v>
      </c>
      <c r="M470" s="6">
        <f t="shared" si="98"/>
        <v>3.2896273674631827E-6</v>
      </c>
      <c r="N470">
        <f t="shared" si="99"/>
        <v>2.1800000000000001E-4</v>
      </c>
      <c r="O470">
        <f t="shared" si="107"/>
        <v>0.15292357098384457</v>
      </c>
      <c r="P470">
        <f t="shared" si="101"/>
        <v>0.90238041696178539</v>
      </c>
      <c r="Q470">
        <f t="shared" si="102"/>
        <v>0.45546012069496217</v>
      </c>
      <c r="R470">
        <f t="shared" si="103"/>
        <v>0.45546012069496367</v>
      </c>
    </row>
    <row r="471" spans="6:18">
      <c r="F471">
        <f t="shared" si="95"/>
        <v>46.900000000000396</v>
      </c>
      <c r="G471">
        <f t="shared" si="96"/>
        <v>326.95114001245236</v>
      </c>
      <c r="H471">
        <f t="shared" si="104"/>
        <v>1.5292357098384457</v>
      </c>
      <c r="I471" s="4">
        <f t="shared" si="97"/>
        <v>1.9999999999999999E-6</v>
      </c>
      <c r="J471" s="5">
        <f t="shared" si="105"/>
        <v>5.4703211009173772E-7</v>
      </c>
      <c r="K471" s="5">
        <f t="shared" si="106"/>
        <v>4.2877975802425736E-4</v>
      </c>
      <c r="L471" s="5">
        <f t="shared" si="100"/>
        <v>3.3021092203349693E-10</v>
      </c>
      <c r="M471" s="6">
        <f t="shared" si="98"/>
        <v>3.2926983430476874E-6</v>
      </c>
      <c r="N471">
        <f t="shared" si="99"/>
        <v>2.1800000000000001E-4</v>
      </c>
      <c r="O471">
        <f t="shared" si="107"/>
        <v>0.15292357098384457</v>
      </c>
      <c r="P471">
        <f t="shared" si="101"/>
        <v>0.902529048231685</v>
      </c>
      <c r="Q471">
        <f t="shared" si="102"/>
        <v>0.45535212828124766</v>
      </c>
      <c r="R471">
        <f t="shared" si="103"/>
        <v>0.4553521282812491</v>
      </c>
    </row>
    <row r="472" spans="6:18">
      <c r="F472">
        <f t="shared" si="95"/>
        <v>47.000000000000398</v>
      </c>
      <c r="G472">
        <f t="shared" si="96"/>
        <v>326.95114001245236</v>
      </c>
      <c r="H472">
        <f t="shared" si="104"/>
        <v>1.5292357098384457</v>
      </c>
      <c r="I472" s="4">
        <f t="shared" si="97"/>
        <v>1.9999999999999999E-6</v>
      </c>
      <c r="J472" s="5">
        <f t="shared" si="105"/>
        <v>5.4703211009173772E-7</v>
      </c>
      <c r="K472" s="5">
        <f t="shared" si="106"/>
        <v>4.2897975802425736E-4</v>
      </c>
      <c r="L472" s="5">
        <f t="shared" si="100"/>
        <v>3.306732082725617E-10</v>
      </c>
      <c r="M472" s="6">
        <f t="shared" si="98"/>
        <v>3.2957707513919761E-6</v>
      </c>
      <c r="N472">
        <f t="shared" si="99"/>
        <v>2.1800000000000001E-4</v>
      </c>
      <c r="O472">
        <f t="shared" si="107"/>
        <v>0.15292357098384457</v>
      </c>
      <c r="P472">
        <f t="shared" si="101"/>
        <v>0.90267740219134851</v>
      </c>
      <c r="Q472">
        <f t="shared" si="102"/>
        <v>0.45524433735542835</v>
      </c>
      <c r="R472">
        <f t="shared" si="103"/>
        <v>0.4552443373554298</v>
      </c>
    </row>
    <row r="473" spans="6:18">
      <c r="F473">
        <f t="shared" si="95"/>
        <v>47.100000000000399</v>
      </c>
      <c r="G473">
        <f t="shared" si="96"/>
        <v>326.95114001245236</v>
      </c>
      <c r="H473">
        <f t="shared" si="104"/>
        <v>1.5292357098384457</v>
      </c>
      <c r="I473" s="4">
        <f t="shared" si="97"/>
        <v>1.9999999999999999E-6</v>
      </c>
      <c r="J473" s="5">
        <f t="shared" si="105"/>
        <v>5.4703211009173772E-7</v>
      </c>
      <c r="K473" s="5">
        <f t="shared" si="106"/>
        <v>4.2917975802425737E-4</v>
      </c>
      <c r="L473" s="5">
        <f t="shared" si="100"/>
        <v>3.3113592576911646E-10</v>
      </c>
      <c r="M473" s="6">
        <f t="shared" si="98"/>
        <v>3.2988445924960467E-6</v>
      </c>
      <c r="N473">
        <f t="shared" si="99"/>
        <v>2.1800000000000001E-4</v>
      </c>
      <c r="O473">
        <f t="shared" si="107"/>
        <v>0.15292357098384457</v>
      </c>
      <c r="P473">
        <f t="shared" si="101"/>
        <v>0.90282547948721714</v>
      </c>
      <c r="Q473">
        <f t="shared" si="102"/>
        <v>0.45513674744781341</v>
      </c>
      <c r="R473">
        <f t="shared" si="103"/>
        <v>0.45513674744781485</v>
      </c>
    </row>
    <row r="474" spans="6:18">
      <c r="F474">
        <f t="shared" si="95"/>
        <v>47.200000000000401</v>
      </c>
      <c r="G474">
        <f t="shared" si="96"/>
        <v>326.95114001245236</v>
      </c>
      <c r="H474">
        <f t="shared" si="104"/>
        <v>1.5292357098384457</v>
      </c>
      <c r="I474" s="4">
        <f t="shared" si="97"/>
        <v>1.9999999999999999E-6</v>
      </c>
      <c r="J474" s="5">
        <f t="shared" si="105"/>
        <v>5.4703211009173772E-7</v>
      </c>
      <c r="K474" s="5">
        <f t="shared" si="106"/>
        <v>4.2937975802425737E-4</v>
      </c>
      <c r="L474" s="5">
        <f t="shared" si="100"/>
        <v>3.3159907472422319E-10</v>
      </c>
      <c r="M474" s="6">
        <f t="shared" si="98"/>
        <v>3.3019198663598996E-6</v>
      </c>
      <c r="N474">
        <f t="shared" si="99"/>
        <v>2.1800000000000001E-4</v>
      </c>
      <c r="O474">
        <f t="shared" si="107"/>
        <v>0.15292357098384457</v>
      </c>
      <c r="P474">
        <f t="shared" si="101"/>
        <v>0.90297328076392491</v>
      </c>
      <c r="Q474">
        <f t="shared" si="102"/>
        <v>0.45502935809002515</v>
      </c>
      <c r="R474">
        <f t="shared" si="103"/>
        <v>0.45502935809002659</v>
      </c>
    </row>
    <row r="475" spans="6:18">
      <c r="F475">
        <f t="shared" si="95"/>
        <v>47.300000000000402</v>
      </c>
      <c r="G475">
        <f t="shared" si="96"/>
        <v>326.95114001245236</v>
      </c>
      <c r="H475">
        <f t="shared" si="104"/>
        <v>1.5292357098384457</v>
      </c>
      <c r="I475" s="4">
        <f t="shared" si="97"/>
        <v>1.9999999999999999E-6</v>
      </c>
      <c r="J475" s="5">
        <f t="shared" si="105"/>
        <v>5.4703211009173772E-7</v>
      </c>
      <c r="K475" s="5">
        <f t="shared" si="106"/>
        <v>4.2957975802425738E-4</v>
      </c>
      <c r="L475" s="5">
        <f t="shared" si="100"/>
        <v>3.3206265533894375E-10</v>
      </c>
      <c r="M475" s="6">
        <f t="shared" si="98"/>
        <v>3.3049965729835348E-6</v>
      </c>
      <c r="N475">
        <f t="shared" si="99"/>
        <v>2.1800000000000001E-4</v>
      </c>
      <c r="O475">
        <f t="shared" si="107"/>
        <v>0.15292357098384457</v>
      </c>
      <c r="P475">
        <f t="shared" si="101"/>
        <v>0.90312080666430417</v>
      </c>
      <c r="Q475">
        <f t="shared" si="102"/>
        <v>0.45492216881499492</v>
      </c>
      <c r="R475">
        <f t="shared" si="103"/>
        <v>0.45492216881499636</v>
      </c>
    </row>
    <row r="476" spans="6:18">
      <c r="F476">
        <f t="shared" ref="F476:F539" si="108">F475+dt</f>
        <v>47.400000000000404</v>
      </c>
      <c r="G476">
        <f t="shared" si="96"/>
        <v>326.95114001245236</v>
      </c>
      <c r="H476">
        <f t="shared" si="104"/>
        <v>1.5292357098384457</v>
      </c>
      <c r="I476" s="4">
        <f t="shared" si="97"/>
        <v>1.9999999999999999E-6</v>
      </c>
      <c r="J476" s="5">
        <f t="shared" si="105"/>
        <v>5.4703211009173772E-7</v>
      </c>
      <c r="K476" s="5">
        <f t="shared" si="106"/>
        <v>4.2977975802425738E-4</v>
      </c>
      <c r="L476" s="5">
        <f t="shared" si="100"/>
        <v>3.3252666781434025E-10</v>
      </c>
      <c r="M476" s="6">
        <f t="shared" si="98"/>
        <v>3.3080747123669545E-6</v>
      </c>
      <c r="N476">
        <f t="shared" si="99"/>
        <v>2.1800000000000001E-4</v>
      </c>
      <c r="O476">
        <f t="shared" si="107"/>
        <v>0.15292357098384457</v>
      </c>
      <c r="P476">
        <f t="shared" si="101"/>
        <v>0.90326805782939112</v>
      </c>
      <c r="Q476">
        <f t="shared" si="102"/>
        <v>0.45481517915695879</v>
      </c>
      <c r="R476">
        <f t="shared" si="103"/>
        <v>0.45481517915696024</v>
      </c>
    </row>
    <row r="477" spans="6:18">
      <c r="F477">
        <f t="shared" si="108"/>
        <v>47.500000000000405</v>
      </c>
      <c r="G477">
        <f t="shared" si="96"/>
        <v>326.95114001245236</v>
      </c>
      <c r="H477">
        <f t="shared" si="104"/>
        <v>1.5292357098384457</v>
      </c>
      <c r="I477" s="4">
        <f t="shared" si="97"/>
        <v>1.9999999999999999E-6</v>
      </c>
      <c r="J477" s="5">
        <f t="shared" si="105"/>
        <v>5.4703211009173772E-7</v>
      </c>
      <c r="K477" s="5">
        <f t="shared" si="106"/>
        <v>4.2997975802425739E-4</v>
      </c>
      <c r="L477" s="5">
        <f t="shared" si="100"/>
        <v>3.3299111235147439E-10</v>
      </c>
      <c r="M477" s="6">
        <f t="shared" si="98"/>
        <v>3.3111542845101547E-6</v>
      </c>
      <c r="N477">
        <f t="shared" si="99"/>
        <v>2.1800000000000001E-4</v>
      </c>
      <c r="O477">
        <f t="shared" si="107"/>
        <v>0.15292357098384457</v>
      </c>
      <c r="P477">
        <f t="shared" si="101"/>
        <v>0.90341503489843289</v>
      </c>
      <c r="Q477">
        <f t="shared" si="102"/>
        <v>0.4547083886514533</v>
      </c>
      <c r="R477">
        <f t="shared" si="103"/>
        <v>0.45470838865145474</v>
      </c>
    </row>
    <row r="478" spans="6:18">
      <c r="F478">
        <f t="shared" si="108"/>
        <v>47.600000000000406</v>
      </c>
      <c r="G478">
        <f t="shared" si="96"/>
        <v>326.95114001245236</v>
      </c>
      <c r="H478">
        <f t="shared" si="104"/>
        <v>1.5292357098384457</v>
      </c>
      <c r="I478" s="4">
        <f t="shared" si="97"/>
        <v>1.9999999999999999E-6</v>
      </c>
      <c r="J478" s="5">
        <f t="shared" si="105"/>
        <v>5.4703211009173772E-7</v>
      </c>
      <c r="K478" s="5">
        <f t="shared" si="106"/>
        <v>4.3017975802425739E-4</v>
      </c>
      <c r="L478" s="5">
        <f t="shared" si="100"/>
        <v>3.3345598915140831E-10</v>
      </c>
      <c r="M478" s="6">
        <f t="shared" si="98"/>
        <v>3.314235289413139E-6</v>
      </c>
      <c r="N478">
        <f t="shared" si="99"/>
        <v>2.1800000000000001E-4</v>
      </c>
      <c r="O478">
        <f t="shared" si="107"/>
        <v>0.15292357098384457</v>
      </c>
      <c r="P478">
        <f t="shared" si="101"/>
        <v>0.90356173850889177</v>
      </c>
      <c r="Q478">
        <f t="shared" si="102"/>
        <v>0.45460179683531127</v>
      </c>
      <c r="R478">
        <f t="shared" si="103"/>
        <v>0.45460179683531271</v>
      </c>
    </row>
    <row r="479" spans="6:18">
      <c r="F479">
        <f t="shared" si="108"/>
        <v>47.700000000000408</v>
      </c>
      <c r="G479">
        <f t="shared" si="96"/>
        <v>326.95114001245236</v>
      </c>
      <c r="H479">
        <f t="shared" si="104"/>
        <v>1.5292357098384457</v>
      </c>
      <c r="I479" s="4">
        <f t="shared" si="97"/>
        <v>1.9999999999999999E-6</v>
      </c>
      <c r="J479" s="5">
        <f t="shared" si="105"/>
        <v>5.4703211009173772E-7</v>
      </c>
      <c r="K479" s="5">
        <f t="shared" si="106"/>
        <v>4.303797580242574E-4</v>
      </c>
      <c r="L479" s="5">
        <f t="shared" si="100"/>
        <v>3.3392129841520381E-10</v>
      </c>
      <c r="M479" s="6">
        <f t="shared" si="98"/>
        <v>3.3173177270759052E-6</v>
      </c>
      <c r="N479">
        <f t="shared" si="99"/>
        <v>2.1800000000000001E-4</v>
      </c>
      <c r="O479">
        <f t="shared" si="107"/>
        <v>0.15292357098384457</v>
      </c>
      <c r="P479">
        <f t="shared" si="101"/>
        <v>0.90370816929645237</v>
      </c>
      <c r="Q479">
        <f t="shared" si="102"/>
        <v>0.45449540324665744</v>
      </c>
      <c r="R479">
        <f t="shared" si="103"/>
        <v>0.45449540324665888</v>
      </c>
    </row>
    <row r="480" spans="6:18">
      <c r="F480">
        <f t="shared" si="108"/>
        <v>47.800000000000409</v>
      </c>
      <c r="G480">
        <f t="shared" si="96"/>
        <v>326.95114001245236</v>
      </c>
      <c r="H480">
        <f t="shared" si="104"/>
        <v>1.5292357098384457</v>
      </c>
      <c r="I480" s="4">
        <f t="shared" si="97"/>
        <v>1.9999999999999999E-6</v>
      </c>
      <c r="J480" s="5">
        <f t="shared" si="105"/>
        <v>5.4703211009173772E-7</v>
      </c>
      <c r="K480" s="5">
        <f t="shared" si="106"/>
        <v>4.305797580242574E-4</v>
      </c>
      <c r="L480" s="5">
        <f t="shared" si="100"/>
        <v>3.343870403439228E-10</v>
      </c>
      <c r="M480" s="6">
        <f t="shared" si="98"/>
        <v>3.3204015974984532E-6</v>
      </c>
      <c r="N480">
        <f t="shared" si="99"/>
        <v>2.1800000000000001E-4</v>
      </c>
      <c r="O480">
        <f t="shared" si="107"/>
        <v>0.15292357098384457</v>
      </c>
      <c r="P480">
        <f t="shared" si="101"/>
        <v>0.90385432789502651</v>
      </c>
      <c r="Q480">
        <f t="shared" si="102"/>
        <v>0.45438920742490441</v>
      </c>
      <c r="R480">
        <f t="shared" si="103"/>
        <v>0.45438920742490585</v>
      </c>
    </row>
    <row r="481" spans="6:18">
      <c r="F481">
        <f t="shared" si="108"/>
        <v>47.900000000000411</v>
      </c>
      <c r="G481">
        <f t="shared" si="96"/>
        <v>326.95114001245236</v>
      </c>
      <c r="H481">
        <f t="shared" si="104"/>
        <v>1.5292357098384457</v>
      </c>
      <c r="I481" s="4">
        <f t="shared" si="97"/>
        <v>1.9999999999999999E-6</v>
      </c>
      <c r="J481" s="5">
        <f t="shared" si="105"/>
        <v>5.4703211009173772E-7</v>
      </c>
      <c r="K481" s="5">
        <f t="shared" si="106"/>
        <v>4.3077975802425741E-4</v>
      </c>
      <c r="L481" s="5">
        <f t="shared" si="100"/>
        <v>3.3485321513862729E-10</v>
      </c>
      <c r="M481" s="6">
        <f t="shared" si="98"/>
        <v>3.3234869006807853E-6</v>
      </c>
      <c r="N481">
        <f t="shared" si="99"/>
        <v>2.1800000000000001E-4</v>
      </c>
      <c r="O481">
        <f t="shared" si="107"/>
        <v>0.15292357098384457</v>
      </c>
      <c r="P481">
        <f t="shared" si="101"/>
        <v>0.90400021493675986</v>
      </c>
      <c r="Q481">
        <f t="shared" si="102"/>
        <v>0.45428320891074847</v>
      </c>
      <c r="R481">
        <f t="shared" si="103"/>
        <v>0.45428320891074991</v>
      </c>
    </row>
    <row r="482" spans="6:18">
      <c r="F482">
        <f t="shared" si="108"/>
        <v>48.000000000000412</v>
      </c>
      <c r="G482">
        <f t="shared" si="96"/>
        <v>326.95114001245236</v>
      </c>
      <c r="H482">
        <f t="shared" si="104"/>
        <v>1.5292357098384457</v>
      </c>
      <c r="I482" s="4">
        <f t="shared" si="97"/>
        <v>1.9999999999999999E-6</v>
      </c>
      <c r="J482" s="5">
        <f t="shared" si="105"/>
        <v>5.4703211009173772E-7</v>
      </c>
      <c r="K482" s="5">
        <f t="shared" si="106"/>
        <v>4.3097975802425741E-4</v>
      </c>
      <c r="L482" s="5">
        <f t="shared" si="100"/>
        <v>3.3531982300037915E-10</v>
      </c>
      <c r="M482" s="6">
        <f t="shared" si="98"/>
        <v>3.3265736366228984E-6</v>
      </c>
      <c r="N482">
        <f t="shared" si="99"/>
        <v>2.1800000000000001E-4</v>
      </c>
      <c r="O482">
        <f t="shared" si="107"/>
        <v>0.15292357098384457</v>
      </c>
      <c r="P482">
        <f t="shared" si="101"/>
        <v>0.90414583105203683</v>
      </c>
      <c r="Q482">
        <f t="shared" si="102"/>
        <v>0.45417740724616529</v>
      </c>
      <c r="R482">
        <f t="shared" si="103"/>
        <v>0.45417740724616673</v>
      </c>
    </row>
    <row r="483" spans="6:18">
      <c r="F483">
        <f t="shared" si="108"/>
        <v>48.100000000000414</v>
      </c>
      <c r="G483">
        <f t="shared" si="96"/>
        <v>326.95114001245236</v>
      </c>
      <c r="H483">
        <f t="shared" si="104"/>
        <v>1.5292357098384457</v>
      </c>
      <c r="I483" s="4">
        <f t="shared" si="97"/>
        <v>1.9999999999999999E-6</v>
      </c>
      <c r="J483" s="5">
        <f t="shared" si="105"/>
        <v>5.4703211009173772E-7</v>
      </c>
      <c r="K483" s="5">
        <f t="shared" si="106"/>
        <v>4.3117975802425742E-4</v>
      </c>
      <c r="L483" s="5">
        <f t="shared" si="100"/>
        <v>3.3578686413024035E-10</v>
      </c>
      <c r="M483" s="6">
        <f t="shared" si="98"/>
        <v>3.3296618053247951E-6</v>
      </c>
      <c r="N483">
        <f t="shared" si="99"/>
        <v>2.1800000000000001E-4</v>
      </c>
      <c r="O483">
        <f t="shared" si="107"/>
        <v>0.15292357098384457</v>
      </c>
      <c r="P483">
        <f t="shared" si="101"/>
        <v>0.90429117686948624</v>
      </c>
      <c r="Q483">
        <f t="shared" si="102"/>
        <v>0.45407180197440589</v>
      </c>
      <c r="R483">
        <f t="shared" si="103"/>
        <v>0.45407180197440733</v>
      </c>
    </row>
    <row r="484" spans="6:18">
      <c r="F484">
        <f t="shared" si="108"/>
        <v>48.200000000000415</v>
      </c>
      <c r="G484">
        <f t="shared" si="96"/>
        <v>326.95114001245236</v>
      </c>
      <c r="H484">
        <f t="shared" si="104"/>
        <v>1.5292357098384457</v>
      </c>
      <c r="I484" s="4">
        <f t="shared" si="97"/>
        <v>1.9999999999999999E-6</v>
      </c>
      <c r="J484" s="5">
        <f t="shared" si="105"/>
        <v>5.4703211009173772E-7</v>
      </c>
      <c r="K484" s="5">
        <f t="shared" si="106"/>
        <v>4.3137975802425742E-4</v>
      </c>
      <c r="L484" s="5">
        <f t="shared" si="100"/>
        <v>3.3625433872927284E-10</v>
      </c>
      <c r="M484" s="6">
        <f t="shared" si="98"/>
        <v>3.3327514067864737E-6</v>
      </c>
      <c r="N484">
        <f t="shared" si="99"/>
        <v>2.1800000000000001E-4</v>
      </c>
      <c r="O484">
        <f t="shared" si="107"/>
        <v>0.15292357098384457</v>
      </c>
      <c r="P484">
        <f t="shared" si="101"/>
        <v>0.90443625301598818</v>
      </c>
      <c r="Q484">
        <f t="shared" si="102"/>
        <v>0.45396639263999244</v>
      </c>
      <c r="R484">
        <f t="shared" si="103"/>
        <v>0.45396639263999383</v>
      </c>
    </row>
    <row r="485" spans="6:18">
      <c r="F485">
        <f t="shared" si="108"/>
        <v>48.300000000000416</v>
      </c>
      <c r="G485">
        <f t="shared" si="96"/>
        <v>326.95114001245236</v>
      </c>
      <c r="H485">
        <f t="shared" si="104"/>
        <v>1.5292357098384457</v>
      </c>
      <c r="I485" s="4">
        <f t="shared" si="97"/>
        <v>1.9999999999999999E-6</v>
      </c>
      <c r="J485" s="5">
        <f t="shared" si="105"/>
        <v>5.4703211009173772E-7</v>
      </c>
      <c r="K485" s="5">
        <f t="shared" si="106"/>
        <v>4.3157975802425743E-4</v>
      </c>
      <c r="L485" s="5">
        <f t="shared" si="100"/>
        <v>3.3672224699853849E-10</v>
      </c>
      <c r="M485" s="6">
        <f t="shared" si="98"/>
        <v>3.3358424410079354E-6</v>
      </c>
      <c r="N485">
        <f t="shared" si="99"/>
        <v>2.1800000000000001E-4</v>
      </c>
      <c r="O485">
        <f t="shared" si="107"/>
        <v>0.15292357098384457</v>
      </c>
      <c r="P485">
        <f t="shared" si="101"/>
        <v>0.90458106011667816</v>
      </c>
      <c r="Q485">
        <f t="shared" si="102"/>
        <v>0.45386117878871413</v>
      </c>
      <c r="R485">
        <f t="shared" si="103"/>
        <v>0.45386117878871551</v>
      </c>
    </row>
    <row r="486" spans="6:18">
      <c r="F486">
        <f t="shared" si="108"/>
        <v>48.400000000000418</v>
      </c>
      <c r="G486">
        <f t="shared" si="96"/>
        <v>326.95114001245236</v>
      </c>
      <c r="H486">
        <f t="shared" si="104"/>
        <v>1.5292357098384457</v>
      </c>
      <c r="I486" s="4">
        <f t="shared" si="97"/>
        <v>1.9999999999999999E-6</v>
      </c>
      <c r="J486" s="5">
        <f t="shared" si="105"/>
        <v>5.4703211009173772E-7</v>
      </c>
      <c r="K486" s="5">
        <f t="shared" si="106"/>
        <v>4.3177975802425743E-4</v>
      </c>
      <c r="L486" s="5">
        <f t="shared" si="100"/>
        <v>3.3719058913909931E-10</v>
      </c>
      <c r="M486" s="6">
        <f t="shared" si="98"/>
        <v>3.3389349079891799E-6</v>
      </c>
      <c r="N486">
        <f t="shared" si="99"/>
        <v>2.1800000000000001E-4</v>
      </c>
      <c r="O486">
        <f t="shared" si="107"/>
        <v>0.15292357098384457</v>
      </c>
      <c r="P486">
        <f t="shared" si="101"/>
        <v>0.90472559879495407</v>
      </c>
      <c r="Q486">
        <f t="shared" si="102"/>
        <v>0.45375615996762309</v>
      </c>
      <c r="R486">
        <f t="shared" si="103"/>
        <v>0.45375615996762442</v>
      </c>
    </row>
    <row r="487" spans="6:18">
      <c r="F487">
        <f t="shared" si="108"/>
        <v>48.500000000000419</v>
      </c>
      <c r="G487">
        <f t="shared" si="96"/>
        <v>326.95114001245236</v>
      </c>
      <c r="H487">
        <f t="shared" si="104"/>
        <v>1.5292357098384457</v>
      </c>
      <c r="I487" s="4">
        <f t="shared" si="97"/>
        <v>1.9999999999999999E-6</v>
      </c>
      <c r="J487" s="5">
        <f t="shared" si="105"/>
        <v>5.4703211009173772E-7</v>
      </c>
      <c r="K487" s="5">
        <f t="shared" si="106"/>
        <v>4.3197975802425744E-4</v>
      </c>
      <c r="L487" s="5">
        <f t="shared" si="100"/>
        <v>3.3765936535201706E-10</v>
      </c>
      <c r="M487" s="6">
        <f t="shared" si="98"/>
        <v>3.3420288077302059E-6</v>
      </c>
      <c r="N487">
        <f t="shared" si="99"/>
        <v>2.1800000000000001E-4</v>
      </c>
      <c r="O487">
        <f t="shared" si="107"/>
        <v>0.15292357098384457</v>
      </c>
      <c r="P487">
        <f t="shared" si="101"/>
        <v>0.90486986967248084</v>
      </c>
      <c r="Q487">
        <f t="shared" si="102"/>
        <v>0.45365133572503019</v>
      </c>
      <c r="R487">
        <f t="shared" si="103"/>
        <v>0.45365133572503152</v>
      </c>
    </row>
    <row r="488" spans="6:18">
      <c r="F488">
        <f t="shared" si="108"/>
        <v>48.600000000000421</v>
      </c>
      <c r="G488">
        <f t="shared" si="96"/>
        <v>326.95114001245236</v>
      </c>
      <c r="H488">
        <f t="shared" si="104"/>
        <v>1.5292357098384457</v>
      </c>
      <c r="I488" s="4">
        <f t="shared" si="97"/>
        <v>1.9999999999999999E-6</v>
      </c>
      <c r="J488" s="5">
        <f t="shared" si="105"/>
        <v>5.4703211009173772E-7</v>
      </c>
      <c r="K488" s="5">
        <f t="shared" si="106"/>
        <v>4.3217975802425744E-4</v>
      </c>
      <c r="L488" s="5">
        <f t="shared" si="100"/>
        <v>3.3812857583835397E-10</v>
      </c>
      <c r="M488" s="6">
        <f t="shared" si="98"/>
        <v>3.3451241402310158E-6</v>
      </c>
      <c r="N488">
        <f t="shared" si="99"/>
        <v>2.1800000000000001E-4</v>
      </c>
      <c r="O488">
        <f t="shared" si="107"/>
        <v>0.15292357098384457</v>
      </c>
      <c r="P488">
        <f t="shared" si="101"/>
        <v>0.90501387336919703</v>
      </c>
      <c r="Q488">
        <f t="shared" si="102"/>
        <v>0.4535467056105012</v>
      </c>
      <c r="R488">
        <f t="shared" si="103"/>
        <v>0.45354670561050253</v>
      </c>
    </row>
    <row r="489" spans="6:18">
      <c r="F489">
        <f t="shared" si="108"/>
        <v>48.700000000000422</v>
      </c>
      <c r="G489">
        <f t="shared" si="96"/>
        <v>326.95114001245236</v>
      </c>
      <c r="H489">
        <f t="shared" si="104"/>
        <v>1.5292357098384457</v>
      </c>
      <c r="I489" s="4">
        <f t="shared" si="97"/>
        <v>1.9999999999999999E-6</v>
      </c>
      <c r="J489" s="5">
        <f t="shared" si="105"/>
        <v>5.4703211009173772E-7</v>
      </c>
      <c r="K489" s="5">
        <f t="shared" si="106"/>
        <v>4.3237975802425745E-4</v>
      </c>
      <c r="L489" s="5">
        <f t="shared" si="100"/>
        <v>3.3859822079917164E-10</v>
      </c>
      <c r="M489" s="6">
        <f t="shared" si="98"/>
        <v>3.3482209054916068E-6</v>
      </c>
      <c r="N489">
        <f t="shared" si="99"/>
        <v>2.1800000000000001E-4</v>
      </c>
      <c r="O489">
        <f t="shared" si="107"/>
        <v>0.15292357098384457</v>
      </c>
      <c r="P489">
        <f t="shared" si="101"/>
        <v>0.90515761050331889</v>
      </c>
      <c r="Q489">
        <f t="shared" si="102"/>
        <v>0.45344226917485253</v>
      </c>
      <c r="R489">
        <f t="shared" si="103"/>
        <v>0.45344226917485386</v>
      </c>
    </row>
    <row r="490" spans="6:18">
      <c r="F490">
        <f t="shared" si="108"/>
        <v>48.800000000000423</v>
      </c>
      <c r="G490">
        <f t="shared" si="96"/>
        <v>326.95114001245236</v>
      </c>
      <c r="H490">
        <f t="shared" si="104"/>
        <v>1.5292357098384457</v>
      </c>
      <c r="I490" s="4">
        <f t="shared" si="97"/>
        <v>1.9999999999999999E-6</v>
      </c>
      <c r="J490" s="5">
        <f t="shared" si="105"/>
        <v>5.4703211009173772E-7</v>
      </c>
      <c r="K490" s="5">
        <f t="shared" si="106"/>
        <v>4.3257975802425745E-4</v>
      </c>
      <c r="L490" s="5">
        <f t="shared" si="100"/>
        <v>3.3906830043553223E-10</v>
      </c>
      <c r="M490" s="6">
        <f t="shared" si="98"/>
        <v>3.3513191035119818E-6</v>
      </c>
      <c r="N490">
        <f t="shared" si="99"/>
        <v>2.1800000000000001E-4</v>
      </c>
      <c r="O490">
        <f t="shared" si="107"/>
        <v>0.15292357098384457</v>
      </c>
      <c r="P490">
        <f t="shared" si="101"/>
        <v>0.90530108169134782</v>
      </c>
      <c r="Q490">
        <f t="shared" si="102"/>
        <v>0.45333802597014716</v>
      </c>
      <c r="R490">
        <f t="shared" si="103"/>
        <v>0.45333802597014849</v>
      </c>
    </row>
    <row r="491" spans="6:18">
      <c r="F491">
        <f t="shared" si="108"/>
        <v>48.900000000000425</v>
      </c>
      <c r="G491">
        <f t="shared" si="96"/>
        <v>326.95114001245236</v>
      </c>
      <c r="H491">
        <f t="shared" si="104"/>
        <v>1.5292357098384457</v>
      </c>
      <c r="I491" s="4">
        <f t="shared" si="97"/>
        <v>1.9999999999999999E-6</v>
      </c>
      <c r="J491" s="5">
        <f t="shared" si="105"/>
        <v>5.4703211009173772E-7</v>
      </c>
      <c r="K491" s="5">
        <f t="shared" si="106"/>
        <v>4.3277975802425746E-4</v>
      </c>
      <c r="L491" s="5">
        <f t="shared" si="100"/>
        <v>3.3953881494849745E-10</v>
      </c>
      <c r="M491" s="6">
        <f t="shared" si="98"/>
        <v>3.3544187342921379E-6</v>
      </c>
      <c r="N491">
        <f t="shared" si="99"/>
        <v>2.1800000000000001E-4</v>
      </c>
      <c r="O491">
        <f t="shared" si="107"/>
        <v>0.15292357098384457</v>
      </c>
      <c r="P491">
        <f t="shared" si="101"/>
        <v>0.90544428754807482</v>
      </c>
      <c r="Q491">
        <f t="shared" si="102"/>
        <v>0.4532339755496908</v>
      </c>
      <c r="R491">
        <f t="shared" si="103"/>
        <v>0.45323397554969214</v>
      </c>
    </row>
    <row r="492" spans="6:18">
      <c r="F492">
        <f t="shared" si="108"/>
        <v>49.000000000000426</v>
      </c>
      <c r="G492">
        <f t="shared" si="96"/>
        <v>326.95114001245236</v>
      </c>
      <c r="H492">
        <f t="shared" si="104"/>
        <v>1.5292357098384457</v>
      </c>
      <c r="I492" s="4">
        <f t="shared" si="97"/>
        <v>1.9999999999999999E-6</v>
      </c>
      <c r="J492" s="5">
        <f t="shared" si="105"/>
        <v>5.4703211009173772E-7</v>
      </c>
      <c r="K492" s="5">
        <f t="shared" si="106"/>
        <v>4.3297975802425746E-4</v>
      </c>
      <c r="L492" s="5">
        <f t="shared" si="100"/>
        <v>3.4000976453912953E-10</v>
      </c>
      <c r="M492" s="6">
        <f t="shared" si="98"/>
        <v>3.3575197978320779E-6</v>
      </c>
      <c r="N492">
        <f t="shared" si="99"/>
        <v>2.1800000000000001E-4</v>
      </c>
      <c r="O492">
        <f t="shared" si="107"/>
        <v>0.15292357098384457</v>
      </c>
      <c r="P492">
        <f t="shared" si="101"/>
        <v>0.90558722868658625</v>
      </c>
      <c r="Q492">
        <f t="shared" si="102"/>
        <v>0.45313011746802756</v>
      </c>
      <c r="R492">
        <f t="shared" si="103"/>
        <v>0.45313011746802889</v>
      </c>
    </row>
    <row r="493" spans="6:18">
      <c r="F493">
        <f t="shared" si="108"/>
        <v>49.100000000000428</v>
      </c>
      <c r="G493">
        <f t="shared" si="96"/>
        <v>326.95114001245236</v>
      </c>
      <c r="H493">
        <f t="shared" si="104"/>
        <v>1.5292357098384457</v>
      </c>
      <c r="I493" s="4">
        <f t="shared" si="97"/>
        <v>1.9999999999999999E-6</v>
      </c>
      <c r="J493" s="5">
        <f t="shared" si="105"/>
        <v>5.4703211009173772E-7</v>
      </c>
      <c r="K493" s="5">
        <f t="shared" si="106"/>
        <v>4.3317975802425747E-4</v>
      </c>
      <c r="L493" s="5">
        <f t="shared" si="100"/>
        <v>3.4048114940849018E-10</v>
      </c>
      <c r="M493" s="6">
        <f t="shared" si="98"/>
        <v>3.3606222941317999E-6</v>
      </c>
      <c r="N493">
        <f t="shared" si="99"/>
        <v>2.1800000000000001E-4</v>
      </c>
      <c r="O493">
        <f t="shared" si="107"/>
        <v>0.15292357098384457</v>
      </c>
      <c r="P493">
        <f t="shared" si="101"/>
        <v>0.90572990571826872</v>
      </c>
      <c r="Q493">
        <f t="shared" si="102"/>
        <v>0.45302645128093633</v>
      </c>
      <c r="R493">
        <f t="shared" si="103"/>
        <v>0.4530264512809376</v>
      </c>
    </row>
    <row r="494" spans="6:18">
      <c r="F494">
        <f t="shared" si="108"/>
        <v>49.200000000000429</v>
      </c>
      <c r="G494">
        <f t="shared" si="96"/>
        <v>326.95114001245236</v>
      </c>
      <c r="H494">
        <f t="shared" si="104"/>
        <v>1.5292357098384457</v>
      </c>
      <c r="I494" s="4">
        <f t="shared" si="97"/>
        <v>1.9999999999999999E-6</v>
      </c>
      <c r="J494" s="5">
        <f t="shared" si="105"/>
        <v>5.4703211009173772E-7</v>
      </c>
      <c r="K494" s="5">
        <f t="shared" si="106"/>
        <v>4.3337975802425747E-4</v>
      </c>
      <c r="L494" s="5">
        <f t="shared" si="100"/>
        <v>3.4095296975764145E-10</v>
      </c>
      <c r="M494" s="6">
        <f t="shared" si="98"/>
        <v>3.3637262231913054E-6</v>
      </c>
      <c r="N494">
        <f t="shared" si="99"/>
        <v>2.1800000000000001E-4</v>
      </c>
      <c r="O494">
        <f t="shared" si="107"/>
        <v>0.15292357098384457</v>
      </c>
      <c r="P494">
        <f t="shared" si="101"/>
        <v>0.90587231925281586</v>
      </c>
      <c r="Q494">
        <f t="shared" si="102"/>
        <v>0.45292297654542635</v>
      </c>
      <c r="R494">
        <f t="shared" si="103"/>
        <v>0.45292297654542768</v>
      </c>
    </row>
    <row r="495" spans="6:18">
      <c r="F495">
        <f t="shared" si="108"/>
        <v>49.300000000000431</v>
      </c>
      <c r="G495">
        <f t="shared" si="96"/>
        <v>326.95114001245236</v>
      </c>
      <c r="H495">
        <f t="shared" si="104"/>
        <v>1.5292357098384457</v>
      </c>
      <c r="I495" s="4">
        <f t="shared" si="97"/>
        <v>1.9999999999999999E-6</v>
      </c>
      <c r="J495" s="5">
        <f t="shared" si="105"/>
        <v>5.4703211009173772E-7</v>
      </c>
      <c r="K495" s="5">
        <f t="shared" si="106"/>
        <v>4.3357975802425748E-4</v>
      </c>
      <c r="L495" s="5">
        <f t="shared" si="100"/>
        <v>3.4142522578764511E-10</v>
      </c>
      <c r="M495" s="6">
        <f t="shared" si="98"/>
        <v>3.3668315850105928E-6</v>
      </c>
      <c r="N495">
        <f t="shared" si="99"/>
        <v>2.1800000000000001E-4</v>
      </c>
      <c r="O495">
        <f t="shared" si="107"/>
        <v>0.15292357098384457</v>
      </c>
      <c r="P495">
        <f t="shared" si="101"/>
        <v>0.90601446989823275</v>
      </c>
      <c r="Q495">
        <f t="shared" si="102"/>
        <v>0.45281969281973372</v>
      </c>
      <c r="R495">
        <f t="shared" si="103"/>
        <v>0.45281969281973505</v>
      </c>
    </row>
    <row r="496" spans="6:18">
      <c r="F496">
        <f t="shared" si="108"/>
        <v>49.400000000000432</v>
      </c>
      <c r="G496">
        <f t="shared" si="96"/>
        <v>326.95114001245236</v>
      </c>
      <c r="H496">
        <f t="shared" si="104"/>
        <v>1.5292357098384457</v>
      </c>
      <c r="I496" s="4">
        <f t="shared" si="97"/>
        <v>1.9999999999999999E-6</v>
      </c>
      <c r="J496" s="5">
        <f t="shared" si="105"/>
        <v>5.4703211009173772E-7</v>
      </c>
      <c r="K496" s="5">
        <f t="shared" si="106"/>
        <v>4.3377975802425748E-4</v>
      </c>
      <c r="L496" s="5">
        <f t="shared" si="100"/>
        <v>3.4189791769956322E-10</v>
      </c>
      <c r="M496" s="6">
        <f t="shared" si="98"/>
        <v>3.3699383795896625E-6</v>
      </c>
      <c r="N496">
        <f t="shared" si="99"/>
        <v>2.1800000000000001E-4</v>
      </c>
      <c r="O496">
        <f t="shared" si="107"/>
        <v>0.15292357098384457</v>
      </c>
      <c r="P496">
        <f t="shared" si="101"/>
        <v>0.90615635826084162</v>
      </c>
      <c r="Q496">
        <f t="shared" si="102"/>
        <v>0.45271659966331707</v>
      </c>
      <c r="R496">
        <f t="shared" si="103"/>
        <v>0.4527165996633184</v>
      </c>
    </row>
    <row r="497" spans="6:18">
      <c r="F497">
        <f t="shared" si="108"/>
        <v>49.500000000000433</v>
      </c>
      <c r="G497">
        <f t="shared" si="96"/>
        <v>326.95114001245236</v>
      </c>
      <c r="H497">
        <f t="shared" si="104"/>
        <v>1.5292357098384457</v>
      </c>
      <c r="I497" s="4">
        <f t="shared" si="97"/>
        <v>1.9999999999999999E-6</v>
      </c>
      <c r="J497" s="5">
        <f t="shared" si="105"/>
        <v>5.4703211009173772E-7</v>
      </c>
      <c r="K497" s="5">
        <f t="shared" si="106"/>
        <v>4.3397975802425749E-4</v>
      </c>
      <c r="L497" s="5">
        <f t="shared" si="100"/>
        <v>3.4237104569445765E-10</v>
      </c>
      <c r="M497" s="6">
        <f t="shared" si="98"/>
        <v>3.3730466069285146E-6</v>
      </c>
      <c r="N497">
        <f t="shared" si="99"/>
        <v>2.1800000000000001E-4</v>
      </c>
      <c r="O497">
        <f t="shared" si="107"/>
        <v>0.15292357098384457</v>
      </c>
      <c r="P497">
        <f t="shared" si="101"/>
        <v>0.90629798494528813</v>
      </c>
      <c r="Q497">
        <f t="shared" si="102"/>
        <v>0.45261369663685369</v>
      </c>
      <c r="R497">
        <f t="shared" si="103"/>
        <v>0.45261369663685502</v>
      </c>
    </row>
    <row r="498" spans="6:18">
      <c r="F498">
        <f t="shared" si="108"/>
        <v>49.600000000000435</v>
      </c>
      <c r="G498">
        <f t="shared" si="96"/>
        <v>326.95114001245236</v>
      </c>
      <c r="H498">
        <f t="shared" si="104"/>
        <v>1.5292357098384457</v>
      </c>
      <c r="I498" s="4">
        <f t="shared" si="97"/>
        <v>1.9999999999999999E-6</v>
      </c>
      <c r="J498" s="5">
        <f t="shared" si="105"/>
        <v>5.4703211009173772E-7</v>
      </c>
      <c r="K498" s="5">
        <f t="shared" si="106"/>
        <v>4.3417975802425749E-4</v>
      </c>
      <c r="L498" s="5">
        <f t="shared" si="100"/>
        <v>3.4284460997339041E-10</v>
      </c>
      <c r="M498" s="6">
        <f t="shared" si="98"/>
        <v>3.3761562670271493E-6</v>
      </c>
      <c r="N498">
        <f t="shared" si="99"/>
        <v>2.1800000000000001E-4</v>
      </c>
      <c r="O498">
        <f t="shared" si="107"/>
        <v>0.15292357098384457</v>
      </c>
      <c r="P498">
        <f t="shared" si="101"/>
        <v>0.90643935055454516</v>
      </c>
      <c r="Q498">
        <f t="shared" si="102"/>
        <v>0.45251098330223571</v>
      </c>
      <c r="R498">
        <f t="shared" si="103"/>
        <v>0.45251098330223705</v>
      </c>
    </row>
    <row r="499" spans="6:18">
      <c r="F499">
        <f t="shared" si="108"/>
        <v>49.700000000000436</v>
      </c>
      <c r="G499">
        <f t="shared" si="96"/>
        <v>326.95114001245236</v>
      </c>
      <c r="H499">
        <f t="shared" si="104"/>
        <v>1.5292357098384457</v>
      </c>
      <c r="I499" s="4">
        <f t="shared" si="97"/>
        <v>1.9999999999999999E-6</v>
      </c>
      <c r="J499" s="5">
        <f t="shared" si="105"/>
        <v>5.4703211009173772E-7</v>
      </c>
      <c r="K499" s="5">
        <f t="shared" si="106"/>
        <v>4.343797580242575E-4</v>
      </c>
      <c r="L499" s="5">
        <f t="shared" si="100"/>
        <v>3.4331861073742332E-10</v>
      </c>
      <c r="M499" s="6">
        <f t="shared" si="98"/>
        <v>3.3792673598855673E-6</v>
      </c>
      <c r="N499">
        <f t="shared" si="99"/>
        <v>2.1800000000000001E-4</v>
      </c>
      <c r="O499">
        <f t="shared" si="107"/>
        <v>0.15292357098384457</v>
      </c>
      <c r="P499">
        <f t="shared" si="101"/>
        <v>0.9065804556899193</v>
      </c>
      <c r="Q499">
        <f t="shared" si="102"/>
        <v>0.45240845922256612</v>
      </c>
      <c r="R499">
        <f t="shared" si="103"/>
        <v>0.45240845922256745</v>
      </c>
    </row>
    <row r="500" spans="6:18">
      <c r="F500">
        <f t="shared" si="108"/>
        <v>49.800000000000438</v>
      </c>
      <c r="G500">
        <f t="shared" si="96"/>
        <v>326.95114001245236</v>
      </c>
      <c r="H500">
        <f t="shared" si="104"/>
        <v>1.5292357098384457</v>
      </c>
      <c r="I500" s="4">
        <f t="shared" si="97"/>
        <v>1.9999999999999999E-6</v>
      </c>
      <c r="J500" s="5">
        <f t="shared" si="105"/>
        <v>5.4703211009173772E-7</v>
      </c>
      <c r="K500" s="5">
        <f t="shared" si="106"/>
        <v>4.345797580242575E-4</v>
      </c>
      <c r="L500" s="5">
        <f t="shared" si="100"/>
        <v>3.4379304818761848E-10</v>
      </c>
      <c r="M500" s="6">
        <f t="shared" si="98"/>
        <v>3.382379885503768E-6</v>
      </c>
      <c r="N500">
        <f t="shared" si="99"/>
        <v>2.1800000000000001E-4</v>
      </c>
      <c r="O500">
        <f t="shared" si="107"/>
        <v>0.15292357098384457</v>
      </c>
      <c r="P500">
        <f t="shared" si="101"/>
        <v>0.90672130095105619</v>
      </c>
      <c r="Q500">
        <f t="shared" si="102"/>
        <v>0.45230612396215486</v>
      </c>
      <c r="R500">
        <f t="shared" si="103"/>
        <v>0.45230612396215619</v>
      </c>
    </row>
    <row r="501" spans="6:18">
      <c r="F501">
        <f t="shared" si="108"/>
        <v>49.900000000000439</v>
      </c>
      <c r="G501">
        <f t="shared" si="96"/>
        <v>326.95114001245236</v>
      </c>
      <c r="H501">
        <f t="shared" si="104"/>
        <v>1.5292357098384457</v>
      </c>
      <c r="I501" s="4">
        <f t="shared" si="97"/>
        <v>1.9999999999999999E-6</v>
      </c>
      <c r="J501" s="5">
        <f t="shared" si="105"/>
        <v>5.4703211009173772E-7</v>
      </c>
      <c r="K501" s="5">
        <f t="shared" si="106"/>
        <v>4.347797580242575E-4</v>
      </c>
      <c r="L501" s="5">
        <f t="shared" si="100"/>
        <v>3.4426792252503756E-10</v>
      </c>
      <c r="M501" s="6">
        <f t="shared" si="98"/>
        <v>3.3854938438817501E-6</v>
      </c>
      <c r="N501">
        <f t="shared" si="99"/>
        <v>2.1800000000000001E-4</v>
      </c>
      <c r="O501">
        <f t="shared" si="107"/>
        <v>0.15292357098384457</v>
      </c>
      <c r="P501">
        <f t="shared" si="101"/>
        <v>0.90686188693594538</v>
      </c>
      <c r="Q501">
        <f t="shared" si="102"/>
        <v>0.45220397708651489</v>
      </c>
      <c r="R501">
        <f t="shared" si="103"/>
        <v>0.45220397708651622</v>
      </c>
    </row>
    <row r="502" spans="6:18">
      <c r="F502">
        <f t="shared" si="108"/>
        <v>50.000000000000441</v>
      </c>
      <c r="G502">
        <f t="shared" si="96"/>
        <v>326.95114001245236</v>
      </c>
      <c r="H502">
        <f t="shared" si="104"/>
        <v>1.5292357098384457</v>
      </c>
      <c r="I502" s="4">
        <f t="shared" si="97"/>
        <v>1.9999999999999999E-6</v>
      </c>
      <c r="J502" s="5">
        <f t="shared" si="105"/>
        <v>5.4703211009173772E-7</v>
      </c>
      <c r="K502" s="5">
        <f t="shared" si="106"/>
        <v>4.3497975802425751E-4</v>
      </c>
      <c r="L502" s="5">
        <f t="shared" si="100"/>
        <v>3.4474323395074272E-10</v>
      </c>
      <c r="M502" s="6">
        <f t="shared" si="98"/>
        <v>3.3886092350195154E-6</v>
      </c>
      <c r="N502">
        <f t="shared" si="99"/>
        <v>2.1800000000000001E-4</v>
      </c>
      <c r="O502">
        <f t="shared" si="107"/>
        <v>0.15292357098384457</v>
      </c>
      <c r="P502">
        <f t="shared" si="101"/>
        <v>0.90700221424092664</v>
      </c>
      <c r="Q502">
        <f t="shared" si="102"/>
        <v>0.4521020181623584</v>
      </c>
      <c r="R502">
        <f t="shared" si="103"/>
        <v>0.45210201816235973</v>
      </c>
    </row>
    <row r="503" spans="6:18">
      <c r="F503">
        <f t="shared" si="108"/>
        <v>50.100000000000442</v>
      </c>
      <c r="G503">
        <f t="shared" si="96"/>
        <v>326.95114001245236</v>
      </c>
      <c r="H503">
        <f t="shared" si="104"/>
        <v>1.5292357098384457</v>
      </c>
      <c r="I503" s="4">
        <f t="shared" si="97"/>
        <v>1.9999999999999999E-6</v>
      </c>
      <c r="J503" s="5">
        <f t="shared" si="105"/>
        <v>5.4703211009173772E-7</v>
      </c>
      <c r="K503" s="5">
        <f t="shared" si="106"/>
        <v>4.3517975802425751E-4</v>
      </c>
      <c r="L503" s="5">
        <f t="shared" si="100"/>
        <v>3.4521898266579578E-10</v>
      </c>
      <c r="M503" s="6">
        <f t="shared" si="98"/>
        <v>3.3917260589170635E-6</v>
      </c>
      <c r="N503">
        <f t="shared" si="99"/>
        <v>2.1800000000000001E-4</v>
      </c>
      <c r="O503">
        <f t="shared" si="107"/>
        <v>0.15292357098384457</v>
      </c>
      <c r="P503">
        <f t="shared" si="101"/>
        <v>0.90714228346069359</v>
      </c>
      <c r="Q503">
        <f t="shared" si="102"/>
        <v>0.45200024675759298</v>
      </c>
      <c r="R503">
        <f t="shared" si="103"/>
        <v>0.45200024675759426</v>
      </c>
    </row>
    <row r="504" spans="6:18">
      <c r="F504">
        <f t="shared" si="108"/>
        <v>50.200000000000443</v>
      </c>
      <c r="G504">
        <f t="shared" si="96"/>
        <v>326.95114001245236</v>
      </c>
      <c r="H504">
        <f t="shared" si="104"/>
        <v>1.5292357098384457</v>
      </c>
      <c r="I504" s="4">
        <f t="shared" si="97"/>
        <v>1.9999999999999999E-6</v>
      </c>
      <c r="J504" s="5">
        <f t="shared" si="105"/>
        <v>5.4703211009173772E-7</v>
      </c>
      <c r="K504" s="5">
        <f t="shared" si="106"/>
        <v>4.3537975802425752E-4</v>
      </c>
      <c r="L504" s="5">
        <f t="shared" si="100"/>
        <v>3.4569516887125875E-10</v>
      </c>
      <c r="M504" s="6">
        <f t="shared" si="98"/>
        <v>3.3948443155743942E-6</v>
      </c>
      <c r="N504">
        <f t="shared" si="99"/>
        <v>2.1800000000000001E-4</v>
      </c>
      <c r="O504">
        <f t="shared" si="107"/>
        <v>0.15292357098384457</v>
      </c>
      <c r="P504">
        <f t="shared" si="101"/>
        <v>0.90728209518830083</v>
      </c>
      <c r="Q504">
        <f t="shared" si="102"/>
        <v>0.45189866244131754</v>
      </c>
      <c r="R504">
        <f t="shared" si="103"/>
        <v>0.45189866244131882</v>
      </c>
    </row>
    <row r="505" spans="6:18">
      <c r="F505">
        <f t="shared" si="108"/>
        <v>50.300000000000445</v>
      </c>
      <c r="G505">
        <f t="shared" si="96"/>
        <v>326.95114001245236</v>
      </c>
      <c r="H505">
        <f t="shared" si="104"/>
        <v>1.5292357098384457</v>
      </c>
      <c r="I505" s="4">
        <f t="shared" si="97"/>
        <v>1.9999999999999999E-6</v>
      </c>
      <c r="J505" s="5">
        <f t="shared" si="105"/>
        <v>5.4703211009173772E-7</v>
      </c>
      <c r="K505" s="5">
        <f t="shared" si="106"/>
        <v>4.3557975802425752E-4</v>
      </c>
      <c r="L505" s="5">
        <f t="shared" si="100"/>
        <v>3.4617179276819349E-10</v>
      </c>
      <c r="M505" s="6">
        <f t="shared" si="98"/>
        <v>3.3979640049915073E-6</v>
      </c>
      <c r="N505">
        <f t="shared" si="99"/>
        <v>2.1800000000000001E-4</v>
      </c>
      <c r="O505">
        <f t="shared" si="107"/>
        <v>0.15292357098384457</v>
      </c>
      <c r="P505">
        <f t="shared" si="101"/>
        <v>0.90742165001516795</v>
      </c>
      <c r="Q505">
        <f t="shared" si="102"/>
        <v>0.45179726478381876</v>
      </c>
      <c r="R505">
        <f t="shared" si="103"/>
        <v>0.45179726478382004</v>
      </c>
    </row>
    <row r="506" spans="6:18">
      <c r="F506">
        <f t="shared" si="108"/>
        <v>50.400000000000446</v>
      </c>
      <c r="G506">
        <f t="shared" si="96"/>
        <v>326.95114001245236</v>
      </c>
      <c r="H506">
        <f t="shared" si="104"/>
        <v>1.5292357098384457</v>
      </c>
      <c r="I506" s="4">
        <f t="shared" si="97"/>
        <v>1.9999999999999999E-6</v>
      </c>
      <c r="J506" s="5">
        <f t="shared" si="105"/>
        <v>5.4703211009173772E-7</v>
      </c>
      <c r="K506" s="5">
        <f t="shared" si="106"/>
        <v>4.3577975802425753E-4</v>
      </c>
      <c r="L506" s="5">
        <f t="shared" si="100"/>
        <v>3.4664885455766186E-10</v>
      </c>
      <c r="M506" s="6">
        <f t="shared" si="98"/>
        <v>3.4010851271684023E-6</v>
      </c>
      <c r="N506">
        <f t="shared" si="99"/>
        <v>2.1800000000000001E-4</v>
      </c>
      <c r="O506">
        <f t="shared" si="107"/>
        <v>0.15292357098384457</v>
      </c>
      <c r="P506">
        <f t="shared" si="101"/>
        <v>0.90756094853108504</v>
      </c>
      <c r="Q506">
        <f t="shared" si="102"/>
        <v>0.45169605335656715</v>
      </c>
      <c r="R506">
        <f t="shared" si="103"/>
        <v>0.45169605335656843</v>
      </c>
    </row>
    <row r="507" spans="6:18">
      <c r="F507">
        <f t="shared" si="108"/>
        <v>50.500000000000448</v>
      </c>
      <c r="G507">
        <f t="shared" si="96"/>
        <v>326.95114001245236</v>
      </c>
      <c r="H507">
        <f t="shared" si="104"/>
        <v>1.5292357098384457</v>
      </c>
      <c r="I507" s="4">
        <f t="shared" si="97"/>
        <v>1.9999999999999999E-6</v>
      </c>
      <c r="J507" s="5">
        <f t="shared" si="105"/>
        <v>5.4703211009173772E-7</v>
      </c>
      <c r="K507" s="5">
        <f t="shared" si="106"/>
        <v>4.3597975802425753E-4</v>
      </c>
      <c r="L507" s="5">
        <f t="shared" si="100"/>
        <v>3.4712635444072594E-10</v>
      </c>
      <c r="M507" s="6">
        <f t="shared" si="98"/>
        <v>3.4042076821050804E-6</v>
      </c>
      <c r="N507">
        <f t="shared" si="99"/>
        <v>2.1800000000000001E-4</v>
      </c>
      <c r="O507">
        <f t="shared" si="107"/>
        <v>0.15292357098384457</v>
      </c>
      <c r="P507">
        <f t="shared" si="101"/>
        <v>0.90769999132421864</v>
      </c>
      <c r="Q507">
        <f t="shared" si="102"/>
        <v>0.45159502773221327</v>
      </c>
      <c r="R507">
        <f t="shared" si="103"/>
        <v>0.45159502773221449</v>
      </c>
    </row>
    <row r="508" spans="6:18">
      <c r="F508">
        <f t="shared" si="108"/>
        <v>50.600000000000449</v>
      </c>
      <c r="G508">
        <f t="shared" si="96"/>
        <v>326.95114001245236</v>
      </c>
      <c r="H508">
        <f t="shared" si="104"/>
        <v>1.5292357098384457</v>
      </c>
      <c r="I508" s="4">
        <f t="shared" si="97"/>
        <v>1.9999999999999999E-6</v>
      </c>
      <c r="J508" s="5">
        <f t="shared" si="105"/>
        <v>5.4703211009173772E-7</v>
      </c>
      <c r="K508" s="5">
        <f t="shared" si="106"/>
        <v>4.3617975802425754E-4</v>
      </c>
      <c r="L508" s="5">
        <f t="shared" si="100"/>
        <v>3.4760429261844757E-10</v>
      </c>
      <c r="M508" s="6">
        <f t="shared" si="98"/>
        <v>3.4073316698015413E-6</v>
      </c>
      <c r="N508">
        <f t="shared" si="99"/>
        <v>2.1800000000000001E-4</v>
      </c>
      <c r="O508">
        <f t="shared" si="107"/>
        <v>0.15292357098384457</v>
      </c>
      <c r="P508">
        <f t="shared" si="101"/>
        <v>0.9078387789811162</v>
      </c>
      <c r="Q508">
        <f t="shared" si="102"/>
        <v>0.45149418748458386</v>
      </c>
      <c r="R508">
        <f t="shared" si="103"/>
        <v>0.45149418748458509</v>
      </c>
    </row>
    <row r="509" spans="6:18">
      <c r="F509">
        <f t="shared" si="108"/>
        <v>50.70000000000045</v>
      </c>
      <c r="G509">
        <f t="shared" si="96"/>
        <v>326.95114001245236</v>
      </c>
      <c r="H509">
        <f t="shared" si="104"/>
        <v>1.5292357098384457</v>
      </c>
      <c r="I509" s="4">
        <f t="shared" si="97"/>
        <v>1.9999999999999999E-6</v>
      </c>
      <c r="J509" s="5">
        <f t="shared" si="105"/>
        <v>5.4703211009173772E-7</v>
      </c>
      <c r="K509" s="5">
        <f t="shared" si="106"/>
        <v>4.3637975802425754E-4</v>
      </c>
      <c r="L509" s="5">
        <f t="shared" si="100"/>
        <v>3.4808266929188878E-10</v>
      </c>
      <c r="M509" s="6">
        <f t="shared" si="98"/>
        <v>3.4104570902577849E-6</v>
      </c>
      <c r="N509">
        <f t="shared" si="99"/>
        <v>2.1800000000000001E-4</v>
      </c>
      <c r="O509">
        <f t="shared" si="107"/>
        <v>0.15292357098384457</v>
      </c>
      <c r="P509">
        <f t="shared" si="101"/>
        <v>0.90797731208671106</v>
      </c>
      <c r="Q509">
        <f t="shared" si="102"/>
        <v>0.45139353218867817</v>
      </c>
      <c r="R509">
        <f t="shared" si="103"/>
        <v>0.45139353218867939</v>
      </c>
    </row>
    <row r="510" spans="6:18">
      <c r="F510">
        <f t="shared" si="108"/>
        <v>50.800000000000452</v>
      </c>
      <c r="G510">
        <f t="shared" si="96"/>
        <v>326.95114001245236</v>
      </c>
      <c r="H510">
        <f t="shared" si="104"/>
        <v>1.5292357098384457</v>
      </c>
      <c r="I510" s="4">
        <f t="shared" si="97"/>
        <v>1.9999999999999999E-6</v>
      </c>
      <c r="J510" s="5">
        <f t="shared" si="105"/>
        <v>5.4703211009173772E-7</v>
      </c>
      <c r="K510" s="5">
        <f t="shared" si="106"/>
        <v>4.3657975802425755E-4</v>
      </c>
      <c r="L510" s="5">
        <f t="shared" si="100"/>
        <v>3.4856148466211128E-10</v>
      </c>
      <c r="M510" s="6">
        <f t="shared" si="98"/>
        <v>3.41358394347381E-6</v>
      </c>
      <c r="N510">
        <f t="shared" si="99"/>
        <v>2.1800000000000001E-4</v>
      </c>
      <c r="O510">
        <f t="shared" si="107"/>
        <v>0.15292357098384457</v>
      </c>
      <c r="P510">
        <f t="shared" si="101"/>
        <v>0.90811559122432883</v>
      </c>
      <c r="Q510">
        <f t="shared" si="102"/>
        <v>0.45129306142066417</v>
      </c>
      <c r="R510">
        <f t="shared" si="103"/>
        <v>0.45129306142066539</v>
      </c>
    </row>
    <row r="511" spans="6:18">
      <c r="F511">
        <f t="shared" si="108"/>
        <v>50.900000000000453</v>
      </c>
      <c r="G511">
        <f t="shared" si="96"/>
        <v>326.95114001245236</v>
      </c>
      <c r="H511">
        <f t="shared" si="104"/>
        <v>1.5292357098384457</v>
      </c>
      <c r="I511" s="4">
        <f t="shared" si="97"/>
        <v>1.9999999999999999E-6</v>
      </c>
      <c r="J511" s="5">
        <f t="shared" si="105"/>
        <v>5.4703211009173772E-7</v>
      </c>
      <c r="K511" s="5">
        <f t="shared" si="106"/>
        <v>4.3677975802425755E-4</v>
      </c>
      <c r="L511" s="5">
        <f t="shared" si="100"/>
        <v>3.4904073893017728E-10</v>
      </c>
      <c r="M511" s="6">
        <f t="shared" si="98"/>
        <v>3.4167122294496191E-6</v>
      </c>
      <c r="N511">
        <f t="shared" si="99"/>
        <v>2.1800000000000001E-4</v>
      </c>
      <c r="O511">
        <f t="shared" si="107"/>
        <v>0.15292357098384457</v>
      </c>
      <c r="P511">
        <f t="shared" si="101"/>
        <v>0.90825361697569107</v>
      </c>
      <c r="Q511">
        <f t="shared" si="102"/>
        <v>0.45119277475787478</v>
      </c>
      <c r="R511">
        <f t="shared" si="103"/>
        <v>0.451192774757876</v>
      </c>
    </row>
    <row r="512" spans="6:18">
      <c r="F512">
        <f t="shared" si="108"/>
        <v>51.000000000000455</v>
      </c>
      <c r="G512">
        <f t="shared" si="96"/>
        <v>326.95114001245236</v>
      </c>
      <c r="H512">
        <f t="shared" si="104"/>
        <v>1.5292357098384457</v>
      </c>
      <c r="I512" s="4">
        <f t="shared" si="97"/>
        <v>1.9999999999999999E-6</v>
      </c>
      <c r="J512" s="5">
        <f t="shared" si="105"/>
        <v>5.4703211009173772E-7</v>
      </c>
      <c r="K512" s="5">
        <f t="shared" si="106"/>
        <v>4.3697975802425756E-4</v>
      </c>
      <c r="L512" s="5">
        <f t="shared" si="100"/>
        <v>3.495204322971486E-10</v>
      </c>
      <c r="M512" s="6">
        <f t="shared" si="98"/>
        <v>3.4198419481852109E-6</v>
      </c>
      <c r="N512">
        <f t="shared" si="99"/>
        <v>2.1800000000000001E-4</v>
      </c>
      <c r="O512">
        <f t="shared" si="107"/>
        <v>0.15292357098384457</v>
      </c>
      <c r="P512">
        <f t="shared" si="101"/>
        <v>0.90839138992092161</v>
      </c>
      <c r="Q512">
        <f t="shared" si="102"/>
        <v>0.45109267177880413</v>
      </c>
      <c r="R512">
        <f t="shared" si="103"/>
        <v>0.45109267177880535</v>
      </c>
    </row>
    <row r="513" spans="6:18">
      <c r="F513">
        <f t="shared" si="108"/>
        <v>51.100000000000456</v>
      </c>
      <c r="G513">
        <f t="shared" si="96"/>
        <v>326.95114001245236</v>
      </c>
      <c r="H513">
        <f t="shared" si="104"/>
        <v>1.5292357098384457</v>
      </c>
      <c r="I513" s="4">
        <f t="shared" si="97"/>
        <v>1.9999999999999999E-6</v>
      </c>
      <c r="J513" s="5">
        <f t="shared" si="105"/>
        <v>5.4703211009173772E-7</v>
      </c>
      <c r="K513" s="5">
        <f t="shared" si="106"/>
        <v>4.3717975802425756E-4</v>
      </c>
      <c r="L513" s="5">
        <f t="shared" si="100"/>
        <v>3.5000056496408704E-10</v>
      </c>
      <c r="M513" s="6">
        <f t="shared" si="98"/>
        <v>3.4229730996805842E-6</v>
      </c>
      <c r="N513">
        <f t="shared" si="99"/>
        <v>2.1800000000000001E-4</v>
      </c>
      <c r="O513">
        <f t="shared" si="107"/>
        <v>0.15292357098384457</v>
      </c>
      <c r="P513">
        <f t="shared" si="101"/>
        <v>0.90852891063855057</v>
      </c>
      <c r="Q513">
        <f t="shared" si="102"/>
        <v>0.45099275206310391</v>
      </c>
      <c r="R513">
        <f t="shared" si="103"/>
        <v>0.45099275206310513</v>
      </c>
    </row>
    <row r="514" spans="6:18">
      <c r="F514">
        <f t="shared" si="108"/>
        <v>51.200000000000458</v>
      </c>
      <c r="G514">
        <f t="shared" ref="G514:G577" si="109">Tc+R_*F514</f>
        <v>326.95114001245236</v>
      </c>
      <c r="H514">
        <f t="shared" si="104"/>
        <v>1.5292357098384457</v>
      </c>
      <c r="I514" s="4">
        <f t="shared" ref="I514:I577" si="110">we</f>
        <v>1.9999999999999999E-6</v>
      </c>
      <c r="J514" s="5">
        <f t="shared" si="105"/>
        <v>5.4703211009173772E-7</v>
      </c>
      <c r="K514" s="5">
        <f t="shared" si="106"/>
        <v>4.3737975802425757E-4</v>
      </c>
      <c r="L514" s="5">
        <f t="shared" si="100"/>
        <v>3.5048113713205462E-10</v>
      </c>
      <c r="M514" s="6">
        <f t="shared" ref="M514:M577" si="111">f2_*f3_/f1_/K514*L514</f>
        <v>3.4261056839357398E-6</v>
      </c>
      <c r="N514">
        <f t="shared" ref="N514:N577" si="112">del_dl</f>
        <v>2.1800000000000001E-4</v>
      </c>
      <c r="O514">
        <f t="shared" si="107"/>
        <v>0.15292357098384457</v>
      </c>
      <c r="P514">
        <f t="shared" si="101"/>
        <v>0.90866617970552099</v>
      </c>
      <c r="Q514">
        <f t="shared" si="102"/>
        <v>0.45089301519157954</v>
      </c>
      <c r="R514">
        <f t="shared" si="103"/>
        <v>0.45089301519158076</v>
      </c>
    </row>
    <row r="515" spans="6:18">
      <c r="F515">
        <f t="shared" si="108"/>
        <v>51.300000000000459</v>
      </c>
      <c r="G515">
        <f t="shared" si="109"/>
        <v>326.95114001245236</v>
      </c>
      <c r="H515">
        <f t="shared" si="104"/>
        <v>1.5292357098384457</v>
      </c>
      <c r="I515" s="4">
        <f t="shared" si="110"/>
        <v>1.9999999999999999E-6</v>
      </c>
      <c r="J515" s="5">
        <f t="shared" si="105"/>
        <v>5.4703211009173772E-7</v>
      </c>
      <c r="K515" s="5">
        <f t="shared" si="106"/>
        <v>4.3757975802425757E-4</v>
      </c>
      <c r="L515" s="5">
        <f t="shared" ref="L515:L578" si="113">K515^3*4/3*PI()</f>
        <v>3.5096214900211336E-10</v>
      </c>
      <c r="M515" s="6">
        <f t="shared" si="111"/>
        <v>3.4292397009506794E-6</v>
      </c>
      <c r="N515">
        <f t="shared" si="112"/>
        <v>2.1800000000000001E-4</v>
      </c>
      <c r="O515">
        <f t="shared" si="107"/>
        <v>0.15292357098384457</v>
      </c>
      <c r="P515">
        <f t="shared" ref="P515:P578" si="114">R515*O515+(1-R515)*H515</f>
        <v>0.9088031976971922</v>
      </c>
      <c r="Q515">
        <f t="shared" ref="Q515:Q578" si="115">Q514+pl/ps*Dl/N514*((Tc-Tf)/ml-Co)/H514/(1-kpart)*M514*dt/L514-Q514*3/K514*we*dt</f>
        <v>0.45079346074618659</v>
      </c>
      <c r="R515">
        <f t="shared" ref="R515:R578" si="116">esidtGeral(R514,K514,MAX(I514,J514),pl,ps,kpart,H514,(H515-H514)/dt,M514,L514,Dl,N514,Co,dt)</f>
        <v>0.45079346074618781</v>
      </c>
    </row>
    <row r="516" spans="6:18">
      <c r="F516">
        <f t="shared" si="108"/>
        <v>51.40000000000046</v>
      </c>
      <c r="G516">
        <f t="shared" si="109"/>
        <v>326.95114001245236</v>
      </c>
      <c r="H516">
        <f t="shared" si="104"/>
        <v>1.5292357098384457</v>
      </c>
      <c r="I516" s="4">
        <f t="shared" si="110"/>
        <v>1.9999999999999999E-6</v>
      </c>
      <c r="J516" s="5">
        <f t="shared" si="105"/>
        <v>5.4703211009173772E-7</v>
      </c>
      <c r="K516" s="5">
        <f t="shared" si="106"/>
        <v>4.3777975802425758E-4</v>
      </c>
      <c r="L516" s="5">
        <f t="shared" si="113"/>
        <v>3.5144360077532501E-10</v>
      </c>
      <c r="M516" s="6">
        <f t="shared" si="111"/>
        <v>3.4323751507253997E-6</v>
      </c>
      <c r="N516">
        <f t="shared" si="112"/>
        <v>2.1800000000000001E-4</v>
      </c>
      <c r="O516">
        <f t="shared" si="107"/>
        <v>0.15292357098384457</v>
      </c>
      <c r="P516">
        <f t="shared" si="114"/>
        <v>0.9089399651873461</v>
      </c>
      <c r="Q516">
        <f t="shared" si="115"/>
        <v>0.45069408831002705</v>
      </c>
      <c r="R516">
        <f t="shared" si="116"/>
        <v>0.45069408831002827</v>
      </c>
    </row>
    <row r="517" spans="6:18">
      <c r="F517">
        <f t="shared" si="108"/>
        <v>51.500000000000462</v>
      </c>
      <c r="G517">
        <f t="shared" si="109"/>
        <v>326.95114001245236</v>
      </c>
      <c r="H517">
        <f t="shared" si="104"/>
        <v>1.5292357098384457</v>
      </c>
      <c r="I517" s="4">
        <f t="shared" si="110"/>
        <v>1.9999999999999999E-6</v>
      </c>
      <c r="J517" s="5">
        <f t="shared" si="105"/>
        <v>5.4703211009173772E-7</v>
      </c>
      <c r="K517" s="5">
        <f t="shared" si="106"/>
        <v>4.3797975802425758E-4</v>
      </c>
      <c r="L517" s="5">
        <f t="shared" si="113"/>
        <v>3.5192549265275169E-10</v>
      </c>
      <c r="M517" s="6">
        <f t="shared" si="111"/>
        <v>3.4355120332599039E-6</v>
      </c>
      <c r="N517">
        <f t="shared" si="112"/>
        <v>2.1800000000000001E-4</v>
      </c>
      <c r="O517">
        <f t="shared" si="107"/>
        <v>0.15292357098384457</v>
      </c>
      <c r="P517">
        <f t="shared" si="114"/>
        <v>0.90907648274819186</v>
      </c>
      <c r="Q517">
        <f t="shared" si="115"/>
        <v>0.45059489746734571</v>
      </c>
      <c r="R517">
        <f t="shared" si="116"/>
        <v>0.45059489746734688</v>
      </c>
    </row>
    <row r="518" spans="6:18">
      <c r="F518">
        <f t="shared" si="108"/>
        <v>51.600000000000463</v>
      </c>
      <c r="G518">
        <f t="shared" si="109"/>
        <v>326.95114001245236</v>
      </c>
      <c r="H518">
        <f t="shared" si="104"/>
        <v>1.5292357098384457</v>
      </c>
      <c r="I518" s="4">
        <f t="shared" si="110"/>
        <v>1.9999999999999999E-6</v>
      </c>
      <c r="J518" s="5">
        <f t="shared" si="105"/>
        <v>5.4703211009173772E-7</v>
      </c>
      <c r="K518" s="5">
        <f t="shared" si="106"/>
        <v>4.3817975802425759E-4</v>
      </c>
      <c r="L518" s="5">
        <f t="shared" si="113"/>
        <v>3.5240782483545527E-10</v>
      </c>
      <c r="M518" s="6">
        <f t="shared" si="111"/>
        <v>3.4386503485541905E-6</v>
      </c>
      <c r="N518">
        <f t="shared" si="112"/>
        <v>2.1800000000000001E-4</v>
      </c>
      <c r="O518">
        <f t="shared" si="107"/>
        <v>0.15292357098384457</v>
      </c>
      <c r="P518">
        <f t="shared" si="114"/>
        <v>0.90921275095037046</v>
      </c>
      <c r="Q518">
        <f t="shared" si="115"/>
        <v>0.4504958878035264</v>
      </c>
      <c r="R518">
        <f t="shared" si="116"/>
        <v>0.45049588780352751</v>
      </c>
    </row>
    <row r="519" spans="6:18">
      <c r="F519">
        <f t="shared" si="108"/>
        <v>51.700000000000465</v>
      </c>
      <c r="G519">
        <f t="shared" si="109"/>
        <v>326.95114001245236</v>
      </c>
      <c r="H519">
        <f t="shared" si="104"/>
        <v>1.5292357098384457</v>
      </c>
      <c r="I519" s="4">
        <f t="shared" si="110"/>
        <v>1.9999999999999999E-6</v>
      </c>
      <c r="J519" s="5">
        <f t="shared" si="105"/>
        <v>5.4703211009173772E-7</v>
      </c>
      <c r="K519" s="5">
        <f t="shared" si="106"/>
        <v>4.3837975802425759E-4</v>
      </c>
      <c r="L519" s="5">
        <f t="shared" si="113"/>
        <v>3.5289059752449761E-10</v>
      </c>
      <c r="M519" s="6">
        <f t="shared" si="111"/>
        <v>3.4417900966082593E-6</v>
      </c>
      <c r="N519">
        <f t="shared" si="112"/>
        <v>2.1800000000000001E-4</v>
      </c>
      <c r="O519">
        <f t="shared" si="107"/>
        <v>0.15292357098384457</v>
      </c>
      <c r="P519">
        <f t="shared" si="114"/>
        <v>0.90934877036296013</v>
      </c>
      <c r="Q519">
        <f t="shared" si="115"/>
        <v>0.45039705890508835</v>
      </c>
      <c r="R519">
        <f t="shared" si="116"/>
        <v>0.45039705890508952</v>
      </c>
    </row>
    <row r="520" spans="6:18">
      <c r="F520">
        <f t="shared" si="108"/>
        <v>51.800000000000466</v>
      </c>
      <c r="G520">
        <f t="shared" si="109"/>
        <v>326.95114001245236</v>
      </c>
      <c r="H520">
        <f t="shared" si="104"/>
        <v>1.5292357098384457</v>
      </c>
      <c r="I520" s="4">
        <f t="shared" si="110"/>
        <v>1.9999999999999999E-6</v>
      </c>
      <c r="J520" s="5">
        <f t="shared" si="105"/>
        <v>5.4703211009173772E-7</v>
      </c>
      <c r="K520" s="5">
        <f t="shared" si="106"/>
        <v>4.385797580242576E-4</v>
      </c>
      <c r="L520" s="5">
        <f t="shared" si="113"/>
        <v>3.5337381092094077E-10</v>
      </c>
      <c r="M520" s="6">
        <f t="shared" si="111"/>
        <v>3.4449312774221122E-6</v>
      </c>
      <c r="N520">
        <f t="shared" si="112"/>
        <v>2.1800000000000001E-4</v>
      </c>
      <c r="O520">
        <f t="shared" si="107"/>
        <v>0.15292357098384457</v>
      </c>
      <c r="P520">
        <f t="shared" si="114"/>
        <v>0.90948454155348202</v>
      </c>
      <c r="Q520">
        <f t="shared" si="115"/>
        <v>0.45029841035968288</v>
      </c>
      <c r="R520">
        <f t="shared" si="116"/>
        <v>0.45029841035968404</v>
      </c>
    </row>
    <row r="521" spans="6:18">
      <c r="F521">
        <f t="shared" si="108"/>
        <v>51.900000000000468</v>
      </c>
      <c r="G521">
        <f t="shared" si="109"/>
        <v>326.95114001245236</v>
      </c>
      <c r="H521">
        <f t="shared" si="104"/>
        <v>1.5292357098384457</v>
      </c>
      <c r="I521" s="4">
        <f t="shared" si="110"/>
        <v>1.9999999999999999E-6</v>
      </c>
      <c r="J521" s="5">
        <f t="shared" si="105"/>
        <v>5.4703211009173772E-7</v>
      </c>
      <c r="K521" s="5">
        <f t="shared" si="106"/>
        <v>4.387797580242576E-4</v>
      </c>
      <c r="L521" s="5">
        <f t="shared" si="113"/>
        <v>3.538574652258465E-10</v>
      </c>
      <c r="M521" s="6">
        <f t="shared" si="111"/>
        <v>3.4480738909957465E-6</v>
      </c>
      <c r="N521">
        <f t="shared" si="112"/>
        <v>2.1800000000000001E-4</v>
      </c>
      <c r="O521">
        <f t="shared" si="107"/>
        <v>0.15292357098384457</v>
      </c>
      <c r="P521">
        <f t="shared" si="114"/>
        <v>0.90962006508790394</v>
      </c>
      <c r="Q521">
        <f t="shared" si="115"/>
        <v>0.45019994175608929</v>
      </c>
      <c r="R521">
        <f t="shared" si="116"/>
        <v>0.45019994175609046</v>
      </c>
    </row>
    <row r="522" spans="6:18">
      <c r="F522">
        <f t="shared" si="108"/>
        <v>52.000000000000469</v>
      </c>
      <c r="G522">
        <f t="shared" si="109"/>
        <v>326.95114001245236</v>
      </c>
      <c r="H522">
        <f t="shared" si="104"/>
        <v>1.5292357098384457</v>
      </c>
      <c r="I522" s="4">
        <f t="shared" si="110"/>
        <v>1.9999999999999999E-6</v>
      </c>
      <c r="J522" s="5">
        <f t="shared" si="105"/>
        <v>5.4703211009173772E-7</v>
      </c>
      <c r="K522" s="5">
        <f t="shared" si="106"/>
        <v>4.3897975802425761E-4</v>
      </c>
      <c r="L522" s="5">
        <f t="shared" si="113"/>
        <v>3.5434156064027678E-10</v>
      </c>
      <c r="M522" s="6">
        <f t="shared" si="111"/>
        <v>3.4512179373291623E-6</v>
      </c>
      <c r="N522">
        <f t="shared" si="112"/>
        <v>2.1800000000000001E-4</v>
      </c>
      <c r="O522">
        <f t="shared" si="107"/>
        <v>0.15292357098384457</v>
      </c>
      <c r="P522">
        <f t="shared" si="114"/>
        <v>0.90975534153064608</v>
      </c>
      <c r="Q522">
        <f t="shared" si="115"/>
        <v>0.45010165268421165</v>
      </c>
      <c r="R522">
        <f t="shared" si="116"/>
        <v>0.45010165268421282</v>
      </c>
    </row>
    <row r="523" spans="6:18">
      <c r="F523">
        <f t="shared" si="108"/>
        <v>52.10000000000047</v>
      </c>
      <c r="G523">
        <f t="shared" si="109"/>
        <v>326.95114001245236</v>
      </c>
      <c r="H523">
        <f t="shared" si="104"/>
        <v>1.5292357098384457</v>
      </c>
      <c r="I523" s="4">
        <f t="shared" si="110"/>
        <v>1.9999999999999999E-6</v>
      </c>
      <c r="J523" s="5">
        <f t="shared" si="105"/>
        <v>5.4703211009173772E-7</v>
      </c>
      <c r="K523" s="5">
        <f t="shared" si="106"/>
        <v>4.3917975802425761E-4</v>
      </c>
      <c r="L523" s="5">
        <f t="shared" si="113"/>
        <v>3.5482609736529368E-10</v>
      </c>
      <c r="M523" s="6">
        <f t="shared" si="111"/>
        <v>3.4543634164223622E-6</v>
      </c>
      <c r="N523">
        <f t="shared" si="112"/>
        <v>2.1800000000000001E-4</v>
      </c>
      <c r="O523">
        <f t="shared" si="107"/>
        <v>0.15292357098384457</v>
      </c>
      <c r="P523">
        <f t="shared" si="114"/>
        <v>0.90989037144458518</v>
      </c>
      <c r="Q523">
        <f t="shared" si="115"/>
        <v>0.45000354273507498</v>
      </c>
      <c r="R523">
        <f t="shared" si="116"/>
        <v>0.45000354273507615</v>
      </c>
    </row>
    <row r="524" spans="6:18">
      <c r="F524">
        <f t="shared" si="108"/>
        <v>52.200000000000472</v>
      </c>
      <c r="G524">
        <f t="shared" si="109"/>
        <v>326.95114001245236</v>
      </c>
      <c r="H524">
        <f t="shared" si="104"/>
        <v>1.5292357098384457</v>
      </c>
      <c r="I524" s="4">
        <f t="shared" si="110"/>
        <v>1.9999999999999999E-6</v>
      </c>
      <c r="J524" s="5">
        <f t="shared" si="105"/>
        <v>5.4703211009173772E-7</v>
      </c>
      <c r="K524" s="5">
        <f t="shared" si="106"/>
        <v>4.3937975802425762E-4</v>
      </c>
      <c r="L524" s="5">
        <f t="shared" si="113"/>
        <v>3.55311075601959E-10</v>
      </c>
      <c r="M524" s="6">
        <f t="shared" si="111"/>
        <v>3.4575103282753447E-6</v>
      </c>
      <c r="N524">
        <f t="shared" si="112"/>
        <v>2.1800000000000001E-4</v>
      </c>
      <c r="O524">
        <f t="shared" si="107"/>
        <v>0.15292357098384457</v>
      </c>
      <c r="P524">
        <f t="shared" si="114"/>
        <v>0.91002515539106066</v>
      </c>
      <c r="Q524">
        <f t="shared" si="115"/>
        <v>0.44990561150082187</v>
      </c>
      <c r="R524">
        <f t="shared" si="116"/>
        <v>0.44990561150082303</v>
      </c>
    </row>
    <row r="525" spans="6:18">
      <c r="F525">
        <f t="shared" si="108"/>
        <v>52.300000000000473</v>
      </c>
      <c r="G525">
        <f t="shared" si="109"/>
        <v>326.95114001245236</v>
      </c>
      <c r="H525">
        <f t="shared" si="104"/>
        <v>1.5292357098384457</v>
      </c>
      <c r="I525" s="4">
        <f t="shared" si="110"/>
        <v>1.9999999999999999E-6</v>
      </c>
      <c r="J525" s="5">
        <f t="shared" si="105"/>
        <v>5.4703211009173772E-7</v>
      </c>
      <c r="K525" s="5">
        <f t="shared" si="106"/>
        <v>4.3957975802425762E-4</v>
      </c>
      <c r="L525" s="5">
        <f t="shared" si="113"/>
        <v>3.5579649555133465E-10</v>
      </c>
      <c r="M525" s="6">
        <f t="shared" si="111"/>
        <v>3.4606586728881087E-6</v>
      </c>
      <c r="N525">
        <f t="shared" si="112"/>
        <v>2.1800000000000001E-4</v>
      </c>
      <c r="O525">
        <f t="shared" si="107"/>
        <v>0.15292357098384457</v>
      </c>
      <c r="P525">
        <f t="shared" si="114"/>
        <v>0.91015969392987894</v>
      </c>
      <c r="Q525">
        <f t="shared" si="115"/>
        <v>0.44980785857470873</v>
      </c>
      <c r="R525">
        <f t="shared" si="116"/>
        <v>0.4498078585747099</v>
      </c>
    </row>
    <row r="526" spans="6:18">
      <c r="F526">
        <f t="shared" si="108"/>
        <v>52.400000000000475</v>
      </c>
      <c r="G526">
        <f t="shared" si="109"/>
        <v>326.95114001245236</v>
      </c>
      <c r="H526">
        <f t="shared" si="104"/>
        <v>1.5292357098384457</v>
      </c>
      <c r="I526" s="4">
        <f t="shared" si="110"/>
        <v>1.9999999999999999E-6</v>
      </c>
      <c r="J526" s="5">
        <f t="shared" si="105"/>
        <v>5.4703211009173772E-7</v>
      </c>
      <c r="K526" s="5">
        <f t="shared" si="106"/>
        <v>4.3977975802425763E-4</v>
      </c>
      <c r="L526" s="5">
        <f t="shared" si="113"/>
        <v>3.5628235741448265E-10</v>
      </c>
      <c r="M526" s="6">
        <f t="shared" si="111"/>
        <v>3.4638084502606555E-6</v>
      </c>
      <c r="N526">
        <f t="shared" si="112"/>
        <v>2.1800000000000001E-4</v>
      </c>
      <c r="O526">
        <f t="shared" si="107"/>
        <v>0.15292357098384457</v>
      </c>
      <c r="P526">
        <f t="shared" si="114"/>
        <v>0.91029398761931724</v>
      </c>
      <c r="Q526">
        <f t="shared" si="115"/>
        <v>0.44971028355110243</v>
      </c>
      <c r="R526">
        <f t="shared" si="116"/>
        <v>0.44971028355110354</v>
      </c>
    </row>
    <row r="527" spans="6:18">
      <c r="F527">
        <f t="shared" si="108"/>
        <v>52.500000000000476</v>
      </c>
      <c r="G527">
        <f t="shared" si="109"/>
        <v>326.95114001245236</v>
      </c>
      <c r="H527">
        <f t="shared" si="104"/>
        <v>1.5292357098384457</v>
      </c>
      <c r="I527" s="4">
        <f t="shared" si="110"/>
        <v>1.9999999999999999E-6</v>
      </c>
      <c r="J527" s="5">
        <f t="shared" si="105"/>
        <v>5.4703211009173772E-7</v>
      </c>
      <c r="K527" s="5">
        <f t="shared" si="106"/>
        <v>4.3997975802425763E-4</v>
      </c>
      <c r="L527" s="5">
        <f t="shared" si="113"/>
        <v>3.5676866139246486E-10</v>
      </c>
      <c r="M527" s="6">
        <f t="shared" si="111"/>
        <v>3.466959660392985E-6</v>
      </c>
      <c r="N527">
        <f t="shared" si="112"/>
        <v>2.1800000000000001E-4</v>
      </c>
      <c r="O527">
        <f t="shared" si="107"/>
        <v>0.15292357098384457</v>
      </c>
      <c r="P527">
        <f t="shared" si="114"/>
        <v>0.91042803701613062</v>
      </c>
      <c r="Q527">
        <f t="shared" si="115"/>
        <v>0.44961288602547655</v>
      </c>
      <c r="R527">
        <f t="shared" si="116"/>
        <v>0.44961288602547766</v>
      </c>
    </row>
    <row r="528" spans="6:18">
      <c r="F528">
        <f t="shared" si="108"/>
        <v>52.600000000000477</v>
      </c>
      <c r="G528">
        <f t="shared" si="109"/>
        <v>326.95114001245236</v>
      </c>
      <c r="H528">
        <f t="shared" si="104"/>
        <v>1.5292357098384457</v>
      </c>
      <c r="I528" s="4">
        <f t="shared" si="110"/>
        <v>1.9999999999999999E-6</v>
      </c>
      <c r="J528" s="5">
        <f t="shared" si="105"/>
        <v>5.4703211009173772E-7</v>
      </c>
      <c r="K528" s="5">
        <f t="shared" si="106"/>
        <v>4.4017975802425764E-4</v>
      </c>
      <c r="L528" s="5">
        <f t="shared" si="113"/>
        <v>3.572554076863433E-10</v>
      </c>
      <c r="M528" s="6">
        <f t="shared" si="111"/>
        <v>3.4701123032850976E-6</v>
      </c>
      <c r="N528">
        <f t="shared" si="112"/>
        <v>2.1800000000000001E-4</v>
      </c>
      <c r="O528">
        <f t="shared" si="107"/>
        <v>0.15292357098384457</v>
      </c>
      <c r="P528">
        <f t="shared" si="114"/>
        <v>0.91056184267555484</v>
      </c>
      <c r="Q528">
        <f t="shared" si="115"/>
        <v>0.44951566559440803</v>
      </c>
      <c r="R528">
        <f t="shared" si="116"/>
        <v>0.44951566559440914</v>
      </c>
    </row>
    <row r="529" spans="6:18">
      <c r="F529">
        <f t="shared" si="108"/>
        <v>52.700000000000479</v>
      </c>
      <c r="G529">
        <f t="shared" si="109"/>
        <v>326.95114001245236</v>
      </c>
      <c r="H529">
        <f t="shared" si="104"/>
        <v>1.5292357098384457</v>
      </c>
      <c r="I529" s="4">
        <f t="shared" si="110"/>
        <v>1.9999999999999999E-6</v>
      </c>
      <c r="J529" s="5">
        <f t="shared" si="105"/>
        <v>5.4703211009173772E-7</v>
      </c>
      <c r="K529" s="5">
        <f t="shared" si="106"/>
        <v>4.4037975802425764E-4</v>
      </c>
      <c r="L529" s="5">
        <f t="shared" si="113"/>
        <v>3.5774259649717988E-10</v>
      </c>
      <c r="M529" s="6">
        <f t="shared" si="111"/>
        <v>3.4732663789369926E-6</v>
      </c>
      <c r="N529">
        <f t="shared" si="112"/>
        <v>2.1800000000000001E-4</v>
      </c>
      <c r="O529">
        <f t="shared" si="107"/>
        <v>0.15292357098384457</v>
      </c>
      <c r="P529">
        <f t="shared" si="114"/>
        <v>0.91069540515131253</v>
      </c>
      <c r="Q529">
        <f t="shared" si="115"/>
        <v>0.44941862185557363</v>
      </c>
      <c r="R529">
        <f t="shared" si="116"/>
        <v>0.44941862185557474</v>
      </c>
    </row>
    <row r="530" spans="6:18">
      <c r="F530">
        <f t="shared" si="108"/>
        <v>52.80000000000048</v>
      </c>
      <c r="G530">
        <f t="shared" si="109"/>
        <v>326.95114001245236</v>
      </c>
      <c r="H530">
        <f t="shared" si="104"/>
        <v>1.5292357098384457</v>
      </c>
      <c r="I530" s="4">
        <f t="shared" si="110"/>
        <v>1.9999999999999999E-6</v>
      </c>
      <c r="J530" s="5">
        <f t="shared" si="105"/>
        <v>5.4703211009173772E-7</v>
      </c>
      <c r="K530" s="5">
        <f t="shared" si="106"/>
        <v>4.4057975802425765E-4</v>
      </c>
      <c r="L530" s="5">
        <f t="shared" si="113"/>
        <v>3.582302280260364E-10</v>
      </c>
      <c r="M530" s="6">
        <f t="shared" si="111"/>
        <v>3.4764218873486698E-6</v>
      </c>
      <c r="N530">
        <f t="shared" si="112"/>
        <v>2.1800000000000001E-4</v>
      </c>
      <c r="O530">
        <f t="shared" si="107"/>
        <v>0.15292357098384457</v>
      </c>
      <c r="P530">
        <f t="shared" si="114"/>
        <v>0.91082872499561696</v>
      </c>
      <c r="Q530">
        <f t="shared" si="115"/>
        <v>0.44932175440774635</v>
      </c>
      <c r="R530">
        <f t="shared" si="116"/>
        <v>0.44932175440774746</v>
      </c>
    </row>
    <row r="531" spans="6:18">
      <c r="F531">
        <f t="shared" si="108"/>
        <v>52.900000000000482</v>
      </c>
      <c r="G531">
        <f t="shared" si="109"/>
        <v>326.95114001245236</v>
      </c>
      <c r="H531">
        <f t="shared" ref="H531:H594" si="117">(G531-Tf)/ml</f>
        <v>1.5292357098384457</v>
      </c>
      <c r="I531" s="4">
        <f t="shared" si="110"/>
        <v>1.9999999999999999E-6</v>
      </c>
      <c r="J531" s="5">
        <f t="shared" ref="J531:J594" si="118">Glob(H531,N531,Dl,Co,kpart)</f>
        <v>5.4703211009173772E-7</v>
      </c>
      <c r="K531" s="5">
        <f t="shared" ref="K531:K594" si="119">I530*dt+K530</f>
        <v>4.4077975802425765E-4</v>
      </c>
      <c r="L531" s="5">
        <f t="shared" si="113"/>
        <v>3.587183024739749E-10</v>
      </c>
      <c r="M531" s="6">
        <f t="shared" si="111"/>
        <v>3.4795788285201299E-6</v>
      </c>
      <c r="N531">
        <f t="shared" si="112"/>
        <v>2.1800000000000001E-4</v>
      </c>
      <c r="O531">
        <f t="shared" ref="O531:O594" si="120">O530+(kpart*H530-O530)/L530/R530*(L530*(R531-R530)+R530*MAX(I530,J530)*M530*dt)</f>
        <v>0.15292357098384457</v>
      </c>
      <c r="P531">
        <f t="shared" si="114"/>
        <v>0.91096180275917782</v>
      </c>
      <c r="Q531">
        <f t="shared" si="115"/>
        <v>0.44922506285079211</v>
      </c>
      <c r="R531">
        <f t="shared" si="116"/>
        <v>0.44922506285079317</v>
      </c>
    </row>
    <row r="532" spans="6:18">
      <c r="F532">
        <f t="shared" si="108"/>
        <v>53.000000000000483</v>
      </c>
      <c r="G532">
        <f t="shared" si="109"/>
        <v>326.95114001245236</v>
      </c>
      <c r="H532">
        <f t="shared" si="117"/>
        <v>1.5292357098384457</v>
      </c>
      <c r="I532" s="4">
        <f t="shared" si="110"/>
        <v>1.9999999999999999E-6</v>
      </c>
      <c r="J532" s="5">
        <f t="shared" si="118"/>
        <v>5.4703211009173772E-7</v>
      </c>
      <c r="K532" s="5">
        <f t="shared" si="119"/>
        <v>4.4097975802425766E-4</v>
      </c>
      <c r="L532" s="5">
        <f t="shared" si="113"/>
        <v>3.5920682004205737E-10</v>
      </c>
      <c r="M532" s="6">
        <f t="shared" si="111"/>
        <v>3.4827372024513726E-6</v>
      </c>
      <c r="N532">
        <f t="shared" si="112"/>
        <v>2.1800000000000001E-4</v>
      </c>
      <c r="O532">
        <f t="shared" si="120"/>
        <v>0.15292357098384457</v>
      </c>
      <c r="P532">
        <f t="shared" si="114"/>
        <v>0.91109463899120557</v>
      </c>
      <c r="Q532">
        <f t="shared" si="115"/>
        <v>0.44912854678566605</v>
      </c>
      <c r="R532">
        <f t="shared" si="116"/>
        <v>0.44912854678566705</v>
      </c>
    </row>
    <row r="533" spans="6:18">
      <c r="F533">
        <f t="shared" si="108"/>
        <v>53.100000000000485</v>
      </c>
      <c r="G533">
        <f t="shared" si="109"/>
        <v>326.95114001245236</v>
      </c>
      <c r="H533">
        <f t="shared" si="117"/>
        <v>1.5292357098384457</v>
      </c>
      <c r="I533" s="4">
        <f t="shared" si="110"/>
        <v>1.9999999999999999E-6</v>
      </c>
      <c r="J533" s="5">
        <f t="shared" si="118"/>
        <v>5.4703211009173772E-7</v>
      </c>
      <c r="K533" s="5">
        <f t="shared" si="119"/>
        <v>4.4117975802425766E-4</v>
      </c>
      <c r="L533" s="5">
        <f t="shared" si="113"/>
        <v>3.5969578093134553E-10</v>
      </c>
      <c r="M533" s="6">
        <f t="shared" si="111"/>
        <v>3.4858970091423973E-6</v>
      </c>
      <c r="N533">
        <f t="shared" si="112"/>
        <v>2.1800000000000001E-4</v>
      </c>
      <c r="O533">
        <f t="shared" si="120"/>
        <v>0.15292357098384457</v>
      </c>
      <c r="P533">
        <f t="shared" si="114"/>
        <v>0.91122723423941521</v>
      </c>
      <c r="Q533">
        <f t="shared" si="115"/>
        <v>0.44903220581440922</v>
      </c>
      <c r="R533">
        <f t="shared" si="116"/>
        <v>0.44903220581441022</v>
      </c>
    </row>
    <row r="534" spans="6:18">
      <c r="F534">
        <f t="shared" si="108"/>
        <v>53.200000000000486</v>
      </c>
      <c r="G534">
        <f t="shared" si="109"/>
        <v>326.95114001245236</v>
      </c>
      <c r="H534">
        <f t="shared" si="117"/>
        <v>1.5292357098384457</v>
      </c>
      <c r="I534" s="4">
        <f t="shared" si="110"/>
        <v>1.9999999999999999E-6</v>
      </c>
      <c r="J534" s="5">
        <f t="shared" si="118"/>
        <v>5.4703211009173772E-7</v>
      </c>
      <c r="K534" s="5">
        <f t="shared" si="119"/>
        <v>4.4137975802425767E-4</v>
      </c>
      <c r="L534" s="5">
        <f t="shared" si="113"/>
        <v>3.601851853429015E-10</v>
      </c>
      <c r="M534" s="6">
        <f t="shared" si="111"/>
        <v>3.4890582485932046E-6</v>
      </c>
      <c r="N534">
        <f t="shared" si="112"/>
        <v>2.1800000000000001E-4</v>
      </c>
      <c r="O534">
        <f t="shared" si="120"/>
        <v>0.15292357098384457</v>
      </c>
      <c r="P534">
        <f t="shared" si="114"/>
        <v>0.91135958905003311</v>
      </c>
      <c r="Q534">
        <f t="shared" si="115"/>
        <v>0.44893603954014522</v>
      </c>
      <c r="R534">
        <f t="shared" si="116"/>
        <v>0.44893603954014621</v>
      </c>
    </row>
    <row r="535" spans="6:18">
      <c r="F535">
        <f t="shared" si="108"/>
        <v>53.300000000000487</v>
      </c>
      <c r="G535">
        <f t="shared" si="109"/>
        <v>326.95114001245236</v>
      </c>
      <c r="H535">
        <f t="shared" si="117"/>
        <v>1.5292357098384457</v>
      </c>
      <c r="I535" s="4">
        <f t="shared" si="110"/>
        <v>1.9999999999999999E-6</v>
      </c>
      <c r="J535" s="5">
        <f t="shared" si="118"/>
        <v>5.4703211009173772E-7</v>
      </c>
      <c r="K535" s="5">
        <f t="shared" si="119"/>
        <v>4.4157975802425767E-4</v>
      </c>
      <c r="L535" s="5">
        <f t="shared" si="113"/>
        <v>3.6067503347778718E-10</v>
      </c>
      <c r="M535" s="6">
        <f t="shared" si="111"/>
        <v>3.4922209208037952E-6</v>
      </c>
      <c r="N535">
        <f t="shared" si="112"/>
        <v>2.1800000000000001E-4</v>
      </c>
      <c r="O535">
        <f t="shared" si="120"/>
        <v>0.15292357098384457</v>
      </c>
      <c r="P535">
        <f t="shared" si="114"/>
        <v>0.91149170396780033</v>
      </c>
      <c r="Q535">
        <f t="shared" si="115"/>
        <v>0.44884004756707646</v>
      </c>
      <c r="R535">
        <f t="shared" si="116"/>
        <v>0.44884004756707752</v>
      </c>
    </row>
    <row r="536" spans="6:18">
      <c r="F536">
        <f t="shared" si="108"/>
        <v>53.400000000000489</v>
      </c>
      <c r="G536">
        <f t="shared" si="109"/>
        <v>326.95114001245236</v>
      </c>
      <c r="H536">
        <f t="shared" si="117"/>
        <v>1.5292357098384457</v>
      </c>
      <c r="I536" s="4">
        <f t="shared" si="110"/>
        <v>1.9999999999999999E-6</v>
      </c>
      <c r="J536" s="5">
        <f t="shared" si="118"/>
        <v>5.4703211009173772E-7</v>
      </c>
      <c r="K536" s="5">
        <f t="shared" si="119"/>
        <v>4.4177975802425768E-4</v>
      </c>
      <c r="L536" s="5">
        <f t="shared" si="113"/>
        <v>3.611653255370644E-10</v>
      </c>
      <c r="M536" s="6">
        <f t="shared" si="111"/>
        <v>3.4953850257741676E-6</v>
      </c>
      <c r="N536">
        <f t="shared" si="112"/>
        <v>2.1800000000000001E-4</v>
      </c>
      <c r="O536">
        <f t="shared" si="120"/>
        <v>0.15292357098384457</v>
      </c>
      <c r="P536">
        <f t="shared" si="114"/>
        <v>0.91162357953597706</v>
      </c>
      <c r="Q536">
        <f t="shared" si="115"/>
        <v>0.44874422950048115</v>
      </c>
      <c r="R536">
        <f t="shared" si="116"/>
        <v>0.44874422950048221</v>
      </c>
    </row>
    <row r="537" spans="6:18">
      <c r="F537">
        <f t="shared" si="108"/>
        <v>53.50000000000049</v>
      </c>
      <c r="G537">
        <f t="shared" si="109"/>
        <v>326.95114001245236</v>
      </c>
      <c r="H537">
        <f t="shared" si="117"/>
        <v>1.5292357098384457</v>
      </c>
      <c r="I537" s="4">
        <f t="shared" si="110"/>
        <v>1.9999999999999999E-6</v>
      </c>
      <c r="J537" s="5">
        <f t="shared" si="118"/>
        <v>5.4703211009173772E-7</v>
      </c>
      <c r="K537" s="5">
        <f t="shared" si="119"/>
        <v>4.4197975802425768E-4</v>
      </c>
      <c r="L537" s="5">
        <f t="shared" si="113"/>
        <v>3.6165606172179526E-10</v>
      </c>
      <c r="M537" s="6">
        <f t="shared" si="111"/>
        <v>3.4985505635043236E-6</v>
      </c>
      <c r="N537">
        <f t="shared" si="112"/>
        <v>2.1800000000000001E-4</v>
      </c>
      <c r="O537">
        <f t="shared" si="120"/>
        <v>0.15292357098384457</v>
      </c>
      <c r="P537">
        <f t="shared" si="114"/>
        <v>0.91175521629634826</v>
      </c>
      <c r="Q537">
        <f t="shared" si="115"/>
        <v>0.44864858494670956</v>
      </c>
      <c r="R537">
        <f t="shared" si="116"/>
        <v>0.44864858494671062</v>
      </c>
    </row>
    <row r="538" spans="6:18">
      <c r="F538">
        <f t="shared" si="108"/>
        <v>53.600000000000492</v>
      </c>
      <c r="G538">
        <f t="shared" si="109"/>
        <v>326.95114001245236</v>
      </c>
      <c r="H538">
        <f t="shared" si="117"/>
        <v>1.5292357098384457</v>
      </c>
      <c r="I538" s="4">
        <f t="shared" si="110"/>
        <v>1.9999999999999999E-6</v>
      </c>
      <c r="J538" s="5">
        <f t="shared" si="118"/>
        <v>5.4703211009173772E-7</v>
      </c>
      <c r="K538" s="5">
        <f t="shared" si="119"/>
        <v>4.4217975802425768E-4</v>
      </c>
      <c r="L538" s="5">
        <f t="shared" si="113"/>
        <v>3.6214724223304152E-10</v>
      </c>
      <c r="M538" s="6">
        <f t="shared" si="111"/>
        <v>3.5017175339942619E-6</v>
      </c>
      <c r="N538">
        <f t="shared" si="112"/>
        <v>2.1800000000000001E-4</v>
      </c>
      <c r="O538">
        <f t="shared" si="120"/>
        <v>0.15292357098384457</v>
      </c>
      <c r="P538">
        <f t="shared" si="114"/>
        <v>0.91188661478922772</v>
      </c>
      <c r="Q538">
        <f t="shared" si="115"/>
        <v>0.44855311351318078</v>
      </c>
      <c r="R538">
        <f t="shared" si="116"/>
        <v>0.44855311351318183</v>
      </c>
    </row>
    <row r="539" spans="6:18">
      <c r="F539">
        <f t="shared" si="108"/>
        <v>53.700000000000493</v>
      </c>
      <c r="G539">
        <f t="shared" si="109"/>
        <v>326.95114001245236</v>
      </c>
      <c r="H539">
        <f t="shared" si="117"/>
        <v>1.5292357098384457</v>
      </c>
      <c r="I539" s="4">
        <f t="shared" si="110"/>
        <v>1.9999999999999999E-6</v>
      </c>
      <c r="J539" s="5">
        <f t="shared" si="118"/>
        <v>5.4703211009173772E-7</v>
      </c>
      <c r="K539" s="5">
        <f t="shared" si="119"/>
        <v>4.4237975802425769E-4</v>
      </c>
      <c r="L539" s="5">
        <f t="shared" si="113"/>
        <v>3.6263886727186521E-10</v>
      </c>
      <c r="M539" s="6">
        <f t="shared" si="111"/>
        <v>3.5048859372439821E-6</v>
      </c>
      <c r="N539">
        <f t="shared" si="112"/>
        <v>2.1800000000000001E-4</v>
      </c>
      <c r="O539">
        <f t="shared" si="120"/>
        <v>0.15292357098384457</v>
      </c>
      <c r="P539">
        <f t="shared" si="114"/>
        <v>0.91201777555346319</v>
      </c>
      <c r="Q539">
        <f t="shared" si="115"/>
        <v>0.44845781480837926</v>
      </c>
      <c r="R539">
        <f t="shared" si="116"/>
        <v>0.44845781480838032</v>
      </c>
    </row>
    <row r="540" spans="6:18">
      <c r="F540">
        <f t="shared" ref="F540:F603" si="121">F539+dt</f>
        <v>53.800000000000495</v>
      </c>
      <c r="G540">
        <f t="shared" si="109"/>
        <v>326.95114001245236</v>
      </c>
      <c r="H540">
        <f t="shared" si="117"/>
        <v>1.5292357098384457</v>
      </c>
      <c r="I540" s="4">
        <f t="shared" si="110"/>
        <v>1.9999999999999999E-6</v>
      </c>
      <c r="J540" s="5">
        <f t="shared" si="118"/>
        <v>5.4703211009173772E-7</v>
      </c>
      <c r="K540" s="5">
        <f t="shared" si="119"/>
        <v>4.4257975802425769E-4</v>
      </c>
      <c r="L540" s="5">
        <f t="shared" si="113"/>
        <v>3.6313093703932823E-10</v>
      </c>
      <c r="M540" s="6">
        <f t="shared" si="111"/>
        <v>3.5080557732534855E-6</v>
      </c>
      <c r="N540">
        <f t="shared" si="112"/>
        <v>2.1800000000000001E-4</v>
      </c>
      <c r="O540">
        <f t="shared" si="120"/>
        <v>0.15292357098384457</v>
      </c>
      <c r="P540">
        <f t="shared" si="114"/>
        <v>0.91214869912644048</v>
      </c>
      <c r="Q540">
        <f t="shared" si="115"/>
        <v>0.44836268844185145</v>
      </c>
      <c r="R540">
        <f t="shared" si="116"/>
        <v>0.44836268844185256</v>
      </c>
    </row>
    <row r="541" spans="6:18">
      <c r="F541">
        <f t="shared" si="121"/>
        <v>53.900000000000496</v>
      </c>
      <c r="G541">
        <f t="shared" si="109"/>
        <v>326.95114001245236</v>
      </c>
      <c r="H541">
        <f t="shared" si="117"/>
        <v>1.5292357098384457</v>
      </c>
      <c r="I541" s="4">
        <f t="shared" si="110"/>
        <v>1.9999999999999999E-6</v>
      </c>
      <c r="J541" s="5">
        <f t="shared" si="118"/>
        <v>5.4703211009173772E-7</v>
      </c>
      <c r="K541" s="5">
        <f t="shared" si="119"/>
        <v>4.427797580242577E-4</v>
      </c>
      <c r="L541" s="5">
        <f t="shared" si="113"/>
        <v>3.6362345173649245E-10</v>
      </c>
      <c r="M541" s="6">
        <f t="shared" si="111"/>
        <v>3.5112270420227704E-6</v>
      </c>
      <c r="N541">
        <f t="shared" si="112"/>
        <v>2.1800000000000001E-4</v>
      </c>
      <c r="O541">
        <f t="shared" si="120"/>
        <v>0.15292357098384457</v>
      </c>
      <c r="P541">
        <f t="shared" si="114"/>
        <v>0.91227938604408843</v>
      </c>
      <c r="Q541">
        <f t="shared" si="115"/>
        <v>0.44826773402420261</v>
      </c>
      <c r="R541">
        <f t="shared" si="116"/>
        <v>0.44826773402420372</v>
      </c>
    </row>
    <row r="542" spans="6:18">
      <c r="F542">
        <f t="shared" si="121"/>
        <v>54.000000000000497</v>
      </c>
      <c r="G542">
        <f t="shared" si="109"/>
        <v>326.95114001245236</v>
      </c>
      <c r="H542">
        <f t="shared" si="117"/>
        <v>1.5292357098384457</v>
      </c>
      <c r="I542" s="4">
        <f t="shared" si="110"/>
        <v>1.9999999999999999E-6</v>
      </c>
      <c r="J542" s="5">
        <f t="shared" si="118"/>
        <v>5.4703211009173772E-7</v>
      </c>
      <c r="K542" s="5">
        <f t="shared" si="119"/>
        <v>4.429797580242577E-4</v>
      </c>
      <c r="L542" s="5">
        <f t="shared" si="113"/>
        <v>3.6411641156441993E-10</v>
      </c>
      <c r="M542" s="6">
        <f t="shared" si="111"/>
        <v>3.5143997435518392E-6</v>
      </c>
      <c r="N542">
        <f t="shared" si="112"/>
        <v>2.1800000000000001E-4</v>
      </c>
      <c r="O542">
        <f t="shared" si="120"/>
        <v>0.15292357098384457</v>
      </c>
      <c r="P542">
        <f t="shared" si="114"/>
        <v>0.91240983684088361</v>
      </c>
      <c r="Q542">
        <f t="shared" si="115"/>
        <v>0.4481729511670931</v>
      </c>
      <c r="R542">
        <f t="shared" si="116"/>
        <v>0.44817295116709427</v>
      </c>
    </row>
    <row r="543" spans="6:18">
      <c r="F543">
        <f t="shared" si="121"/>
        <v>54.100000000000499</v>
      </c>
      <c r="G543">
        <f t="shared" si="109"/>
        <v>326.95114001245236</v>
      </c>
      <c r="H543">
        <f t="shared" si="117"/>
        <v>1.5292357098384457</v>
      </c>
      <c r="I543" s="4">
        <f t="shared" si="110"/>
        <v>1.9999999999999999E-6</v>
      </c>
      <c r="J543" s="5">
        <f t="shared" si="118"/>
        <v>5.4703211009173772E-7</v>
      </c>
      <c r="K543" s="5">
        <f t="shared" si="119"/>
        <v>4.4317975802425771E-4</v>
      </c>
      <c r="L543" s="5">
        <f t="shared" si="113"/>
        <v>3.6460981672417258E-10</v>
      </c>
      <c r="M543" s="6">
        <f t="shared" si="111"/>
        <v>3.5175738778406908E-6</v>
      </c>
      <c r="N543">
        <f t="shared" si="112"/>
        <v>2.1800000000000001E-4</v>
      </c>
      <c r="O543">
        <f t="shared" si="120"/>
        <v>0.15292357098384457</v>
      </c>
      <c r="P543">
        <f t="shared" si="114"/>
        <v>0.91254005204985433</v>
      </c>
      <c r="Q543">
        <f t="shared" si="115"/>
        <v>0.4480783394832355</v>
      </c>
      <c r="R543">
        <f t="shared" si="116"/>
        <v>0.44807833948323667</v>
      </c>
    </row>
    <row r="544" spans="6:18">
      <c r="F544">
        <f t="shared" si="121"/>
        <v>54.2000000000005</v>
      </c>
      <c r="G544">
        <f t="shared" si="109"/>
        <v>326.95114001245236</v>
      </c>
      <c r="H544">
        <f t="shared" si="117"/>
        <v>1.5292357098384457</v>
      </c>
      <c r="I544" s="4">
        <f t="shared" si="110"/>
        <v>1.9999999999999999E-6</v>
      </c>
      <c r="J544" s="5">
        <f t="shared" si="118"/>
        <v>5.4703211009173772E-7</v>
      </c>
      <c r="K544" s="5">
        <f t="shared" si="119"/>
        <v>4.4337975802425771E-4</v>
      </c>
      <c r="L544" s="5">
        <f t="shared" si="113"/>
        <v>3.6510366741681216E-10</v>
      </c>
      <c r="M544" s="6">
        <f t="shared" si="111"/>
        <v>3.5207494448893243E-6</v>
      </c>
      <c r="N544">
        <f t="shared" si="112"/>
        <v>2.1800000000000001E-4</v>
      </c>
      <c r="O544">
        <f t="shared" si="120"/>
        <v>0.15292357098384457</v>
      </c>
      <c r="P544">
        <f t="shared" si="114"/>
        <v>0.9126700322025858</v>
      </c>
      <c r="Q544">
        <f t="shared" si="115"/>
        <v>0.44798389858639087</v>
      </c>
      <c r="R544">
        <f t="shared" si="116"/>
        <v>0.44798389858639204</v>
      </c>
    </row>
    <row r="545" spans="6:18">
      <c r="F545">
        <f t="shared" si="121"/>
        <v>54.300000000000502</v>
      </c>
      <c r="G545">
        <f t="shared" si="109"/>
        <v>326.95114001245236</v>
      </c>
      <c r="H545">
        <f t="shared" si="117"/>
        <v>1.5292357098384457</v>
      </c>
      <c r="I545" s="4">
        <f t="shared" si="110"/>
        <v>1.9999999999999999E-6</v>
      </c>
      <c r="J545" s="5">
        <f t="shared" si="118"/>
        <v>5.4703211009173772E-7</v>
      </c>
      <c r="K545" s="5">
        <f t="shared" si="119"/>
        <v>4.4357975802425772E-4</v>
      </c>
      <c r="L545" s="5">
        <f t="shared" si="113"/>
        <v>3.6559796384340075E-10</v>
      </c>
      <c r="M545" s="6">
        <f t="shared" si="111"/>
        <v>3.5239264446977396E-6</v>
      </c>
      <c r="N545">
        <f t="shared" si="112"/>
        <v>2.1800000000000001E-4</v>
      </c>
      <c r="O545">
        <f t="shared" si="120"/>
        <v>0.15292357098384457</v>
      </c>
      <c r="P545">
        <f t="shared" si="114"/>
        <v>0.91279977782922472</v>
      </c>
      <c r="Q545">
        <f t="shared" si="115"/>
        <v>0.44788962809136568</v>
      </c>
      <c r="R545">
        <f t="shared" si="116"/>
        <v>0.44788962809136684</v>
      </c>
    </row>
    <row r="546" spans="6:18">
      <c r="F546">
        <f t="shared" si="121"/>
        <v>54.400000000000503</v>
      </c>
      <c r="G546">
        <f t="shared" si="109"/>
        <v>326.95114001245236</v>
      </c>
      <c r="H546">
        <f t="shared" si="117"/>
        <v>1.5292357098384457</v>
      </c>
      <c r="I546" s="4">
        <f t="shared" si="110"/>
        <v>1.9999999999999999E-6</v>
      </c>
      <c r="J546" s="5">
        <f t="shared" si="118"/>
        <v>5.4703211009173772E-7</v>
      </c>
      <c r="K546" s="5">
        <f t="shared" si="119"/>
        <v>4.4377975802425772E-4</v>
      </c>
      <c r="L546" s="5">
        <f t="shared" si="113"/>
        <v>3.660927062050003E-10</v>
      </c>
      <c r="M546" s="6">
        <f t="shared" si="111"/>
        <v>3.5271048772659386E-6</v>
      </c>
      <c r="N546">
        <f t="shared" si="112"/>
        <v>2.1800000000000001E-4</v>
      </c>
      <c r="O546">
        <f t="shared" si="120"/>
        <v>0.15292357098384457</v>
      </c>
      <c r="P546">
        <f t="shared" si="114"/>
        <v>0.91292928945848351</v>
      </c>
      <c r="Q546">
        <f t="shared" si="115"/>
        <v>0.44779552761400843</v>
      </c>
      <c r="R546">
        <f t="shared" si="116"/>
        <v>0.44779552761400965</v>
      </c>
    </row>
    <row r="547" spans="6:18">
      <c r="F547">
        <f t="shared" si="121"/>
        <v>54.500000000000504</v>
      </c>
      <c r="G547">
        <f t="shared" si="109"/>
        <v>326.95114001245236</v>
      </c>
      <c r="H547">
        <f t="shared" si="117"/>
        <v>1.5292357098384457</v>
      </c>
      <c r="I547" s="4">
        <f t="shared" si="110"/>
        <v>1.9999999999999999E-6</v>
      </c>
      <c r="J547" s="5">
        <f t="shared" si="118"/>
        <v>5.4703211009173772E-7</v>
      </c>
      <c r="K547" s="5">
        <f t="shared" si="119"/>
        <v>4.4397975802425773E-4</v>
      </c>
      <c r="L547" s="5">
        <f t="shared" si="113"/>
        <v>3.6658789470267267E-10</v>
      </c>
      <c r="M547" s="6">
        <f t="shared" si="111"/>
        <v>3.5302847425939198E-6</v>
      </c>
      <c r="N547">
        <f t="shared" si="112"/>
        <v>2.1800000000000001E-4</v>
      </c>
      <c r="O547">
        <f t="shared" si="120"/>
        <v>0.15292357098384457</v>
      </c>
      <c r="P547">
        <f t="shared" si="114"/>
        <v>0.91305856761764459</v>
      </c>
      <c r="Q547">
        <f t="shared" si="115"/>
        <v>0.44770159677120647</v>
      </c>
      <c r="R547">
        <f t="shared" si="116"/>
        <v>0.44770159677120769</v>
      </c>
    </row>
    <row r="548" spans="6:18">
      <c r="F548">
        <f t="shared" si="121"/>
        <v>54.600000000000506</v>
      </c>
      <c r="G548">
        <f t="shared" si="109"/>
        <v>326.95114001245236</v>
      </c>
      <c r="H548">
        <f t="shared" si="117"/>
        <v>1.5292357098384457</v>
      </c>
      <c r="I548" s="4">
        <f t="shared" si="110"/>
        <v>1.9999999999999999E-6</v>
      </c>
      <c r="J548" s="5">
        <f t="shared" si="118"/>
        <v>5.4703211009173772E-7</v>
      </c>
      <c r="K548" s="5">
        <f t="shared" si="119"/>
        <v>4.4417975802425773E-4</v>
      </c>
      <c r="L548" s="5">
        <f t="shared" si="113"/>
        <v>3.6708352953747968E-10</v>
      </c>
      <c r="M548" s="6">
        <f t="shared" si="111"/>
        <v>3.5334660406816826E-6</v>
      </c>
      <c r="N548">
        <f t="shared" si="112"/>
        <v>2.1800000000000001E-4</v>
      </c>
      <c r="O548">
        <f t="shared" si="120"/>
        <v>0.15292357098384457</v>
      </c>
      <c r="P548">
        <f t="shared" si="114"/>
        <v>0.91318761283256578</v>
      </c>
      <c r="Q548">
        <f t="shared" si="115"/>
        <v>0.4476078351808826</v>
      </c>
      <c r="R548">
        <f t="shared" si="116"/>
        <v>0.44760783518088376</v>
      </c>
    </row>
    <row r="549" spans="6:18">
      <c r="F549">
        <f t="shared" si="121"/>
        <v>54.700000000000507</v>
      </c>
      <c r="G549">
        <f t="shared" si="109"/>
        <v>326.95114001245236</v>
      </c>
      <c r="H549">
        <f t="shared" si="117"/>
        <v>1.5292357098384457</v>
      </c>
      <c r="I549" s="4">
        <f t="shared" si="110"/>
        <v>1.9999999999999999E-6</v>
      </c>
      <c r="J549" s="5">
        <f t="shared" si="118"/>
        <v>5.4703211009173772E-7</v>
      </c>
      <c r="K549" s="5">
        <f t="shared" si="119"/>
        <v>4.4437975802425774E-4</v>
      </c>
      <c r="L549" s="5">
        <f t="shared" si="113"/>
        <v>3.675796109104836E-10</v>
      </c>
      <c r="M549" s="6">
        <f t="shared" si="111"/>
        <v>3.5366487715292297E-6</v>
      </c>
      <c r="N549">
        <f t="shared" si="112"/>
        <v>2.1800000000000001E-4</v>
      </c>
      <c r="O549">
        <f t="shared" si="120"/>
        <v>0.15292357098384457</v>
      </c>
      <c r="P549">
        <f t="shared" si="114"/>
        <v>0.91331642562768378</v>
      </c>
      <c r="Q549">
        <f t="shared" si="115"/>
        <v>0.44751424246199167</v>
      </c>
      <c r="R549">
        <f t="shared" si="116"/>
        <v>0.44751424246199289</v>
      </c>
    </row>
    <row r="550" spans="6:18">
      <c r="F550">
        <f t="shared" si="121"/>
        <v>54.800000000000509</v>
      </c>
      <c r="G550">
        <f t="shared" si="109"/>
        <v>326.95114001245236</v>
      </c>
      <c r="H550">
        <f t="shared" si="117"/>
        <v>1.5292357098384457</v>
      </c>
      <c r="I550" s="4">
        <f t="shared" si="110"/>
        <v>1.9999999999999999E-6</v>
      </c>
      <c r="J550" s="5">
        <f t="shared" si="118"/>
        <v>5.4703211009173772E-7</v>
      </c>
      <c r="K550" s="5">
        <f t="shared" si="119"/>
        <v>4.4457975802425774E-4</v>
      </c>
      <c r="L550" s="5">
        <f t="shared" si="113"/>
        <v>3.6807613902274603E-10</v>
      </c>
      <c r="M550" s="6">
        <f t="shared" si="111"/>
        <v>3.5398329351365588E-6</v>
      </c>
      <c r="N550">
        <f t="shared" si="112"/>
        <v>2.1800000000000001E-4</v>
      </c>
      <c r="O550">
        <f t="shared" si="120"/>
        <v>0.15292357098384457</v>
      </c>
      <c r="P550">
        <f t="shared" si="114"/>
        <v>0.91344500652601923</v>
      </c>
      <c r="Q550">
        <f t="shared" si="115"/>
        <v>0.44742081823451779</v>
      </c>
      <c r="R550">
        <f t="shared" si="116"/>
        <v>0.44742081823451901</v>
      </c>
    </row>
    <row r="551" spans="6:18">
      <c r="F551">
        <f t="shared" si="121"/>
        <v>54.90000000000051</v>
      </c>
      <c r="G551">
        <f t="shared" si="109"/>
        <v>326.95114001245236</v>
      </c>
      <c r="H551">
        <f t="shared" si="117"/>
        <v>1.5292357098384457</v>
      </c>
      <c r="I551" s="4">
        <f t="shared" si="110"/>
        <v>1.9999999999999999E-6</v>
      </c>
      <c r="J551" s="5">
        <f t="shared" si="118"/>
        <v>5.4703211009173772E-7</v>
      </c>
      <c r="K551" s="5">
        <f t="shared" si="119"/>
        <v>4.4477975802425775E-4</v>
      </c>
      <c r="L551" s="5">
        <f t="shared" si="113"/>
        <v>3.6857311407532899E-10</v>
      </c>
      <c r="M551" s="6">
        <f t="shared" si="111"/>
        <v>3.5430185315036697E-6</v>
      </c>
      <c r="N551">
        <f t="shared" si="112"/>
        <v>2.1800000000000001E-4</v>
      </c>
      <c r="O551">
        <f t="shared" si="120"/>
        <v>0.15292357098384457</v>
      </c>
      <c r="P551">
        <f t="shared" si="114"/>
        <v>0.91357335604918088</v>
      </c>
      <c r="Q551">
        <f t="shared" si="115"/>
        <v>0.44732756211947061</v>
      </c>
      <c r="R551">
        <f t="shared" si="116"/>
        <v>0.44732756211947183</v>
      </c>
    </row>
    <row r="552" spans="6:18">
      <c r="F552">
        <f t="shared" si="121"/>
        <v>55.000000000000512</v>
      </c>
      <c r="G552">
        <f t="shared" si="109"/>
        <v>326.95114001245236</v>
      </c>
      <c r="H552">
        <f t="shared" si="117"/>
        <v>1.5292357098384457</v>
      </c>
      <c r="I552" s="4">
        <f t="shared" si="110"/>
        <v>1.9999999999999999E-6</v>
      </c>
      <c r="J552" s="5">
        <f t="shared" si="118"/>
        <v>5.4703211009173772E-7</v>
      </c>
      <c r="K552" s="5">
        <f t="shared" si="119"/>
        <v>4.4497975802425775E-4</v>
      </c>
      <c r="L552" s="5">
        <f t="shared" si="113"/>
        <v>3.6907053626929449E-10</v>
      </c>
      <c r="M552" s="6">
        <f t="shared" si="111"/>
        <v>3.5462055606305638E-6</v>
      </c>
      <c r="N552">
        <f t="shared" si="112"/>
        <v>2.1800000000000001E-4</v>
      </c>
      <c r="O552">
        <f t="shared" si="120"/>
        <v>0.15292357098384457</v>
      </c>
      <c r="P552">
        <f t="shared" si="114"/>
        <v>0.91370147471737084</v>
      </c>
      <c r="Q552">
        <f t="shared" si="115"/>
        <v>0.44723447373888225</v>
      </c>
      <c r="R552">
        <f t="shared" si="116"/>
        <v>0.44723447373888353</v>
      </c>
    </row>
    <row r="553" spans="6:18">
      <c r="F553">
        <f t="shared" si="121"/>
        <v>55.100000000000513</v>
      </c>
      <c r="G553">
        <f t="shared" si="109"/>
        <v>326.95114001245236</v>
      </c>
      <c r="H553">
        <f t="shared" si="117"/>
        <v>1.5292357098384457</v>
      </c>
      <c r="I553" s="4">
        <f t="shared" si="110"/>
        <v>1.9999999999999999E-6</v>
      </c>
      <c r="J553" s="5">
        <f t="shared" si="118"/>
        <v>5.4703211009173772E-7</v>
      </c>
      <c r="K553" s="5">
        <f t="shared" si="119"/>
        <v>4.4517975802425776E-4</v>
      </c>
      <c r="L553" s="5">
        <f t="shared" si="113"/>
        <v>3.6956840580570444E-10</v>
      </c>
      <c r="M553" s="6">
        <f t="shared" si="111"/>
        <v>3.5493940225172411E-6</v>
      </c>
      <c r="N553">
        <f t="shared" si="112"/>
        <v>2.1800000000000001E-4</v>
      </c>
      <c r="O553">
        <f t="shared" si="120"/>
        <v>0.15292357098384457</v>
      </c>
      <c r="P553">
        <f t="shared" si="114"/>
        <v>0.913829363049388</v>
      </c>
      <c r="Q553">
        <f t="shared" si="115"/>
        <v>0.4471415527158043</v>
      </c>
      <c r="R553">
        <f t="shared" si="116"/>
        <v>0.44714155271580558</v>
      </c>
    </row>
    <row r="554" spans="6:18">
      <c r="F554">
        <f t="shared" si="121"/>
        <v>55.200000000000514</v>
      </c>
      <c r="G554">
        <f t="shared" si="109"/>
        <v>326.95114001245236</v>
      </c>
      <c r="H554">
        <f t="shared" si="117"/>
        <v>1.5292357098384457</v>
      </c>
      <c r="I554" s="4">
        <f t="shared" si="110"/>
        <v>1.9999999999999999E-6</v>
      </c>
      <c r="J554" s="5">
        <f t="shared" si="118"/>
        <v>5.4703211009173772E-7</v>
      </c>
      <c r="K554" s="5">
        <f t="shared" si="119"/>
        <v>4.4537975802425776E-4</v>
      </c>
      <c r="L554" s="5">
        <f t="shared" si="113"/>
        <v>3.7006672288562072E-10</v>
      </c>
      <c r="M554" s="6">
        <f t="shared" si="111"/>
        <v>3.5525839171637002E-6</v>
      </c>
      <c r="N554">
        <f t="shared" si="112"/>
        <v>2.1800000000000001E-4</v>
      </c>
      <c r="O554">
        <f t="shared" si="120"/>
        <v>0.15292357098384457</v>
      </c>
      <c r="P554">
        <f t="shared" si="114"/>
        <v>0.91395702156263225</v>
      </c>
      <c r="Q554">
        <f t="shared" si="115"/>
        <v>0.4470487986743043</v>
      </c>
      <c r="R554">
        <f t="shared" si="116"/>
        <v>0.44704879867430558</v>
      </c>
    </row>
    <row r="555" spans="6:18">
      <c r="F555">
        <f t="shared" si="121"/>
        <v>55.300000000000516</v>
      </c>
      <c r="G555">
        <f t="shared" si="109"/>
        <v>326.95114001245236</v>
      </c>
      <c r="H555">
        <f t="shared" si="117"/>
        <v>1.5292357098384457</v>
      </c>
      <c r="I555" s="4">
        <f t="shared" si="110"/>
        <v>1.9999999999999999E-6</v>
      </c>
      <c r="J555" s="5">
        <f t="shared" si="118"/>
        <v>5.4703211009173772E-7</v>
      </c>
      <c r="K555" s="5">
        <f t="shared" si="119"/>
        <v>4.4557975802425777E-4</v>
      </c>
      <c r="L555" s="5">
        <f t="shared" si="113"/>
        <v>3.7056548771010527E-10</v>
      </c>
      <c r="M555" s="6">
        <f t="shared" si="111"/>
        <v>3.5557752445699421E-6</v>
      </c>
      <c r="N555">
        <f t="shared" si="112"/>
        <v>2.1800000000000001E-4</v>
      </c>
      <c r="O555">
        <f t="shared" si="120"/>
        <v>0.15292357098384457</v>
      </c>
      <c r="P555">
        <f t="shared" si="114"/>
        <v>0.91408445077310996</v>
      </c>
      <c r="Q555">
        <f t="shared" si="115"/>
        <v>0.44695621123946266</v>
      </c>
      <c r="R555">
        <f t="shared" si="116"/>
        <v>0.446956211239464</v>
      </c>
    </row>
    <row r="556" spans="6:18">
      <c r="F556">
        <f t="shared" si="121"/>
        <v>55.400000000000517</v>
      </c>
      <c r="G556">
        <f t="shared" si="109"/>
        <v>326.95114001245236</v>
      </c>
      <c r="H556">
        <f t="shared" si="117"/>
        <v>1.5292357098384457</v>
      </c>
      <c r="I556" s="4">
        <f t="shared" si="110"/>
        <v>1.9999999999999999E-6</v>
      </c>
      <c r="J556" s="5">
        <f t="shared" si="118"/>
        <v>5.4703211009173772E-7</v>
      </c>
      <c r="K556" s="5">
        <f t="shared" si="119"/>
        <v>4.4577975802425777E-4</v>
      </c>
      <c r="L556" s="5">
        <f t="shared" si="113"/>
        <v>3.7106470048022002E-10</v>
      </c>
      <c r="M556" s="6">
        <f t="shared" si="111"/>
        <v>3.5589680047359667E-6</v>
      </c>
      <c r="N556">
        <f t="shared" si="112"/>
        <v>2.1800000000000001E-4</v>
      </c>
      <c r="O556">
        <f t="shared" si="120"/>
        <v>0.15292357098384457</v>
      </c>
      <c r="P556">
        <f t="shared" si="114"/>
        <v>0.91421165119543835</v>
      </c>
      <c r="Q556">
        <f t="shared" si="115"/>
        <v>0.44686379003736959</v>
      </c>
      <c r="R556">
        <f t="shared" si="116"/>
        <v>0.44686379003737092</v>
      </c>
    </row>
    <row r="557" spans="6:18">
      <c r="F557">
        <f t="shared" si="121"/>
        <v>55.500000000000519</v>
      </c>
      <c r="G557">
        <f t="shared" si="109"/>
        <v>326.95114001245236</v>
      </c>
      <c r="H557">
        <f t="shared" si="117"/>
        <v>1.5292357098384457</v>
      </c>
      <c r="I557" s="4">
        <f t="shared" si="110"/>
        <v>1.9999999999999999E-6</v>
      </c>
      <c r="J557" s="5">
        <f t="shared" si="118"/>
        <v>5.4703211009173772E-7</v>
      </c>
      <c r="K557" s="5">
        <f t="shared" si="119"/>
        <v>4.4597975802425778E-4</v>
      </c>
      <c r="L557" s="5">
        <f t="shared" si="113"/>
        <v>3.7156436139702688E-10</v>
      </c>
      <c r="M557" s="6">
        <f t="shared" si="111"/>
        <v>3.5621621976617732E-6</v>
      </c>
      <c r="N557">
        <f t="shared" si="112"/>
        <v>2.1800000000000001E-4</v>
      </c>
      <c r="O557">
        <f t="shared" si="120"/>
        <v>0.15292357098384457</v>
      </c>
      <c r="P557">
        <f t="shared" si="114"/>
        <v>0.91433862334284821</v>
      </c>
      <c r="Q557">
        <f t="shared" si="115"/>
        <v>0.44677153469512176</v>
      </c>
      <c r="R557">
        <f t="shared" si="116"/>
        <v>0.4467715346951231</v>
      </c>
    </row>
    <row r="558" spans="6:18">
      <c r="F558">
        <f t="shared" si="121"/>
        <v>55.60000000000052</v>
      </c>
      <c r="G558">
        <f t="shared" si="109"/>
        <v>326.95114001245236</v>
      </c>
      <c r="H558">
        <f t="shared" si="117"/>
        <v>1.5292357098384457</v>
      </c>
      <c r="I558" s="4">
        <f t="shared" si="110"/>
        <v>1.9999999999999999E-6</v>
      </c>
      <c r="J558" s="5">
        <f t="shared" si="118"/>
        <v>5.4703211009173772E-7</v>
      </c>
      <c r="K558" s="5">
        <f t="shared" si="119"/>
        <v>4.4617975802425778E-4</v>
      </c>
      <c r="L558" s="5">
        <f t="shared" si="113"/>
        <v>3.720644706615878E-10</v>
      </c>
      <c r="M558" s="6">
        <f t="shared" si="111"/>
        <v>3.5653578233473629E-6</v>
      </c>
      <c r="N558">
        <f t="shared" si="112"/>
        <v>2.1800000000000001E-4</v>
      </c>
      <c r="O558">
        <f t="shared" si="120"/>
        <v>0.15292357098384457</v>
      </c>
      <c r="P558">
        <f t="shared" si="114"/>
        <v>0.91446536772719011</v>
      </c>
      <c r="Q558">
        <f t="shared" si="115"/>
        <v>0.44667944484081928</v>
      </c>
      <c r="R558">
        <f t="shared" si="116"/>
        <v>0.44667944484082056</v>
      </c>
    </row>
    <row r="559" spans="6:18">
      <c r="F559">
        <f t="shared" si="121"/>
        <v>55.700000000000522</v>
      </c>
      <c r="G559">
        <f t="shared" si="109"/>
        <v>326.95114001245236</v>
      </c>
      <c r="H559">
        <f t="shared" si="117"/>
        <v>1.5292357098384457</v>
      </c>
      <c r="I559" s="4">
        <f t="shared" si="110"/>
        <v>1.9999999999999999E-6</v>
      </c>
      <c r="J559" s="5">
        <f t="shared" si="118"/>
        <v>5.4703211009173772E-7</v>
      </c>
      <c r="K559" s="5">
        <f t="shared" si="119"/>
        <v>4.4637975802425779E-4</v>
      </c>
      <c r="L559" s="5">
        <f t="shared" si="113"/>
        <v>3.7256502847496477E-10</v>
      </c>
      <c r="M559" s="6">
        <f t="shared" si="111"/>
        <v>3.5685548817927349E-6</v>
      </c>
      <c r="N559">
        <f t="shared" si="112"/>
        <v>2.1800000000000001E-4</v>
      </c>
      <c r="O559">
        <f t="shared" si="120"/>
        <v>0.15292357098384457</v>
      </c>
      <c r="P559">
        <f t="shared" si="114"/>
        <v>0.91459188485893794</v>
      </c>
      <c r="Q559">
        <f t="shared" si="115"/>
        <v>0.44658752010356234</v>
      </c>
      <c r="R559">
        <f t="shared" si="116"/>
        <v>0.44658752010356362</v>
      </c>
    </row>
    <row r="560" spans="6:18">
      <c r="F560">
        <f t="shared" si="121"/>
        <v>55.800000000000523</v>
      </c>
      <c r="G560">
        <f t="shared" si="109"/>
        <v>326.95114001245236</v>
      </c>
      <c r="H560">
        <f t="shared" si="117"/>
        <v>1.5292357098384457</v>
      </c>
      <c r="I560" s="4">
        <f t="shared" si="110"/>
        <v>1.9999999999999999E-6</v>
      </c>
      <c r="J560" s="5">
        <f t="shared" si="118"/>
        <v>5.4703211009173772E-7</v>
      </c>
      <c r="K560" s="5">
        <f t="shared" si="119"/>
        <v>4.4657975802425779E-4</v>
      </c>
      <c r="L560" s="5">
        <f t="shared" si="113"/>
        <v>3.7306603503821962E-10</v>
      </c>
      <c r="M560" s="6">
        <f t="shared" si="111"/>
        <v>3.5717533729978892E-6</v>
      </c>
      <c r="N560">
        <f t="shared" si="112"/>
        <v>2.1800000000000001E-4</v>
      </c>
      <c r="O560">
        <f t="shared" si="120"/>
        <v>0.15292357098384457</v>
      </c>
      <c r="P560">
        <f t="shared" si="114"/>
        <v>0.91471817524719301</v>
      </c>
      <c r="Q560">
        <f t="shared" si="115"/>
        <v>0.44649576011344838</v>
      </c>
      <c r="R560">
        <f t="shared" si="116"/>
        <v>0.4464957601134496</v>
      </c>
    </row>
    <row r="561" spans="6:18">
      <c r="F561">
        <f t="shared" si="121"/>
        <v>55.900000000000524</v>
      </c>
      <c r="G561">
        <f t="shared" si="109"/>
        <v>326.95114001245236</v>
      </c>
      <c r="H561">
        <f t="shared" si="117"/>
        <v>1.5292357098384457</v>
      </c>
      <c r="I561" s="4">
        <f t="shared" si="110"/>
        <v>1.9999999999999999E-6</v>
      </c>
      <c r="J561" s="5">
        <f t="shared" si="118"/>
        <v>5.4703211009173772E-7</v>
      </c>
      <c r="K561" s="5">
        <f t="shared" si="119"/>
        <v>4.467797580242578E-4</v>
      </c>
      <c r="L561" s="5">
        <f t="shared" si="113"/>
        <v>3.7356749055241445E-10</v>
      </c>
      <c r="M561" s="6">
        <f t="shared" si="111"/>
        <v>3.5749532969628279E-6</v>
      </c>
      <c r="N561">
        <f t="shared" si="112"/>
        <v>2.1800000000000001E-4</v>
      </c>
      <c r="O561">
        <f t="shared" si="120"/>
        <v>0.15292357098384457</v>
      </c>
      <c r="P561">
        <f t="shared" si="114"/>
        <v>0.91484423939968873</v>
      </c>
      <c r="Q561">
        <f t="shared" si="115"/>
        <v>0.44640416450156867</v>
      </c>
      <c r="R561">
        <f t="shared" si="116"/>
        <v>0.44640416450156989</v>
      </c>
    </row>
    <row r="562" spans="6:18">
      <c r="F562">
        <f t="shared" si="121"/>
        <v>56.000000000000526</v>
      </c>
      <c r="G562">
        <f t="shared" si="109"/>
        <v>326.95114001245236</v>
      </c>
      <c r="H562">
        <f t="shared" si="117"/>
        <v>1.5292357098384457</v>
      </c>
      <c r="I562" s="4">
        <f t="shared" si="110"/>
        <v>1.9999999999999999E-6</v>
      </c>
      <c r="J562" s="5">
        <f t="shared" si="118"/>
        <v>5.4703211009173772E-7</v>
      </c>
      <c r="K562" s="5">
        <f t="shared" si="119"/>
        <v>4.469797580242578E-4</v>
      </c>
      <c r="L562" s="5">
        <f t="shared" si="113"/>
        <v>3.7406939521861083E-10</v>
      </c>
      <c r="M562" s="6">
        <f t="shared" si="111"/>
        <v>3.578154653687546E-6</v>
      </c>
      <c r="N562">
        <f t="shared" si="112"/>
        <v>2.1800000000000001E-4</v>
      </c>
      <c r="O562">
        <f t="shared" si="120"/>
        <v>0.15292357098384457</v>
      </c>
      <c r="P562">
        <f t="shared" si="114"/>
        <v>0.91497007782279527</v>
      </c>
      <c r="Q562">
        <f t="shared" si="115"/>
        <v>0.44631273290000545</v>
      </c>
      <c r="R562">
        <f t="shared" si="116"/>
        <v>0.44631273290000661</v>
      </c>
    </row>
    <row r="563" spans="6:18">
      <c r="F563">
        <f t="shared" si="121"/>
        <v>56.100000000000527</v>
      </c>
      <c r="G563">
        <f t="shared" si="109"/>
        <v>326.95114001245236</v>
      </c>
      <c r="H563">
        <f t="shared" si="117"/>
        <v>1.5292357098384457</v>
      </c>
      <c r="I563" s="4">
        <f t="shared" si="110"/>
        <v>1.9999999999999999E-6</v>
      </c>
      <c r="J563" s="5">
        <f t="shared" si="118"/>
        <v>5.4703211009173772E-7</v>
      </c>
      <c r="K563" s="5">
        <f t="shared" si="119"/>
        <v>4.4717975802425781E-4</v>
      </c>
      <c r="L563" s="5">
        <f t="shared" si="113"/>
        <v>3.7457174923787117E-10</v>
      </c>
      <c r="M563" s="6">
        <f t="shared" si="111"/>
        <v>3.5813574431720494E-6</v>
      </c>
      <c r="N563">
        <f t="shared" si="112"/>
        <v>2.1800000000000001E-4</v>
      </c>
      <c r="O563">
        <f t="shared" si="120"/>
        <v>0.15292357098384457</v>
      </c>
      <c r="P563">
        <f t="shared" si="114"/>
        <v>0.91509569102152266</v>
      </c>
      <c r="Q563">
        <f t="shared" si="115"/>
        <v>0.44622146494182857</v>
      </c>
      <c r="R563">
        <f t="shared" si="116"/>
        <v>0.44622146494182974</v>
      </c>
    </row>
    <row r="564" spans="6:18">
      <c r="F564">
        <f t="shared" si="121"/>
        <v>56.200000000000529</v>
      </c>
      <c r="G564">
        <f t="shared" si="109"/>
        <v>326.95114001245236</v>
      </c>
      <c r="H564">
        <f t="shared" si="117"/>
        <v>1.5292357098384457</v>
      </c>
      <c r="I564" s="4">
        <f t="shared" si="110"/>
        <v>1.9999999999999999E-6</v>
      </c>
      <c r="J564" s="5">
        <f t="shared" si="118"/>
        <v>5.4703211009173772E-7</v>
      </c>
      <c r="K564" s="5">
        <f t="shared" si="119"/>
        <v>4.4737975802425781E-4</v>
      </c>
      <c r="L564" s="5">
        <f t="shared" si="113"/>
        <v>3.7507455281125699E-10</v>
      </c>
      <c r="M564" s="6">
        <f t="shared" si="111"/>
        <v>3.5845616654163342E-6</v>
      </c>
      <c r="N564">
        <f t="shared" si="112"/>
        <v>2.1800000000000001E-4</v>
      </c>
      <c r="O564">
        <f t="shared" si="120"/>
        <v>0.15292357098384457</v>
      </c>
      <c r="P564">
        <f t="shared" si="114"/>
        <v>0.91522107949952591</v>
      </c>
      <c r="Q564">
        <f t="shared" si="115"/>
        <v>0.44613036026109265</v>
      </c>
      <c r="R564">
        <f t="shared" si="116"/>
        <v>0.44613036026109387</v>
      </c>
    </row>
    <row r="565" spans="6:18">
      <c r="F565">
        <f t="shared" si="121"/>
        <v>56.30000000000053</v>
      </c>
      <c r="G565">
        <f t="shared" si="109"/>
        <v>326.95114001245236</v>
      </c>
      <c r="H565">
        <f t="shared" si="117"/>
        <v>1.5292357098384457</v>
      </c>
      <c r="I565" s="4">
        <f t="shared" si="110"/>
        <v>1.9999999999999999E-6</v>
      </c>
      <c r="J565" s="5">
        <f t="shared" si="118"/>
        <v>5.4703211009173772E-7</v>
      </c>
      <c r="K565" s="5">
        <f t="shared" si="119"/>
        <v>4.4757975802425782E-4</v>
      </c>
      <c r="L565" s="5">
        <f t="shared" si="113"/>
        <v>3.7557780613983049E-10</v>
      </c>
      <c r="M565" s="6">
        <f t="shared" si="111"/>
        <v>3.5877673204204017E-6</v>
      </c>
      <c r="N565">
        <f t="shared" si="112"/>
        <v>2.1800000000000001E-4</v>
      </c>
      <c r="O565">
        <f t="shared" si="120"/>
        <v>0.15292357098384457</v>
      </c>
      <c r="P565">
        <f t="shared" si="114"/>
        <v>0.91534624375910922</v>
      </c>
      <c r="Q565">
        <f t="shared" si="115"/>
        <v>0.44603941849283391</v>
      </c>
      <c r="R565">
        <f t="shared" si="116"/>
        <v>0.44603941849283507</v>
      </c>
    </row>
    <row r="566" spans="6:18">
      <c r="F566">
        <f t="shared" si="121"/>
        <v>56.400000000000531</v>
      </c>
      <c r="G566">
        <f t="shared" si="109"/>
        <v>326.95114001245236</v>
      </c>
      <c r="H566">
        <f t="shared" si="117"/>
        <v>1.5292357098384457</v>
      </c>
      <c r="I566" s="4">
        <f t="shared" si="110"/>
        <v>1.9999999999999999E-6</v>
      </c>
      <c r="J566" s="5">
        <f t="shared" si="118"/>
        <v>5.4703211009173772E-7</v>
      </c>
      <c r="K566" s="5">
        <f t="shared" si="119"/>
        <v>4.4777975802425782E-4</v>
      </c>
      <c r="L566" s="5">
        <f t="shared" si="113"/>
        <v>3.760815094246534E-10</v>
      </c>
      <c r="M566" s="6">
        <f t="shared" si="111"/>
        <v>3.5909744081842516E-6</v>
      </c>
      <c r="N566">
        <f t="shared" si="112"/>
        <v>2.1800000000000001E-4</v>
      </c>
      <c r="O566">
        <f t="shared" si="120"/>
        <v>0.15292357098384457</v>
      </c>
      <c r="P566">
        <f t="shared" si="114"/>
        <v>0.91547118430123042</v>
      </c>
      <c r="Q566">
        <f t="shared" si="115"/>
        <v>0.44594863927306688</v>
      </c>
      <c r="R566">
        <f t="shared" si="116"/>
        <v>0.44594863927306805</v>
      </c>
    </row>
    <row r="567" spans="6:18">
      <c r="F567">
        <f t="shared" si="121"/>
        <v>56.500000000000533</v>
      </c>
      <c r="G567">
        <f t="shared" si="109"/>
        <v>326.95114001245236</v>
      </c>
      <c r="H567">
        <f t="shared" si="117"/>
        <v>1.5292357098384457</v>
      </c>
      <c r="I567" s="4">
        <f t="shared" si="110"/>
        <v>1.9999999999999999E-6</v>
      </c>
      <c r="J567" s="5">
        <f t="shared" si="118"/>
        <v>5.4703211009173772E-7</v>
      </c>
      <c r="K567" s="5">
        <f t="shared" si="119"/>
        <v>4.4797975802425783E-4</v>
      </c>
      <c r="L567" s="5">
        <f t="shared" si="113"/>
        <v>3.7658566286678776E-10</v>
      </c>
      <c r="M567" s="6">
        <f t="shared" si="111"/>
        <v>3.5941829287078838E-6</v>
      </c>
      <c r="N567">
        <f t="shared" si="112"/>
        <v>2.1800000000000001E-4</v>
      </c>
      <c r="O567">
        <f t="shared" si="120"/>
        <v>0.15292357098384457</v>
      </c>
      <c r="P567">
        <f t="shared" si="114"/>
        <v>0.91559590162550397</v>
      </c>
      <c r="Q567">
        <f t="shared" si="115"/>
        <v>0.44585802223878174</v>
      </c>
      <c r="R567">
        <f t="shared" si="116"/>
        <v>0.44585802223878285</v>
      </c>
    </row>
    <row r="568" spans="6:18">
      <c r="F568">
        <f t="shared" si="121"/>
        <v>56.600000000000534</v>
      </c>
      <c r="G568">
        <f t="shared" si="109"/>
        <v>326.95114001245236</v>
      </c>
      <c r="H568">
        <f t="shared" si="117"/>
        <v>1.5292357098384457</v>
      </c>
      <c r="I568" s="4">
        <f t="shared" si="110"/>
        <v>1.9999999999999999E-6</v>
      </c>
      <c r="J568" s="5">
        <f t="shared" si="118"/>
        <v>5.4703211009173772E-7</v>
      </c>
      <c r="K568" s="5">
        <f t="shared" si="119"/>
        <v>4.4817975802425783E-4</v>
      </c>
      <c r="L568" s="5">
        <f t="shared" si="113"/>
        <v>3.7709026666729557E-10</v>
      </c>
      <c r="M568" s="6">
        <f t="shared" si="111"/>
        <v>3.5973928819912996E-6</v>
      </c>
      <c r="N568">
        <f t="shared" si="112"/>
        <v>2.1800000000000001E-4</v>
      </c>
      <c r="O568">
        <f t="shared" si="120"/>
        <v>0.15292357098384457</v>
      </c>
      <c r="P568">
        <f t="shared" si="114"/>
        <v>0.91572039623020718</v>
      </c>
      <c r="Q568">
        <f t="shared" si="115"/>
        <v>0.44576756702794085</v>
      </c>
      <c r="R568">
        <f t="shared" si="116"/>
        <v>0.44576756702794196</v>
      </c>
    </row>
    <row r="569" spans="6:18">
      <c r="F569">
        <f t="shared" si="121"/>
        <v>56.700000000000536</v>
      </c>
      <c r="G569">
        <f t="shared" si="109"/>
        <v>326.95114001245236</v>
      </c>
      <c r="H569">
        <f t="shared" si="117"/>
        <v>1.5292357098384457</v>
      </c>
      <c r="I569" s="4">
        <f t="shared" si="110"/>
        <v>1.9999999999999999E-6</v>
      </c>
      <c r="J569" s="5">
        <f t="shared" si="118"/>
        <v>5.4703211009173772E-7</v>
      </c>
      <c r="K569" s="5">
        <f t="shared" si="119"/>
        <v>4.4837975802425784E-4</v>
      </c>
      <c r="L569" s="5">
        <f t="shared" si="113"/>
        <v>3.7759532102723859E-10</v>
      </c>
      <c r="M569" s="6">
        <f t="shared" si="111"/>
        <v>3.6006042680344972E-6</v>
      </c>
      <c r="N569">
        <f t="shared" si="112"/>
        <v>2.1800000000000001E-4</v>
      </c>
      <c r="O569">
        <f t="shared" si="120"/>
        <v>0.15292357098384457</v>
      </c>
      <c r="P569">
        <f t="shared" si="114"/>
        <v>0.91584466861228175</v>
      </c>
      <c r="Q569">
        <f t="shared" si="115"/>
        <v>0.44567727327947615</v>
      </c>
      <c r="R569">
        <f t="shared" si="116"/>
        <v>0.44567727327947726</v>
      </c>
    </row>
    <row r="570" spans="6:18">
      <c r="F570">
        <f t="shared" si="121"/>
        <v>56.800000000000537</v>
      </c>
      <c r="G570">
        <f t="shared" si="109"/>
        <v>326.95114001245236</v>
      </c>
      <c r="H570">
        <f t="shared" si="117"/>
        <v>1.5292357098384457</v>
      </c>
      <c r="I570" s="4">
        <f t="shared" si="110"/>
        <v>1.9999999999999999E-6</v>
      </c>
      <c r="J570" s="5">
        <f t="shared" si="118"/>
        <v>5.4703211009173772E-7</v>
      </c>
      <c r="K570" s="5">
        <f t="shared" si="119"/>
        <v>4.4857975802425784E-4</v>
      </c>
      <c r="L570" s="5">
        <f t="shared" si="113"/>
        <v>3.7810082614767885E-10</v>
      </c>
      <c r="M570" s="6">
        <f t="shared" si="111"/>
        <v>3.6038170868374776E-6</v>
      </c>
      <c r="N570">
        <f t="shared" si="112"/>
        <v>2.1800000000000001E-4</v>
      </c>
      <c r="O570">
        <f t="shared" si="120"/>
        <v>0.15292357098384457</v>
      </c>
      <c r="P570">
        <f t="shared" si="114"/>
        <v>0.91596871926734069</v>
      </c>
      <c r="Q570">
        <f t="shared" si="115"/>
        <v>0.44558714063328575</v>
      </c>
      <c r="R570">
        <f t="shared" si="116"/>
        <v>0.44558714063328686</v>
      </c>
    </row>
    <row r="571" spans="6:18">
      <c r="F571">
        <f t="shared" si="121"/>
        <v>56.900000000000539</v>
      </c>
      <c r="G571">
        <f t="shared" si="109"/>
        <v>326.95114001245236</v>
      </c>
      <c r="H571">
        <f t="shared" si="117"/>
        <v>1.5292357098384457</v>
      </c>
      <c r="I571" s="4">
        <f t="shared" si="110"/>
        <v>1.9999999999999999E-6</v>
      </c>
      <c r="J571" s="5">
        <f t="shared" si="118"/>
        <v>5.4703211009173772E-7</v>
      </c>
      <c r="K571" s="5">
        <f t="shared" si="119"/>
        <v>4.4877975802425785E-4</v>
      </c>
      <c r="L571" s="5">
        <f t="shared" si="113"/>
        <v>3.7860678222967829E-10</v>
      </c>
      <c r="M571" s="6">
        <f t="shared" si="111"/>
        <v>3.6070313384002408E-6</v>
      </c>
      <c r="N571">
        <f t="shared" si="112"/>
        <v>2.1800000000000001E-4</v>
      </c>
      <c r="O571">
        <f t="shared" si="120"/>
        <v>0.15292357098384457</v>
      </c>
      <c r="P571">
        <f t="shared" si="114"/>
        <v>0.9160925486896706</v>
      </c>
      <c r="Q571">
        <f t="shared" si="115"/>
        <v>0.44549716873023115</v>
      </c>
      <c r="R571">
        <f t="shared" si="116"/>
        <v>0.44549716873023221</v>
      </c>
    </row>
    <row r="572" spans="6:18">
      <c r="F572">
        <f t="shared" si="121"/>
        <v>57.00000000000054</v>
      </c>
      <c r="G572">
        <f t="shared" si="109"/>
        <v>326.95114001245236</v>
      </c>
      <c r="H572">
        <f t="shared" si="117"/>
        <v>1.5292357098384457</v>
      </c>
      <c r="I572" s="4">
        <f t="shared" si="110"/>
        <v>1.9999999999999999E-6</v>
      </c>
      <c r="J572" s="5">
        <f t="shared" si="118"/>
        <v>5.4703211009173772E-7</v>
      </c>
      <c r="K572" s="5">
        <f t="shared" si="119"/>
        <v>4.4897975802425785E-4</v>
      </c>
      <c r="L572" s="5">
        <f t="shared" si="113"/>
        <v>3.7911318947429885E-10</v>
      </c>
      <c r="M572" s="6">
        <f t="shared" si="111"/>
        <v>3.6102470227227862E-6</v>
      </c>
      <c r="N572">
        <f t="shared" si="112"/>
        <v>2.1800000000000001E-4</v>
      </c>
      <c r="O572">
        <f t="shared" si="120"/>
        <v>0.15292357098384457</v>
      </c>
      <c r="P572">
        <f t="shared" si="114"/>
        <v>0.91621615737223672</v>
      </c>
      <c r="Q572">
        <f t="shared" si="115"/>
        <v>0.44540735721213409</v>
      </c>
      <c r="R572">
        <f t="shared" si="116"/>
        <v>0.44540735721213515</v>
      </c>
    </row>
    <row r="573" spans="6:18">
      <c r="F573">
        <f t="shared" si="121"/>
        <v>57.100000000000541</v>
      </c>
      <c r="G573">
        <f t="shared" si="109"/>
        <v>326.95114001245236</v>
      </c>
      <c r="H573">
        <f t="shared" si="117"/>
        <v>1.5292357098384457</v>
      </c>
      <c r="I573" s="4">
        <f t="shared" si="110"/>
        <v>1.9999999999999999E-6</v>
      </c>
      <c r="J573" s="5">
        <f t="shared" si="118"/>
        <v>5.4703211009173772E-7</v>
      </c>
      <c r="K573" s="5">
        <f t="shared" si="119"/>
        <v>4.4917975802425785E-4</v>
      </c>
      <c r="L573" s="5">
        <f t="shared" si="113"/>
        <v>3.7962004808260236E-10</v>
      </c>
      <c r="M573" s="6">
        <f t="shared" si="111"/>
        <v>3.6134641398051144E-6</v>
      </c>
      <c r="N573">
        <f t="shared" si="112"/>
        <v>2.1800000000000001E-4</v>
      </c>
      <c r="O573">
        <f t="shared" si="120"/>
        <v>0.15292357098384457</v>
      </c>
      <c r="P573">
        <f t="shared" si="114"/>
        <v>0.91633954580668597</v>
      </c>
      <c r="Q573">
        <f t="shared" si="115"/>
        <v>0.44531770572177365</v>
      </c>
      <c r="R573">
        <f t="shared" si="116"/>
        <v>0.4453177057217747</v>
      </c>
    </row>
    <row r="574" spans="6:18">
      <c r="F574">
        <f t="shared" si="121"/>
        <v>57.200000000000543</v>
      </c>
      <c r="G574">
        <f t="shared" si="109"/>
        <v>326.95114001245236</v>
      </c>
      <c r="H574">
        <f t="shared" si="117"/>
        <v>1.5292357098384457</v>
      </c>
      <c r="I574" s="4">
        <f t="shared" si="110"/>
        <v>1.9999999999999999E-6</v>
      </c>
      <c r="J574" s="5">
        <f t="shared" si="118"/>
        <v>5.4703211009173772E-7</v>
      </c>
      <c r="K574" s="5">
        <f t="shared" si="119"/>
        <v>4.4937975802425786E-4</v>
      </c>
      <c r="L574" s="5">
        <f t="shared" si="113"/>
        <v>3.8012735825565082E-10</v>
      </c>
      <c r="M574" s="6">
        <f t="shared" si="111"/>
        <v>3.6166826896472249E-6</v>
      </c>
      <c r="N574">
        <f t="shared" si="112"/>
        <v>2.1800000000000001E-4</v>
      </c>
      <c r="O574">
        <f t="shared" si="120"/>
        <v>0.15292357098384457</v>
      </c>
      <c r="P574">
        <f t="shared" si="114"/>
        <v>0.91646271448335304</v>
      </c>
      <c r="Q574">
        <f t="shared" si="115"/>
        <v>0.44522821390288325</v>
      </c>
      <c r="R574">
        <f t="shared" si="116"/>
        <v>0.44522821390288436</v>
      </c>
    </row>
    <row r="575" spans="6:18">
      <c r="F575">
        <f t="shared" si="121"/>
        <v>57.300000000000544</v>
      </c>
      <c r="G575">
        <f t="shared" si="109"/>
        <v>326.95114001245236</v>
      </c>
      <c r="H575">
        <f t="shared" si="117"/>
        <v>1.5292357098384457</v>
      </c>
      <c r="I575" s="4">
        <f t="shared" si="110"/>
        <v>1.9999999999999999E-6</v>
      </c>
      <c r="J575" s="5">
        <f t="shared" si="118"/>
        <v>5.4703211009173772E-7</v>
      </c>
      <c r="K575" s="5">
        <f t="shared" si="119"/>
        <v>4.4957975802425786E-4</v>
      </c>
      <c r="L575" s="5">
        <f t="shared" si="113"/>
        <v>3.8063512019450621E-10</v>
      </c>
      <c r="M575" s="6">
        <f t="shared" si="111"/>
        <v>3.619902672249119E-6</v>
      </c>
      <c r="N575">
        <f t="shared" si="112"/>
        <v>2.1800000000000001E-4</v>
      </c>
      <c r="O575">
        <f t="shared" si="120"/>
        <v>0.15292357098384457</v>
      </c>
      <c r="P575">
        <f t="shared" si="114"/>
        <v>0.91658566389126217</v>
      </c>
      <c r="Q575">
        <f t="shared" si="115"/>
        <v>0.44513888140014779</v>
      </c>
      <c r="R575">
        <f t="shared" si="116"/>
        <v>0.44513888140014884</v>
      </c>
    </row>
    <row r="576" spans="6:18">
      <c r="F576">
        <f t="shared" si="121"/>
        <v>57.400000000000546</v>
      </c>
      <c r="G576">
        <f t="shared" si="109"/>
        <v>326.95114001245236</v>
      </c>
      <c r="H576">
        <f t="shared" si="117"/>
        <v>1.5292357098384457</v>
      </c>
      <c r="I576" s="4">
        <f t="shared" si="110"/>
        <v>1.9999999999999999E-6</v>
      </c>
      <c r="J576" s="5">
        <f t="shared" si="118"/>
        <v>5.4703211009173772E-7</v>
      </c>
      <c r="K576" s="5">
        <f t="shared" si="119"/>
        <v>4.4977975802425787E-4</v>
      </c>
      <c r="L576" s="5">
        <f t="shared" si="113"/>
        <v>3.8114333410023032E-10</v>
      </c>
      <c r="M576" s="6">
        <f t="shared" si="111"/>
        <v>3.6231240876107941E-6</v>
      </c>
      <c r="N576">
        <f t="shared" si="112"/>
        <v>2.1800000000000001E-4</v>
      </c>
      <c r="O576">
        <f t="shared" si="120"/>
        <v>0.15292357098384457</v>
      </c>
      <c r="P576">
        <f t="shared" si="114"/>
        <v>0.91670839451813302</v>
      </c>
      <c r="Q576">
        <f t="shared" si="115"/>
        <v>0.44504970785920028</v>
      </c>
      <c r="R576">
        <f t="shared" si="116"/>
        <v>0.44504970785920134</v>
      </c>
    </row>
    <row r="577" spans="6:18">
      <c r="F577">
        <f t="shared" si="121"/>
        <v>57.500000000000547</v>
      </c>
      <c r="G577">
        <f t="shared" si="109"/>
        <v>326.95114001245236</v>
      </c>
      <c r="H577">
        <f t="shared" si="117"/>
        <v>1.5292357098384457</v>
      </c>
      <c r="I577" s="4">
        <f t="shared" si="110"/>
        <v>1.9999999999999999E-6</v>
      </c>
      <c r="J577" s="5">
        <f t="shared" si="118"/>
        <v>5.4703211009173772E-7</v>
      </c>
      <c r="K577" s="5">
        <f t="shared" si="119"/>
        <v>4.4997975802425787E-4</v>
      </c>
      <c r="L577" s="5">
        <f t="shared" si="113"/>
        <v>3.8165200017388519E-10</v>
      </c>
      <c r="M577" s="6">
        <f t="shared" si="111"/>
        <v>3.6263469357322524E-6</v>
      </c>
      <c r="N577">
        <f t="shared" si="112"/>
        <v>2.1800000000000001E-4</v>
      </c>
      <c r="O577">
        <f t="shared" si="120"/>
        <v>0.15292357098384457</v>
      </c>
      <c r="P577">
        <f t="shared" si="114"/>
        <v>0.91683090685038338</v>
      </c>
      <c r="Q577">
        <f t="shared" si="115"/>
        <v>0.44496069292661938</v>
      </c>
      <c r="R577">
        <f t="shared" si="116"/>
        <v>0.44496069292662044</v>
      </c>
    </row>
    <row r="578" spans="6:18">
      <c r="F578">
        <f t="shared" si="121"/>
        <v>57.600000000000549</v>
      </c>
      <c r="G578">
        <f t="shared" ref="G578:G641" si="122">Tc+R_*F578</f>
        <v>326.95114001245236</v>
      </c>
      <c r="H578">
        <f t="shared" si="117"/>
        <v>1.5292357098384457</v>
      </c>
      <c r="I578" s="4">
        <f t="shared" ref="I578:I641" si="123">we</f>
        <v>1.9999999999999999E-6</v>
      </c>
      <c r="J578" s="5">
        <f t="shared" si="118"/>
        <v>5.4703211009173772E-7</v>
      </c>
      <c r="K578" s="5">
        <f t="shared" si="119"/>
        <v>4.5017975802425788E-4</v>
      </c>
      <c r="L578" s="5">
        <f t="shared" si="113"/>
        <v>3.8216111861653275E-10</v>
      </c>
      <c r="M578" s="6">
        <f t="shared" ref="M578:M641" si="124">f2_*f3_/f1_/K578*L578</f>
        <v>3.6295712166134938E-6</v>
      </c>
      <c r="N578">
        <f t="shared" ref="N578:N641" si="125">del_dl</f>
        <v>2.1800000000000001E-4</v>
      </c>
      <c r="O578">
        <f t="shared" si="120"/>
        <v>0.15292357098384457</v>
      </c>
      <c r="P578">
        <f t="shared" si="114"/>
        <v>0.9169532013731343</v>
      </c>
      <c r="Q578">
        <f t="shared" si="115"/>
        <v>0.44487183624992621</v>
      </c>
      <c r="R578">
        <f t="shared" si="116"/>
        <v>0.44487183624992727</v>
      </c>
    </row>
    <row r="579" spans="6:18">
      <c r="F579">
        <f t="shared" si="121"/>
        <v>57.70000000000055</v>
      </c>
      <c r="G579">
        <f t="shared" si="122"/>
        <v>326.95114001245236</v>
      </c>
      <c r="H579">
        <f t="shared" si="117"/>
        <v>1.5292357098384457</v>
      </c>
      <c r="I579" s="4">
        <f t="shared" si="123"/>
        <v>1.9999999999999999E-6</v>
      </c>
      <c r="J579" s="5">
        <f t="shared" si="118"/>
        <v>5.4703211009173772E-7</v>
      </c>
      <c r="K579" s="5">
        <f t="shared" si="119"/>
        <v>4.5037975802425788E-4</v>
      </c>
      <c r="L579" s="5">
        <f t="shared" ref="L579:L642" si="126">K579^3*4/3*PI()</f>
        <v>3.8267068962923491E-10</v>
      </c>
      <c r="M579" s="6">
        <f t="shared" si="124"/>
        <v>3.6327969302545172E-6</v>
      </c>
      <c r="N579">
        <f t="shared" si="125"/>
        <v>2.1800000000000001E-4</v>
      </c>
      <c r="O579">
        <f t="shared" si="120"/>
        <v>0.15292357098384457</v>
      </c>
      <c r="P579">
        <f t="shared" ref="P579:P642" si="127">R579*O579+(1-R579)*H579</f>
        <v>0.91707527857021387</v>
      </c>
      <c r="Q579">
        <f t="shared" ref="Q579:Q642" si="128">Q578+pl/ps*Dl/N578*((Tc-Tf)/ml-Co)/H578/(1-kpart)*M578*dt/L578-Q578*3/K578*we*dt</f>
        <v>0.44478313747758147</v>
      </c>
      <c r="R579">
        <f t="shared" ref="R579:R642" si="129">esidtGeral(R578,K578,MAX(I578,J578),pl,ps,kpart,H578,(H579-H578)/dt,M578,L578,Dl,N578,Co,dt)</f>
        <v>0.44478313747758252</v>
      </c>
    </row>
    <row r="580" spans="6:18">
      <c r="F580">
        <f t="shared" si="121"/>
        <v>57.800000000000551</v>
      </c>
      <c r="G580">
        <f t="shared" si="122"/>
        <v>326.95114001245236</v>
      </c>
      <c r="H580">
        <f t="shared" si="117"/>
        <v>1.5292357098384457</v>
      </c>
      <c r="I580" s="4">
        <f t="shared" si="123"/>
        <v>1.9999999999999999E-6</v>
      </c>
      <c r="J580" s="5">
        <f t="shared" si="118"/>
        <v>5.4703211009173772E-7</v>
      </c>
      <c r="K580" s="5">
        <f t="shared" si="119"/>
        <v>4.5057975802425789E-4</v>
      </c>
      <c r="L580" s="5">
        <f t="shared" si="126"/>
        <v>3.8318071341305358E-10</v>
      </c>
      <c r="M580" s="6">
        <f t="shared" si="124"/>
        <v>3.6360240766553236E-6</v>
      </c>
      <c r="N580">
        <f t="shared" si="125"/>
        <v>2.1800000000000001E-4</v>
      </c>
      <c r="O580">
        <f t="shared" si="120"/>
        <v>0.15292357098384457</v>
      </c>
      <c r="P580">
        <f t="shared" si="127"/>
        <v>0.91719713892416088</v>
      </c>
      <c r="Q580">
        <f t="shared" si="128"/>
        <v>0.44469459625898244</v>
      </c>
      <c r="R580">
        <f t="shared" si="129"/>
        <v>0.4446945962589835</v>
      </c>
    </row>
    <row r="581" spans="6:18">
      <c r="F581">
        <f t="shared" si="121"/>
        <v>57.900000000000553</v>
      </c>
      <c r="G581">
        <f t="shared" si="122"/>
        <v>326.95114001245236</v>
      </c>
      <c r="H581">
        <f t="shared" si="117"/>
        <v>1.5292357098384457</v>
      </c>
      <c r="I581" s="4">
        <f t="shared" si="123"/>
        <v>1.9999999999999999E-6</v>
      </c>
      <c r="J581" s="5">
        <f t="shared" si="118"/>
        <v>5.4703211009173772E-7</v>
      </c>
      <c r="K581" s="5">
        <f t="shared" si="119"/>
        <v>4.5077975802425789E-4</v>
      </c>
      <c r="L581" s="5">
        <f t="shared" si="126"/>
        <v>3.8369119016905067E-10</v>
      </c>
      <c r="M581" s="6">
        <f t="shared" si="124"/>
        <v>3.6392526558159116E-6</v>
      </c>
      <c r="N581">
        <f t="shared" si="125"/>
        <v>2.1800000000000001E-4</v>
      </c>
      <c r="O581">
        <f t="shared" si="120"/>
        <v>0.15292357098384457</v>
      </c>
      <c r="P581">
        <f t="shared" si="127"/>
        <v>0.91731878291622859</v>
      </c>
      <c r="Q581">
        <f t="shared" si="128"/>
        <v>0.44460621224446023</v>
      </c>
      <c r="R581">
        <f t="shared" si="129"/>
        <v>0.44460621224446123</v>
      </c>
    </row>
    <row r="582" spans="6:18">
      <c r="F582">
        <f t="shared" si="121"/>
        <v>58.000000000000554</v>
      </c>
      <c r="G582">
        <f t="shared" si="122"/>
        <v>326.95114001245236</v>
      </c>
      <c r="H582">
        <f t="shared" si="117"/>
        <v>1.5292357098384457</v>
      </c>
      <c r="I582" s="4">
        <f t="shared" si="123"/>
        <v>1.9999999999999999E-6</v>
      </c>
      <c r="J582" s="5">
        <f t="shared" si="118"/>
        <v>5.4703211009173772E-7</v>
      </c>
      <c r="K582" s="5">
        <f t="shared" si="119"/>
        <v>4.509797580242579E-4</v>
      </c>
      <c r="L582" s="5">
        <f t="shared" si="126"/>
        <v>3.842021200982882E-10</v>
      </c>
      <c r="M582" s="6">
        <f t="shared" si="124"/>
        <v>3.642482667736284E-6</v>
      </c>
      <c r="N582">
        <f t="shared" si="125"/>
        <v>2.1800000000000001E-4</v>
      </c>
      <c r="O582">
        <f t="shared" si="120"/>
        <v>0.15292357098384457</v>
      </c>
      <c r="P582">
        <f t="shared" si="127"/>
        <v>0.91744021102638951</v>
      </c>
      <c r="Q582">
        <f t="shared" si="128"/>
        <v>0.44451798508527668</v>
      </c>
      <c r="R582">
        <f t="shared" si="129"/>
        <v>0.44451798508527768</v>
      </c>
    </row>
    <row r="583" spans="6:18">
      <c r="F583">
        <f t="shared" si="121"/>
        <v>58.100000000000556</v>
      </c>
      <c r="G583">
        <f t="shared" si="122"/>
        <v>326.95114001245236</v>
      </c>
      <c r="H583">
        <f t="shared" si="117"/>
        <v>1.5292357098384457</v>
      </c>
      <c r="I583" s="4">
        <f t="shared" si="123"/>
        <v>1.9999999999999999E-6</v>
      </c>
      <c r="J583" s="5">
        <f t="shared" si="118"/>
        <v>5.4703211009173772E-7</v>
      </c>
      <c r="K583" s="5">
        <f t="shared" si="119"/>
        <v>4.511797580242579E-4</v>
      </c>
      <c r="L583" s="5">
        <f t="shared" si="126"/>
        <v>3.8471350340182808E-10</v>
      </c>
      <c r="M583" s="6">
        <f t="shared" si="124"/>
        <v>3.6457141124164379E-6</v>
      </c>
      <c r="N583">
        <f t="shared" si="125"/>
        <v>2.1800000000000001E-4</v>
      </c>
      <c r="O583">
        <f t="shared" si="120"/>
        <v>0.15292357098384457</v>
      </c>
      <c r="P583">
        <f t="shared" si="127"/>
        <v>0.91756142373333904</v>
      </c>
      <c r="Q583">
        <f t="shared" si="128"/>
        <v>0.44442991443362168</v>
      </c>
      <c r="R583">
        <f t="shared" si="129"/>
        <v>0.44442991443362267</v>
      </c>
    </row>
    <row r="584" spans="6:18">
      <c r="F584">
        <f t="shared" si="121"/>
        <v>58.200000000000557</v>
      </c>
      <c r="G584">
        <f t="shared" si="122"/>
        <v>326.95114001245236</v>
      </c>
      <c r="H584">
        <f t="shared" si="117"/>
        <v>1.5292357098384457</v>
      </c>
      <c r="I584" s="4">
        <f t="shared" si="123"/>
        <v>1.9999999999999999E-6</v>
      </c>
      <c r="J584" s="5">
        <f t="shared" si="118"/>
        <v>5.4703211009173772E-7</v>
      </c>
      <c r="K584" s="5">
        <f t="shared" si="119"/>
        <v>4.5137975802425791E-4</v>
      </c>
      <c r="L584" s="5">
        <f t="shared" si="126"/>
        <v>3.8522534028073212E-10</v>
      </c>
      <c r="M584" s="6">
        <f t="shared" si="124"/>
        <v>3.648946989856374E-6</v>
      </c>
      <c r="N584">
        <f t="shared" si="125"/>
        <v>2.1800000000000001E-4</v>
      </c>
      <c r="O584">
        <f t="shared" si="120"/>
        <v>0.15292357098384457</v>
      </c>
      <c r="P584">
        <f t="shared" si="127"/>
        <v>0.91768242151449964</v>
      </c>
      <c r="Q584">
        <f t="shared" si="128"/>
        <v>0.44434199994261009</v>
      </c>
      <c r="R584">
        <f t="shared" si="129"/>
        <v>0.44434199994261109</v>
      </c>
    </row>
    <row r="585" spans="6:18">
      <c r="F585">
        <f t="shared" si="121"/>
        <v>58.300000000000558</v>
      </c>
      <c r="G585">
        <f t="shared" si="122"/>
        <v>326.95114001245236</v>
      </c>
      <c r="H585">
        <f t="shared" si="117"/>
        <v>1.5292357098384457</v>
      </c>
      <c r="I585" s="4">
        <f t="shared" si="123"/>
        <v>1.9999999999999999E-6</v>
      </c>
      <c r="J585" s="5">
        <f t="shared" si="118"/>
        <v>5.4703211009173772E-7</v>
      </c>
      <c r="K585" s="5">
        <f t="shared" si="119"/>
        <v>4.5157975802425791E-4</v>
      </c>
      <c r="L585" s="5">
        <f t="shared" si="126"/>
        <v>3.8573763093606234E-10</v>
      </c>
      <c r="M585" s="6">
        <f t="shared" si="124"/>
        <v>3.6521813000560938E-6</v>
      </c>
      <c r="N585">
        <f t="shared" si="125"/>
        <v>2.1800000000000001E-4</v>
      </c>
      <c r="O585">
        <f t="shared" si="120"/>
        <v>0.15292357098384457</v>
      </c>
      <c r="P585">
        <f t="shared" si="127"/>
        <v>0.91780320484602396</v>
      </c>
      <c r="Q585">
        <f t="shared" si="128"/>
        <v>0.4442542412662791</v>
      </c>
      <c r="R585">
        <f t="shared" si="129"/>
        <v>0.44425424126628005</v>
      </c>
    </row>
    <row r="586" spans="6:18">
      <c r="F586">
        <f t="shared" si="121"/>
        <v>58.40000000000056</v>
      </c>
      <c r="G586">
        <f t="shared" si="122"/>
        <v>326.95114001245236</v>
      </c>
      <c r="H586">
        <f t="shared" si="117"/>
        <v>1.5292357098384457</v>
      </c>
      <c r="I586" s="4">
        <f t="shared" si="123"/>
        <v>1.9999999999999999E-6</v>
      </c>
      <c r="J586" s="5">
        <f t="shared" si="118"/>
        <v>5.4703211009173772E-7</v>
      </c>
      <c r="K586" s="5">
        <f t="shared" si="119"/>
        <v>4.5177975802425792E-4</v>
      </c>
      <c r="L586" s="5">
        <f t="shared" si="126"/>
        <v>3.862503755688807E-10</v>
      </c>
      <c r="M586" s="6">
        <f t="shared" si="124"/>
        <v>3.655417043015595E-6</v>
      </c>
      <c r="N586">
        <f t="shared" si="125"/>
        <v>2.1800000000000001E-4</v>
      </c>
      <c r="O586">
        <f t="shared" si="120"/>
        <v>0.15292357098384457</v>
      </c>
      <c r="P586">
        <f t="shared" si="127"/>
        <v>0.91792377420279925</v>
      </c>
      <c r="Q586">
        <f t="shared" si="128"/>
        <v>0.44416663805958512</v>
      </c>
      <c r="R586">
        <f t="shared" si="129"/>
        <v>0.44416663805958606</v>
      </c>
    </row>
    <row r="587" spans="6:18">
      <c r="F587">
        <f t="shared" si="121"/>
        <v>58.500000000000561</v>
      </c>
      <c r="G587">
        <f t="shared" si="122"/>
        <v>326.95114001245236</v>
      </c>
      <c r="H587">
        <f t="shared" si="117"/>
        <v>1.5292357098384457</v>
      </c>
      <c r="I587" s="4">
        <f t="shared" si="123"/>
        <v>1.9999999999999999E-6</v>
      </c>
      <c r="J587" s="5">
        <f t="shared" si="118"/>
        <v>5.4703211009173772E-7</v>
      </c>
      <c r="K587" s="5">
        <f t="shared" si="119"/>
        <v>4.5197975802425792E-4</v>
      </c>
      <c r="L587" s="5">
        <f t="shared" si="126"/>
        <v>3.8676357438024896E-10</v>
      </c>
      <c r="M587" s="6">
        <f t="shared" si="124"/>
        <v>3.6586542187348785E-6</v>
      </c>
      <c r="N587">
        <f t="shared" si="125"/>
        <v>2.1800000000000001E-4</v>
      </c>
      <c r="O587">
        <f t="shared" si="120"/>
        <v>0.15292357098384457</v>
      </c>
      <c r="P587">
        <f t="shared" si="127"/>
        <v>0.91804413005845242</v>
      </c>
      <c r="Q587">
        <f t="shared" si="128"/>
        <v>0.44407918997840107</v>
      </c>
      <c r="R587">
        <f t="shared" si="129"/>
        <v>0.44407918997840201</v>
      </c>
    </row>
    <row r="588" spans="6:18">
      <c r="F588">
        <f t="shared" si="121"/>
        <v>58.600000000000563</v>
      </c>
      <c r="G588">
        <f t="shared" si="122"/>
        <v>326.95114001245236</v>
      </c>
      <c r="H588">
        <f t="shared" si="117"/>
        <v>1.5292357098384457</v>
      </c>
      <c r="I588" s="4">
        <f t="shared" si="123"/>
        <v>1.9999999999999999E-6</v>
      </c>
      <c r="J588" s="5">
        <f t="shared" si="118"/>
        <v>5.4703211009173772E-7</v>
      </c>
      <c r="K588" s="5">
        <f t="shared" si="119"/>
        <v>4.5217975802425793E-4</v>
      </c>
      <c r="L588" s="5">
        <f t="shared" si="126"/>
        <v>3.8727722757122928E-10</v>
      </c>
      <c r="M588" s="6">
        <f t="shared" si="124"/>
        <v>3.6618928272139452E-6</v>
      </c>
      <c r="N588">
        <f t="shared" si="125"/>
        <v>2.1800000000000001E-4</v>
      </c>
      <c r="O588">
        <f t="shared" si="120"/>
        <v>0.15292357098384457</v>
      </c>
      <c r="P588">
        <f t="shared" si="127"/>
        <v>0.91816427288535196</v>
      </c>
      <c r="Q588">
        <f t="shared" si="128"/>
        <v>0.44399189667951361</v>
      </c>
      <c r="R588">
        <f t="shared" si="129"/>
        <v>0.44399189667951455</v>
      </c>
    </row>
    <row r="589" spans="6:18">
      <c r="F589">
        <f t="shared" si="121"/>
        <v>58.700000000000564</v>
      </c>
      <c r="G589">
        <f t="shared" si="122"/>
        <v>326.95114001245236</v>
      </c>
      <c r="H589">
        <f t="shared" si="117"/>
        <v>1.5292357098384457</v>
      </c>
      <c r="I589" s="4">
        <f t="shared" si="123"/>
        <v>1.9999999999999999E-6</v>
      </c>
      <c r="J589" s="5">
        <f t="shared" si="118"/>
        <v>5.4703211009173772E-7</v>
      </c>
      <c r="K589" s="5">
        <f t="shared" si="119"/>
        <v>4.5237975802425793E-4</v>
      </c>
      <c r="L589" s="5">
        <f t="shared" si="126"/>
        <v>3.8779133534288354E-10</v>
      </c>
      <c r="M589" s="6">
        <f t="shared" si="124"/>
        <v>3.6651328684527951E-6</v>
      </c>
      <c r="N589">
        <f t="shared" si="125"/>
        <v>2.1800000000000001E-4</v>
      </c>
      <c r="O589">
        <f t="shared" si="120"/>
        <v>0.15292357098384457</v>
      </c>
      <c r="P589">
        <f t="shared" si="127"/>
        <v>0.91828420315461301</v>
      </c>
      <c r="Q589">
        <f t="shared" si="128"/>
        <v>0.44390475782062011</v>
      </c>
      <c r="R589">
        <f t="shared" si="129"/>
        <v>0.44390475782062105</v>
      </c>
    </row>
    <row r="590" spans="6:18">
      <c r="F590">
        <f t="shared" si="121"/>
        <v>58.800000000000566</v>
      </c>
      <c r="G590">
        <f t="shared" si="122"/>
        <v>326.95114001245236</v>
      </c>
      <c r="H590">
        <f t="shared" si="117"/>
        <v>1.5292357098384457</v>
      </c>
      <c r="I590" s="4">
        <f t="shared" si="123"/>
        <v>1.9999999999999999E-6</v>
      </c>
      <c r="J590" s="5">
        <f t="shared" si="118"/>
        <v>5.4703211009173772E-7</v>
      </c>
      <c r="K590" s="5">
        <f t="shared" si="119"/>
        <v>4.5257975802425794E-4</v>
      </c>
      <c r="L590" s="5">
        <f t="shared" si="126"/>
        <v>3.8830589789627359E-10</v>
      </c>
      <c r="M590" s="6">
        <f t="shared" si="124"/>
        <v>3.6683743424514273E-6</v>
      </c>
      <c r="N590">
        <f t="shared" si="125"/>
        <v>2.1800000000000001E-4</v>
      </c>
      <c r="O590">
        <f t="shared" si="120"/>
        <v>0.15292357098384457</v>
      </c>
      <c r="P590">
        <f t="shared" si="127"/>
        <v>0.91840392133610105</v>
      </c>
      <c r="Q590">
        <f t="shared" si="128"/>
        <v>0.44381777306032605</v>
      </c>
      <c r="R590">
        <f t="shared" si="129"/>
        <v>0.44381777306032699</v>
      </c>
    </row>
    <row r="591" spans="6:18">
      <c r="F591">
        <f t="shared" si="121"/>
        <v>58.900000000000567</v>
      </c>
      <c r="G591">
        <f t="shared" si="122"/>
        <v>326.95114001245236</v>
      </c>
      <c r="H591">
        <f t="shared" si="117"/>
        <v>1.5292357098384457</v>
      </c>
      <c r="I591" s="4">
        <f t="shared" si="123"/>
        <v>1.9999999999999999E-6</v>
      </c>
      <c r="J591" s="5">
        <f t="shared" si="118"/>
        <v>5.4703211009173772E-7</v>
      </c>
      <c r="K591" s="5">
        <f t="shared" si="119"/>
        <v>4.5277975802425794E-4</v>
      </c>
      <c r="L591" s="5">
        <f t="shared" si="126"/>
        <v>3.8882091543246135E-10</v>
      </c>
      <c r="M591" s="6">
        <f t="shared" si="124"/>
        <v>3.6716172492098409E-6</v>
      </c>
      <c r="N591">
        <f t="shared" si="125"/>
        <v>2.1800000000000001E-4</v>
      </c>
      <c r="O591">
        <f t="shared" si="120"/>
        <v>0.15292357098384457</v>
      </c>
      <c r="P591">
        <f t="shared" si="127"/>
        <v>0.91852342789843588</v>
      </c>
      <c r="Q591">
        <f t="shared" si="128"/>
        <v>0.44373094205814201</v>
      </c>
      <c r="R591">
        <f t="shared" si="129"/>
        <v>0.44373094205814295</v>
      </c>
    </row>
    <row r="592" spans="6:18">
      <c r="F592">
        <f t="shared" si="121"/>
        <v>59.000000000000568</v>
      </c>
      <c r="G592">
        <f t="shared" si="122"/>
        <v>326.95114001245236</v>
      </c>
      <c r="H592">
        <f t="shared" si="117"/>
        <v>1.5292357098384457</v>
      </c>
      <c r="I592" s="4">
        <f t="shared" si="123"/>
        <v>1.9999999999999999E-6</v>
      </c>
      <c r="J592" s="5">
        <f t="shared" si="118"/>
        <v>5.4703211009173772E-7</v>
      </c>
      <c r="K592" s="5">
        <f t="shared" si="119"/>
        <v>4.5297975802425795E-4</v>
      </c>
      <c r="L592" s="5">
        <f t="shared" si="126"/>
        <v>3.8933638815250882E-10</v>
      </c>
      <c r="M592" s="6">
        <f t="shared" si="124"/>
        <v>3.6748615887280381E-6</v>
      </c>
      <c r="N592">
        <f t="shared" si="125"/>
        <v>2.1800000000000001E-4</v>
      </c>
      <c r="O592">
        <f t="shared" si="120"/>
        <v>0.15292357098384457</v>
      </c>
      <c r="P592">
        <f t="shared" si="127"/>
        <v>0.9186427233089951</v>
      </c>
      <c r="Q592">
        <f t="shared" si="128"/>
        <v>0.44364426447448102</v>
      </c>
      <c r="R592">
        <f t="shared" si="129"/>
        <v>0.44364426447448196</v>
      </c>
    </row>
    <row r="593" spans="6:18">
      <c r="F593">
        <f t="shared" si="121"/>
        <v>59.10000000000057</v>
      </c>
      <c r="G593">
        <f t="shared" si="122"/>
        <v>326.95114001245236</v>
      </c>
      <c r="H593">
        <f t="shared" si="117"/>
        <v>1.5292357098384457</v>
      </c>
      <c r="I593" s="4">
        <f t="shared" si="123"/>
        <v>1.9999999999999999E-6</v>
      </c>
      <c r="J593" s="5">
        <f t="shared" si="118"/>
        <v>5.4703211009173772E-7</v>
      </c>
      <c r="K593" s="5">
        <f t="shared" si="119"/>
        <v>4.5317975802425795E-4</v>
      </c>
      <c r="L593" s="5">
        <f t="shared" si="126"/>
        <v>3.8985231625747793E-10</v>
      </c>
      <c r="M593" s="6">
        <f t="shared" si="124"/>
        <v>3.6781073610060181E-6</v>
      </c>
      <c r="N593">
        <f t="shared" si="125"/>
        <v>2.1800000000000001E-4</v>
      </c>
      <c r="O593">
        <f t="shared" si="120"/>
        <v>0.15292357098384457</v>
      </c>
      <c r="P593">
        <f t="shared" si="127"/>
        <v>0.91876180803391816</v>
      </c>
      <c r="Q593">
        <f t="shared" si="128"/>
        <v>0.44355773997065578</v>
      </c>
      <c r="R593">
        <f t="shared" si="129"/>
        <v>0.44355773997065667</v>
      </c>
    </row>
    <row r="594" spans="6:18">
      <c r="F594">
        <f t="shared" si="121"/>
        <v>59.200000000000571</v>
      </c>
      <c r="G594">
        <f t="shared" si="122"/>
        <v>326.95114001245236</v>
      </c>
      <c r="H594">
        <f t="shared" si="117"/>
        <v>1.5292357098384457</v>
      </c>
      <c r="I594" s="4">
        <f t="shared" si="123"/>
        <v>1.9999999999999999E-6</v>
      </c>
      <c r="J594" s="5">
        <f t="shared" si="118"/>
        <v>5.4703211009173772E-7</v>
      </c>
      <c r="K594" s="5">
        <f t="shared" si="119"/>
        <v>4.5337975802425796E-4</v>
      </c>
      <c r="L594" s="5">
        <f t="shared" si="126"/>
        <v>3.9036869994843053E-10</v>
      </c>
      <c r="M594" s="6">
        <f t="shared" si="124"/>
        <v>3.6813545660437803E-6</v>
      </c>
      <c r="N594">
        <f t="shared" si="125"/>
        <v>2.1800000000000001E-4</v>
      </c>
      <c r="O594">
        <f t="shared" si="120"/>
        <v>0.15292357098384457</v>
      </c>
      <c r="P594">
        <f t="shared" si="127"/>
        <v>0.91888068253811039</v>
      </c>
      <c r="Q594">
        <f t="shared" si="128"/>
        <v>0.44347136820887567</v>
      </c>
      <c r="R594">
        <f t="shared" si="129"/>
        <v>0.44347136820887656</v>
      </c>
    </row>
    <row r="595" spans="6:18">
      <c r="F595">
        <f t="shared" si="121"/>
        <v>59.300000000000573</v>
      </c>
      <c r="G595">
        <f t="shared" si="122"/>
        <v>326.95114001245236</v>
      </c>
      <c r="H595">
        <f t="shared" ref="H595:H658" si="130">(G595-Tf)/ml</f>
        <v>1.5292357098384457</v>
      </c>
      <c r="I595" s="4">
        <f t="shared" si="123"/>
        <v>1.9999999999999999E-6</v>
      </c>
      <c r="J595" s="5">
        <f t="shared" ref="J595:J658" si="131">Glob(H595,N595,Dl,Co,kpart)</f>
        <v>5.4703211009173772E-7</v>
      </c>
      <c r="K595" s="5">
        <f t="shared" ref="K595:K658" si="132">I594*dt+K594</f>
        <v>4.5357975802425796E-4</v>
      </c>
      <c r="L595" s="5">
        <f t="shared" si="126"/>
        <v>3.9088553942642859E-10</v>
      </c>
      <c r="M595" s="6">
        <f t="shared" si="124"/>
        <v>3.6846032038413249E-6</v>
      </c>
      <c r="N595">
        <f t="shared" si="125"/>
        <v>2.1800000000000001E-4</v>
      </c>
      <c r="O595">
        <f t="shared" ref="O595:O658" si="133">O594+(kpart*H594-O594)/L594/R594*(L594*(R595-R594)+R594*MAX(I594,J594)*M594*dt)</f>
        <v>0.15292357098384457</v>
      </c>
      <c r="P595">
        <f t="shared" si="127"/>
        <v>0.91899934728524657</v>
      </c>
      <c r="Q595">
        <f t="shared" si="128"/>
        <v>0.44338514885224423</v>
      </c>
      <c r="R595">
        <f t="shared" si="129"/>
        <v>0.44338514885224511</v>
      </c>
    </row>
    <row r="596" spans="6:18">
      <c r="F596">
        <f t="shared" si="121"/>
        <v>59.400000000000574</v>
      </c>
      <c r="G596">
        <f t="shared" si="122"/>
        <v>326.95114001245236</v>
      </c>
      <c r="H596">
        <f t="shared" si="130"/>
        <v>1.5292357098384457</v>
      </c>
      <c r="I596" s="4">
        <f t="shared" si="123"/>
        <v>1.9999999999999999E-6</v>
      </c>
      <c r="J596" s="5">
        <f t="shared" si="131"/>
        <v>5.4703211009173772E-7</v>
      </c>
      <c r="K596" s="5">
        <f t="shared" si="132"/>
        <v>4.5377975802425797E-4</v>
      </c>
      <c r="L596" s="5">
        <f t="shared" si="126"/>
        <v>3.9140283489253407E-10</v>
      </c>
      <c r="M596" s="6">
        <f t="shared" si="124"/>
        <v>3.6878532743986518E-6</v>
      </c>
      <c r="N596">
        <f t="shared" si="125"/>
        <v>2.1800000000000001E-4</v>
      </c>
      <c r="O596">
        <f t="shared" si="133"/>
        <v>0.15292357098384457</v>
      </c>
      <c r="P596">
        <f t="shared" si="127"/>
        <v>0.91911780273777466</v>
      </c>
      <c r="Q596">
        <f t="shared" si="128"/>
        <v>0.44329908156475623</v>
      </c>
      <c r="R596">
        <f t="shared" si="129"/>
        <v>0.44329908156475711</v>
      </c>
    </row>
    <row r="597" spans="6:18">
      <c r="F597">
        <f t="shared" si="121"/>
        <v>59.500000000000576</v>
      </c>
      <c r="G597">
        <f t="shared" si="122"/>
        <v>326.95114001245236</v>
      </c>
      <c r="H597">
        <f t="shared" si="130"/>
        <v>1.5292357098384457</v>
      </c>
      <c r="I597" s="4">
        <f t="shared" si="123"/>
        <v>1.9999999999999999E-6</v>
      </c>
      <c r="J597" s="5">
        <f t="shared" si="131"/>
        <v>5.4703211009173772E-7</v>
      </c>
      <c r="K597" s="5">
        <f t="shared" si="132"/>
        <v>4.5397975802425797E-4</v>
      </c>
      <c r="L597" s="5">
        <f t="shared" si="126"/>
        <v>3.9192058654780893E-10</v>
      </c>
      <c r="M597" s="6">
        <f t="shared" si="124"/>
        <v>3.6911047777157619E-6</v>
      </c>
      <c r="N597">
        <f t="shared" si="125"/>
        <v>2.1800000000000001E-4</v>
      </c>
      <c r="O597">
        <f t="shared" si="133"/>
        <v>0.15292357098384457</v>
      </c>
      <c r="P597">
        <f t="shared" si="127"/>
        <v>0.91923604935691949</v>
      </c>
      <c r="Q597">
        <f t="shared" si="128"/>
        <v>0.44321316601129512</v>
      </c>
      <c r="R597">
        <f t="shared" si="129"/>
        <v>0.44321316601129601</v>
      </c>
    </row>
    <row r="598" spans="6:18">
      <c r="F598">
        <f t="shared" si="121"/>
        <v>59.600000000000577</v>
      </c>
      <c r="G598">
        <f t="shared" si="122"/>
        <v>326.95114001245236</v>
      </c>
      <c r="H598">
        <f t="shared" si="130"/>
        <v>1.5292357098384457</v>
      </c>
      <c r="I598" s="4">
        <f t="shared" si="123"/>
        <v>1.9999999999999999E-6</v>
      </c>
      <c r="J598" s="5">
        <f t="shared" si="131"/>
        <v>5.4703211009173772E-7</v>
      </c>
      <c r="K598" s="5">
        <f t="shared" si="132"/>
        <v>4.5417975802425798E-4</v>
      </c>
      <c r="L598" s="5">
        <f t="shared" si="126"/>
        <v>3.92438794593315E-10</v>
      </c>
      <c r="M598" s="6">
        <f t="shared" si="124"/>
        <v>3.6943577137926547E-6</v>
      </c>
      <c r="N598">
        <f t="shared" si="125"/>
        <v>2.1800000000000001E-4</v>
      </c>
      <c r="O598">
        <f t="shared" si="133"/>
        <v>0.15292357098384457</v>
      </c>
      <c r="P598">
        <f t="shared" si="127"/>
        <v>0.91935408760268722</v>
      </c>
      <c r="Q598">
        <f t="shared" si="128"/>
        <v>0.44312740185763005</v>
      </c>
      <c r="R598">
        <f t="shared" si="129"/>
        <v>0.44312740185763094</v>
      </c>
    </row>
    <row r="599" spans="6:18">
      <c r="F599">
        <f t="shared" si="121"/>
        <v>59.700000000000578</v>
      </c>
      <c r="G599">
        <f t="shared" si="122"/>
        <v>326.95114001245236</v>
      </c>
      <c r="H599">
        <f t="shared" si="130"/>
        <v>1.5292357098384457</v>
      </c>
      <c r="I599" s="4">
        <f t="shared" si="123"/>
        <v>1.9999999999999999E-6</v>
      </c>
      <c r="J599" s="5">
        <f t="shared" si="131"/>
        <v>5.4703211009173772E-7</v>
      </c>
      <c r="K599" s="5">
        <f t="shared" si="132"/>
        <v>4.5437975802425798E-4</v>
      </c>
      <c r="L599" s="5">
        <f t="shared" si="126"/>
        <v>3.9295745923011432E-10</v>
      </c>
      <c r="M599" s="6">
        <f t="shared" si="124"/>
        <v>3.6976120826293306E-6</v>
      </c>
      <c r="N599">
        <f t="shared" si="125"/>
        <v>2.1800000000000001E-4</v>
      </c>
      <c r="O599">
        <f t="shared" si="133"/>
        <v>0.15292357098384457</v>
      </c>
      <c r="P599">
        <f t="shared" si="127"/>
        <v>0.91947191793386862</v>
      </c>
      <c r="Q599">
        <f t="shared" si="128"/>
        <v>0.44304178877041323</v>
      </c>
      <c r="R599">
        <f t="shared" si="129"/>
        <v>0.44304178877041417</v>
      </c>
    </row>
    <row r="600" spans="6:18">
      <c r="F600">
        <f t="shared" si="121"/>
        <v>59.80000000000058</v>
      </c>
      <c r="G600">
        <f t="shared" si="122"/>
        <v>326.95114001245236</v>
      </c>
      <c r="H600">
        <f t="shared" si="130"/>
        <v>1.5292357098384457</v>
      </c>
      <c r="I600" s="4">
        <f t="shared" si="123"/>
        <v>1.9999999999999999E-6</v>
      </c>
      <c r="J600" s="5">
        <f t="shared" si="131"/>
        <v>5.4703211009173772E-7</v>
      </c>
      <c r="K600" s="5">
        <f t="shared" si="132"/>
        <v>4.5457975802425799E-4</v>
      </c>
      <c r="L600" s="5">
        <f t="shared" si="126"/>
        <v>3.9347658065926867E-10</v>
      </c>
      <c r="M600" s="6">
        <f t="shared" si="124"/>
        <v>3.7008678842257872E-6</v>
      </c>
      <c r="N600">
        <f t="shared" si="125"/>
        <v>2.1800000000000001E-4</v>
      </c>
      <c r="O600">
        <f t="shared" si="133"/>
        <v>0.15292357098384457</v>
      </c>
      <c r="P600">
        <f t="shared" si="127"/>
        <v>0.91958954080804223</v>
      </c>
      <c r="Q600">
        <f t="shared" si="128"/>
        <v>0.44295632641717736</v>
      </c>
      <c r="R600">
        <f t="shared" si="129"/>
        <v>0.4429563264171783</v>
      </c>
    </row>
    <row r="601" spans="6:18">
      <c r="F601">
        <f t="shared" si="121"/>
        <v>59.900000000000581</v>
      </c>
      <c r="G601">
        <f t="shared" si="122"/>
        <v>326.95114001245236</v>
      </c>
      <c r="H601">
        <f t="shared" si="130"/>
        <v>1.5292357098384457</v>
      </c>
      <c r="I601" s="4">
        <f t="shared" si="123"/>
        <v>1.9999999999999999E-6</v>
      </c>
      <c r="J601" s="5">
        <f t="shared" si="131"/>
        <v>5.4703211009173772E-7</v>
      </c>
      <c r="K601" s="5">
        <f t="shared" si="132"/>
        <v>4.5477975802425799E-4</v>
      </c>
      <c r="L601" s="5">
        <f t="shared" si="126"/>
        <v>3.9399615908184016E-10</v>
      </c>
      <c r="M601" s="6">
        <f t="shared" si="124"/>
        <v>3.7041251185820278E-6</v>
      </c>
      <c r="N601">
        <f t="shared" si="125"/>
        <v>2.1800000000000001E-4</v>
      </c>
      <c r="O601">
        <f t="shared" si="133"/>
        <v>0.15292357098384457</v>
      </c>
      <c r="P601">
        <f t="shared" si="127"/>
        <v>0.91970695668157909</v>
      </c>
      <c r="Q601">
        <f t="shared" si="128"/>
        <v>0.44287101446633265</v>
      </c>
      <c r="R601">
        <f t="shared" si="129"/>
        <v>0.44287101446633359</v>
      </c>
    </row>
    <row r="602" spans="6:18">
      <c r="F602">
        <f t="shared" si="121"/>
        <v>60.000000000000583</v>
      </c>
      <c r="G602">
        <f t="shared" si="122"/>
        <v>326.95114001245236</v>
      </c>
      <c r="H602">
        <f t="shared" si="130"/>
        <v>1.5292357098384457</v>
      </c>
      <c r="I602" s="4">
        <f t="shared" si="123"/>
        <v>1.9999999999999999E-6</v>
      </c>
      <c r="J602" s="5">
        <f t="shared" si="131"/>
        <v>5.4703211009173772E-7</v>
      </c>
      <c r="K602" s="5">
        <f t="shared" si="132"/>
        <v>4.54979758024258E-4</v>
      </c>
      <c r="L602" s="5">
        <f t="shared" si="126"/>
        <v>3.9451619469889049E-10</v>
      </c>
      <c r="M602" s="6">
        <f t="shared" si="124"/>
        <v>3.7073837856980498E-6</v>
      </c>
      <c r="N602">
        <f t="shared" si="125"/>
        <v>2.1800000000000001E-4</v>
      </c>
      <c r="O602">
        <f t="shared" si="133"/>
        <v>0.15292357098384457</v>
      </c>
      <c r="P602">
        <f t="shared" si="127"/>
        <v>0.91982416600964612</v>
      </c>
      <c r="Q602">
        <f t="shared" si="128"/>
        <v>0.44278585258716435</v>
      </c>
      <c r="R602">
        <f t="shared" si="129"/>
        <v>0.4427858525871653</v>
      </c>
    </row>
    <row r="603" spans="6:18">
      <c r="F603">
        <f t="shared" si="121"/>
        <v>60.100000000000584</v>
      </c>
      <c r="G603">
        <f t="shared" si="122"/>
        <v>326.95114001245236</v>
      </c>
      <c r="H603">
        <f t="shared" si="130"/>
        <v>1.5292357098384457</v>
      </c>
      <c r="I603" s="4">
        <f t="shared" si="123"/>
        <v>1.9999999999999999E-6</v>
      </c>
      <c r="J603" s="5">
        <f t="shared" si="131"/>
        <v>5.4703211009173772E-7</v>
      </c>
      <c r="K603" s="5">
        <f t="shared" si="132"/>
        <v>4.55179758024258E-4</v>
      </c>
      <c r="L603" s="5">
        <f t="shared" si="126"/>
        <v>3.9503668771148185E-10</v>
      </c>
      <c r="M603" s="6">
        <f t="shared" si="124"/>
        <v>3.7106438855738554E-6</v>
      </c>
      <c r="N603">
        <f t="shared" si="125"/>
        <v>2.1800000000000001E-4</v>
      </c>
      <c r="O603">
        <f t="shared" si="133"/>
        <v>0.15292357098384457</v>
      </c>
      <c r="P603">
        <f t="shared" si="127"/>
        <v>0.9199411692462095</v>
      </c>
      <c r="Q603">
        <f t="shared" si="128"/>
        <v>0.44270084044982988</v>
      </c>
      <c r="R603">
        <f t="shared" si="129"/>
        <v>0.44270084044983082</v>
      </c>
    </row>
    <row r="604" spans="6:18">
      <c r="F604">
        <f t="shared" ref="F604:F667" si="134">F603+dt</f>
        <v>60.200000000000585</v>
      </c>
      <c r="G604">
        <f t="shared" si="122"/>
        <v>326.95114001245236</v>
      </c>
      <c r="H604">
        <f t="shared" si="130"/>
        <v>1.5292357098384457</v>
      </c>
      <c r="I604" s="4">
        <f t="shared" si="123"/>
        <v>1.9999999999999999E-6</v>
      </c>
      <c r="J604" s="5">
        <f t="shared" si="131"/>
        <v>5.4703211009173772E-7</v>
      </c>
      <c r="K604" s="5">
        <f t="shared" si="132"/>
        <v>4.5537975802425801E-4</v>
      </c>
      <c r="L604" s="5">
        <f t="shared" si="126"/>
        <v>3.9555763832067602E-10</v>
      </c>
      <c r="M604" s="6">
        <f t="shared" si="124"/>
        <v>3.7139054182094438E-6</v>
      </c>
      <c r="N604">
        <f t="shared" si="125"/>
        <v>2.1800000000000001E-4</v>
      </c>
      <c r="O604">
        <f t="shared" si="133"/>
        <v>0.15292357098384457</v>
      </c>
      <c r="P604">
        <f t="shared" si="127"/>
        <v>0.92005796684403862</v>
      </c>
      <c r="Q604">
        <f t="shared" si="128"/>
        <v>0.44261597772535632</v>
      </c>
      <c r="R604">
        <f t="shared" si="129"/>
        <v>0.44261597772535727</v>
      </c>
    </row>
    <row r="605" spans="6:18">
      <c r="F605">
        <f t="shared" si="134"/>
        <v>60.300000000000587</v>
      </c>
      <c r="G605">
        <f t="shared" si="122"/>
        <v>326.95114001245236</v>
      </c>
      <c r="H605">
        <f t="shared" si="130"/>
        <v>1.5292357098384457</v>
      </c>
      <c r="I605" s="4">
        <f t="shared" si="123"/>
        <v>1.9999999999999999E-6</v>
      </c>
      <c r="J605" s="5">
        <f t="shared" si="131"/>
        <v>5.4703211009173772E-7</v>
      </c>
      <c r="K605" s="5">
        <f t="shared" si="132"/>
        <v>4.5557975802425801E-4</v>
      </c>
      <c r="L605" s="5">
        <f t="shared" si="126"/>
        <v>3.9607904672753494E-10</v>
      </c>
      <c r="M605" s="6">
        <f t="shared" si="124"/>
        <v>3.7171683836048141E-6</v>
      </c>
      <c r="N605">
        <f t="shared" si="125"/>
        <v>2.1800000000000001E-4</v>
      </c>
      <c r="O605">
        <f t="shared" si="133"/>
        <v>0.15292357098384457</v>
      </c>
      <c r="P605">
        <f t="shared" si="127"/>
        <v>0.92017455925471026</v>
      </c>
      <c r="Q605">
        <f t="shared" si="128"/>
        <v>0.44253126408563759</v>
      </c>
      <c r="R605">
        <f t="shared" si="129"/>
        <v>0.44253126408563853</v>
      </c>
    </row>
    <row r="606" spans="6:18">
      <c r="F606">
        <f t="shared" si="134"/>
        <v>60.400000000000588</v>
      </c>
      <c r="G606">
        <f t="shared" si="122"/>
        <v>326.95114001245236</v>
      </c>
      <c r="H606">
        <f t="shared" si="130"/>
        <v>1.5292357098384457</v>
      </c>
      <c r="I606" s="4">
        <f t="shared" si="123"/>
        <v>1.9999999999999999E-6</v>
      </c>
      <c r="J606" s="5">
        <f t="shared" si="131"/>
        <v>5.4703211009173772E-7</v>
      </c>
      <c r="K606" s="5">
        <f t="shared" si="132"/>
        <v>4.5577975802425802E-4</v>
      </c>
      <c r="L606" s="5">
        <f t="shared" si="126"/>
        <v>3.9660091313312056E-10</v>
      </c>
      <c r="M606" s="6">
        <f t="shared" si="124"/>
        <v>3.7204327817599666E-6</v>
      </c>
      <c r="N606">
        <f t="shared" si="125"/>
        <v>2.1800000000000001E-4</v>
      </c>
      <c r="O606">
        <f t="shared" si="133"/>
        <v>0.15292357098384457</v>
      </c>
      <c r="P606">
        <f t="shared" si="127"/>
        <v>0.92029094692861069</v>
      </c>
      <c r="Q606">
        <f t="shared" si="128"/>
        <v>0.44244669920343183</v>
      </c>
      <c r="R606">
        <f t="shared" si="129"/>
        <v>0.44244669920343277</v>
      </c>
    </row>
    <row r="607" spans="6:18">
      <c r="F607">
        <f t="shared" si="134"/>
        <v>60.50000000000059</v>
      </c>
      <c r="G607">
        <f t="shared" si="122"/>
        <v>326.95114001245236</v>
      </c>
      <c r="H607">
        <f t="shared" si="130"/>
        <v>1.5292357098384457</v>
      </c>
      <c r="I607" s="4">
        <f t="shared" si="123"/>
        <v>1.9999999999999999E-6</v>
      </c>
      <c r="J607" s="5">
        <f t="shared" si="131"/>
        <v>5.4703211009173772E-7</v>
      </c>
      <c r="K607" s="5">
        <f t="shared" si="132"/>
        <v>4.5597975802425802E-4</v>
      </c>
      <c r="L607" s="5">
        <f t="shared" si="126"/>
        <v>3.971232377384949E-10</v>
      </c>
      <c r="M607" s="6">
        <f t="shared" si="124"/>
        <v>3.7236986126749036E-6</v>
      </c>
      <c r="N607">
        <f t="shared" si="125"/>
        <v>2.1800000000000001E-4</v>
      </c>
      <c r="O607">
        <f t="shared" si="133"/>
        <v>0.15292357098384457</v>
      </c>
      <c r="P607">
        <f t="shared" si="127"/>
        <v>0.92040713031494159</v>
      </c>
      <c r="Q607">
        <f t="shared" si="128"/>
        <v>0.44236228275235884</v>
      </c>
      <c r="R607">
        <f t="shared" si="129"/>
        <v>0.44236228275235978</v>
      </c>
    </row>
    <row r="608" spans="6:18">
      <c r="F608">
        <f t="shared" si="134"/>
        <v>60.600000000000591</v>
      </c>
      <c r="G608">
        <f t="shared" si="122"/>
        <v>326.95114001245236</v>
      </c>
      <c r="H608">
        <f t="shared" si="130"/>
        <v>1.5292357098384457</v>
      </c>
      <c r="I608" s="4">
        <f t="shared" si="123"/>
        <v>1.9999999999999999E-6</v>
      </c>
      <c r="J608" s="5">
        <f t="shared" si="131"/>
        <v>5.4703211009173772E-7</v>
      </c>
      <c r="K608" s="5">
        <f t="shared" si="132"/>
        <v>4.5617975802425803E-4</v>
      </c>
      <c r="L608" s="5">
        <f t="shared" si="126"/>
        <v>3.9764602074471972E-10</v>
      </c>
      <c r="M608" s="6">
        <f t="shared" si="124"/>
        <v>3.7269658763496217E-6</v>
      </c>
      <c r="N608">
        <f t="shared" si="125"/>
        <v>2.1800000000000001E-4</v>
      </c>
      <c r="O608">
        <f t="shared" si="133"/>
        <v>0.15292357098384457</v>
      </c>
      <c r="P608">
        <f t="shared" si="127"/>
        <v>0.92052310986172137</v>
      </c>
      <c r="Q608">
        <f t="shared" si="128"/>
        <v>0.44227801440689729</v>
      </c>
      <c r="R608">
        <f t="shared" si="129"/>
        <v>0.44227801440689823</v>
      </c>
    </row>
    <row r="609" spans="6:18">
      <c r="F609">
        <f t="shared" si="134"/>
        <v>60.700000000000593</v>
      </c>
      <c r="G609">
        <f t="shared" si="122"/>
        <v>326.95114001245236</v>
      </c>
      <c r="H609">
        <f t="shared" si="130"/>
        <v>1.5292357098384457</v>
      </c>
      <c r="I609" s="4">
        <f t="shared" si="123"/>
        <v>1.9999999999999999E-6</v>
      </c>
      <c r="J609" s="5">
        <f t="shared" si="131"/>
        <v>5.4703211009173772E-7</v>
      </c>
      <c r="K609" s="5">
        <f t="shared" si="132"/>
        <v>4.5637975802425803E-4</v>
      </c>
      <c r="L609" s="5">
        <f t="shared" si="126"/>
        <v>3.9816926235285703E-10</v>
      </c>
      <c r="M609" s="6">
        <f t="shared" si="124"/>
        <v>3.7302345727841229E-6</v>
      </c>
      <c r="N609">
        <f t="shared" si="125"/>
        <v>2.1800000000000001E-4</v>
      </c>
      <c r="O609">
        <f t="shared" si="133"/>
        <v>0.15292357098384457</v>
      </c>
      <c r="P609">
        <f t="shared" si="127"/>
        <v>0.92063888601579102</v>
      </c>
      <c r="Q609">
        <f t="shared" si="128"/>
        <v>0.44219389384238217</v>
      </c>
      <c r="R609">
        <f t="shared" si="129"/>
        <v>0.44219389384238306</v>
      </c>
    </row>
    <row r="610" spans="6:18">
      <c r="F610">
        <f t="shared" si="134"/>
        <v>60.800000000000594</v>
      </c>
      <c r="G610">
        <f t="shared" si="122"/>
        <v>326.95114001245236</v>
      </c>
      <c r="H610">
        <f t="shared" si="130"/>
        <v>1.5292357098384457</v>
      </c>
      <c r="I610" s="4">
        <f t="shared" si="123"/>
        <v>1.9999999999999999E-6</v>
      </c>
      <c r="J610" s="5">
        <f t="shared" si="131"/>
        <v>5.4703211009173772E-7</v>
      </c>
      <c r="K610" s="5">
        <f t="shared" si="132"/>
        <v>4.5657975802425803E-4</v>
      </c>
      <c r="L610" s="5">
        <f t="shared" si="126"/>
        <v>3.9869296276396875E-10</v>
      </c>
      <c r="M610" s="6">
        <f t="shared" si="124"/>
        <v>3.733504701978406E-6</v>
      </c>
      <c r="N610">
        <f t="shared" si="125"/>
        <v>2.1800000000000001E-4</v>
      </c>
      <c r="O610">
        <f t="shared" si="133"/>
        <v>0.15292357098384457</v>
      </c>
      <c r="P610">
        <f t="shared" si="127"/>
        <v>0.92075445922281562</v>
      </c>
      <c r="Q610">
        <f t="shared" si="128"/>
        <v>0.44210992073500205</v>
      </c>
      <c r="R610">
        <f t="shared" si="129"/>
        <v>0.44210992073500294</v>
      </c>
    </row>
    <row r="611" spans="6:18">
      <c r="F611">
        <f t="shared" si="134"/>
        <v>60.900000000000595</v>
      </c>
      <c r="G611">
        <f t="shared" si="122"/>
        <v>326.95114001245236</v>
      </c>
      <c r="H611">
        <f t="shared" si="130"/>
        <v>1.5292357098384457</v>
      </c>
      <c r="I611" s="4">
        <f t="shared" si="123"/>
        <v>1.9999999999999999E-6</v>
      </c>
      <c r="J611" s="5">
        <f t="shared" si="131"/>
        <v>5.4703211009173772E-7</v>
      </c>
      <c r="K611" s="5">
        <f t="shared" si="132"/>
        <v>4.5677975802425804E-4</v>
      </c>
      <c r="L611" s="5">
        <f t="shared" si="126"/>
        <v>3.9921712217911678E-10</v>
      </c>
      <c r="M611" s="6">
        <f t="shared" si="124"/>
        <v>3.7367762639324714E-6</v>
      </c>
      <c r="N611">
        <f t="shared" si="125"/>
        <v>2.1800000000000001E-4</v>
      </c>
      <c r="O611">
        <f t="shared" si="133"/>
        <v>0.15292357098384457</v>
      </c>
      <c r="P611">
        <f t="shared" si="127"/>
        <v>0.9208698299272895</v>
      </c>
      <c r="Q611">
        <f t="shared" si="128"/>
        <v>0.44202609476179666</v>
      </c>
      <c r="R611">
        <f t="shared" si="129"/>
        <v>0.44202609476179755</v>
      </c>
    </row>
    <row r="612" spans="6:18">
      <c r="F612">
        <f t="shared" si="134"/>
        <v>61.000000000000597</v>
      </c>
      <c r="G612">
        <f t="shared" si="122"/>
        <v>326.95114001245236</v>
      </c>
      <c r="H612">
        <f t="shared" si="130"/>
        <v>1.5292357098384457</v>
      </c>
      <c r="I612" s="4">
        <f t="shared" si="123"/>
        <v>1.9999999999999999E-6</v>
      </c>
      <c r="J612" s="5">
        <f t="shared" si="131"/>
        <v>5.4703211009173772E-7</v>
      </c>
      <c r="K612" s="5">
        <f t="shared" si="132"/>
        <v>4.5697975802425804E-4</v>
      </c>
      <c r="L612" s="5">
        <f t="shared" si="126"/>
        <v>3.9974174079936315E-10</v>
      </c>
      <c r="M612" s="6">
        <f t="shared" si="124"/>
        <v>3.7400492586463204E-6</v>
      </c>
      <c r="N612">
        <f t="shared" si="125"/>
        <v>2.1800000000000001E-4</v>
      </c>
      <c r="O612">
        <f t="shared" si="133"/>
        <v>0.15292357098384457</v>
      </c>
      <c r="P612">
        <f t="shared" si="127"/>
        <v>0.92098499857253913</v>
      </c>
      <c r="Q612">
        <f t="shared" si="128"/>
        <v>0.44194241560065417</v>
      </c>
      <c r="R612">
        <f t="shared" si="129"/>
        <v>0.44194241560065506</v>
      </c>
    </row>
    <row r="613" spans="6:18">
      <c r="F613">
        <f t="shared" si="134"/>
        <v>61.100000000000598</v>
      </c>
      <c r="G613">
        <f t="shared" si="122"/>
        <v>326.95114001245236</v>
      </c>
      <c r="H613">
        <f t="shared" si="130"/>
        <v>1.5292357098384457</v>
      </c>
      <c r="I613" s="4">
        <f t="shared" si="123"/>
        <v>1.9999999999999999E-6</v>
      </c>
      <c r="J613" s="5">
        <f t="shared" si="131"/>
        <v>5.4703211009173772E-7</v>
      </c>
      <c r="K613" s="5">
        <f t="shared" si="132"/>
        <v>4.5717975802425805E-4</v>
      </c>
      <c r="L613" s="5">
        <f t="shared" si="126"/>
        <v>4.0026681882576977E-10</v>
      </c>
      <c r="M613" s="6">
        <f t="shared" si="124"/>
        <v>3.7433236861199513E-6</v>
      </c>
      <c r="N613">
        <f t="shared" si="125"/>
        <v>2.1800000000000001E-4</v>
      </c>
      <c r="O613">
        <f t="shared" si="133"/>
        <v>0.15292357098384457</v>
      </c>
      <c r="P613">
        <f t="shared" si="127"/>
        <v>0.92109996560072671</v>
      </c>
      <c r="Q613">
        <f t="shared" si="128"/>
        <v>0.44185888293030862</v>
      </c>
      <c r="R613">
        <f t="shared" si="129"/>
        <v>0.44185888293030945</v>
      </c>
    </row>
    <row r="614" spans="6:18">
      <c r="F614">
        <f t="shared" si="134"/>
        <v>61.2000000000006</v>
      </c>
      <c r="G614">
        <f t="shared" si="122"/>
        <v>326.95114001245236</v>
      </c>
      <c r="H614">
        <f t="shared" si="130"/>
        <v>1.5292357098384457</v>
      </c>
      <c r="I614" s="4">
        <f t="shared" si="123"/>
        <v>1.9999999999999999E-6</v>
      </c>
      <c r="J614" s="5">
        <f t="shared" si="131"/>
        <v>5.4703211009173772E-7</v>
      </c>
      <c r="K614" s="5">
        <f t="shared" si="132"/>
        <v>4.5737975802425805E-4</v>
      </c>
      <c r="L614" s="5">
        <f t="shared" si="126"/>
        <v>4.0079235645939839E-10</v>
      </c>
      <c r="M614" s="6">
        <f t="shared" si="124"/>
        <v>3.7465995463533645E-6</v>
      </c>
      <c r="N614">
        <f t="shared" si="125"/>
        <v>2.1800000000000001E-4</v>
      </c>
      <c r="O614">
        <f t="shared" si="133"/>
        <v>0.15292357098384457</v>
      </c>
      <c r="P614">
        <f t="shared" si="127"/>
        <v>0.92121473145285404</v>
      </c>
      <c r="Q614">
        <f t="shared" si="128"/>
        <v>0.4417754964303372</v>
      </c>
      <c r="R614">
        <f t="shared" si="129"/>
        <v>0.44177549643033798</v>
      </c>
    </row>
    <row r="615" spans="6:18">
      <c r="F615">
        <f t="shared" si="134"/>
        <v>61.300000000000601</v>
      </c>
      <c r="G615">
        <f t="shared" si="122"/>
        <v>326.95114001245236</v>
      </c>
      <c r="H615">
        <f t="shared" si="130"/>
        <v>1.5292357098384457</v>
      </c>
      <c r="I615" s="4">
        <f t="shared" si="123"/>
        <v>1.9999999999999999E-6</v>
      </c>
      <c r="J615" s="5">
        <f t="shared" si="131"/>
        <v>5.4703211009173772E-7</v>
      </c>
      <c r="K615" s="5">
        <f t="shared" si="132"/>
        <v>4.5757975802425806E-4</v>
      </c>
      <c r="L615" s="5">
        <f t="shared" si="126"/>
        <v>4.0131835390131129E-10</v>
      </c>
      <c r="M615" s="6">
        <f t="shared" si="124"/>
        <v>3.7498768393465621E-6</v>
      </c>
      <c r="N615">
        <f t="shared" si="125"/>
        <v>2.1800000000000001E-4</v>
      </c>
      <c r="O615">
        <f t="shared" si="133"/>
        <v>0.15292357098384457</v>
      </c>
      <c r="P615">
        <f t="shared" si="127"/>
        <v>0.92132929656876583</v>
      </c>
      <c r="Q615">
        <f t="shared" si="128"/>
        <v>0.44169225578115778</v>
      </c>
      <c r="R615">
        <f t="shared" si="129"/>
        <v>0.44169225578115856</v>
      </c>
    </row>
    <row r="616" spans="6:18">
      <c r="F616">
        <f t="shared" si="134"/>
        <v>61.400000000000603</v>
      </c>
      <c r="G616">
        <f t="shared" si="122"/>
        <v>326.95114001245236</v>
      </c>
      <c r="H616">
        <f t="shared" si="130"/>
        <v>1.5292357098384457</v>
      </c>
      <c r="I616" s="4">
        <f t="shared" si="123"/>
        <v>1.9999999999999999E-6</v>
      </c>
      <c r="J616" s="5">
        <f t="shared" si="131"/>
        <v>5.4703211009173772E-7</v>
      </c>
      <c r="K616" s="5">
        <f t="shared" si="132"/>
        <v>4.5777975802425806E-4</v>
      </c>
      <c r="L616" s="5">
        <f t="shared" si="126"/>
        <v>4.0184481135256991E-10</v>
      </c>
      <c r="M616" s="6">
        <f t="shared" si="124"/>
        <v>3.7531555650995399E-6</v>
      </c>
      <c r="N616">
        <f t="shared" si="125"/>
        <v>2.1800000000000001E-4</v>
      </c>
      <c r="O616">
        <f t="shared" si="133"/>
        <v>0.15292357098384457</v>
      </c>
      <c r="P616">
        <f t="shared" si="127"/>
        <v>0.92144366138715317</v>
      </c>
      <c r="Q616">
        <f t="shared" si="128"/>
        <v>0.44160916066402645</v>
      </c>
      <c r="R616">
        <f t="shared" si="129"/>
        <v>0.44160916066402722</v>
      </c>
    </row>
    <row r="617" spans="6:18">
      <c r="F617">
        <f t="shared" si="134"/>
        <v>61.500000000000604</v>
      </c>
      <c r="G617">
        <f t="shared" si="122"/>
        <v>326.95114001245236</v>
      </c>
      <c r="H617">
        <f t="shared" si="130"/>
        <v>1.5292357098384457</v>
      </c>
      <c r="I617" s="4">
        <f t="shared" si="123"/>
        <v>1.9999999999999999E-6</v>
      </c>
      <c r="J617" s="5">
        <f t="shared" si="131"/>
        <v>5.4703211009173772E-7</v>
      </c>
      <c r="K617" s="5">
        <f t="shared" si="132"/>
        <v>4.5797975802425807E-4</v>
      </c>
      <c r="L617" s="5">
        <f t="shared" si="126"/>
        <v>4.0237172901423669E-10</v>
      </c>
      <c r="M617" s="6">
        <f t="shared" si="124"/>
        <v>3.7564357236123022E-6</v>
      </c>
      <c r="N617">
        <f t="shared" si="125"/>
        <v>2.1800000000000001E-4</v>
      </c>
      <c r="O617">
        <f t="shared" si="133"/>
        <v>0.15292357098384457</v>
      </c>
      <c r="P617">
        <f t="shared" si="127"/>
        <v>0.92155782634555738</v>
      </c>
      <c r="Q617">
        <f t="shared" si="128"/>
        <v>0.44152621076103477</v>
      </c>
      <c r="R617">
        <f t="shared" si="129"/>
        <v>0.44152621076103554</v>
      </c>
    </row>
    <row r="618" spans="6:18">
      <c r="F618">
        <f t="shared" si="134"/>
        <v>61.600000000000605</v>
      </c>
      <c r="G618">
        <f t="shared" si="122"/>
        <v>326.95114001245236</v>
      </c>
      <c r="H618">
        <f t="shared" si="130"/>
        <v>1.5292357098384457</v>
      </c>
      <c r="I618" s="4">
        <f t="shared" si="123"/>
        <v>1.9999999999999999E-6</v>
      </c>
      <c r="J618" s="5">
        <f t="shared" si="131"/>
        <v>5.4703211009173772E-7</v>
      </c>
      <c r="K618" s="5">
        <f t="shared" si="132"/>
        <v>4.5817975802425807E-4</v>
      </c>
      <c r="L618" s="5">
        <f t="shared" si="126"/>
        <v>4.0289910708737323E-10</v>
      </c>
      <c r="M618" s="6">
        <f t="shared" si="124"/>
        <v>3.7597173148848463E-6</v>
      </c>
      <c r="N618">
        <f t="shared" si="125"/>
        <v>2.1800000000000001E-4</v>
      </c>
      <c r="O618">
        <f t="shared" si="133"/>
        <v>0.15292357098384457</v>
      </c>
      <c r="P618">
        <f t="shared" si="127"/>
        <v>0.92167179188037351</v>
      </c>
      <c r="Q618">
        <f t="shared" si="128"/>
        <v>0.44144340575510727</v>
      </c>
      <c r="R618">
        <f t="shared" si="129"/>
        <v>0.44144340575510804</v>
      </c>
    </row>
    <row r="619" spans="6:18">
      <c r="F619">
        <f t="shared" si="134"/>
        <v>61.700000000000607</v>
      </c>
      <c r="G619">
        <f t="shared" si="122"/>
        <v>326.95114001245236</v>
      </c>
      <c r="H619">
        <f t="shared" si="130"/>
        <v>1.5292357098384457</v>
      </c>
      <c r="I619" s="4">
        <f t="shared" si="123"/>
        <v>1.9999999999999999E-6</v>
      </c>
      <c r="J619" s="5">
        <f t="shared" si="131"/>
        <v>5.4703211009173772E-7</v>
      </c>
      <c r="K619" s="5">
        <f t="shared" si="132"/>
        <v>4.5837975802425808E-4</v>
      </c>
      <c r="L619" s="5">
        <f t="shared" si="126"/>
        <v>4.0342694577304155E-10</v>
      </c>
      <c r="M619" s="6">
        <f t="shared" si="124"/>
        <v>3.7630003389171723E-6</v>
      </c>
      <c r="N619">
        <f t="shared" si="125"/>
        <v>2.1800000000000001E-4</v>
      </c>
      <c r="O619">
        <f t="shared" si="133"/>
        <v>0.15292357098384457</v>
      </c>
      <c r="P619">
        <f t="shared" si="127"/>
        <v>0.92178555842685295</v>
      </c>
      <c r="Q619">
        <f t="shared" si="128"/>
        <v>0.44136074532999897</v>
      </c>
      <c r="R619">
        <f t="shared" si="129"/>
        <v>0.44136074532999969</v>
      </c>
    </row>
    <row r="620" spans="6:18">
      <c r="F620">
        <f t="shared" si="134"/>
        <v>61.800000000000608</v>
      </c>
      <c r="G620">
        <f t="shared" si="122"/>
        <v>326.95114001245236</v>
      </c>
      <c r="H620">
        <f t="shared" si="130"/>
        <v>1.5292357098384457</v>
      </c>
      <c r="I620" s="4">
        <f t="shared" si="123"/>
        <v>1.9999999999999999E-6</v>
      </c>
      <c r="J620" s="5">
        <f t="shared" si="131"/>
        <v>5.4703211009173772E-7</v>
      </c>
      <c r="K620" s="5">
        <f t="shared" si="132"/>
        <v>4.5857975802425808E-4</v>
      </c>
      <c r="L620" s="5">
        <f t="shared" si="126"/>
        <v>4.039552452723036E-10</v>
      </c>
      <c r="M620" s="6">
        <f t="shared" si="124"/>
        <v>3.7662847957092819E-6</v>
      </c>
      <c r="N620">
        <f t="shared" si="125"/>
        <v>2.1800000000000001E-4</v>
      </c>
      <c r="O620">
        <f t="shared" si="133"/>
        <v>0.15292357098384457</v>
      </c>
      <c r="P620">
        <f t="shared" si="127"/>
        <v>0.92189912641910832</v>
      </c>
      <c r="Q620">
        <f t="shared" si="128"/>
        <v>0.44127822917029269</v>
      </c>
      <c r="R620">
        <f t="shared" si="129"/>
        <v>0.44127822917029341</v>
      </c>
    </row>
    <row r="621" spans="6:18">
      <c r="F621">
        <f t="shared" si="134"/>
        <v>61.90000000000061</v>
      </c>
      <c r="G621">
        <f t="shared" si="122"/>
        <v>326.95114001245236</v>
      </c>
      <c r="H621">
        <f t="shared" si="130"/>
        <v>1.5292357098384457</v>
      </c>
      <c r="I621" s="4">
        <f t="shared" si="123"/>
        <v>1.9999999999999999E-6</v>
      </c>
      <c r="J621" s="5">
        <f t="shared" si="131"/>
        <v>5.4703211009173772E-7</v>
      </c>
      <c r="K621" s="5">
        <f t="shared" si="132"/>
        <v>4.5877975802425809E-4</v>
      </c>
      <c r="L621" s="5">
        <f t="shared" si="126"/>
        <v>4.0448400578622125E-10</v>
      </c>
      <c r="M621" s="6">
        <f t="shared" si="124"/>
        <v>3.7695706852611734E-6</v>
      </c>
      <c r="N621">
        <f t="shared" si="125"/>
        <v>2.1800000000000001E-4</v>
      </c>
      <c r="O621">
        <f t="shared" si="133"/>
        <v>0.15292357098384457</v>
      </c>
      <c r="P621">
        <f t="shared" si="127"/>
        <v>0.92201249629011617</v>
      </c>
      <c r="Q621">
        <f t="shared" si="128"/>
        <v>0.44119585696139674</v>
      </c>
      <c r="R621">
        <f t="shared" si="129"/>
        <v>0.44119585696139746</v>
      </c>
    </row>
    <row r="622" spans="6:18">
      <c r="F622">
        <f t="shared" si="134"/>
        <v>62.000000000000611</v>
      </c>
      <c r="G622">
        <f t="shared" si="122"/>
        <v>326.95114001245236</v>
      </c>
      <c r="H622">
        <f t="shared" si="130"/>
        <v>1.5292357098384457</v>
      </c>
      <c r="I622" s="4">
        <f t="shared" si="123"/>
        <v>1.9999999999999999E-6</v>
      </c>
      <c r="J622" s="5">
        <f t="shared" si="131"/>
        <v>5.4703211009173772E-7</v>
      </c>
      <c r="K622" s="5">
        <f t="shared" si="132"/>
        <v>4.5897975802425809E-4</v>
      </c>
      <c r="L622" s="5">
        <f t="shared" si="126"/>
        <v>4.0501322751585657E-10</v>
      </c>
      <c r="M622" s="6">
        <f t="shared" si="124"/>
        <v>3.7728580075728477E-6</v>
      </c>
      <c r="N622">
        <f t="shared" si="125"/>
        <v>2.1800000000000001E-4</v>
      </c>
      <c r="O622">
        <f t="shared" si="133"/>
        <v>0.15292357098384457</v>
      </c>
      <c r="P622">
        <f t="shared" si="127"/>
        <v>0.92212566847172017</v>
      </c>
      <c r="Q622">
        <f t="shared" si="128"/>
        <v>0.44111362838954221</v>
      </c>
      <c r="R622">
        <f t="shared" si="129"/>
        <v>0.44111362838954293</v>
      </c>
    </row>
    <row r="623" spans="6:18">
      <c r="F623">
        <f t="shared" si="134"/>
        <v>62.100000000000612</v>
      </c>
      <c r="G623">
        <f t="shared" si="122"/>
        <v>326.95114001245236</v>
      </c>
      <c r="H623">
        <f t="shared" si="130"/>
        <v>1.5292357098384457</v>
      </c>
      <c r="I623" s="4">
        <f t="shared" si="123"/>
        <v>1.9999999999999999E-6</v>
      </c>
      <c r="J623" s="5">
        <f t="shared" si="131"/>
        <v>5.4703211009173772E-7</v>
      </c>
      <c r="K623" s="5">
        <f t="shared" si="132"/>
        <v>4.591797580242581E-4</v>
      </c>
      <c r="L623" s="5">
        <f t="shared" si="126"/>
        <v>4.0554291066227137E-10</v>
      </c>
      <c r="M623" s="6">
        <f t="shared" si="124"/>
        <v>3.7761467626443051E-6</v>
      </c>
      <c r="N623">
        <f t="shared" si="125"/>
        <v>2.1800000000000001E-4</v>
      </c>
      <c r="O623">
        <f t="shared" si="133"/>
        <v>0.15292357098384457</v>
      </c>
      <c r="P623">
        <f t="shared" si="127"/>
        <v>0.92223864339463546</v>
      </c>
      <c r="Q623">
        <f t="shared" si="128"/>
        <v>0.44103154314178061</v>
      </c>
      <c r="R623">
        <f t="shared" si="129"/>
        <v>0.44103154314178133</v>
      </c>
    </row>
    <row r="624" spans="6:18">
      <c r="F624">
        <f t="shared" si="134"/>
        <v>62.200000000000614</v>
      </c>
      <c r="G624">
        <f t="shared" si="122"/>
        <v>326.95114001245236</v>
      </c>
      <c r="H624">
        <f t="shared" si="130"/>
        <v>1.5292357098384457</v>
      </c>
      <c r="I624" s="4">
        <f t="shared" si="123"/>
        <v>1.9999999999999999E-6</v>
      </c>
      <c r="J624" s="5">
        <f t="shared" si="131"/>
        <v>5.4703211009173772E-7</v>
      </c>
      <c r="K624" s="5">
        <f t="shared" si="132"/>
        <v>4.593797580242581E-4</v>
      </c>
      <c r="L624" s="5">
        <f t="shared" si="126"/>
        <v>4.0607305542652755E-10</v>
      </c>
      <c r="M624" s="6">
        <f t="shared" si="124"/>
        <v>3.779436950475544E-6</v>
      </c>
      <c r="N624">
        <f t="shared" si="125"/>
        <v>2.1800000000000001E-4</v>
      </c>
      <c r="O624">
        <f t="shared" si="133"/>
        <v>0.15292357098384457</v>
      </c>
      <c r="P624">
        <f t="shared" si="127"/>
        <v>0.92235142148845106</v>
      </c>
      <c r="Q624">
        <f t="shared" si="128"/>
        <v>0.44094960090598123</v>
      </c>
      <c r="R624">
        <f t="shared" si="129"/>
        <v>0.44094960090598195</v>
      </c>
    </row>
    <row r="625" spans="6:18">
      <c r="F625">
        <f t="shared" si="134"/>
        <v>62.300000000000615</v>
      </c>
      <c r="G625">
        <f t="shared" si="122"/>
        <v>326.95114001245236</v>
      </c>
      <c r="H625">
        <f t="shared" si="130"/>
        <v>1.5292357098384457</v>
      </c>
      <c r="I625" s="4">
        <f t="shared" si="123"/>
        <v>1.9999999999999999E-6</v>
      </c>
      <c r="J625" s="5">
        <f t="shared" si="131"/>
        <v>5.4703211009173772E-7</v>
      </c>
      <c r="K625" s="5">
        <f t="shared" si="132"/>
        <v>4.5957975802425811E-4</v>
      </c>
      <c r="L625" s="5">
        <f t="shared" si="126"/>
        <v>4.0660366200968714E-10</v>
      </c>
      <c r="M625" s="6">
        <f t="shared" si="124"/>
        <v>3.782728571066566E-6</v>
      </c>
      <c r="N625">
        <f t="shared" si="125"/>
        <v>2.1800000000000001E-4</v>
      </c>
      <c r="O625">
        <f t="shared" si="133"/>
        <v>0.15292357098384457</v>
      </c>
      <c r="P625">
        <f t="shared" si="127"/>
        <v>0.92246400318163402</v>
      </c>
      <c r="Q625">
        <f t="shared" si="128"/>
        <v>0.44086780137082876</v>
      </c>
      <c r="R625">
        <f t="shared" si="129"/>
        <v>0.44086780137082948</v>
      </c>
    </row>
    <row r="626" spans="6:18">
      <c r="F626">
        <f t="shared" si="134"/>
        <v>62.400000000000617</v>
      </c>
      <c r="G626">
        <f t="shared" si="122"/>
        <v>326.95114001245236</v>
      </c>
      <c r="H626">
        <f t="shared" si="130"/>
        <v>1.5292357098384457</v>
      </c>
      <c r="I626" s="4">
        <f t="shared" si="123"/>
        <v>1.9999999999999999E-6</v>
      </c>
      <c r="J626" s="5">
        <f t="shared" si="131"/>
        <v>5.4703211009173772E-7</v>
      </c>
      <c r="K626" s="5">
        <f t="shared" si="132"/>
        <v>4.5977975802425811E-4</v>
      </c>
      <c r="L626" s="5">
        <f t="shared" si="126"/>
        <v>4.0713473061281195E-10</v>
      </c>
      <c r="M626" s="6">
        <f t="shared" si="124"/>
        <v>3.7860216244173699E-6</v>
      </c>
      <c r="N626">
        <f t="shared" si="125"/>
        <v>2.1800000000000001E-4</v>
      </c>
      <c r="O626">
        <f t="shared" si="133"/>
        <v>0.15292357098384457</v>
      </c>
      <c r="P626">
        <f t="shared" si="127"/>
        <v>0.92257638890153271</v>
      </c>
      <c r="Q626">
        <f t="shared" si="128"/>
        <v>0.44078614422582069</v>
      </c>
      <c r="R626">
        <f t="shared" si="129"/>
        <v>0.44078614422582141</v>
      </c>
    </row>
    <row r="627" spans="6:18">
      <c r="F627">
        <f t="shared" si="134"/>
        <v>62.500000000000618</v>
      </c>
      <c r="G627">
        <f t="shared" si="122"/>
        <v>326.95114001245236</v>
      </c>
      <c r="H627">
        <f t="shared" si="130"/>
        <v>1.5292357098384457</v>
      </c>
      <c r="I627" s="4">
        <f t="shared" si="123"/>
        <v>1.9999999999999999E-6</v>
      </c>
      <c r="J627" s="5">
        <f t="shared" si="131"/>
        <v>5.4703211009173772E-7</v>
      </c>
      <c r="K627" s="5">
        <f t="shared" si="132"/>
        <v>4.5997975802425812E-4</v>
      </c>
      <c r="L627" s="5">
        <f t="shared" si="126"/>
        <v>4.0766626143696403E-10</v>
      </c>
      <c r="M627" s="6">
        <f t="shared" si="124"/>
        <v>3.7893161105279574E-6</v>
      </c>
      <c r="N627">
        <f t="shared" si="125"/>
        <v>2.1800000000000001E-4</v>
      </c>
      <c r="O627">
        <f t="shared" si="133"/>
        <v>0.15292357098384457</v>
      </c>
      <c r="P627">
        <f t="shared" si="127"/>
        <v>0.92268857907438018</v>
      </c>
      <c r="Q627">
        <f t="shared" si="128"/>
        <v>0.44070462916126502</v>
      </c>
      <c r="R627">
        <f t="shared" si="129"/>
        <v>0.44070462916126574</v>
      </c>
    </row>
    <row r="628" spans="6:18">
      <c r="F628">
        <f t="shared" si="134"/>
        <v>62.60000000000062</v>
      </c>
      <c r="G628">
        <f t="shared" si="122"/>
        <v>326.95114001245236</v>
      </c>
      <c r="H628">
        <f t="shared" si="130"/>
        <v>1.5292357098384457</v>
      </c>
      <c r="I628" s="4">
        <f t="shared" si="123"/>
        <v>1.9999999999999999E-6</v>
      </c>
      <c r="J628" s="5">
        <f t="shared" si="131"/>
        <v>5.4703211009173772E-7</v>
      </c>
      <c r="K628" s="5">
        <f t="shared" si="132"/>
        <v>4.6017975802425812E-4</v>
      </c>
      <c r="L628" s="5">
        <f t="shared" si="126"/>
        <v>4.0819825468320536E-10</v>
      </c>
      <c r="M628" s="6">
        <f t="shared" si="124"/>
        <v>3.7926120293983276E-6</v>
      </c>
      <c r="N628">
        <f t="shared" si="125"/>
        <v>2.1800000000000001E-4</v>
      </c>
      <c r="O628">
        <f t="shared" si="133"/>
        <v>0.15292357098384457</v>
      </c>
      <c r="P628">
        <f t="shared" si="127"/>
        <v>0.92280057412529737</v>
      </c>
      <c r="Q628">
        <f t="shared" si="128"/>
        <v>0.44062325586827755</v>
      </c>
      <c r="R628">
        <f t="shared" si="129"/>
        <v>0.44062325586827827</v>
      </c>
    </row>
    <row r="629" spans="6:18">
      <c r="F629">
        <f t="shared" si="134"/>
        <v>62.700000000000621</v>
      </c>
      <c r="G629">
        <f t="shared" si="122"/>
        <v>326.95114001245236</v>
      </c>
      <c r="H629">
        <f t="shared" si="130"/>
        <v>1.5292357098384457</v>
      </c>
      <c r="I629" s="4">
        <f t="shared" si="123"/>
        <v>1.9999999999999999E-6</v>
      </c>
      <c r="J629" s="5">
        <f t="shared" si="131"/>
        <v>5.4703211009173772E-7</v>
      </c>
      <c r="K629" s="5">
        <f t="shared" si="132"/>
        <v>4.6037975802425813E-4</v>
      </c>
      <c r="L629" s="5">
        <f t="shared" si="126"/>
        <v>4.0873071055259765E-10</v>
      </c>
      <c r="M629" s="6">
        <f t="shared" si="124"/>
        <v>3.7959093810284789E-6</v>
      </c>
      <c r="N629">
        <f t="shared" si="125"/>
        <v>2.1800000000000001E-4</v>
      </c>
      <c r="O629">
        <f t="shared" si="133"/>
        <v>0.15292357098384457</v>
      </c>
      <c r="P629">
        <f t="shared" si="127"/>
        <v>0.92291237447829699</v>
      </c>
      <c r="Q629">
        <f t="shared" si="128"/>
        <v>0.44054202403877962</v>
      </c>
      <c r="R629">
        <f t="shared" si="129"/>
        <v>0.44054202403878034</v>
      </c>
    </row>
    <row r="630" spans="6:18">
      <c r="F630">
        <f t="shared" si="134"/>
        <v>62.800000000000622</v>
      </c>
      <c r="G630">
        <f t="shared" si="122"/>
        <v>326.95114001245236</v>
      </c>
      <c r="H630">
        <f t="shared" si="130"/>
        <v>1.5292357098384457</v>
      </c>
      <c r="I630" s="4">
        <f t="shared" si="123"/>
        <v>1.9999999999999999E-6</v>
      </c>
      <c r="J630" s="5">
        <f t="shared" si="131"/>
        <v>5.4703211009173772E-7</v>
      </c>
      <c r="K630" s="5">
        <f t="shared" si="132"/>
        <v>4.6057975802425813E-4</v>
      </c>
      <c r="L630" s="5">
        <f t="shared" si="126"/>
        <v>4.0926362924620301E-10</v>
      </c>
      <c r="M630" s="6">
        <f t="shared" si="124"/>
        <v>3.7992081654184146E-6</v>
      </c>
      <c r="N630">
        <f t="shared" si="125"/>
        <v>2.1800000000000001E-4</v>
      </c>
      <c r="O630">
        <f t="shared" si="133"/>
        <v>0.15292357098384457</v>
      </c>
      <c r="P630">
        <f t="shared" si="127"/>
        <v>0.92302398055628554</v>
      </c>
      <c r="Q630">
        <f t="shared" si="128"/>
        <v>0.44046093336549558</v>
      </c>
      <c r="R630">
        <f t="shared" si="129"/>
        <v>0.4404609333654963</v>
      </c>
    </row>
    <row r="631" spans="6:18">
      <c r="F631">
        <f t="shared" si="134"/>
        <v>62.900000000000624</v>
      </c>
      <c r="G631">
        <f t="shared" si="122"/>
        <v>326.95114001245236</v>
      </c>
      <c r="H631">
        <f t="shared" si="130"/>
        <v>1.5292357098384457</v>
      </c>
      <c r="I631" s="4">
        <f t="shared" si="123"/>
        <v>1.9999999999999999E-6</v>
      </c>
      <c r="J631" s="5">
        <f t="shared" si="131"/>
        <v>5.4703211009173772E-7</v>
      </c>
      <c r="K631" s="5">
        <f t="shared" si="132"/>
        <v>4.6077975802425814E-4</v>
      </c>
      <c r="L631" s="5">
        <f t="shared" si="126"/>
        <v>4.0979701096508329E-10</v>
      </c>
      <c r="M631" s="6">
        <f t="shared" si="124"/>
        <v>3.8025083825681322E-6</v>
      </c>
      <c r="N631">
        <f t="shared" si="125"/>
        <v>2.1800000000000001E-4</v>
      </c>
      <c r="O631">
        <f t="shared" si="133"/>
        <v>0.15292357098384457</v>
      </c>
      <c r="P631">
        <f t="shared" si="127"/>
        <v>0.92313539278106904</v>
      </c>
      <c r="Q631">
        <f t="shared" si="128"/>
        <v>0.4403799835419504</v>
      </c>
      <c r="R631">
        <f t="shared" si="129"/>
        <v>0.44037998354195113</v>
      </c>
    </row>
    <row r="632" spans="6:18">
      <c r="F632">
        <f t="shared" si="134"/>
        <v>63.000000000000625</v>
      </c>
      <c r="G632">
        <f t="shared" si="122"/>
        <v>326.95114001245236</v>
      </c>
      <c r="H632">
        <f t="shared" si="130"/>
        <v>1.5292357098384457</v>
      </c>
      <c r="I632" s="4">
        <f t="shared" si="123"/>
        <v>1.9999999999999999E-6</v>
      </c>
      <c r="J632" s="5">
        <f t="shared" si="131"/>
        <v>5.4703211009173772E-7</v>
      </c>
      <c r="K632" s="5">
        <f t="shared" si="132"/>
        <v>4.6097975802425814E-4</v>
      </c>
      <c r="L632" s="5">
        <f t="shared" si="126"/>
        <v>4.1033085591030048E-10</v>
      </c>
      <c r="M632" s="6">
        <f t="shared" si="124"/>
        <v>3.8058100324776322E-6</v>
      </c>
      <c r="N632">
        <f t="shared" si="125"/>
        <v>2.1800000000000001E-4</v>
      </c>
      <c r="O632">
        <f t="shared" si="133"/>
        <v>0.15292357098384457</v>
      </c>
      <c r="P632">
        <f t="shared" si="127"/>
        <v>0.92324661157335397</v>
      </c>
      <c r="Q632">
        <f t="shared" si="128"/>
        <v>0.44029917426246712</v>
      </c>
      <c r="R632">
        <f t="shared" si="129"/>
        <v>0.44029917426246784</v>
      </c>
    </row>
    <row r="633" spans="6:18">
      <c r="F633">
        <f t="shared" si="134"/>
        <v>63.100000000000627</v>
      </c>
      <c r="G633">
        <f t="shared" si="122"/>
        <v>326.95114001245236</v>
      </c>
      <c r="H633">
        <f t="shared" si="130"/>
        <v>1.5292357098384457</v>
      </c>
      <c r="I633" s="4">
        <f t="shared" si="123"/>
        <v>1.9999999999999999E-6</v>
      </c>
      <c r="J633" s="5">
        <f t="shared" si="131"/>
        <v>5.4703211009173772E-7</v>
      </c>
      <c r="K633" s="5">
        <f t="shared" si="132"/>
        <v>4.6117975802425815E-4</v>
      </c>
      <c r="L633" s="5">
        <f t="shared" si="126"/>
        <v>4.1086516428291653E-10</v>
      </c>
      <c r="M633" s="6">
        <f t="shared" si="124"/>
        <v>3.8091131151469157E-6</v>
      </c>
      <c r="N633">
        <f t="shared" si="125"/>
        <v>2.1800000000000001E-4</v>
      </c>
      <c r="O633">
        <f t="shared" si="133"/>
        <v>0.15292357098384457</v>
      </c>
      <c r="P633">
        <f t="shared" si="127"/>
        <v>0.92335763735275211</v>
      </c>
      <c r="Q633">
        <f t="shared" si="128"/>
        <v>0.44021850522216455</v>
      </c>
      <c r="R633">
        <f t="shared" si="129"/>
        <v>0.44021850522216527</v>
      </c>
    </row>
    <row r="634" spans="6:18">
      <c r="F634">
        <f t="shared" si="134"/>
        <v>63.200000000000628</v>
      </c>
      <c r="G634">
        <f t="shared" si="122"/>
        <v>326.95114001245236</v>
      </c>
      <c r="H634">
        <f t="shared" si="130"/>
        <v>1.5292357098384457</v>
      </c>
      <c r="I634" s="4">
        <f t="shared" si="123"/>
        <v>1.9999999999999999E-6</v>
      </c>
      <c r="J634" s="5">
        <f t="shared" si="131"/>
        <v>5.4703211009173772E-7</v>
      </c>
      <c r="K634" s="5">
        <f t="shared" si="132"/>
        <v>4.6137975802425815E-4</v>
      </c>
      <c r="L634" s="5">
        <f t="shared" si="126"/>
        <v>4.1139993628399314E-10</v>
      </c>
      <c r="M634" s="6">
        <f t="shared" si="124"/>
        <v>3.8124176305759794E-6</v>
      </c>
      <c r="N634">
        <f t="shared" si="125"/>
        <v>2.1800000000000001E-4</v>
      </c>
      <c r="O634">
        <f t="shared" si="133"/>
        <v>0.15292357098384457</v>
      </c>
      <c r="P634">
        <f t="shared" si="127"/>
        <v>0.92346847053778336</v>
      </c>
      <c r="Q634">
        <f t="shared" si="128"/>
        <v>0.44013797611695477</v>
      </c>
      <c r="R634">
        <f t="shared" si="129"/>
        <v>0.44013797611695549</v>
      </c>
    </row>
    <row r="635" spans="6:18">
      <c r="F635">
        <f t="shared" si="134"/>
        <v>63.30000000000063</v>
      </c>
      <c r="G635">
        <f t="shared" si="122"/>
        <v>326.95114001245236</v>
      </c>
      <c r="H635">
        <f t="shared" si="130"/>
        <v>1.5292357098384457</v>
      </c>
      <c r="I635" s="4">
        <f t="shared" si="123"/>
        <v>1.9999999999999999E-6</v>
      </c>
      <c r="J635" s="5">
        <f t="shared" si="131"/>
        <v>5.4703211009173772E-7</v>
      </c>
      <c r="K635" s="5">
        <f t="shared" si="132"/>
        <v>4.6157975802425816E-4</v>
      </c>
      <c r="L635" s="5">
        <f t="shared" si="126"/>
        <v>4.1193517211459254E-10</v>
      </c>
      <c r="M635" s="6">
        <f t="shared" si="124"/>
        <v>3.8157235787648279E-6</v>
      </c>
      <c r="N635">
        <f t="shared" si="125"/>
        <v>2.1800000000000001E-4</v>
      </c>
      <c r="O635">
        <f t="shared" si="133"/>
        <v>0.15292357098384457</v>
      </c>
      <c r="P635">
        <f t="shared" si="127"/>
        <v>0.92357911154587902</v>
      </c>
      <c r="Q635">
        <f t="shared" si="128"/>
        <v>0.44005758664354083</v>
      </c>
      <c r="R635">
        <f t="shared" si="129"/>
        <v>0.44005758664354155</v>
      </c>
    </row>
    <row r="636" spans="6:18">
      <c r="F636">
        <f t="shared" si="134"/>
        <v>63.400000000000631</v>
      </c>
      <c r="G636">
        <f t="shared" si="122"/>
        <v>326.95114001245236</v>
      </c>
      <c r="H636">
        <f t="shared" si="130"/>
        <v>1.5292357098384457</v>
      </c>
      <c r="I636" s="4">
        <f t="shared" si="123"/>
        <v>1.9999999999999999E-6</v>
      </c>
      <c r="J636" s="5">
        <f t="shared" si="131"/>
        <v>5.4703211009173772E-7</v>
      </c>
      <c r="K636" s="5">
        <f t="shared" si="132"/>
        <v>4.6177975802425816E-4</v>
      </c>
      <c r="L636" s="5">
        <f t="shared" si="126"/>
        <v>4.1247087197577654E-10</v>
      </c>
      <c r="M636" s="6">
        <f t="shared" si="124"/>
        <v>3.8190309597134579E-6</v>
      </c>
      <c r="N636">
        <f t="shared" si="125"/>
        <v>2.1800000000000001E-4</v>
      </c>
      <c r="O636">
        <f t="shared" si="133"/>
        <v>0.15292357098384457</v>
      </c>
      <c r="P636">
        <f t="shared" si="127"/>
        <v>0.92368956079338538</v>
      </c>
      <c r="Q636">
        <f t="shared" si="128"/>
        <v>0.43997733649941423</v>
      </c>
      <c r="R636">
        <f t="shared" si="129"/>
        <v>0.43997733649941495</v>
      </c>
    </row>
    <row r="637" spans="6:18">
      <c r="F637">
        <f t="shared" si="134"/>
        <v>63.500000000000632</v>
      </c>
      <c r="G637">
        <f t="shared" si="122"/>
        <v>326.95114001245236</v>
      </c>
      <c r="H637">
        <f t="shared" si="130"/>
        <v>1.5292357098384457</v>
      </c>
      <c r="I637" s="4">
        <f t="shared" si="123"/>
        <v>1.9999999999999999E-6</v>
      </c>
      <c r="J637" s="5">
        <f t="shared" si="131"/>
        <v>5.4703211009173772E-7</v>
      </c>
      <c r="K637" s="5">
        <f t="shared" si="132"/>
        <v>4.6197975802425817E-4</v>
      </c>
      <c r="L637" s="5">
        <f t="shared" si="126"/>
        <v>4.1300703606860701E-10</v>
      </c>
      <c r="M637" s="6">
        <f t="shared" si="124"/>
        <v>3.8223397734218707E-6</v>
      </c>
      <c r="N637">
        <f t="shared" si="125"/>
        <v>2.1800000000000001E-4</v>
      </c>
      <c r="O637">
        <f t="shared" si="133"/>
        <v>0.15292357098384457</v>
      </c>
      <c r="P637">
        <f t="shared" si="127"/>
        <v>0.92379981869556638</v>
      </c>
      <c r="Q637">
        <f t="shared" si="128"/>
        <v>0.43989722538285253</v>
      </c>
      <c r="R637">
        <f t="shared" si="129"/>
        <v>0.43989722538285325</v>
      </c>
    </row>
    <row r="638" spans="6:18">
      <c r="F638">
        <f t="shared" si="134"/>
        <v>63.600000000000634</v>
      </c>
      <c r="G638">
        <f t="shared" si="122"/>
        <v>326.95114001245236</v>
      </c>
      <c r="H638">
        <f t="shared" si="130"/>
        <v>1.5292357098384457</v>
      </c>
      <c r="I638" s="4">
        <f t="shared" si="123"/>
        <v>1.9999999999999999E-6</v>
      </c>
      <c r="J638" s="5">
        <f t="shared" si="131"/>
        <v>5.4703211009173772E-7</v>
      </c>
      <c r="K638" s="5">
        <f t="shared" si="132"/>
        <v>4.6217975802425817E-4</v>
      </c>
      <c r="L638" s="5">
        <f t="shared" si="126"/>
        <v>4.1354366459414599E-10</v>
      </c>
      <c r="M638" s="6">
        <f t="shared" si="124"/>
        <v>3.825650019890067E-6</v>
      </c>
      <c r="N638">
        <f t="shared" si="125"/>
        <v>2.1800000000000001E-4</v>
      </c>
      <c r="O638">
        <f t="shared" si="133"/>
        <v>0.15292357098384457</v>
      </c>
      <c r="P638">
        <f t="shared" si="127"/>
        <v>0.9239098856666077</v>
      </c>
      <c r="Q638">
        <f t="shared" si="128"/>
        <v>0.43981725299291718</v>
      </c>
      <c r="R638">
        <f t="shared" si="129"/>
        <v>0.43981725299291785</v>
      </c>
    </row>
    <row r="639" spans="6:18">
      <c r="F639">
        <f t="shared" si="134"/>
        <v>63.700000000000635</v>
      </c>
      <c r="G639">
        <f t="shared" si="122"/>
        <v>326.95114001245236</v>
      </c>
      <c r="H639">
        <f t="shared" si="130"/>
        <v>1.5292357098384457</v>
      </c>
      <c r="I639" s="4">
        <f t="shared" si="123"/>
        <v>1.9999999999999999E-6</v>
      </c>
      <c r="J639" s="5">
        <f t="shared" si="131"/>
        <v>5.4703211009173772E-7</v>
      </c>
      <c r="K639" s="5">
        <f t="shared" si="132"/>
        <v>4.6237975802425818E-4</v>
      </c>
      <c r="L639" s="5">
        <f t="shared" si="126"/>
        <v>4.1408075775345527E-10</v>
      </c>
      <c r="M639" s="6">
        <f t="shared" si="124"/>
        <v>3.8289616991180444E-6</v>
      </c>
      <c r="N639">
        <f t="shared" si="125"/>
        <v>2.1800000000000001E-4</v>
      </c>
      <c r="O639">
        <f t="shared" si="133"/>
        <v>0.15292357098384457</v>
      </c>
      <c r="P639">
        <f t="shared" si="127"/>
        <v>0.92401976211961945</v>
      </c>
      <c r="Q639">
        <f t="shared" si="128"/>
        <v>0.43973741902945079</v>
      </c>
      <c r="R639">
        <f t="shared" si="129"/>
        <v>0.43973741902945146</v>
      </c>
    </row>
    <row r="640" spans="6:18">
      <c r="F640">
        <f t="shared" si="134"/>
        <v>63.800000000000637</v>
      </c>
      <c r="G640">
        <f t="shared" si="122"/>
        <v>326.95114001245236</v>
      </c>
      <c r="H640">
        <f t="shared" si="130"/>
        <v>1.5292357098384457</v>
      </c>
      <c r="I640" s="4">
        <f t="shared" si="123"/>
        <v>1.9999999999999999E-6</v>
      </c>
      <c r="J640" s="5">
        <f t="shared" si="131"/>
        <v>5.4703211009173772E-7</v>
      </c>
      <c r="K640" s="5">
        <f t="shared" si="132"/>
        <v>4.6257975802425818E-4</v>
      </c>
      <c r="L640" s="5">
        <f t="shared" si="126"/>
        <v>4.1461831574759695E-10</v>
      </c>
      <c r="M640" s="6">
        <f t="shared" si="124"/>
        <v>3.8322748111058054E-6</v>
      </c>
      <c r="N640">
        <f t="shared" si="125"/>
        <v>2.1800000000000001E-4</v>
      </c>
      <c r="O640">
        <f t="shared" si="133"/>
        <v>0.15292357098384457</v>
      </c>
      <c r="P640">
        <f t="shared" si="127"/>
        <v>0.92412944846663936</v>
      </c>
      <c r="Q640">
        <f t="shared" si="128"/>
        <v>0.43965772319307511</v>
      </c>
      <c r="R640">
        <f t="shared" si="129"/>
        <v>0.43965772319307578</v>
      </c>
    </row>
    <row r="641" spans="6:18">
      <c r="F641">
        <f t="shared" si="134"/>
        <v>63.900000000000638</v>
      </c>
      <c r="G641">
        <f t="shared" si="122"/>
        <v>326.95114001245236</v>
      </c>
      <c r="H641">
        <f t="shared" si="130"/>
        <v>1.5292357098384457</v>
      </c>
      <c r="I641" s="4">
        <f t="shared" si="123"/>
        <v>1.9999999999999999E-6</v>
      </c>
      <c r="J641" s="5">
        <f t="shared" si="131"/>
        <v>5.4703211009173772E-7</v>
      </c>
      <c r="K641" s="5">
        <f t="shared" si="132"/>
        <v>4.6277975802425819E-4</v>
      </c>
      <c r="L641" s="5">
        <f t="shared" si="126"/>
        <v>4.1515633877763284E-10</v>
      </c>
      <c r="M641" s="6">
        <f t="shared" si="124"/>
        <v>3.8355893558533491E-6</v>
      </c>
      <c r="N641">
        <f t="shared" si="125"/>
        <v>2.1800000000000001E-4</v>
      </c>
      <c r="O641">
        <f t="shared" si="133"/>
        <v>0.15292357098384457</v>
      </c>
      <c r="P641">
        <f t="shared" si="127"/>
        <v>0.92423894511863691</v>
      </c>
      <c r="Q641">
        <f t="shared" si="128"/>
        <v>0.43957816518518844</v>
      </c>
      <c r="R641">
        <f t="shared" si="129"/>
        <v>0.43957816518518911</v>
      </c>
    </row>
    <row r="642" spans="6:18">
      <c r="F642">
        <f t="shared" si="134"/>
        <v>64.000000000000639</v>
      </c>
      <c r="G642">
        <f t="shared" ref="G642:G705" si="135">Tc+R_*F642</f>
        <v>326.95114001245236</v>
      </c>
      <c r="H642">
        <f t="shared" si="130"/>
        <v>1.5292357098384457</v>
      </c>
      <c r="I642" s="4">
        <f t="shared" ref="I642:I705" si="136">we</f>
        <v>1.9999999999999999E-6</v>
      </c>
      <c r="J642" s="5">
        <f t="shared" si="131"/>
        <v>5.4703211009173772E-7</v>
      </c>
      <c r="K642" s="5">
        <f t="shared" si="132"/>
        <v>4.6297975802425819E-4</v>
      </c>
      <c r="L642" s="5">
        <f t="shared" si="126"/>
        <v>4.1569482704462486E-10</v>
      </c>
      <c r="M642" s="6">
        <f t="shared" ref="M642:M705" si="137">f2_*f3_/f1_/K642*L642</f>
        <v>3.8389053333606746E-6</v>
      </c>
      <c r="N642">
        <f t="shared" ref="N642:N705" si="138">del_dl</f>
        <v>2.1800000000000001E-4</v>
      </c>
      <c r="O642">
        <f t="shared" si="133"/>
        <v>0.15292357098384457</v>
      </c>
      <c r="P642">
        <f t="shared" si="127"/>
        <v>0.92434825248551522</v>
      </c>
      <c r="Q642">
        <f t="shared" si="128"/>
        <v>0.43949874470796341</v>
      </c>
      <c r="R642">
        <f t="shared" si="129"/>
        <v>0.43949874470796407</v>
      </c>
    </row>
    <row r="643" spans="6:18">
      <c r="F643">
        <f t="shared" si="134"/>
        <v>64.100000000000634</v>
      </c>
      <c r="G643">
        <f t="shared" si="135"/>
        <v>326.95114001245236</v>
      </c>
      <c r="H643">
        <f t="shared" si="130"/>
        <v>1.5292357098384457</v>
      </c>
      <c r="I643" s="4">
        <f t="shared" si="136"/>
        <v>1.9999999999999999E-6</v>
      </c>
      <c r="J643" s="5">
        <f t="shared" si="131"/>
        <v>5.4703211009173772E-7</v>
      </c>
      <c r="K643" s="5">
        <f t="shared" si="132"/>
        <v>4.631797580242582E-4</v>
      </c>
      <c r="L643" s="5">
        <f t="shared" ref="L643:L706" si="139">K643^3*4/3*PI()</f>
        <v>4.1623378074963507E-10</v>
      </c>
      <c r="M643" s="6">
        <f t="shared" si="137"/>
        <v>3.842222743627783E-6</v>
      </c>
      <c r="N643">
        <f t="shared" si="138"/>
        <v>2.1800000000000001E-4</v>
      </c>
      <c r="O643">
        <f t="shared" si="133"/>
        <v>0.15292357098384457</v>
      </c>
      <c r="P643">
        <f t="shared" ref="P643:P706" si="140">R643*O643+(1-R643)*H643</f>
        <v>0.9244573709761158</v>
      </c>
      <c r="Q643">
        <f t="shared" ref="Q643:Q706" si="141">Q642+pl/ps*Dl/N642*((Tc-Tf)/ml-Co)/H642/(1-kpart)*M642*dt/L642-Q642*3/K642*we*dt</f>
        <v>0.43941946146434457</v>
      </c>
      <c r="R643">
        <f t="shared" ref="R643:R706" si="142">esidtGeral(R642,K642,MAX(I642,J642),pl,ps,kpart,H642,(H643-H642)/dt,M642,L642,Dl,N642,Co,dt)</f>
        <v>0.43941946146434524</v>
      </c>
    </row>
    <row r="644" spans="6:18">
      <c r="F644">
        <f t="shared" si="134"/>
        <v>64.200000000000628</v>
      </c>
      <c r="G644">
        <f t="shared" si="135"/>
        <v>326.95114001245236</v>
      </c>
      <c r="H644">
        <f t="shared" si="130"/>
        <v>1.5292357098384457</v>
      </c>
      <c r="I644" s="4">
        <f t="shared" si="136"/>
        <v>1.9999999999999999E-6</v>
      </c>
      <c r="J644" s="5">
        <f t="shared" si="131"/>
        <v>5.4703211009173772E-7</v>
      </c>
      <c r="K644" s="5">
        <f t="shared" si="132"/>
        <v>4.633797580242582E-4</v>
      </c>
      <c r="L644" s="5">
        <f t="shared" si="139"/>
        <v>4.1677320009372518E-10</v>
      </c>
      <c r="M644" s="6">
        <f t="shared" si="137"/>
        <v>3.8455415866546732E-6</v>
      </c>
      <c r="N644">
        <f t="shared" si="138"/>
        <v>2.1800000000000001E-4</v>
      </c>
      <c r="O644">
        <f t="shared" si="133"/>
        <v>0.15292357098384457</v>
      </c>
      <c r="P644">
        <f t="shared" si="140"/>
        <v>0.9245663009982199</v>
      </c>
      <c r="Q644">
        <f t="shared" si="141"/>
        <v>0.43934031515804606</v>
      </c>
      <c r="R644">
        <f t="shared" si="142"/>
        <v>0.43934031515804672</v>
      </c>
    </row>
    <row r="645" spans="6:18">
      <c r="F645">
        <f t="shared" si="134"/>
        <v>64.300000000000622</v>
      </c>
      <c r="G645">
        <f t="shared" si="135"/>
        <v>326.95114001245236</v>
      </c>
      <c r="H645">
        <f t="shared" si="130"/>
        <v>1.5292357098384457</v>
      </c>
      <c r="I645" s="4">
        <f t="shared" si="136"/>
        <v>1.9999999999999999E-6</v>
      </c>
      <c r="J645" s="5">
        <f t="shared" si="131"/>
        <v>5.4703211009173772E-7</v>
      </c>
      <c r="K645" s="5">
        <f t="shared" si="132"/>
        <v>4.6357975802425821E-4</v>
      </c>
      <c r="L645" s="5">
        <f t="shared" si="139"/>
        <v>4.1731308527795737E-10</v>
      </c>
      <c r="M645" s="6">
        <f t="shared" si="137"/>
        <v>3.8488618624413478E-6</v>
      </c>
      <c r="N645">
        <f t="shared" si="138"/>
        <v>2.1800000000000001E-4</v>
      </c>
      <c r="O645">
        <f t="shared" si="133"/>
        <v>0.15292357098384457</v>
      </c>
      <c r="P645">
        <f t="shared" si="140"/>
        <v>0.92467504295855363</v>
      </c>
      <c r="Q645">
        <f t="shared" si="141"/>
        <v>0.4392613054935493</v>
      </c>
      <c r="R645">
        <f t="shared" si="142"/>
        <v>0.43926130549354997</v>
      </c>
    </row>
    <row r="646" spans="6:18">
      <c r="F646">
        <f t="shared" si="134"/>
        <v>64.400000000000617</v>
      </c>
      <c r="G646">
        <f t="shared" si="135"/>
        <v>326.95114001245236</v>
      </c>
      <c r="H646">
        <f t="shared" si="130"/>
        <v>1.5292357098384457</v>
      </c>
      <c r="I646" s="4">
        <f t="shared" si="136"/>
        <v>1.9999999999999999E-6</v>
      </c>
      <c r="J646" s="5">
        <f t="shared" si="131"/>
        <v>5.4703211009173772E-7</v>
      </c>
      <c r="K646" s="5">
        <f t="shared" si="132"/>
        <v>4.6377975802425821E-4</v>
      </c>
      <c r="L646" s="5">
        <f t="shared" si="139"/>
        <v>4.1785343650339343E-10</v>
      </c>
      <c r="M646" s="6">
        <f t="shared" si="137"/>
        <v>3.8521835709878035E-6</v>
      </c>
      <c r="N646">
        <f t="shared" si="138"/>
        <v>2.1800000000000001E-4</v>
      </c>
      <c r="O646">
        <f t="shared" si="133"/>
        <v>0.15292357098384457</v>
      </c>
      <c r="P646">
        <f t="shared" si="140"/>
        <v>0.92478359726278991</v>
      </c>
      <c r="Q646">
        <f t="shared" si="141"/>
        <v>0.43918243217610076</v>
      </c>
      <c r="R646">
        <f t="shared" si="142"/>
        <v>0.43918243217610137</v>
      </c>
    </row>
    <row r="647" spans="6:18">
      <c r="F647">
        <f t="shared" si="134"/>
        <v>64.500000000000611</v>
      </c>
      <c r="G647">
        <f t="shared" si="135"/>
        <v>326.95114001245236</v>
      </c>
      <c r="H647">
        <f t="shared" si="130"/>
        <v>1.5292357098384457</v>
      </c>
      <c r="I647" s="4">
        <f t="shared" si="136"/>
        <v>1.9999999999999999E-6</v>
      </c>
      <c r="J647" s="5">
        <f t="shared" si="131"/>
        <v>5.4703211009173772E-7</v>
      </c>
      <c r="K647" s="5">
        <f t="shared" si="132"/>
        <v>4.6397975802425821E-4</v>
      </c>
      <c r="L647" s="5">
        <f t="shared" si="139"/>
        <v>4.1839425397109529E-10</v>
      </c>
      <c r="M647" s="6">
        <f t="shared" si="137"/>
        <v>3.855506712294042E-6</v>
      </c>
      <c r="N647">
        <f t="shared" si="138"/>
        <v>2.1800000000000001E-4</v>
      </c>
      <c r="O647">
        <f t="shared" si="133"/>
        <v>0.15292357098384457</v>
      </c>
      <c r="P647">
        <f t="shared" si="140"/>
        <v>0.92489196431555198</v>
      </c>
      <c r="Q647">
        <f t="shared" si="141"/>
        <v>0.43910369491170936</v>
      </c>
      <c r="R647">
        <f t="shared" si="142"/>
        <v>0.43910369491171003</v>
      </c>
    </row>
    <row r="648" spans="6:18">
      <c r="F648">
        <f t="shared" si="134"/>
        <v>64.600000000000605</v>
      </c>
      <c r="G648">
        <f t="shared" si="135"/>
        <v>326.95114001245236</v>
      </c>
      <c r="H648">
        <f t="shared" si="130"/>
        <v>1.5292357098384457</v>
      </c>
      <c r="I648" s="4">
        <f t="shared" si="136"/>
        <v>1.9999999999999999E-6</v>
      </c>
      <c r="J648" s="5">
        <f t="shared" si="131"/>
        <v>5.4703211009173772E-7</v>
      </c>
      <c r="K648" s="5">
        <f t="shared" si="132"/>
        <v>4.6417975802425822E-4</v>
      </c>
      <c r="L648" s="5">
        <f t="shared" si="139"/>
        <v>4.1893553788212485E-10</v>
      </c>
      <c r="M648" s="6">
        <f t="shared" si="137"/>
        <v>3.8588312863600631E-6</v>
      </c>
      <c r="N648">
        <f t="shared" si="138"/>
        <v>2.1800000000000001E-4</v>
      </c>
      <c r="O648">
        <f t="shared" si="133"/>
        <v>0.15292357098384457</v>
      </c>
      <c r="P648">
        <f t="shared" si="140"/>
        <v>0.92500014452041646</v>
      </c>
      <c r="Q648">
        <f t="shared" si="141"/>
        <v>0.43902509340714463</v>
      </c>
      <c r="R648">
        <f t="shared" si="142"/>
        <v>0.43902509340714529</v>
      </c>
    </row>
    <row r="649" spans="6:18">
      <c r="F649">
        <f t="shared" si="134"/>
        <v>64.7000000000006</v>
      </c>
      <c r="G649">
        <f t="shared" si="135"/>
        <v>326.95114001245236</v>
      </c>
      <c r="H649">
        <f t="shared" si="130"/>
        <v>1.5292357098384457</v>
      </c>
      <c r="I649" s="4">
        <f t="shared" si="136"/>
        <v>1.9999999999999999E-6</v>
      </c>
      <c r="J649" s="5">
        <f t="shared" si="131"/>
        <v>5.4703211009173772E-7</v>
      </c>
      <c r="K649" s="5">
        <f t="shared" si="132"/>
        <v>4.6437975802425822E-4</v>
      </c>
      <c r="L649" s="5">
        <f t="shared" si="139"/>
        <v>4.1947728843754413E-10</v>
      </c>
      <c r="M649" s="6">
        <f t="shared" si="137"/>
        <v>3.862157293185867E-6</v>
      </c>
      <c r="N649">
        <f t="shared" si="138"/>
        <v>2.1800000000000001E-4</v>
      </c>
      <c r="O649">
        <f t="shared" si="133"/>
        <v>0.15292357098384457</v>
      </c>
      <c r="P649">
        <f t="shared" si="140"/>
        <v>0.92510813827991722</v>
      </c>
      <c r="Q649">
        <f t="shared" si="141"/>
        <v>0.43894662736993401</v>
      </c>
      <c r="R649">
        <f t="shared" si="142"/>
        <v>0.43894662736993467</v>
      </c>
    </row>
    <row r="650" spans="6:18">
      <c r="F650">
        <f t="shared" si="134"/>
        <v>64.800000000000594</v>
      </c>
      <c r="G650">
        <f t="shared" si="135"/>
        <v>326.95114001245236</v>
      </c>
      <c r="H650">
        <f t="shared" si="130"/>
        <v>1.5292357098384457</v>
      </c>
      <c r="I650" s="4">
        <f t="shared" si="136"/>
        <v>1.9999999999999999E-6</v>
      </c>
      <c r="J650" s="5">
        <f t="shared" si="131"/>
        <v>5.4703211009173772E-7</v>
      </c>
      <c r="K650" s="5">
        <f t="shared" si="132"/>
        <v>4.6457975802425823E-4</v>
      </c>
      <c r="L650" s="5">
        <f t="shared" si="139"/>
        <v>4.200195058384151E-10</v>
      </c>
      <c r="M650" s="6">
        <f t="shared" si="137"/>
        <v>3.8654847327714537E-6</v>
      </c>
      <c r="N650">
        <f t="shared" si="138"/>
        <v>2.1800000000000001E-4</v>
      </c>
      <c r="O650">
        <f t="shared" si="133"/>
        <v>0.15292357098384457</v>
      </c>
      <c r="P650">
        <f t="shared" si="140"/>
        <v>0.92521594599554746</v>
      </c>
      <c r="Q650">
        <f t="shared" si="141"/>
        <v>0.43886829650836079</v>
      </c>
      <c r="R650">
        <f t="shared" si="142"/>
        <v>0.4388682965083614</v>
      </c>
    </row>
    <row r="651" spans="6:18">
      <c r="F651">
        <f t="shared" si="134"/>
        <v>64.900000000000588</v>
      </c>
      <c r="G651">
        <f t="shared" si="135"/>
        <v>326.95114001245236</v>
      </c>
      <c r="H651">
        <f t="shared" si="130"/>
        <v>1.5292357098384457</v>
      </c>
      <c r="I651" s="4">
        <f t="shared" si="136"/>
        <v>1.9999999999999999E-6</v>
      </c>
      <c r="J651" s="5">
        <f t="shared" si="131"/>
        <v>5.4703211009173772E-7</v>
      </c>
      <c r="K651" s="5">
        <f t="shared" si="132"/>
        <v>4.6477975802425823E-4</v>
      </c>
      <c r="L651" s="5">
        <f t="shared" si="139"/>
        <v>4.2056219028579951E-10</v>
      </c>
      <c r="M651" s="6">
        <f t="shared" si="137"/>
        <v>3.8688136051168222E-6</v>
      </c>
      <c r="N651">
        <f t="shared" si="138"/>
        <v>2.1800000000000001E-4</v>
      </c>
      <c r="O651">
        <f t="shared" si="133"/>
        <v>0.15292357098384457</v>
      </c>
      <c r="P651">
        <f t="shared" si="140"/>
        <v>0.92532356806776339</v>
      </c>
      <c r="Q651">
        <f t="shared" si="141"/>
        <v>0.43879010053146161</v>
      </c>
      <c r="R651">
        <f t="shared" si="142"/>
        <v>0.43879010053146228</v>
      </c>
    </row>
    <row r="652" spans="6:18">
      <c r="F652">
        <f t="shared" si="134"/>
        <v>65.000000000000583</v>
      </c>
      <c r="G652">
        <f t="shared" si="135"/>
        <v>326.95114001245236</v>
      </c>
      <c r="H652">
        <f t="shared" si="130"/>
        <v>1.5292357098384457</v>
      </c>
      <c r="I652" s="4">
        <f t="shared" si="136"/>
        <v>1.9999999999999999E-6</v>
      </c>
      <c r="J652" s="5">
        <f t="shared" si="131"/>
        <v>5.4703211009173772E-7</v>
      </c>
      <c r="K652" s="5">
        <f t="shared" si="132"/>
        <v>4.6497975802425824E-4</v>
      </c>
      <c r="L652" s="5">
        <f t="shared" si="139"/>
        <v>4.2110534198075944E-10</v>
      </c>
      <c r="M652" s="6">
        <f t="shared" si="137"/>
        <v>3.8721439102219743E-6</v>
      </c>
      <c r="N652">
        <f t="shared" si="138"/>
        <v>2.1800000000000001E-4</v>
      </c>
      <c r="O652">
        <f t="shared" si="133"/>
        <v>0.15292357098384457</v>
      </c>
      <c r="P652">
        <f t="shared" si="140"/>
        <v>0.92543100489598729</v>
      </c>
      <c r="Q652">
        <f t="shared" si="141"/>
        <v>0.43871203914902451</v>
      </c>
      <c r="R652">
        <f t="shared" si="142"/>
        <v>0.43871203914902523</v>
      </c>
    </row>
    <row r="653" spans="6:18">
      <c r="F653">
        <f t="shared" si="134"/>
        <v>65.100000000000577</v>
      </c>
      <c r="G653">
        <f t="shared" si="135"/>
        <v>326.95114001245236</v>
      </c>
      <c r="H653">
        <f t="shared" si="130"/>
        <v>1.5292357098384457</v>
      </c>
      <c r="I653" s="4">
        <f t="shared" si="136"/>
        <v>1.9999999999999999E-6</v>
      </c>
      <c r="J653" s="5">
        <f t="shared" si="131"/>
        <v>5.4703211009173772E-7</v>
      </c>
      <c r="K653" s="5">
        <f t="shared" si="132"/>
        <v>4.6517975802425824E-4</v>
      </c>
      <c r="L653" s="5">
        <f t="shared" si="139"/>
        <v>4.2164896112435678E-10</v>
      </c>
      <c r="M653" s="6">
        <f t="shared" si="137"/>
        <v>3.8754756480869083E-6</v>
      </c>
      <c r="N653">
        <f t="shared" si="138"/>
        <v>2.1800000000000001E-4</v>
      </c>
      <c r="O653">
        <f t="shared" si="133"/>
        <v>0.15292357098384457</v>
      </c>
      <c r="P653">
        <f t="shared" si="140"/>
        <v>0.92553825687861069</v>
      </c>
      <c r="Q653">
        <f t="shared" si="141"/>
        <v>0.43863411207158648</v>
      </c>
      <c r="R653">
        <f t="shared" si="142"/>
        <v>0.4386341120715872</v>
      </c>
    </row>
    <row r="654" spans="6:18">
      <c r="F654">
        <f t="shared" si="134"/>
        <v>65.200000000000571</v>
      </c>
      <c r="G654">
        <f t="shared" si="135"/>
        <v>326.95114001245236</v>
      </c>
      <c r="H654">
        <f t="shared" si="130"/>
        <v>1.5292357098384457</v>
      </c>
      <c r="I654" s="4">
        <f t="shared" si="136"/>
        <v>1.9999999999999999E-6</v>
      </c>
      <c r="J654" s="5">
        <f t="shared" si="131"/>
        <v>5.4703211009173772E-7</v>
      </c>
      <c r="K654" s="5">
        <f t="shared" si="132"/>
        <v>4.6537975802425825E-4</v>
      </c>
      <c r="L654" s="5">
        <f t="shared" si="139"/>
        <v>4.2219304791765347E-10</v>
      </c>
      <c r="M654" s="6">
        <f t="shared" si="137"/>
        <v>3.8788088187116259E-6</v>
      </c>
      <c r="N654">
        <f t="shared" si="138"/>
        <v>2.1800000000000001E-4</v>
      </c>
      <c r="O654">
        <f t="shared" si="133"/>
        <v>0.15292357098384457</v>
      </c>
      <c r="P654">
        <f t="shared" si="140"/>
        <v>0.92564532441299752</v>
      </c>
      <c r="Q654">
        <f t="shared" si="141"/>
        <v>0.43855631901043113</v>
      </c>
      <c r="R654">
        <f t="shared" si="142"/>
        <v>0.43855631901043185</v>
      </c>
    </row>
    <row r="655" spans="6:18">
      <c r="F655">
        <f t="shared" si="134"/>
        <v>65.300000000000566</v>
      </c>
      <c r="G655">
        <f t="shared" si="135"/>
        <v>326.95114001245236</v>
      </c>
      <c r="H655">
        <f t="shared" si="130"/>
        <v>1.5292357098384457</v>
      </c>
      <c r="I655" s="4">
        <f t="shared" si="136"/>
        <v>1.9999999999999999E-6</v>
      </c>
      <c r="J655" s="5">
        <f t="shared" si="131"/>
        <v>5.4703211009173772E-7</v>
      </c>
      <c r="K655" s="5">
        <f t="shared" si="132"/>
        <v>4.6557975802425825E-4</v>
      </c>
      <c r="L655" s="5">
        <f t="shared" si="139"/>
        <v>4.2273760256171135E-10</v>
      </c>
      <c r="M655" s="6">
        <f t="shared" si="137"/>
        <v>3.8821434220961245E-6</v>
      </c>
      <c r="N655">
        <f t="shared" si="138"/>
        <v>2.1800000000000001E-4</v>
      </c>
      <c r="O655">
        <f t="shared" si="133"/>
        <v>0.15292357098384457</v>
      </c>
      <c r="P655">
        <f t="shared" si="140"/>
        <v>0.92575220789548673</v>
      </c>
      <c r="Q655">
        <f t="shared" si="141"/>
        <v>0.43847865967758659</v>
      </c>
      <c r="R655">
        <f t="shared" si="142"/>
        <v>0.43847865967758731</v>
      </c>
    </row>
    <row r="656" spans="6:18">
      <c r="F656">
        <f t="shared" si="134"/>
        <v>65.40000000000056</v>
      </c>
      <c r="G656">
        <f t="shared" si="135"/>
        <v>326.95114001245236</v>
      </c>
      <c r="H656">
        <f t="shared" si="130"/>
        <v>1.5292357098384457</v>
      </c>
      <c r="I656" s="4">
        <f t="shared" si="136"/>
        <v>1.9999999999999999E-6</v>
      </c>
      <c r="J656" s="5">
        <f t="shared" si="131"/>
        <v>5.4703211009173772E-7</v>
      </c>
      <c r="K656" s="5">
        <f t="shared" si="132"/>
        <v>4.6577975802425826E-4</v>
      </c>
      <c r="L656" s="5">
        <f t="shared" si="139"/>
        <v>4.2328262525759244E-10</v>
      </c>
      <c r="M656" s="6">
        <f t="shared" si="137"/>
        <v>3.8854794582404059E-6</v>
      </c>
      <c r="N656">
        <f t="shared" si="138"/>
        <v>2.1800000000000001E-4</v>
      </c>
      <c r="O656">
        <f t="shared" si="133"/>
        <v>0.15292357098384457</v>
      </c>
      <c r="P656">
        <f t="shared" si="140"/>
        <v>0.92585890772139612</v>
      </c>
      <c r="Q656">
        <f t="shared" si="141"/>
        <v>0.43840113378582324</v>
      </c>
      <c r="R656">
        <f t="shared" si="142"/>
        <v>0.43840113378582396</v>
      </c>
    </row>
    <row r="657" spans="6:18">
      <c r="F657">
        <f t="shared" si="134"/>
        <v>65.500000000000554</v>
      </c>
      <c r="G657">
        <f t="shared" si="135"/>
        <v>326.95114001245236</v>
      </c>
      <c r="H657">
        <f t="shared" si="130"/>
        <v>1.5292357098384457</v>
      </c>
      <c r="I657" s="4">
        <f t="shared" si="136"/>
        <v>1.9999999999999999E-6</v>
      </c>
      <c r="J657" s="5">
        <f t="shared" si="131"/>
        <v>5.4703211009173772E-7</v>
      </c>
      <c r="K657" s="5">
        <f t="shared" si="132"/>
        <v>4.6597975802425826E-4</v>
      </c>
      <c r="L657" s="5">
        <f t="shared" si="139"/>
        <v>4.2382811620635871E-10</v>
      </c>
      <c r="M657" s="6">
        <f t="shared" si="137"/>
        <v>3.8888169271444708E-6</v>
      </c>
      <c r="N657">
        <f t="shared" si="138"/>
        <v>2.1800000000000001E-4</v>
      </c>
      <c r="O657">
        <f t="shared" si="133"/>
        <v>0.15292357098384457</v>
      </c>
      <c r="P657">
        <f t="shared" si="140"/>
        <v>0.92596542428502504</v>
      </c>
      <c r="Q657">
        <f t="shared" si="141"/>
        <v>0.43832374104865135</v>
      </c>
      <c r="R657">
        <f t="shared" si="142"/>
        <v>0.43832374104865207</v>
      </c>
    </row>
    <row r="658" spans="6:18">
      <c r="F658">
        <f t="shared" si="134"/>
        <v>65.600000000000549</v>
      </c>
      <c r="G658">
        <f t="shared" si="135"/>
        <v>326.95114001245236</v>
      </c>
      <c r="H658">
        <f t="shared" si="130"/>
        <v>1.5292357098384457</v>
      </c>
      <c r="I658" s="4">
        <f t="shared" si="136"/>
        <v>1.9999999999999999E-6</v>
      </c>
      <c r="J658" s="5">
        <f t="shared" si="131"/>
        <v>5.4703211009173772E-7</v>
      </c>
      <c r="K658" s="5">
        <f t="shared" si="132"/>
        <v>4.6617975802425827E-4</v>
      </c>
      <c r="L658" s="5">
        <f t="shared" si="139"/>
        <v>4.2437407560907197E-10</v>
      </c>
      <c r="M658" s="6">
        <f t="shared" si="137"/>
        <v>3.8921558288083185E-6</v>
      </c>
      <c r="N658">
        <f t="shared" si="138"/>
        <v>2.1800000000000001E-4</v>
      </c>
      <c r="O658">
        <f t="shared" si="133"/>
        <v>0.15292357098384457</v>
      </c>
      <c r="P658">
        <f t="shared" si="140"/>
        <v>0.92607175797965702</v>
      </c>
      <c r="Q658">
        <f t="shared" si="141"/>
        <v>0.43824648118031911</v>
      </c>
      <c r="R658">
        <f t="shared" si="142"/>
        <v>0.43824648118031984</v>
      </c>
    </row>
    <row r="659" spans="6:18">
      <c r="F659">
        <f t="shared" si="134"/>
        <v>65.700000000000543</v>
      </c>
      <c r="G659">
        <f t="shared" si="135"/>
        <v>326.95114001245236</v>
      </c>
      <c r="H659">
        <f t="shared" ref="H659:H722" si="143">(G659-Tf)/ml</f>
        <v>1.5292357098384457</v>
      </c>
      <c r="I659" s="4">
        <f t="shared" si="136"/>
        <v>1.9999999999999999E-6</v>
      </c>
      <c r="J659" s="5">
        <f t="shared" ref="J659:J722" si="144">Glob(H659,N659,Dl,Co,kpart)</f>
        <v>5.4703211009173772E-7</v>
      </c>
      <c r="K659" s="5">
        <f t="shared" ref="K659:K722" si="145">I658*dt+K658</f>
        <v>4.6637975802425827E-4</v>
      </c>
      <c r="L659" s="5">
        <f t="shared" si="139"/>
        <v>4.2492050366679422E-10</v>
      </c>
      <c r="M659" s="6">
        <f t="shared" si="137"/>
        <v>3.8954961632319472E-6</v>
      </c>
      <c r="N659">
        <f t="shared" si="138"/>
        <v>2.1800000000000001E-4</v>
      </c>
      <c r="O659">
        <f t="shared" ref="O659:O722" si="146">O658+(kpart*H658-O658)/L658/R658*(L658*(R659-R658)+R658*MAX(I658,J658)*M658*dt)</f>
        <v>0.15292357098384457</v>
      </c>
      <c r="P659">
        <f t="shared" si="140"/>
        <v>0.92617790919756349</v>
      </c>
      <c r="Q659">
        <f t="shared" si="141"/>
        <v>0.43816935389581019</v>
      </c>
      <c r="R659">
        <f t="shared" si="142"/>
        <v>0.43816935389581091</v>
      </c>
    </row>
    <row r="660" spans="6:18">
      <c r="F660">
        <f t="shared" si="134"/>
        <v>65.800000000000537</v>
      </c>
      <c r="G660">
        <f t="shared" si="135"/>
        <v>326.95114001245236</v>
      </c>
      <c r="H660">
        <f t="shared" si="143"/>
        <v>1.5292357098384457</v>
      </c>
      <c r="I660" s="4">
        <f t="shared" si="136"/>
        <v>1.9999999999999999E-6</v>
      </c>
      <c r="J660" s="5">
        <f t="shared" si="144"/>
        <v>5.4703211009173772E-7</v>
      </c>
      <c r="K660" s="5">
        <f t="shared" si="145"/>
        <v>4.6657975802425828E-4</v>
      </c>
      <c r="L660" s="5">
        <f t="shared" si="139"/>
        <v>4.254674005805874E-10</v>
      </c>
      <c r="M660" s="6">
        <f t="shared" si="137"/>
        <v>3.8988379304153595E-6</v>
      </c>
      <c r="N660">
        <f t="shared" si="138"/>
        <v>2.1800000000000001E-4</v>
      </c>
      <c r="O660">
        <f t="shared" si="146"/>
        <v>0.15292357098384457</v>
      </c>
      <c r="P660">
        <f t="shared" si="140"/>
        <v>0.9262838783300068</v>
      </c>
      <c r="Q660">
        <f t="shared" si="141"/>
        <v>0.43809235891084158</v>
      </c>
      <c r="R660">
        <f t="shared" si="142"/>
        <v>0.43809235891084231</v>
      </c>
    </row>
    <row r="661" spans="6:18">
      <c r="F661">
        <f t="shared" si="134"/>
        <v>65.900000000000531</v>
      </c>
      <c r="G661">
        <f t="shared" si="135"/>
        <v>326.95114001245236</v>
      </c>
      <c r="H661">
        <f t="shared" si="143"/>
        <v>1.5292357098384457</v>
      </c>
      <c r="I661" s="4">
        <f t="shared" si="136"/>
        <v>1.9999999999999999E-6</v>
      </c>
      <c r="J661" s="5">
        <f t="shared" si="144"/>
        <v>5.4703211009173772E-7</v>
      </c>
      <c r="K661" s="5">
        <f t="shared" si="145"/>
        <v>4.6677975802425828E-4</v>
      </c>
      <c r="L661" s="5">
        <f t="shared" si="139"/>
        <v>4.260147665515134E-10</v>
      </c>
      <c r="M661" s="6">
        <f t="shared" si="137"/>
        <v>3.9021811303585546E-6</v>
      </c>
      <c r="N661">
        <f t="shared" si="138"/>
        <v>2.1800000000000001E-4</v>
      </c>
      <c r="O661">
        <f t="shared" si="146"/>
        <v>0.15292357098384457</v>
      </c>
      <c r="P661">
        <f t="shared" si="140"/>
        <v>0.92638966576724235</v>
      </c>
      <c r="Q661">
        <f t="shared" si="141"/>
        <v>0.43801549594186151</v>
      </c>
      <c r="R661">
        <f t="shared" si="142"/>
        <v>0.43801549594186223</v>
      </c>
    </row>
    <row r="662" spans="6:18">
      <c r="F662">
        <f t="shared" si="134"/>
        <v>66.000000000000526</v>
      </c>
      <c r="G662">
        <f t="shared" si="135"/>
        <v>326.95114001245236</v>
      </c>
      <c r="H662">
        <f t="shared" si="143"/>
        <v>1.5292357098384457</v>
      </c>
      <c r="I662" s="4">
        <f t="shared" si="136"/>
        <v>1.9999999999999999E-6</v>
      </c>
      <c r="J662" s="5">
        <f t="shared" si="144"/>
        <v>5.4703211009173772E-7</v>
      </c>
      <c r="K662" s="5">
        <f t="shared" si="145"/>
        <v>4.6697975802425829E-4</v>
      </c>
      <c r="L662" s="5">
        <f t="shared" si="139"/>
        <v>4.2656260178063415E-10</v>
      </c>
      <c r="M662" s="6">
        <f t="shared" si="137"/>
        <v>3.9055257630615315E-6</v>
      </c>
      <c r="N662">
        <f t="shared" si="138"/>
        <v>2.1800000000000001E-4</v>
      </c>
      <c r="O662">
        <f t="shared" si="146"/>
        <v>0.15292357098384457</v>
      </c>
      <c r="P662">
        <f t="shared" si="140"/>
        <v>0.92649527189852321</v>
      </c>
      <c r="Q662">
        <f t="shared" si="141"/>
        <v>0.43793876470604703</v>
      </c>
      <c r="R662">
        <f t="shared" si="142"/>
        <v>0.43793876470604776</v>
      </c>
    </row>
    <row r="663" spans="6:18">
      <c r="F663">
        <f t="shared" si="134"/>
        <v>66.10000000000052</v>
      </c>
      <c r="G663">
        <f t="shared" si="135"/>
        <v>326.95114001245236</v>
      </c>
      <c r="H663">
        <f t="shared" si="143"/>
        <v>1.5292357098384457</v>
      </c>
      <c r="I663" s="4">
        <f t="shared" si="136"/>
        <v>1.9999999999999999E-6</v>
      </c>
      <c r="J663" s="5">
        <f t="shared" si="144"/>
        <v>5.4703211009173772E-7</v>
      </c>
      <c r="K663" s="5">
        <f t="shared" si="145"/>
        <v>4.6717975802425829E-4</v>
      </c>
      <c r="L663" s="5">
        <f t="shared" si="139"/>
        <v>4.2711090646901159E-10</v>
      </c>
      <c r="M663" s="6">
        <f t="shared" si="137"/>
        <v>3.9088718285242912E-6</v>
      </c>
      <c r="N663">
        <f t="shared" si="138"/>
        <v>2.1800000000000001E-4</v>
      </c>
      <c r="O663">
        <f t="shared" si="146"/>
        <v>0.15292357098384457</v>
      </c>
      <c r="P663">
        <f t="shared" si="140"/>
        <v>0.92660069711210125</v>
      </c>
      <c r="Q663">
        <f t="shared" si="141"/>
        <v>0.43786216492130214</v>
      </c>
      <c r="R663">
        <f t="shared" si="142"/>
        <v>0.43786216492130287</v>
      </c>
    </row>
    <row r="664" spans="6:18">
      <c r="F664">
        <f t="shared" si="134"/>
        <v>66.200000000000514</v>
      </c>
      <c r="G664">
        <f t="shared" si="135"/>
        <v>326.95114001245236</v>
      </c>
      <c r="H664">
        <f t="shared" si="143"/>
        <v>1.5292357098384457</v>
      </c>
      <c r="I664" s="4">
        <f t="shared" si="136"/>
        <v>1.9999999999999999E-6</v>
      </c>
      <c r="J664" s="5">
        <f t="shared" si="144"/>
        <v>5.4703211009173772E-7</v>
      </c>
      <c r="K664" s="5">
        <f t="shared" si="145"/>
        <v>4.673797580242583E-4</v>
      </c>
      <c r="L664" s="5">
        <f t="shared" si="139"/>
        <v>4.2765968081770766E-10</v>
      </c>
      <c r="M664" s="6">
        <f t="shared" si="137"/>
        <v>3.9122193267468336E-6</v>
      </c>
      <c r="N664">
        <f t="shared" si="138"/>
        <v>2.1800000000000001E-4</v>
      </c>
      <c r="O664">
        <f t="shared" si="146"/>
        <v>0.15292357098384457</v>
      </c>
      <c r="P664">
        <f t="shared" si="140"/>
        <v>0.92670594179523147</v>
      </c>
      <c r="Q664">
        <f t="shared" si="141"/>
        <v>0.4377856963062553</v>
      </c>
      <c r="R664">
        <f t="shared" si="142"/>
        <v>0.43778569630625602</v>
      </c>
    </row>
    <row r="665" spans="6:18">
      <c r="F665">
        <f t="shared" si="134"/>
        <v>66.300000000000509</v>
      </c>
      <c r="G665">
        <f t="shared" si="135"/>
        <v>326.95114001245236</v>
      </c>
      <c r="H665">
        <f t="shared" si="143"/>
        <v>1.5292357098384457</v>
      </c>
      <c r="I665" s="4">
        <f t="shared" si="136"/>
        <v>1.9999999999999999E-6</v>
      </c>
      <c r="J665" s="5">
        <f t="shared" si="144"/>
        <v>5.4703211009173772E-7</v>
      </c>
      <c r="K665" s="5">
        <f t="shared" si="145"/>
        <v>4.675797580242583E-4</v>
      </c>
      <c r="L665" s="5">
        <f t="shared" si="139"/>
        <v>4.2820892502778436E-10</v>
      </c>
      <c r="M665" s="6">
        <f t="shared" si="137"/>
        <v>3.9155682577291588E-6</v>
      </c>
      <c r="N665">
        <f t="shared" si="138"/>
        <v>2.1800000000000001E-4</v>
      </c>
      <c r="O665">
        <f t="shared" si="146"/>
        <v>0.15292357098384457</v>
      </c>
      <c r="P665">
        <f t="shared" si="140"/>
        <v>0.92681100633417501</v>
      </c>
      <c r="Q665">
        <f t="shared" si="141"/>
        <v>0.43770935858025745</v>
      </c>
      <c r="R665">
        <f t="shared" si="142"/>
        <v>0.43770935858025817</v>
      </c>
    </row>
    <row r="666" spans="6:18">
      <c r="F666">
        <f t="shared" si="134"/>
        <v>66.400000000000503</v>
      </c>
      <c r="G666">
        <f t="shared" si="135"/>
        <v>326.95114001245236</v>
      </c>
      <c r="H666">
        <f t="shared" si="143"/>
        <v>1.5292357098384457</v>
      </c>
      <c r="I666" s="4">
        <f t="shared" si="136"/>
        <v>1.9999999999999999E-6</v>
      </c>
      <c r="J666" s="5">
        <f t="shared" si="144"/>
        <v>5.4703211009173772E-7</v>
      </c>
      <c r="K666" s="5">
        <f t="shared" si="145"/>
        <v>4.6777975802425831E-4</v>
      </c>
      <c r="L666" s="5">
        <f t="shared" si="139"/>
        <v>4.287586393003035E-10</v>
      </c>
      <c r="M666" s="6">
        <f t="shared" si="137"/>
        <v>3.9189186214712667E-6</v>
      </c>
      <c r="N666">
        <f t="shared" si="138"/>
        <v>2.1800000000000001E-4</v>
      </c>
      <c r="O666">
        <f t="shared" si="146"/>
        <v>0.15292357098384457</v>
      </c>
      <c r="P666">
        <f t="shared" si="140"/>
        <v>0.92691589111420092</v>
      </c>
      <c r="Q666">
        <f t="shared" si="141"/>
        <v>0.43763315146337972</v>
      </c>
      <c r="R666">
        <f t="shared" si="142"/>
        <v>0.43763315146338044</v>
      </c>
    </row>
    <row r="667" spans="6:18">
      <c r="F667">
        <f t="shared" si="134"/>
        <v>66.500000000000497</v>
      </c>
      <c r="G667">
        <f t="shared" si="135"/>
        <v>326.95114001245236</v>
      </c>
      <c r="H667">
        <f t="shared" si="143"/>
        <v>1.5292357098384457</v>
      </c>
      <c r="I667" s="4">
        <f t="shared" si="136"/>
        <v>1.9999999999999999E-6</v>
      </c>
      <c r="J667" s="5">
        <f t="shared" si="144"/>
        <v>5.4703211009173772E-7</v>
      </c>
      <c r="K667" s="5">
        <f t="shared" si="145"/>
        <v>4.6797975802425831E-4</v>
      </c>
      <c r="L667" s="5">
        <f t="shared" si="139"/>
        <v>4.29308823836327E-10</v>
      </c>
      <c r="M667" s="6">
        <f t="shared" si="137"/>
        <v>3.9222704179731556E-6</v>
      </c>
      <c r="N667">
        <f t="shared" si="138"/>
        <v>2.1800000000000001E-4</v>
      </c>
      <c r="O667">
        <f t="shared" si="146"/>
        <v>0.15292357098384457</v>
      </c>
      <c r="P667">
        <f t="shared" si="140"/>
        <v>0.92702059651959057</v>
      </c>
      <c r="Q667">
        <f t="shared" si="141"/>
        <v>0.43755707467641142</v>
      </c>
      <c r="R667">
        <f t="shared" si="142"/>
        <v>0.43755707467641214</v>
      </c>
    </row>
    <row r="668" spans="6:18">
      <c r="F668">
        <f t="shared" ref="F668:F731" si="147">F667+dt</f>
        <v>66.600000000000492</v>
      </c>
      <c r="G668">
        <f t="shared" si="135"/>
        <v>326.95114001245236</v>
      </c>
      <c r="H668">
        <f t="shared" si="143"/>
        <v>1.5292357098384457</v>
      </c>
      <c r="I668" s="4">
        <f t="shared" si="136"/>
        <v>1.9999999999999999E-6</v>
      </c>
      <c r="J668" s="5">
        <f t="shared" si="144"/>
        <v>5.4703211009173772E-7</v>
      </c>
      <c r="K668" s="5">
        <f t="shared" si="145"/>
        <v>4.6817975802425832E-4</v>
      </c>
      <c r="L668" s="5">
        <f t="shared" si="139"/>
        <v>4.2985947883691686E-10</v>
      </c>
      <c r="M668" s="6">
        <f t="shared" si="137"/>
        <v>3.9256236472348289E-6</v>
      </c>
      <c r="N668">
        <f t="shared" si="138"/>
        <v>2.1800000000000001E-4</v>
      </c>
      <c r="O668">
        <f t="shared" si="146"/>
        <v>0.15292357098384457</v>
      </c>
      <c r="P668">
        <f t="shared" si="140"/>
        <v>0.92712512293363925</v>
      </c>
      <c r="Q668">
        <f t="shared" si="141"/>
        <v>0.43748112794085781</v>
      </c>
      <c r="R668">
        <f t="shared" si="142"/>
        <v>0.43748112794085853</v>
      </c>
    </row>
    <row r="669" spans="6:18">
      <c r="F669">
        <f t="shared" si="147"/>
        <v>66.700000000000486</v>
      </c>
      <c r="G669">
        <f t="shared" si="135"/>
        <v>326.95114001245236</v>
      </c>
      <c r="H669">
        <f t="shared" si="143"/>
        <v>1.5292357098384457</v>
      </c>
      <c r="I669" s="4">
        <f t="shared" si="136"/>
        <v>1.9999999999999999E-6</v>
      </c>
      <c r="J669" s="5">
        <f t="shared" si="144"/>
        <v>5.4703211009173772E-7</v>
      </c>
      <c r="K669" s="5">
        <f t="shared" si="145"/>
        <v>4.6837975802425832E-4</v>
      </c>
      <c r="L669" s="5">
        <f t="shared" si="139"/>
        <v>4.3041060450313517E-10</v>
      </c>
      <c r="M669" s="6">
        <f t="shared" si="137"/>
        <v>3.928978309256285E-6</v>
      </c>
      <c r="N669">
        <f t="shared" si="138"/>
        <v>2.1800000000000001E-4</v>
      </c>
      <c r="O669">
        <f t="shared" si="146"/>
        <v>0.15292357098384457</v>
      </c>
      <c r="P669">
        <f t="shared" si="140"/>
        <v>0.92722947073866069</v>
      </c>
      <c r="Q669">
        <f t="shared" si="141"/>
        <v>0.43740531097893792</v>
      </c>
      <c r="R669">
        <f t="shared" si="142"/>
        <v>0.4374053109789387</v>
      </c>
    </row>
    <row r="670" spans="6:18">
      <c r="F670">
        <f t="shared" si="147"/>
        <v>66.80000000000048</v>
      </c>
      <c r="G670">
        <f t="shared" si="135"/>
        <v>326.95114001245236</v>
      </c>
      <c r="H670">
        <f t="shared" si="143"/>
        <v>1.5292357098384457</v>
      </c>
      <c r="I670" s="4">
        <f t="shared" si="136"/>
        <v>1.9999999999999999E-6</v>
      </c>
      <c r="J670" s="5">
        <f t="shared" si="144"/>
        <v>5.4703211009173772E-7</v>
      </c>
      <c r="K670" s="5">
        <f t="shared" si="145"/>
        <v>4.6857975802425833E-4</v>
      </c>
      <c r="L670" s="5">
        <f t="shared" si="139"/>
        <v>4.3096220103604347E-10</v>
      </c>
      <c r="M670" s="6">
        <f t="shared" si="137"/>
        <v>3.9323344040375222E-6</v>
      </c>
      <c r="N670">
        <f t="shared" si="138"/>
        <v>2.1800000000000001E-4</v>
      </c>
      <c r="O670">
        <f t="shared" si="146"/>
        <v>0.15292357098384457</v>
      </c>
      <c r="P670">
        <f t="shared" si="140"/>
        <v>0.92733364031598853</v>
      </c>
      <c r="Q670">
        <f t="shared" si="141"/>
        <v>0.43732962351358257</v>
      </c>
      <c r="R670">
        <f t="shared" si="142"/>
        <v>0.43732962351358334</v>
      </c>
    </row>
    <row r="671" spans="6:18">
      <c r="F671">
        <f t="shared" si="147"/>
        <v>66.900000000000475</v>
      </c>
      <c r="G671">
        <f t="shared" si="135"/>
        <v>326.95114001245236</v>
      </c>
      <c r="H671">
        <f t="shared" si="143"/>
        <v>1.5292357098384457</v>
      </c>
      <c r="I671" s="4">
        <f t="shared" si="136"/>
        <v>1.9999999999999999E-6</v>
      </c>
      <c r="J671" s="5">
        <f t="shared" si="144"/>
        <v>5.4703211009173772E-7</v>
      </c>
      <c r="K671" s="5">
        <f t="shared" si="145"/>
        <v>4.6877975802425833E-4</v>
      </c>
      <c r="L671" s="5">
        <f t="shared" si="139"/>
        <v>4.3151426863670413E-10</v>
      </c>
      <c r="M671" s="6">
        <f t="shared" si="137"/>
        <v>3.9356919315785437E-6</v>
      </c>
      <c r="N671">
        <f t="shared" si="138"/>
        <v>2.1800000000000001E-4</v>
      </c>
      <c r="O671">
        <f t="shared" si="146"/>
        <v>0.15292357098384457</v>
      </c>
      <c r="P671">
        <f t="shared" si="140"/>
        <v>0.92743763204597984</v>
      </c>
      <c r="Q671">
        <f t="shared" si="141"/>
        <v>0.43725406526843197</v>
      </c>
      <c r="R671">
        <f t="shared" si="142"/>
        <v>0.43725406526843275</v>
      </c>
    </row>
    <row r="672" spans="6:18">
      <c r="F672">
        <f t="shared" si="147"/>
        <v>67.000000000000469</v>
      </c>
      <c r="G672">
        <f t="shared" si="135"/>
        <v>326.95114001245236</v>
      </c>
      <c r="H672">
        <f t="shared" si="143"/>
        <v>1.5292357098384457</v>
      </c>
      <c r="I672" s="4">
        <f t="shared" si="136"/>
        <v>1.9999999999999999E-6</v>
      </c>
      <c r="J672" s="5">
        <f t="shared" si="144"/>
        <v>5.4703211009173772E-7</v>
      </c>
      <c r="K672" s="5">
        <f t="shared" si="145"/>
        <v>4.6897975802425834E-4</v>
      </c>
      <c r="L672" s="5">
        <f t="shared" si="139"/>
        <v>4.3206680750617866E-10</v>
      </c>
      <c r="M672" s="6">
        <f t="shared" si="137"/>
        <v>3.9390508918793455E-6</v>
      </c>
      <c r="N672">
        <f t="shared" si="138"/>
        <v>2.1800000000000001E-4</v>
      </c>
      <c r="O672">
        <f t="shared" si="146"/>
        <v>0.15292357098384457</v>
      </c>
      <c r="P672">
        <f t="shared" si="140"/>
        <v>0.92754144630801805</v>
      </c>
      <c r="Q672">
        <f t="shared" si="141"/>
        <v>0.43717863596783385</v>
      </c>
      <c r="R672">
        <f t="shared" si="142"/>
        <v>0.43717863596783463</v>
      </c>
    </row>
    <row r="673" spans="6:18">
      <c r="F673">
        <f t="shared" si="147"/>
        <v>67.100000000000463</v>
      </c>
      <c r="G673">
        <f t="shared" si="135"/>
        <v>326.95114001245236</v>
      </c>
      <c r="H673">
        <f t="shared" si="143"/>
        <v>1.5292357098384457</v>
      </c>
      <c r="I673" s="4">
        <f t="shared" si="136"/>
        <v>1.9999999999999999E-6</v>
      </c>
      <c r="J673" s="5">
        <f t="shared" si="144"/>
        <v>5.4703211009173772E-7</v>
      </c>
      <c r="K673" s="5">
        <f t="shared" si="145"/>
        <v>4.6917975802425834E-4</v>
      </c>
      <c r="L673" s="5">
        <f t="shared" si="139"/>
        <v>4.3261981784552928E-10</v>
      </c>
      <c r="M673" s="6">
        <f t="shared" si="137"/>
        <v>3.9424112849399317E-6</v>
      </c>
      <c r="N673">
        <f t="shared" si="138"/>
        <v>2.1800000000000001E-4</v>
      </c>
      <c r="O673">
        <f t="shared" si="146"/>
        <v>0.15292357098384457</v>
      </c>
      <c r="P673">
        <f t="shared" si="140"/>
        <v>0.92764508348051655</v>
      </c>
      <c r="Q673">
        <f t="shared" si="141"/>
        <v>0.43710333533684126</v>
      </c>
      <c r="R673">
        <f t="shared" si="142"/>
        <v>0.43710333533684209</v>
      </c>
    </row>
    <row r="674" spans="6:18">
      <c r="F674">
        <f t="shared" si="147"/>
        <v>67.200000000000458</v>
      </c>
      <c r="G674">
        <f t="shared" si="135"/>
        <v>326.95114001245236</v>
      </c>
      <c r="H674">
        <f t="shared" si="143"/>
        <v>1.5292357098384457</v>
      </c>
      <c r="I674" s="4">
        <f t="shared" si="136"/>
        <v>1.9999999999999999E-6</v>
      </c>
      <c r="J674" s="5">
        <f t="shared" si="144"/>
        <v>5.4703211009173772E-7</v>
      </c>
      <c r="K674" s="5">
        <f t="shared" si="145"/>
        <v>4.6937975802425835E-4</v>
      </c>
      <c r="L674" s="5">
        <f t="shared" si="139"/>
        <v>4.331732998558178E-10</v>
      </c>
      <c r="M674" s="6">
        <f t="shared" si="137"/>
        <v>3.9457731107602998E-6</v>
      </c>
      <c r="N674">
        <f t="shared" si="138"/>
        <v>2.1800000000000001E-4</v>
      </c>
      <c r="O674">
        <f t="shared" si="146"/>
        <v>0.15292357098384457</v>
      </c>
      <c r="P674">
        <f t="shared" si="140"/>
        <v>0.92774854394091999</v>
      </c>
      <c r="Q674">
        <f t="shared" si="141"/>
        <v>0.43702816310121056</v>
      </c>
      <c r="R674">
        <f t="shared" si="142"/>
        <v>0.4370281631012114</v>
      </c>
    </row>
    <row r="675" spans="6:18">
      <c r="F675">
        <f t="shared" si="147"/>
        <v>67.300000000000452</v>
      </c>
      <c r="G675">
        <f t="shared" si="135"/>
        <v>326.95114001245236</v>
      </c>
      <c r="H675">
        <f t="shared" si="143"/>
        <v>1.5292357098384457</v>
      </c>
      <c r="I675" s="4">
        <f t="shared" si="136"/>
        <v>1.9999999999999999E-6</v>
      </c>
      <c r="J675" s="5">
        <f t="shared" si="144"/>
        <v>5.4703211009173772E-7</v>
      </c>
      <c r="K675" s="5">
        <f t="shared" si="145"/>
        <v>4.6957975802425835E-4</v>
      </c>
      <c r="L675" s="5">
        <f t="shared" si="139"/>
        <v>4.3372725373810618E-10</v>
      </c>
      <c r="M675" s="6">
        <f t="shared" si="137"/>
        <v>3.9491363693404506E-6</v>
      </c>
      <c r="N675">
        <f t="shared" si="138"/>
        <v>2.1800000000000001E-4</v>
      </c>
      <c r="O675">
        <f t="shared" si="146"/>
        <v>0.15292357098384457</v>
      </c>
      <c r="P675">
        <f t="shared" si="140"/>
        <v>0.92785182806570832</v>
      </c>
      <c r="Q675">
        <f t="shared" si="141"/>
        <v>0.43695311898739908</v>
      </c>
      <c r="R675">
        <f t="shared" si="142"/>
        <v>0.43695311898739991</v>
      </c>
    </row>
    <row r="676" spans="6:18">
      <c r="F676">
        <f t="shared" si="147"/>
        <v>67.400000000000446</v>
      </c>
      <c r="G676">
        <f t="shared" si="135"/>
        <v>326.95114001245236</v>
      </c>
      <c r="H676">
        <f t="shared" si="143"/>
        <v>1.5292357098384457</v>
      </c>
      <c r="I676" s="4">
        <f t="shared" si="136"/>
        <v>1.9999999999999999E-6</v>
      </c>
      <c r="J676" s="5">
        <f t="shared" si="144"/>
        <v>5.4703211009173772E-7</v>
      </c>
      <c r="K676" s="5">
        <f t="shared" si="145"/>
        <v>4.6977975802425836E-4</v>
      </c>
      <c r="L676" s="5">
        <f t="shared" si="139"/>
        <v>4.3428167969345629E-10</v>
      </c>
      <c r="M676" s="6">
        <f t="shared" si="137"/>
        <v>3.9525010606803833E-6</v>
      </c>
      <c r="N676">
        <f t="shared" si="138"/>
        <v>2.1800000000000001E-4</v>
      </c>
      <c r="O676">
        <f t="shared" si="146"/>
        <v>0.15292357098384457</v>
      </c>
      <c r="P676">
        <f t="shared" si="140"/>
        <v>0.92795493623039949</v>
      </c>
      <c r="Q676">
        <f t="shared" si="141"/>
        <v>0.43687820272256322</v>
      </c>
      <c r="R676">
        <f t="shared" si="142"/>
        <v>0.43687820272256406</v>
      </c>
    </row>
    <row r="677" spans="6:18">
      <c r="F677">
        <f t="shared" si="147"/>
        <v>67.500000000000441</v>
      </c>
      <c r="G677">
        <f t="shared" si="135"/>
        <v>326.95114001245236</v>
      </c>
      <c r="H677">
        <f t="shared" si="143"/>
        <v>1.5292357098384457</v>
      </c>
      <c r="I677" s="4">
        <f t="shared" si="136"/>
        <v>1.9999999999999999E-6</v>
      </c>
      <c r="J677" s="5">
        <f t="shared" si="144"/>
        <v>5.4703211009173772E-7</v>
      </c>
      <c r="K677" s="5">
        <f t="shared" si="145"/>
        <v>4.6997975802425836E-4</v>
      </c>
      <c r="L677" s="5">
        <f t="shared" si="139"/>
        <v>4.3483657792293018E-10</v>
      </c>
      <c r="M677" s="6">
        <f t="shared" si="137"/>
        <v>3.9558671847800996E-6</v>
      </c>
      <c r="N677">
        <f t="shared" si="138"/>
        <v>2.1800000000000001E-4</v>
      </c>
      <c r="O677">
        <f t="shared" si="146"/>
        <v>0.15292357098384457</v>
      </c>
      <c r="P677">
        <f t="shared" si="140"/>
        <v>0.92805786880955232</v>
      </c>
      <c r="Q677">
        <f t="shared" si="141"/>
        <v>0.43680341403455641</v>
      </c>
      <c r="R677">
        <f t="shared" si="142"/>
        <v>0.43680341403455725</v>
      </c>
    </row>
    <row r="678" spans="6:18">
      <c r="F678">
        <f t="shared" si="147"/>
        <v>67.600000000000435</v>
      </c>
      <c r="G678">
        <f t="shared" si="135"/>
        <v>326.95114001245236</v>
      </c>
      <c r="H678">
        <f t="shared" si="143"/>
        <v>1.5292357098384457</v>
      </c>
      <c r="I678" s="4">
        <f t="shared" si="136"/>
        <v>1.9999999999999999E-6</v>
      </c>
      <c r="J678" s="5">
        <f t="shared" si="144"/>
        <v>5.4703211009173772E-7</v>
      </c>
      <c r="K678" s="5">
        <f t="shared" si="145"/>
        <v>4.7017975802425837E-4</v>
      </c>
      <c r="L678" s="5">
        <f t="shared" si="139"/>
        <v>4.3539194862758984E-10</v>
      </c>
      <c r="M678" s="6">
        <f t="shared" si="137"/>
        <v>3.9592347416395987E-6</v>
      </c>
      <c r="N678">
        <f t="shared" si="138"/>
        <v>2.1800000000000001E-4</v>
      </c>
      <c r="O678">
        <f t="shared" si="146"/>
        <v>0.15292357098384457</v>
      </c>
      <c r="P678">
        <f t="shared" si="140"/>
        <v>0.92816062617676909</v>
      </c>
      <c r="Q678">
        <f t="shared" si="141"/>
        <v>0.43672875265192684</v>
      </c>
      <c r="R678">
        <f t="shared" si="142"/>
        <v>0.43672875265192768</v>
      </c>
    </row>
    <row r="679" spans="6:18">
      <c r="F679">
        <f t="shared" si="147"/>
        <v>67.700000000000429</v>
      </c>
      <c r="G679">
        <f t="shared" si="135"/>
        <v>326.95114001245236</v>
      </c>
      <c r="H679">
        <f t="shared" si="143"/>
        <v>1.5292357098384457</v>
      </c>
      <c r="I679" s="4">
        <f t="shared" si="136"/>
        <v>1.9999999999999999E-6</v>
      </c>
      <c r="J679" s="5">
        <f t="shared" si="144"/>
        <v>5.4703211009173772E-7</v>
      </c>
      <c r="K679" s="5">
        <f t="shared" si="145"/>
        <v>4.7037975802425837E-4</v>
      </c>
      <c r="L679" s="5">
        <f t="shared" si="139"/>
        <v>4.3594779200849685E-10</v>
      </c>
      <c r="M679" s="6">
        <f t="shared" si="137"/>
        <v>3.9626037312588787E-6</v>
      </c>
      <c r="N679">
        <f t="shared" si="138"/>
        <v>2.1800000000000001E-4</v>
      </c>
      <c r="O679">
        <f t="shared" si="146"/>
        <v>0.15292357098384457</v>
      </c>
      <c r="P679">
        <f t="shared" si="140"/>
        <v>0.92826320870469869</v>
      </c>
      <c r="Q679">
        <f t="shared" si="141"/>
        <v>0.4366542183039156</v>
      </c>
      <c r="R679">
        <f t="shared" si="142"/>
        <v>0.43665421830391643</v>
      </c>
    </row>
    <row r="680" spans="6:18">
      <c r="F680">
        <f t="shared" si="147"/>
        <v>67.800000000000423</v>
      </c>
      <c r="G680">
        <f t="shared" si="135"/>
        <v>326.95114001245236</v>
      </c>
      <c r="H680">
        <f t="shared" si="143"/>
        <v>1.5292357098384457</v>
      </c>
      <c r="I680" s="4">
        <f t="shared" si="136"/>
        <v>1.9999999999999999E-6</v>
      </c>
      <c r="J680" s="5">
        <f t="shared" si="144"/>
        <v>5.4703211009173772E-7</v>
      </c>
      <c r="K680" s="5">
        <f t="shared" si="145"/>
        <v>4.7057975802425838E-4</v>
      </c>
      <c r="L680" s="5">
        <f t="shared" si="139"/>
        <v>4.3650410826671344E-10</v>
      </c>
      <c r="M680" s="6">
        <f t="shared" si="137"/>
        <v>3.9659741536379424E-6</v>
      </c>
      <c r="N680">
        <f t="shared" si="138"/>
        <v>2.1800000000000001E-4</v>
      </c>
      <c r="O680">
        <f t="shared" si="146"/>
        <v>0.15292357098384457</v>
      </c>
      <c r="P680">
        <f t="shared" si="140"/>
        <v>0.92836561676503893</v>
      </c>
      <c r="Q680">
        <f t="shared" si="141"/>
        <v>0.43657981072045449</v>
      </c>
      <c r="R680">
        <f t="shared" si="142"/>
        <v>0.43657981072045532</v>
      </c>
    </row>
    <row r="681" spans="6:18">
      <c r="F681">
        <f t="shared" si="147"/>
        <v>67.900000000000418</v>
      </c>
      <c r="G681">
        <f t="shared" si="135"/>
        <v>326.95114001245236</v>
      </c>
      <c r="H681">
        <f t="shared" si="143"/>
        <v>1.5292357098384457</v>
      </c>
      <c r="I681" s="4">
        <f t="shared" si="136"/>
        <v>1.9999999999999999E-6</v>
      </c>
      <c r="J681" s="5">
        <f t="shared" si="144"/>
        <v>5.4703211009173772E-7</v>
      </c>
      <c r="K681" s="5">
        <f t="shared" si="145"/>
        <v>4.7077975802425838E-4</v>
      </c>
      <c r="L681" s="5">
        <f t="shared" si="139"/>
        <v>4.3706089760330147E-10</v>
      </c>
      <c r="M681" s="6">
        <f t="shared" si="137"/>
        <v>3.9693460087767888E-6</v>
      </c>
      <c r="N681">
        <f t="shared" si="138"/>
        <v>2.1800000000000001E-4</v>
      </c>
      <c r="O681">
        <f t="shared" si="146"/>
        <v>0.15292357098384457</v>
      </c>
      <c r="P681">
        <f t="shared" si="140"/>
        <v>0.92846785072854043</v>
      </c>
      <c r="Q681">
        <f t="shared" si="141"/>
        <v>0.43650552963216394</v>
      </c>
      <c r="R681">
        <f t="shared" si="142"/>
        <v>0.43650552963216482</v>
      </c>
    </row>
    <row r="682" spans="6:18">
      <c r="F682">
        <f t="shared" si="147"/>
        <v>68.000000000000412</v>
      </c>
      <c r="G682">
        <f t="shared" si="135"/>
        <v>326.95114001245236</v>
      </c>
      <c r="H682">
        <f t="shared" si="143"/>
        <v>1.5292357098384457</v>
      </c>
      <c r="I682" s="4">
        <f t="shared" si="136"/>
        <v>1.9999999999999999E-6</v>
      </c>
      <c r="J682" s="5">
        <f t="shared" si="144"/>
        <v>5.4703211009173772E-7</v>
      </c>
      <c r="K682" s="5">
        <f t="shared" si="145"/>
        <v>4.7097975802425838E-4</v>
      </c>
      <c r="L682" s="5">
        <f t="shared" si="139"/>
        <v>4.3761816021932297E-10</v>
      </c>
      <c r="M682" s="6">
        <f t="shared" si="137"/>
        <v>3.9727192966754188E-6</v>
      </c>
      <c r="N682">
        <f t="shared" si="138"/>
        <v>2.1800000000000001E-4</v>
      </c>
      <c r="O682">
        <f t="shared" si="146"/>
        <v>0.15292357098384457</v>
      </c>
      <c r="P682">
        <f t="shared" si="140"/>
        <v>0.9285699109650084</v>
      </c>
      <c r="Q682">
        <f t="shared" si="141"/>
        <v>0.43643137477035115</v>
      </c>
      <c r="R682">
        <f t="shared" si="142"/>
        <v>0.43643137477035204</v>
      </c>
    </row>
    <row r="683" spans="6:18">
      <c r="F683">
        <f t="shared" si="147"/>
        <v>68.100000000000406</v>
      </c>
      <c r="G683">
        <f t="shared" si="135"/>
        <v>326.95114001245236</v>
      </c>
      <c r="H683">
        <f t="shared" si="143"/>
        <v>1.5292357098384457</v>
      </c>
      <c r="I683" s="4">
        <f t="shared" si="136"/>
        <v>1.9999999999999999E-6</v>
      </c>
      <c r="J683" s="5">
        <f t="shared" si="144"/>
        <v>5.4703211009173772E-7</v>
      </c>
      <c r="K683" s="5">
        <f t="shared" si="145"/>
        <v>4.7117975802425839E-4</v>
      </c>
      <c r="L683" s="5">
        <f t="shared" si="139"/>
        <v>4.3817589631583962E-10</v>
      </c>
      <c r="M683" s="6">
        <f t="shared" si="137"/>
        <v>3.9760940173338298E-6</v>
      </c>
      <c r="N683">
        <f t="shared" si="138"/>
        <v>2.1800000000000001E-4</v>
      </c>
      <c r="O683">
        <f t="shared" si="146"/>
        <v>0.15292357098384457</v>
      </c>
      <c r="P683">
        <f t="shared" si="140"/>
        <v>0.928671797843306</v>
      </c>
      <c r="Q683">
        <f t="shared" si="141"/>
        <v>0.43635734586700775</v>
      </c>
      <c r="R683">
        <f t="shared" si="142"/>
        <v>0.43635734586700864</v>
      </c>
    </row>
    <row r="684" spans="6:18">
      <c r="F684">
        <f t="shared" si="147"/>
        <v>68.200000000000401</v>
      </c>
      <c r="G684">
        <f t="shared" si="135"/>
        <v>326.95114001245236</v>
      </c>
      <c r="H684">
        <f t="shared" si="143"/>
        <v>1.5292357098384457</v>
      </c>
      <c r="I684" s="4">
        <f t="shared" si="136"/>
        <v>1.9999999999999999E-6</v>
      </c>
      <c r="J684" s="5">
        <f t="shared" si="144"/>
        <v>5.4703211009173772E-7</v>
      </c>
      <c r="K684" s="5">
        <f t="shared" si="145"/>
        <v>4.7137975802425839E-4</v>
      </c>
      <c r="L684" s="5">
        <f t="shared" si="139"/>
        <v>4.3873410609391361E-10</v>
      </c>
      <c r="M684" s="6">
        <f t="shared" si="137"/>
        <v>3.9794701707520236E-6</v>
      </c>
      <c r="N684">
        <f t="shared" si="138"/>
        <v>2.1800000000000001E-4</v>
      </c>
      <c r="O684">
        <f t="shared" si="146"/>
        <v>0.15292357098384457</v>
      </c>
      <c r="P684">
        <f t="shared" si="140"/>
        <v>0.9287735117313568</v>
      </c>
      <c r="Q684">
        <f t="shared" si="141"/>
        <v>0.43628344265480806</v>
      </c>
      <c r="R684">
        <f t="shared" si="142"/>
        <v>0.43628344265480895</v>
      </c>
    </row>
    <row r="685" spans="6:18">
      <c r="F685">
        <f t="shared" si="147"/>
        <v>68.300000000000395</v>
      </c>
      <c r="G685">
        <f t="shared" si="135"/>
        <v>326.95114001245236</v>
      </c>
      <c r="H685">
        <f t="shared" si="143"/>
        <v>1.5292357098384457</v>
      </c>
      <c r="I685" s="4">
        <f t="shared" si="136"/>
        <v>1.9999999999999999E-6</v>
      </c>
      <c r="J685" s="5">
        <f t="shared" si="144"/>
        <v>5.4703211009173772E-7</v>
      </c>
      <c r="K685" s="5">
        <f t="shared" si="145"/>
        <v>4.715797580242584E-4</v>
      </c>
      <c r="L685" s="5">
        <f t="shared" si="139"/>
        <v>4.392927897546067E-10</v>
      </c>
      <c r="M685" s="6">
        <f t="shared" si="137"/>
        <v>3.9828477569300001E-6</v>
      </c>
      <c r="N685">
        <f t="shared" si="138"/>
        <v>2.1800000000000001E-4</v>
      </c>
      <c r="O685">
        <f t="shared" si="146"/>
        <v>0.15292357098384457</v>
      </c>
      <c r="P685">
        <f t="shared" si="140"/>
        <v>0.92887505299614781</v>
      </c>
      <c r="Q685">
        <f t="shared" si="141"/>
        <v>0.43620966486710694</v>
      </c>
      <c r="R685">
        <f t="shared" si="142"/>
        <v>0.43620966486710777</v>
      </c>
    </row>
    <row r="686" spans="6:18">
      <c r="F686">
        <f t="shared" si="147"/>
        <v>68.400000000000389</v>
      </c>
      <c r="G686">
        <f t="shared" si="135"/>
        <v>326.95114001245236</v>
      </c>
      <c r="H686">
        <f t="shared" si="143"/>
        <v>1.5292357098384457</v>
      </c>
      <c r="I686" s="4">
        <f t="shared" si="136"/>
        <v>1.9999999999999999E-6</v>
      </c>
      <c r="J686" s="5">
        <f t="shared" si="144"/>
        <v>5.4703211009173772E-7</v>
      </c>
      <c r="K686" s="5">
        <f t="shared" si="145"/>
        <v>4.717797580242584E-4</v>
      </c>
      <c r="L686" s="5">
        <f t="shared" si="139"/>
        <v>4.3985194749898084E-10</v>
      </c>
      <c r="M686" s="6">
        <f t="shared" si="137"/>
        <v>3.9862267758677593E-6</v>
      </c>
      <c r="N686">
        <f t="shared" si="138"/>
        <v>2.1800000000000001E-4</v>
      </c>
      <c r="O686">
        <f t="shared" si="146"/>
        <v>0.15292357098384457</v>
      </c>
      <c r="P686">
        <f t="shared" si="140"/>
        <v>0.92897642200373209</v>
      </c>
      <c r="Q686">
        <f t="shared" si="141"/>
        <v>0.43613601223793763</v>
      </c>
      <c r="R686">
        <f t="shared" si="142"/>
        <v>0.43613601223793846</v>
      </c>
    </row>
    <row r="687" spans="6:18">
      <c r="F687">
        <f t="shared" si="147"/>
        <v>68.500000000000384</v>
      </c>
      <c r="G687">
        <f t="shared" si="135"/>
        <v>326.95114001245236</v>
      </c>
      <c r="H687">
        <f t="shared" si="143"/>
        <v>1.5292357098384457</v>
      </c>
      <c r="I687" s="4">
        <f t="shared" si="136"/>
        <v>1.9999999999999999E-6</v>
      </c>
      <c r="J687" s="5">
        <f t="shared" si="144"/>
        <v>5.4703211009173772E-7</v>
      </c>
      <c r="K687" s="5">
        <f t="shared" si="145"/>
        <v>4.7197975802425841E-4</v>
      </c>
      <c r="L687" s="5">
        <f t="shared" si="139"/>
        <v>4.4041157952809805E-10</v>
      </c>
      <c r="M687" s="6">
        <f t="shared" si="137"/>
        <v>3.9896072275653004E-6</v>
      </c>
      <c r="N687">
        <f t="shared" si="138"/>
        <v>2.1800000000000001E-4</v>
      </c>
      <c r="O687">
        <f t="shared" si="146"/>
        <v>0.15292357098384457</v>
      </c>
      <c r="P687">
        <f t="shared" si="140"/>
        <v>0.92907761911923181</v>
      </c>
      <c r="Q687">
        <f t="shared" si="141"/>
        <v>0.43606248450200996</v>
      </c>
      <c r="R687">
        <f t="shared" si="142"/>
        <v>0.43606248450201079</v>
      </c>
    </row>
    <row r="688" spans="6:18">
      <c r="F688">
        <f t="shared" si="147"/>
        <v>68.600000000000378</v>
      </c>
      <c r="G688">
        <f t="shared" si="135"/>
        <v>326.95114001245236</v>
      </c>
      <c r="H688">
        <f t="shared" si="143"/>
        <v>1.5292357098384457</v>
      </c>
      <c r="I688" s="4">
        <f t="shared" si="136"/>
        <v>1.9999999999999999E-6</v>
      </c>
      <c r="J688" s="5">
        <f t="shared" si="144"/>
        <v>5.4703211009173772E-7</v>
      </c>
      <c r="K688" s="5">
        <f t="shared" si="145"/>
        <v>4.7217975802425841E-4</v>
      </c>
      <c r="L688" s="5">
        <f t="shared" si="139"/>
        <v>4.4097168604302025E-10</v>
      </c>
      <c r="M688" s="6">
        <f t="shared" si="137"/>
        <v>3.992989112022626E-6</v>
      </c>
      <c r="N688">
        <f t="shared" si="138"/>
        <v>2.1800000000000001E-4</v>
      </c>
      <c r="O688">
        <f t="shared" si="146"/>
        <v>0.15292357098384457</v>
      </c>
      <c r="P688">
        <f t="shared" si="140"/>
        <v>0.92917864470684075</v>
      </c>
      <c r="Q688">
        <f t="shared" si="141"/>
        <v>0.43598908139470827</v>
      </c>
      <c r="R688">
        <f t="shared" si="142"/>
        <v>0.43598908139470915</v>
      </c>
    </row>
    <row r="689" spans="6:18">
      <c r="F689">
        <f t="shared" si="147"/>
        <v>68.700000000000372</v>
      </c>
      <c r="G689">
        <f t="shared" si="135"/>
        <v>326.95114001245236</v>
      </c>
      <c r="H689">
        <f t="shared" si="143"/>
        <v>1.5292357098384457</v>
      </c>
      <c r="I689" s="4">
        <f t="shared" si="136"/>
        <v>1.9999999999999999E-6</v>
      </c>
      <c r="J689" s="5">
        <f t="shared" si="144"/>
        <v>5.4703211009173772E-7</v>
      </c>
      <c r="K689" s="5">
        <f t="shared" si="145"/>
        <v>4.7237975802425842E-4</v>
      </c>
      <c r="L689" s="5">
        <f t="shared" si="139"/>
        <v>4.4153226724480924E-10</v>
      </c>
      <c r="M689" s="6">
        <f t="shared" si="137"/>
        <v>3.9963724292397326E-6</v>
      </c>
      <c r="N689">
        <f t="shared" si="138"/>
        <v>2.1800000000000001E-4</v>
      </c>
      <c r="O689">
        <f t="shared" si="146"/>
        <v>0.15292357098384457</v>
      </c>
      <c r="P689">
        <f t="shared" si="140"/>
        <v>0.92927949912982699</v>
      </c>
      <c r="Q689">
        <f t="shared" si="141"/>
        <v>0.43591580265208946</v>
      </c>
      <c r="R689">
        <f t="shared" si="142"/>
        <v>0.43591580265209035</v>
      </c>
    </row>
    <row r="690" spans="6:18">
      <c r="F690">
        <f t="shared" si="147"/>
        <v>68.800000000000367</v>
      </c>
      <c r="G690">
        <f t="shared" si="135"/>
        <v>326.95114001245236</v>
      </c>
      <c r="H690">
        <f t="shared" si="143"/>
        <v>1.5292357098384457</v>
      </c>
      <c r="I690" s="4">
        <f t="shared" si="136"/>
        <v>1.9999999999999999E-6</v>
      </c>
      <c r="J690" s="5">
        <f t="shared" si="144"/>
        <v>5.4703211009173772E-7</v>
      </c>
      <c r="K690" s="5">
        <f t="shared" si="145"/>
        <v>4.7257975802425842E-4</v>
      </c>
      <c r="L690" s="5">
        <f t="shared" si="139"/>
        <v>4.4209332333452699E-10</v>
      </c>
      <c r="M690" s="6">
        <f t="shared" si="137"/>
        <v>3.9997571792166211E-6</v>
      </c>
      <c r="N690">
        <f t="shared" si="138"/>
        <v>2.1800000000000001E-4</v>
      </c>
      <c r="O690">
        <f t="shared" si="146"/>
        <v>0.15292357098384457</v>
      </c>
      <c r="P690">
        <f t="shared" si="140"/>
        <v>0.92938018275053602</v>
      </c>
      <c r="Q690">
        <f t="shared" si="141"/>
        <v>0.43584264801088074</v>
      </c>
      <c r="R690">
        <f t="shared" si="142"/>
        <v>0.43584264801088168</v>
      </c>
    </row>
    <row r="691" spans="6:18">
      <c r="F691">
        <f t="shared" si="147"/>
        <v>68.900000000000361</v>
      </c>
      <c r="G691">
        <f t="shared" si="135"/>
        <v>326.95114001245236</v>
      </c>
      <c r="H691">
        <f t="shared" si="143"/>
        <v>1.5292357098384457</v>
      </c>
      <c r="I691" s="4">
        <f t="shared" si="136"/>
        <v>1.9999999999999999E-6</v>
      </c>
      <c r="J691" s="5">
        <f t="shared" si="144"/>
        <v>5.4703211009173772E-7</v>
      </c>
      <c r="K691" s="5">
        <f t="shared" si="145"/>
        <v>4.7277975802425843E-4</v>
      </c>
      <c r="L691" s="5">
        <f t="shared" si="139"/>
        <v>4.4265485451323557E-10</v>
      </c>
      <c r="M691" s="6">
        <f t="shared" si="137"/>
        <v>4.0031433619532931E-6</v>
      </c>
      <c r="N691">
        <f t="shared" si="138"/>
        <v>2.1800000000000001E-4</v>
      </c>
      <c r="O691">
        <f t="shared" si="146"/>
        <v>0.15292357098384457</v>
      </c>
      <c r="P691">
        <f t="shared" si="140"/>
        <v>0.92948069593039306</v>
      </c>
      <c r="Q691">
        <f t="shared" si="141"/>
        <v>0.43576961720847807</v>
      </c>
      <c r="R691">
        <f t="shared" si="142"/>
        <v>0.43576961720847901</v>
      </c>
    </row>
    <row r="692" spans="6:18">
      <c r="F692">
        <f t="shared" si="147"/>
        <v>69.000000000000355</v>
      </c>
      <c r="G692">
        <f t="shared" si="135"/>
        <v>326.95114001245236</v>
      </c>
      <c r="H692">
        <f t="shared" si="143"/>
        <v>1.5292357098384457</v>
      </c>
      <c r="I692" s="4">
        <f t="shared" si="136"/>
        <v>1.9999999999999999E-6</v>
      </c>
      <c r="J692" s="5">
        <f t="shared" si="144"/>
        <v>5.4703211009173772E-7</v>
      </c>
      <c r="K692" s="5">
        <f t="shared" si="145"/>
        <v>4.7297975802425843E-4</v>
      </c>
      <c r="L692" s="5">
        <f t="shared" si="139"/>
        <v>4.4321686098199679E-10</v>
      </c>
      <c r="M692" s="6">
        <f t="shared" si="137"/>
        <v>4.0065309774497479E-6</v>
      </c>
      <c r="N692">
        <f t="shared" si="138"/>
        <v>2.1800000000000001E-4</v>
      </c>
      <c r="O692">
        <f t="shared" si="146"/>
        <v>0.15292357098384457</v>
      </c>
      <c r="P692">
        <f t="shared" si="140"/>
        <v>0.92958103902990619</v>
      </c>
      <c r="Q692">
        <f t="shared" si="141"/>
        <v>0.43569670998294374</v>
      </c>
      <c r="R692">
        <f t="shared" si="142"/>
        <v>0.43569670998294469</v>
      </c>
    </row>
    <row r="693" spans="6:18">
      <c r="F693">
        <f t="shared" si="147"/>
        <v>69.10000000000035</v>
      </c>
      <c r="G693">
        <f t="shared" si="135"/>
        <v>326.95114001245236</v>
      </c>
      <c r="H693">
        <f t="shared" si="143"/>
        <v>1.5292357098384457</v>
      </c>
      <c r="I693" s="4">
        <f t="shared" si="136"/>
        <v>1.9999999999999999E-6</v>
      </c>
      <c r="J693" s="5">
        <f t="shared" si="144"/>
        <v>5.4703211009173772E-7</v>
      </c>
      <c r="K693" s="5">
        <f t="shared" si="145"/>
        <v>4.7317975802425844E-4</v>
      </c>
      <c r="L693" s="5">
        <f t="shared" si="139"/>
        <v>4.437793429418726E-10</v>
      </c>
      <c r="M693" s="6">
        <f t="shared" si="137"/>
        <v>4.0099200257059855E-6</v>
      </c>
      <c r="N693">
        <f t="shared" si="138"/>
        <v>2.1800000000000001E-4</v>
      </c>
      <c r="O693">
        <f t="shared" si="146"/>
        <v>0.15292357098384457</v>
      </c>
      <c r="P693">
        <f t="shared" si="140"/>
        <v>0.92968121240866863</v>
      </c>
      <c r="Q693">
        <f t="shared" si="141"/>
        <v>0.43562392607300471</v>
      </c>
      <c r="R693">
        <f t="shared" si="142"/>
        <v>0.43562392607300565</v>
      </c>
    </row>
    <row r="694" spans="6:18">
      <c r="F694">
        <f t="shared" si="147"/>
        <v>69.200000000000344</v>
      </c>
      <c r="G694">
        <f t="shared" si="135"/>
        <v>326.95114001245236</v>
      </c>
      <c r="H694">
        <f t="shared" si="143"/>
        <v>1.5292357098384457</v>
      </c>
      <c r="I694" s="4">
        <f t="shared" si="136"/>
        <v>1.9999999999999999E-6</v>
      </c>
      <c r="J694" s="5">
        <f t="shared" si="144"/>
        <v>5.4703211009173772E-7</v>
      </c>
      <c r="K694" s="5">
        <f t="shared" si="145"/>
        <v>4.7337975802425844E-4</v>
      </c>
      <c r="L694" s="5">
        <f t="shared" si="139"/>
        <v>4.4434230059392488E-10</v>
      </c>
      <c r="M694" s="6">
        <f t="shared" si="137"/>
        <v>4.0133105067220041E-6</v>
      </c>
      <c r="N694">
        <f t="shared" si="138"/>
        <v>2.1800000000000001E-4</v>
      </c>
      <c r="O694">
        <f t="shared" si="146"/>
        <v>0.15292357098384457</v>
      </c>
      <c r="P694">
        <f t="shared" si="140"/>
        <v>0.92978121642536149</v>
      </c>
      <c r="Q694">
        <f t="shared" si="141"/>
        <v>0.43555126521805054</v>
      </c>
      <c r="R694">
        <f t="shared" si="142"/>
        <v>0.43555126521805149</v>
      </c>
    </row>
    <row r="695" spans="6:18">
      <c r="F695">
        <f t="shared" si="147"/>
        <v>69.300000000000338</v>
      </c>
      <c r="G695">
        <f t="shared" si="135"/>
        <v>326.95114001245236</v>
      </c>
      <c r="H695">
        <f t="shared" si="143"/>
        <v>1.5292357098384457</v>
      </c>
      <c r="I695" s="4">
        <f t="shared" si="136"/>
        <v>1.9999999999999999E-6</v>
      </c>
      <c r="J695" s="5">
        <f t="shared" si="144"/>
        <v>5.4703211009173772E-7</v>
      </c>
      <c r="K695" s="5">
        <f t="shared" si="145"/>
        <v>4.7357975802425845E-4</v>
      </c>
      <c r="L695" s="5">
        <f t="shared" si="139"/>
        <v>4.4490573413921574E-10</v>
      </c>
      <c r="M695" s="6">
        <f t="shared" si="137"/>
        <v>4.0167024204978071E-6</v>
      </c>
      <c r="N695">
        <f t="shared" si="138"/>
        <v>2.1800000000000001E-4</v>
      </c>
      <c r="O695">
        <f t="shared" si="146"/>
        <v>0.15292357098384457</v>
      </c>
      <c r="P695">
        <f t="shared" si="140"/>
        <v>0.92988105143775734</v>
      </c>
      <c r="Q695">
        <f t="shared" si="141"/>
        <v>0.43547872715813141</v>
      </c>
      <c r="R695">
        <f t="shared" si="142"/>
        <v>0.43547872715813229</v>
      </c>
    </row>
    <row r="696" spans="6:18">
      <c r="F696">
        <f t="shared" si="147"/>
        <v>69.400000000000333</v>
      </c>
      <c r="G696">
        <f t="shared" si="135"/>
        <v>326.95114001245236</v>
      </c>
      <c r="H696">
        <f t="shared" si="143"/>
        <v>1.5292357098384457</v>
      </c>
      <c r="I696" s="4">
        <f t="shared" si="136"/>
        <v>1.9999999999999999E-6</v>
      </c>
      <c r="J696" s="5">
        <f t="shared" si="144"/>
        <v>5.4703211009173772E-7</v>
      </c>
      <c r="K696" s="5">
        <f t="shared" si="145"/>
        <v>4.7377975802425845E-4</v>
      </c>
      <c r="L696" s="5">
        <f t="shared" si="139"/>
        <v>4.4546964377880688E-10</v>
      </c>
      <c r="M696" s="6">
        <f t="shared" si="137"/>
        <v>4.020095767033392E-6</v>
      </c>
      <c r="N696">
        <f t="shared" si="138"/>
        <v>2.1800000000000001E-4</v>
      </c>
      <c r="O696">
        <f t="shared" si="146"/>
        <v>0.15292357098384457</v>
      </c>
      <c r="P696">
        <f t="shared" si="140"/>
        <v>0.92998071780272129</v>
      </c>
      <c r="Q696">
        <f t="shared" si="141"/>
        <v>0.4354063116339561</v>
      </c>
      <c r="R696">
        <f t="shared" si="142"/>
        <v>0.43540631163395699</v>
      </c>
    </row>
    <row r="697" spans="6:18">
      <c r="F697">
        <f t="shared" si="147"/>
        <v>69.500000000000327</v>
      </c>
      <c r="G697">
        <f t="shared" si="135"/>
        <v>326.95114001245236</v>
      </c>
      <c r="H697">
        <f t="shared" si="143"/>
        <v>1.5292357098384457</v>
      </c>
      <c r="I697" s="4">
        <f t="shared" si="136"/>
        <v>1.9999999999999999E-6</v>
      </c>
      <c r="J697" s="5">
        <f t="shared" si="144"/>
        <v>5.4703211009173772E-7</v>
      </c>
      <c r="K697" s="5">
        <f t="shared" si="145"/>
        <v>4.7397975802425846E-4</v>
      </c>
      <c r="L697" s="5">
        <f t="shared" si="139"/>
        <v>4.4603402971376038E-10</v>
      </c>
      <c r="M697" s="6">
        <f t="shared" si="137"/>
        <v>4.0234905463287596E-6</v>
      </c>
      <c r="N697">
        <f t="shared" si="138"/>
        <v>2.1800000000000001E-4</v>
      </c>
      <c r="O697">
        <f t="shared" si="146"/>
        <v>0.15292357098384457</v>
      </c>
      <c r="P697">
        <f t="shared" si="140"/>
        <v>0.93008021587621514</v>
      </c>
      <c r="Q697">
        <f t="shared" si="141"/>
        <v>0.43533401838689029</v>
      </c>
      <c r="R697">
        <f t="shared" si="142"/>
        <v>0.43533401838689118</v>
      </c>
    </row>
    <row r="698" spans="6:18">
      <c r="F698">
        <f t="shared" si="147"/>
        <v>69.600000000000321</v>
      </c>
      <c r="G698">
        <f t="shared" si="135"/>
        <v>326.95114001245236</v>
      </c>
      <c r="H698">
        <f t="shared" si="143"/>
        <v>1.5292357098384457</v>
      </c>
      <c r="I698" s="4">
        <f t="shared" si="136"/>
        <v>1.9999999999999999E-6</v>
      </c>
      <c r="J698" s="5">
        <f t="shared" si="144"/>
        <v>5.4703211009173772E-7</v>
      </c>
      <c r="K698" s="5">
        <f t="shared" si="145"/>
        <v>4.7417975802425846E-4</v>
      </c>
      <c r="L698" s="5">
        <f t="shared" si="139"/>
        <v>4.4659889214513809E-10</v>
      </c>
      <c r="M698" s="6">
        <f t="shared" si="137"/>
        <v>4.0268867583839092E-6</v>
      </c>
      <c r="N698">
        <f t="shared" si="138"/>
        <v>2.1800000000000001E-4</v>
      </c>
      <c r="O698">
        <f t="shared" si="146"/>
        <v>0.15292357098384457</v>
      </c>
      <c r="P698">
        <f t="shared" si="140"/>
        <v>0.93017954601329955</v>
      </c>
      <c r="Q698">
        <f t="shared" si="141"/>
        <v>0.43526184715895433</v>
      </c>
      <c r="R698">
        <f t="shared" si="142"/>
        <v>0.43526184715895522</v>
      </c>
    </row>
    <row r="699" spans="6:18">
      <c r="F699">
        <f t="shared" si="147"/>
        <v>69.700000000000315</v>
      </c>
      <c r="G699">
        <f t="shared" si="135"/>
        <v>326.95114001245236</v>
      </c>
      <c r="H699">
        <f t="shared" si="143"/>
        <v>1.5292357098384457</v>
      </c>
      <c r="I699" s="4">
        <f t="shared" si="136"/>
        <v>1.9999999999999999E-6</v>
      </c>
      <c r="J699" s="5">
        <f t="shared" si="144"/>
        <v>5.4703211009173772E-7</v>
      </c>
      <c r="K699" s="5">
        <f t="shared" si="145"/>
        <v>4.7437975802425847E-4</v>
      </c>
      <c r="L699" s="5">
        <f t="shared" si="139"/>
        <v>4.4716423127400193E-10</v>
      </c>
      <c r="M699" s="6">
        <f t="shared" si="137"/>
        <v>4.0302844031988415E-6</v>
      </c>
      <c r="N699">
        <f t="shared" si="138"/>
        <v>2.1800000000000001E-4</v>
      </c>
      <c r="O699">
        <f t="shared" si="146"/>
        <v>0.15292357098384457</v>
      </c>
      <c r="P699">
        <f t="shared" si="140"/>
        <v>0.9302787085681361</v>
      </c>
      <c r="Q699">
        <f t="shared" si="141"/>
        <v>0.43518979769282157</v>
      </c>
      <c r="R699">
        <f t="shared" si="142"/>
        <v>0.4351897976928224</v>
      </c>
    </row>
    <row r="700" spans="6:18">
      <c r="F700">
        <f t="shared" si="147"/>
        <v>69.80000000000031</v>
      </c>
      <c r="G700">
        <f t="shared" si="135"/>
        <v>326.95114001245236</v>
      </c>
      <c r="H700">
        <f t="shared" si="143"/>
        <v>1.5292357098384457</v>
      </c>
      <c r="I700" s="4">
        <f t="shared" si="136"/>
        <v>1.9999999999999999E-6</v>
      </c>
      <c r="J700" s="5">
        <f t="shared" si="144"/>
        <v>5.4703211009173772E-7</v>
      </c>
      <c r="K700" s="5">
        <f t="shared" si="145"/>
        <v>4.7457975802425847E-4</v>
      </c>
      <c r="L700" s="5">
        <f t="shared" si="139"/>
        <v>4.4773004730141401E-10</v>
      </c>
      <c r="M700" s="6">
        <f t="shared" si="137"/>
        <v>4.0336834807735573E-6</v>
      </c>
      <c r="N700">
        <f t="shared" si="138"/>
        <v>2.1800000000000001E-4</v>
      </c>
      <c r="O700">
        <f t="shared" si="146"/>
        <v>0.15292357098384457</v>
      </c>
      <c r="P700">
        <f t="shared" si="140"/>
        <v>0.93037770389399099</v>
      </c>
      <c r="Q700">
        <f t="shared" si="141"/>
        <v>0.4351178697318161</v>
      </c>
      <c r="R700">
        <f t="shared" si="142"/>
        <v>0.43511786973181693</v>
      </c>
    </row>
    <row r="701" spans="6:18">
      <c r="F701">
        <f t="shared" si="147"/>
        <v>69.900000000000304</v>
      </c>
      <c r="G701">
        <f t="shared" si="135"/>
        <v>326.95114001245236</v>
      </c>
      <c r="H701">
        <f t="shared" si="143"/>
        <v>1.5292357098384457</v>
      </c>
      <c r="I701" s="4">
        <f t="shared" si="136"/>
        <v>1.9999999999999999E-6</v>
      </c>
      <c r="J701" s="5">
        <f t="shared" si="144"/>
        <v>5.4703211009173772E-7</v>
      </c>
      <c r="K701" s="5">
        <f t="shared" si="145"/>
        <v>4.7477975802425848E-4</v>
      </c>
      <c r="L701" s="5">
        <f t="shared" si="139"/>
        <v>4.48296340428436E-10</v>
      </c>
      <c r="M701" s="6">
        <f t="shared" si="137"/>
        <v>4.0370839911080542E-6</v>
      </c>
      <c r="N701">
        <f t="shared" si="138"/>
        <v>2.1800000000000001E-4</v>
      </c>
      <c r="O701">
        <f t="shared" si="146"/>
        <v>0.15292357098384457</v>
      </c>
      <c r="P701">
        <f t="shared" si="140"/>
        <v>0.93047653234323702</v>
      </c>
      <c r="Q701">
        <f t="shared" si="141"/>
        <v>0.43504606301991122</v>
      </c>
      <c r="R701">
        <f t="shared" si="142"/>
        <v>0.43504606301991205</v>
      </c>
    </row>
    <row r="702" spans="6:18">
      <c r="F702">
        <f t="shared" si="147"/>
        <v>70.000000000000298</v>
      </c>
      <c r="G702">
        <f t="shared" si="135"/>
        <v>326.95114001245236</v>
      </c>
      <c r="H702">
        <f t="shared" si="143"/>
        <v>1.5292357098384457</v>
      </c>
      <c r="I702" s="4">
        <f t="shared" si="136"/>
        <v>1.9999999999999999E-6</v>
      </c>
      <c r="J702" s="5">
        <f t="shared" si="144"/>
        <v>5.4703211009173772E-7</v>
      </c>
      <c r="K702" s="5">
        <f t="shared" si="145"/>
        <v>4.7497975802425848E-4</v>
      </c>
      <c r="L702" s="5">
        <f t="shared" si="139"/>
        <v>4.4886311085613006E-10</v>
      </c>
      <c r="M702" s="6">
        <f t="shared" si="137"/>
        <v>4.0404859342023355E-6</v>
      </c>
      <c r="N702">
        <f t="shared" si="138"/>
        <v>2.1800000000000001E-4</v>
      </c>
      <c r="O702">
        <f t="shared" si="146"/>
        <v>0.15292357098384457</v>
      </c>
      <c r="P702">
        <f t="shared" si="140"/>
        <v>0.93057519426735613</v>
      </c>
      <c r="Q702">
        <f t="shared" si="141"/>
        <v>0.43497437730172722</v>
      </c>
      <c r="R702">
        <f t="shared" si="142"/>
        <v>0.43497437730172805</v>
      </c>
    </row>
    <row r="703" spans="6:18">
      <c r="F703">
        <f t="shared" si="147"/>
        <v>70.100000000000293</v>
      </c>
      <c r="G703">
        <f t="shared" si="135"/>
        <v>326.95114001245236</v>
      </c>
      <c r="H703">
        <f t="shared" si="143"/>
        <v>1.5292357098384457</v>
      </c>
      <c r="I703" s="4">
        <f t="shared" si="136"/>
        <v>1.9999999999999999E-6</v>
      </c>
      <c r="J703" s="5">
        <f t="shared" si="144"/>
        <v>5.4703211009173772E-7</v>
      </c>
      <c r="K703" s="5">
        <f t="shared" si="145"/>
        <v>4.7517975802425849E-4</v>
      </c>
      <c r="L703" s="5">
        <f t="shared" si="139"/>
        <v>4.494303587855579E-10</v>
      </c>
      <c r="M703" s="6">
        <f t="shared" si="137"/>
        <v>4.0438893100563988E-6</v>
      </c>
      <c r="N703">
        <f t="shared" si="138"/>
        <v>2.1800000000000001E-4</v>
      </c>
      <c r="O703">
        <f t="shared" si="146"/>
        <v>0.15292357098384457</v>
      </c>
      <c r="P703">
        <f t="shared" si="140"/>
        <v>0.93067369001694256</v>
      </c>
      <c r="Q703">
        <f t="shared" si="141"/>
        <v>0.43490281232252964</v>
      </c>
      <c r="R703">
        <f t="shared" si="142"/>
        <v>0.43490281232253042</v>
      </c>
    </row>
    <row r="704" spans="6:18">
      <c r="F704">
        <f t="shared" si="147"/>
        <v>70.200000000000287</v>
      </c>
      <c r="G704">
        <f t="shared" si="135"/>
        <v>326.95114001245236</v>
      </c>
      <c r="H704">
        <f t="shared" si="143"/>
        <v>1.5292357098384457</v>
      </c>
      <c r="I704" s="4">
        <f t="shared" si="136"/>
        <v>1.9999999999999999E-6</v>
      </c>
      <c r="J704" s="5">
        <f t="shared" si="144"/>
        <v>5.4703211009173772E-7</v>
      </c>
      <c r="K704" s="5">
        <f t="shared" si="145"/>
        <v>4.7537975802425849E-4</v>
      </c>
      <c r="L704" s="5">
        <f t="shared" si="139"/>
        <v>4.4999808441778163E-10</v>
      </c>
      <c r="M704" s="6">
        <f t="shared" si="137"/>
        <v>4.0472941186702439E-6</v>
      </c>
      <c r="N704">
        <f t="shared" si="138"/>
        <v>2.1800000000000001E-4</v>
      </c>
      <c r="O704">
        <f t="shared" si="146"/>
        <v>0.15292357098384457</v>
      </c>
      <c r="P704">
        <f t="shared" si="140"/>
        <v>0.93077201994170533</v>
      </c>
      <c r="Q704">
        <f t="shared" si="141"/>
        <v>0.43483136782822723</v>
      </c>
      <c r="R704">
        <f t="shared" si="142"/>
        <v>0.43483136782822801</v>
      </c>
    </row>
    <row r="705" spans="6:18">
      <c r="F705">
        <f t="shared" si="147"/>
        <v>70.300000000000281</v>
      </c>
      <c r="G705">
        <f t="shared" si="135"/>
        <v>326.95114001245236</v>
      </c>
      <c r="H705">
        <f t="shared" si="143"/>
        <v>1.5292357098384457</v>
      </c>
      <c r="I705" s="4">
        <f t="shared" si="136"/>
        <v>1.9999999999999999E-6</v>
      </c>
      <c r="J705" s="5">
        <f t="shared" si="144"/>
        <v>5.4703211009173772E-7</v>
      </c>
      <c r="K705" s="5">
        <f t="shared" si="145"/>
        <v>4.755797580242585E-4</v>
      </c>
      <c r="L705" s="5">
        <f t="shared" si="139"/>
        <v>4.5056628795386313E-10</v>
      </c>
      <c r="M705" s="6">
        <f t="shared" si="137"/>
        <v>4.0507003600438717E-6</v>
      </c>
      <c r="N705">
        <f t="shared" si="138"/>
        <v>2.1800000000000001E-4</v>
      </c>
      <c r="O705">
        <f t="shared" si="146"/>
        <v>0.15292357098384457</v>
      </c>
      <c r="P705">
        <f t="shared" si="140"/>
        <v>0.9308701843904702</v>
      </c>
      <c r="Q705">
        <f t="shared" si="141"/>
        <v>0.43476004356537029</v>
      </c>
      <c r="R705">
        <f t="shared" si="142"/>
        <v>0.43476004356537107</v>
      </c>
    </row>
    <row r="706" spans="6:18">
      <c r="F706">
        <f t="shared" si="147"/>
        <v>70.400000000000276</v>
      </c>
      <c r="G706">
        <f t="shared" ref="G706:G769" si="148">Tc+R_*F706</f>
        <v>326.95114001245236</v>
      </c>
      <c r="H706">
        <f t="shared" si="143"/>
        <v>1.5292357098384457</v>
      </c>
      <c r="I706" s="4">
        <f t="shared" ref="I706:I769" si="149">we</f>
        <v>1.9999999999999999E-6</v>
      </c>
      <c r="J706" s="5">
        <f t="shared" si="144"/>
        <v>5.4703211009173772E-7</v>
      </c>
      <c r="K706" s="5">
        <f t="shared" si="145"/>
        <v>4.757797580242585E-4</v>
      </c>
      <c r="L706" s="5">
        <f t="shared" si="139"/>
        <v>4.5113496959486424E-10</v>
      </c>
      <c r="M706" s="6">
        <f t="shared" ref="M706:M769" si="150">f2_*f3_/f1_/K706*L706</f>
        <v>4.0541080341772823E-6</v>
      </c>
      <c r="N706">
        <f t="shared" ref="N706:N769" si="151">del_dl</f>
        <v>2.1800000000000001E-4</v>
      </c>
      <c r="O706">
        <f t="shared" si="146"/>
        <v>0.15292357098384457</v>
      </c>
      <c r="P706">
        <f t="shared" si="140"/>
        <v>0.93096818371118317</v>
      </c>
      <c r="Q706">
        <f t="shared" si="141"/>
        <v>0.43468883928114854</v>
      </c>
      <c r="R706">
        <f t="shared" si="142"/>
        <v>0.43468883928114932</v>
      </c>
    </row>
    <row r="707" spans="6:18">
      <c r="F707">
        <f t="shared" si="147"/>
        <v>70.50000000000027</v>
      </c>
      <c r="G707">
        <f t="shared" si="148"/>
        <v>326.95114001245236</v>
      </c>
      <c r="H707">
        <f t="shared" si="143"/>
        <v>1.5292357098384457</v>
      </c>
      <c r="I707" s="4">
        <f t="shared" si="149"/>
        <v>1.9999999999999999E-6</v>
      </c>
      <c r="J707" s="5">
        <f t="shared" si="144"/>
        <v>5.4703211009173772E-7</v>
      </c>
      <c r="K707" s="5">
        <f t="shared" si="145"/>
        <v>4.7597975802425851E-4</v>
      </c>
      <c r="L707" s="5">
        <f t="shared" ref="L707:L770" si="152">K707^3*4/3*PI()</f>
        <v>4.5170412954184694E-10</v>
      </c>
      <c r="M707" s="6">
        <f t="shared" si="150"/>
        <v>4.0575171410704748E-6</v>
      </c>
      <c r="N707">
        <f t="shared" si="151"/>
        <v>2.1800000000000001E-4</v>
      </c>
      <c r="O707">
        <f t="shared" si="146"/>
        <v>0.15292357098384457</v>
      </c>
      <c r="P707">
        <f t="shared" ref="P707:P770" si="153">R707*O707+(1-R707)*H707</f>
        <v>0.93106601825091229</v>
      </c>
      <c r="Q707">
        <f t="shared" ref="Q707:Q770" si="154">Q706+pl/ps*Dl/N706*((Tc-Tf)/ml-Co)/H706/(1-kpart)*M706*dt/L706-Q706*3/K706*we*dt</f>
        <v>0.43461775472338932</v>
      </c>
      <c r="R707">
        <f t="shared" ref="R707:R770" si="155">esidtGeral(R706,K706,MAX(I706,J706),pl,ps,kpart,H706,(H707-H706)/dt,M706,L706,Dl,N706,Co,dt)</f>
        <v>0.43461775472339009</v>
      </c>
    </row>
    <row r="708" spans="6:18">
      <c r="F708">
        <f t="shared" si="147"/>
        <v>70.600000000000264</v>
      </c>
      <c r="G708">
        <f t="shared" si="148"/>
        <v>326.95114001245236</v>
      </c>
      <c r="H708">
        <f t="shared" si="143"/>
        <v>1.5292357098384457</v>
      </c>
      <c r="I708" s="4">
        <f t="shared" si="149"/>
        <v>1.9999999999999999E-6</v>
      </c>
      <c r="J708" s="5">
        <f t="shared" si="144"/>
        <v>5.4703211009173772E-7</v>
      </c>
      <c r="K708" s="5">
        <f t="shared" si="145"/>
        <v>4.7617975802425851E-4</v>
      </c>
      <c r="L708" s="5">
        <f t="shared" si="152"/>
        <v>4.5227376799587323E-10</v>
      </c>
      <c r="M708" s="6">
        <f t="shared" si="150"/>
        <v>4.0609276807234508E-6</v>
      </c>
      <c r="N708">
        <f t="shared" si="151"/>
        <v>2.1800000000000001E-4</v>
      </c>
      <c r="O708">
        <f t="shared" si="146"/>
        <v>0.15292357098384457</v>
      </c>
      <c r="P708">
        <f t="shared" si="153"/>
        <v>0.93116368835585084</v>
      </c>
      <c r="Q708">
        <f t="shared" si="154"/>
        <v>0.43454678964055576</v>
      </c>
      <c r="R708">
        <f t="shared" si="155"/>
        <v>0.43454678964055654</v>
      </c>
    </row>
    <row r="709" spans="6:18">
      <c r="F709">
        <f t="shared" si="147"/>
        <v>70.700000000000259</v>
      </c>
      <c r="G709">
        <f t="shared" si="148"/>
        <v>326.95114001245236</v>
      </c>
      <c r="H709">
        <f t="shared" si="143"/>
        <v>1.5292357098384457</v>
      </c>
      <c r="I709" s="4">
        <f t="shared" si="149"/>
        <v>1.9999999999999999E-6</v>
      </c>
      <c r="J709" s="5">
        <f t="shared" si="144"/>
        <v>5.4703211009173772E-7</v>
      </c>
      <c r="K709" s="5">
        <f t="shared" si="145"/>
        <v>4.7637975802425852E-4</v>
      </c>
      <c r="L709" s="5">
        <f t="shared" si="152"/>
        <v>4.5284388515800504E-10</v>
      </c>
      <c r="M709" s="6">
        <f t="shared" si="150"/>
        <v>4.0643396531362088E-6</v>
      </c>
      <c r="N709">
        <f t="shared" si="151"/>
        <v>2.1800000000000001E-4</v>
      </c>
      <c r="O709">
        <f t="shared" si="146"/>
        <v>0.15292357098384457</v>
      </c>
      <c r="P709">
        <f t="shared" si="153"/>
        <v>0.93126119437132004</v>
      </c>
      <c r="Q709">
        <f t="shared" si="154"/>
        <v>0.43447594378174487</v>
      </c>
      <c r="R709">
        <f t="shared" si="155"/>
        <v>0.43447594378174564</v>
      </c>
    </row>
    <row r="710" spans="6:18">
      <c r="F710">
        <f t="shared" si="147"/>
        <v>70.800000000000253</v>
      </c>
      <c r="G710">
        <f t="shared" si="148"/>
        <v>326.95114001245236</v>
      </c>
      <c r="H710">
        <f t="shared" si="143"/>
        <v>1.5292357098384457</v>
      </c>
      <c r="I710" s="4">
        <f t="shared" si="149"/>
        <v>1.9999999999999999E-6</v>
      </c>
      <c r="J710" s="5">
        <f t="shared" si="144"/>
        <v>5.4703211009173772E-7</v>
      </c>
      <c r="K710" s="5">
        <f t="shared" si="145"/>
        <v>4.7657975802425852E-4</v>
      </c>
      <c r="L710" s="5">
        <f t="shared" si="152"/>
        <v>4.5341448122930417E-10</v>
      </c>
      <c r="M710" s="6">
        <f t="shared" si="150"/>
        <v>4.0677530583087503E-6</v>
      </c>
      <c r="N710">
        <f t="shared" si="151"/>
        <v>2.1800000000000001E-4</v>
      </c>
      <c r="O710">
        <f t="shared" si="146"/>
        <v>0.15292357098384457</v>
      </c>
      <c r="P710">
        <f t="shared" si="153"/>
        <v>0.93135853664177015</v>
      </c>
      <c r="Q710">
        <f t="shared" si="154"/>
        <v>0.43440521689668565</v>
      </c>
      <c r="R710">
        <f t="shared" si="155"/>
        <v>0.43440521689668649</v>
      </c>
    </row>
    <row r="711" spans="6:18">
      <c r="F711">
        <f t="shared" si="147"/>
        <v>70.900000000000247</v>
      </c>
      <c r="G711">
        <f t="shared" si="148"/>
        <v>326.95114001245236</v>
      </c>
      <c r="H711">
        <f t="shared" si="143"/>
        <v>1.5292357098384457</v>
      </c>
      <c r="I711" s="4">
        <f t="shared" si="149"/>
        <v>1.9999999999999999E-6</v>
      </c>
      <c r="J711" s="5">
        <f t="shared" si="144"/>
        <v>5.4703211009173772E-7</v>
      </c>
      <c r="K711" s="5">
        <f t="shared" si="145"/>
        <v>4.7677975802425853E-4</v>
      </c>
      <c r="L711" s="5">
        <f t="shared" si="152"/>
        <v>4.5398555641083269E-10</v>
      </c>
      <c r="M711" s="6">
        <f t="shared" si="150"/>
        <v>4.0711678962410737E-6</v>
      </c>
      <c r="N711">
        <f t="shared" si="151"/>
        <v>2.1800000000000001E-4</v>
      </c>
      <c r="O711">
        <f t="shared" si="146"/>
        <v>0.15292357098384457</v>
      </c>
      <c r="P711">
        <f t="shared" si="153"/>
        <v>0.93145571551078543</v>
      </c>
      <c r="Q711">
        <f t="shared" si="154"/>
        <v>0.43433460873573737</v>
      </c>
      <c r="R711">
        <f t="shared" si="155"/>
        <v>0.4343346087357382</v>
      </c>
    </row>
    <row r="712" spans="6:18">
      <c r="F712">
        <f t="shared" si="147"/>
        <v>71.000000000000242</v>
      </c>
      <c r="G712">
        <f t="shared" si="148"/>
        <v>326.95114001245236</v>
      </c>
      <c r="H712">
        <f t="shared" si="143"/>
        <v>1.5292357098384457</v>
      </c>
      <c r="I712" s="4">
        <f t="shared" si="149"/>
        <v>1.9999999999999999E-6</v>
      </c>
      <c r="J712" s="5">
        <f t="shared" si="144"/>
        <v>5.4703211009173772E-7</v>
      </c>
      <c r="K712" s="5">
        <f t="shared" si="145"/>
        <v>4.7697975802425853E-4</v>
      </c>
      <c r="L712" s="5">
        <f t="shared" si="152"/>
        <v>4.5455711090365246E-10</v>
      </c>
      <c r="M712" s="6">
        <f t="shared" si="150"/>
        <v>4.0745841669331799E-6</v>
      </c>
      <c r="N712">
        <f t="shared" si="151"/>
        <v>2.1800000000000001E-4</v>
      </c>
      <c r="O712">
        <f t="shared" si="146"/>
        <v>0.15292357098384457</v>
      </c>
      <c r="P712">
        <f t="shared" si="153"/>
        <v>0.93155273132108474</v>
      </c>
      <c r="Q712">
        <f t="shared" si="154"/>
        <v>0.43426411904988749</v>
      </c>
      <c r="R712">
        <f t="shared" si="155"/>
        <v>0.43426411904988838</v>
      </c>
    </row>
    <row r="713" spans="6:18">
      <c r="F713">
        <f t="shared" si="147"/>
        <v>71.100000000000236</v>
      </c>
      <c r="G713">
        <f t="shared" si="148"/>
        <v>326.95114001245236</v>
      </c>
      <c r="H713">
        <f t="shared" si="143"/>
        <v>1.5292357098384457</v>
      </c>
      <c r="I713" s="4">
        <f t="shared" si="149"/>
        <v>1.9999999999999999E-6</v>
      </c>
      <c r="J713" s="5">
        <f t="shared" si="144"/>
        <v>5.4703211009173772E-7</v>
      </c>
      <c r="K713" s="5">
        <f t="shared" si="145"/>
        <v>4.7717975802425854E-4</v>
      </c>
      <c r="L713" s="5">
        <f t="shared" si="152"/>
        <v>4.5512914490882534E-10</v>
      </c>
      <c r="M713" s="6">
        <f t="shared" si="150"/>
        <v>4.0780018703850679E-6</v>
      </c>
      <c r="N713">
        <f t="shared" si="151"/>
        <v>2.1800000000000001E-4</v>
      </c>
      <c r="O713">
        <f t="shared" si="146"/>
        <v>0.15292357098384457</v>
      </c>
      <c r="P713">
        <f t="shared" si="153"/>
        <v>0.9316495844145245</v>
      </c>
      <c r="Q713">
        <f t="shared" si="154"/>
        <v>0.43419374759075002</v>
      </c>
      <c r="R713">
        <f t="shared" si="155"/>
        <v>0.43419374759075091</v>
      </c>
    </row>
    <row r="714" spans="6:18">
      <c r="F714">
        <f t="shared" si="147"/>
        <v>71.20000000000023</v>
      </c>
      <c r="G714">
        <f t="shared" si="148"/>
        <v>326.95114001245236</v>
      </c>
      <c r="H714">
        <f t="shared" si="143"/>
        <v>1.5292357098384457</v>
      </c>
      <c r="I714" s="4">
        <f t="shared" si="149"/>
        <v>1.9999999999999999E-6</v>
      </c>
      <c r="J714" s="5">
        <f t="shared" si="144"/>
        <v>5.4703211009173772E-7</v>
      </c>
      <c r="K714" s="5">
        <f t="shared" si="145"/>
        <v>4.7737975802425854E-4</v>
      </c>
      <c r="L714" s="5">
        <f t="shared" si="152"/>
        <v>4.5570165862741345E-10</v>
      </c>
      <c r="M714" s="6">
        <f t="shared" si="150"/>
        <v>4.0814210065967396E-6</v>
      </c>
      <c r="N714">
        <f t="shared" si="151"/>
        <v>2.1800000000000001E-4</v>
      </c>
      <c r="O714">
        <f t="shared" si="146"/>
        <v>0.15292357098384457</v>
      </c>
      <c r="P714">
        <f t="shared" si="153"/>
        <v>0.93174627513210184</v>
      </c>
      <c r="Q714">
        <f t="shared" si="154"/>
        <v>0.43412349411056361</v>
      </c>
      <c r="R714">
        <f t="shared" si="155"/>
        <v>0.4341234941105645</v>
      </c>
    </row>
    <row r="715" spans="6:18">
      <c r="F715">
        <f t="shared" si="147"/>
        <v>71.300000000000225</v>
      </c>
      <c r="G715">
        <f t="shared" si="148"/>
        <v>326.95114001245236</v>
      </c>
      <c r="H715">
        <f t="shared" si="143"/>
        <v>1.5292357098384457</v>
      </c>
      <c r="I715" s="4">
        <f t="shared" si="149"/>
        <v>1.9999999999999999E-6</v>
      </c>
      <c r="J715" s="5">
        <f t="shared" si="144"/>
        <v>5.4703211009173772E-7</v>
      </c>
      <c r="K715" s="5">
        <f t="shared" si="145"/>
        <v>4.7757975802425855E-4</v>
      </c>
      <c r="L715" s="5">
        <f t="shared" si="152"/>
        <v>4.562746522604786E-10</v>
      </c>
      <c r="M715" s="6">
        <f t="shared" si="150"/>
        <v>4.0848415755681931E-6</v>
      </c>
      <c r="N715">
        <f t="shared" si="151"/>
        <v>2.1800000000000001E-4</v>
      </c>
      <c r="O715">
        <f t="shared" si="146"/>
        <v>0.15292357098384457</v>
      </c>
      <c r="P715">
        <f t="shared" si="153"/>
        <v>0.93184280381395646</v>
      </c>
      <c r="Q715">
        <f t="shared" si="154"/>
        <v>0.43405335836218967</v>
      </c>
      <c r="R715">
        <f t="shared" si="155"/>
        <v>0.43405335836219056</v>
      </c>
    </row>
    <row r="716" spans="6:18">
      <c r="F716">
        <f t="shared" si="147"/>
        <v>71.400000000000219</v>
      </c>
      <c r="G716">
        <f t="shared" si="148"/>
        <v>326.95114001245236</v>
      </c>
      <c r="H716">
        <f t="shared" si="143"/>
        <v>1.5292357098384457</v>
      </c>
      <c r="I716" s="4">
        <f t="shared" si="149"/>
        <v>1.9999999999999999E-6</v>
      </c>
      <c r="J716" s="5">
        <f t="shared" si="144"/>
        <v>5.4703211009173772E-7</v>
      </c>
      <c r="K716" s="5">
        <f t="shared" si="145"/>
        <v>4.7777975802425855E-4</v>
      </c>
      <c r="L716" s="5">
        <f t="shared" si="152"/>
        <v>4.5684812600908265E-10</v>
      </c>
      <c r="M716" s="6">
        <f t="shared" si="150"/>
        <v>4.0882635772994293E-6</v>
      </c>
      <c r="N716">
        <f t="shared" si="151"/>
        <v>2.1800000000000001E-4</v>
      </c>
      <c r="O716">
        <f t="shared" si="146"/>
        <v>0.15292357098384457</v>
      </c>
      <c r="P716">
        <f t="shared" si="153"/>
        <v>0.93193917079937372</v>
      </c>
      <c r="Q716">
        <f t="shared" si="154"/>
        <v>0.43398334009911066</v>
      </c>
      <c r="R716">
        <f t="shared" si="155"/>
        <v>0.43398334009911149</v>
      </c>
    </row>
    <row r="717" spans="6:18">
      <c r="F717">
        <f t="shared" si="147"/>
        <v>71.500000000000213</v>
      </c>
      <c r="G717">
        <f t="shared" si="148"/>
        <v>326.95114001245236</v>
      </c>
      <c r="H717">
        <f t="shared" si="143"/>
        <v>1.5292357098384457</v>
      </c>
      <c r="I717" s="4">
        <f t="shared" si="149"/>
        <v>1.9999999999999999E-6</v>
      </c>
      <c r="J717" s="5">
        <f t="shared" si="144"/>
        <v>5.4703211009173772E-7</v>
      </c>
      <c r="K717" s="5">
        <f t="shared" si="145"/>
        <v>4.7797975802425856E-4</v>
      </c>
      <c r="L717" s="5">
        <f t="shared" si="152"/>
        <v>4.5742208007428766E-10</v>
      </c>
      <c r="M717" s="6">
        <f t="shared" si="150"/>
        <v>4.0916870117904483E-6</v>
      </c>
      <c r="N717">
        <f t="shared" si="151"/>
        <v>2.1800000000000001E-4</v>
      </c>
      <c r="O717">
        <f t="shared" si="146"/>
        <v>0.15292357098384457</v>
      </c>
      <c r="P717">
        <f t="shared" si="153"/>
        <v>0.93203537642678647</v>
      </c>
      <c r="Q717">
        <f t="shared" si="154"/>
        <v>0.43391343907542806</v>
      </c>
      <c r="R717">
        <f t="shared" si="155"/>
        <v>0.4339134390754289</v>
      </c>
    </row>
    <row r="718" spans="6:18">
      <c r="F718">
        <f t="shared" si="147"/>
        <v>71.600000000000207</v>
      </c>
      <c r="G718">
        <f t="shared" si="148"/>
        <v>326.95114001245236</v>
      </c>
      <c r="H718">
        <f t="shared" si="143"/>
        <v>1.5292357098384457</v>
      </c>
      <c r="I718" s="4">
        <f t="shared" si="149"/>
        <v>1.9999999999999999E-6</v>
      </c>
      <c r="J718" s="5">
        <f t="shared" si="144"/>
        <v>5.4703211009173772E-7</v>
      </c>
      <c r="K718" s="5">
        <f t="shared" si="145"/>
        <v>4.7817975802425856E-4</v>
      </c>
      <c r="L718" s="5">
        <f t="shared" si="152"/>
        <v>4.5799651465715551E-10</v>
      </c>
      <c r="M718" s="6">
        <f t="shared" si="150"/>
        <v>4.0951118790412501E-6</v>
      </c>
      <c r="N718">
        <f t="shared" si="151"/>
        <v>2.1800000000000001E-4</v>
      </c>
      <c r="O718">
        <f t="shared" si="146"/>
        <v>0.15292357098384457</v>
      </c>
      <c r="P718">
        <f t="shared" si="153"/>
        <v>0.93213142103377811</v>
      </c>
      <c r="Q718">
        <f t="shared" si="154"/>
        <v>0.43384365504586081</v>
      </c>
      <c r="R718">
        <f t="shared" si="155"/>
        <v>0.43384365504586164</v>
      </c>
    </row>
    <row r="719" spans="6:18">
      <c r="F719">
        <f t="shared" si="147"/>
        <v>71.700000000000202</v>
      </c>
      <c r="G719">
        <f t="shared" si="148"/>
        <v>326.95114001245236</v>
      </c>
      <c r="H719">
        <f t="shared" si="143"/>
        <v>1.5292357098384457</v>
      </c>
      <c r="I719" s="4">
        <f t="shared" si="149"/>
        <v>1.9999999999999999E-6</v>
      </c>
      <c r="J719" s="5">
        <f t="shared" si="144"/>
        <v>5.4703211009173772E-7</v>
      </c>
      <c r="K719" s="5">
        <f t="shared" si="145"/>
        <v>4.7837975802425856E-4</v>
      </c>
      <c r="L719" s="5">
        <f t="shared" si="152"/>
        <v>4.585714299587482E-10</v>
      </c>
      <c r="M719" s="6">
        <f t="shared" si="150"/>
        <v>4.0985381790518345E-6</v>
      </c>
      <c r="N719">
        <f t="shared" si="151"/>
        <v>2.1800000000000001E-4</v>
      </c>
      <c r="O719">
        <f t="shared" si="146"/>
        <v>0.15292357098384457</v>
      </c>
      <c r="P719">
        <f t="shared" si="153"/>
        <v>0.93222730495708483</v>
      </c>
      <c r="Q719">
        <f t="shared" si="154"/>
        <v>0.43377398776574339</v>
      </c>
      <c r="R719">
        <f t="shared" si="155"/>
        <v>0.43377398776574416</v>
      </c>
    </row>
    <row r="720" spans="6:18">
      <c r="F720">
        <f t="shared" si="147"/>
        <v>71.800000000000196</v>
      </c>
      <c r="G720">
        <f t="shared" si="148"/>
        <v>326.95114001245236</v>
      </c>
      <c r="H720">
        <f t="shared" si="143"/>
        <v>1.5292357098384457</v>
      </c>
      <c r="I720" s="4">
        <f t="shared" si="149"/>
        <v>1.9999999999999999E-6</v>
      </c>
      <c r="J720" s="5">
        <f t="shared" si="144"/>
        <v>5.4703211009173772E-7</v>
      </c>
      <c r="K720" s="5">
        <f t="shared" si="145"/>
        <v>4.7857975802425857E-4</v>
      </c>
      <c r="L720" s="5">
        <f t="shared" si="152"/>
        <v>4.591468261801275E-10</v>
      </c>
      <c r="M720" s="6">
        <f t="shared" si="150"/>
        <v>4.1019659118222017E-6</v>
      </c>
      <c r="N720">
        <f t="shared" si="151"/>
        <v>2.1800000000000001E-4</v>
      </c>
      <c r="O720">
        <f t="shared" si="146"/>
        <v>0.15292357098384457</v>
      </c>
      <c r="P720">
        <f t="shared" si="153"/>
        <v>0.93232302853259796</v>
      </c>
      <c r="Q720">
        <f t="shared" si="154"/>
        <v>0.4337044369910239</v>
      </c>
      <c r="R720">
        <f t="shared" si="155"/>
        <v>0.43370443699102468</v>
      </c>
    </row>
    <row r="721" spans="6:18">
      <c r="F721">
        <f t="shared" si="147"/>
        <v>71.90000000000019</v>
      </c>
      <c r="G721">
        <f t="shared" si="148"/>
        <v>326.95114001245236</v>
      </c>
      <c r="H721">
        <f t="shared" si="143"/>
        <v>1.5292357098384457</v>
      </c>
      <c r="I721" s="4">
        <f t="shared" si="149"/>
        <v>1.9999999999999999E-6</v>
      </c>
      <c r="J721" s="5">
        <f t="shared" si="144"/>
        <v>5.4703211009173772E-7</v>
      </c>
      <c r="K721" s="5">
        <f t="shared" si="145"/>
        <v>4.7877975802425857E-4</v>
      </c>
      <c r="L721" s="5">
        <f t="shared" si="152"/>
        <v>4.5972270352235541E-10</v>
      </c>
      <c r="M721" s="6">
        <f t="shared" si="150"/>
        <v>4.10539507735235E-6</v>
      </c>
      <c r="N721">
        <f t="shared" si="151"/>
        <v>2.1800000000000001E-4</v>
      </c>
      <c r="O721">
        <f t="shared" si="146"/>
        <v>0.15292357098384457</v>
      </c>
      <c r="P721">
        <f t="shared" si="153"/>
        <v>0.93241859209536682</v>
      </c>
      <c r="Q721">
        <f t="shared" si="154"/>
        <v>0.43363500247826253</v>
      </c>
      <c r="R721">
        <f t="shared" si="155"/>
        <v>0.43363500247826331</v>
      </c>
    </row>
    <row r="722" spans="6:18">
      <c r="F722">
        <f t="shared" si="147"/>
        <v>72.000000000000185</v>
      </c>
      <c r="G722">
        <f t="shared" si="148"/>
        <v>326.95114001245236</v>
      </c>
      <c r="H722">
        <f t="shared" si="143"/>
        <v>1.5292357098384457</v>
      </c>
      <c r="I722" s="4">
        <f t="shared" si="149"/>
        <v>1.9999999999999999E-6</v>
      </c>
      <c r="J722" s="5">
        <f t="shared" si="144"/>
        <v>5.4703211009173772E-7</v>
      </c>
      <c r="K722" s="5">
        <f t="shared" si="145"/>
        <v>4.7897975802425858E-4</v>
      </c>
      <c r="L722" s="5">
        <f t="shared" si="152"/>
        <v>4.6029906218649386E-10</v>
      </c>
      <c r="M722" s="6">
        <f t="shared" si="150"/>
        <v>4.108825675642281E-6</v>
      </c>
      <c r="N722">
        <f t="shared" si="151"/>
        <v>2.1800000000000001E-4</v>
      </c>
      <c r="O722">
        <f t="shared" si="146"/>
        <v>0.15292357098384457</v>
      </c>
      <c r="P722">
        <f t="shared" si="153"/>
        <v>0.93251399597960116</v>
      </c>
      <c r="Q722">
        <f t="shared" si="154"/>
        <v>0.43356568398462952</v>
      </c>
      <c r="R722">
        <f t="shared" si="155"/>
        <v>0.4335656839846303</v>
      </c>
    </row>
    <row r="723" spans="6:18">
      <c r="F723">
        <f t="shared" si="147"/>
        <v>72.100000000000179</v>
      </c>
      <c r="G723">
        <f t="shared" si="148"/>
        <v>326.95114001245236</v>
      </c>
      <c r="H723">
        <f t="shared" ref="H723:H786" si="156">(G723-Tf)/ml</f>
        <v>1.5292357098384457</v>
      </c>
      <c r="I723" s="4">
        <f t="shared" si="149"/>
        <v>1.9999999999999999E-6</v>
      </c>
      <c r="J723" s="5">
        <f t="shared" ref="J723:J786" si="157">Glob(H723,N723,Dl,Co,kpart)</f>
        <v>5.4703211009173772E-7</v>
      </c>
      <c r="K723" s="5">
        <f t="shared" ref="K723:K786" si="158">I722*dt+K722</f>
        <v>4.7917975802425858E-4</v>
      </c>
      <c r="L723" s="5">
        <f t="shared" si="152"/>
        <v>4.6087590237360485E-10</v>
      </c>
      <c r="M723" s="6">
        <f t="shared" si="150"/>
        <v>4.1122577066919955E-6</v>
      </c>
      <c r="N723">
        <f t="shared" si="151"/>
        <v>2.1800000000000001E-4</v>
      </c>
      <c r="O723">
        <f t="shared" ref="O723:O786" si="159">O722+(kpart*H722-O722)/L722/R722*(L722*(R723-R722)+R722*MAX(I722,J722)*M722*dt)</f>
        <v>0.15292357098384457</v>
      </c>
      <c r="P723">
        <f t="shared" si="153"/>
        <v>0.93260924051867278</v>
      </c>
      <c r="Q723">
        <f t="shared" si="154"/>
        <v>0.43349648126790358</v>
      </c>
      <c r="R723">
        <f t="shared" si="155"/>
        <v>0.4334964812679043</v>
      </c>
    </row>
    <row r="724" spans="6:18">
      <c r="F724">
        <f t="shared" si="147"/>
        <v>72.200000000000173</v>
      </c>
      <c r="G724">
        <f t="shared" si="148"/>
        <v>326.95114001245236</v>
      </c>
      <c r="H724">
        <f t="shared" si="156"/>
        <v>1.5292357098384457</v>
      </c>
      <c r="I724" s="4">
        <f t="shared" si="149"/>
        <v>1.9999999999999999E-6</v>
      </c>
      <c r="J724" s="5">
        <f t="shared" si="157"/>
        <v>5.4703211009173772E-7</v>
      </c>
      <c r="K724" s="5">
        <f t="shared" si="158"/>
        <v>4.7937975802425859E-4</v>
      </c>
      <c r="L724" s="5">
        <f t="shared" si="152"/>
        <v>4.6145322428475025E-10</v>
      </c>
      <c r="M724" s="6">
        <f t="shared" si="150"/>
        <v>4.1156911705014928E-6</v>
      </c>
      <c r="N724">
        <f t="shared" si="151"/>
        <v>2.1800000000000001E-4</v>
      </c>
      <c r="O724">
        <f t="shared" si="159"/>
        <v>0.15292357098384457</v>
      </c>
      <c r="P724">
        <f t="shared" si="153"/>
        <v>0.93270432604511921</v>
      </c>
      <c r="Q724">
        <f t="shared" si="154"/>
        <v>0.43342739408646985</v>
      </c>
      <c r="R724">
        <f t="shared" si="155"/>
        <v>0.43342739408647057</v>
      </c>
    </row>
    <row r="725" spans="6:18">
      <c r="F725">
        <f t="shared" si="147"/>
        <v>72.300000000000168</v>
      </c>
      <c r="G725">
        <f t="shared" si="148"/>
        <v>326.95114001245236</v>
      </c>
      <c r="H725">
        <f t="shared" si="156"/>
        <v>1.5292357098384457</v>
      </c>
      <c r="I725" s="4">
        <f t="shared" si="149"/>
        <v>1.9999999999999999E-6</v>
      </c>
      <c r="J725" s="5">
        <f t="shared" si="157"/>
        <v>5.4703211009173772E-7</v>
      </c>
      <c r="K725" s="5">
        <f t="shared" si="158"/>
        <v>4.7957975802425859E-4</v>
      </c>
      <c r="L725" s="5">
        <f t="shared" si="152"/>
        <v>4.6203102812099208E-10</v>
      </c>
      <c r="M725" s="6">
        <f t="shared" si="150"/>
        <v>4.1191260670707729E-6</v>
      </c>
      <c r="N725">
        <f t="shared" si="151"/>
        <v>2.1800000000000001E-4</v>
      </c>
      <c r="O725">
        <f t="shared" si="159"/>
        <v>0.15292357098384457</v>
      </c>
      <c r="P725">
        <f t="shared" si="153"/>
        <v>0.93279925289064536</v>
      </c>
      <c r="Q725">
        <f t="shared" si="154"/>
        <v>0.43335842219931836</v>
      </c>
      <c r="R725">
        <f t="shared" si="155"/>
        <v>0.43335842219931914</v>
      </c>
    </row>
    <row r="726" spans="6:18">
      <c r="F726">
        <f t="shared" si="147"/>
        <v>72.400000000000162</v>
      </c>
      <c r="G726">
        <f t="shared" si="148"/>
        <v>326.95114001245236</v>
      </c>
      <c r="H726">
        <f t="shared" si="156"/>
        <v>1.5292357098384457</v>
      </c>
      <c r="I726" s="4">
        <f t="shared" si="149"/>
        <v>1.9999999999999999E-6</v>
      </c>
      <c r="J726" s="5">
        <f t="shared" si="157"/>
        <v>5.4703211009173772E-7</v>
      </c>
      <c r="K726" s="5">
        <f t="shared" si="158"/>
        <v>4.797797580242586E-4</v>
      </c>
      <c r="L726" s="5">
        <f t="shared" si="152"/>
        <v>4.6260931408339213E-10</v>
      </c>
      <c r="M726" s="6">
        <f t="shared" si="150"/>
        <v>4.1225623963998348E-6</v>
      </c>
      <c r="N726">
        <f t="shared" si="151"/>
        <v>2.1800000000000001E-4</v>
      </c>
      <c r="O726">
        <f t="shared" si="159"/>
        <v>0.15292357098384457</v>
      </c>
      <c r="P726">
        <f t="shared" si="153"/>
        <v>0.93289402138612632</v>
      </c>
      <c r="Q726">
        <f t="shared" si="154"/>
        <v>0.43328956536604235</v>
      </c>
      <c r="R726">
        <f t="shared" si="155"/>
        <v>0.43328956536604307</v>
      </c>
    </row>
    <row r="727" spans="6:18">
      <c r="F727">
        <f t="shared" si="147"/>
        <v>72.500000000000156</v>
      </c>
      <c r="G727">
        <f t="shared" si="148"/>
        <v>326.95114001245236</v>
      </c>
      <c r="H727">
        <f t="shared" si="156"/>
        <v>1.5292357098384457</v>
      </c>
      <c r="I727" s="4">
        <f t="shared" si="149"/>
        <v>1.9999999999999999E-6</v>
      </c>
      <c r="J727" s="5">
        <f t="shared" si="157"/>
        <v>5.4703211009173772E-7</v>
      </c>
      <c r="K727" s="5">
        <f t="shared" si="158"/>
        <v>4.799797580242586E-4</v>
      </c>
      <c r="L727" s="5">
        <f t="shared" si="152"/>
        <v>4.6318808237301239E-10</v>
      </c>
      <c r="M727" s="6">
        <f t="shared" si="150"/>
        <v>4.1260001584886795E-6</v>
      </c>
      <c r="N727">
        <f t="shared" si="151"/>
        <v>2.1800000000000001E-4</v>
      </c>
      <c r="O727">
        <f t="shared" si="159"/>
        <v>0.15292357098384457</v>
      </c>
      <c r="P727">
        <f t="shared" si="153"/>
        <v>0.93298863186160941</v>
      </c>
      <c r="Q727">
        <f t="shared" si="154"/>
        <v>0.43322082334683604</v>
      </c>
      <c r="R727">
        <f t="shared" si="155"/>
        <v>0.43322082334683681</v>
      </c>
    </row>
    <row r="728" spans="6:18">
      <c r="F728">
        <f t="shared" si="147"/>
        <v>72.600000000000151</v>
      </c>
      <c r="G728">
        <f t="shared" si="148"/>
        <v>326.95114001245236</v>
      </c>
      <c r="H728">
        <f t="shared" si="156"/>
        <v>1.5292357098384457</v>
      </c>
      <c r="I728" s="4">
        <f t="shared" si="149"/>
        <v>1.9999999999999999E-6</v>
      </c>
      <c r="J728" s="5">
        <f t="shared" si="157"/>
        <v>5.4703211009173772E-7</v>
      </c>
      <c r="K728" s="5">
        <f t="shared" si="158"/>
        <v>4.8017975802425861E-4</v>
      </c>
      <c r="L728" s="5">
        <f t="shared" si="152"/>
        <v>4.6376733319091476E-10</v>
      </c>
      <c r="M728" s="6">
        <f t="shared" si="150"/>
        <v>4.1294393533373069E-6</v>
      </c>
      <c r="N728">
        <f t="shared" si="151"/>
        <v>2.1800000000000001E-4</v>
      </c>
      <c r="O728">
        <f t="shared" si="159"/>
        <v>0.15292357098384457</v>
      </c>
      <c r="P728">
        <f t="shared" si="153"/>
        <v>0.93308308464631673</v>
      </c>
      <c r="Q728">
        <f t="shared" si="154"/>
        <v>0.43315219590249349</v>
      </c>
      <c r="R728">
        <f t="shared" si="155"/>
        <v>0.43315219590249426</v>
      </c>
    </row>
    <row r="729" spans="6:18">
      <c r="F729">
        <f t="shared" si="147"/>
        <v>72.700000000000145</v>
      </c>
      <c r="G729">
        <f t="shared" si="148"/>
        <v>326.95114001245236</v>
      </c>
      <c r="H729">
        <f t="shared" si="156"/>
        <v>1.5292357098384457</v>
      </c>
      <c r="I729" s="4">
        <f t="shared" si="149"/>
        <v>1.9999999999999999E-6</v>
      </c>
      <c r="J729" s="5">
        <f t="shared" si="157"/>
        <v>5.4703211009173772E-7</v>
      </c>
      <c r="K729" s="5">
        <f t="shared" si="158"/>
        <v>4.8037975802425861E-4</v>
      </c>
      <c r="L729" s="5">
        <f t="shared" si="152"/>
        <v>4.643470667381612E-10</v>
      </c>
      <c r="M729" s="6">
        <f t="shared" si="150"/>
        <v>4.1328799809457162E-6</v>
      </c>
      <c r="N729">
        <f t="shared" si="151"/>
        <v>2.1800000000000001E-4</v>
      </c>
      <c r="O729">
        <f t="shared" si="159"/>
        <v>0.15292357098384457</v>
      </c>
      <c r="P729">
        <f t="shared" si="153"/>
        <v>0.93317738006864759</v>
      </c>
      <c r="Q729">
        <f t="shared" si="154"/>
        <v>0.43308368279440634</v>
      </c>
      <c r="R729">
        <f t="shared" si="155"/>
        <v>0.43308368279440718</v>
      </c>
    </row>
    <row r="730" spans="6:18">
      <c r="F730">
        <f t="shared" si="147"/>
        <v>72.800000000000139</v>
      </c>
      <c r="G730">
        <f t="shared" si="148"/>
        <v>326.95114001245236</v>
      </c>
      <c r="H730">
        <f t="shared" si="156"/>
        <v>1.5292357098384457</v>
      </c>
      <c r="I730" s="4">
        <f t="shared" si="149"/>
        <v>1.9999999999999999E-6</v>
      </c>
      <c r="J730" s="5">
        <f t="shared" si="157"/>
        <v>5.4703211009173772E-7</v>
      </c>
      <c r="K730" s="5">
        <f t="shared" si="158"/>
        <v>4.8057975802425862E-4</v>
      </c>
      <c r="L730" s="5">
        <f t="shared" si="152"/>
        <v>4.6492728321581362E-10</v>
      </c>
      <c r="M730" s="6">
        <f t="shared" si="150"/>
        <v>4.1363220413139082E-6</v>
      </c>
      <c r="N730">
        <f t="shared" si="151"/>
        <v>2.1800000000000001E-4</v>
      </c>
      <c r="O730">
        <f t="shared" si="159"/>
        <v>0.15292357098384457</v>
      </c>
      <c r="P730">
        <f t="shared" si="153"/>
        <v>0.93327151845618128</v>
      </c>
      <c r="Q730">
        <f t="shared" si="154"/>
        <v>0.43301528378456244</v>
      </c>
      <c r="R730">
        <f t="shared" si="155"/>
        <v>0.43301528378456328</v>
      </c>
    </row>
    <row r="731" spans="6:18">
      <c r="F731">
        <f t="shared" si="147"/>
        <v>72.900000000000134</v>
      </c>
      <c r="G731">
        <f t="shared" si="148"/>
        <v>326.95114001245236</v>
      </c>
      <c r="H731">
        <f t="shared" si="156"/>
        <v>1.5292357098384457</v>
      </c>
      <c r="I731" s="4">
        <f t="shared" si="149"/>
        <v>1.9999999999999999E-6</v>
      </c>
      <c r="J731" s="5">
        <f t="shared" si="157"/>
        <v>5.4703211009173772E-7</v>
      </c>
      <c r="K731" s="5">
        <f t="shared" si="158"/>
        <v>4.8077975802425862E-4</v>
      </c>
      <c r="L731" s="5">
        <f t="shared" si="152"/>
        <v>4.65507982824934E-10</v>
      </c>
      <c r="M731" s="6">
        <f t="shared" si="150"/>
        <v>4.1397655344418838E-6</v>
      </c>
      <c r="N731">
        <f t="shared" si="151"/>
        <v>2.1800000000000001E-4</v>
      </c>
      <c r="O731">
        <f t="shared" si="159"/>
        <v>0.15292357098384457</v>
      </c>
      <c r="P731">
        <f t="shared" si="153"/>
        <v>0.93336550013567909</v>
      </c>
      <c r="Q731">
        <f t="shared" si="154"/>
        <v>0.43294699863554387</v>
      </c>
      <c r="R731">
        <f t="shared" si="155"/>
        <v>0.4329469986355447</v>
      </c>
    </row>
    <row r="732" spans="6:18">
      <c r="F732">
        <f t="shared" ref="F732:F795" si="160">F731+dt</f>
        <v>73.000000000000128</v>
      </c>
      <c r="G732">
        <f t="shared" si="148"/>
        <v>326.95114001245236</v>
      </c>
      <c r="H732">
        <f t="shared" si="156"/>
        <v>1.5292357098384457</v>
      </c>
      <c r="I732" s="4">
        <f t="shared" si="149"/>
        <v>1.9999999999999999E-6</v>
      </c>
      <c r="J732" s="5">
        <f t="shared" si="157"/>
        <v>5.4703211009173772E-7</v>
      </c>
      <c r="K732" s="5">
        <f t="shared" si="158"/>
        <v>4.8097975802425863E-4</v>
      </c>
      <c r="L732" s="5">
        <f t="shared" si="152"/>
        <v>4.6608916576658435E-10</v>
      </c>
      <c r="M732" s="6">
        <f t="shared" si="150"/>
        <v>4.1432104603296422E-6</v>
      </c>
      <c r="N732">
        <f t="shared" si="151"/>
        <v>2.1800000000000001E-4</v>
      </c>
      <c r="O732">
        <f t="shared" si="159"/>
        <v>0.15292357098384457</v>
      </c>
      <c r="P732">
        <f t="shared" si="153"/>
        <v>0.93345932543308641</v>
      </c>
      <c r="Q732">
        <f t="shared" si="154"/>
        <v>0.43287882711052528</v>
      </c>
      <c r="R732">
        <f t="shared" si="155"/>
        <v>0.43287882711052611</v>
      </c>
    </row>
    <row r="733" spans="6:18">
      <c r="F733">
        <f t="shared" si="160"/>
        <v>73.100000000000122</v>
      </c>
      <c r="G733">
        <f t="shared" si="148"/>
        <v>326.95114001245236</v>
      </c>
      <c r="H733">
        <f t="shared" si="156"/>
        <v>1.5292357098384457</v>
      </c>
      <c r="I733" s="4">
        <f t="shared" si="149"/>
        <v>1.9999999999999999E-6</v>
      </c>
      <c r="J733" s="5">
        <f t="shared" si="157"/>
        <v>5.4703211009173772E-7</v>
      </c>
      <c r="K733" s="5">
        <f t="shared" si="158"/>
        <v>4.8117975802425863E-4</v>
      </c>
      <c r="L733" s="5">
        <f t="shared" si="152"/>
        <v>4.6667083224182632E-10</v>
      </c>
      <c r="M733" s="6">
        <f t="shared" si="150"/>
        <v>4.1466568189771824E-6</v>
      </c>
      <c r="N733">
        <f t="shared" si="151"/>
        <v>2.1800000000000001E-4</v>
      </c>
      <c r="O733">
        <f t="shared" si="159"/>
        <v>0.15292357098384457</v>
      </c>
      <c r="P733">
        <f t="shared" si="153"/>
        <v>0.93355299467353581</v>
      </c>
      <c r="Q733">
        <f t="shared" si="154"/>
        <v>0.4328107689732722</v>
      </c>
      <c r="R733">
        <f t="shared" si="155"/>
        <v>0.43281076897327303</v>
      </c>
    </row>
    <row r="734" spans="6:18">
      <c r="F734">
        <f t="shared" si="160"/>
        <v>73.200000000000117</v>
      </c>
      <c r="G734">
        <f t="shared" si="148"/>
        <v>326.95114001245236</v>
      </c>
      <c r="H734">
        <f t="shared" si="156"/>
        <v>1.5292357098384457</v>
      </c>
      <c r="I734" s="4">
        <f t="shared" si="149"/>
        <v>1.9999999999999999E-6</v>
      </c>
      <c r="J734" s="5">
        <f t="shared" si="157"/>
        <v>5.4703211009173772E-7</v>
      </c>
      <c r="K734" s="5">
        <f t="shared" si="158"/>
        <v>4.8137975802425864E-4</v>
      </c>
      <c r="L734" s="5">
        <f t="shared" si="152"/>
        <v>4.6725298245172203E-10</v>
      </c>
      <c r="M734" s="6">
        <f t="shared" si="150"/>
        <v>4.1501046103845045E-6</v>
      </c>
      <c r="N734">
        <f t="shared" si="151"/>
        <v>2.1800000000000001E-4</v>
      </c>
      <c r="O734">
        <f t="shared" si="159"/>
        <v>0.15292357098384457</v>
      </c>
      <c r="P734">
        <f t="shared" si="153"/>
        <v>0.93364650818134831</v>
      </c>
      <c r="Q734">
        <f t="shared" si="154"/>
        <v>0.43274282398813929</v>
      </c>
      <c r="R734">
        <f t="shared" si="155"/>
        <v>0.43274282398814012</v>
      </c>
    </row>
    <row r="735" spans="6:18">
      <c r="F735">
        <f t="shared" si="160"/>
        <v>73.300000000000111</v>
      </c>
      <c r="G735">
        <f t="shared" si="148"/>
        <v>326.95114001245236</v>
      </c>
      <c r="H735">
        <f t="shared" si="156"/>
        <v>1.5292357098384457</v>
      </c>
      <c r="I735" s="4">
        <f t="shared" si="149"/>
        <v>1.9999999999999999E-6</v>
      </c>
      <c r="J735" s="5">
        <f t="shared" si="157"/>
        <v>5.4703211009173772E-7</v>
      </c>
      <c r="K735" s="5">
        <f t="shared" si="158"/>
        <v>4.8157975802425864E-4</v>
      </c>
      <c r="L735" s="5">
        <f t="shared" si="152"/>
        <v>4.6783561659733334E-10</v>
      </c>
      <c r="M735" s="6">
        <f t="shared" si="150"/>
        <v>4.1535538345516094E-6</v>
      </c>
      <c r="N735">
        <f t="shared" si="151"/>
        <v>2.1800000000000001E-4</v>
      </c>
      <c r="O735">
        <f t="shared" si="159"/>
        <v>0.15292357098384457</v>
      </c>
      <c r="P735">
        <f t="shared" si="153"/>
        <v>0.9337398662800378</v>
      </c>
      <c r="Q735">
        <f t="shared" si="154"/>
        <v>0.43267499192006859</v>
      </c>
      <c r="R735">
        <f t="shared" si="155"/>
        <v>0.43267499192006947</v>
      </c>
    </row>
    <row r="736" spans="6:18">
      <c r="F736">
        <f t="shared" si="160"/>
        <v>73.400000000000105</v>
      </c>
      <c r="G736">
        <f t="shared" si="148"/>
        <v>326.95114001245236</v>
      </c>
      <c r="H736">
        <f t="shared" si="156"/>
        <v>1.5292357098384457</v>
      </c>
      <c r="I736" s="4">
        <f t="shared" si="149"/>
        <v>1.9999999999999999E-6</v>
      </c>
      <c r="J736" s="5">
        <f t="shared" si="157"/>
        <v>5.4703211009173772E-7</v>
      </c>
      <c r="K736" s="5">
        <f t="shared" si="158"/>
        <v>4.8177975802425865E-4</v>
      </c>
      <c r="L736" s="5">
        <f t="shared" si="152"/>
        <v>4.6841873487972233E-10</v>
      </c>
      <c r="M736" s="6">
        <f t="shared" si="150"/>
        <v>4.157004491478497E-6</v>
      </c>
      <c r="N736">
        <f t="shared" si="151"/>
        <v>2.1800000000000001E-4</v>
      </c>
      <c r="O736">
        <f t="shared" si="159"/>
        <v>0.15292357098384457</v>
      </c>
      <c r="P736">
        <f t="shared" si="153"/>
        <v>0.93383306929231036</v>
      </c>
      <c r="Q736">
        <f t="shared" si="154"/>
        <v>0.43260727253458797</v>
      </c>
      <c r="R736">
        <f t="shared" si="155"/>
        <v>0.43260727253458886</v>
      </c>
    </row>
    <row r="737" spans="6:18">
      <c r="F737">
        <f t="shared" si="160"/>
        <v>73.500000000000099</v>
      </c>
      <c r="G737">
        <f t="shared" si="148"/>
        <v>326.95114001245236</v>
      </c>
      <c r="H737">
        <f t="shared" si="156"/>
        <v>1.5292357098384457</v>
      </c>
      <c r="I737" s="4">
        <f t="shared" si="149"/>
        <v>1.9999999999999999E-6</v>
      </c>
      <c r="J737" s="5">
        <f t="shared" si="157"/>
        <v>5.4703211009173772E-7</v>
      </c>
      <c r="K737" s="5">
        <f t="shared" si="158"/>
        <v>4.8197975802425865E-4</v>
      </c>
      <c r="L737" s="5">
        <f t="shared" si="152"/>
        <v>4.6900233749995084E-10</v>
      </c>
      <c r="M737" s="6">
        <f t="shared" si="150"/>
        <v>4.1604565811651682E-6</v>
      </c>
      <c r="N737">
        <f t="shared" si="151"/>
        <v>2.1800000000000001E-4</v>
      </c>
      <c r="O737">
        <f t="shared" si="159"/>
        <v>0.15292357098384457</v>
      </c>
      <c r="P737">
        <f t="shared" si="153"/>
        <v>0.9339261175400696</v>
      </c>
      <c r="Q737">
        <f t="shared" si="154"/>
        <v>0.43253966559780926</v>
      </c>
      <c r="R737">
        <f t="shared" si="155"/>
        <v>0.43253966559781015</v>
      </c>
    </row>
    <row r="738" spans="6:18">
      <c r="F738">
        <f t="shared" si="160"/>
        <v>73.600000000000094</v>
      </c>
      <c r="G738">
        <f t="shared" si="148"/>
        <v>326.95114001245236</v>
      </c>
      <c r="H738">
        <f t="shared" si="156"/>
        <v>1.5292357098384457</v>
      </c>
      <c r="I738" s="4">
        <f t="shared" si="149"/>
        <v>1.9999999999999999E-6</v>
      </c>
      <c r="J738" s="5">
        <f t="shared" si="157"/>
        <v>5.4703211009173772E-7</v>
      </c>
      <c r="K738" s="5">
        <f t="shared" si="158"/>
        <v>4.8217975802425866E-4</v>
      </c>
      <c r="L738" s="5">
        <f t="shared" si="152"/>
        <v>4.6958642465908074E-10</v>
      </c>
      <c r="M738" s="6">
        <f t="shared" si="150"/>
        <v>4.1639101036116204E-6</v>
      </c>
      <c r="N738">
        <f t="shared" si="151"/>
        <v>2.1800000000000001E-4</v>
      </c>
      <c r="O738">
        <f t="shared" si="159"/>
        <v>0.15292357098384457</v>
      </c>
      <c r="P738">
        <f t="shared" si="153"/>
        <v>0.93401901134441734</v>
      </c>
      <c r="Q738">
        <f t="shared" si="154"/>
        <v>0.43247217087642659</v>
      </c>
      <c r="R738">
        <f t="shared" si="155"/>
        <v>0.43247217087642748</v>
      </c>
    </row>
    <row r="739" spans="6:18">
      <c r="F739">
        <f t="shared" si="160"/>
        <v>73.700000000000088</v>
      </c>
      <c r="G739">
        <f t="shared" si="148"/>
        <v>326.95114001245236</v>
      </c>
      <c r="H739">
        <f t="shared" si="156"/>
        <v>1.5292357098384457</v>
      </c>
      <c r="I739" s="4">
        <f t="shared" si="149"/>
        <v>1.9999999999999999E-6</v>
      </c>
      <c r="J739" s="5">
        <f t="shared" si="157"/>
        <v>5.4703211009173772E-7</v>
      </c>
      <c r="K739" s="5">
        <f t="shared" si="158"/>
        <v>4.8237975802425866E-4</v>
      </c>
      <c r="L739" s="5">
        <f t="shared" si="152"/>
        <v>4.7017099655817411E-10</v>
      </c>
      <c r="M739" s="6">
        <f t="shared" si="150"/>
        <v>4.1673650588178571E-6</v>
      </c>
      <c r="N739">
        <f t="shared" si="151"/>
        <v>2.1800000000000001E-4</v>
      </c>
      <c r="O739">
        <f t="shared" si="159"/>
        <v>0.15292357098384457</v>
      </c>
      <c r="P739">
        <f t="shared" si="153"/>
        <v>0.9341117510256558</v>
      </c>
      <c r="Q739">
        <f t="shared" si="154"/>
        <v>0.43240478813771471</v>
      </c>
      <c r="R739">
        <f t="shared" si="155"/>
        <v>0.4324047881377156</v>
      </c>
    </row>
    <row r="740" spans="6:18">
      <c r="F740">
        <f t="shared" si="160"/>
        <v>73.800000000000082</v>
      </c>
      <c r="G740">
        <f t="shared" si="148"/>
        <v>326.95114001245236</v>
      </c>
      <c r="H740">
        <f t="shared" si="156"/>
        <v>1.5292357098384457</v>
      </c>
      <c r="I740" s="4">
        <f t="shared" si="149"/>
        <v>1.9999999999999999E-6</v>
      </c>
      <c r="J740" s="5">
        <f t="shared" si="157"/>
        <v>5.4703211009173772E-7</v>
      </c>
      <c r="K740" s="5">
        <f t="shared" si="158"/>
        <v>4.8257975802425867E-4</v>
      </c>
      <c r="L740" s="5">
        <f t="shared" si="152"/>
        <v>4.7075605339829258E-10</v>
      </c>
      <c r="M740" s="6">
        <f t="shared" si="150"/>
        <v>4.1708214467838748E-6</v>
      </c>
      <c r="N740">
        <f t="shared" si="151"/>
        <v>2.1800000000000001E-4</v>
      </c>
      <c r="O740">
        <f t="shared" si="159"/>
        <v>0.15292357098384457</v>
      </c>
      <c r="P740">
        <f t="shared" si="153"/>
        <v>0.93420433690329063</v>
      </c>
      <c r="Q740">
        <f t="shared" si="154"/>
        <v>0.43233751714952734</v>
      </c>
      <c r="R740">
        <f t="shared" si="155"/>
        <v>0.43233751714952823</v>
      </c>
    </row>
    <row r="741" spans="6:18">
      <c r="F741">
        <f t="shared" si="160"/>
        <v>73.900000000000077</v>
      </c>
      <c r="G741">
        <f t="shared" si="148"/>
        <v>326.95114001245236</v>
      </c>
      <c r="H741">
        <f t="shared" si="156"/>
        <v>1.5292357098384457</v>
      </c>
      <c r="I741" s="4">
        <f t="shared" si="149"/>
        <v>1.9999999999999999E-6</v>
      </c>
      <c r="J741" s="5">
        <f t="shared" si="157"/>
        <v>5.4703211009173772E-7</v>
      </c>
      <c r="K741" s="5">
        <f t="shared" si="158"/>
        <v>4.8277975802425867E-4</v>
      </c>
      <c r="L741" s="5">
        <f t="shared" si="152"/>
        <v>4.7134159538049835E-10</v>
      </c>
      <c r="M741" s="6">
        <f t="shared" si="150"/>
        <v>4.1742792675096753E-6</v>
      </c>
      <c r="N741">
        <f t="shared" si="151"/>
        <v>2.1800000000000001E-4</v>
      </c>
      <c r="O741">
        <f t="shared" si="159"/>
        <v>0.15292357098384457</v>
      </c>
      <c r="P741">
        <f t="shared" si="153"/>
        <v>0.93429676929603367</v>
      </c>
      <c r="Q741">
        <f t="shared" si="154"/>
        <v>0.43227035768029543</v>
      </c>
      <c r="R741">
        <f t="shared" si="155"/>
        <v>0.43227035768029631</v>
      </c>
    </row>
    <row r="742" spans="6:18">
      <c r="F742">
        <f t="shared" si="160"/>
        <v>74.000000000000071</v>
      </c>
      <c r="G742">
        <f t="shared" si="148"/>
        <v>326.95114001245236</v>
      </c>
      <c r="H742">
        <f t="shared" si="156"/>
        <v>1.5292357098384457</v>
      </c>
      <c r="I742" s="4">
        <f t="shared" si="149"/>
        <v>1.9999999999999999E-6</v>
      </c>
      <c r="J742" s="5">
        <f t="shared" si="157"/>
        <v>5.4703211009173772E-7</v>
      </c>
      <c r="K742" s="5">
        <f t="shared" si="158"/>
        <v>4.8297975802425868E-4</v>
      </c>
      <c r="L742" s="5">
        <f t="shared" si="152"/>
        <v>4.7192762270585336E-10</v>
      </c>
      <c r="M742" s="6">
        <f t="shared" si="150"/>
        <v>4.1777385209952584E-6</v>
      </c>
      <c r="N742">
        <f t="shared" si="151"/>
        <v>2.1800000000000001E-4</v>
      </c>
      <c r="O742">
        <f t="shared" si="159"/>
        <v>0.15292357098384457</v>
      </c>
      <c r="P742">
        <f t="shared" si="153"/>
        <v>0.93438904852180338</v>
      </c>
      <c r="Q742">
        <f t="shared" si="154"/>
        <v>0.43220330949902558</v>
      </c>
      <c r="R742">
        <f t="shared" si="155"/>
        <v>0.43220330949902647</v>
      </c>
    </row>
    <row r="743" spans="6:18">
      <c r="F743">
        <f t="shared" si="160"/>
        <v>74.100000000000065</v>
      </c>
      <c r="G743">
        <f t="shared" si="148"/>
        <v>326.95114001245236</v>
      </c>
      <c r="H743">
        <f t="shared" si="156"/>
        <v>1.5292357098384457</v>
      </c>
      <c r="I743" s="4">
        <f t="shared" si="149"/>
        <v>1.9999999999999999E-6</v>
      </c>
      <c r="J743" s="5">
        <f t="shared" si="157"/>
        <v>5.4703211009173772E-7</v>
      </c>
      <c r="K743" s="5">
        <f t="shared" si="158"/>
        <v>4.8317975802425868E-4</v>
      </c>
      <c r="L743" s="5">
        <f t="shared" si="152"/>
        <v>4.7251413557541937E-10</v>
      </c>
      <c r="M743" s="6">
        <f t="shared" si="150"/>
        <v>4.1811992072406252E-6</v>
      </c>
      <c r="N743">
        <f t="shared" si="151"/>
        <v>2.1800000000000001E-4</v>
      </c>
      <c r="O743">
        <f t="shared" si="159"/>
        <v>0.15292357098384457</v>
      </c>
      <c r="P743">
        <f t="shared" si="153"/>
        <v>0.93448117489772942</v>
      </c>
      <c r="Q743">
        <f t="shared" si="154"/>
        <v>0.43213637237529823</v>
      </c>
      <c r="R743">
        <f t="shared" si="155"/>
        <v>0.43213637237529912</v>
      </c>
    </row>
    <row r="744" spans="6:18">
      <c r="F744">
        <f t="shared" si="160"/>
        <v>74.20000000000006</v>
      </c>
      <c r="G744">
        <f t="shared" si="148"/>
        <v>326.95114001245236</v>
      </c>
      <c r="H744">
        <f t="shared" si="156"/>
        <v>1.5292357098384457</v>
      </c>
      <c r="I744" s="4">
        <f t="shared" si="149"/>
        <v>1.9999999999999999E-6</v>
      </c>
      <c r="J744" s="5">
        <f t="shared" si="157"/>
        <v>5.4703211009173772E-7</v>
      </c>
      <c r="K744" s="5">
        <f t="shared" si="158"/>
        <v>4.8337975802425869E-4</v>
      </c>
      <c r="L744" s="5">
        <f t="shared" si="152"/>
        <v>4.7310113419025836E-10</v>
      </c>
      <c r="M744" s="6">
        <f t="shared" si="150"/>
        <v>4.184661326245773E-6</v>
      </c>
      <c r="N744">
        <f t="shared" si="151"/>
        <v>2.1800000000000001E-4</v>
      </c>
      <c r="O744">
        <f t="shared" si="159"/>
        <v>0.15292357098384457</v>
      </c>
      <c r="P744">
        <f t="shared" si="153"/>
        <v>0.93457314874015296</v>
      </c>
      <c r="Q744">
        <f t="shared" si="154"/>
        <v>0.43206954607926618</v>
      </c>
      <c r="R744">
        <f t="shared" si="155"/>
        <v>0.43206954607926706</v>
      </c>
    </row>
    <row r="745" spans="6:18">
      <c r="F745">
        <f t="shared" si="160"/>
        <v>74.300000000000054</v>
      </c>
      <c r="G745">
        <f t="shared" si="148"/>
        <v>326.95114001245236</v>
      </c>
      <c r="H745">
        <f t="shared" si="156"/>
        <v>1.5292357098384457</v>
      </c>
      <c r="I745" s="4">
        <f t="shared" si="149"/>
        <v>1.9999999999999999E-6</v>
      </c>
      <c r="J745" s="5">
        <f t="shared" si="157"/>
        <v>5.4703211009173772E-7</v>
      </c>
      <c r="K745" s="5">
        <f t="shared" si="158"/>
        <v>4.8357975802425869E-4</v>
      </c>
      <c r="L745" s="5">
        <f t="shared" si="152"/>
        <v>4.7368861875143239E-10</v>
      </c>
      <c r="M745" s="6">
        <f t="shared" si="150"/>
        <v>4.1881248780107044E-6</v>
      </c>
      <c r="N745">
        <f t="shared" si="151"/>
        <v>2.1800000000000001E-4</v>
      </c>
      <c r="O745">
        <f t="shared" si="159"/>
        <v>0.15292357098384457</v>
      </c>
      <c r="P745">
        <f t="shared" si="153"/>
        <v>0.93466497036463048</v>
      </c>
      <c r="Q745">
        <f t="shared" si="154"/>
        <v>0.43200283038165271</v>
      </c>
      <c r="R745">
        <f t="shared" si="155"/>
        <v>0.4320028303816536</v>
      </c>
    </row>
    <row r="746" spans="6:18">
      <c r="F746">
        <f t="shared" si="160"/>
        <v>74.400000000000048</v>
      </c>
      <c r="G746">
        <f t="shared" si="148"/>
        <v>326.95114001245236</v>
      </c>
      <c r="H746">
        <f t="shared" si="156"/>
        <v>1.5292357098384457</v>
      </c>
      <c r="I746" s="4">
        <f t="shared" si="149"/>
        <v>1.9999999999999999E-6</v>
      </c>
      <c r="J746" s="5">
        <f t="shared" si="157"/>
        <v>5.4703211009173772E-7</v>
      </c>
      <c r="K746" s="5">
        <f t="shared" si="158"/>
        <v>4.837797580242587E-4</v>
      </c>
      <c r="L746" s="5">
        <f t="shared" si="152"/>
        <v>4.7427658946000321E-10</v>
      </c>
      <c r="M746" s="6">
        <f t="shared" si="150"/>
        <v>4.1915898625354177E-6</v>
      </c>
      <c r="N746">
        <f t="shared" si="151"/>
        <v>2.1800000000000001E-4</v>
      </c>
      <c r="O746">
        <f t="shared" si="159"/>
        <v>0.15292357098384457</v>
      </c>
      <c r="P746">
        <f t="shared" si="153"/>
        <v>0.93475664008593529</v>
      </c>
      <c r="Q746">
        <f t="shared" si="154"/>
        <v>0.43193622505375018</v>
      </c>
      <c r="R746">
        <f t="shared" si="155"/>
        <v>0.43193622505375107</v>
      </c>
    </row>
    <row r="747" spans="6:18">
      <c r="F747">
        <f t="shared" si="160"/>
        <v>74.500000000000043</v>
      </c>
      <c r="G747">
        <f t="shared" si="148"/>
        <v>326.95114001245236</v>
      </c>
      <c r="H747">
        <f t="shared" si="156"/>
        <v>1.5292357098384457</v>
      </c>
      <c r="I747" s="4">
        <f t="shared" si="149"/>
        <v>1.9999999999999999E-6</v>
      </c>
      <c r="J747" s="5">
        <f t="shared" si="157"/>
        <v>5.4703211009173772E-7</v>
      </c>
      <c r="K747" s="5">
        <f t="shared" si="158"/>
        <v>4.839797580242587E-4</v>
      </c>
      <c r="L747" s="5">
        <f t="shared" si="152"/>
        <v>4.74865046517033E-10</v>
      </c>
      <c r="M747" s="6">
        <f t="shared" si="150"/>
        <v>4.1950562798199145E-6</v>
      </c>
      <c r="N747">
        <f t="shared" si="151"/>
        <v>2.1800000000000001E-4</v>
      </c>
      <c r="O747">
        <f t="shared" si="159"/>
        <v>0.15292357098384457</v>
      </c>
      <c r="P747">
        <f t="shared" si="153"/>
        <v>0.93484815821805944</v>
      </c>
      <c r="Q747">
        <f t="shared" si="154"/>
        <v>0.43186972986741812</v>
      </c>
      <c r="R747">
        <f t="shared" si="155"/>
        <v>0.43186972986741901</v>
      </c>
    </row>
    <row r="748" spans="6:18">
      <c r="F748">
        <f t="shared" si="160"/>
        <v>74.600000000000037</v>
      </c>
      <c r="G748">
        <f t="shared" si="148"/>
        <v>326.95114001245236</v>
      </c>
      <c r="H748">
        <f t="shared" si="156"/>
        <v>1.5292357098384457</v>
      </c>
      <c r="I748" s="4">
        <f t="shared" si="149"/>
        <v>1.9999999999999999E-6</v>
      </c>
      <c r="J748" s="5">
        <f t="shared" si="157"/>
        <v>5.4703211009173772E-7</v>
      </c>
      <c r="K748" s="5">
        <f t="shared" si="158"/>
        <v>4.8417975802425871E-4</v>
      </c>
      <c r="L748" s="5">
        <f t="shared" si="152"/>
        <v>4.754539901235833E-10</v>
      </c>
      <c r="M748" s="6">
        <f t="shared" si="150"/>
        <v>4.1985241298641924E-6</v>
      </c>
      <c r="N748">
        <f t="shared" si="151"/>
        <v>2.1800000000000001E-4</v>
      </c>
      <c r="O748">
        <f t="shared" si="159"/>
        <v>0.15292357098384457</v>
      </c>
      <c r="P748">
        <f t="shared" si="153"/>
        <v>0.93493952507421707</v>
      </c>
      <c r="Q748">
        <f t="shared" si="154"/>
        <v>0.4318033445950818</v>
      </c>
      <c r="R748">
        <f t="shared" si="155"/>
        <v>0.43180334459508268</v>
      </c>
    </row>
    <row r="749" spans="6:18">
      <c r="F749">
        <f t="shared" si="160"/>
        <v>74.700000000000031</v>
      </c>
      <c r="G749">
        <f t="shared" si="148"/>
        <v>326.95114001245236</v>
      </c>
      <c r="H749">
        <f t="shared" si="156"/>
        <v>1.5292357098384457</v>
      </c>
      <c r="I749" s="4">
        <f t="shared" si="149"/>
        <v>1.9999999999999999E-6</v>
      </c>
      <c r="J749" s="5">
        <f t="shared" si="157"/>
        <v>5.4703211009173772E-7</v>
      </c>
      <c r="K749" s="5">
        <f t="shared" si="158"/>
        <v>4.8437975802425871E-4</v>
      </c>
      <c r="L749" s="5">
        <f t="shared" si="152"/>
        <v>4.760434204807164E-10</v>
      </c>
      <c r="M749" s="6">
        <f t="shared" si="150"/>
        <v>4.2019934126682539E-6</v>
      </c>
      <c r="N749">
        <f t="shared" si="151"/>
        <v>2.1800000000000001E-4</v>
      </c>
      <c r="O749">
        <f t="shared" si="159"/>
        <v>0.15292357098384457</v>
      </c>
      <c r="P749">
        <f t="shared" si="153"/>
        <v>0.93503074096684569</v>
      </c>
      <c r="Q749">
        <f t="shared" si="154"/>
        <v>0.43173706900973047</v>
      </c>
      <c r="R749">
        <f t="shared" si="155"/>
        <v>0.43173706900973141</v>
      </c>
    </row>
    <row r="750" spans="6:18">
      <c r="F750">
        <f t="shared" si="160"/>
        <v>74.800000000000026</v>
      </c>
      <c r="G750">
        <f t="shared" si="148"/>
        <v>326.95114001245236</v>
      </c>
      <c r="H750">
        <f t="shared" si="156"/>
        <v>1.5292357098384457</v>
      </c>
      <c r="I750" s="4">
        <f t="shared" si="149"/>
        <v>1.9999999999999999E-6</v>
      </c>
      <c r="J750" s="5">
        <f t="shared" si="157"/>
        <v>5.4703211009173772E-7</v>
      </c>
      <c r="K750" s="5">
        <f t="shared" si="158"/>
        <v>4.8457975802425872E-4</v>
      </c>
      <c r="L750" s="5">
        <f t="shared" si="152"/>
        <v>4.7663333778949415E-10</v>
      </c>
      <c r="M750" s="6">
        <f t="shared" si="150"/>
        <v>4.2054641282320982E-6</v>
      </c>
      <c r="N750">
        <f t="shared" si="151"/>
        <v>2.1800000000000001E-4</v>
      </c>
      <c r="O750">
        <f t="shared" si="159"/>
        <v>0.15292357098384457</v>
      </c>
      <c r="P750">
        <f t="shared" si="153"/>
        <v>0.93512180620760899</v>
      </c>
      <c r="Q750">
        <f t="shared" si="154"/>
        <v>0.43167090288491589</v>
      </c>
      <c r="R750">
        <f t="shared" si="155"/>
        <v>0.43167090288491683</v>
      </c>
    </row>
    <row r="751" spans="6:18">
      <c r="F751">
        <f t="shared" si="160"/>
        <v>74.90000000000002</v>
      </c>
      <c r="G751">
        <f t="shared" si="148"/>
        <v>326.95114001245236</v>
      </c>
      <c r="H751">
        <f t="shared" si="156"/>
        <v>1.5292357098384457</v>
      </c>
      <c r="I751" s="4">
        <f t="shared" si="149"/>
        <v>1.9999999999999999E-6</v>
      </c>
      <c r="J751" s="5">
        <f t="shared" si="157"/>
        <v>5.4703211009173772E-7</v>
      </c>
      <c r="K751" s="5">
        <f t="shared" si="158"/>
        <v>4.8477975802425872E-4</v>
      </c>
      <c r="L751" s="5">
        <f t="shared" si="152"/>
        <v>4.7722374225097821E-10</v>
      </c>
      <c r="M751" s="6">
        <f t="shared" si="150"/>
        <v>4.2089362765557243E-6</v>
      </c>
      <c r="N751">
        <f t="shared" si="151"/>
        <v>2.1800000000000001E-4</v>
      </c>
      <c r="O751">
        <f t="shared" si="159"/>
        <v>0.15292357098384457</v>
      </c>
      <c r="P751">
        <f t="shared" si="153"/>
        <v>0.93521272110739861</v>
      </c>
      <c r="Q751">
        <f t="shared" si="154"/>
        <v>0.43160484599475041</v>
      </c>
      <c r="R751">
        <f t="shared" si="155"/>
        <v>0.43160484599475141</v>
      </c>
    </row>
    <row r="752" spans="6:18">
      <c r="F752">
        <f t="shared" si="160"/>
        <v>75.000000000000014</v>
      </c>
      <c r="G752">
        <f t="shared" si="148"/>
        <v>326.95114001245236</v>
      </c>
      <c r="H752">
        <f t="shared" si="156"/>
        <v>1.5292357098384457</v>
      </c>
      <c r="I752" s="4">
        <f t="shared" si="149"/>
        <v>1.9999999999999999E-6</v>
      </c>
      <c r="J752" s="5">
        <f t="shared" si="157"/>
        <v>5.4703211009173772E-7</v>
      </c>
      <c r="K752" s="5">
        <f t="shared" si="158"/>
        <v>4.8497975802425873E-4</v>
      </c>
      <c r="L752" s="5">
        <f t="shared" si="152"/>
        <v>4.7781463406623085E-10</v>
      </c>
      <c r="M752" s="6">
        <f t="shared" si="150"/>
        <v>4.2124098576391331E-6</v>
      </c>
      <c r="N752">
        <f t="shared" si="151"/>
        <v>2.1800000000000001E-4</v>
      </c>
      <c r="O752">
        <f t="shared" si="159"/>
        <v>0.15292357098384457</v>
      </c>
      <c r="P752">
        <f t="shared" si="153"/>
        <v>0.93530348597633683</v>
      </c>
      <c r="Q752">
        <f t="shared" si="154"/>
        <v>0.43153889811390572</v>
      </c>
      <c r="R752">
        <f t="shared" si="155"/>
        <v>0.43153889811390672</v>
      </c>
    </row>
    <row r="753" spans="6:18">
      <c r="F753">
        <f t="shared" si="160"/>
        <v>75.100000000000009</v>
      </c>
      <c r="G753">
        <f t="shared" si="148"/>
        <v>326.95114001245236</v>
      </c>
      <c r="H753">
        <f t="shared" si="156"/>
        <v>1.5292357098384457</v>
      </c>
      <c r="I753" s="4">
        <f t="shared" si="149"/>
        <v>1.9999999999999999E-6</v>
      </c>
      <c r="J753" s="5">
        <f t="shared" si="157"/>
        <v>5.4703211009173772E-7</v>
      </c>
      <c r="K753" s="5">
        <f t="shared" si="158"/>
        <v>4.8517975802425873E-4</v>
      </c>
      <c r="L753" s="5">
        <f t="shared" si="152"/>
        <v>4.7840601343631394E-10</v>
      </c>
      <c r="M753" s="6">
        <f t="shared" si="150"/>
        <v>4.2158848714823247E-6</v>
      </c>
      <c r="N753">
        <f t="shared" si="151"/>
        <v>2.1800000000000001E-4</v>
      </c>
      <c r="O753">
        <f t="shared" si="159"/>
        <v>0.15292357098384457</v>
      </c>
      <c r="P753">
        <f t="shared" si="153"/>
        <v>0.93539410112377874</v>
      </c>
      <c r="Q753">
        <f t="shared" si="154"/>
        <v>0.4314730590176109</v>
      </c>
      <c r="R753">
        <f t="shared" si="155"/>
        <v>0.4314730590176119</v>
      </c>
    </row>
    <row r="754" spans="6:18">
      <c r="F754">
        <f t="shared" si="160"/>
        <v>75.2</v>
      </c>
      <c r="G754">
        <f t="shared" si="148"/>
        <v>326.95114001245236</v>
      </c>
      <c r="H754">
        <f t="shared" si="156"/>
        <v>1.5292357098384457</v>
      </c>
      <c r="I754" s="4">
        <f t="shared" si="149"/>
        <v>1.9999999999999999E-6</v>
      </c>
      <c r="J754" s="5">
        <f t="shared" si="157"/>
        <v>5.4703211009173772E-7</v>
      </c>
      <c r="K754" s="5">
        <f t="shared" si="158"/>
        <v>4.8537975802425873E-4</v>
      </c>
      <c r="L754" s="5">
        <f t="shared" si="152"/>
        <v>4.7899788056228933E-10</v>
      </c>
      <c r="M754" s="6">
        <f t="shared" si="150"/>
        <v>4.2193613180852999E-6</v>
      </c>
      <c r="N754">
        <f t="shared" si="151"/>
        <v>2.1800000000000001E-4</v>
      </c>
      <c r="O754">
        <f t="shared" si="159"/>
        <v>0.15292357098384457</v>
      </c>
      <c r="P754">
        <f t="shared" si="153"/>
        <v>0.93548456685831383</v>
      </c>
      <c r="Q754">
        <f t="shared" si="154"/>
        <v>0.43140732848165098</v>
      </c>
      <c r="R754">
        <f t="shared" si="155"/>
        <v>0.43140732848165203</v>
      </c>
    </row>
    <row r="755" spans="6:18">
      <c r="F755">
        <f t="shared" si="160"/>
        <v>75.3</v>
      </c>
      <c r="G755">
        <f t="shared" si="148"/>
        <v>326.95114001245236</v>
      </c>
      <c r="H755">
        <f t="shared" si="156"/>
        <v>1.5292357098384457</v>
      </c>
      <c r="I755" s="4">
        <f t="shared" si="149"/>
        <v>1.9999999999999999E-6</v>
      </c>
      <c r="J755" s="5">
        <f t="shared" si="157"/>
        <v>5.4703211009173772E-7</v>
      </c>
      <c r="K755" s="5">
        <f t="shared" si="158"/>
        <v>4.8557975802425874E-4</v>
      </c>
      <c r="L755" s="5">
        <f t="shared" si="152"/>
        <v>4.7959023564521888E-10</v>
      </c>
      <c r="M755" s="6">
        <f t="shared" si="150"/>
        <v>4.2228391974480561E-6</v>
      </c>
      <c r="N755">
        <f t="shared" si="151"/>
        <v>2.1800000000000001E-4</v>
      </c>
      <c r="O755">
        <f t="shared" si="159"/>
        <v>0.15292357098384457</v>
      </c>
      <c r="P755">
        <f t="shared" si="153"/>
        <v>0.93557488348776885</v>
      </c>
      <c r="Q755">
        <f t="shared" si="154"/>
        <v>0.43134170628236546</v>
      </c>
      <c r="R755">
        <f t="shared" si="155"/>
        <v>0.43134170628236645</v>
      </c>
    </row>
    <row r="756" spans="6:18">
      <c r="F756">
        <f t="shared" si="160"/>
        <v>75.399999999999991</v>
      </c>
      <c r="G756">
        <f t="shared" si="148"/>
        <v>326.95114001245236</v>
      </c>
      <c r="H756">
        <f t="shared" si="156"/>
        <v>1.5292357098384457</v>
      </c>
      <c r="I756" s="4">
        <f t="shared" si="149"/>
        <v>1.9999999999999999E-6</v>
      </c>
      <c r="J756" s="5">
        <f t="shared" si="157"/>
        <v>5.4703211009173772E-7</v>
      </c>
      <c r="K756" s="5">
        <f t="shared" si="158"/>
        <v>4.8577975802425874E-4</v>
      </c>
      <c r="L756" s="5">
        <f t="shared" si="152"/>
        <v>4.8018307888616456E-10</v>
      </c>
      <c r="M756" s="6">
        <f t="shared" si="150"/>
        <v>4.2263185095705951E-6</v>
      </c>
      <c r="N756">
        <f t="shared" si="151"/>
        <v>2.1800000000000001E-4</v>
      </c>
      <c r="O756">
        <f t="shared" si="159"/>
        <v>0.15292357098384457</v>
      </c>
      <c r="P756">
        <f t="shared" si="153"/>
        <v>0.93566505131921007</v>
      </c>
      <c r="Q756">
        <f t="shared" si="154"/>
        <v>0.43127619219664631</v>
      </c>
      <c r="R756">
        <f t="shared" si="155"/>
        <v>0.43127619219664731</v>
      </c>
    </row>
    <row r="757" spans="6:18">
      <c r="F757">
        <f t="shared" si="160"/>
        <v>75.499999999999986</v>
      </c>
      <c r="G757">
        <f t="shared" si="148"/>
        <v>326.95114001245236</v>
      </c>
      <c r="H757">
        <f t="shared" si="156"/>
        <v>1.5292357098384457</v>
      </c>
      <c r="I757" s="4">
        <f t="shared" si="149"/>
        <v>1.9999999999999999E-6</v>
      </c>
      <c r="J757" s="5">
        <f t="shared" si="157"/>
        <v>5.4703211009173772E-7</v>
      </c>
      <c r="K757" s="5">
        <f t="shared" si="158"/>
        <v>4.8597975802425875E-4</v>
      </c>
      <c r="L757" s="5">
        <f t="shared" si="152"/>
        <v>4.8077641048618854E-10</v>
      </c>
      <c r="M757" s="6">
        <f t="shared" si="150"/>
        <v>4.2297992544529176E-6</v>
      </c>
      <c r="N757">
        <f t="shared" si="151"/>
        <v>2.1800000000000001E-4</v>
      </c>
      <c r="O757">
        <f t="shared" si="159"/>
        <v>0.15292357098384457</v>
      </c>
      <c r="P757">
        <f t="shared" si="153"/>
        <v>0.93575507065894492</v>
      </c>
      <c r="Q757">
        <f t="shared" si="154"/>
        <v>0.43121078600193685</v>
      </c>
      <c r="R757">
        <f t="shared" si="155"/>
        <v>0.43121078600193785</v>
      </c>
    </row>
    <row r="758" spans="6:18">
      <c r="F758">
        <f t="shared" si="160"/>
        <v>75.59999999999998</v>
      </c>
      <c r="G758">
        <f t="shared" si="148"/>
        <v>326.95114001245236</v>
      </c>
      <c r="H758">
        <f t="shared" si="156"/>
        <v>1.5292357098384457</v>
      </c>
      <c r="I758" s="4">
        <f t="shared" si="149"/>
        <v>1.9999999999999999E-6</v>
      </c>
      <c r="J758" s="5">
        <f t="shared" si="157"/>
        <v>5.4703211009173772E-7</v>
      </c>
      <c r="K758" s="5">
        <f t="shared" si="158"/>
        <v>4.8617975802425875E-4</v>
      </c>
      <c r="L758" s="5">
        <f t="shared" si="152"/>
        <v>4.8137023064635237E-10</v>
      </c>
      <c r="M758" s="6">
        <f t="shared" si="150"/>
        <v>4.2332814320950212E-6</v>
      </c>
      <c r="N758">
        <f t="shared" si="151"/>
        <v>2.1800000000000001E-4</v>
      </c>
      <c r="O758">
        <f t="shared" si="159"/>
        <v>0.15292357098384457</v>
      </c>
      <c r="P758">
        <f t="shared" si="153"/>
        <v>0.93584494181252487</v>
      </c>
      <c r="Q758">
        <f t="shared" si="154"/>
        <v>0.43114548747622988</v>
      </c>
      <c r="R758">
        <f t="shared" si="155"/>
        <v>0.43114548747623088</v>
      </c>
    </row>
    <row r="759" spans="6:18">
      <c r="F759">
        <f t="shared" si="160"/>
        <v>75.699999999999974</v>
      </c>
      <c r="G759">
        <f t="shared" si="148"/>
        <v>326.95114001245236</v>
      </c>
      <c r="H759">
        <f t="shared" si="156"/>
        <v>1.5292357098384457</v>
      </c>
      <c r="I759" s="4">
        <f t="shared" si="149"/>
        <v>1.9999999999999999E-6</v>
      </c>
      <c r="J759" s="5">
        <f t="shared" si="157"/>
        <v>5.4703211009173772E-7</v>
      </c>
      <c r="K759" s="5">
        <f t="shared" si="158"/>
        <v>4.8637975802425876E-4</v>
      </c>
      <c r="L759" s="5">
        <f t="shared" si="152"/>
        <v>4.8196453956771822E-10</v>
      </c>
      <c r="M759" s="6">
        <f t="shared" si="150"/>
        <v>4.2367650424969083E-6</v>
      </c>
      <c r="N759">
        <f t="shared" si="151"/>
        <v>2.1800000000000001E-4</v>
      </c>
      <c r="O759">
        <f t="shared" si="159"/>
        <v>0.15292357098384457</v>
      </c>
      <c r="P759">
        <f t="shared" si="153"/>
        <v>0.93593466508474654</v>
      </c>
      <c r="Q759">
        <f t="shared" si="154"/>
        <v>0.43108029639806611</v>
      </c>
      <c r="R759">
        <f t="shared" si="155"/>
        <v>0.43108029639806711</v>
      </c>
    </row>
    <row r="760" spans="6:18">
      <c r="F760">
        <f t="shared" si="160"/>
        <v>75.799999999999969</v>
      </c>
      <c r="G760">
        <f t="shared" si="148"/>
        <v>326.95114001245236</v>
      </c>
      <c r="H760">
        <f t="shared" si="156"/>
        <v>1.5292357098384457</v>
      </c>
      <c r="I760" s="4">
        <f t="shared" si="149"/>
        <v>1.9999999999999999E-6</v>
      </c>
      <c r="J760" s="5">
        <f t="shared" si="157"/>
        <v>5.4703211009173772E-7</v>
      </c>
      <c r="K760" s="5">
        <f t="shared" si="158"/>
        <v>4.8657975802425876E-4</v>
      </c>
      <c r="L760" s="5">
        <f t="shared" si="152"/>
        <v>4.8255933745134796E-10</v>
      </c>
      <c r="M760" s="6">
        <f t="shared" si="150"/>
        <v>4.2402500856585782E-6</v>
      </c>
      <c r="N760">
        <f t="shared" si="151"/>
        <v>2.1800000000000001E-4</v>
      </c>
      <c r="O760">
        <f t="shared" si="159"/>
        <v>0.15292357098384457</v>
      </c>
      <c r="P760">
        <f t="shared" si="153"/>
        <v>0.93602424077965529</v>
      </c>
      <c r="Q760">
        <f t="shared" si="154"/>
        <v>0.43101521254653274</v>
      </c>
      <c r="R760">
        <f t="shared" si="155"/>
        <v>0.43101521254653374</v>
      </c>
    </row>
    <row r="761" spans="6:18">
      <c r="F761">
        <f t="shared" si="160"/>
        <v>75.899999999999963</v>
      </c>
      <c r="G761">
        <f t="shared" si="148"/>
        <v>326.95114001245236</v>
      </c>
      <c r="H761">
        <f t="shared" si="156"/>
        <v>1.5292357098384457</v>
      </c>
      <c r="I761" s="4">
        <f t="shared" si="149"/>
        <v>1.9999999999999999E-6</v>
      </c>
      <c r="J761" s="5">
        <f t="shared" si="157"/>
        <v>5.4703211009173772E-7</v>
      </c>
      <c r="K761" s="5">
        <f t="shared" si="158"/>
        <v>4.8677975802425877E-4</v>
      </c>
      <c r="L761" s="5">
        <f t="shared" si="152"/>
        <v>4.8315462449830354E-10</v>
      </c>
      <c r="M761" s="6">
        <f t="shared" si="150"/>
        <v>4.24373656158003E-6</v>
      </c>
      <c r="N761">
        <f t="shared" si="151"/>
        <v>2.1800000000000001E-4</v>
      </c>
      <c r="O761">
        <f t="shared" si="159"/>
        <v>0.15292357098384457</v>
      </c>
      <c r="P761">
        <f t="shared" si="153"/>
        <v>0.93611366920054639</v>
      </c>
      <c r="Q761">
        <f t="shared" si="154"/>
        <v>0.43095023570126167</v>
      </c>
      <c r="R761">
        <f t="shared" si="155"/>
        <v>0.43095023570126267</v>
      </c>
    </row>
    <row r="762" spans="6:18">
      <c r="F762">
        <f t="shared" si="160"/>
        <v>75.999999999999957</v>
      </c>
      <c r="G762">
        <f t="shared" si="148"/>
        <v>326.95114001245236</v>
      </c>
      <c r="H762">
        <f t="shared" si="156"/>
        <v>1.5292357098384457</v>
      </c>
      <c r="I762" s="4">
        <f t="shared" si="149"/>
        <v>1.9999999999999999E-6</v>
      </c>
      <c r="J762" s="5">
        <f t="shared" si="157"/>
        <v>5.4703211009173772E-7</v>
      </c>
      <c r="K762" s="5">
        <f t="shared" si="158"/>
        <v>4.8697975802425877E-4</v>
      </c>
      <c r="L762" s="5">
        <f t="shared" si="152"/>
        <v>4.8375040090964693E-10</v>
      </c>
      <c r="M762" s="6">
        <f t="shared" si="150"/>
        <v>4.2472244702612663E-6</v>
      </c>
      <c r="N762">
        <f t="shared" si="151"/>
        <v>2.1800000000000001E-4</v>
      </c>
      <c r="O762">
        <f t="shared" si="159"/>
        <v>0.15292357098384457</v>
      </c>
      <c r="P762">
        <f t="shared" si="153"/>
        <v>0.93620295064996717</v>
      </c>
      <c r="Q762">
        <f t="shared" si="154"/>
        <v>0.43088536564242813</v>
      </c>
      <c r="R762">
        <f t="shared" si="155"/>
        <v>0.43088536564242913</v>
      </c>
    </row>
    <row r="763" spans="6:18">
      <c r="F763">
        <f t="shared" si="160"/>
        <v>76.099999999999952</v>
      </c>
      <c r="G763">
        <f t="shared" si="148"/>
        <v>326.95114001245236</v>
      </c>
      <c r="H763">
        <f t="shared" si="156"/>
        <v>1.5292357098384457</v>
      </c>
      <c r="I763" s="4">
        <f t="shared" si="149"/>
        <v>1.9999999999999999E-6</v>
      </c>
      <c r="J763" s="5">
        <f t="shared" si="157"/>
        <v>5.4703211009173772E-7</v>
      </c>
      <c r="K763" s="5">
        <f t="shared" si="158"/>
        <v>4.8717975802425878E-4</v>
      </c>
      <c r="L763" s="5">
        <f t="shared" si="152"/>
        <v>4.843466668864399E-10</v>
      </c>
      <c r="M763" s="6">
        <f t="shared" si="150"/>
        <v>4.2507138117022835E-6</v>
      </c>
      <c r="N763">
        <f t="shared" si="151"/>
        <v>2.1800000000000001E-4</v>
      </c>
      <c r="O763">
        <f t="shared" si="159"/>
        <v>0.15292357098384457</v>
      </c>
      <c r="P763">
        <f t="shared" si="153"/>
        <v>0.93629208542971987</v>
      </c>
      <c r="Q763">
        <f t="shared" si="154"/>
        <v>0.43082060215074897</v>
      </c>
      <c r="R763">
        <f t="shared" si="155"/>
        <v>0.43082060215074997</v>
      </c>
    </row>
    <row r="764" spans="6:18">
      <c r="F764">
        <f t="shared" si="160"/>
        <v>76.199999999999946</v>
      </c>
      <c r="G764">
        <f t="shared" si="148"/>
        <v>326.95114001245236</v>
      </c>
      <c r="H764">
        <f t="shared" si="156"/>
        <v>1.5292357098384457</v>
      </c>
      <c r="I764" s="4">
        <f t="shared" si="149"/>
        <v>1.9999999999999999E-6</v>
      </c>
      <c r="J764" s="5">
        <f t="shared" si="157"/>
        <v>5.4703211009173772E-7</v>
      </c>
      <c r="K764" s="5">
        <f t="shared" si="158"/>
        <v>4.8737975802425878E-4</v>
      </c>
      <c r="L764" s="5">
        <f t="shared" si="152"/>
        <v>4.849434226297445E-10</v>
      </c>
      <c r="M764" s="6">
        <f t="shared" si="150"/>
        <v>4.2542045859030835E-6</v>
      </c>
      <c r="N764">
        <f t="shared" si="151"/>
        <v>2.1800000000000001E-4</v>
      </c>
      <c r="O764">
        <f t="shared" si="159"/>
        <v>0.15292357098384457</v>
      </c>
      <c r="P764">
        <f t="shared" si="153"/>
        <v>0.93638107384086289</v>
      </c>
      <c r="Q764">
        <f t="shared" si="154"/>
        <v>0.43075594500748127</v>
      </c>
      <c r="R764">
        <f t="shared" si="155"/>
        <v>0.43075594500748227</v>
      </c>
    </row>
    <row r="765" spans="6:18">
      <c r="F765">
        <f t="shared" si="160"/>
        <v>76.29999999999994</v>
      </c>
      <c r="G765">
        <f t="shared" si="148"/>
        <v>326.95114001245236</v>
      </c>
      <c r="H765">
        <f t="shared" si="156"/>
        <v>1.5292357098384457</v>
      </c>
      <c r="I765" s="4">
        <f t="shared" si="149"/>
        <v>1.9999999999999999E-6</v>
      </c>
      <c r="J765" s="5">
        <f t="shared" si="157"/>
        <v>5.4703211009173772E-7</v>
      </c>
      <c r="K765" s="5">
        <f t="shared" si="158"/>
        <v>4.8757975802425879E-4</v>
      </c>
      <c r="L765" s="5">
        <f t="shared" si="152"/>
        <v>4.8554066834062259E-10</v>
      </c>
      <c r="M765" s="6">
        <f t="shared" si="150"/>
        <v>4.2576967928636654E-6</v>
      </c>
      <c r="N765">
        <f t="shared" si="151"/>
        <v>2.1800000000000001E-4</v>
      </c>
      <c r="O765">
        <f t="shared" si="159"/>
        <v>0.15292357098384457</v>
      </c>
      <c r="P765">
        <f t="shared" si="153"/>
        <v>0.93646991618371367</v>
      </c>
      <c r="Q765">
        <f t="shared" si="154"/>
        <v>0.43069139399442058</v>
      </c>
      <c r="R765">
        <f t="shared" si="155"/>
        <v>0.43069139399442158</v>
      </c>
    </row>
    <row r="766" spans="6:18">
      <c r="F766">
        <f t="shared" si="160"/>
        <v>76.399999999999935</v>
      </c>
      <c r="G766">
        <f t="shared" si="148"/>
        <v>326.95114001245236</v>
      </c>
      <c r="H766">
        <f t="shared" si="156"/>
        <v>1.5292357098384457</v>
      </c>
      <c r="I766" s="4">
        <f t="shared" si="149"/>
        <v>1.9999999999999999E-6</v>
      </c>
      <c r="J766" s="5">
        <f t="shared" si="157"/>
        <v>5.4703211009173772E-7</v>
      </c>
      <c r="K766" s="5">
        <f t="shared" si="158"/>
        <v>4.8777975802425879E-4</v>
      </c>
      <c r="L766" s="5">
        <f t="shared" si="152"/>
        <v>4.8613840422013626E-10</v>
      </c>
      <c r="M766" s="6">
        <f t="shared" si="150"/>
        <v>4.2611904325840309E-6</v>
      </c>
      <c r="N766">
        <f t="shared" si="151"/>
        <v>2.1800000000000001E-4</v>
      </c>
      <c r="O766">
        <f t="shared" si="159"/>
        <v>0.15292357098384457</v>
      </c>
      <c r="P766">
        <f t="shared" si="153"/>
        <v>0.93655861275785046</v>
      </c>
      <c r="Q766">
        <f t="shared" si="154"/>
        <v>0.43062694889389952</v>
      </c>
      <c r="R766">
        <f t="shared" si="155"/>
        <v>0.43062694889390052</v>
      </c>
    </row>
    <row r="767" spans="6:18">
      <c r="F767">
        <f t="shared" si="160"/>
        <v>76.499999999999929</v>
      </c>
      <c r="G767">
        <f t="shared" si="148"/>
        <v>326.95114001245236</v>
      </c>
      <c r="H767">
        <f t="shared" si="156"/>
        <v>1.5292357098384457</v>
      </c>
      <c r="I767" s="4">
        <f t="shared" si="149"/>
        <v>1.9999999999999999E-6</v>
      </c>
      <c r="J767" s="5">
        <f t="shared" si="157"/>
        <v>5.4703211009173772E-7</v>
      </c>
      <c r="K767" s="5">
        <f t="shared" si="158"/>
        <v>4.879797580242588E-4</v>
      </c>
      <c r="L767" s="5">
        <f t="shared" si="152"/>
        <v>4.8673663046934724E-10</v>
      </c>
      <c r="M767" s="6">
        <f t="shared" si="150"/>
        <v>4.2646855050641774E-6</v>
      </c>
      <c r="N767">
        <f t="shared" si="151"/>
        <v>2.1800000000000001E-4</v>
      </c>
      <c r="O767">
        <f t="shared" si="159"/>
        <v>0.15292357098384457</v>
      </c>
      <c r="P767">
        <f t="shared" si="153"/>
        <v>0.93664716386211455</v>
      </c>
      <c r="Q767">
        <f t="shared" si="154"/>
        <v>0.43056260948878622</v>
      </c>
      <c r="R767">
        <f t="shared" si="155"/>
        <v>0.43056260948878722</v>
      </c>
    </row>
    <row r="768" spans="6:18">
      <c r="F768">
        <f t="shared" si="160"/>
        <v>76.599999999999923</v>
      </c>
      <c r="G768">
        <f t="shared" si="148"/>
        <v>326.95114001245236</v>
      </c>
      <c r="H768">
        <f t="shared" si="156"/>
        <v>1.5292357098384457</v>
      </c>
      <c r="I768" s="4">
        <f t="shared" si="149"/>
        <v>1.9999999999999999E-6</v>
      </c>
      <c r="J768" s="5">
        <f t="shared" si="157"/>
        <v>5.4703211009173772E-7</v>
      </c>
      <c r="K768" s="5">
        <f t="shared" si="158"/>
        <v>4.881797580242588E-4</v>
      </c>
      <c r="L768" s="5">
        <f t="shared" si="152"/>
        <v>4.8733534728931762E-10</v>
      </c>
      <c r="M768" s="6">
        <f t="shared" si="150"/>
        <v>4.2681820103041075E-6</v>
      </c>
      <c r="N768">
        <f t="shared" si="151"/>
        <v>2.1800000000000001E-4</v>
      </c>
      <c r="O768">
        <f t="shared" si="159"/>
        <v>0.15292357098384457</v>
      </c>
      <c r="P768">
        <f t="shared" si="153"/>
        <v>0.93673556979461237</v>
      </c>
      <c r="Q768">
        <f t="shared" si="154"/>
        <v>0.43049837556248272</v>
      </c>
      <c r="R768">
        <f t="shared" si="155"/>
        <v>0.43049837556248371</v>
      </c>
    </row>
    <row r="769" spans="6:18">
      <c r="F769">
        <f t="shared" si="160"/>
        <v>76.699999999999918</v>
      </c>
      <c r="G769">
        <f t="shared" si="148"/>
        <v>326.95114001245236</v>
      </c>
      <c r="H769">
        <f t="shared" si="156"/>
        <v>1.5292357098384457</v>
      </c>
      <c r="I769" s="4">
        <f t="shared" si="149"/>
        <v>1.9999999999999999E-6</v>
      </c>
      <c r="J769" s="5">
        <f t="shared" si="157"/>
        <v>5.4703211009173772E-7</v>
      </c>
      <c r="K769" s="5">
        <f t="shared" si="158"/>
        <v>4.8837975802425875E-4</v>
      </c>
      <c r="L769" s="5">
        <f t="shared" si="152"/>
        <v>4.8793455488110903E-10</v>
      </c>
      <c r="M769" s="6">
        <f t="shared" si="150"/>
        <v>4.2716799483038195E-6</v>
      </c>
      <c r="N769">
        <f t="shared" si="151"/>
        <v>2.1800000000000001E-4</v>
      </c>
      <c r="O769">
        <f t="shared" si="159"/>
        <v>0.15292357098384457</v>
      </c>
      <c r="P769">
        <f t="shared" si="153"/>
        <v>0.93682383085271748</v>
      </c>
      <c r="Q769">
        <f t="shared" si="154"/>
        <v>0.43043424689892351</v>
      </c>
      <c r="R769">
        <f t="shared" si="155"/>
        <v>0.43043424689892451</v>
      </c>
    </row>
    <row r="770" spans="6:18">
      <c r="F770">
        <f t="shared" si="160"/>
        <v>76.799999999999912</v>
      </c>
      <c r="G770">
        <f t="shared" ref="G770:G833" si="161">Tc+R_*F770</f>
        <v>326.95114001245236</v>
      </c>
      <c r="H770">
        <f t="shared" si="156"/>
        <v>1.5292357098384457</v>
      </c>
      <c r="I770" s="4">
        <f t="shared" ref="I770:I833" si="162">we</f>
        <v>1.9999999999999999E-6</v>
      </c>
      <c r="J770" s="5">
        <f t="shared" si="157"/>
        <v>5.4703211009173772E-7</v>
      </c>
      <c r="K770" s="5">
        <f t="shared" si="158"/>
        <v>4.8857975802425876E-4</v>
      </c>
      <c r="L770" s="5">
        <f t="shared" si="152"/>
        <v>4.8853425344578398E-10</v>
      </c>
      <c r="M770" s="6">
        <f t="shared" ref="M770:M833" si="163">f2_*f3_/f1_/K770*L770</f>
        <v>4.2751793190633168E-6</v>
      </c>
      <c r="N770">
        <f t="shared" ref="N770:N833" si="164">del_dl</f>
        <v>2.1800000000000001E-4</v>
      </c>
      <c r="O770">
        <f t="shared" si="159"/>
        <v>0.15292357098384457</v>
      </c>
      <c r="P770">
        <f t="shared" si="153"/>
        <v>0.93691194733307259</v>
      </c>
      <c r="Q770">
        <f t="shared" si="154"/>
        <v>0.43037022328257402</v>
      </c>
      <c r="R770">
        <f t="shared" si="155"/>
        <v>0.43037022328257502</v>
      </c>
    </row>
    <row r="771" spans="6:18">
      <c r="F771">
        <f t="shared" si="160"/>
        <v>76.899999999999906</v>
      </c>
      <c r="G771">
        <f t="shared" si="161"/>
        <v>326.95114001245236</v>
      </c>
      <c r="H771">
        <f t="shared" si="156"/>
        <v>1.5292357098384457</v>
      </c>
      <c r="I771" s="4">
        <f t="shared" si="162"/>
        <v>1.9999999999999999E-6</v>
      </c>
      <c r="J771" s="5">
        <f t="shared" si="157"/>
        <v>5.4703211009173772E-7</v>
      </c>
      <c r="K771" s="5">
        <f t="shared" si="158"/>
        <v>4.8877975802425876E-4</v>
      </c>
      <c r="L771" s="5">
        <f t="shared" ref="L771:L834" si="165">K771^3*4/3*PI()</f>
        <v>4.891344431844039E-10</v>
      </c>
      <c r="M771" s="6">
        <f t="shared" si="163"/>
        <v>4.2786801225825942E-6</v>
      </c>
      <c r="N771">
        <f t="shared" si="164"/>
        <v>2.1800000000000001E-4</v>
      </c>
      <c r="O771">
        <f t="shared" si="159"/>
        <v>0.15292357098384457</v>
      </c>
      <c r="P771">
        <f t="shared" ref="P771:P834" si="166">R771*O771+(1-R771)*H771</f>
        <v>0.93699991953159234</v>
      </c>
      <c r="Q771">
        <f t="shared" ref="Q771:Q834" si="167">Q770+pl/ps*Dl/N770*((Tc-Tf)/ml-Co)/H770/(1-kpart)*M770*dt/L770-Q770*3/K770*we*dt</f>
        <v>0.43030630449842899</v>
      </c>
      <c r="R771">
        <f t="shared" ref="R771:R834" si="168">esidtGeral(R770,K770,MAX(I770,J770),pl,ps,kpart,H770,(H771-H770)/dt,M770,L770,Dl,N770,Co,dt)</f>
        <v>0.43030630449842994</v>
      </c>
    </row>
    <row r="772" spans="6:18">
      <c r="F772">
        <f t="shared" si="160"/>
        <v>76.999999999999901</v>
      </c>
      <c r="G772">
        <f t="shared" si="161"/>
        <v>326.95114001245236</v>
      </c>
      <c r="H772">
        <f t="shared" si="156"/>
        <v>1.5292357098384457</v>
      </c>
      <c r="I772" s="4">
        <f t="shared" si="162"/>
        <v>1.9999999999999999E-6</v>
      </c>
      <c r="J772" s="5">
        <f t="shared" si="157"/>
        <v>5.4703211009173772E-7</v>
      </c>
      <c r="K772" s="5">
        <f t="shared" si="158"/>
        <v>4.8897975802425877E-4</v>
      </c>
      <c r="L772" s="5">
        <f t="shared" si="165"/>
        <v>4.8973512429803086E-10</v>
      </c>
      <c r="M772" s="6">
        <f t="shared" si="163"/>
        <v>4.2821823588616544E-6</v>
      </c>
      <c r="N772">
        <f t="shared" si="164"/>
        <v>2.1800000000000001E-4</v>
      </c>
      <c r="O772">
        <f t="shared" si="159"/>
        <v>0.15292357098384457</v>
      </c>
      <c r="P772">
        <f t="shared" si="166"/>
        <v>0.93708774774346437</v>
      </c>
      <c r="Q772">
        <f t="shared" si="167"/>
        <v>0.43024249033201101</v>
      </c>
      <c r="R772">
        <f t="shared" si="168"/>
        <v>0.43024249033201195</v>
      </c>
    </row>
    <row r="773" spans="6:18">
      <c r="F773">
        <f t="shared" si="160"/>
        <v>77.099999999999895</v>
      </c>
      <c r="G773">
        <f t="shared" si="161"/>
        <v>326.95114001245236</v>
      </c>
      <c r="H773">
        <f t="shared" si="156"/>
        <v>1.5292357098384457</v>
      </c>
      <c r="I773" s="4">
        <f t="shared" si="162"/>
        <v>1.9999999999999999E-6</v>
      </c>
      <c r="J773" s="5">
        <f t="shared" si="157"/>
        <v>5.4703211009173772E-7</v>
      </c>
      <c r="K773" s="5">
        <f t="shared" si="158"/>
        <v>4.8917975802425877E-4</v>
      </c>
      <c r="L773" s="5">
        <f t="shared" si="165"/>
        <v>4.9033629698772682E-10</v>
      </c>
      <c r="M773" s="6">
        <f t="shared" si="163"/>
        <v>4.2856860279004974E-6</v>
      </c>
      <c r="N773">
        <f t="shared" si="164"/>
        <v>2.1800000000000001E-4</v>
      </c>
      <c r="O773">
        <f t="shared" si="159"/>
        <v>0.15292357098384457</v>
      </c>
      <c r="P773">
        <f t="shared" si="166"/>
        <v>0.93717543226315192</v>
      </c>
      <c r="Q773">
        <f t="shared" si="167"/>
        <v>0.43017878056936898</v>
      </c>
      <c r="R773">
        <f t="shared" si="168"/>
        <v>0.43017878056936998</v>
      </c>
    </row>
    <row r="774" spans="6:18">
      <c r="F774">
        <f t="shared" si="160"/>
        <v>77.199999999999889</v>
      </c>
      <c r="G774">
        <f t="shared" si="161"/>
        <v>326.95114001245236</v>
      </c>
      <c r="H774">
        <f t="shared" si="156"/>
        <v>1.5292357098384457</v>
      </c>
      <c r="I774" s="4">
        <f t="shared" si="162"/>
        <v>1.9999999999999999E-6</v>
      </c>
      <c r="J774" s="5">
        <f t="shared" si="157"/>
        <v>5.4703211009173772E-7</v>
      </c>
      <c r="K774" s="5">
        <f t="shared" si="158"/>
        <v>4.8937975802425878E-4</v>
      </c>
      <c r="L774" s="5">
        <f t="shared" si="165"/>
        <v>4.9093796145455365E-10</v>
      </c>
      <c r="M774" s="6">
        <f t="shared" si="163"/>
        <v>4.2891911296991231E-6</v>
      </c>
      <c r="N774">
        <f t="shared" si="164"/>
        <v>2.1800000000000001E-4</v>
      </c>
      <c r="O774">
        <f t="shared" si="159"/>
        <v>0.15292357098384457</v>
      </c>
      <c r="P774">
        <f t="shared" si="166"/>
        <v>0.93726297338439657</v>
      </c>
      <c r="Q774">
        <f t="shared" si="167"/>
        <v>0.43011517499707685</v>
      </c>
      <c r="R774">
        <f t="shared" si="168"/>
        <v>0.4301151749970778</v>
      </c>
    </row>
    <row r="775" spans="6:18">
      <c r="F775">
        <f t="shared" si="160"/>
        <v>77.299999999999883</v>
      </c>
      <c r="G775">
        <f t="shared" si="161"/>
        <v>326.95114001245236</v>
      </c>
      <c r="H775">
        <f t="shared" si="156"/>
        <v>1.5292357098384457</v>
      </c>
      <c r="I775" s="4">
        <f t="shared" si="162"/>
        <v>1.9999999999999999E-6</v>
      </c>
      <c r="J775" s="5">
        <f t="shared" si="157"/>
        <v>5.4703211009173772E-7</v>
      </c>
      <c r="K775" s="5">
        <f t="shared" si="158"/>
        <v>4.8957975802425878E-4</v>
      </c>
      <c r="L775" s="5">
        <f t="shared" si="165"/>
        <v>4.9154011789957342E-10</v>
      </c>
      <c r="M775" s="6">
        <f t="shared" si="163"/>
        <v>4.2926976642575315E-6</v>
      </c>
      <c r="N775">
        <f t="shared" si="164"/>
        <v>2.1800000000000001E-4</v>
      </c>
      <c r="O775">
        <f t="shared" si="159"/>
        <v>0.15292357098384457</v>
      </c>
      <c r="P775">
        <f t="shared" si="166"/>
        <v>0.9373503714002186</v>
      </c>
      <c r="Q775">
        <f t="shared" si="167"/>
        <v>0.43005167340223166</v>
      </c>
      <c r="R775">
        <f t="shared" si="168"/>
        <v>0.4300516734022326</v>
      </c>
    </row>
    <row r="776" spans="6:18">
      <c r="F776">
        <f t="shared" si="160"/>
        <v>77.399999999999878</v>
      </c>
      <c r="G776">
        <f t="shared" si="161"/>
        <v>326.95114001245236</v>
      </c>
      <c r="H776">
        <f t="shared" si="156"/>
        <v>1.5292357098384457</v>
      </c>
      <c r="I776" s="4">
        <f t="shared" si="162"/>
        <v>1.9999999999999999E-6</v>
      </c>
      <c r="J776" s="5">
        <f t="shared" si="157"/>
        <v>5.4703211009173772E-7</v>
      </c>
      <c r="K776" s="5">
        <f t="shared" si="158"/>
        <v>4.8977975802425879E-4</v>
      </c>
      <c r="L776" s="5">
        <f t="shared" si="165"/>
        <v>4.9214276652384787E-10</v>
      </c>
      <c r="M776" s="6">
        <f t="shared" si="163"/>
        <v>4.2962056315757226E-6</v>
      </c>
      <c r="N776">
        <f t="shared" si="164"/>
        <v>2.1800000000000001E-4</v>
      </c>
      <c r="O776">
        <f t="shared" si="159"/>
        <v>0.15292357098384457</v>
      </c>
      <c r="P776">
        <f t="shared" si="166"/>
        <v>0.93743762660292085</v>
      </c>
      <c r="Q776">
        <f t="shared" si="167"/>
        <v>0.42998827557245239</v>
      </c>
      <c r="R776">
        <f t="shared" si="168"/>
        <v>0.42998827557245334</v>
      </c>
    </row>
    <row r="777" spans="6:18">
      <c r="F777">
        <f t="shared" si="160"/>
        <v>77.499999999999872</v>
      </c>
      <c r="G777">
        <f t="shared" si="161"/>
        <v>326.95114001245236</v>
      </c>
      <c r="H777">
        <f t="shared" si="156"/>
        <v>1.5292357098384457</v>
      </c>
      <c r="I777" s="4">
        <f t="shared" si="162"/>
        <v>1.9999999999999999E-6</v>
      </c>
      <c r="J777" s="5">
        <f t="shared" si="157"/>
        <v>5.4703211009173772E-7</v>
      </c>
      <c r="K777" s="5">
        <f t="shared" si="158"/>
        <v>4.8997975802425879E-4</v>
      </c>
      <c r="L777" s="5">
        <f t="shared" si="165"/>
        <v>4.9274590752843898E-10</v>
      </c>
      <c r="M777" s="6">
        <f t="shared" si="163"/>
        <v>4.2997150316536948E-6</v>
      </c>
      <c r="N777">
        <f t="shared" si="164"/>
        <v>2.1800000000000001E-4</v>
      </c>
      <c r="O777">
        <f t="shared" si="159"/>
        <v>0.15292357098384457</v>
      </c>
      <c r="P777">
        <f t="shared" si="166"/>
        <v>0.93752473928408953</v>
      </c>
      <c r="Q777">
        <f t="shared" si="167"/>
        <v>0.42992498129587842</v>
      </c>
      <c r="R777">
        <f t="shared" si="168"/>
        <v>0.42992498129587936</v>
      </c>
    </row>
    <row r="778" spans="6:18">
      <c r="F778">
        <f t="shared" si="160"/>
        <v>77.599999999999866</v>
      </c>
      <c r="G778">
        <f t="shared" si="161"/>
        <v>326.95114001245236</v>
      </c>
      <c r="H778">
        <f t="shared" si="156"/>
        <v>1.5292357098384457</v>
      </c>
      <c r="I778" s="4">
        <f t="shared" si="162"/>
        <v>1.9999999999999999E-6</v>
      </c>
      <c r="J778" s="5">
        <f t="shared" si="157"/>
        <v>5.4703211009173772E-7</v>
      </c>
      <c r="K778" s="5">
        <f t="shared" si="158"/>
        <v>4.901797580242588E-4</v>
      </c>
      <c r="L778" s="5">
        <f t="shared" si="165"/>
        <v>4.9334954111440882E-10</v>
      </c>
      <c r="M778" s="6">
        <f t="shared" si="163"/>
        <v>4.3032258644914514E-6</v>
      </c>
      <c r="N778">
        <f t="shared" si="164"/>
        <v>2.1800000000000001E-4</v>
      </c>
      <c r="O778">
        <f t="shared" si="159"/>
        <v>0.15292357098384457</v>
      </c>
      <c r="P778">
        <f t="shared" si="166"/>
        <v>0.93761170973459729</v>
      </c>
      <c r="Q778">
        <f t="shared" si="167"/>
        <v>0.42986179036116789</v>
      </c>
      <c r="R778">
        <f t="shared" si="168"/>
        <v>0.42986179036116884</v>
      </c>
    </row>
    <row r="779" spans="6:18">
      <c r="F779">
        <f t="shared" si="160"/>
        <v>77.699999999999861</v>
      </c>
      <c r="G779">
        <f t="shared" si="161"/>
        <v>326.95114001245236</v>
      </c>
      <c r="H779">
        <f t="shared" si="156"/>
        <v>1.5292357098384457</v>
      </c>
      <c r="I779" s="4">
        <f t="shared" si="162"/>
        <v>1.9999999999999999E-6</v>
      </c>
      <c r="J779" s="5">
        <f t="shared" si="157"/>
        <v>5.4703211009173772E-7</v>
      </c>
      <c r="K779" s="5">
        <f t="shared" si="158"/>
        <v>4.903797580242588E-4</v>
      </c>
      <c r="L779" s="5">
        <f t="shared" si="165"/>
        <v>4.9395366748281924E-10</v>
      </c>
      <c r="M779" s="6">
        <f t="shared" si="163"/>
        <v>4.3067381300889908E-6</v>
      </c>
      <c r="N779">
        <f t="shared" si="164"/>
        <v>2.1800000000000001E-4</v>
      </c>
      <c r="O779">
        <f t="shared" si="159"/>
        <v>0.15292357098384457</v>
      </c>
      <c r="P779">
        <f t="shared" si="166"/>
        <v>0.93769853824460392</v>
      </c>
      <c r="Q779">
        <f t="shared" si="167"/>
        <v>0.42979870255749641</v>
      </c>
      <c r="R779">
        <f t="shared" si="168"/>
        <v>0.42979870255749736</v>
      </c>
    </row>
    <row r="780" spans="6:18">
      <c r="F780">
        <f t="shared" si="160"/>
        <v>77.799999999999855</v>
      </c>
      <c r="G780">
        <f t="shared" si="161"/>
        <v>326.95114001245236</v>
      </c>
      <c r="H780">
        <f t="shared" si="156"/>
        <v>1.5292357098384457</v>
      </c>
      <c r="I780" s="4">
        <f t="shared" si="162"/>
        <v>1.9999999999999999E-6</v>
      </c>
      <c r="J780" s="5">
        <f t="shared" si="157"/>
        <v>5.4703211009173772E-7</v>
      </c>
      <c r="K780" s="5">
        <f t="shared" si="158"/>
        <v>4.9057975802425881E-4</v>
      </c>
      <c r="L780" s="5">
        <f t="shared" si="165"/>
        <v>4.945582868347322E-10</v>
      </c>
      <c r="M780" s="6">
        <f t="shared" si="163"/>
        <v>4.310251828446312E-6</v>
      </c>
      <c r="N780">
        <f t="shared" si="164"/>
        <v>2.1800000000000001E-4</v>
      </c>
      <c r="O780">
        <f t="shared" si="159"/>
        <v>0.15292357098384457</v>
      </c>
      <c r="P780">
        <f t="shared" si="166"/>
        <v>0.93778522510355999</v>
      </c>
      <c r="Q780">
        <f t="shared" si="167"/>
        <v>0.42973571767455548</v>
      </c>
      <c r="R780">
        <f t="shared" si="168"/>
        <v>0.42973571767455643</v>
      </c>
    </row>
    <row r="781" spans="6:18">
      <c r="F781">
        <f t="shared" si="160"/>
        <v>77.899999999999849</v>
      </c>
      <c r="G781">
        <f t="shared" si="161"/>
        <v>326.95114001245236</v>
      </c>
      <c r="H781">
        <f t="shared" si="156"/>
        <v>1.5292357098384457</v>
      </c>
      <c r="I781" s="4">
        <f t="shared" si="162"/>
        <v>1.9999999999999999E-6</v>
      </c>
      <c r="J781" s="5">
        <f t="shared" si="157"/>
        <v>5.4703211009173772E-7</v>
      </c>
      <c r="K781" s="5">
        <f t="shared" si="158"/>
        <v>4.9077975802425881E-4</v>
      </c>
      <c r="L781" s="5">
        <f t="shared" si="165"/>
        <v>4.9516339937120927E-10</v>
      </c>
      <c r="M781" s="6">
        <f t="shared" si="163"/>
        <v>4.3137669595634135E-6</v>
      </c>
      <c r="N781">
        <f t="shared" si="164"/>
        <v>2.1800000000000001E-4</v>
      </c>
      <c r="O781">
        <f t="shared" si="159"/>
        <v>0.15292357098384457</v>
      </c>
      <c r="P781">
        <f t="shared" si="166"/>
        <v>0.93787177060020721</v>
      </c>
      <c r="Q781">
        <f t="shared" si="167"/>
        <v>0.42967283550255103</v>
      </c>
      <c r="R781">
        <f t="shared" si="168"/>
        <v>0.42967283550255198</v>
      </c>
    </row>
    <row r="782" spans="6:18">
      <c r="F782">
        <f t="shared" si="160"/>
        <v>77.999999999999844</v>
      </c>
      <c r="G782">
        <f t="shared" si="161"/>
        <v>326.95114001245236</v>
      </c>
      <c r="H782">
        <f t="shared" si="156"/>
        <v>1.5292357098384457</v>
      </c>
      <c r="I782" s="4">
        <f t="shared" si="162"/>
        <v>1.9999999999999999E-6</v>
      </c>
      <c r="J782" s="5">
        <f t="shared" si="157"/>
        <v>5.4703211009173772E-7</v>
      </c>
      <c r="K782" s="5">
        <f t="shared" si="158"/>
        <v>4.9097975802425882E-4</v>
      </c>
      <c r="L782" s="5">
        <f t="shared" si="165"/>
        <v>4.9576900529331302E-10</v>
      </c>
      <c r="M782" s="6">
        <f t="shared" si="163"/>
        <v>4.3172835234403019E-6</v>
      </c>
      <c r="N782">
        <f t="shared" si="164"/>
        <v>2.1800000000000001E-4</v>
      </c>
      <c r="O782">
        <f t="shared" si="159"/>
        <v>0.15292357098384457</v>
      </c>
      <c r="P782">
        <f t="shared" si="166"/>
        <v>0.93795817502258194</v>
      </c>
      <c r="Q782">
        <f t="shared" si="167"/>
        <v>0.42961005583220191</v>
      </c>
      <c r="R782">
        <f t="shared" si="168"/>
        <v>0.42961005583220285</v>
      </c>
    </row>
    <row r="783" spans="6:18">
      <c r="F783">
        <f t="shared" si="160"/>
        <v>78.099999999999838</v>
      </c>
      <c r="G783">
        <f t="shared" si="161"/>
        <v>326.95114001245236</v>
      </c>
      <c r="H783">
        <f t="shared" si="156"/>
        <v>1.5292357098384457</v>
      </c>
      <c r="I783" s="4">
        <f t="shared" si="162"/>
        <v>1.9999999999999999E-6</v>
      </c>
      <c r="J783" s="5">
        <f t="shared" si="157"/>
        <v>5.4703211009173772E-7</v>
      </c>
      <c r="K783" s="5">
        <f t="shared" si="158"/>
        <v>4.9117975802425882E-4</v>
      </c>
      <c r="L783" s="5">
        <f t="shared" si="165"/>
        <v>4.963751048021048E-10</v>
      </c>
      <c r="M783" s="6">
        <f t="shared" si="163"/>
        <v>4.3208015200769697E-6</v>
      </c>
      <c r="N783">
        <f t="shared" si="164"/>
        <v>2.1800000000000001E-4</v>
      </c>
      <c r="O783">
        <f t="shared" si="159"/>
        <v>0.15292357098384457</v>
      </c>
      <c r="P783">
        <f t="shared" si="166"/>
        <v>0.93804443865801646</v>
      </c>
      <c r="Q783">
        <f t="shared" si="167"/>
        <v>0.4295473784547385</v>
      </c>
      <c r="R783">
        <f t="shared" si="168"/>
        <v>0.42954737845473945</v>
      </c>
    </row>
    <row r="784" spans="6:18">
      <c r="F784">
        <f t="shared" si="160"/>
        <v>78.199999999999832</v>
      </c>
      <c r="G784">
        <f t="shared" si="161"/>
        <v>326.95114001245236</v>
      </c>
      <c r="H784">
        <f t="shared" si="156"/>
        <v>1.5292357098384457</v>
      </c>
      <c r="I784" s="4">
        <f t="shared" si="162"/>
        <v>1.9999999999999999E-6</v>
      </c>
      <c r="J784" s="5">
        <f t="shared" si="157"/>
        <v>5.4703211009173772E-7</v>
      </c>
      <c r="K784" s="5">
        <f t="shared" si="158"/>
        <v>4.9137975802425883E-4</v>
      </c>
      <c r="L784" s="5">
        <f t="shared" si="165"/>
        <v>4.9698169809864709E-10</v>
      </c>
      <c r="M784" s="6">
        <f t="shared" si="163"/>
        <v>4.3243209494734219E-6</v>
      </c>
      <c r="N784">
        <f t="shared" si="164"/>
        <v>2.1800000000000001E-4</v>
      </c>
      <c r="O784">
        <f t="shared" si="159"/>
        <v>0.15292357098384457</v>
      </c>
      <c r="P784">
        <f t="shared" si="166"/>
        <v>0.93813056179314069</v>
      </c>
      <c r="Q784">
        <f t="shared" si="167"/>
        <v>0.42948480316190124</v>
      </c>
      <c r="R784">
        <f t="shared" si="168"/>
        <v>0.42948480316190218</v>
      </c>
    </row>
    <row r="785" spans="6:18">
      <c r="F785">
        <f t="shared" si="160"/>
        <v>78.299999999999827</v>
      </c>
      <c r="G785">
        <f t="shared" si="161"/>
        <v>326.95114001245236</v>
      </c>
      <c r="H785">
        <f t="shared" si="156"/>
        <v>1.5292357098384457</v>
      </c>
      <c r="I785" s="4">
        <f t="shared" si="162"/>
        <v>1.9999999999999999E-6</v>
      </c>
      <c r="J785" s="5">
        <f t="shared" si="157"/>
        <v>5.4703211009173772E-7</v>
      </c>
      <c r="K785" s="5">
        <f t="shared" si="158"/>
        <v>4.9157975802425883E-4</v>
      </c>
      <c r="L785" s="5">
        <f t="shared" si="165"/>
        <v>4.9758878538400133E-10</v>
      </c>
      <c r="M785" s="6">
        <f t="shared" si="163"/>
        <v>4.3278418116296568E-6</v>
      </c>
      <c r="N785">
        <f t="shared" si="164"/>
        <v>2.1800000000000001E-4</v>
      </c>
      <c r="O785">
        <f t="shared" si="159"/>
        <v>0.15292357098384457</v>
      </c>
      <c r="P785">
        <f t="shared" si="166"/>
        <v>0.93821654471388505</v>
      </c>
      <c r="Q785">
        <f t="shared" si="167"/>
        <v>0.42942232974593919</v>
      </c>
      <c r="R785">
        <f t="shared" si="168"/>
        <v>0.42942232974594008</v>
      </c>
    </row>
    <row r="786" spans="6:18">
      <c r="F786">
        <f t="shared" si="160"/>
        <v>78.399999999999821</v>
      </c>
      <c r="G786">
        <f t="shared" si="161"/>
        <v>326.95114001245236</v>
      </c>
      <c r="H786">
        <f t="shared" si="156"/>
        <v>1.5292357098384457</v>
      </c>
      <c r="I786" s="4">
        <f t="shared" si="162"/>
        <v>1.9999999999999999E-6</v>
      </c>
      <c r="J786" s="5">
        <f t="shared" si="157"/>
        <v>5.4703211009173772E-7</v>
      </c>
      <c r="K786" s="5">
        <f t="shared" si="158"/>
        <v>4.9177975802425884E-4</v>
      </c>
      <c r="L786" s="5">
        <f t="shared" si="165"/>
        <v>4.981963668592296E-10</v>
      </c>
      <c r="M786" s="6">
        <f t="shared" si="163"/>
        <v>4.3313641065456728E-6</v>
      </c>
      <c r="N786">
        <f t="shared" si="164"/>
        <v>2.1800000000000001E-4</v>
      </c>
      <c r="O786">
        <f t="shared" si="159"/>
        <v>0.15292357098384457</v>
      </c>
      <c r="P786">
        <f t="shared" si="166"/>
        <v>0.93830238770548169</v>
      </c>
      <c r="Q786">
        <f t="shared" si="167"/>
        <v>0.42935995799960847</v>
      </c>
      <c r="R786">
        <f t="shared" si="168"/>
        <v>0.42935995799960935</v>
      </c>
    </row>
    <row r="787" spans="6:18">
      <c r="F787">
        <f t="shared" si="160"/>
        <v>78.499999999999815</v>
      </c>
      <c r="G787">
        <f t="shared" si="161"/>
        <v>326.95114001245236</v>
      </c>
      <c r="H787">
        <f t="shared" ref="H787:H850" si="169">(G787-Tf)/ml</f>
        <v>1.5292357098384457</v>
      </c>
      <c r="I787" s="4">
        <f t="shared" si="162"/>
        <v>1.9999999999999999E-6</v>
      </c>
      <c r="J787" s="5">
        <f t="shared" ref="J787:J850" si="170">Glob(H787,N787,Dl,Co,kpart)</f>
        <v>5.4703211009173772E-7</v>
      </c>
      <c r="K787" s="5">
        <f t="shared" ref="K787:K850" si="171">I786*dt+K786</f>
        <v>4.9197975802425884E-4</v>
      </c>
      <c r="L787" s="5">
        <f t="shared" si="165"/>
        <v>4.9880444272539396E-10</v>
      </c>
      <c r="M787" s="6">
        <f t="shared" si="163"/>
        <v>4.3348878342214723E-6</v>
      </c>
      <c r="N787">
        <f t="shared" si="164"/>
        <v>2.1800000000000001E-4</v>
      </c>
      <c r="O787">
        <f t="shared" ref="O787:O850" si="172">O786+(kpart*H786-O786)/L786/R786*(L786*(R787-R786)+R786*MAX(I786,J786)*M786*dt)</f>
        <v>0.15292357098384457</v>
      </c>
      <c r="P787">
        <f t="shared" si="166"/>
        <v>0.93838809105246657</v>
      </c>
      <c r="Q787">
        <f t="shared" si="167"/>
        <v>0.42929768771617088</v>
      </c>
      <c r="R787">
        <f t="shared" si="168"/>
        <v>0.42929768771617183</v>
      </c>
    </row>
    <row r="788" spans="6:18">
      <c r="F788">
        <f t="shared" si="160"/>
        <v>78.59999999999981</v>
      </c>
      <c r="G788">
        <f t="shared" si="161"/>
        <v>326.95114001245236</v>
      </c>
      <c r="H788">
        <f t="shared" si="169"/>
        <v>1.5292357098384457</v>
      </c>
      <c r="I788" s="4">
        <f t="shared" si="162"/>
        <v>1.9999999999999999E-6</v>
      </c>
      <c r="J788" s="5">
        <f t="shared" si="170"/>
        <v>5.4703211009173772E-7</v>
      </c>
      <c r="K788" s="5">
        <f t="shared" si="171"/>
        <v>4.9217975802425885E-4</v>
      </c>
      <c r="L788" s="5">
        <f t="shared" si="165"/>
        <v>4.9941301318355617E-10</v>
      </c>
      <c r="M788" s="6">
        <f t="shared" si="163"/>
        <v>4.3384129946570529E-6</v>
      </c>
      <c r="N788">
        <f t="shared" si="164"/>
        <v>2.1800000000000001E-4</v>
      </c>
      <c r="O788">
        <f t="shared" si="172"/>
        <v>0.15292357098384457</v>
      </c>
      <c r="P788">
        <f t="shared" si="166"/>
        <v>0.9384736550386823</v>
      </c>
      <c r="Q788">
        <f t="shared" si="167"/>
        <v>0.42923551868939264</v>
      </c>
      <c r="R788">
        <f t="shared" si="168"/>
        <v>0.42923551868939358</v>
      </c>
    </row>
    <row r="789" spans="6:18">
      <c r="F789">
        <f t="shared" si="160"/>
        <v>78.699999999999804</v>
      </c>
      <c r="G789">
        <f t="shared" si="161"/>
        <v>326.95114001245236</v>
      </c>
      <c r="H789">
        <f t="shared" si="169"/>
        <v>1.5292357098384457</v>
      </c>
      <c r="I789" s="4">
        <f t="shared" si="162"/>
        <v>1.9999999999999999E-6</v>
      </c>
      <c r="J789" s="5">
        <f t="shared" si="170"/>
        <v>5.4703211009173772E-7</v>
      </c>
      <c r="K789" s="5">
        <f t="shared" si="171"/>
        <v>4.9237975802425885E-4</v>
      </c>
      <c r="L789" s="5">
        <f t="shared" si="165"/>
        <v>5.000220784347783E-10</v>
      </c>
      <c r="M789" s="6">
        <f t="shared" si="163"/>
        <v>4.341939587852418E-6</v>
      </c>
      <c r="N789">
        <f t="shared" si="164"/>
        <v>2.1800000000000001E-4</v>
      </c>
      <c r="O789">
        <f t="shared" si="172"/>
        <v>0.15292357098384457</v>
      </c>
      <c r="P789">
        <f t="shared" si="166"/>
        <v>0.93855907994727872</v>
      </c>
      <c r="Q789">
        <f t="shared" si="167"/>
        <v>0.42917345071354268</v>
      </c>
      <c r="R789">
        <f t="shared" si="168"/>
        <v>0.42917345071354362</v>
      </c>
    </row>
    <row r="790" spans="6:18">
      <c r="F790">
        <f t="shared" si="160"/>
        <v>78.799999999999798</v>
      </c>
      <c r="G790">
        <f t="shared" si="161"/>
        <v>326.95114001245236</v>
      </c>
      <c r="H790">
        <f t="shared" si="169"/>
        <v>1.5292357098384457</v>
      </c>
      <c r="I790" s="4">
        <f t="shared" si="162"/>
        <v>1.9999999999999999E-6</v>
      </c>
      <c r="J790" s="5">
        <f t="shared" si="170"/>
        <v>5.4703211009173772E-7</v>
      </c>
      <c r="K790" s="5">
        <f t="shared" si="171"/>
        <v>4.9257975802425886E-4</v>
      </c>
      <c r="L790" s="5">
        <f t="shared" si="165"/>
        <v>5.006316386801221E-10</v>
      </c>
      <c r="M790" s="6">
        <f t="shared" si="163"/>
        <v>4.3454676138075641E-6</v>
      </c>
      <c r="N790">
        <f t="shared" si="164"/>
        <v>2.1800000000000001E-4</v>
      </c>
      <c r="O790">
        <f t="shared" si="172"/>
        <v>0.15292357098384457</v>
      </c>
      <c r="P790">
        <f t="shared" si="166"/>
        <v>0.938644366060716</v>
      </c>
      <c r="Q790">
        <f t="shared" si="167"/>
        <v>0.42911148358339135</v>
      </c>
      <c r="R790">
        <f t="shared" si="168"/>
        <v>0.42911148358339229</v>
      </c>
    </row>
    <row r="791" spans="6:18">
      <c r="F791">
        <f t="shared" si="160"/>
        <v>78.899999999999793</v>
      </c>
      <c r="G791">
        <f t="shared" si="161"/>
        <v>326.95114001245236</v>
      </c>
      <c r="H791">
        <f t="shared" si="169"/>
        <v>1.5292357098384457</v>
      </c>
      <c r="I791" s="4">
        <f t="shared" si="162"/>
        <v>1.9999999999999999E-6</v>
      </c>
      <c r="J791" s="5">
        <f t="shared" si="170"/>
        <v>5.4703211009173772E-7</v>
      </c>
      <c r="K791" s="5">
        <f t="shared" si="171"/>
        <v>4.9277975802425886E-4</v>
      </c>
      <c r="L791" s="5">
        <f t="shared" si="165"/>
        <v>5.0124169412064985E-10</v>
      </c>
      <c r="M791" s="6">
        <f t="shared" si="163"/>
        <v>4.3489970725224954E-6</v>
      </c>
      <c r="N791">
        <f t="shared" si="164"/>
        <v>2.1800000000000001E-4</v>
      </c>
      <c r="O791">
        <f t="shared" si="172"/>
        <v>0.15292357098384457</v>
      </c>
      <c r="P791">
        <f t="shared" si="166"/>
        <v>0.93872951366076607</v>
      </c>
      <c r="Q791">
        <f t="shared" si="167"/>
        <v>0.42904961709420891</v>
      </c>
      <c r="R791">
        <f t="shared" si="168"/>
        <v>0.42904961709420986</v>
      </c>
    </row>
    <row r="792" spans="6:18">
      <c r="F792">
        <f t="shared" si="160"/>
        <v>78.999999999999787</v>
      </c>
      <c r="G792">
        <f t="shared" si="161"/>
        <v>326.95114001245236</v>
      </c>
      <c r="H792">
        <f t="shared" si="169"/>
        <v>1.5292357098384457</v>
      </c>
      <c r="I792" s="4">
        <f t="shared" si="162"/>
        <v>1.9999999999999999E-6</v>
      </c>
      <c r="J792" s="5">
        <f t="shared" si="170"/>
        <v>5.4703211009173772E-7</v>
      </c>
      <c r="K792" s="5">
        <f t="shared" si="171"/>
        <v>4.9297975802425887E-4</v>
      </c>
      <c r="L792" s="5">
        <f t="shared" si="165"/>
        <v>5.01852244957423E-10</v>
      </c>
      <c r="M792" s="6">
        <f t="shared" si="163"/>
        <v>4.3525279639972061E-6</v>
      </c>
      <c r="N792">
        <f t="shared" si="164"/>
        <v>2.1800000000000001E-4</v>
      </c>
      <c r="O792">
        <f t="shared" si="172"/>
        <v>0.15292357098384457</v>
      </c>
      <c r="P792">
        <f t="shared" si="166"/>
        <v>0.93881452302851476</v>
      </c>
      <c r="Q792">
        <f t="shared" si="167"/>
        <v>0.42898785104176429</v>
      </c>
      <c r="R792">
        <f t="shared" si="168"/>
        <v>0.42898785104176523</v>
      </c>
    </row>
    <row r="793" spans="6:18">
      <c r="F793">
        <f t="shared" si="160"/>
        <v>79.099999999999781</v>
      </c>
      <c r="G793">
        <f t="shared" si="161"/>
        <v>326.95114001245236</v>
      </c>
      <c r="H793">
        <f t="shared" si="169"/>
        <v>1.5292357098384457</v>
      </c>
      <c r="I793" s="4">
        <f t="shared" si="162"/>
        <v>1.9999999999999999E-6</v>
      </c>
      <c r="J793" s="5">
        <f t="shared" si="170"/>
        <v>5.4703211009173772E-7</v>
      </c>
      <c r="K793" s="5">
        <f t="shared" si="171"/>
        <v>4.9317975802425887E-4</v>
      </c>
      <c r="L793" s="5">
        <f t="shared" si="165"/>
        <v>5.0246329139150382E-10</v>
      </c>
      <c r="M793" s="6">
        <f t="shared" si="163"/>
        <v>4.3560602882317004E-6</v>
      </c>
      <c r="N793">
        <f t="shared" si="164"/>
        <v>2.1800000000000001E-4</v>
      </c>
      <c r="O793">
        <f t="shared" si="172"/>
        <v>0.15292357098384457</v>
      </c>
      <c r="P793">
        <f t="shared" si="166"/>
        <v>0.93889939444436366</v>
      </c>
      <c r="Q793">
        <f t="shared" si="167"/>
        <v>0.42892618522232345</v>
      </c>
      <c r="R793">
        <f t="shared" si="168"/>
        <v>0.4289261852223244</v>
      </c>
    </row>
    <row r="794" spans="6:18">
      <c r="F794">
        <f t="shared" si="160"/>
        <v>79.199999999999775</v>
      </c>
      <c r="G794">
        <f t="shared" si="161"/>
        <v>326.95114001245236</v>
      </c>
      <c r="H794">
        <f t="shared" si="169"/>
        <v>1.5292357098384457</v>
      </c>
      <c r="I794" s="4">
        <f t="shared" si="162"/>
        <v>1.9999999999999999E-6</v>
      </c>
      <c r="J794" s="5">
        <f t="shared" si="170"/>
        <v>5.4703211009173772E-7</v>
      </c>
      <c r="K794" s="5">
        <f t="shared" si="171"/>
        <v>4.9337975802425888E-4</v>
      </c>
      <c r="L794" s="5">
        <f t="shared" si="165"/>
        <v>5.0307483362395417E-10</v>
      </c>
      <c r="M794" s="6">
        <f t="shared" si="163"/>
        <v>4.3595940452259774E-6</v>
      </c>
      <c r="N794">
        <f t="shared" si="164"/>
        <v>2.1800000000000001E-4</v>
      </c>
      <c r="O794">
        <f t="shared" si="172"/>
        <v>0.15292357098384457</v>
      </c>
      <c r="P794">
        <f t="shared" si="166"/>
        <v>0.9389841281880319</v>
      </c>
      <c r="Q794">
        <f t="shared" si="167"/>
        <v>0.42886461943264814</v>
      </c>
      <c r="R794">
        <f t="shared" si="168"/>
        <v>0.42886461943264909</v>
      </c>
    </row>
    <row r="795" spans="6:18">
      <c r="F795">
        <f t="shared" si="160"/>
        <v>79.29999999999977</v>
      </c>
      <c r="G795">
        <f t="shared" si="161"/>
        <v>326.95114001245236</v>
      </c>
      <c r="H795">
        <f t="shared" si="169"/>
        <v>1.5292357098384457</v>
      </c>
      <c r="I795" s="4">
        <f t="shared" si="162"/>
        <v>1.9999999999999999E-6</v>
      </c>
      <c r="J795" s="5">
        <f t="shared" si="170"/>
        <v>5.4703211009173772E-7</v>
      </c>
      <c r="K795" s="5">
        <f t="shared" si="171"/>
        <v>4.9357975802425888E-4</v>
      </c>
      <c r="L795" s="5">
        <f t="shared" si="165"/>
        <v>5.0368687185583591E-10</v>
      </c>
      <c r="M795" s="6">
        <f t="shared" si="163"/>
        <v>4.3631292349800372E-6</v>
      </c>
      <c r="N795">
        <f t="shared" si="164"/>
        <v>2.1800000000000001E-4</v>
      </c>
      <c r="O795">
        <f t="shared" si="172"/>
        <v>0.15292357098384457</v>
      </c>
      <c r="P795">
        <f t="shared" si="166"/>
        <v>0.93906872453855861</v>
      </c>
      <c r="Q795">
        <f t="shared" si="167"/>
        <v>0.42880315346999442</v>
      </c>
      <c r="R795">
        <f t="shared" si="168"/>
        <v>0.42880315346999531</v>
      </c>
    </row>
    <row r="796" spans="6:18">
      <c r="F796">
        <f t="shared" ref="F796:F855" si="173">F795+dt</f>
        <v>79.399999999999764</v>
      </c>
      <c r="G796">
        <f t="shared" si="161"/>
        <v>326.95114001245236</v>
      </c>
      <c r="H796">
        <f t="shared" si="169"/>
        <v>1.5292357098384457</v>
      </c>
      <c r="I796" s="4">
        <f t="shared" si="162"/>
        <v>1.9999999999999999E-6</v>
      </c>
      <c r="J796" s="5">
        <f t="shared" si="170"/>
        <v>5.4703211009173772E-7</v>
      </c>
      <c r="K796" s="5">
        <f t="shared" si="171"/>
        <v>4.9377975802425888E-4</v>
      </c>
      <c r="L796" s="5">
        <f t="shared" si="165"/>
        <v>5.0429940628821111E-10</v>
      </c>
      <c r="M796" s="6">
        <f t="shared" si="163"/>
        <v>4.3666658574938797E-6</v>
      </c>
      <c r="N796">
        <f t="shared" si="164"/>
        <v>2.1800000000000001E-4</v>
      </c>
      <c r="O796">
        <f t="shared" si="172"/>
        <v>0.15292357098384457</v>
      </c>
      <c r="P796">
        <f t="shared" si="166"/>
        <v>0.93915318377430457</v>
      </c>
      <c r="Q796">
        <f t="shared" si="167"/>
        <v>0.42874178713211114</v>
      </c>
      <c r="R796">
        <f t="shared" si="168"/>
        <v>0.42874178713211203</v>
      </c>
    </row>
    <row r="797" spans="6:18">
      <c r="F797">
        <f t="shared" si="173"/>
        <v>79.499999999999758</v>
      </c>
      <c r="G797">
        <f t="shared" si="161"/>
        <v>326.95114001245236</v>
      </c>
      <c r="H797">
        <f t="shared" si="169"/>
        <v>1.5292357098384457</v>
      </c>
      <c r="I797" s="4">
        <f t="shared" si="162"/>
        <v>1.9999999999999999E-6</v>
      </c>
      <c r="J797" s="5">
        <f t="shared" si="170"/>
        <v>5.4703211009173772E-7</v>
      </c>
      <c r="K797" s="5">
        <f t="shared" si="171"/>
        <v>4.9397975802425889E-4</v>
      </c>
      <c r="L797" s="5">
        <f t="shared" si="165"/>
        <v>5.0491243712214154E-10</v>
      </c>
      <c r="M797" s="6">
        <f t="shared" si="163"/>
        <v>4.3702039127675049E-6</v>
      </c>
      <c r="N797">
        <f t="shared" si="164"/>
        <v>2.1800000000000001E-4</v>
      </c>
      <c r="O797">
        <f t="shared" si="172"/>
        <v>0.15292357098384457</v>
      </c>
      <c r="P797">
        <f t="shared" si="166"/>
        <v>0.93923750617295343</v>
      </c>
      <c r="Q797">
        <f t="shared" si="167"/>
        <v>0.42868052021723885</v>
      </c>
      <c r="R797">
        <f t="shared" si="168"/>
        <v>0.42868052021723974</v>
      </c>
    </row>
    <row r="798" spans="6:18">
      <c r="F798">
        <f t="shared" si="173"/>
        <v>79.599999999999753</v>
      </c>
      <c r="G798">
        <f t="shared" si="161"/>
        <v>326.95114001245236</v>
      </c>
      <c r="H798">
        <f t="shared" si="169"/>
        <v>1.5292357098384457</v>
      </c>
      <c r="I798" s="4">
        <f t="shared" si="162"/>
        <v>1.9999999999999999E-6</v>
      </c>
      <c r="J798" s="5">
        <f t="shared" si="170"/>
        <v>5.4703211009173772E-7</v>
      </c>
      <c r="K798" s="5">
        <f t="shared" si="171"/>
        <v>4.9417975802425889E-4</v>
      </c>
      <c r="L798" s="5">
        <f t="shared" si="165"/>
        <v>5.0552596455868914E-10</v>
      </c>
      <c r="M798" s="6">
        <f t="shared" si="163"/>
        <v>4.373743400800912E-6</v>
      </c>
      <c r="N798">
        <f t="shared" si="164"/>
        <v>2.1800000000000001E-4</v>
      </c>
      <c r="O798">
        <f t="shared" si="172"/>
        <v>0.15292357098384457</v>
      </c>
      <c r="P798">
        <f t="shared" si="166"/>
        <v>0.93932169201151483</v>
      </c>
      <c r="Q798">
        <f t="shared" si="167"/>
        <v>0.42861935252410815</v>
      </c>
      <c r="R798">
        <f t="shared" si="168"/>
        <v>0.42861935252410904</v>
      </c>
    </row>
    <row r="799" spans="6:18">
      <c r="F799">
        <f t="shared" si="173"/>
        <v>79.699999999999747</v>
      </c>
      <c r="G799">
        <f t="shared" si="161"/>
        <v>326.95114001245236</v>
      </c>
      <c r="H799">
        <f t="shared" si="169"/>
        <v>1.5292357098384457</v>
      </c>
      <c r="I799" s="4">
        <f t="shared" si="162"/>
        <v>1.9999999999999999E-6</v>
      </c>
      <c r="J799" s="5">
        <f t="shared" si="170"/>
        <v>5.4703211009173772E-7</v>
      </c>
      <c r="K799" s="5">
        <f t="shared" si="171"/>
        <v>4.943797580242589E-4</v>
      </c>
      <c r="L799" s="5">
        <f t="shared" si="165"/>
        <v>5.06139988798916E-10</v>
      </c>
      <c r="M799" s="6">
        <f t="shared" si="163"/>
        <v>4.3772843215941019E-6</v>
      </c>
      <c r="N799">
        <f t="shared" si="164"/>
        <v>2.1800000000000001E-4</v>
      </c>
      <c r="O799">
        <f t="shared" si="172"/>
        <v>0.15292357098384457</v>
      </c>
      <c r="P799">
        <f t="shared" si="166"/>
        <v>0.93940574156632584</v>
      </c>
      <c r="Q799">
        <f t="shared" si="167"/>
        <v>0.42855828385193839</v>
      </c>
      <c r="R799">
        <f t="shared" si="168"/>
        <v>0.42855828385193928</v>
      </c>
    </row>
    <row r="800" spans="6:18">
      <c r="F800">
        <f t="shared" si="173"/>
        <v>79.799999999999741</v>
      </c>
      <c r="G800">
        <f t="shared" si="161"/>
        <v>326.95114001245236</v>
      </c>
      <c r="H800">
        <f t="shared" si="169"/>
        <v>1.5292357098384457</v>
      </c>
      <c r="I800" s="4">
        <f t="shared" si="162"/>
        <v>1.9999999999999999E-6</v>
      </c>
      <c r="J800" s="5">
        <f t="shared" si="170"/>
        <v>5.4703211009173772E-7</v>
      </c>
      <c r="K800" s="5">
        <f t="shared" si="171"/>
        <v>4.945797580242589E-4</v>
      </c>
      <c r="L800" s="5">
        <f t="shared" si="165"/>
        <v>5.0675451004388396E-10</v>
      </c>
      <c r="M800" s="6">
        <f t="shared" si="163"/>
        <v>4.3808266751470753E-6</v>
      </c>
      <c r="N800">
        <f t="shared" si="164"/>
        <v>2.1800000000000001E-4</v>
      </c>
      <c r="O800">
        <f t="shared" si="172"/>
        <v>0.15292357098384457</v>
      </c>
      <c r="P800">
        <f t="shared" si="166"/>
        <v>0.93948965511305249</v>
      </c>
      <c r="Q800">
        <f t="shared" si="167"/>
        <v>0.42849731400043622</v>
      </c>
      <c r="R800">
        <f t="shared" si="168"/>
        <v>0.42849731400043711</v>
      </c>
    </row>
    <row r="801" spans="6:18">
      <c r="F801">
        <f t="shared" si="173"/>
        <v>79.899999999999736</v>
      </c>
      <c r="G801">
        <f t="shared" si="161"/>
        <v>326.95114001245236</v>
      </c>
      <c r="H801">
        <f t="shared" si="169"/>
        <v>1.5292357098384457</v>
      </c>
      <c r="I801" s="4">
        <f t="shared" si="162"/>
        <v>1.9999999999999999E-6</v>
      </c>
      <c r="J801" s="5">
        <f t="shared" si="170"/>
        <v>5.4703211009173772E-7</v>
      </c>
      <c r="K801" s="5">
        <f t="shared" si="171"/>
        <v>4.9477975802425891E-4</v>
      </c>
      <c r="L801" s="5">
        <f t="shared" si="165"/>
        <v>5.073695284946549E-10</v>
      </c>
      <c r="M801" s="6">
        <f t="shared" si="163"/>
        <v>4.3843704614598307E-6</v>
      </c>
      <c r="N801">
        <f t="shared" si="164"/>
        <v>2.1800000000000001E-4</v>
      </c>
      <c r="O801">
        <f t="shared" si="172"/>
        <v>0.15292357098384457</v>
      </c>
      <c r="P801">
        <f t="shared" si="166"/>
        <v>0.93957343292669204</v>
      </c>
      <c r="Q801">
        <f t="shared" si="167"/>
        <v>0.42843644276979431</v>
      </c>
      <c r="R801">
        <f t="shared" si="168"/>
        <v>0.4284364427697952</v>
      </c>
    </row>
    <row r="802" spans="6:18">
      <c r="F802">
        <f t="shared" si="173"/>
        <v>79.99999999999973</v>
      </c>
      <c r="G802">
        <f t="shared" si="161"/>
        <v>326.95114001245236</v>
      </c>
      <c r="H802">
        <f t="shared" si="169"/>
        <v>1.5292357098384457</v>
      </c>
      <c r="I802" s="4">
        <f t="shared" si="162"/>
        <v>1.9999999999999999E-6</v>
      </c>
      <c r="J802" s="5">
        <f t="shared" si="170"/>
        <v>5.4703211009173772E-7</v>
      </c>
      <c r="K802" s="5">
        <f t="shared" si="171"/>
        <v>4.9497975802425891E-4</v>
      </c>
      <c r="L802" s="5">
        <f t="shared" si="165"/>
        <v>5.0798504435229067E-10</v>
      </c>
      <c r="M802" s="6">
        <f t="shared" si="163"/>
        <v>4.3879156805323679E-6</v>
      </c>
      <c r="N802">
        <f t="shared" si="164"/>
        <v>2.1800000000000001E-4</v>
      </c>
      <c r="O802">
        <f t="shared" si="172"/>
        <v>0.15292357098384457</v>
      </c>
      <c r="P802">
        <f t="shared" si="166"/>
        <v>0.93965707528157449</v>
      </c>
      <c r="Q802">
        <f t="shared" si="167"/>
        <v>0.42837566996068993</v>
      </c>
      <c r="R802">
        <f t="shared" si="168"/>
        <v>0.42837566996069082</v>
      </c>
    </row>
    <row r="803" spans="6:18">
      <c r="F803">
        <f t="shared" si="173"/>
        <v>80.099999999999724</v>
      </c>
      <c r="G803">
        <f t="shared" si="161"/>
        <v>326.95114001245236</v>
      </c>
      <c r="H803">
        <f t="shared" si="169"/>
        <v>1.5292357098384457</v>
      </c>
      <c r="I803" s="4">
        <f t="shared" si="162"/>
        <v>1.9999999999999999E-6</v>
      </c>
      <c r="J803" s="5">
        <f t="shared" si="170"/>
        <v>5.4703211009173772E-7</v>
      </c>
      <c r="K803" s="5">
        <f t="shared" si="171"/>
        <v>4.9517975802425892E-4</v>
      </c>
      <c r="L803" s="5">
        <f t="shared" si="165"/>
        <v>5.0860105781785344E-10</v>
      </c>
      <c r="M803" s="6">
        <f t="shared" si="163"/>
        <v>4.3914623323646879E-6</v>
      </c>
      <c r="N803">
        <f t="shared" si="164"/>
        <v>2.1800000000000001E-4</v>
      </c>
      <c r="O803">
        <f t="shared" si="172"/>
        <v>0.15292357098384457</v>
      </c>
      <c r="P803">
        <f t="shared" si="166"/>
        <v>0.93974058245136571</v>
      </c>
      <c r="Q803">
        <f t="shared" si="167"/>
        <v>0.42831499537428352</v>
      </c>
      <c r="R803">
        <f t="shared" si="168"/>
        <v>0.42831499537428441</v>
      </c>
    </row>
    <row r="804" spans="6:18">
      <c r="F804">
        <f t="shared" si="173"/>
        <v>80.199999999999719</v>
      </c>
      <c r="G804">
        <f t="shared" si="161"/>
        <v>326.95114001245236</v>
      </c>
      <c r="H804">
        <f t="shared" si="169"/>
        <v>1.5292357098384457</v>
      </c>
      <c r="I804" s="4">
        <f t="shared" si="162"/>
        <v>1.9999999999999999E-6</v>
      </c>
      <c r="J804" s="5">
        <f t="shared" si="170"/>
        <v>5.4703211009173772E-7</v>
      </c>
      <c r="K804" s="5">
        <f t="shared" si="171"/>
        <v>4.9537975802425892E-4</v>
      </c>
      <c r="L804" s="5">
        <f t="shared" si="165"/>
        <v>5.0921756909240508E-10</v>
      </c>
      <c r="M804" s="6">
        <f t="shared" si="163"/>
        <v>4.3950104169567923E-6</v>
      </c>
      <c r="N804">
        <f t="shared" si="164"/>
        <v>2.1800000000000001E-4</v>
      </c>
      <c r="O804">
        <f t="shared" si="172"/>
        <v>0.15292357098384457</v>
      </c>
      <c r="P804">
        <f t="shared" si="166"/>
        <v>0.93982395470906732</v>
      </c>
      <c r="Q804">
        <f t="shared" si="167"/>
        <v>0.42825441881221743</v>
      </c>
      <c r="R804">
        <f t="shared" si="168"/>
        <v>0.42825441881221832</v>
      </c>
    </row>
    <row r="805" spans="6:18">
      <c r="F805">
        <f t="shared" si="173"/>
        <v>80.299999999999713</v>
      </c>
      <c r="G805">
        <f t="shared" si="161"/>
        <v>326.95114001245236</v>
      </c>
      <c r="H805">
        <f t="shared" si="169"/>
        <v>1.5292357098384457</v>
      </c>
      <c r="I805" s="4">
        <f t="shared" si="162"/>
        <v>1.9999999999999999E-6</v>
      </c>
      <c r="J805" s="5">
        <f t="shared" si="170"/>
        <v>5.4703211009173772E-7</v>
      </c>
      <c r="K805" s="5">
        <f t="shared" si="171"/>
        <v>4.9557975802425893E-4</v>
      </c>
      <c r="L805" s="5">
        <f t="shared" si="165"/>
        <v>5.0983457837700714E-10</v>
      </c>
      <c r="M805" s="6">
        <f t="shared" si="163"/>
        <v>4.3985599343086752E-6</v>
      </c>
      <c r="N805">
        <f t="shared" si="164"/>
        <v>2.1800000000000001E-4</v>
      </c>
      <c r="O805">
        <f t="shared" si="172"/>
        <v>0.15292357098384457</v>
      </c>
      <c r="P805">
        <f t="shared" si="166"/>
        <v>0.93990719232702025</v>
      </c>
      <c r="Q805">
        <f t="shared" si="167"/>
        <v>0.42819394007661454</v>
      </c>
      <c r="R805">
        <f t="shared" si="168"/>
        <v>0.42819394007661538</v>
      </c>
    </row>
    <row r="806" spans="6:18">
      <c r="F806">
        <f t="shared" si="173"/>
        <v>80.399999999999707</v>
      </c>
      <c r="G806">
        <f t="shared" si="161"/>
        <v>326.95114001245236</v>
      </c>
      <c r="H806">
        <f t="shared" si="169"/>
        <v>1.5292357098384457</v>
      </c>
      <c r="I806" s="4">
        <f t="shared" si="162"/>
        <v>1.9999999999999999E-6</v>
      </c>
      <c r="J806" s="5">
        <f t="shared" si="170"/>
        <v>5.4703211009173772E-7</v>
      </c>
      <c r="K806" s="5">
        <f t="shared" si="171"/>
        <v>4.9577975802425893E-4</v>
      </c>
      <c r="L806" s="5">
        <f t="shared" si="165"/>
        <v>5.1045208587272209E-10</v>
      </c>
      <c r="M806" s="6">
        <f t="shared" si="163"/>
        <v>4.4021108844203433E-6</v>
      </c>
      <c r="N806">
        <f t="shared" si="164"/>
        <v>2.1800000000000001E-4</v>
      </c>
      <c r="O806">
        <f t="shared" si="172"/>
        <v>0.15292357098384457</v>
      </c>
      <c r="P806">
        <f t="shared" si="166"/>
        <v>0.93999029557690561</v>
      </c>
      <c r="Q806">
        <f t="shared" si="167"/>
        <v>0.42813355897007677</v>
      </c>
      <c r="R806">
        <f t="shared" si="168"/>
        <v>0.4281335589700776</v>
      </c>
    </row>
    <row r="807" spans="6:18">
      <c r="F807">
        <f t="shared" si="173"/>
        <v>80.499999999999702</v>
      </c>
      <c r="G807">
        <f t="shared" si="161"/>
        <v>326.95114001245236</v>
      </c>
      <c r="H807">
        <f t="shared" si="169"/>
        <v>1.5292357098384457</v>
      </c>
      <c r="I807" s="4">
        <f t="shared" si="162"/>
        <v>1.9999999999999999E-6</v>
      </c>
      <c r="J807" s="5">
        <f t="shared" si="170"/>
        <v>5.4703211009173772E-7</v>
      </c>
      <c r="K807" s="5">
        <f t="shared" si="171"/>
        <v>4.9597975802425894E-4</v>
      </c>
      <c r="L807" s="5">
        <f t="shared" si="165"/>
        <v>5.1107009178061169E-10</v>
      </c>
      <c r="M807" s="6">
        <f t="shared" si="163"/>
        <v>4.4056632672917951E-6</v>
      </c>
      <c r="N807">
        <f t="shared" si="164"/>
        <v>2.1800000000000001E-4</v>
      </c>
      <c r="O807">
        <f t="shared" si="172"/>
        <v>0.15292357098384457</v>
      </c>
      <c r="P807">
        <f t="shared" si="166"/>
        <v>0.94007326472974739</v>
      </c>
      <c r="Q807">
        <f t="shared" si="167"/>
        <v>0.42807327529568395</v>
      </c>
      <c r="R807">
        <f t="shared" si="168"/>
        <v>0.42807327529568473</v>
      </c>
    </row>
    <row r="808" spans="6:18">
      <c r="F808">
        <f t="shared" si="173"/>
        <v>80.599999999999696</v>
      </c>
      <c r="G808">
        <f t="shared" si="161"/>
        <v>326.95114001245236</v>
      </c>
      <c r="H808">
        <f t="shared" si="169"/>
        <v>1.5292357098384457</v>
      </c>
      <c r="I808" s="4">
        <f t="shared" si="162"/>
        <v>1.9999999999999999E-6</v>
      </c>
      <c r="J808" s="5">
        <f t="shared" si="170"/>
        <v>5.4703211009173772E-7</v>
      </c>
      <c r="K808" s="5">
        <f t="shared" si="171"/>
        <v>4.9617975802425894E-4</v>
      </c>
      <c r="L808" s="5">
        <f t="shared" si="165"/>
        <v>5.1168859630173782E-10</v>
      </c>
      <c r="M808" s="6">
        <f t="shared" si="163"/>
        <v>4.4092170829230287E-6</v>
      </c>
      <c r="N808">
        <f t="shared" si="164"/>
        <v>2.1800000000000001E-4</v>
      </c>
      <c r="O808">
        <f t="shared" si="172"/>
        <v>0.15292357098384457</v>
      </c>
      <c r="P808">
        <f t="shared" si="166"/>
        <v>0.9401561000559131</v>
      </c>
      <c r="Q808">
        <f t="shared" si="167"/>
        <v>0.42801308885699224</v>
      </c>
      <c r="R808">
        <f t="shared" si="168"/>
        <v>0.42801308885699302</v>
      </c>
    </row>
    <row r="809" spans="6:18">
      <c r="F809">
        <f t="shared" si="173"/>
        <v>80.69999999999969</v>
      </c>
      <c r="G809">
        <f t="shared" si="161"/>
        <v>326.95114001245236</v>
      </c>
      <c r="H809">
        <f t="shared" si="169"/>
        <v>1.5292357098384457</v>
      </c>
      <c r="I809" s="4">
        <f t="shared" si="162"/>
        <v>1.9999999999999999E-6</v>
      </c>
      <c r="J809" s="5">
        <f t="shared" si="170"/>
        <v>5.4703211009173772E-7</v>
      </c>
      <c r="K809" s="5">
        <f t="shared" si="171"/>
        <v>4.9637975802425895E-4</v>
      </c>
      <c r="L809" s="5">
        <f t="shared" si="165"/>
        <v>5.1230759963716231E-10</v>
      </c>
      <c r="M809" s="6">
        <f t="shared" si="163"/>
        <v>4.4127723313140443E-6</v>
      </c>
      <c r="N809">
        <f t="shared" si="164"/>
        <v>2.1800000000000001E-4</v>
      </c>
      <c r="O809">
        <f t="shared" si="172"/>
        <v>0.15292357098384457</v>
      </c>
      <c r="P809">
        <f t="shared" si="166"/>
        <v>0.94023880182511721</v>
      </c>
      <c r="Q809">
        <f t="shared" si="167"/>
        <v>0.42795299945803295</v>
      </c>
      <c r="R809">
        <f t="shared" si="168"/>
        <v>0.42795299945803372</v>
      </c>
    </row>
    <row r="810" spans="6:18">
      <c r="F810">
        <f t="shared" si="173"/>
        <v>80.799999999999685</v>
      </c>
      <c r="G810">
        <f t="shared" si="161"/>
        <v>326.95114001245236</v>
      </c>
      <c r="H810">
        <f t="shared" si="169"/>
        <v>1.5292357098384457</v>
      </c>
      <c r="I810" s="4">
        <f t="shared" si="162"/>
        <v>1.9999999999999999E-6</v>
      </c>
      <c r="J810" s="5">
        <f t="shared" si="170"/>
        <v>5.4703211009173772E-7</v>
      </c>
      <c r="K810" s="5">
        <f t="shared" si="171"/>
        <v>4.9657975802425895E-4</v>
      </c>
      <c r="L810" s="5">
        <f t="shared" si="165"/>
        <v>5.1292710198794726E-10</v>
      </c>
      <c r="M810" s="6">
        <f t="shared" si="163"/>
        <v>4.4163290124648434E-6</v>
      </c>
      <c r="N810">
        <f t="shared" si="164"/>
        <v>2.1800000000000001E-4</v>
      </c>
      <c r="O810">
        <f t="shared" si="172"/>
        <v>0.15292357098384457</v>
      </c>
      <c r="P810">
        <f t="shared" si="166"/>
        <v>0.94032137030642193</v>
      </c>
      <c r="Q810">
        <f t="shared" si="167"/>
        <v>0.42789300690331111</v>
      </c>
      <c r="R810">
        <f t="shared" si="168"/>
        <v>0.42789300690331189</v>
      </c>
    </row>
    <row r="811" spans="6:18">
      <c r="F811">
        <f t="shared" si="173"/>
        <v>80.899999999999679</v>
      </c>
      <c r="G811">
        <f t="shared" si="161"/>
        <v>326.95114001245236</v>
      </c>
      <c r="H811">
        <f t="shared" si="169"/>
        <v>1.5292357098384457</v>
      </c>
      <c r="I811" s="4">
        <f t="shared" si="162"/>
        <v>1.9999999999999999E-6</v>
      </c>
      <c r="J811" s="5">
        <f t="shared" si="170"/>
        <v>5.4703211009173772E-7</v>
      </c>
      <c r="K811" s="5">
        <f t="shared" si="171"/>
        <v>4.9677975802425896E-4</v>
      </c>
      <c r="L811" s="5">
        <f t="shared" si="165"/>
        <v>5.135471035551544E-10</v>
      </c>
      <c r="M811" s="6">
        <f t="shared" si="163"/>
        <v>4.4198871263754235E-6</v>
      </c>
      <c r="N811">
        <f t="shared" si="164"/>
        <v>2.1800000000000001E-4</v>
      </c>
      <c r="O811">
        <f t="shared" si="172"/>
        <v>0.15292357098384457</v>
      </c>
      <c r="P811">
        <f t="shared" si="166"/>
        <v>0.94040380576823868</v>
      </c>
      <c r="Q811">
        <f t="shared" si="167"/>
        <v>0.42783311099780424</v>
      </c>
      <c r="R811">
        <f t="shared" si="168"/>
        <v>0.42783311099780502</v>
      </c>
    </row>
    <row r="812" spans="6:18">
      <c r="F812">
        <f t="shared" si="173"/>
        <v>80.999999999999673</v>
      </c>
      <c r="G812">
        <f t="shared" si="161"/>
        <v>326.95114001245236</v>
      </c>
      <c r="H812">
        <f t="shared" si="169"/>
        <v>1.5292357098384457</v>
      </c>
      <c r="I812" s="4">
        <f t="shared" si="162"/>
        <v>1.9999999999999999E-6</v>
      </c>
      <c r="J812" s="5">
        <f t="shared" si="170"/>
        <v>5.4703211009173772E-7</v>
      </c>
      <c r="K812" s="5">
        <f t="shared" si="171"/>
        <v>4.9697975802425896E-4</v>
      </c>
      <c r="L812" s="5">
        <f t="shared" si="165"/>
        <v>5.1416760453984602E-10</v>
      </c>
      <c r="M812" s="6">
        <f t="shared" si="163"/>
        <v>4.4234466730457881E-6</v>
      </c>
      <c r="N812">
        <f t="shared" si="164"/>
        <v>2.1800000000000001E-4</v>
      </c>
      <c r="O812">
        <f t="shared" si="172"/>
        <v>0.15292357098384457</v>
      </c>
      <c r="P812">
        <f t="shared" si="166"/>
        <v>0.94048610847833114</v>
      </c>
      <c r="Q812">
        <f t="shared" si="167"/>
        <v>0.42777331154696091</v>
      </c>
      <c r="R812">
        <f t="shared" si="168"/>
        <v>0.42777331154696169</v>
      </c>
    </row>
    <row r="813" spans="6:18">
      <c r="F813">
        <f t="shared" si="173"/>
        <v>81.099999999999667</v>
      </c>
      <c r="G813">
        <f t="shared" si="161"/>
        <v>326.95114001245236</v>
      </c>
      <c r="H813">
        <f t="shared" si="169"/>
        <v>1.5292357098384457</v>
      </c>
      <c r="I813" s="4">
        <f t="shared" si="162"/>
        <v>1.9999999999999999E-6</v>
      </c>
      <c r="J813" s="5">
        <f t="shared" si="170"/>
        <v>5.4703211009173772E-7</v>
      </c>
      <c r="K813" s="5">
        <f t="shared" si="171"/>
        <v>4.9717975802425897E-4</v>
      </c>
      <c r="L813" s="5">
        <f t="shared" si="165"/>
        <v>5.1478860514308346E-10</v>
      </c>
      <c r="M813" s="6">
        <f t="shared" si="163"/>
        <v>4.4270076524759338E-6</v>
      </c>
      <c r="N813">
        <f t="shared" si="164"/>
        <v>2.1800000000000001E-4</v>
      </c>
      <c r="O813">
        <f t="shared" si="172"/>
        <v>0.15292357098384457</v>
      </c>
      <c r="P813">
        <f t="shared" si="166"/>
        <v>0.94056827870381654</v>
      </c>
      <c r="Q813">
        <f t="shared" si="167"/>
        <v>0.42771360835669942</v>
      </c>
      <c r="R813">
        <f t="shared" si="168"/>
        <v>0.42771360835670019</v>
      </c>
    </row>
    <row r="814" spans="6:18">
      <c r="F814">
        <f t="shared" si="173"/>
        <v>81.199999999999662</v>
      </c>
      <c r="G814">
        <f t="shared" si="161"/>
        <v>326.95114001245236</v>
      </c>
      <c r="H814">
        <f t="shared" si="169"/>
        <v>1.5292357098384457</v>
      </c>
      <c r="I814" s="4">
        <f t="shared" si="162"/>
        <v>1.9999999999999999E-6</v>
      </c>
      <c r="J814" s="5">
        <f t="shared" si="170"/>
        <v>5.4703211009173772E-7</v>
      </c>
      <c r="K814" s="5">
        <f t="shared" si="171"/>
        <v>4.9737975802425897E-4</v>
      </c>
      <c r="L814" s="5">
        <f t="shared" si="165"/>
        <v>5.154101055659293E-10</v>
      </c>
      <c r="M814" s="6">
        <f t="shared" si="163"/>
        <v>4.4305700646658622E-6</v>
      </c>
      <c r="N814">
        <f t="shared" si="164"/>
        <v>2.1800000000000001E-4</v>
      </c>
      <c r="O814">
        <f t="shared" si="172"/>
        <v>0.15292357098384457</v>
      </c>
      <c r="P814">
        <f t="shared" si="166"/>
        <v>0.9406503167111665</v>
      </c>
      <c r="Q814">
        <f t="shared" si="167"/>
        <v>0.42765400123340652</v>
      </c>
      <c r="R814">
        <f t="shared" si="168"/>
        <v>0.4276540012334073</v>
      </c>
    </row>
    <row r="815" spans="6:18">
      <c r="F815">
        <f t="shared" si="173"/>
        <v>81.299999999999656</v>
      </c>
      <c r="G815">
        <f t="shared" si="161"/>
        <v>326.95114001245236</v>
      </c>
      <c r="H815">
        <f t="shared" si="169"/>
        <v>1.5292357098384457</v>
      </c>
      <c r="I815" s="4">
        <f t="shared" si="162"/>
        <v>1.9999999999999999E-6</v>
      </c>
      <c r="J815" s="5">
        <f t="shared" si="170"/>
        <v>5.4703211009173772E-7</v>
      </c>
      <c r="K815" s="5">
        <f t="shared" si="171"/>
        <v>4.9757975802425898E-4</v>
      </c>
      <c r="L815" s="5">
        <f t="shared" si="165"/>
        <v>5.160321060094451E-10</v>
      </c>
      <c r="M815" s="6">
        <f t="shared" si="163"/>
        <v>4.434133909615575E-6</v>
      </c>
      <c r="N815">
        <f t="shared" si="164"/>
        <v>2.1800000000000001E-4</v>
      </c>
      <c r="O815">
        <f t="shared" si="172"/>
        <v>0.15292357098384457</v>
      </c>
      <c r="P815">
        <f t="shared" si="166"/>
        <v>0.94073222276621116</v>
      </c>
      <c r="Q815">
        <f t="shared" si="167"/>
        <v>0.42759448998393612</v>
      </c>
      <c r="R815">
        <f t="shared" si="168"/>
        <v>0.4275944899839369</v>
      </c>
    </row>
    <row r="816" spans="6:18">
      <c r="F816">
        <f t="shared" si="173"/>
        <v>81.39999999999965</v>
      </c>
      <c r="G816">
        <f t="shared" si="161"/>
        <v>326.95114001245236</v>
      </c>
      <c r="H816">
        <f t="shared" si="169"/>
        <v>1.5292357098384457</v>
      </c>
      <c r="I816" s="4">
        <f t="shared" si="162"/>
        <v>1.9999999999999999E-6</v>
      </c>
      <c r="J816" s="5">
        <f t="shared" si="170"/>
        <v>5.4703211009173772E-7</v>
      </c>
      <c r="K816" s="5">
        <f t="shared" si="171"/>
        <v>4.9777975802425898E-4</v>
      </c>
      <c r="L816" s="5">
        <f t="shared" si="165"/>
        <v>5.1665460667469271E-10</v>
      </c>
      <c r="M816" s="6">
        <f t="shared" si="163"/>
        <v>4.4376991873250671E-6</v>
      </c>
      <c r="N816">
        <f t="shared" si="164"/>
        <v>2.1800000000000001E-4</v>
      </c>
      <c r="O816">
        <f t="shared" si="172"/>
        <v>0.15292357098384457</v>
      </c>
      <c r="P816">
        <f t="shared" si="166"/>
        <v>0.94081399713413805</v>
      </c>
      <c r="Q816">
        <f t="shared" si="167"/>
        <v>0.4275350744156079</v>
      </c>
      <c r="R816">
        <f t="shared" si="168"/>
        <v>0.42753507441560873</v>
      </c>
    </row>
    <row r="817" spans="6:18">
      <c r="F817">
        <f t="shared" si="173"/>
        <v>81.499999999999645</v>
      </c>
      <c r="G817">
        <f t="shared" si="161"/>
        <v>326.95114001245236</v>
      </c>
      <c r="H817">
        <f t="shared" si="169"/>
        <v>1.5292357098384457</v>
      </c>
      <c r="I817" s="4">
        <f t="shared" si="162"/>
        <v>1.9999999999999999E-6</v>
      </c>
      <c r="J817" s="5">
        <f t="shared" si="170"/>
        <v>5.4703211009173772E-7</v>
      </c>
      <c r="K817" s="5">
        <f t="shared" si="171"/>
        <v>4.9797975802425899E-4</v>
      </c>
      <c r="L817" s="5">
        <f t="shared" si="165"/>
        <v>5.1727760776273432E-10</v>
      </c>
      <c r="M817" s="6">
        <f t="shared" si="163"/>
        <v>4.4412658977943428E-6</v>
      </c>
      <c r="N817">
        <f t="shared" si="164"/>
        <v>2.1800000000000001E-4</v>
      </c>
      <c r="O817">
        <f t="shared" si="172"/>
        <v>0.15292357098384457</v>
      </c>
      <c r="P817">
        <f t="shared" si="166"/>
        <v>0.94089564007949678</v>
      </c>
      <c r="Q817">
        <f t="shared" si="167"/>
        <v>0.4274757543362061</v>
      </c>
      <c r="R817">
        <f t="shared" si="168"/>
        <v>0.42747575433620688</v>
      </c>
    </row>
    <row r="818" spans="6:18">
      <c r="F818">
        <f t="shared" si="173"/>
        <v>81.599999999999639</v>
      </c>
      <c r="G818">
        <f t="shared" si="161"/>
        <v>326.95114001245236</v>
      </c>
      <c r="H818">
        <f t="shared" si="169"/>
        <v>1.5292357098384457</v>
      </c>
      <c r="I818" s="4">
        <f t="shared" si="162"/>
        <v>1.9999999999999999E-6</v>
      </c>
      <c r="J818" s="5">
        <f t="shared" si="170"/>
        <v>5.4703211009173772E-7</v>
      </c>
      <c r="K818" s="5">
        <f t="shared" si="171"/>
        <v>4.9817975802425899E-4</v>
      </c>
      <c r="L818" s="5">
        <f t="shared" si="165"/>
        <v>5.1790110947463177E-10</v>
      </c>
      <c r="M818" s="6">
        <f t="shared" si="163"/>
        <v>4.4448340410234022E-6</v>
      </c>
      <c r="N818">
        <f t="shared" si="164"/>
        <v>2.1800000000000001E-4</v>
      </c>
      <c r="O818">
        <f t="shared" si="172"/>
        <v>0.15292357098384457</v>
      </c>
      <c r="P818">
        <f t="shared" si="166"/>
        <v>0.94097715186619835</v>
      </c>
      <c r="Q818">
        <f t="shared" si="167"/>
        <v>0.42741652955397802</v>
      </c>
      <c r="R818">
        <f t="shared" si="168"/>
        <v>0.4274165295539788</v>
      </c>
    </row>
    <row r="819" spans="6:18">
      <c r="F819">
        <f t="shared" si="173"/>
        <v>81.699999999999633</v>
      </c>
      <c r="G819">
        <f t="shared" si="161"/>
        <v>326.95114001245236</v>
      </c>
      <c r="H819">
        <f t="shared" si="169"/>
        <v>1.5292357098384457</v>
      </c>
      <c r="I819" s="4">
        <f t="shared" si="162"/>
        <v>1.9999999999999999E-6</v>
      </c>
      <c r="J819" s="5">
        <f t="shared" si="170"/>
        <v>5.4703211009173772E-7</v>
      </c>
      <c r="K819" s="5">
        <f t="shared" si="171"/>
        <v>4.98379758024259E-4</v>
      </c>
      <c r="L819" s="5">
        <f t="shared" si="165"/>
        <v>5.1852511201144693E-10</v>
      </c>
      <c r="M819" s="6">
        <f t="shared" si="163"/>
        <v>4.4484036170122434E-6</v>
      </c>
      <c r="N819">
        <f t="shared" si="164"/>
        <v>2.1800000000000001E-4</v>
      </c>
      <c r="O819">
        <f t="shared" si="172"/>
        <v>0.15292357098384457</v>
      </c>
      <c r="P819">
        <f t="shared" si="166"/>
        <v>0.94105853275751861</v>
      </c>
      <c r="Q819">
        <f t="shared" si="167"/>
        <v>0.42735739987763294</v>
      </c>
      <c r="R819">
        <f t="shared" si="168"/>
        <v>0.42735739987763371</v>
      </c>
    </row>
    <row r="820" spans="6:18">
      <c r="F820">
        <f t="shared" si="173"/>
        <v>81.799999999999628</v>
      </c>
      <c r="G820">
        <f t="shared" si="161"/>
        <v>326.95114001245236</v>
      </c>
      <c r="H820">
        <f t="shared" si="169"/>
        <v>1.5292357098384457</v>
      </c>
      <c r="I820" s="4">
        <f t="shared" si="162"/>
        <v>1.9999999999999999E-6</v>
      </c>
      <c r="J820" s="5">
        <f t="shared" si="170"/>
        <v>5.4703211009173772E-7</v>
      </c>
      <c r="K820" s="5">
        <f t="shared" si="171"/>
        <v>4.98579758024259E-4</v>
      </c>
      <c r="L820" s="5">
        <f t="shared" si="165"/>
        <v>5.1914961557424186E-10</v>
      </c>
      <c r="M820" s="6">
        <f t="shared" si="163"/>
        <v>4.4519746257608682E-6</v>
      </c>
      <c r="N820">
        <f t="shared" si="164"/>
        <v>2.1800000000000001E-4</v>
      </c>
      <c r="O820">
        <f t="shared" si="172"/>
        <v>0.15292357098384457</v>
      </c>
      <c r="P820">
        <f t="shared" si="166"/>
        <v>0.94113978301609935</v>
      </c>
      <c r="Q820">
        <f t="shared" si="167"/>
        <v>0.42729836511634073</v>
      </c>
      <c r="R820">
        <f t="shared" si="168"/>
        <v>0.42729836511634151</v>
      </c>
    </row>
    <row r="821" spans="6:18">
      <c r="F821">
        <f t="shared" si="173"/>
        <v>81.899999999999622</v>
      </c>
      <c r="G821">
        <f t="shared" si="161"/>
        <v>326.95114001245236</v>
      </c>
      <c r="H821">
        <f t="shared" si="169"/>
        <v>1.5292357098384457</v>
      </c>
      <c r="I821" s="4">
        <f t="shared" si="162"/>
        <v>1.9999999999999999E-6</v>
      </c>
      <c r="J821" s="5">
        <f t="shared" si="170"/>
        <v>5.4703211009173772E-7</v>
      </c>
      <c r="K821" s="5">
        <f t="shared" si="171"/>
        <v>4.9877975802425901E-4</v>
      </c>
      <c r="L821" s="5">
        <f t="shared" si="165"/>
        <v>5.1977462036407844E-10</v>
      </c>
      <c r="M821" s="6">
        <f t="shared" si="163"/>
        <v>4.4555470672692757E-6</v>
      </c>
      <c r="N821">
        <f t="shared" si="164"/>
        <v>2.1800000000000001E-4</v>
      </c>
      <c r="O821">
        <f t="shared" si="172"/>
        <v>0.15292357098384457</v>
      </c>
      <c r="P821">
        <f t="shared" si="166"/>
        <v>0.94122090290395044</v>
      </c>
      <c r="Q821">
        <f t="shared" si="167"/>
        <v>0.42723942507973051</v>
      </c>
      <c r="R821">
        <f t="shared" si="168"/>
        <v>0.42723942507973128</v>
      </c>
    </row>
    <row r="822" spans="6:18">
      <c r="F822">
        <f t="shared" si="173"/>
        <v>81.999999999999616</v>
      </c>
      <c r="G822">
        <f t="shared" si="161"/>
        <v>326.95114001245236</v>
      </c>
      <c r="H822">
        <f t="shared" si="169"/>
        <v>1.5292357098384457</v>
      </c>
      <c r="I822" s="4">
        <f t="shared" si="162"/>
        <v>1.9999999999999999E-6</v>
      </c>
      <c r="J822" s="5">
        <f t="shared" si="170"/>
        <v>5.4703211009173772E-7</v>
      </c>
      <c r="K822" s="5">
        <f t="shared" si="171"/>
        <v>4.9897975802425901E-4</v>
      </c>
      <c r="L822" s="5">
        <f t="shared" si="165"/>
        <v>5.2040012658201851E-10</v>
      </c>
      <c r="M822" s="6">
        <f t="shared" si="163"/>
        <v>4.459120941537466E-6</v>
      </c>
      <c r="N822">
        <f t="shared" si="164"/>
        <v>2.1800000000000001E-4</v>
      </c>
      <c r="O822">
        <f t="shared" si="172"/>
        <v>0.15292357098384457</v>
      </c>
      <c r="P822">
        <f t="shared" si="166"/>
        <v>0.94130189268245146</v>
      </c>
      <c r="Q822">
        <f t="shared" si="167"/>
        <v>0.42718057957788946</v>
      </c>
      <c r="R822">
        <f t="shared" si="168"/>
        <v>0.42718057957789024</v>
      </c>
    </row>
    <row r="823" spans="6:18">
      <c r="F823">
        <f t="shared" si="173"/>
        <v>82.099999999999611</v>
      </c>
      <c r="G823">
        <f t="shared" si="161"/>
        <v>326.95114001245236</v>
      </c>
      <c r="H823">
        <f t="shared" si="169"/>
        <v>1.5292357098384457</v>
      </c>
      <c r="I823" s="4">
        <f t="shared" si="162"/>
        <v>1.9999999999999999E-6</v>
      </c>
      <c r="J823" s="5">
        <f t="shared" si="170"/>
        <v>5.4703211009173772E-7</v>
      </c>
      <c r="K823" s="5">
        <f t="shared" si="171"/>
        <v>4.9917975802425902E-4</v>
      </c>
      <c r="L823" s="5">
        <f t="shared" si="165"/>
        <v>5.2102613442912394E-10</v>
      </c>
      <c r="M823" s="6">
        <f t="shared" si="163"/>
        <v>4.4626962485654364E-6</v>
      </c>
      <c r="N823">
        <f t="shared" si="164"/>
        <v>2.1800000000000001E-4</v>
      </c>
      <c r="O823">
        <f t="shared" si="172"/>
        <v>0.15292357098384457</v>
      </c>
      <c r="P823">
        <f t="shared" si="166"/>
        <v>0.94138275261235271</v>
      </c>
      <c r="Q823">
        <f t="shared" si="167"/>
        <v>0.42712182842136143</v>
      </c>
      <c r="R823">
        <f t="shared" si="168"/>
        <v>0.42712182842136226</v>
      </c>
    </row>
    <row r="824" spans="6:18">
      <c r="F824">
        <f t="shared" si="173"/>
        <v>82.199999999999605</v>
      </c>
      <c r="G824">
        <f t="shared" si="161"/>
        <v>326.95114001245236</v>
      </c>
      <c r="H824">
        <f t="shared" si="169"/>
        <v>1.5292357098384457</v>
      </c>
      <c r="I824" s="4">
        <f t="shared" si="162"/>
        <v>1.9999999999999999E-6</v>
      </c>
      <c r="J824" s="5">
        <f t="shared" si="170"/>
        <v>5.4703211009173772E-7</v>
      </c>
      <c r="K824" s="5">
        <f t="shared" si="171"/>
        <v>4.9937975802425902E-4</v>
      </c>
      <c r="L824" s="5">
        <f t="shared" si="165"/>
        <v>5.2165264410645691E-10</v>
      </c>
      <c r="M824" s="6">
        <f t="shared" si="163"/>
        <v>4.4662729883531913E-6</v>
      </c>
      <c r="N824">
        <f t="shared" si="164"/>
        <v>2.1800000000000001E-4</v>
      </c>
      <c r="O824">
        <f t="shared" si="172"/>
        <v>0.15292357098384457</v>
      </c>
      <c r="P824">
        <f t="shared" si="166"/>
        <v>0.94146348295377824</v>
      </c>
      <c r="Q824">
        <f t="shared" si="167"/>
        <v>0.42706317142114575</v>
      </c>
      <c r="R824">
        <f t="shared" si="168"/>
        <v>0.42706317142114664</v>
      </c>
    </row>
    <row r="825" spans="6:18">
      <c r="F825">
        <f t="shared" si="173"/>
        <v>82.299999999999599</v>
      </c>
      <c r="G825">
        <f t="shared" si="161"/>
        <v>326.95114001245236</v>
      </c>
      <c r="H825">
        <f t="shared" si="169"/>
        <v>1.5292357098384457</v>
      </c>
      <c r="I825" s="4">
        <f t="shared" si="162"/>
        <v>1.9999999999999999E-6</v>
      </c>
      <c r="J825" s="5">
        <f t="shared" si="170"/>
        <v>5.4703211009173772E-7</v>
      </c>
      <c r="K825" s="5">
        <f t="shared" si="171"/>
        <v>4.9957975802425903E-4</v>
      </c>
      <c r="L825" s="5">
        <f t="shared" si="165"/>
        <v>5.2227965581507916E-10</v>
      </c>
      <c r="M825" s="6">
        <f t="shared" si="163"/>
        <v>4.4698511609007281E-6</v>
      </c>
      <c r="N825">
        <f t="shared" si="164"/>
        <v>2.1800000000000001E-4</v>
      </c>
      <c r="O825">
        <f t="shared" si="172"/>
        <v>0.15292357098384457</v>
      </c>
      <c r="P825">
        <f t="shared" si="166"/>
        <v>0.94154408396622691</v>
      </c>
      <c r="Q825">
        <f t="shared" si="167"/>
        <v>0.42700460838869597</v>
      </c>
      <c r="R825">
        <f t="shared" si="168"/>
        <v>0.42700460838869686</v>
      </c>
    </row>
    <row r="826" spans="6:18">
      <c r="F826">
        <f t="shared" si="173"/>
        <v>82.399999999999594</v>
      </c>
      <c r="G826">
        <f t="shared" si="161"/>
        <v>326.95114001245236</v>
      </c>
      <c r="H826">
        <f t="shared" si="169"/>
        <v>1.5292357098384457</v>
      </c>
      <c r="I826" s="4">
        <f t="shared" si="162"/>
        <v>1.9999999999999999E-6</v>
      </c>
      <c r="J826" s="5">
        <f t="shared" si="170"/>
        <v>5.4703211009173772E-7</v>
      </c>
      <c r="K826" s="5">
        <f t="shared" si="171"/>
        <v>4.9977975802425903E-4</v>
      </c>
      <c r="L826" s="5">
        <f t="shared" si="165"/>
        <v>5.2290716975605256E-10</v>
      </c>
      <c r="M826" s="6">
        <f t="shared" si="163"/>
        <v>4.4734307662080476E-6</v>
      </c>
      <c r="N826">
        <f t="shared" si="164"/>
        <v>2.1800000000000001E-4</v>
      </c>
      <c r="O826">
        <f t="shared" si="172"/>
        <v>0.15292357098384457</v>
      </c>
      <c r="P826">
        <f t="shared" si="166"/>
        <v>0.94162455590857452</v>
      </c>
      <c r="Q826">
        <f t="shared" si="167"/>
        <v>0.42694613913591839</v>
      </c>
      <c r="R826">
        <f t="shared" si="168"/>
        <v>0.42694613913591928</v>
      </c>
    </row>
    <row r="827" spans="6:18">
      <c r="F827">
        <f t="shared" si="173"/>
        <v>82.499999999999588</v>
      </c>
      <c r="G827">
        <f t="shared" si="161"/>
        <v>326.95114001245236</v>
      </c>
      <c r="H827">
        <f t="shared" si="169"/>
        <v>1.5292357098384457</v>
      </c>
      <c r="I827" s="4">
        <f t="shared" si="162"/>
        <v>1.9999999999999999E-6</v>
      </c>
      <c r="J827" s="5">
        <f t="shared" si="170"/>
        <v>5.4703211009173772E-7</v>
      </c>
      <c r="K827" s="5">
        <f t="shared" si="171"/>
        <v>4.9997975802425904E-4</v>
      </c>
      <c r="L827" s="5">
        <f t="shared" si="165"/>
        <v>5.2353518613043928E-10</v>
      </c>
      <c r="M827" s="6">
        <f t="shared" si="163"/>
        <v>4.4770118042751499E-6</v>
      </c>
      <c r="N827">
        <f t="shared" si="164"/>
        <v>2.1800000000000001E-4</v>
      </c>
      <c r="O827">
        <f t="shared" si="172"/>
        <v>0.15292357098384457</v>
      </c>
      <c r="P827">
        <f t="shared" si="166"/>
        <v>0.94170489903907462</v>
      </c>
      <c r="Q827">
        <f t="shared" si="167"/>
        <v>0.42688776347517104</v>
      </c>
      <c r="R827">
        <f t="shared" si="168"/>
        <v>0.42688776347517193</v>
      </c>
    </row>
    <row r="828" spans="6:18">
      <c r="F828">
        <f t="shared" si="173"/>
        <v>82.599999999999582</v>
      </c>
      <c r="G828">
        <f t="shared" si="161"/>
        <v>326.95114001245236</v>
      </c>
      <c r="H828">
        <f t="shared" si="169"/>
        <v>1.5292357098384457</v>
      </c>
      <c r="I828" s="4">
        <f t="shared" si="162"/>
        <v>1.9999999999999999E-6</v>
      </c>
      <c r="J828" s="5">
        <f t="shared" si="170"/>
        <v>5.4703211009173772E-7</v>
      </c>
      <c r="K828" s="5">
        <f t="shared" si="171"/>
        <v>5.0017975802425904E-4</v>
      </c>
      <c r="L828" s="5">
        <f t="shared" si="165"/>
        <v>5.2416370513930108E-10</v>
      </c>
      <c r="M828" s="6">
        <f t="shared" si="163"/>
        <v>4.480594275102034E-6</v>
      </c>
      <c r="N828">
        <f t="shared" si="164"/>
        <v>2.1800000000000001E-4</v>
      </c>
      <c r="O828">
        <f t="shared" si="172"/>
        <v>0.15292357098384457</v>
      </c>
      <c r="P828">
        <f t="shared" si="166"/>
        <v>0.94178511361536166</v>
      </c>
      <c r="Q828">
        <f t="shared" si="167"/>
        <v>0.42682948121926234</v>
      </c>
      <c r="R828">
        <f t="shared" si="168"/>
        <v>0.42682948121926317</v>
      </c>
    </row>
    <row r="829" spans="6:18">
      <c r="F829">
        <f t="shared" si="173"/>
        <v>82.699999999999577</v>
      </c>
      <c r="G829">
        <f t="shared" si="161"/>
        <v>326.95114001245236</v>
      </c>
      <c r="H829">
        <f t="shared" si="169"/>
        <v>1.5292357098384457</v>
      </c>
      <c r="I829" s="4">
        <f t="shared" si="162"/>
        <v>1.9999999999999999E-6</v>
      </c>
      <c r="J829" s="5">
        <f t="shared" si="170"/>
        <v>5.4703211009173772E-7</v>
      </c>
      <c r="K829" s="5">
        <f t="shared" si="171"/>
        <v>5.0037975802425905E-4</v>
      </c>
      <c r="L829" s="5">
        <f t="shared" si="165"/>
        <v>5.2479272698370003E-10</v>
      </c>
      <c r="M829" s="6">
        <f t="shared" si="163"/>
        <v>4.4841781786887026E-6</v>
      </c>
      <c r="N829">
        <f t="shared" si="164"/>
        <v>2.1800000000000001E-4</v>
      </c>
      <c r="O829">
        <f t="shared" si="172"/>
        <v>0.15292357098384457</v>
      </c>
      <c r="P829">
        <f t="shared" si="166"/>
        <v>0.94186519989445172</v>
      </c>
      <c r="Q829">
        <f t="shared" si="167"/>
        <v>0.42677129218144966</v>
      </c>
      <c r="R829">
        <f t="shared" si="168"/>
        <v>0.42677129218145049</v>
      </c>
    </row>
    <row r="830" spans="6:18">
      <c r="F830">
        <f t="shared" si="173"/>
        <v>82.799999999999571</v>
      </c>
      <c r="G830">
        <f t="shared" si="161"/>
        <v>326.95114001245236</v>
      </c>
      <c r="H830">
        <f t="shared" si="169"/>
        <v>1.5292357098384457</v>
      </c>
      <c r="I830" s="4">
        <f t="shared" si="162"/>
        <v>1.9999999999999999E-6</v>
      </c>
      <c r="J830" s="5">
        <f t="shared" si="170"/>
        <v>5.4703211009173772E-7</v>
      </c>
      <c r="K830" s="5">
        <f t="shared" si="171"/>
        <v>5.0057975802425905E-4</v>
      </c>
      <c r="L830" s="5">
        <f t="shared" si="165"/>
        <v>5.2542225186469787E-10</v>
      </c>
      <c r="M830" s="6">
        <f t="shared" si="163"/>
        <v>4.4877635150351514E-6</v>
      </c>
      <c r="N830">
        <f t="shared" si="164"/>
        <v>2.1800000000000001E-4</v>
      </c>
      <c r="O830">
        <f t="shared" si="172"/>
        <v>0.15292357098384457</v>
      </c>
      <c r="P830">
        <f t="shared" si="166"/>
        <v>0.94194515813274404</v>
      </c>
      <c r="Q830">
        <f t="shared" si="167"/>
        <v>0.42671319617543835</v>
      </c>
      <c r="R830">
        <f t="shared" si="168"/>
        <v>0.42671319617543918</v>
      </c>
    </row>
    <row r="831" spans="6:18">
      <c r="F831">
        <f t="shared" si="173"/>
        <v>82.899999999999565</v>
      </c>
      <c r="G831">
        <f t="shared" si="161"/>
        <v>326.95114001245236</v>
      </c>
      <c r="H831">
        <f t="shared" si="169"/>
        <v>1.5292357098384457</v>
      </c>
      <c r="I831" s="4">
        <f t="shared" si="162"/>
        <v>1.9999999999999999E-6</v>
      </c>
      <c r="J831" s="5">
        <f t="shared" si="170"/>
        <v>5.4703211009173772E-7</v>
      </c>
      <c r="K831" s="5">
        <f t="shared" si="171"/>
        <v>5.0077975802425906E-4</v>
      </c>
      <c r="L831" s="5">
        <f t="shared" si="165"/>
        <v>5.2605227998335659E-10</v>
      </c>
      <c r="M831" s="6">
        <f t="shared" si="163"/>
        <v>4.4913502841413846E-6</v>
      </c>
      <c r="N831">
        <f t="shared" si="164"/>
        <v>2.1800000000000001E-4</v>
      </c>
      <c r="O831">
        <f t="shared" si="172"/>
        <v>0.15292357098384457</v>
      </c>
      <c r="P831">
        <f t="shared" si="166"/>
        <v>0.94202498858602401</v>
      </c>
      <c r="Q831">
        <f t="shared" si="167"/>
        <v>0.4266551930153803</v>
      </c>
      <c r="R831">
        <f t="shared" si="168"/>
        <v>0.42665519301538107</v>
      </c>
    </row>
    <row r="832" spans="6:18">
      <c r="F832">
        <f t="shared" si="173"/>
        <v>82.999999999999559</v>
      </c>
      <c r="G832">
        <f t="shared" si="161"/>
        <v>326.95114001245236</v>
      </c>
      <c r="H832">
        <f t="shared" si="169"/>
        <v>1.5292357098384457</v>
      </c>
      <c r="I832" s="4">
        <f t="shared" si="162"/>
        <v>1.9999999999999999E-6</v>
      </c>
      <c r="J832" s="5">
        <f t="shared" si="170"/>
        <v>5.4703211009173772E-7</v>
      </c>
      <c r="K832" s="5">
        <f t="shared" si="171"/>
        <v>5.0097975802425906E-4</v>
      </c>
      <c r="L832" s="5">
        <f t="shared" si="165"/>
        <v>5.2668281154073824E-10</v>
      </c>
      <c r="M832" s="6">
        <f t="shared" si="163"/>
        <v>4.4949384860073997E-6</v>
      </c>
      <c r="N832">
        <f t="shared" si="164"/>
        <v>2.1800000000000001E-4</v>
      </c>
      <c r="O832">
        <f t="shared" si="172"/>
        <v>0.15292357098384457</v>
      </c>
      <c r="P832">
        <f t="shared" si="166"/>
        <v>0.94210469150946341</v>
      </c>
      <c r="Q832">
        <f t="shared" si="167"/>
        <v>0.4265972825158727</v>
      </c>
      <c r="R832">
        <f t="shared" si="168"/>
        <v>0.42659728251587348</v>
      </c>
    </row>
    <row r="833" spans="6:18">
      <c r="F833">
        <f t="shared" si="173"/>
        <v>83.099999999999554</v>
      </c>
      <c r="G833">
        <f t="shared" si="161"/>
        <v>326.95114001245236</v>
      </c>
      <c r="H833">
        <f t="shared" si="169"/>
        <v>1.5292357098384457</v>
      </c>
      <c r="I833" s="4">
        <f t="shared" si="162"/>
        <v>1.9999999999999999E-6</v>
      </c>
      <c r="J833" s="5">
        <f t="shared" si="170"/>
        <v>5.4703211009173772E-7</v>
      </c>
      <c r="K833" s="5">
        <f t="shared" si="171"/>
        <v>5.0117975802425906E-4</v>
      </c>
      <c r="L833" s="5">
        <f t="shared" si="165"/>
        <v>5.2731384673790448E-10</v>
      </c>
      <c r="M833" s="6">
        <f t="shared" si="163"/>
        <v>4.4985281206331967E-6</v>
      </c>
      <c r="N833">
        <f t="shared" si="164"/>
        <v>2.1800000000000001E-4</v>
      </c>
      <c r="O833">
        <f t="shared" si="172"/>
        <v>0.15292357098384457</v>
      </c>
      <c r="P833">
        <f t="shared" si="166"/>
        <v>0.94218426715762327</v>
      </c>
      <c r="Q833">
        <f t="shared" si="167"/>
        <v>0.4265394644919569</v>
      </c>
      <c r="R833">
        <f t="shared" si="168"/>
        <v>0.42653946449195768</v>
      </c>
    </row>
    <row r="834" spans="6:18">
      <c r="F834">
        <f t="shared" si="173"/>
        <v>83.199999999999548</v>
      </c>
      <c r="G834">
        <f t="shared" ref="G834:G855" si="174">Tc+R_*F834</f>
        <v>326.95114001245236</v>
      </c>
      <c r="H834">
        <f t="shared" si="169"/>
        <v>1.5292357098384457</v>
      </c>
      <c r="I834" s="4">
        <f t="shared" ref="I834:I855" si="175">we</f>
        <v>1.9999999999999999E-6</v>
      </c>
      <c r="J834" s="5">
        <f t="shared" si="170"/>
        <v>5.4703211009173772E-7</v>
      </c>
      <c r="K834" s="5">
        <f t="shared" si="171"/>
        <v>5.0137975802425907E-4</v>
      </c>
      <c r="L834" s="5">
        <f t="shared" si="165"/>
        <v>5.2794538577591769E-10</v>
      </c>
      <c r="M834" s="6">
        <f t="shared" ref="M834:M855" si="176">f2_*f3_/f1_/K834*L834</f>
        <v>4.5021191880187781E-6</v>
      </c>
      <c r="N834">
        <f t="shared" ref="N834:N855" si="177">del_dl</f>
        <v>2.1800000000000001E-4</v>
      </c>
      <c r="O834">
        <f t="shared" si="172"/>
        <v>0.15292357098384457</v>
      </c>
      <c r="P834">
        <f t="shared" si="166"/>
        <v>0.94226371578445489</v>
      </c>
      <c r="Q834">
        <f t="shared" si="167"/>
        <v>0.4264817387591171</v>
      </c>
      <c r="R834">
        <f t="shared" si="168"/>
        <v>0.42648173875911788</v>
      </c>
    </row>
    <row r="835" spans="6:18">
      <c r="F835">
        <f t="shared" si="173"/>
        <v>83.299999999999542</v>
      </c>
      <c r="G835">
        <f t="shared" si="174"/>
        <v>326.95114001245236</v>
      </c>
      <c r="H835">
        <f t="shared" si="169"/>
        <v>1.5292357098384457</v>
      </c>
      <c r="I835" s="4">
        <f t="shared" si="175"/>
        <v>1.9999999999999999E-6</v>
      </c>
      <c r="J835" s="5">
        <f t="shared" si="170"/>
        <v>5.4703211009173772E-7</v>
      </c>
      <c r="K835" s="5">
        <f t="shared" si="171"/>
        <v>5.0157975802425907E-4</v>
      </c>
      <c r="L835" s="5">
        <f t="shared" ref="L835:L898" si="178">K835^3*4/3*PI()</f>
        <v>5.2857742885583931E-10</v>
      </c>
      <c r="M835" s="6">
        <f t="shared" si="176"/>
        <v>4.5057116881641397E-6</v>
      </c>
      <c r="N835">
        <f t="shared" si="177"/>
        <v>2.1800000000000001E-4</v>
      </c>
      <c r="O835">
        <f t="shared" si="172"/>
        <v>0.15292357098384457</v>
      </c>
      <c r="P835">
        <f t="shared" ref="P835:P898" si="179">R835*O835+(1-R835)*H835</f>
        <v>0.94234303764330196</v>
      </c>
      <c r="Q835">
        <f t="shared" ref="Q835:Q855" si="180">Q834+pl/ps*Dl/N834*((Tc-Tf)/ml-Co)/H834/(1-kpart)*M834*dt/L834-Q834*3/K834*we*dt</f>
        <v>0.42642410513327905</v>
      </c>
      <c r="R835">
        <f t="shared" ref="R835:R855" si="181">esidtGeral(R834,K834,MAX(I834,J834),pl,ps,kpart,H834,(H835-H834)/dt,M834,L834,Dl,N834,Co,dt)</f>
        <v>0.42642410513327988</v>
      </c>
    </row>
    <row r="836" spans="6:18">
      <c r="F836">
        <f t="shared" si="173"/>
        <v>83.399999999999537</v>
      </c>
      <c r="G836">
        <f t="shared" si="174"/>
        <v>326.95114001245236</v>
      </c>
      <c r="H836">
        <f t="shared" si="169"/>
        <v>1.5292357098384457</v>
      </c>
      <c r="I836" s="4">
        <f t="shared" si="175"/>
        <v>1.9999999999999999E-6</v>
      </c>
      <c r="J836" s="5">
        <f t="shared" si="170"/>
        <v>5.4703211009173772E-7</v>
      </c>
      <c r="K836" s="5">
        <f t="shared" si="171"/>
        <v>5.0177975802425908E-4</v>
      </c>
      <c r="L836" s="5">
        <f t="shared" si="178"/>
        <v>5.2920997617873162E-10</v>
      </c>
      <c r="M836" s="6">
        <f t="shared" si="176"/>
        <v>4.5093056210692857E-6</v>
      </c>
      <c r="N836">
        <f t="shared" si="177"/>
        <v>2.1800000000000001E-4</v>
      </c>
      <c r="O836">
        <f t="shared" si="172"/>
        <v>0.15292357098384457</v>
      </c>
      <c r="P836">
        <f t="shared" si="179"/>
        <v>0.94242223298690186</v>
      </c>
      <c r="Q836">
        <f t="shared" si="180"/>
        <v>0.42636656343080903</v>
      </c>
      <c r="R836">
        <f t="shared" si="181"/>
        <v>0.42636656343080986</v>
      </c>
    </row>
    <row r="837" spans="6:18">
      <c r="F837">
        <f t="shared" si="173"/>
        <v>83.499999999999531</v>
      </c>
      <c r="G837">
        <f t="shared" si="174"/>
        <v>326.95114001245236</v>
      </c>
      <c r="H837">
        <f t="shared" si="169"/>
        <v>1.5292357098384457</v>
      </c>
      <c r="I837" s="4">
        <f t="shared" si="175"/>
        <v>1.9999999999999999E-6</v>
      </c>
      <c r="J837" s="5">
        <f t="shared" si="170"/>
        <v>5.4703211009173772E-7</v>
      </c>
      <c r="K837" s="5">
        <f t="shared" si="171"/>
        <v>5.0197975802425908E-4</v>
      </c>
      <c r="L837" s="5">
        <f t="shared" si="178"/>
        <v>5.2984302794565627E-10</v>
      </c>
      <c r="M837" s="6">
        <f t="shared" si="176"/>
        <v>4.5129009867342128E-6</v>
      </c>
      <c r="N837">
        <f t="shared" si="177"/>
        <v>2.1800000000000001E-4</v>
      </c>
      <c r="O837">
        <f t="shared" si="172"/>
        <v>0.15292357098384457</v>
      </c>
      <c r="P837">
        <f t="shared" si="179"/>
        <v>0.94250130206738747</v>
      </c>
      <c r="Q837">
        <f t="shared" si="180"/>
        <v>0.42630911346851236</v>
      </c>
      <c r="R837">
        <f t="shared" si="181"/>
        <v>0.42630911346851319</v>
      </c>
    </row>
    <row r="838" spans="6:18">
      <c r="F838">
        <f t="shared" si="173"/>
        <v>83.599999999999525</v>
      </c>
      <c r="G838">
        <f t="shared" si="174"/>
        <v>326.95114001245236</v>
      </c>
      <c r="H838">
        <f t="shared" si="169"/>
        <v>1.5292357098384457</v>
      </c>
      <c r="I838" s="4">
        <f t="shared" si="175"/>
        <v>1.9999999999999999E-6</v>
      </c>
      <c r="J838" s="5">
        <f t="shared" si="170"/>
        <v>5.4703211009173772E-7</v>
      </c>
      <c r="K838" s="5">
        <f t="shared" si="171"/>
        <v>5.0217975802425909E-4</v>
      </c>
      <c r="L838" s="5">
        <f t="shared" si="178"/>
        <v>5.3047658435767554E-10</v>
      </c>
      <c r="M838" s="6">
        <f t="shared" si="176"/>
        <v>4.5164977851589243E-6</v>
      </c>
      <c r="N838">
        <f t="shared" si="177"/>
        <v>2.1800000000000001E-4</v>
      </c>
      <c r="O838">
        <f t="shared" si="172"/>
        <v>0.15292357098384457</v>
      </c>
      <c r="P838">
        <f t="shared" si="179"/>
        <v>0.94258024513628924</v>
      </c>
      <c r="Q838">
        <f t="shared" si="180"/>
        <v>0.42625175506363228</v>
      </c>
      <c r="R838">
        <f t="shared" si="181"/>
        <v>0.42625175506363311</v>
      </c>
    </row>
    <row r="839" spans="6:18">
      <c r="F839">
        <f t="shared" si="173"/>
        <v>83.69999999999952</v>
      </c>
      <c r="G839">
        <f t="shared" si="174"/>
        <v>326.95114001245236</v>
      </c>
      <c r="H839">
        <f t="shared" si="169"/>
        <v>1.5292357098384457</v>
      </c>
      <c r="I839" s="4">
        <f t="shared" si="175"/>
        <v>1.9999999999999999E-6</v>
      </c>
      <c r="J839" s="5">
        <f t="shared" si="170"/>
        <v>5.4703211009173772E-7</v>
      </c>
      <c r="K839" s="5">
        <f t="shared" si="171"/>
        <v>5.0237975802425909E-4</v>
      </c>
      <c r="L839" s="5">
        <f t="shared" si="178"/>
        <v>5.3111064561585098E-10</v>
      </c>
      <c r="M839" s="6">
        <f t="shared" si="176"/>
        <v>4.5200960163434169E-6</v>
      </c>
      <c r="N839">
        <f t="shared" si="177"/>
        <v>2.1800000000000001E-4</v>
      </c>
      <c r="O839">
        <f t="shared" si="172"/>
        <v>0.15292357098384457</v>
      </c>
      <c r="P839">
        <f t="shared" si="179"/>
        <v>0.94265906244453634</v>
      </c>
      <c r="Q839">
        <f t="shared" si="180"/>
        <v>0.4261944880338488</v>
      </c>
      <c r="R839">
        <f t="shared" si="181"/>
        <v>0.42619448803384963</v>
      </c>
    </row>
    <row r="840" spans="6:18">
      <c r="F840">
        <f t="shared" si="173"/>
        <v>83.799999999999514</v>
      </c>
      <c r="G840">
        <f t="shared" si="174"/>
        <v>326.95114001245236</v>
      </c>
      <c r="H840">
        <f t="shared" si="169"/>
        <v>1.5292357098384457</v>
      </c>
      <c r="I840" s="4">
        <f t="shared" si="175"/>
        <v>1.9999999999999999E-6</v>
      </c>
      <c r="J840" s="5">
        <f t="shared" si="170"/>
        <v>5.4703211009173772E-7</v>
      </c>
      <c r="K840" s="5">
        <f t="shared" si="171"/>
        <v>5.025797580242591E-4</v>
      </c>
      <c r="L840" s="5">
        <f t="shared" si="178"/>
        <v>5.3174521192124476E-10</v>
      </c>
      <c r="M840" s="6">
        <f t="shared" si="176"/>
        <v>4.5236956802876913E-6</v>
      </c>
      <c r="N840">
        <f t="shared" si="177"/>
        <v>2.1800000000000001E-4</v>
      </c>
      <c r="O840">
        <f t="shared" si="172"/>
        <v>0.15292357098384457</v>
      </c>
      <c r="P840">
        <f t="shared" si="179"/>
        <v>0.94273775424245887</v>
      </c>
      <c r="Q840">
        <f t="shared" si="180"/>
        <v>0.42613731219727741</v>
      </c>
      <c r="R840">
        <f t="shared" si="181"/>
        <v>0.42613731219727824</v>
      </c>
    </row>
    <row r="841" spans="6:18">
      <c r="F841">
        <f t="shared" si="173"/>
        <v>83.899999999999508</v>
      </c>
      <c r="G841">
        <f t="shared" si="174"/>
        <v>326.95114001245236</v>
      </c>
      <c r="H841">
        <f t="shared" si="169"/>
        <v>1.5292357098384457</v>
      </c>
      <c r="I841" s="4">
        <f t="shared" si="175"/>
        <v>1.9999999999999999E-6</v>
      </c>
      <c r="J841" s="5">
        <f t="shared" si="170"/>
        <v>5.4703211009173772E-7</v>
      </c>
      <c r="K841" s="5">
        <f t="shared" si="171"/>
        <v>5.027797580242591E-4</v>
      </c>
      <c r="L841" s="5">
        <f t="shared" si="178"/>
        <v>5.3238028347491873E-10</v>
      </c>
      <c r="M841" s="6">
        <f t="shared" si="176"/>
        <v>4.5272967769917502E-6</v>
      </c>
      <c r="N841">
        <f t="shared" si="177"/>
        <v>2.1800000000000001E-4</v>
      </c>
      <c r="O841">
        <f t="shared" si="172"/>
        <v>0.15292357098384457</v>
      </c>
      <c r="P841">
        <f t="shared" si="179"/>
        <v>0.94281632077978861</v>
      </c>
      <c r="Q841">
        <f t="shared" si="180"/>
        <v>0.42608022737246787</v>
      </c>
      <c r="R841">
        <f t="shared" si="181"/>
        <v>0.4260802273724687</v>
      </c>
    </row>
    <row r="842" spans="6:18">
      <c r="F842">
        <f t="shared" si="173"/>
        <v>83.999999999999503</v>
      </c>
      <c r="G842">
        <f t="shared" si="174"/>
        <v>326.95114001245236</v>
      </c>
      <c r="H842">
        <f t="shared" si="169"/>
        <v>1.5292357098384457</v>
      </c>
      <c r="I842" s="4">
        <f t="shared" si="175"/>
        <v>1.9999999999999999E-6</v>
      </c>
      <c r="J842" s="5">
        <f t="shared" si="170"/>
        <v>5.4703211009173772E-7</v>
      </c>
      <c r="K842" s="5">
        <f t="shared" si="171"/>
        <v>5.0297975802425911E-4</v>
      </c>
      <c r="L842" s="5">
        <f t="shared" si="178"/>
        <v>5.3301586047793488E-10</v>
      </c>
      <c r="M842" s="6">
        <f t="shared" si="176"/>
        <v>4.530899306455591E-6</v>
      </c>
      <c r="N842">
        <f t="shared" si="177"/>
        <v>2.1800000000000001E-4</v>
      </c>
      <c r="O842">
        <f t="shared" si="172"/>
        <v>0.15292357098384457</v>
      </c>
      <c r="P842">
        <f t="shared" si="179"/>
        <v>0.9428947623056616</v>
      </c>
      <c r="Q842">
        <f t="shared" si="180"/>
        <v>0.42602323337840309</v>
      </c>
      <c r="R842">
        <f t="shared" si="181"/>
        <v>0.42602323337840392</v>
      </c>
    </row>
    <row r="843" spans="6:18">
      <c r="F843">
        <f t="shared" si="173"/>
        <v>84.099999999999497</v>
      </c>
      <c r="G843">
        <f t="shared" si="174"/>
        <v>326.95114001245236</v>
      </c>
      <c r="H843">
        <f t="shared" si="169"/>
        <v>1.5292357098384457</v>
      </c>
      <c r="I843" s="4">
        <f t="shared" si="175"/>
        <v>1.9999999999999999E-6</v>
      </c>
      <c r="J843" s="5">
        <f t="shared" si="170"/>
        <v>5.4703211009173772E-7</v>
      </c>
      <c r="K843" s="5">
        <f t="shared" si="171"/>
        <v>5.0317975802425911E-4</v>
      </c>
      <c r="L843" s="5">
        <f t="shared" si="178"/>
        <v>5.3365194313135504E-10</v>
      </c>
      <c r="M843" s="6">
        <f t="shared" si="176"/>
        <v>4.5345032686792145E-6</v>
      </c>
      <c r="N843">
        <f t="shared" si="177"/>
        <v>2.1800000000000001E-4</v>
      </c>
      <c r="O843">
        <f t="shared" si="172"/>
        <v>0.15292357098384457</v>
      </c>
      <c r="P843">
        <f t="shared" si="179"/>
        <v>0.94297307906862027</v>
      </c>
      <c r="Q843">
        <f t="shared" si="180"/>
        <v>0.42596633003449769</v>
      </c>
      <c r="R843">
        <f t="shared" si="181"/>
        <v>0.42596633003449852</v>
      </c>
    </row>
    <row r="844" spans="6:18">
      <c r="F844">
        <f t="shared" si="173"/>
        <v>84.199999999999491</v>
      </c>
      <c r="G844">
        <f t="shared" si="174"/>
        <v>326.95114001245236</v>
      </c>
      <c r="H844">
        <f t="shared" si="169"/>
        <v>1.5292357098384457</v>
      </c>
      <c r="I844" s="4">
        <f t="shared" si="175"/>
        <v>1.9999999999999999E-6</v>
      </c>
      <c r="J844" s="5">
        <f t="shared" si="170"/>
        <v>5.4703211009173772E-7</v>
      </c>
      <c r="K844" s="5">
        <f t="shared" si="171"/>
        <v>5.0337975802425912E-4</v>
      </c>
      <c r="L844" s="5">
        <f t="shared" si="178"/>
        <v>5.342885316362412E-10</v>
      </c>
      <c r="M844" s="6">
        <f t="shared" si="176"/>
        <v>4.538108663662619E-6</v>
      </c>
      <c r="N844">
        <f t="shared" si="177"/>
        <v>2.1800000000000001E-4</v>
      </c>
      <c r="O844">
        <f t="shared" si="172"/>
        <v>0.15292357098384457</v>
      </c>
      <c r="P844">
        <f t="shared" si="179"/>
        <v>0.9430512713166127</v>
      </c>
      <c r="Q844">
        <f t="shared" si="180"/>
        <v>0.42590951716059711</v>
      </c>
      <c r="R844">
        <f t="shared" si="181"/>
        <v>0.42590951716059794</v>
      </c>
    </row>
    <row r="845" spans="6:18">
      <c r="F845">
        <f t="shared" si="173"/>
        <v>84.299999999999486</v>
      </c>
      <c r="G845">
        <f t="shared" si="174"/>
        <v>326.95114001245236</v>
      </c>
      <c r="H845">
        <f t="shared" si="169"/>
        <v>1.5292357098384457</v>
      </c>
      <c r="I845" s="4">
        <f t="shared" si="175"/>
        <v>1.9999999999999999E-6</v>
      </c>
      <c r="J845" s="5">
        <f t="shared" si="170"/>
        <v>5.4703211009173772E-7</v>
      </c>
      <c r="K845" s="5">
        <f t="shared" si="171"/>
        <v>5.0357975802425912E-4</v>
      </c>
      <c r="L845" s="5">
        <f t="shared" si="178"/>
        <v>5.3492562619365552E-10</v>
      </c>
      <c r="M845" s="6">
        <f t="shared" si="176"/>
        <v>4.5417154914058097E-6</v>
      </c>
      <c r="N845">
        <f t="shared" si="177"/>
        <v>2.1800000000000001E-4</v>
      </c>
      <c r="O845">
        <f t="shared" si="172"/>
        <v>0.15292357098384457</v>
      </c>
      <c r="P845">
        <f t="shared" si="179"/>
        <v>0.94312933929699738</v>
      </c>
      <c r="Q845">
        <f t="shared" si="180"/>
        <v>0.42585279457697617</v>
      </c>
      <c r="R845">
        <f t="shared" si="181"/>
        <v>0.425852794576977</v>
      </c>
    </row>
    <row r="846" spans="6:18">
      <c r="F846">
        <f t="shared" si="173"/>
        <v>84.39999999999948</v>
      </c>
      <c r="G846">
        <f t="shared" si="174"/>
        <v>326.95114001245236</v>
      </c>
      <c r="H846">
        <f t="shared" si="169"/>
        <v>1.5292357098384457</v>
      </c>
      <c r="I846" s="4">
        <f t="shared" si="175"/>
        <v>1.9999999999999999E-6</v>
      </c>
      <c r="J846" s="5">
        <f t="shared" si="170"/>
        <v>5.4703211009173772E-7</v>
      </c>
      <c r="K846" s="5">
        <f t="shared" si="171"/>
        <v>5.0377975802425913E-4</v>
      </c>
      <c r="L846" s="5">
        <f t="shared" si="178"/>
        <v>5.3556322700465945E-10</v>
      </c>
      <c r="M846" s="6">
        <f t="shared" si="176"/>
        <v>4.5453237519087797E-6</v>
      </c>
      <c r="N846">
        <f t="shared" si="177"/>
        <v>2.1800000000000001E-4</v>
      </c>
      <c r="O846">
        <f t="shared" si="172"/>
        <v>0.15292357098384457</v>
      </c>
      <c r="P846">
        <f t="shared" si="179"/>
        <v>0.94320728325654257</v>
      </c>
      <c r="Q846">
        <f t="shared" si="180"/>
        <v>0.42579616210433802</v>
      </c>
      <c r="R846">
        <f t="shared" si="181"/>
        <v>0.42579616210433885</v>
      </c>
    </row>
    <row r="847" spans="6:18">
      <c r="F847">
        <f t="shared" si="173"/>
        <v>84.499999999999474</v>
      </c>
      <c r="G847">
        <f t="shared" si="174"/>
        <v>326.95114001245236</v>
      </c>
      <c r="H847">
        <f t="shared" si="169"/>
        <v>1.5292357098384457</v>
      </c>
      <c r="I847" s="4">
        <f t="shared" si="175"/>
        <v>1.9999999999999999E-6</v>
      </c>
      <c r="J847" s="5">
        <f t="shared" si="170"/>
        <v>5.4703211009173772E-7</v>
      </c>
      <c r="K847" s="5">
        <f t="shared" si="171"/>
        <v>5.0397975802425913E-4</v>
      </c>
      <c r="L847" s="5">
        <f t="shared" si="178"/>
        <v>5.3620133427031516E-10</v>
      </c>
      <c r="M847" s="6">
        <f t="shared" si="176"/>
        <v>4.5489334451715333E-6</v>
      </c>
      <c r="N847">
        <f t="shared" si="177"/>
        <v>2.1800000000000001E-4</v>
      </c>
      <c r="O847">
        <f t="shared" si="172"/>
        <v>0.15292357098384457</v>
      </c>
      <c r="P847">
        <f t="shared" si="179"/>
        <v>0.94328510344142913</v>
      </c>
      <c r="Q847">
        <f t="shared" si="180"/>
        <v>0.42573961956381279</v>
      </c>
      <c r="R847">
        <f t="shared" si="181"/>
        <v>0.42573961956381368</v>
      </c>
    </row>
    <row r="848" spans="6:18">
      <c r="F848">
        <f t="shared" si="173"/>
        <v>84.599999999999469</v>
      </c>
      <c r="G848">
        <f t="shared" si="174"/>
        <v>326.95114001245236</v>
      </c>
      <c r="H848">
        <f t="shared" si="169"/>
        <v>1.5292357098384457</v>
      </c>
      <c r="I848" s="4">
        <f t="shared" si="175"/>
        <v>1.9999999999999999E-6</v>
      </c>
      <c r="J848" s="5">
        <f t="shared" si="170"/>
        <v>5.4703211009173772E-7</v>
      </c>
      <c r="K848" s="5">
        <f t="shared" si="171"/>
        <v>5.0417975802425914E-4</v>
      </c>
      <c r="L848" s="5">
        <f t="shared" si="178"/>
        <v>5.3683994819168461E-10</v>
      </c>
      <c r="M848" s="6">
        <f t="shared" si="176"/>
        <v>4.5525445711940688E-6</v>
      </c>
      <c r="N848">
        <f t="shared" si="177"/>
        <v>2.1800000000000001E-4</v>
      </c>
      <c r="O848">
        <f t="shared" si="172"/>
        <v>0.15292357098384457</v>
      </c>
      <c r="P848">
        <f t="shared" si="179"/>
        <v>0.94336280009725126</v>
      </c>
      <c r="Q848">
        <f t="shared" si="180"/>
        <v>0.42568316677695667</v>
      </c>
      <c r="R848">
        <f t="shared" si="181"/>
        <v>0.42568316677695756</v>
      </c>
    </row>
    <row r="849" spans="6:18">
      <c r="F849">
        <f t="shared" si="173"/>
        <v>84.699999999999463</v>
      </c>
      <c r="G849">
        <f t="shared" si="174"/>
        <v>326.95114001245236</v>
      </c>
      <c r="H849">
        <f t="shared" si="169"/>
        <v>1.5292357098384457</v>
      </c>
      <c r="I849" s="4">
        <f t="shared" si="175"/>
        <v>1.9999999999999999E-6</v>
      </c>
      <c r="J849" s="5">
        <f t="shared" si="170"/>
        <v>5.4703211009173772E-7</v>
      </c>
      <c r="K849" s="5">
        <f t="shared" si="171"/>
        <v>5.0437975802425914E-4</v>
      </c>
      <c r="L849" s="5">
        <f t="shared" si="178"/>
        <v>5.3747906896982987E-10</v>
      </c>
      <c r="M849" s="6">
        <f t="shared" si="176"/>
        <v>4.5561571299763888E-6</v>
      </c>
      <c r="N849">
        <f t="shared" si="177"/>
        <v>2.1800000000000001E-4</v>
      </c>
      <c r="O849">
        <f t="shared" si="172"/>
        <v>0.15292357098384457</v>
      </c>
      <c r="P849">
        <f t="shared" si="179"/>
        <v>0.94344037346901932</v>
      </c>
      <c r="Q849">
        <f t="shared" si="180"/>
        <v>0.42562680356575044</v>
      </c>
      <c r="R849">
        <f t="shared" si="181"/>
        <v>0.42562680356575133</v>
      </c>
    </row>
    <row r="850" spans="6:18">
      <c r="F850">
        <f t="shared" si="173"/>
        <v>84.799999999999457</v>
      </c>
      <c r="G850">
        <f t="shared" si="174"/>
        <v>326.95114001245236</v>
      </c>
      <c r="H850">
        <f t="shared" si="169"/>
        <v>1.5292357098384457</v>
      </c>
      <c r="I850" s="4">
        <f t="shared" si="175"/>
        <v>1.9999999999999999E-6</v>
      </c>
      <c r="J850" s="5">
        <f t="shared" si="170"/>
        <v>5.4703211009173772E-7</v>
      </c>
      <c r="K850" s="5">
        <f t="shared" si="171"/>
        <v>5.0457975802425915E-4</v>
      </c>
      <c r="L850" s="5">
        <f t="shared" si="178"/>
        <v>5.3811869680581259E-10</v>
      </c>
      <c r="M850" s="6">
        <f t="shared" si="176"/>
        <v>4.5597711215184914E-6</v>
      </c>
      <c r="N850">
        <f t="shared" si="177"/>
        <v>2.1800000000000001E-4</v>
      </c>
      <c r="O850">
        <f t="shared" si="172"/>
        <v>0.15292357098384457</v>
      </c>
      <c r="P850">
        <f t="shared" si="179"/>
        <v>0.94351782380116</v>
      </c>
      <c r="Q850">
        <f t="shared" si="180"/>
        <v>0.42557052975259846</v>
      </c>
      <c r="R850">
        <f t="shared" si="181"/>
        <v>0.42557052975259935</v>
      </c>
    </row>
    <row r="851" spans="6:18">
      <c r="F851">
        <f t="shared" si="173"/>
        <v>84.899999999999451</v>
      </c>
      <c r="G851">
        <f t="shared" si="174"/>
        <v>326.95114001245236</v>
      </c>
      <c r="H851">
        <f t="shared" ref="H851:H855" si="182">(G851-Tf)/ml</f>
        <v>1.5292357098384457</v>
      </c>
      <c r="I851" s="4">
        <f t="shared" si="175"/>
        <v>1.9999999999999999E-6</v>
      </c>
      <c r="J851" s="5">
        <f t="shared" ref="J851:J855" si="183">Glob(H851,N851,Dl,Co,kpart)</f>
        <v>5.4703211009173772E-7</v>
      </c>
      <c r="K851" s="5">
        <f t="shared" ref="K851:K855" si="184">I850*dt+K850</f>
        <v>5.0477975802425915E-4</v>
      </c>
      <c r="L851" s="5">
        <f t="shared" si="178"/>
        <v>5.3875883190069475E-10</v>
      </c>
      <c r="M851" s="6">
        <f t="shared" si="176"/>
        <v>4.5633865458203734E-6</v>
      </c>
      <c r="N851">
        <f t="shared" si="177"/>
        <v>2.1800000000000001E-4</v>
      </c>
      <c r="O851">
        <f t="shared" ref="O851:O855" si="185">O850+(kpart*H850-O850)/L850/R850*(L850*(R851-R850)+R850*MAX(I850,J850)*M850*dt)</f>
        <v>0.15292357098384457</v>
      </c>
      <c r="P851">
        <f t="shared" si="179"/>
        <v>0.94359515133751926</v>
      </c>
      <c r="Q851">
        <f t="shared" si="180"/>
        <v>0.42551434516032743</v>
      </c>
      <c r="R851">
        <f t="shared" si="181"/>
        <v>0.42551434516032832</v>
      </c>
    </row>
    <row r="852" spans="6:18">
      <c r="F852">
        <f t="shared" si="173"/>
        <v>84.999999999999446</v>
      </c>
      <c r="G852">
        <f t="shared" si="174"/>
        <v>326.95114001245236</v>
      </c>
      <c r="H852">
        <f t="shared" si="182"/>
        <v>1.5292357098384457</v>
      </c>
      <c r="I852" s="4">
        <f t="shared" si="175"/>
        <v>1.9999999999999999E-6</v>
      </c>
      <c r="J852" s="5">
        <f t="shared" si="183"/>
        <v>5.4703211009173772E-7</v>
      </c>
      <c r="K852" s="5">
        <f t="shared" si="184"/>
        <v>5.0497975802425916E-4</v>
      </c>
      <c r="L852" s="5">
        <f t="shared" si="178"/>
        <v>5.3939947445553851E-10</v>
      </c>
      <c r="M852" s="6">
        <f t="shared" si="176"/>
        <v>4.5670034028820416E-6</v>
      </c>
      <c r="N852">
        <f t="shared" si="177"/>
        <v>2.1800000000000001E-4</v>
      </c>
      <c r="O852">
        <f t="shared" si="185"/>
        <v>0.15292357098384457</v>
      </c>
      <c r="P852">
        <f t="shared" si="179"/>
        <v>0.94367235632136293</v>
      </c>
      <c r="Q852">
        <f t="shared" si="180"/>
        <v>0.42545824961218526</v>
      </c>
      <c r="R852">
        <f t="shared" si="181"/>
        <v>0.42545824961218615</v>
      </c>
    </row>
    <row r="853" spans="6:18">
      <c r="F853">
        <f t="shared" si="173"/>
        <v>85.09999999999944</v>
      </c>
      <c r="G853">
        <f t="shared" si="174"/>
        <v>326.95114001245236</v>
      </c>
      <c r="H853">
        <f t="shared" si="182"/>
        <v>1.5292357098384457</v>
      </c>
      <c r="I853" s="4">
        <f t="shared" si="175"/>
        <v>1.9999999999999999E-6</v>
      </c>
      <c r="J853" s="5">
        <f t="shared" si="183"/>
        <v>5.4703211009173772E-7</v>
      </c>
      <c r="K853" s="5">
        <f t="shared" si="184"/>
        <v>5.0517975802425916E-4</v>
      </c>
      <c r="L853" s="5">
        <f t="shared" si="178"/>
        <v>5.4004062467140542E-10</v>
      </c>
      <c r="M853" s="6">
        <f t="shared" si="176"/>
        <v>4.5706216927034899E-6</v>
      </c>
      <c r="N853">
        <f t="shared" si="177"/>
        <v>2.1800000000000001E-4</v>
      </c>
      <c r="O853">
        <f t="shared" si="185"/>
        <v>0.15292357098384457</v>
      </c>
      <c r="P853">
        <f t="shared" si="179"/>
        <v>0.94374943899537944</v>
      </c>
      <c r="Q853">
        <f t="shared" si="180"/>
        <v>0.42540224293183987</v>
      </c>
      <c r="R853">
        <f t="shared" si="181"/>
        <v>0.42540224293184076</v>
      </c>
    </row>
    <row r="854" spans="6:18">
      <c r="F854">
        <f t="shared" si="173"/>
        <v>85.199999999999434</v>
      </c>
      <c r="G854">
        <f t="shared" si="174"/>
        <v>326.95114001245236</v>
      </c>
      <c r="H854">
        <f t="shared" si="182"/>
        <v>1.5292357098384457</v>
      </c>
      <c r="I854" s="4">
        <f t="shared" si="175"/>
        <v>1.9999999999999999E-6</v>
      </c>
      <c r="J854" s="5">
        <f t="shared" si="183"/>
        <v>5.4703211009173772E-7</v>
      </c>
      <c r="K854" s="5">
        <f t="shared" si="184"/>
        <v>5.0537975802425917E-4</v>
      </c>
      <c r="L854" s="5">
        <f t="shared" si="178"/>
        <v>5.4068228274935786E-10</v>
      </c>
      <c r="M854" s="6">
        <f t="shared" si="176"/>
        <v>4.5742414152847227E-6</v>
      </c>
      <c r="N854">
        <f t="shared" si="177"/>
        <v>2.1800000000000001E-4</v>
      </c>
      <c r="O854">
        <f t="shared" si="185"/>
        <v>0.15292357098384457</v>
      </c>
      <c r="P854">
        <f t="shared" si="179"/>
        <v>0.94382639960167969</v>
      </c>
      <c r="Q854">
        <f t="shared" si="180"/>
        <v>0.42534632494337804</v>
      </c>
      <c r="R854">
        <f t="shared" si="181"/>
        <v>0.42534632494337893</v>
      </c>
    </row>
    <row r="855" spans="6:18">
      <c r="F855">
        <f t="shared" si="173"/>
        <v>85.299999999999429</v>
      </c>
      <c r="G855">
        <f t="shared" si="174"/>
        <v>326.95114001245236</v>
      </c>
      <c r="H855">
        <f t="shared" si="182"/>
        <v>1.5292357098384457</v>
      </c>
      <c r="I855" s="4">
        <f t="shared" si="175"/>
        <v>1.9999999999999999E-6</v>
      </c>
      <c r="J855" s="5">
        <f t="shared" si="183"/>
        <v>5.4703211009173772E-7</v>
      </c>
      <c r="K855" s="5">
        <f t="shared" si="184"/>
        <v>5.0557975802425917E-4</v>
      </c>
      <c r="L855" s="5">
        <f t="shared" si="178"/>
        <v>5.4132444889045748E-10</v>
      </c>
      <c r="M855" s="6">
        <f t="shared" si="176"/>
        <v>4.5778625706257365E-6</v>
      </c>
      <c r="N855">
        <f t="shared" si="177"/>
        <v>2.1800000000000001E-4</v>
      </c>
      <c r="O855">
        <f t="shared" si="185"/>
        <v>0.15292357098384457</v>
      </c>
      <c r="P855">
        <f t="shared" si="179"/>
        <v>0.94390323838180079</v>
      </c>
      <c r="Q855">
        <f t="shared" si="180"/>
        <v>0.42529049547130426</v>
      </c>
      <c r="R855">
        <f t="shared" si="181"/>
        <v>0.4252904954713051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1:T855"/>
  <sheetViews>
    <sheetView topLeftCell="A4" workbookViewId="0">
      <selection activeCell="C10" sqref="C10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322.94499999999999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322.2268495642536</v>
      </c>
      <c r="H2">
        <f>(G2-Tf)/ml</f>
        <v>3.2164822984808596</v>
      </c>
      <c r="I2" s="4">
        <f t="shared" ref="I2:I65" si="1">we</f>
        <v>3.1E-6</v>
      </c>
      <c r="J2" s="5">
        <f>Glob(H2,N2,Dl,Co,kpart)</f>
        <v>4.3613178294572952E-7</v>
      </c>
      <c r="K2" s="5">
        <f>R0</f>
        <v>4.305541902778861E-4</v>
      </c>
      <c r="L2" s="5">
        <f>K2^3*4/3*PI()</f>
        <v>3.343274763591859E-10</v>
      </c>
      <c r="M2" s="6">
        <f t="shared" ref="M2:M65" si="2">f2_*f3_/f1_/K2*L2</f>
        <v>3.2240104357624497E-6</v>
      </c>
      <c r="N2">
        <f t="shared" ref="N2:N65" si="3">del_dl</f>
        <v>2.5799999999999998E-4</v>
      </c>
      <c r="O2">
        <f>kpart*H2</f>
        <v>0.321648229848086</v>
      </c>
      <c r="P2">
        <f>R2*O2+(1-R2)*H2</f>
        <v>2.2611870558320439</v>
      </c>
      <c r="Q2">
        <f>esi0</f>
        <v>0.33</v>
      </c>
      <c r="R2">
        <f>esi0</f>
        <v>0.33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322.2268495642536</v>
      </c>
      <c r="H3">
        <f t="shared" ref="H3:H65" si="5">(G3-Tf)/ml</f>
        <v>3.2164822984808596</v>
      </c>
      <c r="I3" s="4">
        <f t="shared" si="1"/>
        <v>3.1E-6</v>
      </c>
      <c r="J3" s="5">
        <f t="shared" ref="J3:J27" si="6">Glob(H3,N3,Dl,Co,kpart)</f>
        <v>4.3613178294572952E-7</v>
      </c>
      <c r="K3" s="5">
        <f t="shared" ref="K3:K27" si="7">I2*dt+K2</f>
        <v>4.308641902778861E-4</v>
      </c>
      <c r="L3" s="5">
        <f t="shared" ref="L3:L66" si="8">K3^3*4/3*PI()</f>
        <v>3.350501460722118E-10</v>
      </c>
      <c r="M3" s="6">
        <f t="shared" si="2"/>
        <v>3.2286546968490587E-6</v>
      </c>
      <c r="N3">
        <f t="shared" si="3"/>
        <v>2.5799999999999998E-4</v>
      </c>
      <c r="O3">
        <f t="shared" ref="O3:O27" si="9">O2+(kpart*H2-O2)/L2/R2*(L2*(R3-R2)+R2*MAX(I2,J2)*M2*dt)</f>
        <v>0.321648229848086</v>
      </c>
      <c r="P3">
        <f t="shared" ref="P3:P66" si="10">R3*O3+(1-R3)*H3</f>
        <v>2.2620718251542096</v>
      </c>
      <c r="Q3">
        <f t="shared" ref="Q3:Q66" si="11">Q2+pl/ps*Dl/N2*((Tc-Tf)/ml-Co)/H2/(1-kpart)*M2*dt/L2-Q2*3/K2*we*dt</f>
        <v>0.32969436268152558</v>
      </c>
      <c r="R3">
        <f t="shared" ref="R3:R66" si="12">esidtGeral(R2,K2,MAX(I2,J2),pl,ps,kpart,H2,(H3-H2)/dt,M2,L2,Dl,N2,Co,dt)</f>
        <v>0.32969436268152558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322.2268495642536</v>
      </c>
      <c r="H4">
        <f t="shared" si="5"/>
        <v>3.2164822984808596</v>
      </c>
      <c r="I4" s="4">
        <f t="shared" si="1"/>
        <v>3.1E-6</v>
      </c>
      <c r="J4" s="5">
        <f t="shared" si="6"/>
        <v>4.3613178294572952E-7</v>
      </c>
      <c r="K4" s="5">
        <f t="shared" si="7"/>
        <v>4.311741902778861E-4</v>
      </c>
      <c r="L4" s="5">
        <f t="shared" si="8"/>
        <v>3.3577385643274452E-10</v>
      </c>
      <c r="M4" s="6">
        <f t="shared" si="2"/>
        <v>3.2333023006108856E-6</v>
      </c>
      <c r="N4">
        <f t="shared" si="3"/>
        <v>2.5799999999999998E-4</v>
      </c>
      <c r="O4">
        <f t="shared" si="9"/>
        <v>0.321648229848086</v>
      </c>
      <c r="P4">
        <f t="shared" si="10"/>
        <v>2.2629540481659962</v>
      </c>
      <c r="Q4">
        <f t="shared" si="11"/>
        <v>0.32938960496800201</v>
      </c>
      <c r="R4">
        <f t="shared" si="12"/>
        <v>0.32938960496800196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322.2268495642536</v>
      </c>
      <c r="H5">
        <f t="shared" si="5"/>
        <v>3.2164822984808596</v>
      </c>
      <c r="I5" s="4">
        <f t="shared" si="1"/>
        <v>3.1E-6</v>
      </c>
      <c r="J5" s="5">
        <f t="shared" si="6"/>
        <v>4.3613178294572952E-7</v>
      </c>
      <c r="K5" s="5">
        <f t="shared" si="7"/>
        <v>4.314841902778861E-4</v>
      </c>
      <c r="L5" s="5">
        <f t="shared" si="8"/>
        <v>3.3649860818951364E-10</v>
      </c>
      <c r="M5" s="6">
        <f t="shared" si="2"/>
        <v>3.2379532470479316E-6</v>
      </c>
      <c r="N5">
        <f t="shared" si="3"/>
        <v>2.5799999999999998E-4</v>
      </c>
      <c r="O5">
        <f t="shared" si="9"/>
        <v>0.321648229848086</v>
      </c>
      <c r="P5">
        <f t="shared" si="10"/>
        <v>2.2638337340209698</v>
      </c>
      <c r="Q5">
        <f t="shared" si="11"/>
        <v>0.32908572369739475</v>
      </c>
      <c r="R5">
        <f t="shared" si="12"/>
        <v>0.32908572369739469</v>
      </c>
    </row>
    <row r="6" spans="1:20">
      <c r="A6" s="4" t="s">
        <v>14</v>
      </c>
      <c r="B6" s="6">
        <v>2.96</v>
      </c>
      <c r="F6">
        <f t="shared" si="4"/>
        <v>0.4</v>
      </c>
      <c r="G6">
        <f t="shared" si="0"/>
        <v>322.2268495642536</v>
      </c>
      <c r="H6">
        <f t="shared" si="5"/>
        <v>3.2164822984808596</v>
      </c>
      <c r="I6" s="4">
        <f t="shared" si="1"/>
        <v>3.1E-6</v>
      </c>
      <c r="J6" s="5">
        <f t="shared" si="6"/>
        <v>4.3613178294572952E-7</v>
      </c>
      <c r="K6" s="5">
        <f t="shared" si="7"/>
        <v>4.3179419027788611E-4</v>
      </c>
      <c r="L6" s="5">
        <f t="shared" si="8"/>
        <v>3.3722440209124877E-10</v>
      </c>
      <c r="M6" s="6">
        <f t="shared" si="2"/>
        <v>3.2426075361601971E-6</v>
      </c>
      <c r="N6">
        <f t="shared" si="3"/>
        <v>2.5799999999999998E-4</v>
      </c>
      <c r="O6">
        <f t="shared" si="9"/>
        <v>0.321648229848086</v>
      </c>
      <c r="P6">
        <f t="shared" si="10"/>
        <v>2.2647108918332366</v>
      </c>
      <c r="Q6">
        <f t="shared" si="11"/>
        <v>0.32878271572129986</v>
      </c>
      <c r="R6">
        <f t="shared" si="12"/>
        <v>0.3287827157212998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322.2268495642536</v>
      </c>
      <c r="H7">
        <f t="shared" si="5"/>
        <v>3.2164822984808596</v>
      </c>
      <c r="I7" s="4">
        <f t="shared" si="1"/>
        <v>3.1E-6</v>
      </c>
      <c r="J7" s="5">
        <f t="shared" si="6"/>
        <v>4.3613178294572952E-7</v>
      </c>
      <c r="K7" s="5">
        <f t="shared" si="7"/>
        <v>4.3210419027788611E-4</v>
      </c>
      <c r="L7" s="5">
        <f t="shared" si="8"/>
        <v>3.3795123888667926E-10</v>
      </c>
      <c r="M7" s="6">
        <f t="shared" si="2"/>
        <v>3.247265167947681E-6</v>
      </c>
      <c r="N7">
        <f t="shared" si="3"/>
        <v>2.5799999999999998E-4</v>
      </c>
      <c r="O7">
        <f t="shared" si="9"/>
        <v>0.321648229848086</v>
      </c>
      <c r="P7">
        <f t="shared" si="10"/>
        <v>2.2655855306776447</v>
      </c>
      <c r="Q7">
        <f t="shared" si="11"/>
        <v>0.3284805779048755</v>
      </c>
      <c r="R7">
        <f t="shared" si="12"/>
        <v>0.32848057790487545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322.2268495642536</v>
      </c>
      <c r="H8">
        <f t="shared" si="5"/>
        <v>3.2164822984808596</v>
      </c>
      <c r="I8" s="4">
        <f t="shared" si="1"/>
        <v>3.1E-6</v>
      </c>
      <c r="J8" s="5">
        <f t="shared" si="6"/>
        <v>4.3613178294572952E-7</v>
      </c>
      <c r="K8" s="5">
        <f t="shared" si="7"/>
        <v>4.3241419027788611E-4</v>
      </c>
      <c r="L8" s="5">
        <f t="shared" si="8"/>
        <v>3.3867911932453462E-10</v>
      </c>
      <c r="M8" s="6">
        <f t="shared" si="2"/>
        <v>3.2519261424103827E-6</v>
      </c>
      <c r="N8">
        <f t="shared" si="3"/>
        <v>2.5799999999999998E-4</v>
      </c>
      <c r="O8">
        <f t="shared" si="9"/>
        <v>0.321648229848086</v>
      </c>
      <c r="P8">
        <f t="shared" si="10"/>
        <v>2.2664576595899764</v>
      </c>
      <c r="Q8">
        <f t="shared" si="11"/>
        <v>0.32817930712677384</v>
      </c>
      <c r="R8">
        <f t="shared" si="12"/>
        <v>0.32817930712677379</v>
      </c>
    </row>
    <row r="9" spans="1:20">
      <c r="A9" s="1" t="s">
        <v>35</v>
      </c>
      <c r="B9" s="2">
        <f>Tf+ml*Co/(1-B14*(1-kpart))</f>
        <v>322.2268495642536</v>
      </c>
      <c r="C9" s="2"/>
      <c r="D9" s="3"/>
      <c r="F9">
        <f t="shared" si="4"/>
        <v>0.7</v>
      </c>
      <c r="G9">
        <f t="shared" si="0"/>
        <v>322.2268495642536</v>
      </c>
      <c r="H9">
        <f t="shared" si="5"/>
        <v>3.2164822984808596</v>
      </c>
      <c r="I9" s="4">
        <f t="shared" si="1"/>
        <v>3.1E-6</v>
      </c>
      <c r="J9" s="5">
        <f t="shared" si="6"/>
        <v>4.3613178294572952E-7</v>
      </c>
      <c r="K9" s="5">
        <f t="shared" si="7"/>
        <v>4.3272419027788611E-4</v>
      </c>
      <c r="L9" s="5">
        <f t="shared" si="8"/>
        <v>3.3940804415354447E-10</v>
      </c>
      <c r="M9" s="6">
        <f t="shared" si="2"/>
        <v>3.2565904595483049E-6</v>
      </c>
      <c r="N9">
        <f t="shared" si="3"/>
        <v>2.5799999999999998E-4</v>
      </c>
      <c r="O9">
        <f t="shared" si="9"/>
        <v>0.321648229848086</v>
      </c>
      <c r="P9">
        <f t="shared" si="10"/>
        <v>2.2673272875671509</v>
      </c>
      <c r="Q9">
        <f t="shared" si="11"/>
        <v>0.32787890027907329</v>
      </c>
      <c r="R9">
        <f t="shared" si="12"/>
        <v>0.32787890027907324</v>
      </c>
    </row>
    <row r="10" spans="1:20">
      <c r="A10" s="4" t="s">
        <v>12</v>
      </c>
      <c r="B10" s="11">
        <f>f3_*Li</f>
        <v>4.305541902778861E-4</v>
      </c>
      <c r="C10" s="5"/>
      <c r="D10" s="6"/>
      <c r="F10">
        <f t="shared" si="4"/>
        <v>0.79999999999999993</v>
      </c>
      <c r="G10">
        <f t="shared" si="0"/>
        <v>322.2268495642536</v>
      </c>
      <c r="H10">
        <f t="shared" si="5"/>
        <v>3.2164822984808596</v>
      </c>
      <c r="I10" s="4">
        <f t="shared" si="1"/>
        <v>3.1E-6</v>
      </c>
      <c r="J10" s="5">
        <f t="shared" si="6"/>
        <v>4.3613178294572952E-7</v>
      </c>
      <c r="K10" s="5">
        <f t="shared" si="7"/>
        <v>4.3303419027788611E-4</v>
      </c>
      <c r="L10" s="5">
        <f t="shared" si="8"/>
        <v>3.4013801412243812E-10</v>
      </c>
      <c r="M10" s="6">
        <f t="shared" si="2"/>
        <v>3.2612581193614449E-6</v>
      </c>
      <c r="N10">
        <f t="shared" si="3"/>
        <v>2.5799999999999998E-4</v>
      </c>
      <c r="O10">
        <f t="shared" si="9"/>
        <v>0.321648229848086</v>
      </c>
      <c r="P10">
        <f t="shared" si="10"/>
        <v>2.2681944235674116</v>
      </c>
      <c r="Q10">
        <f t="shared" si="11"/>
        <v>0.32757935426721119</v>
      </c>
      <c r="R10">
        <f t="shared" si="12"/>
        <v>0.32757935426721113</v>
      </c>
    </row>
    <row r="11" spans="1:20">
      <c r="A11" s="4" t="s">
        <v>16</v>
      </c>
      <c r="B11" s="11">
        <v>2.5799999999999998E-4</v>
      </c>
      <c r="C11" s="5"/>
      <c r="D11" s="6"/>
      <c r="F11">
        <f t="shared" si="4"/>
        <v>0.89999999999999991</v>
      </c>
      <c r="G11">
        <f t="shared" si="0"/>
        <v>322.2268495642536</v>
      </c>
      <c r="H11">
        <f t="shared" si="5"/>
        <v>3.2164822984808596</v>
      </c>
      <c r="I11" s="4">
        <f t="shared" si="1"/>
        <v>3.1E-6</v>
      </c>
      <c r="J11" s="5">
        <f t="shared" si="6"/>
        <v>4.3613178294572952E-7</v>
      </c>
      <c r="K11" s="5">
        <f t="shared" si="7"/>
        <v>4.3334419027788612E-4</v>
      </c>
      <c r="L11" s="5">
        <f t="shared" si="8"/>
        <v>3.4086902997994511E-10</v>
      </c>
      <c r="M11" s="6">
        <f t="shared" si="2"/>
        <v>3.2659291218498032E-6</v>
      </c>
      <c r="N11">
        <f t="shared" si="3"/>
        <v>2.5799999999999998E-4</v>
      </c>
      <c r="O11">
        <f t="shared" si="9"/>
        <v>0.321648229848086</v>
      </c>
      <c r="P11">
        <f t="shared" si="10"/>
        <v>2.2690590765105281</v>
      </c>
      <c r="Q11">
        <f t="shared" si="11"/>
        <v>0.32728066600991684</v>
      </c>
      <c r="R11">
        <f t="shared" si="12"/>
        <v>0.32728066600991679</v>
      </c>
    </row>
    <row r="12" spans="1:20">
      <c r="A12" s="1" t="s">
        <v>10</v>
      </c>
      <c r="B12" s="2">
        <f>Tliq-dTtotal</f>
        <v>322.12507756425356</v>
      </c>
      <c r="C12" s="2" t="s">
        <v>36</v>
      </c>
      <c r="D12" s="3">
        <f>D14+D15</f>
        <v>0.81992243574641943</v>
      </c>
      <c r="F12">
        <f t="shared" si="4"/>
        <v>0.99999999999999989</v>
      </c>
      <c r="G12">
        <f t="shared" si="0"/>
        <v>322.2268495642536</v>
      </c>
      <c r="H12">
        <f t="shared" si="5"/>
        <v>3.2164822984808596</v>
      </c>
      <c r="I12" s="4">
        <f t="shared" si="1"/>
        <v>3.1E-6</v>
      </c>
      <c r="J12" s="5">
        <f t="shared" si="6"/>
        <v>4.3613178294572952E-7</v>
      </c>
      <c r="K12" s="5">
        <f t="shared" si="7"/>
        <v>4.3365419027788612E-4</v>
      </c>
      <c r="L12" s="5">
        <f t="shared" si="8"/>
        <v>3.4160109247479503E-10</v>
      </c>
      <c r="M12" s="6">
        <f t="shared" si="2"/>
        <v>3.2706034670133811E-6</v>
      </c>
      <c r="N12">
        <f t="shared" si="3"/>
        <v>2.5799999999999998E-4</v>
      </c>
      <c r="O12">
        <f t="shared" si="9"/>
        <v>0.321648229848086</v>
      </c>
      <c r="P12">
        <f t="shared" si="10"/>
        <v>2.2699212552779811</v>
      </c>
      <c r="Q12">
        <f t="shared" si="11"/>
        <v>0.326982832439145</v>
      </c>
      <c r="R12">
        <f t="shared" si="12"/>
        <v>0.32698283243914494</v>
      </c>
    </row>
    <row r="13" spans="1:20">
      <c r="A13" s="9" t="s">
        <v>40</v>
      </c>
      <c r="B13" s="14">
        <v>1.56E-3</v>
      </c>
      <c r="C13" s="12" t="s">
        <v>41</v>
      </c>
      <c r="D13" s="10">
        <v>0.33</v>
      </c>
      <c r="F13">
        <f t="shared" si="4"/>
        <v>1.0999999999999999</v>
      </c>
      <c r="G13">
        <f t="shared" si="0"/>
        <v>322.2268495642536</v>
      </c>
      <c r="H13">
        <f t="shared" si="5"/>
        <v>3.2164822984808596</v>
      </c>
      <c r="I13" s="4">
        <f t="shared" si="1"/>
        <v>3.1E-6</v>
      </c>
      <c r="J13" s="5">
        <f t="shared" si="6"/>
        <v>4.3613178294572952E-7</v>
      </c>
      <c r="K13" s="5">
        <f t="shared" si="7"/>
        <v>4.3396419027788612E-4</v>
      </c>
      <c r="L13" s="5">
        <f t="shared" si="8"/>
        <v>3.4233420235571727E-10</v>
      </c>
      <c r="M13" s="6">
        <f t="shared" si="2"/>
        <v>3.2752811548521772E-6</v>
      </c>
      <c r="N13">
        <f t="shared" si="3"/>
        <v>2.5799999999999998E-4</v>
      </c>
      <c r="O13">
        <f t="shared" si="9"/>
        <v>0.321648229848086</v>
      </c>
      <c r="P13">
        <f t="shared" si="10"/>
        <v>2.2707809687131588</v>
      </c>
      <c r="Q13">
        <f t="shared" si="11"/>
        <v>0.3266858505000097</v>
      </c>
      <c r="R13">
        <f t="shared" si="12"/>
        <v>0.32668585050000964</v>
      </c>
    </row>
    <row r="14" spans="1:20">
      <c r="A14" s="1" t="s">
        <v>32</v>
      </c>
      <c r="B14" s="2">
        <v>8.8599999999999998E-2</v>
      </c>
      <c r="C14" s="2" t="s">
        <v>22</v>
      </c>
      <c r="D14" s="3">
        <f>kpart*(ml*Co*(1-1/kpart))*omegaC/(1-(1-kpart)*omegaC)</f>
        <v>0.71815043574641946</v>
      </c>
      <c r="F14">
        <f t="shared" si="4"/>
        <v>1.2</v>
      </c>
      <c r="G14">
        <f t="shared" si="0"/>
        <v>322.2268495642536</v>
      </c>
      <c r="H14">
        <f t="shared" si="5"/>
        <v>3.2164822984808596</v>
      </c>
      <c r="I14" s="4">
        <f t="shared" si="1"/>
        <v>3.1E-6</v>
      </c>
      <c r="J14" s="5">
        <f t="shared" si="6"/>
        <v>4.3613178294572952E-7</v>
      </c>
      <c r="K14" s="5">
        <f t="shared" si="7"/>
        <v>4.3427419027788612E-4</v>
      </c>
      <c r="L14" s="5">
        <f t="shared" si="8"/>
        <v>3.4306836037144149E-10</v>
      </c>
      <c r="M14" s="6">
        <f t="shared" si="2"/>
        <v>3.279962185366193E-6</v>
      </c>
      <c r="N14">
        <f t="shared" si="3"/>
        <v>2.5799999999999998E-4</v>
      </c>
      <c r="O14">
        <f t="shared" si="9"/>
        <v>0.321648229848086</v>
      </c>
      <c r="P14">
        <f t="shared" si="10"/>
        <v>2.2716382256215453</v>
      </c>
      <c r="Q14">
        <f t="shared" si="11"/>
        <v>0.32638971715071841</v>
      </c>
      <c r="R14">
        <f t="shared" si="12"/>
        <v>0.32638971715071835</v>
      </c>
    </row>
    <row r="15" spans="1:20">
      <c r="A15" s="9" t="s">
        <v>37</v>
      </c>
      <c r="B15" s="12">
        <v>4.4000000000000003E-3</v>
      </c>
      <c r="C15" s="12" t="s">
        <v>38</v>
      </c>
      <c r="D15" s="10">
        <f>Lf_c*omegaT</f>
        <v>0.101772</v>
      </c>
      <c r="F15">
        <f t="shared" si="4"/>
        <v>1.3</v>
      </c>
      <c r="G15">
        <f t="shared" si="0"/>
        <v>322.2268495642536</v>
      </c>
      <c r="H15">
        <f t="shared" si="5"/>
        <v>3.2164822984808596</v>
      </c>
      <c r="I15" s="4">
        <f t="shared" si="1"/>
        <v>3.1E-6</v>
      </c>
      <c r="J15" s="5">
        <f t="shared" si="6"/>
        <v>4.3613178294572952E-7</v>
      </c>
      <c r="K15" s="5">
        <f t="shared" si="7"/>
        <v>4.3458419027788612E-4</v>
      </c>
      <c r="L15" s="5">
        <f t="shared" si="8"/>
        <v>3.4380356727069696E-10</v>
      </c>
      <c r="M15" s="6">
        <f t="shared" si="2"/>
        <v>3.2846465585554266E-6</v>
      </c>
      <c r="N15">
        <f t="shared" si="3"/>
        <v>2.5799999999999998E-4</v>
      </c>
      <c r="O15">
        <f t="shared" si="9"/>
        <v>0.321648229848086</v>
      </c>
      <c r="P15">
        <f t="shared" si="10"/>
        <v>2.2724930347709122</v>
      </c>
      <c r="Q15">
        <f t="shared" si="11"/>
        <v>0.3260944293625066</v>
      </c>
      <c r="R15">
        <f t="shared" si="12"/>
        <v>0.32609442936250654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322.2268495642536</v>
      </c>
      <c r="H16">
        <f t="shared" si="5"/>
        <v>3.2164822984808596</v>
      </c>
      <c r="I16" s="4">
        <f t="shared" si="1"/>
        <v>3.1E-6</v>
      </c>
      <c r="J16" s="5">
        <f t="shared" si="6"/>
        <v>4.3613178294572952E-7</v>
      </c>
      <c r="K16" s="5">
        <f t="shared" si="7"/>
        <v>4.3489419027788613E-4</v>
      </c>
      <c r="L16" s="5">
        <f t="shared" si="8"/>
        <v>3.4453982380221329E-10</v>
      </c>
      <c r="M16" s="6">
        <f t="shared" si="2"/>
        <v>3.2893342744198793E-6</v>
      </c>
      <c r="N16">
        <f t="shared" si="3"/>
        <v>2.5799999999999998E-4</v>
      </c>
      <c r="O16">
        <f t="shared" si="9"/>
        <v>0.321648229848086</v>
      </c>
      <c r="P16">
        <f t="shared" si="10"/>
        <v>2.2733454048915038</v>
      </c>
      <c r="Q16">
        <f t="shared" si="11"/>
        <v>0.32579998411957273</v>
      </c>
      <c r="R16">
        <f t="shared" si="12"/>
        <v>0.32579998411957267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322.2268495642536</v>
      </c>
      <c r="H17">
        <f t="shared" si="5"/>
        <v>3.2164822984808596</v>
      </c>
      <c r="I17" s="4">
        <f t="shared" si="1"/>
        <v>3.1E-6</v>
      </c>
      <c r="J17" s="5">
        <f t="shared" si="6"/>
        <v>4.3613178294572952E-7</v>
      </c>
      <c r="K17" s="5">
        <f t="shared" si="7"/>
        <v>4.3520419027788613E-4</v>
      </c>
      <c r="L17" s="5">
        <f t="shared" si="8"/>
        <v>3.4527713071472004E-10</v>
      </c>
      <c r="M17" s="6">
        <f t="shared" si="2"/>
        <v>3.2940253329595517E-6</v>
      </c>
      <c r="N17">
        <f t="shared" si="3"/>
        <v>2.5799999999999998E-4</v>
      </c>
      <c r="O17">
        <f t="shared" si="9"/>
        <v>0.321648229848086</v>
      </c>
      <c r="P17">
        <f t="shared" si="10"/>
        <v>2.2741953446762277</v>
      </c>
      <c r="Q17">
        <f t="shared" si="11"/>
        <v>0.32550637841901353</v>
      </c>
      <c r="R17">
        <f t="shared" si="12"/>
        <v>0.32550637841901348</v>
      </c>
    </row>
    <row r="18" spans="1:18">
      <c r="A18" s="1" t="s">
        <v>24</v>
      </c>
      <c r="B18" s="2">
        <f>1.048-0.000553*(T0-273.3)</f>
        <v>1.0209997321069679</v>
      </c>
      <c r="C18" s="2"/>
      <c r="D18" s="3"/>
      <c r="F18">
        <f t="shared" si="4"/>
        <v>1.6000000000000003</v>
      </c>
      <c r="G18">
        <f t="shared" si="0"/>
        <v>322.2268495642536</v>
      </c>
      <c r="H18">
        <f t="shared" si="5"/>
        <v>3.2164822984808596</v>
      </c>
      <c r="I18" s="4">
        <f t="shared" si="1"/>
        <v>3.1E-6</v>
      </c>
      <c r="J18" s="5">
        <f t="shared" si="6"/>
        <v>4.3613178294572952E-7</v>
      </c>
      <c r="K18" s="5">
        <f t="shared" si="7"/>
        <v>4.3551419027788613E-4</v>
      </c>
      <c r="L18" s="5">
        <f t="shared" si="8"/>
        <v>3.4601548875694651E-10</v>
      </c>
      <c r="M18" s="6">
        <f t="shared" si="2"/>
        <v>3.2987197341744414E-6</v>
      </c>
      <c r="N18">
        <f t="shared" si="3"/>
        <v>2.5799999999999998E-4</v>
      </c>
      <c r="O18">
        <f t="shared" si="9"/>
        <v>0.321648229848086</v>
      </c>
      <c r="P18">
        <f t="shared" si="10"/>
        <v>2.2750428627808374</v>
      </c>
      <c r="Q18">
        <f t="shared" si="11"/>
        <v>0.32521360927075971</v>
      </c>
      <c r="R18">
        <f t="shared" si="12"/>
        <v>0.32521360927075965</v>
      </c>
    </row>
    <row r="19" spans="1:18">
      <c r="A19" s="4" t="s">
        <v>25</v>
      </c>
      <c r="B19" s="5">
        <f>1.0334-(0.000781+0.00000304*Co)*(T0-273.3)-0.002114*Co-0.000014*Co^2</f>
        <v>0.9884481644443639</v>
      </c>
      <c r="C19" s="5"/>
      <c r="D19" s="6"/>
      <c r="F19">
        <f t="shared" si="4"/>
        <v>1.7000000000000004</v>
      </c>
      <c r="G19">
        <f t="shared" si="0"/>
        <v>322.2268495642536</v>
      </c>
      <c r="H19">
        <f t="shared" si="5"/>
        <v>3.2164822984808596</v>
      </c>
      <c r="I19" s="4">
        <f t="shared" si="1"/>
        <v>3.1E-6</v>
      </c>
      <c r="J19" s="5">
        <f t="shared" si="6"/>
        <v>4.3613178294572952E-7</v>
      </c>
      <c r="K19" s="5">
        <f t="shared" si="7"/>
        <v>4.3582419027788613E-4</v>
      </c>
      <c r="L19" s="5">
        <f t="shared" si="8"/>
        <v>3.4675489867762237E-10</v>
      </c>
      <c r="M19" s="6">
        <f t="shared" si="2"/>
        <v>3.3034174780645508E-6</v>
      </c>
      <c r="N19">
        <f t="shared" si="3"/>
        <v>2.5799999999999998E-4</v>
      </c>
      <c r="O19">
        <f t="shared" si="9"/>
        <v>0.321648229848086</v>
      </c>
      <c r="P19">
        <f t="shared" si="10"/>
        <v>2.2758879678241204</v>
      </c>
      <c r="Q19">
        <f t="shared" si="11"/>
        <v>0.32492167369751201</v>
      </c>
      <c r="R19">
        <f t="shared" si="12"/>
        <v>0.32492167369751196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322.2268495642536</v>
      </c>
      <c r="H20">
        <f t="shared" si="5"/>
        <v>3.2164822984808596</v>
      </c>
      <c r="I20" s="4">
        <f t="shared" si="1"/>
        <v>3.1E-6</v>
      </c>
      <c r="J20" s="5">
        <f t="shared" si="6"/>
        <v>4.3613178294572952E-7</v>
      </c>
      <c r="K20" s="5">
        <f t="shared" si="7"/>
        <v>4.3613419027788613E-4</v>
      </c>
      <c r="L20" s="5">
        <f t="shared" si="8"/>
        <v>3.4749536122547702E-10</v>
      </c>
      <c r="M20" s="6">
        <f t="shared" si="2"/>
        <v>3.3081185646298788E-6</v>
      </c>
      <c r="N20">
        <f t="shared" si="3"/>
        <v>2.5799999999999998E-4</v>
      </c>
      <c r="O20">
        <f t="shared" si="9"/>
        <v>0.321648229848086</v>
      </c>
      <c r="P20">
        <f t="shared" si="10"/>
        <v>2.2767306683880819</v>
      </c>
      <c r="Q20">
        <f t="shared" si="11"/>
        <v>0.32463056873467772</v>
      </c>
      <c r="R20">
        <f t="shared" si="12"/>
        <v>0.3246305687346776</v>
      </c>
    </row>
    <row r="21" spans="1:18">
      <c r="A21" s="1" t="s">
        <v>26</v>
      </c>
      <c r="B21" s="2">
        <f>C21/180*PI()</f>
        <v>0.54105206811824214</v>
      </c>
      <c r="C21" s="2">
        <v>31</v>
      </c>
      <c r="D21" s="3" t="s">
        <v>34</v>
      </c>
      <c r="F21">
        <f t="shared" si="4"/>
        <v>1.9000000000000006</v>
      </c>
      <c r="G21">
        <f t="shared" si="0"/>
        <v>322.2268495642536</v>
      </c>
      <c r="H21">
        <f t="shared" si="5"/>
        <v>3.2164822984808596</v>
      </c>
      <c r="I21" s="4">
        <f t="shared" si="1"/>
        <v>3.1E-6</v>
      </c>
      <c r="J21" s="5">
        <f t="shared" si="6"/>
        <v>4.3613178294572952E-7</v>
      </c>
      <c r="K21" s="5">
        <f t="shared" si="7"/>
        <v>4.3644419027788614E-4</v>
      </c>
      <c r="L21" s="5">
        <f t="shared" si="8"/>
        <v>3.4823687714924003E-10</v>
      </c>
      <c r="M21" s="6">
        <f t="shared" si="2"/>
        <v>3.3128229938704256E-6</v>
      </c>
      <c r="N21">
        <f t="shared" si="3"/>
        <v>2.5799999999999998E-4</v>
      </c>
      <c r="O21">
        <f t="shared" si="9"/>
        <v>0.321648229848086</v>
      </c>
      <c r="P21">
        <f t="shared" si="10"/>
        <v>2.2775709730181242</v>
      </c>
      <c r="Q21">
        <f t="shared" si="11"/>
        <v>0.32434029143030713</v>
      </c>
      <c r="R21">
        <f t="shared" si="12"/>
        <v>0.32434029143030702</v>
      </c>
    </row>
    <row r="22" spans="1:18">
      <c r="A22" s="4" t="s">
        <v>27</v>
      </c>
      <c r="B22" s="5">
        <f>B25^2*B26+5*B25^3/6</f>
        <v>8.8063973062800782E-2</v>
      </c>
      <c r="C22" s="5"/>
      <c r="D22" s="6"/>
      <c r="F22">
        <f t="shared" si="4"/>
        <v>2.0000000000000004</v>
      </c>
      <c r="G22">
        <f t="shared" si="0"/>
        <v>322.2268495642536</v>
      </c>
      <c r="H22">
        <f t="shared" si="5"/>
        <v>3.2164822984808596</v>
      </c>
      <c r="I22" s="4">
        <f t="shared" si="1"/>
        <v>3.1E-6</v>
      </c>
      <c r="J22" s="5">
        <f t="shared" si="6"/>
        <v>4.3613178294572952E-7</v>
      </c>
      <c r="K22" s="5">
        <f t="shared" si="7"/>
        <v>4.3675419027788614E-4</v>
      </c>
      <c r="L22" s="5">
        <f t="shared" si="8"/>
        <v>3.4897944719764087E-10</v>
      </c>
      <c r="M22" s="6">
        <f t="shared" si="2"/>
        <v>3.3175307657861915E-6</v>
      </c>
      <c r="N22">
        <f t="shared" si="3"/>
        <v>2.5799999999999998E-4</v>
      </c>
      <c r="O22">
        <f t="shared" si="9"/>
        <v>0.321648229848086</v>
      </c>
      <c r="P22">
        <f t="shared" si="10"/>
        <v>2.2784088902232353</v>
      </c>
      <c r="Q22">
        <f t="shared" si="11"/>
        <v>0.32405083884503105</v>
      </c>
      <c r="R22">
        <f t="shared" si="12"/>
        <v>0.32405083884503094</v>
      </c>
    </row>
    <row r="23" spans="1:18">
      <c r="A23" s="4" t="s">
        <v>28</v>
      </c>
      <c r="B23" s="5">
        <f>6*B25*SQRT(2*B26^2+B25^2/4)+B25^2*SQRT(3)</f>
        <v>1.3247906129858849</v>
      </c>
      <c r="C23" s="5"/>
      <c r="D23" s="6"/>
      <c r="F23">
        <f t="shared" si="4"/>
        <v>2.1000000000000005</v>
      </c>
      <c r="G23">
        <f t="shared" si="0"/>
        <v>322.2268495642536</v>
      </c>
      <c r="H23">
        <f t="shared" si="5"/>
        <v>3.2164822984808596</v>
      </c>
      <c r="I23" s="4">
        <f t="shared" si="1"/>
        <v>3.1E-6</v>
      </c>
      <c r="J23" s="5">
        <f t="shared" si="6"/>
        <v>4.3613178294572952E-7</v>
      </c>
      <c r="K23" s="5">
        <f t="shared" si="7"/>
        <v>4.3706419027788614E-4</v>
      </c>
      <c r="L23" s="5">
        <f t="shared" si="8"/>
        <v>3.4972307211940897E-10</v>
      </c>
      <c r="M23" s="6">
        <f t="shared" si="2"/>
        <v>3.3222418803771753E-6</v>
      </c>
      <c r="N23">
        <f t="shared" si="3"/>
        <v>2.5799999999999998E-4</v>
      </c>
      <c r="O23">
        <f t="shared" si="9"/>
        <v>0.321648229848086</v>
      </c>
      <c r="P23">
        <f t="shared" si="10"/>
        <v>2.2792444284761637</v>
      </c>
      <c r="Q23">
        <f t="shared" si="11"/>
        <v>0.32376220805199818</v>
      </c>
      <c r="R23">
        <f t="shared" si="12"/>
        <v>0.32376220805199807</v>
      </c>
    </row>
    <row r="24" spans="1:18">
      <c r="A24" s="4" t="s">
        <v>29</v>
      </c>
      <c r="B24" s="5">
        <f>(3*B22/4/PI())^(1/3)</f>
        <v>0.27599627581915775</v>
      </c>
      <c r="C24" s="5"/>
      <c r="D24" s="6"/>
      <c r="F24">
        <f t="shared" si="4"/>
        <v>2.2000000000000006</v>
      </c>
      <c r="G24">
        <f t="shared" si="0"/>
        <v>322.2268495642536</v>
      </c>
      <c r="H24">
        <f t="shared" si="5"/>
        <v>3.2164822984808596</v>
      </c>
      <c r="I24" s="4">
        <f t="shared" si="1"/>
        <v>3.1E-6</v>
      </c>
      <c r="J24" s="5">
        <f t="shared" si="6"/>
        <v>4.3613178294572952E-7</v>
      </c>
      <c r="K24" s="5">
        <f t="shared" si="7"/>
        <v>4.3737419027788614E-4</v>
      </c>
      <c r="L24" s="5">
        <f t="shared" si="8"/>
        <v>3.5046775266327387E-10</v>
      </c>
      <c r="M24" s="6">
        <f t="shared" si="2"/>
        <v>3.3269563376433787E-6</v>
      </c>
      <c r="N24">
        <f t="shared" si="3"/>
        <v>2.5799999999999998E-4</v>
      </c>
      <c r="O24">
        <f t="shared" si="9"/>
        <v>0.321648229848086</v>
      </c>
      <c r="P24">
        <f t="shared" si="10"/>
        <v>2.2800775962136006</v>
      </c>
      <c r="Q24">
        <f t="shared" si="11"/>
        <v>0.32347439613681278</v>
      </c>
      <c r="R24">
        <f t="shared" si="12"/>
        <v>0.32347439613681273</v>
      </c>
    </row>
    <row r="25" spans="1:18">
      <c r="A25" s="4" t="s">
        <v>30</v>
      </c>
      <c r="B25" s="5">
        <f>TAN(B21)/(1+TAN(B21))</f>
        <v>0.37533599857840966</v>
      </c>
      <c r="C25" s="5"/>
      <c r="D25" s="6"/>
      <c r="F25">
        <f t="shared" si="4"/>
        <v>2.3000000000000007</v>
      </c>
      <c r="G25">
        <f t="shared" si="0"/>
        <v>322.2268495642536</v>
      </c>
      <c r="H25">
        <f t="shared" si="5"/>
        <v>3.2164822984808596</v>
      </c>
      <c r="I25" s="4">
        <f t="shared" si="1"/>
        <v>3.1E-6</v>
      </c>
      <c r="J25" s="5">
        <f t="shared" si="6"/>
        <v>4.3613178294572952E-7</v>
      </c>
      <c r="K25" s="5">
        <f t="shared" si="7"/>
        <v>4.3768419027788615E-4</v>
      </c>
      <c r="L25" s="5">
        <f t="shared" si="8"/>
        <v>3.5121348957796512E-10</v>
      </c>
      <c r="M25" s="6">
        <f t="shared" si="2"/>
        <v>3.3316741375848008E-6</v>
      </c>
      <c r="N25">
        <f t="shared" si="3"/>
        <v>2.5799999999999998E-4</v>
      </c>
      <c r="O25">
        <f t="shared" si="9"/>
        <v>0.321648229848086</v>
      </c>
      <c r="P25">
        <f t="shared" si="10"/>
        <v>2.2809084018363603</v>
      </c>
      <c r="Q25">
        <f t="shared" si="11"/>
        <v>0.32318740019747316</v>
      </c>
      <c r="R25">
        <f t="shared" si="12"/>
        <v>0.32318740019747311</v>
      </c>
    </row>
    <row r="26" spans="1:18">
      <c r="A26" s="4" t="s">
        <v>31</v>
      </c>
      <c r="B26" s="5">
        <f>1/2/(1+TAN(B21))</f>
        <v>0.3123320007107952</v>
      </c>
      <c r="C26" s="5"/>
      <c r="D26" s="6"/>
      <c r="F26">
        <f t="shared" si="4"/>
        <v>2.4000000000000008</v>
      </c>
      <c r="G26">
        <f t="shared" si="0"/>
        <v>322.2268495642536</v>
      </c>
      <c r="H26">
        <f t="shared" si="5"/>
        <v>3.2164822984808596</v>
      </c>
      <c r="I26" s="4">
        <f t="shared" si="1"/>
        <v>3.1E-6</v>
      </c>
      <c r="J26" s="5">
        <f t="shared" si="6"/>
        <v>4.3613178294572952E-7</v>
      </c>
      <c r="K26" s="5">
        <f t="shared" si="7"/>
        <v>4.3799419027788615E-4</v>
      </c>
      <c r="L26" s="5">
        <f t="shared" si="8"/>
        <v>3.5196028361221212E-10</v>
      </c>
      <c r="M26" s="6">
        <f t="shared" si="2"/>
        <v>3.3363952802014416E-6</v>
      </c>
      <c r="N26">
        <f t="shared" si="3"/>
        <v>2.5799999999999998E-4</v>
      </c>
      <c r="O26">
        <f t="shared" si="9"/>
        <v>0.321648229848086</v>
      </c>
      <c r="P26">
        <f t="shared" si="10"/>
        <v>2.2817368537095555</v>
      </c>
      <c r="Q26">
        <f t="shared" si="11"/>
        <v>0.32290121734431004</v>
      </c>
      <c r="R26">
        <f t="shared" si="12"/>
        <v>0.32290121734430999</v>
      </c>
    </row>
    <row r="27" spans="1:18">
      <c r="A27" s="4" t="s">
        <v>33</v>
      </c>
      <c r="B27" s="5">
        <f>f2_*f3_/f1_</f>
        <v>4.1519507093273846</v>
      </c>
      <c r="C27" s="5"/>
      <c r="D27" s="6"/>
      <c r="F27">
        <f t="shared" si="4"/>
        <v>2.5000000000000009</v>
      </c>
      <c r="G27">
        <f t="shared" si="0"/>
        <v>322.2268495642536</v>
      </c>
      <c r="H27">
        <f t="shared" si="5"/>
        <v>3.2164822984808596</v>
      </c>
      <c r="I27" s="4">
        <f t="shared" si="1"/>
        <v>3.1E-6</v>
      </c>
      <c r="J27" s="5">
        <f t="shared" si="6"/>
        <v>4.3613178294572952E-7</v>
      </c>
      <c r="K27" s="5">
        <f t="shared" si="7"/>
        <v>4.3830419027788615E-4</v>
      </c>
      <c r="L27" s="5">
        <f t="shared" si="8"/>
        <v>3.5270813551474445E-10</v>
      </c>
      <c r="M27" s="6">
        <f t="shared" si="2"/>
        <v>3.3411197654933019E-6</v>
      </c>
      <c r="N27">
        <f t="shared" si="3"/>
        <v>2.5799999999999998E-4</v>
      </c>
      <c r="O27">
        <f t="shared" si="9"/>
        <v>0.321648229848086</v>
      </c>
      <c r="P27">
        <f t="shared" si="10"/>
        <v>2.2825629601627755</v>
      </c>
      <c r="Q27">
        <f t="shared" si="11"/>
        <v>0.32261584469992549</v>
      </c>
      <c r="R27">
        <f t="shared" si="12"/>
        <v>0.32261584469992544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322.2268495642536</v>
      </c>
      <c r="H28">
        <f t="shared" si="5"/>
        <v>3.2164822984808596</v>
      </c>
      <c r="I28" s="4">
        <f t="shared" si="1"/>
        <v>3.1E-6</v>
      </c>
      <c r="J28" s="5">
        <f t="shared" ref="J28:J82" si="14">Glob(H28,N28,Dl,Co,kpart)</f>
        <v>4.3613178294572952E-7</v>
      </c>
      <c r="K28" s="5">
        <f t="shared" ref="K28:K82" si="15">I27*dt+K27</f>
        <v>4.3861419027788615E-4</v>
      </c>
      <c r="L28" s="5">
        <f t="shared" si="8"/>
        <v>3.5345704603429145E-10</v>
      </c>
      <c r="M28" s="6">
        <f t="shared" si="2"/>
        <v>3.3458475934603797E-6</v>
      </c>
      <c r="N28">
        <f t="shared" si="3"/>
        <v>2.5799999999999998E-4</v>
      </c>
      <c r="O28">
        <f t="shared" ref="O28:O82" si="16">O27+(kpart*H27-O27)/L27/R27*(L27*(R28-R27)+R27*MAX(I27,J27)*M27*dt)</f>
        <v>0.321648229848086</v>
      </c>
      <c r="P28">
        <f t="shared" si="10"/>
        <v>2.2833867294902626</v>
      </c>
      <c r="Q28">
        <f t="shared" si="11"/>
        <v>0.3223312793991322</v>
      </c>
      <c r="R28">
        <f t="shared" si="12"/>
        <v>0.32233127939913214</v>
      </c>
    </row>
    <row r="29" spans="1:18">
      <c r="A29" s="1" t="s">
        <v>7</v>
      </c>
      <c r="B29" s="13">
        <v>3.1E-6</v>
      </c>
      <c r="C29" s="2"/>
      <c r="D29" s="3"/>
      <c r="F29">
        <f t="shared" si="13"/>
        <v>2.7000000000000011</v>
      </c>
      <c r="G29">
        <f t="shared" si="0"/>
        <v>322.2268495642536</v>
      </c>
      <c r="H29">
        <f t="shared" si="5"/>
        <v>3.2164822984808596</v>
      </c>
      <c r="I29" s="4">
        <f t="shared" si="1"/>
        <v>3.1E-6</v>
      </c>
      <c r="J29" s="5">
        <f t="shared" si="14"/>
        <v>4.3613178294572952E-7</v>
      </c>
      <c r="K29" s="5">
        <f t="shared" si="15"/>
        <v>4.3892419027788615E-4</v>
      </c>
      <c r="L29" s="5">
        <f t="shared" si="8"/>
        <v>3.5420701591958279E-10</v>
      </c>
      <c r="M29" s="6">
        <f t="shared" si="2"/>
        <v>3.3505787641026767E-6</v>
      </c>
      <c r="N29">
        <f t="shared" si="3"/>
        <v>2.5799999999999998E-4</v>
      </c>
      <c r="O29">
        <f t="shared" si="16"/>
        <v>0.321648229848086</v>
      </c>
      <c r="P29">
        <f t="shared" si="10"/>
        <v>2.2842081699510861</v>
      </c>
      <c r="Q29">
        <f t="shared" si="11"/>
        <v>0.32204751858889297</v>
      </c>
      <c r="R29">
        <f t="shared" si="12"/>
        <v>0.32204751858889297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322.2268495642536</v>
      </c>
      <c r="H30">
        <f t="shared" si="5"/>
        <v>3.2164822984808596</v>
      </c>
      <c r="I30" s="4">
        <f t="shared" si="1"/>
        <v>3.1E-6</v>
      </c>
      <c r="J30" s="5">
        <f t="shared" si="14"/>
        <v>4.3613178294572952E-7</v>
      </c>
      <c r="K30" s="5">
        <f t="shared" si="15"/>
        <v>4.3923419027788616E-4</v>
      </c>
      <c r="L30" s="5">
        <f t="shared" si="8"/>
        <v>3.5495804591934788E-10</v>
      </c>
      <c r="M30" s="6">
        <f t="shared" si="2"/>
        <v>3.3553132774201928E-6</v>
      </c>
      <c r="N30">
        <f t="shared" si="3"/>
        <v>2.5799999999999998E-4</v>
      </c>
      <c r="O30">
        <f t="shared" si="16"/>
        <v>0.321648229848086</v>
      </c>
      <c r="P30">
        <f t="shared" si="10"/>
        <v>2.2850272897693151</v>
      </c>
      <c r="Q30">
        <f t="shared" si="11"/>
        <v>0.32176455942826088</v>
      </c>
      <c r="R30">
        <f t="shared" si="12"/>
        <v>0.32176455942826093</v>
      </c>
    </row>
    <row r="31" spans="1:18">
      <c r="F31">
        <f t="shared" si="13"/>
        <v>2.9000000000000012</v>
      </c>
      <c r="G31">
        <f t="shared" si="0"/>
        <v>322.2268495642536</v>
      </c>
      <c r="H31">
        <f t="shared" si="5"/>
        <v>3.2164822984808596</v>
      </c>
      <c r="I31" s="4">
        <f t="shared" si="1"/>
        <v>3.1E-6</v>
      </c>
      <c r="J31" s="5">
        <f t="shared" si="14"/>
        <v>4.3613178294572952E-7</v>
      </c>
      <c r="K31" s="5">
        <f t="shared" si="15"/>
        <v>4.3954419027788616E-4</v>
      </c>
      <c r="L31" s="5">
        <f t="shared" si="8"/>
        <v>3.5571013678231623E-10</v>
      </c>
      <c r="M31" s="6">
        <f t="shared" si="2"/>
        <v>3.3600511334129272E-6</v>
      </c>
      <c r="N31">
        <f t="shared" si="3"/>
        <v>2.5799999999999998E-4</v>
      </c>
      <c r="O31">
        <f t="shared" si="16"/>
        <v>0.321648229848086</v>
      </c>
      <c r="P31">
        <f t="shared" si="10"/>
        <v>2.2858440971341945</v>
      </c>
      <c r="Q31">
        <f t="shared" si="11"/>
        <v>0.32148239908831938</v>
      </c>
      <c r="R31">
        <f t="shared" si="12"/>
        <v>0.32148239908831944</v>
      </c>
    </row>
    <row r="32" spans="1:18">
      <c r="F32">
        <f t="shared" si="13"/>
        <v>3.0000000000000013</v>
      </c>
      <c r="G32">
        <f t="shared" si="0"/>
        <v>322.2268495642536</v>
      </c>
      <c r="H32">
        <f t="shared" si="5"/>
        <v>3.2164822984808596</v>
      </c>
      <c r="I32" s="4">
        <f t="shared" si="1"/>
        <v>3.1E-6</v>
      </c>
      <c r="J32" s="5">
        <f t="shared" si="14"/>
        <v>4.3613178294572952E-7</v>
      </c>
      <c r="K32" s="5">
        <f t="shared" si="15"/>
        <v>4.3985419027788616E-4</v>
      </c>
      <c r="L32" s="5">
        <f t="shared" si="8"/>
        <v>3.5646328925721735E-10</v>
      </c>
      <c r="M32" s="6">
        <f t="shared" si="2"/>
        <v>3.3647923320808811E-6</v>
      </c>
      <c r="N32">
        <f t="shared" si="3"/>
        <v>2.5799999999999998E-4</v>
      </c>
      <c r="O32">
        <f t="shared" si="16"/>
        <v>0.321648229848086</v>
      </c>
      <c r="P32">
        <f t="shared" si="10"/>
        <v>2.2866586002003153</v>
      </c>
      <c r="Q32">
        <f t="shared" si="11"/>
        <v>0.32120103475212275</v>
      </c>
      <c r="R32">
        <f t="shared" si="12"/>
        <v>0.32120103475212286</v>
      </c>
    </row>
    <row r="33" spans="1:18">
      <c r="F33">
        <f t="shared" si="13"/>
        <v>3.1000000000000014</v>
      </c>
      <c r="G33">
        <f t="shared" si="0"/>
        <v>322.2268495642536</v>
      </c>
      <c r="H33">
        <f t="shared" si="5"/>
        <v>3.2164822984808596</v>
      </c>
      <c r="I33" s="4">
        <f t="shared" si="1"/>
        <v>3.1E-6</v>
      </c>
      <c r="J33" s="5">
        <f t="shared" si="14"/>
        <v>4.3613178294572952E-7</v>
      </c>
      <c r="K33" s="5">
        <f t="shared" si="15"/>
        <v>4.4016419027788616E-4</v>
      </c>
      <c r="L33" s="5">
        <f t="shared" si="8"/>
        <v>3.572175040927807E-10</v>
      </c>
      <c r="M33" s="6">
        <f t="shared" si="2"/>
        <v>3.3695368734240534E-6</v>
      </c>
      <c r="N33">
        <f t="shared" si="3"/>
        <v>2.5799999999999998E-4</v>
      </c>
      <c r="O33">
        <f t="shared" si="16"/>
        <v>0.321648229848086</v>
      </c>
      <c r="P33">
        <f t="shared" si="10"/>
        <v>2.2874708070877823</v>
      </c>
      <c r="Q33">
        <f t="shared" si="11"/>
        <v>0.32092046361463744</v>
      </c>
      <c r="R33">
        <f t="shared" si="12"/>
        <v>0.32092046361463755</v>
      </c>
    </row>
    <row r="34" spans="1:18">
      <c r="F34">
        <f t="shared" si="13"/>
        <v>3.2000000000000015</v>
      </c>
      <c r="G34">
        <f t="shared" si="0"/>
        <v>322.2268495642536</v>
      </c>
      <c r="H34">
        <f t="shared" si="5"/>
        <v>3.2164822984808596</v>
      </c>
      <c r="I34" s="4">
        <f t="shared" si="1"/>
        <v>3.1E-6</v>
      </c>
      <c r="J34" s="5">
        <f t="shared" si="14"/>
        <v>4.3613178294572952E-7</v>
      </c>
      <c r="K34" s="5">
        <f t="shared" si="15"/>
        <v>4.4047419027788616E-4</v>
      </c>
      <c r="L34" s="5">
        <f t="shared" si="8"/>
        <v>3.5797278203773579E-10</v>
      </c>
      <c r="M34" s="6">
        <f t="shared" si="2"/>
        <v>3.3742847574424452E-6</v>
      </c>
      <c r="N34">
        <f t="shared" si="3"/>
        <v>2.5799999999999998E-4</v>
      </c>
      <c r="O34">
        <f t="shared" si="16"/>
        <v>0.321648229848086</v>
      </c>
      <c r="P34">
        <f t="shared" si="10"/>
        <v>2.2882807258823914</v>
      </c>
      <c r="Q34">
        <f t="shared" si="11"/>
        <v>0.32064068288268299</v>
      </c>
      <c r="R34">
        <f t="shared" si="12"/>
        <v>0.3206406828826831</v>
      </c>
    </row>
    <row r="35" spans="1:18">
      <c r="F35">
        <f t="shared" si="13"/>
        <v>3.3000000000000016</v>
      </c>
      <c r="G35">
        <f t="shared" si="0"/>
        <v>322.2268495642536</v>
      </c>
      <c r="H35">
        <f t="shared" si="5"/>
        <v>3.2164822984808596</v>
      </c>
      <c r="I35" s="4">
        <f t="shared" si="1"/>
        <v>3.1E-6</v>
      </c>
      <c r="J35" s="5">
        <f t="shared" si="14"/>
        <v>4.3613178294572952E-7</v>
      </c>
      <c r="K35" s="5">
        <f t="shared" si="15"/>
        <v>4.4078419027788617E-4</v>
      </c>
      <c r="L35" s="5">
        <f t="shared" si="8"/>
        <v>3.5872912384081209E-10</v>
      </c>
      <c r="M35" s="6">
        <f t="shared" si="2"/>
        <v>3.3790359841360541E-6</v>
      </c>
      <c r="N35">
        <f t="shared" si="3"/>
        <v>2.5799999999999998E-4</v>
      </c>
      <c r="O35">
        <f t="shared" si="16"/>
        <v>0.321648229848086</v>
      </c>
      <c r="P35">
        <f t="shared" si="10"/>
        <v>2.2890883646357909</v>
      </c>
      <c r="Q35">
        <f t="shared" si="11"/>
        <v>0.32036168977487378</v>
      </c>
      <c r="R35">
        <f t="shared" si="12"/>
        <v>0.32036168977487395</v>
      </c>
    </row>
    <row r="36" spans="1:18">
      <c r="F36">
        <f t="shared" si="13"/>
        <v>3.4000000000000017</v>
      </c>
      <c r="G36">
        <f t="shared" si="0"/>
        <v>322.2268495642536</v>
      </c>
      <c r="H36">
        <f t="shared" si="5"/>
        <v>3.2164822984808596</v>
      </c>
      <c r="I36" s="4">
        <f t="shared" si="1"/>
        <v>3.1E-6</v>
      </c>
      <c r="J36" s="5">
        <f t="shared" si="14"/>
        <v>4.3613178294572952E-7</v>
      </c>
      <c r="K36" s="5">
        <f t="shared" si="15"/>
        <v>4.4109419027788617E-4</v>
      </c>
      <c r="L36" s="5">
        <f t="shared" si="8"/>
        <v>3.5948653025073914E-10</v>
      </c>
      <c r="M36" s="6">
        <f t="shared" si="2"/>
        <v>3.3837905535048833E-6</v>
      </c>
      <c r="N36">
        <f t="shared" si="3"/>
        <v>2.5799999999999998E-4</v>
      </c>
      <c r="O36">
        <f t="shared" si="16"/>
        <v>0.321648229848086</v>
      </c>
      <c r="P36">
        <f t="shared" si="10"/>
        <v>2.2898937313656553</v>
      </c>
      <c r="Q36">
        <f t="shared" si="11"/>
        <v>0.32008348152156102</v>
      </c>
      <c r="R36">
        <f t="shared" si="12"/>
        <v>0.32008348152156119</v>
      </c>
    </row>
    <row r="37" spans="1:18">
      <c r="F37">
        <f t="shared" si="13"/>
        <v>3.5000000000000018</v>
      </c>
      <c r="G37">
        <f t="shared" si="0"/>
        <v>322.2268495642536</v>
      </c>
      <c r="H37">
        <f t="shared" si="5"/>
        <v>3.2164822984808596</v>
      </c>
      <c r="I37" s="4">
        <f t="shared" si="1"/>
        <v>3.1E-6</v>
      </c>
      <c r="J37" s="5">
        <f t="shared" si="14"/>
        <v>4.3613178294572952E-7</v>
      </c>
      <c r="K37" s="5">
        <f t="shared" si="15"/>
        <v>4.4140419027788617E-4</v>
      </c>
      <c r="L37" s="5">
        <f t="shared" si="8"/>
        <v>3.6024500201624642E-10</v>
      </c>
      <c r="M37" s="6">
        <f t="shared" si="2"/>
        <v>3.3885484655489305E-6</v>
      </c>
      <c r="N37">
        <f t="shared" si="3"/>
        <v>2.5799999999999998E-4</v>
      </c>
      <c r="O37">
        <f t="shared" si="16"/>
        <v>0.321648229848086</v>
      </c>
      <c r="P37">
        <f t="shared" si="10"/>
        <v>2.2906968340558498</v>
      </c>
      <c r="Q37">
        <f t="shared" si="11"/>
        <v>0.31980605536477485</v>
      </c>
      <c r="R37">
        <f t="shared" si="12"/>
        <v>0.31980605536477497</v>
      </c>
    </row>
    <row r="38" spans="1:18">
      <c r="F38">
        <f t="shared" si="13"/>
        <v>3.6000000000000019</v>
      </c>
      <c r="G38">
        <f t="shared" si="0"/>
        <v>322.2268495642536</v>
      </c>
      <c r="H38">
        <f t="shared" si="5"/>
        <v>3.2164822984808596</v>
      </c>
      <c r="I38" s="4">
        <f t="shared" si="1"/>
        <v>3.1E-6</v>
      </c>
      <c r="J38" s="5">
        <f t="shared" si="14"/>
        <v>4.3613178294572952E-7</v>
      </c>
      <c r="K38" s="5">
        <f t="shared" si="15"/>
        <v>4.4171419027788617E-4</v>
      </c>
      <c r="L38" s="5">
        <f t="shared" si="8"/>
        <v>3.6100453988606342E-10</v>
      </c>
      <c r="M38" s="6">
        <f t="shared" si="2"/>
        <v>3.3933097202681972E-6</v>
      </c>
      <c r="N38">
        <f t="shared" si="3"/>
        <v>2.5799999999999998E-4</v>
      </c>
      <c r="O38">
        <f t="shared" si="16"/>
        <v>0.321648229848086</v>
      </c>
      <c r="P38">
        <f t="shared" si="10"/>
        <v>2.2914976806565974</v>
      </c>
      <c r="Q38">
        <f t="shared" si="11"/>
        <v>0.31952940855816697</v>
      </c>
      <c r="R38">
        <f t="shared" si="12"/>
        <v>0.31952940855816708</v>
      </c>
    </row>
    <row r="39" spans="1:18">
      <c r="F39">
        <f t="shared" si="13"/>
        <v>3.700000000000002</v>
      </c>
      <c r="G39">
        <f t="shared" si="0"/>
        <v>322.2268495642536</v>
      </c>
      <c r="H39">
        <f t="shared" si="5"/>
        <v>3.2164822984808596</v>
      </c>
      <c r="I39" s="4">
        <f t="shared" si="1"/>
        <v>3.1E-6</v>
      </c>
      <c r="J39" s="5">
        <f t="shared" si="14"/>
        <v>4.3613178294572952E-7</v>
      </c>
      <c r="K39" s="5">
        <f t="shared" si="15"/>
        <v>4.4202419027788617E-4</v>
      </c>
      <c r="L39" s="5">
        <f t="shared" si="8"/>
        <v>3.6176514460891962E-10</v>
      </c>
      <c r="M39" s="6">
        <f t="shared" si="2"/>
        <v>3.3980743176626822E-6</v>
      </c>
      <c r="N39">
        <f t="shared" si="3"/>
        <v>2.5799999999999998E-4</v>
      </c>
      <c r="O39">
        <f t="shared" si="16"/>
        <v>0.321648229848086</v>
      </c>
      <c r="P39">
        <f t="shared" si="10"/>
        <v>2.2922962790846411</v>
      </c>
      <c r="Q39">
        <f t="shared" si="11"/>
        <v>0.31925353836695375</v>
      </c>
      <c r="R39">
        <f t="shared" si="12"/>
        <v>0.31925353836695386</v>
      </c>
    </row>
    <row r="40" spans="1:18">
      <c r="F40">
        <f t="shared" si="13"/>
        <v>3.800000000000002</v>
      </c>
      <c r="G40">
        <f t="shared" si="0"/>
        <v>322.2268495642536</v>
      </c>
      <c r="H40">
        <f t="shared" si="5"/>
        <v>3.2164822984808596</v>
      </c>
      <c r="I40" s="4">
        <f t="shared" si="1"/>
        <v>3.1E-6</v>
      </c>
      <c r="J40" s="5">
        <f t="shared" si="14"/>
        <v>4.3613178294572952E-7</v>
      </c>
      <c r="K40" s="5">
        <f t="shared" si="15"/>
        <v>4.4233419027788618E-4</v>
      </c>
      <c r="L40" s="5">
        <f t="shared" si="8"/>
        <v>3.6252681693354447E-10</v>
      </c>
      <c r="M40" s="6">
        <f t="shared" si="2"/>
        <v>3.4028422577323855E-6</v>
      </c>
      <c r="N40">
        <f t="shared" si="3"/>
        <v>2.5799999999999998E-4</v>
      </c>
      <c r="O40">
        <f t="shared" si="16"/>
        <v>0.321648229848086</v>
      </c>
      <c r="P40">
        <f t="shared" si="10"/>
        <v>2.2930926372234155</v>
      </c>
      <c r="Q40">
        <f t="shared" si="11"/>
        <v>0.31897844206785919</v>
      </c>
      <c r="R40">
        <f t="shared" si="12"/>
        <v>0.31897844206785925</v>
      </c>
    </row>
    <row r="41" spans="1:18">
      <c r="F41">
        <f t="shared" si="13"/>
        <v>3.9000000000000021</v>
      </c>
      <c r="G41">
        <f t="shared" si="0"/>
        <v>322.2268495642536</v>
      </c>
      <c r="H41">
        <f t="shared" si="5"/>
        <v>3.2164822984808596</v>
      </c>
      <c r="I41" s="4">
        <f t="shared" si="1"/>
        <v>3.1E-6</v>
      </c>
      <c r="J41" s="5">
        <f t="shared" si="14"/>
        <v>4.3613178294572952E-7</v>
      </c>
      <c r="K41" s="5">
        <f t="shared" si="15"/>
        <v>4.4264419027788618E-4</v>
      </c>
      <c r="L41" s="5">
        <f t="shared" si="8"/>
        <v>3.6328955760866758E-10</v>
      </c>
      <c r="M41" s="6">
        <f t="shared" si="2"/>
        <v>3.4076135404773083E-6</v>
      </c>
      <c r="N41">
        <f t="shared" si="3"/>
        <v>2.5799999999999998E-4</v>
      </c>
      <c r="O41">
        <f t="shared" si="16"/>
        <v>0.321648229848086</v>
      </c>
      <c r="P41">
        <f t="shared" si="10"/>
        <v>2.2938867629232012</v>
      </c>
      <c r="Q41">
        <f t="shared" si="11"/>
        <v>0.31870411694905854</v>
      </c>
      <c r="R41">
        <f t="shared" si="12"/>
        <v>0.31870411694905859</v>
      </c>
    </row>
    <row r="42" spans="1:18">
      <c r="F42">
        <f t="shared" si="13"/>
        <v>4.0000000000000018</v>
      </c>
      <c r="G42">
        <f t="shared" si="0"/>
        <v>322.2268495642536</v>
      </c>
      <c r="H42">
        <f t="shared" si="5"/>
        <v>3.2164822984808596</v>
      </c>
      <c r="I42" s="4">
        <f t="shared" si="1"/>
        <v>3.1E-6</v>
      </c>
      <c r="J42" s="5">
        <f t="shared" si="14"/>
        <v>4.3613178294572952E-7</v>
      </c>
      <c r="K42" s="5">
        <f t="shared" si="15"/>
        <v>4.4295419027788618E-4</v>
      </c>
      <c r="L42" s="5">
        <f t="shared" si="8"/>
        <v>3.6405336738301847E-10</v>
      </c>
      <c r="M42" s="6">
        <f t="shared" si="2"/>
        <v>3.4123881658974508E-6</v>
      </c>
      <c r="N42">
        <f t="shared" si="3"/>
        <v>2.5799999999999998E-4</v>
      </c>
      <c r="O42">
        <f t="shared" si="16"/>
        <v>0.321648229848086</v>
      </c>
      <c r="P42">
        <f t="shared" si="10"/>
        <v>2.2946786640012946</v>
      </c>
      <c r="Q42">
        <f t="shared" si="11"/>
        <v>0.31843056031012229</v>
      </c>
      <c r="R42">
        <f t="shared" si="12"/>
        <v>0.31843056031012229</v>
      </c>
    </row>
    <row r="43" spans="1:18">
      <c r="F43">
        <f t="shared" si="13"/>
        <v>4.1000000000000014</v>
      </c>
      <c r="G43">
        <f t="shared" si="0"/>
        <v>322.2268495642536</v>
      </c>
      <c r="H43">
        <f t="shared" si="5"/>
        <v>3.2164822984808596</v>
      </c>
      <c r="I43" s="4">
        <f t="shared" si="1"/>
        <v>3.1E-6</v>
      </c>
      <c r="J43" s="5">
        <f t="shared" si="14"/>
        <v>4.3613178294572952E-7</v>
      </c>
      <c r="K43" s="5">
        <f t="shared" si="15"/>
        <v>4.4326419027788618E-4</v>
      </c>
      <c r="L43" s="5">
        <f t="shared" si="8"/>
        <v>3.6481824700532639E-10</v>
      </c>
      <c r="M43" s="6">
        <f t="shared" si="2"/>
        <v>3.4171661339928106E-6</v>
      </c>
      <c r="N43">
        <f t="shared" si="3"/>
        <v>2.5799999999999998E-4</v>
      </c>
      <c r="O43">
        <f t="shared" si="16"/>
        <v>0.321648229848086</v>
      </c>
      <c r="P43">
        <f t="shared" si="10"/>
        <v>2.2954683482421654</v>
      </c>
      <c r="Q43">
        <f t="shared" si="11"/>
        <v>0.31815776946196017</v>
      </c>
      <c r="R43">
        <f t="shared" si="12"/>
        <v>0.31815776946196017</v>
      </c>
    </row>
    <row r="44" spans="1:18">
      <c r="F44">
        <f t="shared" si="13"/>
        <v>4.2000000000000011</v>
      </c>
      <c r="G44">
        <f t="shared" si="0"/>
        <v>322.2268495642536</v>
      </c>
      <c r="H44">
        <f t="shared" si="5"/>
        <v>3.2164822984808596</v>
      </c>
      <c r="I44" s="4">
        <f t="shared" si="1"/>
        <v>3.1E-6</v>
      </c>
      <c r="J44" s="5">
        <f t="shared" si="14"/>
        <v>4.3613178294572952E-7</v>
      </c>
      <c r="K44" s="5">
        <f t="shared" si="15"/>
        <v>4.4357419027788619E-4</v>
      </c>
      <c r="L44" s="5">
        <f t="shared" si="8"/>
        <v>3.6558419722432105E-10</v>
      </c>
      <c r="M44" s="6">
        <f t="shared" si="2"/>
        <v>3.4219474447633901E-6</v>
      </c>
      <c r="N44">
        <f t="shared" si="3"/>
        <v>2.5799999999999998E-4</v>
      </c>
      <c r="O44">
        <f t="shared" si="16"/>
        <v>0.321648229848086</v>
      </c>
      <c r="P44">
        <f t="shared" si="10"/>
        <v>2.2962558233976189</v>
      </c>
      <c r="Q44">
        <f t="shared" si="11"/>
        <v>0.31788574172676576</v>
      </c>
      <c r="R44">
        <f t="shared" si="12"/>
        <v>0.31788574172676576</v>
      </c>
    </row>
    <row r="45" spans="1:18">
      <c r="F45">
        <f t="shared" si="13"/>
        <v>4.3000000000000007</v>
      </c>
      <c r="G45">
        <f t="shared" si="0"/>
        <v>322.2268495642536</v>
      </c>
      <c r="H45">
        <f t="shared" si="5"/>
        <v>3.2164822984808596</v>
      </c>
      <c r="I45" s="4">
        <f t="shared" si="1"/>
        <v>3.1E-6</v>
      </c>
      <c r="J45" s="5">
        <f t="shared" si="14"/>
        <v>4.3613178294572952E-7</v>
      </c>
      <c r="K45" s="5">
        <f t="shared" si="15"/>
        <v>4.4388419027788619E-4</v>
      </c>
      <c r="L45" s="5">
        <f t="shared" si="8"/>
        <v>3.6635121878873191E-10</v>
      </c>
      <c r="M45" s="6">
        <f t="shared" si="2"/>
        <v>3.4267320982091878E-6</v>
      </c>
      <c r="N45">
        <f t="shared" si="3"/>
        <v>2.5799999999999998E-4</v>
      </c>
      <c r="O45">
        <f t="shared" si="16"/>
        <v>0.321648229848086</v>
      </c>
      <c r="P45">
        <f t="shared" si="10"/>
        <v>2.2970410971869564</v>
      </c>
      <c r="Q45">
        <f t="shared" si="11"/>
        <v>0.3176144744379612</v>
      </c>
      <c r="R45">
        <f t="shared" si="12"/>
        <v>0.3176144744379612</v>
      </c>
    </row>
    <row r="46" spans="1:18">
      <c r="A46">
        <v>1</v>
      </c>
      <c r="F46">
        <f t="shared" si="13"/>
        <v>4.4000000000000004</v>
      </c>
      <c r="G46">
        <f t="shared" si="0"/>
        <v>322.2268495642536</v>
      </c>
      <c r="H46">
        <f t="shared" si="5"/>
        <v>3.2164822984808596</v>
      </c>
      <c r="I46" s="4">
        <f t="shared" si="1"/>
        <v>3.1E-6</v>
      </c>
      <c r="J46" s="5">
        <f t="shared" si="14"/>
        <v>4.3613178294572952E-7</v>
      </c>
      <c r="K46" s="5">
        <f t="shared" si="15"/>
        <v>4.4419419027788619E-4</v>
      </c>
      <c r="L46" s="5">
        <f t="shared" si="8"/>
        <v>3.6711931244728834E-10</v>
      </c>
      <c r="M46" s="6">
        <f t="shared" si="2"/>
        <v>3.4315200943302039E-6</v>
      </c>
      <c r="N46">
        <f t="shared" si="3"/>
        <v>2.5799999999999998E-4</v>
      </c>
      <c r="O46">
        <f t="shared" si="16"/>
        <v>0.321648229848086</v>
      </c>
      <c r="P46">
        <f t="shared" si="10"/>
        <v>2.2978241772971311</v>
      </c>
      <c r="Q46">
        <f t="shared" si="11"/>
        <v>0.31734396494014239</v>
      </c>
      <c r="R46">
        <f t="shared" si="12"/>
        <v>0.31734396494014244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322.2268495642536</v>
      </c>
      <c r="H47">
        <f t="shared" si="5"/>
        <v>3.2164822984808596</v>
      </c>
      <c r="I47" s="4">
        <f t="shared" si="1"/>
        <v>3.1E-6</v>
      </c>
      <c r="J47" s="5">
        <f t="shared" si="14"/>
        <v>4.3613178294572952E-7</v>
      </c>
      <c r="K47" s="5">
        <f t="shared" si="15"/>
        <v>4.4450419027788619E-4</v>
      </c>
      <c r="L47" s="5">
        <f t="shared" si="8"/>
        <v>3.6788847894872004E-10</v>
      </c>
      <c r="M47" s="6">
        <f t="shared" si="2"/>
        <v>3.4363114331264395E-6</v>
      </c>
      <c r="N47">
        <f t="shared" si="3"/>
        <v>2.5799999999999998E-4</v>
      </c>
      <c r="O47">
        <f t="shared" si="16"/>
        <v>0.321648229848086</v>
      </c>
      <c r="P47">
        <f t="shared" si="10"/>
        <v>2.2986050713829087</v>
      </c>
      <c r="Q47">
        <f t="shared" si="11"/>
        <v>0.31707421058902435</v>
      </c>
      <c r="R47">
        <f t="shared" si="12"/>
        <v>0.31707421058902446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322.2268495642536</v>
      </c>
      <c r="H48">
        <f t="shared" si="5"/>
        <v>3.2164822984808596</v>
      </c>
      <c r="I48" s="4">
        <f t="shared" si="1"/>
        <v>3.1E-6</v>
      </c>
      <c r="J48" s="5">
        <f t="shared" si="14"/>
        <v>4.3613178294572952E-7</v>
      </c>
      <c r="K48" s="5">
        <f t="shared" si="15"/>
        <v>4.4481419027788619E-4</v>
      </c>
      <c r="L48" s="5">
        <f t="shared" si="8"/>
        <v>3.6865871904175627E-10</v>
      </c>
      <c r="M48" s="6">
        <f t="shared" si="2"/>
        <v>3.4411061145978934E-6</v>
      </c>
      <c r="N48">
        <f t="shared" si="3"/>
        <v>2.5799999999999998E-4</v>
      </c>
      <c r="O48">
        <f t="shared" si="16"/>
        <v>0.321648229848086</v>
      </c>
      <c r="P48">
        <f t="shared" si="10"/>
        <v>2.2993837870670268</v>
      </c>
      <c r="Q48">
        <f t="shared" si="11"/>
        <v>0.31680520875138701</v>
      </c>
      <c r="R48">
        <f t="shared" si="12"/>
        <v>0.31680520875138712</v>
      </c>
    </row>
    <row r="49" spans="6:18">
      <c r="F49">
        <f t="shared" si="13"/>
        <v>4.6999999999999993</v>
      </c>
      <c r="G49">
        <f t="shared" si="0"/>
        <v>322.2268495642536</v>
      </c>
      <c r="H49">
        <f t="shared" si="5"/>
        <v>3.2164822984808596</v>
      </c>
      <c r="I49" s="4">
        <f t="shared" si="1"/>
        <v>3.1E-6</v>
      </c>
      <c r="J49" s="5">
        <f t="shared" si="14"/>
        <v>4.3613178294572952E-7</v>
      </c>
      <c r="K49" s="5">
        <f t="shared" si="15"/>
        <v>4.451241902778862E-4</v>
      </c>
      <c r="L49" s="5">
        <f t="shared" si="8"/>
        <v>3.694300334751268E-10</v>
      </c>
      <c r="M49" s="6">
        <f t="shared" si="2"/>
        <v>3.4459041387445673E-6</v>
      </c>
      <c r="N49">
        <f t="shared" si="3"/>
        <v>2.5799999999999998E-4</v>
      </c>
      <c r="O49">
        <f t="shared" si="16"/>
        <v>0.321648229848086</v>
      </c>
      <c r="P49">
        <f t="shared" si="10"/>
        <v>2.3001603319403436</v>
      </c>
      <c r="Q49">
        <f t="shared" si="11"/>
        <v>0.31653695680502103</v>
      </c>
      <c r="R49">
        <f t="shared" si="12"/>
        <v>0.31653695680502114</v>
      </c>
    </row>
    <row r="50" spans="6:18">
      <c r="F50">
        <f t="shared" si="13"/>
        <v>4.7999999999999989</v>
      </c>
      <c r="G50">
        <f t="shared" si="0"/>
        <v>322.2268495642536</v>
      </c>
      <c r="H50">
        <f t="shared" si="5"/>
        <v>3.2164822984808596</v>
      </c>
      <c r="I50" s="4">
        <f t="shared" si="1"/>
        <v>3.1E-6</v>
      </c>
      <c r="J50" s="5">
        <f t="shared" si="14"/>
        <v>4.3613178294572952E-7</v>
      </c>
      <c r="K50" s="5">
        <f t="shared" si="15"/>
        <v>4.454341902778862E-4</v>
      </c>
      <c r="L50" s="5">
        <f t="shared" si="8"/>
        <v>3.7020242299756083E-10</v>
      </c>
      <c r="M50" s="6">
        <f t="shared" si="2"/>
        <v>3.4507055055664582E-6</v>
      </c>
      <c r="N50">
        <f t="shared" si="3"/>
        <v>2.5799999999999998E-4</v>
      </c>
      <c r="O50">
        <f t="shared" si="16"/>
        <v>0.321648229848086</v>
      </c>
      <c r="P50">
        <f t="shared" si="10"/>
        <v>2.3009347135620022</v>
      </c>
      <c r="Q50">
        <f t="shared" si="11"/>
        <v>0.3162694521386743</v>
      </c>
      <c r="R50">
        <f t="shared" si="12"/>
        <v>0.31626945213867441</v>
      </c>
    </row>
    <row r="51" spans="6:18">
      <c r="F51">
        <f t="shared" si="13"/>
        <v>4.8999999999999986</v>
      </c>
      <c r="G51">
        <f t="shared" si="0"/>
        <v>322.2268495642536</v>
      </c>
      <c r="H51">
        <f t="shared" si="5"/>
        <v>3.2164822984808596</v>
      </c>
      <c r="I51" s="4">
        <f t="shared" si="1"/>
        <v>3.1E-6</v>
      </c>
      <c r="J51" s="5">
        <f t="shared" si="14"/>
        <v>4.3613178294572952E-7</v>
      </c>
      <c r="K51" s="5">
        <f t="shared" si="15"/>
        <v>4.457441902778862E-4</v>
      </c>
      <c r="L51" s="5">
        <f t="shared" si="8"/>
        <v>3.7097588835778813E-10</v>
      </c>
      <c r="M51" s="6">
        <f t="shared" si="2"/>
        <v>3.4555102150635691E-6</v>
      </c>
      <c r="N51">
        <f t="shared" si="3"/>
        <v>2.5799999999999998E-4</v>
      </c>
      <c r="O51">
        <f t="shared" si="16"/>
        <v>0.321648229848086</v>
      </c>
      <c r="P51">
        <f t="shared" si="10"/>
        <v>2.3017069394595793</v>
      </c>
      <c r="Q51">
        <f t="shared" si="11"/>
        <v>0.31600269215199861</v>
      </c>
      <c r="R51">
        <f t="shared" si="12"/>
        <v>0.31600269215199872</v>
      </c>
    </row>
    <row r="52" spans="6:18">
      <c r="F52">
        <f t="shared" si="13"/>
        <v>4.9999999999999982</v>
      </c>
      <c r="G52">
        <f t="shared" si="0"/>
        <v>322.2268495642536</v>
      </c>
      <c r="H52">
        <f t="shared" si="5"/>
        <v>3.2164822984808596</v>
      </c>
      <c r="I52" s="4">
        <f t="shared" si="1"/>
        <v>3.1E-6</v>
      </c>
      <c r="J52" s="5">
        <f t="shared" si="14"/>
        <v>4.3613178294572952E-7</v>
      </c>
      <c r="K52" s="5">
        <f t="shared" si="15"/>
        <v>4.460541902778862E-4</v>
      </c>
      <c r="L52" s="5">
        <f t="shared" si="8"/>
        <v>3.7175043030453806E-10</v>
      </c>
      <c r="M52" s="6">
        <f t="shared" si="2"/>
        <v>3.4603182672358991E-6</v>
      </c>
      <c r="N52">
        <f t="shared" si="3"/>
        <v>2.5799999999999998E-4</v>
      </c>
      <c r="O52">
        <f t="shared" si="16"/>
        <v>0.321648229848086</v>
      </c>
      <c r="P52">
        <f t="shared" si="10"/>
        <v>2.3024770171292404</v>
      </c>
      <c r="Q52">
        <f t="shared" si="11"/>
        <v>0.31573667425549634</v>
      </c>
      <c r="R52">
        <f t="shared" si="12"/>
        <v>0.31573667425549645</v>
      </c>
    </row>
    <row r="53" spans="6:18">
      <c r="F53">
        <f t="shared" si="13"/>
        <v>5.0999999999999979</v>
      </c>
      <c r="G53">
        <f t="shared" si="0"/>
        <v>322.2268495642536</v>
      </c>
      <c r="H53">
        <f t="shared" si="5"/>
        <v>3.2164822984808596</v>
      </c>
      <c r="I53" s="4">
        <f t="shared" si="1"/>
        <v>3.1E-6</v>
      </c>
      <c r="J53" s="5">
        <f t="shared" si="14"/>
        <v>4.3613178294572952E-7</v>
      </c>
      <c r="K53" s="5">
        <f t="shared" si="15"/>
        <v>4.463641902778862E-4</v>
      </c>
      <c r="L53" s="5">
        <f t="shared" si="8"/>
        <v>3.7252604958654006E-10</v>
      </c>
      <c r="M53" s="6">
        <f t="shared" si="2"/>
        <v>3.465129662083447E-6</v>
      </c>
      <c r="N53">
        <f t="shared" si="3"/>
        <v>2.5799999999999998E-4</v>
      </c>
      <c r="O53">
        <f t="shared" si="16"/>
        <v>0.321648229848086</v>
      </c>
      <c r="P53">
        <f t="shared" si="10"/>
        <v>2.3032449540358924</v>
      </c>
      <c r="Q53">
        <f t="shared" si="11"/>
        <v>0.31547139587046796</v>
      </c>
      <c r="R53">
        <f t="shared" si="12"/>
        <v>0.31547139587046802</v>
      </c>
    </row>
    <row r="54" spans="6:18">
      <c r="F54">
        <f t="shared" si="13"/>
        <v>5.1999999999999975</v>
      </c>
      <c r="G54">
        <f t="shared" si="0"/>
        <v>322.2268495642536</v>
      </c>
      <c r="H54">
        <f t="shared" si="5"/>
        <v>3.2164822984808596</v>
      </c>
      <c r="I54" s="4">
        <f t="shared" si="1"/>
        <v>3.1E-6</v>
      </c>
      <c r="J54" s="5">
        <f t="shared" si="14"/>
        <v>4.3613178294572952E-7</v>
      </c>
      <c r="K54" s="5">
        <f t="shared" si="15"/>
        <v>4.4667419027788621E-4</v>
      </c>
      <c r="L54" s="5">
        <f t="shared" si="8"/>
        <v>3.7330274695252362E-10</v>
      </c>
      <c r="M54" s="6">
        <f t="shared" si="2"/>
        <v>3.4699443996062141E-6</v>
      </c>
      <c r="N54">
        <f t="shared" si="3"/>
        <v>2.5799999999999998E-4</v>
      </c>
      <c r="O54">
        <f t="shared" si="16"/>
        <v>0.321648229848086</v>
      </c>
      <c r="P54">
        <f t="shared" si="10"/>
        <v>2.3040107576133373</v>
      </c>
      <c r="Q54">
        <f t="shared" si="11"/>
        <v>0.31520685442895924</v>
      </c>
      <c r="R54">
        <f t="shared" si="12"/>
        <v>0.31520685442895929</v>
      </c>
    </row>
    <row r="55" spans="6:18">
      <c r="F55">
        <f t="shared" si="13"/>
        <v>5.2999999999999972</v>
      </c>
      <c r="G55">
        <f t="shared" si="0"/>
        <v>322.2268495642536</v>
      </c>
      <c r="H55">
        <f t="shared" si="5"/>
        <v>3.2164822984808596</v>
      </c>
      <c r="I55" s="4">
        <f t="shared" si="1"/>
        <v>3.1E-6</v>
      </c>
      <c r="J55" s="5">
        <f t="shared" si="14"/>
        <v>4.3613178294572952E-7</v>
      </c>
      <c r="K55" s="5">
        <f t="shared" si="15"/>
        <v>4.4698419027788621E-4</v>
      </c>
      <c r="L55" s="5">
        <f t="shared" si="8"/>
        <v>3.7408052315121837E-10</v>
      </c>
      <c r="M55" s="6">
        <f t="shared" si="2"/>
        <v>3.4747624798041995E-6</v>
      </c>
      <c r="N55">
        <f t="shared" si="3"/>
        <v>2.5799999999999998E-4</v>
      </c>
      <c r="O55">
        <f t="shared" si="16"/>
        <v>0.321648229848086</v>
      </c>
      <c r="P55">
        <f t="shared" si="10"/>
        <v>2.3047744352644206</v>
      </c>
      <c r="Q55">
        <f t="shared" si="11"/>
        <v>0.31494304737370921</v>
      </c>
      <c r="R55">
        <f t="shared" si="12"/>
        <v>0.31494304737370926</v>
      </c>
    </row>
    <row r="56" spans="6:18">
      <c r="F56">
        <f t="shared" si="13"/>
        <v>5.3999999999999968</v>
      </c>
      <c r="G56">
        <f t="shared" si="0"/>
        <v>322.2268495642536</v>
      </c>
      <c r="H56">
        <f t="shared" si="5"/>
        <v>3.2164822984808596</v>
      </c>
      <c r="I56" s="4">
        <f t="shared" si="1"/>
        <v>3.1E-6</v>
      </c>
      <c r="J56" s="5">
        <f t="shared" si="14"/>
        <v>4.3613178294572952E-7</v>
      </c>
      <c r="K56" s="5">
        <f t="shared" si="15"/>
        <v>4.4729419027788621E-4</v>
      </c>
      <c r="L56" s="5">
        <f t="shared" si="8"/>
        <v>3.7485937893135365E-10</v>
      </c>
      <c r="M56" s="6">
        <f t="shared" si="2"/>
        <v>3.479583902677404E-6</v>
      </c>
      <c r="N56">
        <f t="shared" si="3"/>
        <v>2.5799999999999998E-4</v>
      </c>
      <c r="O56">
        <f t="shared" si="16"/>
        <v>0.321648229848086</v>
      </c>
      <c r="P56">
        <f t="shared" si="10"/>
        <v>2.3055359943611835</v>
      </c>
      <c r="Q56">
        <f t="shared" si="11"/>
        <v>0.31467997215809834</v>
      </c>
      <c r="R56">
        <f t="shared" si="12"/>
        <v>0.3146799721580984</v>
      </c>
    </row>
    <row r="57" spans="6:18">
      <c r="F57">
        <f t="shared" si="13"/>
        <v>5.4999999999999964</v>
      </c>
      <c r="G57">
        <f t="shared" si="0"/>
        <v>322.2268495642536</v>
      </c>
      <c r="H57">
        <f t="shared" si="5"/>
        <v>3.2164822984808596</v>
      </c>
      <c r="I57" s="4">
        <f t="shared" si="1"/>
        <v>3.1E-6</v>
      </c>
      <c r="J57" s="5">
        <f t="shared" si="14"/>
        <v>4.3613178294572952E-7</v>
      </c>
      <c r="K57" s="5">
        <f t="shared" si="15"/>
        <v>4.4760419027788621E-4</v>
      </c>
      <c r="L57" s="5">
        <f t="shared" si="8"/>
        <v>3.7563931504165915E-10</v>
      </c>
      <c r="M57" s="6">
        <f t="shared" si="2"/>
        <v>3.484408668225828E-6</v>
      </c>
      <c r="N57">
        <f t="shared" si="3"/>
        <v>2.5799999999999998E-4</v>
      </c>
      <c r="O57">
        <f t="shared" si="16"/>
        <v>0.321648229848086</v>
      </c>
      <c r="P57">
        <f t="shared" si="10"/>
        <v>2.3062954422450126</v>
      </c>
      <c r="Q57">
        <f t="shared" si="11"/>
        <v>0.3144176262460967</v>
      </c>
      <c r="R57">
        <f t="shared" si="12"/>
        <v>0.31441762624609676</v>
      </c>
    </row>
    <row r="58" spans="6:18">
      <c r="F58">
        <f t="shared" si="13"/>
        <v>5.5999999999999961</v>
      </c>
      <c r="G58">
        <f t="shared" si="0"/>
        <v>322.2268495642536</v>
      </c>
      <c r="H58">
        <f t="shared" si="5"/>
        <v>3.2164822984808596</v>
      </c>
      <c r="I58" s="4">
        <f t="shared" si="1"/>
        <v>3.1E-6</v>
      </c>
      <c r="J58" s="5">
        <f t="shared" si="14"/>
        <v>4.3613178294572952E-7</v>
      </c>
      <c r="K58" s="5">
        <f t="shared" si="15"/>
        <v>4.4791419027788622E-4</v>
      </c>
      <c r="L58" s="5">
        <f t="shared" si="8"/>
        <v>3.7642033223086418E-10</v>
      </c>
      <c r="M58" s="6">
        <f t="shared" si="2"/>
        <v>3.4892367764494704E-6</v>
      </c>
      <c r="N58">
        <f t="shared" si="3"/>
        <v>2.5799999999999998E-4</v>
      </c>
      <c r="O58">
        <f t="shared" si="16"/>
        <v>0.321648229848086</v>
      </c>
      <c r="P58">
        <f t="shared" si="10"/>
        <v>2.307052786226786</v>
      </c>
      <c r="Q58">
        <f t="shared" si="11"/>
        <v>0.31415600711221275</v>
      </c>
      <c r="R58">
        <f t="shared" si="12"/>
        <v>0.31415600711221281</v>
      </c>
    </row>
    <row r="59" spans="6:18">
      <c r="F59">
        <f t="shared" si="13"/>
        <v>5.6999999999999957</v>
      </c>
      <c r="G59">
        <f t="shared" si="0"/>
        <v>322.2268495642536</v>
      </c>
      <c r="H59">
        <f t="shared" si="5"/>
        <v>3.2164822984808596</v>
      </c>
      <c r="I59" s="4">
        <f t="shared" si="1"/>
        <v>3.1E-6</v>
      </c>
      <c r="J59" s="5">
        <f t="shared" si="14"/>
        <v>4.3613178294572952E-7</v>
      </c>
      <c r="K59" s="5">
        <f t="shared" si="15"/>
        <v>4.4822419027788622E-4</v>
      </c>
      <c r="L59" s="5">
        <f t="shared" si="8"/>
        <v>3.7720243124769827E-10</v>
      </c>
      <c r="M59" s="6">
        <f t="shared" si="2"/>
        <v>3.4940682273483311E-6</v>
      </c>
      <c r="N59">
        <f t="shared" si="3"/>
        <v>2.5799999999999998E-4</v>
      </c>
      <c r="O59">
        <f t="shared" si="16"/>
        <v>0.321648229848086</v>
      </c>
      <c r="P59">
        <f t="shared" si="10"/>
        <v>2.3078080335870239</v>
      </c>
      <c r="Q59">
        <f t="shared" si="11"/>
        <v>0.31389511224144229</v>
      </c>
      <c r="R59">
        <f t="shared" si="12"/>
        <v>0.31389511224144229</v>
      </c>
    </row>
    <row r="60" spans="6:18">
      <c r="F60">
        <f t="shared" si="13"/>
        <v>5.7999999999999954</v>
      </c>
      <c r="G60">
        <f t="shared" si="0"/>
        <v>322.2268495642536</v>
      </c>
      <c r="H60">
        <f t="shared" si="5"/>
        <v>3.2164822984808596</v>
      </c>
      <c r="I60" s="4">
        <f t="shared" si="1"/>
        <v>3.1E-6</v>
      </c>
      <c r="J60" s="5">
        <f t="shared" si="14"/>
        <v>4.3613178294572952E-7</v>
      </c>
      <c r="K60" s="5">
        <f t="shared" si="15"/>
        <v>4.4853419027788622E-4</v>
      </c>
      <c r="L60" s="5">
        <f t="shared" si="8"/>
        <v>3.7798561284089096E-10</v>
      </c>
      <c r="M60" s="6">
        <f t="shared" si="2"/>
        <v>3.4989030209224109E-6</v>
      </c>
      <c r="N60">
        <f t="shared" si="3"/>
        <v>2.5799999999999998E-4</v>
      </c>
      <c r="O60">
        <f t="shared" si="16"/>
        <v>0.321648229848086</v>
      </c>
      <c r="P60">
        <f t="shared" si="10"/>
        <v>2.3085611915760342</v>
      </c>
      <c r="Q60">
        <f t="shared" si="11"/>
        <v>0.31363493912921758</v>
      </c>
      <c r="R60">
        <f t="shared" si="12"/>
        <v>0.31363493912921758</v>
      </c>
    </row>
    <row r="61" spans="6:18">
      <c r="F61">
        <f t="shared" si="13"/>
        <v>5.899999999999995</v>
      </c>
      <c r="G61">
        <f t="shared" si="0"/>
        <v>322.2268495642536</v>
      </c>
      <c r="H61">
        <f t="shared" si="5"/>
        <v>3.2164822984808596</v>
      </c>
      <c r="I61" s="4">
        <f t="shared" si="1"/>
        <v>3.1E-6</v>
      </c>
      <c r="J61" s="5">
        <f t="shared" si="14"/>
        <v>4.3613178294572952E-7</v>
      </c>
      <c r="K61" s="5">
        <f t="shared" si="15"/>
        <v>4.4884419027788622E-4</v>
      </c>
      <c r="L61" s="5">
        <f t="shared" si="8"/>
        <v>3.7876987775917176E-10</v>
      </c>
      <c r="M61" s="6">
        <f t="shared" si="2"/>
        <v>3.5037411571717094E-6</v>
      </c>
      <c r="N61">
        <f t="shared" si="3"/>
        <v>2.5799999999999998E-4</v>
      </c>
      <c r="O61">
        <f t="shared" si="16"/>
        <v>0.321648229848086</v>
      </c>
      <c r="P61">
        <f t="shared" si="10"/>
        <v>2.3093122674140591</v>
      </c>
      <c r="Q61">
        <f t="shared" si="11"/>
        <v>0.313375485281357</v>
      </c>
      <c r="R61">
        <f t="shared" si="12"/>
        <v>0.313375485281357</v>
      </c>
    </row>
    <row r="62" spans="6:18">
      <c r="F62">
        <f t="shared" si="13"/>
        <v>5.9999999999999947</v>
      </c>
      <c r="G62">
        <f t="shared" si="0"/>
        <v>322.2268495642536</v>
      </c>
      <c r="H62">
        <f t="shared" si="5"/>
        <v>3.2164822984808596</v>
      </c>
      <c r="I62" s="4">
        <f t="shared" si="1"/>
        <v>3.1E-6</v>
      </c>
      <c r="J62" s="5">
        <f t="shared" si="14"/>
        <v>4.3613178294572952E-7</v>
      </c>
      <c r="K62" s="5">
        <f t="shared" si="15"/>
        <v>4.4915419027788622E-4</v>
      </c>
      <c r="L62" s="5">
        <f t="shared" si="8"/>
        <v>3.795552267512701E-10</v>
      </c>
      <c r="M62" s="6">
        <f t="shared" si="2"/>
        <v>3.5085826360962262E-6</v>
      </c>
      <c r="N62">
        <f t="shared" si="3"/>
        <v>2.5799999999999998E-4</v>
      </c>
      <c r="O62">
        <f t="shared" si="16"/>
        <v>0.321648229848086</v>
      </c>
      <c r="P62">
        <f t="shared" si="10"/>
        <v>2.3100612682914199</v>
      </c>
      <c r="Q62">
        <f t="shared" si="11"/>
        <v>0.3131167482140147</v>
      </c>
      <c r="R62">
        <f t="shared" si="12"/>
        <v>0.3131167482140147</v>
      </c>
    </row>
    <row r="63" spans="6:18">
      <c r="F63">
        <f t="shared" si="13"/>
        <v>6.0999999999999943</v>
      </c>
      <c r="G63">
        <f t="shared" si="0"/>
        <v>322.2268495642536</v>
      </c>
      <c r="H63">
        <f t="shared" si="5"/>
        <v>3.2164822984808596</v>
      </c>
      <c r="I63" s="4">
        <f t="shared" si="1"/>
        <v>3.1E-6</v>
      </c>
      <c r="J63" s="5">
        <f t="shared" si="14"/>
        <v>4.3613178294572952E-7</v>
      </c>
      <c r="K63" s="5">
        <f t="shared" si="15"/>
        <v>4.4946419027788623E-4</v>
      </c>
      <c r="L63" s="5">
        <f t="shared" si="8"/>
        <v>3.8034166056591546E-10</v>
      </c>
      <c r="M63" s="6">
        <f t="shared" si="2"/>
        <v>3.5134274576959622E-6</v>
      </c>
      <c r="N63">
        <f t="shared" si="3"/>
        <v>2.5799999999999998E-4</v>
      </c>
      <c r="O63">
        <f t="shared" si="16"/>
        <v>0.321648229848086</v>
      </c>
      <c r="P63">
        <f t="shared" si="10"/>
        <v>2.3108082013686619</v>
      </c>
      <c r="Q63">
        <f t="shared" si="11"/>
        <v>0.3128587254536308</v>
      </c>
      <c r="R63">
        <f t="shared" si="12"/>
        <v>0.3128587254536308</v>
      </c>
    </row>
    <row r="64" spans="6:18">
      <c r="F64">
        <f t="shared" si="13"/>
        <v>6.199999999999994</v>
      </c>
      <c r="G64">
        <f t="shared" si="0"/>
        <v>322.2268495642536</v>
      </c>
      <c r="H64">
        <f t="shared" si="5"/>
        <v>3.2164822984808596</v>
      </c>
      <c r="I64" s="4">
        <f t="shared" si="1"/>
        <v>3.1E-6</v>
      </c>
      <c r="J64" s="5">
        <f t="shared" si="14"/>
        <v>4.3613178294572952E-7</v>
      </c>
      <c r="K64" s="5">
        <f t="shared" si="15"/>
        <v>4.4977419027788623E-4</v>
      </c>
      <c r="L64" s="5">
        <f t="shared" si="8"/>
        <v>3.8112917995183748E-10</v>
      </c>
      <c r="M64" s="6">
        <f t="shared" si="2"/>
        <v>3.5182756219709181E-6</v>
      </c>
      <c r="N64">
        <f t="shared" si="3"/>
        <v>2.5799999999999998E-4</v>
      </c>
      <c r="O64">
        <f t="shared" si="16"/>
        <v>0.321648229848086</v>
      </c>
      <c r="P64">
        <f t="shared" si="10"/>
        <v>2.3115530737766985</v>
      </c>
      <c r="Q64">
        <f t="shared" si="11"/>
        <v>0.31260141453688162</v>
      </c>
      <c r="R64">
        <f t="shared" si="12"/>
        <v>0.31260141453688162</v>
      </c>
    </row>
    <row r="65" spans="6:18">
      <c r="F65">
        <f t="shared" si="13"/>
        <v>6.2999999999999936</v>
      </c>
      <c r="G65">
        <f t="shared" si="0"/>
        <v>322.2268495642536</v>
      </c>
      <c r="H65">
        <f t="shared" si="5"/>
        <v>3.2164822984808596</v>
      </c>
      <c r="I65" s="4">
        <f t="shared" si="1"/>
        <v>3.1E-6</v>
      </c>
      <c r="J65" s="5">
        <f t="shared" si="14"/>
        <v>4.3613178294572952E-7</v>
      </c>
      <c r="K65" s="5">
        <f t="shared" si="15"/>
        <v>4.5008419027788623E-4</v>
      </c>
      <c r="L65" s="5">
        <f t="shared" si="8"/>
        <v>3.8191778565776551E-10</v>
      </c>
      <c r="M65" s="6">
        <f t="shared" si="2"/>
        <v>3.5231271289210915E-6</v>
      </c>
      <c r="N65">
        <f t="shared" si="3"/>
        <v>2.5799999999999998E-4</v>
      </c>
      <c r="O65">
        <f t="shared" si="16"/>
        <v>0.321648229848086</v>
      </c>
      <c r="P65">
        <f t="shared" si="10"/>
        <v>2.3122958926169539</v>
      </c>
      <c r="Q65">
        <f t="shared" si="11"/>
        <v>0.31234481301063027</v>
      </c>
      <c r="R65">
        <f t="shared" si="12"/>
        <v>0.31234481301063027</v>
      </c>
    </row>
    <row r="66" spans="6:18">
      <c r="F66">
        <f t="shared" si="13"/>
        <v>6.3999999999999932</v>
      </c>
      <c r="G66">
        <f t="shared" ref="G66:G129" si="17">Tc+R_*F66</f>
        <v>322.2268495642536</v>
      </c>
      <c r="H66">
        <f t="shared" ref="H66:H82" si="18">(G66-Tf)/ml</f>
        <v>3.2164822984808596</v>
      </c>
      <c r="I66" s="4">
        <f t="shared" ref="I66:I129" si="19">we</f>
        <v>3.1E-6</v>
      </c>
      <c r="J66" s="5">
        <f t="shared" si="14"/>
        <v>4.3613178294572952E-7</v>
      </c>
      <c r="K66" s="5">
        <f t="shared" si="15"/>
        <v>4.5039419027788623E-4</v>
      </c>
      <c r="L66" s="5">
        <f t="shared" si="8"/>
        <v>3.8270747843242905E-10</v>
      </c>
      <c r="M66" s="6">
        <f t="shared" ref="M66:M129" si="20">f2_*f3_/f1_/K66*L66</f>
        <v>3.5279819785464836E-6</v>
      </c>
      <c r="N66">
        <f t="shared" ref="N66:N129" si="21">del_dl</f>
        <v>2.5799999999999998E-4</v>
      </c>
      <c r="O66">
        <f t="shared" si="16"/>
        <v>0.321648229848086</v>
      </c>
      <c r="P66">
        <f t="shared" si="10"/>
        <v>2.3130366649615053</v>
      </c>
      <c r="Q66">
        <f t="shared" si="11"/>
        <v>0.31208891843187769</v>
      </c>
      <c r="R66">
        <f t="shared" si="12"/>
        <v>0.31208891843187769</v>
      </c>
    </row>
    <row r="67" spans="6:18">
      <c r="F67">
        <f t="shared" si="13"/>
        <v>6.4999999999999929</v>
      </c>
      <c r="G67">
        <f t="shared" si="17"/>
        <v>322.2268495642536</v>
      </c>
      <c r="H67">
        <f t="shared" si="18"/>
        <v>3.2164822984808596</v>
      </c>
      <c r="I67" s="4">
        <f t="shared" si="19"/>
        <v>3.1E-6</v>
      </c>
      <c r="J67" s="5">
        <f t="shared" si="14"/>
        <v>4.3613178294572952E-7</v>
      </c>
      <c r="K67" s="5">
        <f t="shared" si="15"/>
        <v>4.5070419027788623E-4</v>
      </c>
      <c r="L67" s="5">
        <f t="shared" ref="L67:L130" si="22">K67^3*4/3*PI()</f>
        <v>3.8349825902455768E-10</v>
      </c>
      <c r="M67" s="6">
        <f t="shared" si="20"/>
        <v>3.5328401708470953E-6</v>
      </c>
      <c r="N67">
        <f t="shared" si="21"/>
        <v>2.5799999999999998E-4</v>
      </c>
      <c r="O67">
        <f t="shared" si="16"/>
        <v>0.321648229848086</v>
      </c>
      <c r="P67">
        <f t="shared" ref="P67:P130" si="23">R67*O67+(1-R67)*H67</f>
        <v>2.3137753978532238</v>
      </c>
      <c r="Q67">
        <f t="shared" ref="Q67:Q130" si="24">Q66+pl/ps*Dl/N66*((Tc-Tf)/ml-Co)/H66/(1-kpart)*M66*dt/L66-Q66*3/K66*we*dt</f>
        <v>0.31183372836771373</v>
      </c>
      <c r="R67">
        <f t="shared" ref="R67:R130" si="25">esidtGeral(R66,K66,MAX(I66,J66),pl,ps,kpart,H66,(H67-H66)/dt,M66,L66,Dl,N66,Co,dt)</f>
        <v>0.31183372836771367</v>
      </c>
    </row>
    <row r="68" spans="6:18">
      <c r="F68">
        <f t="shared" si="13"/>
        <v>6.5999999999999925</v>
      </c>
      <c r="G68">
        <f t="shared" si="17"/>
        <v>322.2268495642536</v>
      </c>
      <c r="H68">
        <f t="shared" si="18"/>
        <v>3.2164822984808596</v>
      </c>
      <c r="I68" s="4">
        <f t="shared" si="19"/>
        <v>3.1E-6</v>
      </c>
      <c r="J68" s="5">
        <f t="shared" si="14"/>
        <v>4.3613178294572952E-7</v>
      </c>
      <c r="K68" s="5">
        <f t="shared" si="15"/>
        <v>4.5101419027788624E-4</v>
      </c>
      <c r="L68" s="5">
        <f t="shared" si="22"/>
        <v>3.8429012818288079E-10</v>
      </c>
      <c r="M68" s="6">
        <f t="shared" si="20"/>
        <v>3.5377017058229249E-6</v>
      </c>
      <c r="N68">
        <f t="shared" si="21"/>
        <v>2.5799999999999998E-4</v>
      </c>
      <c r="O68">
        <f t="shared" si="16"/>
        <v>0.321648229848086</v>
      </c>
      <c r="P68">
        <f t="shared" si="23"/>
        <v>2.3145120983059155</v>
      </c>
      <c r="Q68">
        <f t="shared" si="24"/>
        <v>0.31157924039526835</v>
      </c>
      <c r="R68">
        <f t="shared" si="25"/>
        <v>0.31157924039526835</v>
      </c>
    </row>
    <row r="69" spans="6:18">
      <c r="F69">
        <f t="shared" si="13"/>
        <v>6.6999999999999922</v>
      </c>
      <c r="G69">
        <f t="shared" si="17"/>
        <v>322.2268495642536</v>
      </c>
      <c r="H69">
        <f t="shared" si="18"/>
        <v>3.2164822984808596</v>
      </c>
      <c r="I69" s="4">
        <f t="shared" si="19"/>
        <v>3.1E-6</v>
      </c>
      <c r="J69" s="5">
        <f t="shared" si="14"/>
        <v>4.3613178294572952E-7</v>
      </c>
      <c r="K69" s="5">
        <f t="shared" si="15"/>
        <v>4.5132419027788624E-4</v>
      </c>
      <c r="L69" s="5">
        <f t="shared" si="22"/>
        <v>3.85083086656128E-10</v>
      </c>
      <c r="M69" s="6">
        <f t="shared" si="20"/>
        <v>3.542566583473974E-6</v>
      </c>
      <c r="N69">
        <f t="shared" si="21"/>
        <v>2.5799999999999998E-4</v>
      </c>
      <c r="O69">
        <f t="shared" si="16"/>
        <v>0.321648229848086</v>
      </c>
      <c r="P69">
        <f t="shared" si="23"/>
        <v>2.3152467733044628</v>
      </c>
      <c r="Q69">
        <f t="shared" si="24"/>
        <v>0.31132545210166379</v>
      </c>
      <c r="R69">
        <f t="shared" si="25"/>
        <v>0.31132545210166379</v>
      </c>
    </row>
    <row r="70" spans="6:18">
      <c r="F70">
        <f t="shared" si="13"/>
        <v>6.7999999999999918</v>
      </c>
      <c r="G70">
        <f t="shared" si="17"/>
        <v>322.2268495642536</v>
      </c>
      <c r="H70">
        <f t="shared" si="18"/>
        <v>3.2164822984808596</v>
      </c>
      <c r="I70" s="4">
        <f t="shared" si="19"/>
        <v>3.1E-6</v>
      </c>
      <c r="J70" s="5">
        <f t="shared" si="14"/>
        <v>4.3613178294572952E-7</v>
      </c>
      <c r="K70" s="5">
        <f t="shared" si="15"/>
        <v>4.5163419027788624E-4</v>
      </c>
      <c r="L70" s="5">
        <f t="shared" si="22"/>
        <v>3.8587713519302872E-10</v>
      </c>
      <c r="M70" s="6">
        <f t="shared" si="20"/>
        <v>3.5474348038002423E-6</v>
      </c>
      <c r="N70">
        <f t="shared" si="21"/>
        <v>2.5799999999999998E-4</v>
      </c>
      <c r="O70">
        <f t="shared" si="16"/>
        <v>0.321648229848086</v>
      </c>
      <c r="P70">
        <f t="shared" si="23"/>
        <v>2.3159794298049587</v>
      </c>
      <c r="Q70">
        <f t="shared" si="24"/>
        <v>0.31107236108396613</v>
      </c>
      <c r="R70">
        <f t="shared" si="25"/>
        <v>0.31107236108396613</v>
      </c>
    </row>
    <row r="71" spans="6:18">
      <c r="F71">
        <f t="shared" si="13"/>
        <v>6.8999999999999915</v>
      </c>
      <c r="G71">
        <f t="shared" si="17"/>
        <v>322.2268495642536</v>
      </c>
      <c r="H71">
        <f t="shared" si="18"/>
        <v>3.2164822984808596</v>
      </c>
      <c r="I71" s="4">
        <f t="shared" si="19"/>
        <v>3.1E-6</v>
      </c>
      <c r="J71" s="5">
        <f t="shared" si="14"/>
        <v>4.3613178294572952E-7</v>
      </c>
      <c r="K71" s="5">
        <f t="shared" si="15"/>
        <v>4.5194419027788624E-4</v>
      </c>
      <c r="L71" s="5">
        <f t="shared" si="22"/>
        <v>3.8667227454231241E-10</v>
      </c>
      <c r="M71" s="6">
        <f t="shared" si="20"/>
        <v>3.5523063668017284E-6</v>
      </c>
      <c r="N71">
        <f t="shared" si="21"/>
        <v>2.5799999999999998E-4</v>
      </c>
      <c r="O71">
        <f t="shared" si="16"/>
        <v>0.321648229848086</v>
      </c>
      <c r="P71">
        <f t="shared" si="23"/>
        <v>2.3167100747348512</v>
      </c>
      <c r="Q71">
        <f t="shared" si="24"/>
        <v>0.31081996494913761</v>
      </c>
      <c r="R71">
        <f t="shared" si="25"/>
        <v>0.31081996494913761</v>
      </c>
    </row>
    <row r="72" spans="6:18">
      <c r="F72">
        <f t="shared" si="13"/>
        <v>6.9999999999999911</v>
      </c>
      <c r="G72">
        <f t="shared" si="17"/>
        <v>322.2268495642536</v>
      </c>
      <c r="H72">
        <f t="shared" si="18"/>
        <v>3.2164822984808596</v>
      </c>
      <c r="I72" s="4">
        <f t="shared" si="19"/>
        <v>3.1E-6</v>
      </c>
      <c r="J72" s="5">
        <f t="shared" si="14"/>
        <v>4.3613178294572952E-7</v>
      </c>
      <c r="K72" s="5">
        <f t="shared" si="15"/>
        <v>4.5225419027788624E-4</v>
      </c>
      <c r="L72" s="5">
        <f t="shared" si="22"/>
        <v>3.8746850545270862E-10</v>
      </c>
      <c r="M72" s="6">
        <f t="shared" si="20"/>
        <v>3.5571812724784337E-6</v>
      </c>
      <c r="N72">
        <f t="shared" si="21"/>
        <v>2.5799999999999998E-4</v>
      </c>
      <c r="O72">
        <f t="shared" si="16"/>
        <v>0.321648229848086</v>
      </c>
      <c r="P72">
        <f t="shared" si="23"/>
        <v>2.3174387149930777</v>
      </c>
      <c r="Q72">
        <f t="shared" si="24"/>
        <v>0.31056826131398918</v>
      </c>
      <c r="R72">
        <f t="shared" si="25"/>
        <v>0.31056826131398918</v>
      </c>
    </row>
    <row r="73" spans="6:18">
      <c r="F73">
        <f t="shared" si="13"/>
        <v>7.0999999999999908</v>
      </c>
      <c r="G73">
        <f t="shared" si="17"/>
        <v>322.2268495642536</v>
      </c>
      <c r="H73">
        <f t="shared" si="18"/>
        <v>3.2164822984808596</v>
      </c>
      <c r="I73" s="4">
        <f t="shared" si="19"/>
        <v>3.1E-6</v>
      </c>
      <c r="J73" s="5">
        <f t="shared" si="14"/>
        <v>4.3613178294572952E-7</v>
      </c>
      <c r="K73" s="5">
        <f t="shared" si="15"/>
        <v>4.5256419027788625E-4</v>
      </c>
      <c r="L73" s="5">
        <f t="shared" si="22"/>
        <v>3.8826582867294678E-10</v>
      </c>
      <c r="M73" s="6">
        <f t="shared" si="20"/>
        <v>3.5620595208303573E-6</v>
      </c>
      <c r="N73">
        <f t="shared" si="21"/>
        <v>2.5799999999999998E-4</v>
      </c>
      <c r="O73">
        <f t="shared" si="16"/>
        <v>0.321648229848086</v>
      </c>
      <c r="P73">
        <f t="shared" si="23"/>
        <v>2.318165357450201</v>
      </c>
      <c r="Q73">
        <f t="shared" si="24"/>
        <v>0.3103172478051332</v>
      </c>
      <c r="R73">
        <f t="shared" si="25"/>
        <v>0.3103172478051332</v>
      </c>
    </row>
    <row r="74" spans="6:18">
      <c r="F74">
        <f t="shared" si="13"/>
        <v>7.1999999999999904</v>
      </c>
      <c r="G74">
        <f t="shared" si="17"/>
        <v>322.2268495642536</v>
      </c>
      <c r="H74">
        <f t="shared" si="18"/>
        <v>3.2164822984808596</v>
      </c>
      <c r="I74" s="4">
        <f t="shared" si="19"/>
        <v>3.1E-6</v>
      </c>
      <c r="J74" s="5">
        <f t="shared" si="14"/>
        <v>4.3613178294572952E-7</v>
      </c>
      <c r="K74" s="5">
        <f t="shared" si="15"/>
        <v>4.5287419027788625E-4</v>
      </c>
      <c r="L74" s="5">
        <f t="shared" si="22"/>
        <v>3.8906424495175649E-10</v>
      </c>
      <c r="M74" s="6">
        <f t="shared" si="20"/>
        <v>3.5669411118575E-6</v>
      </c>
      <c r="N74">
        <f t="shared" si="21"/>
        <v>2.5799999999999998E-4</v>
      </c>
      <c r="O74">
        <f t="shared" si="16"/>
        <v>0.321648229848086</v>
      </c>
      <c r="P74">
        <f t="shared" si="23"/>
        <v>2.3188900089485474</v>
      </c>
      <c r="Q74">
        <f t="shared" si="24"/>
        <v>0.31006692205893643</v>
      </c>
      <c r="R74">
        <f t="shared" si="25"/>
        <v>0.31006692205893643</v>
      </c>
    </row>
    <row r="75" spans="6:18">
      <c r="F75">
        <f t="shared" si="13"/>
        <v>7.2999999999999901</v>
      </c>
      <c r="G75">
        <f t="shared" si="17"/>
        <v>322.2268495642536</v>
      </c>
      <c r="H75">
        <f t="shared" si="18"/>
        <v>3.2164822984808596</v>
      </c>
      <c r="I75" s="4">
        <f t="shared" si="19"/>
        <v>3.1E-6</v>
      </c>
      <c r="J75" s="5">
        <f t="shared" si="14"/>
        <v>4.3613178294572952E-7</v>
      </c>
      <c r="K75" s="5">
        <f t="shared" si="15"/>
        <v>4.5318419027788625E-4</v>
      </c>
      <c r="L75" s="5">
        <f t="shared" si="22"/>
        <v>3.8986375503786731E-10</v>
      </c>
      <c r="M75" s="6">
        <f t="shared" si="20"/>
        <v>3.5718260455598627E-6</v>
      </c>
      <c r="N75">
        <f t="shared" si="21"/>
        <v>2.5799999999999998E-4</v>
      </c>
      <c r="O75">
        <f t="shared" si="16"/>
        <v>0.321648229848086</v>
      </c>
      <c r="P75">
        <f t="shared" si="23"/>
        <v>2.3196126763023406</v>
      </c>
      <c r="Q75">
        <f t="shared" si="24"/>
        <v>0.30981728172147338</v>
      </c>
      <c r="R75">
        <f t="shared" si="25"/>
        <v>0.30981728172147338</v>
      </c>
    </row>
    <row r="76" spans="6:18">
      <c r="F76">
        <f t="shared" si="13"/>
        <v>7.3999999999999897</v>
      </c>
      <c r="G76">
        <f t="shared" si="17"/>
        <v>322.2268495642536</v>
      </c>
      <c r="H76">
        <f t="shared" si="18"/>
        <v>3.2164822984808596</v>
      </c>
      <c r="I76" s="4">
        <f t="shared" si="19"/>
        <v>3.1E-6</v>
      </c>
      <c r="J76" s="5">
        <f t="shared" si="14"/>
        <v>4.3613178294572952E-7</v>
      </c>
      <c r="K76" s="5">
        <f t="shared" si="15"/>
        <v>4.5349419027788625E-4</v>
      </c>
      <c r="L76" s="5">
        <f t="shared" si="22"/>
        <v>3.906643596800085E-10</v>
      </c>
      <c r="M76" s="6">
        <f t="shared" si="20"/>
        <v>3.5767143219374433E-6</v>
      </c>
      <c r="N76">
        <f t="shared" si="21"/>
        <v>2.5799999999999998E-4</v>
      </c>
      <c r="O76">
        <f t="shared" si="16"/>
        <v>0.321648229848086</v>
      </c>
      <c r="P76">
        <f t="shared" si="23"/>
        <v>2.3203333662978367</v>
      </c>
      <c r="Q76">
        <f t="shared" si="24"/>
        <v>0.3095683244484797</v>
      </c>
      <c r="R76">
        <f t="shared" si="25"/>
        <v>0.3095683244484797</v>
      </c>
    </row>
    <row r="77" spans="6:18">
      <c r="F77">
        <f t="shared" si="13"/>
        <v>7.4999999999999893</v>
      </c>
      <c r="G77">
        <f t="shared" si="17"/>
        <v>322.2268495642536</v>
      </c>
      <c r="H77">
        <f t="shared" si="18"/>
        <v>3.2164822984808596</v>
      </c>
      <c r="I77" s="4">
        <f t="shared" si="19"/>
        <v>3.1E-6</v>
      </c>
      <c r="J77" s="5">
        <f t="shared" si="14"/>
        <v>4.3613178294572952E-7</v>
      </c>
      <c r="K77" s="5">
        <f t="shared" si="15"/>
        <v>4.5380419027788626E-4</v>
      </c>
      <c r="L77" s="5">
        <f t="shared" si="22"/>
        <v>3.9146605962690961E-10</v>
      </c>
      <c r="M77" s="6">
        <f t="shared" si="20"/>
        <v>3.5816059409902422E-6</v>
      </c>
      <c r="N77">
        <f t="shared" si="21"/>
        <v>2.5799999999999998E-4</v>
      </c>
      <c r="O77">
        <f t="shared" si="16"/>
        <v>0.321648229848086</v>
      </c>
      <c r="P77">
        <f t="shared" si="23"/>
        <v>2.3210520856934584</v>
      </c>
      <c r="Q77">
        <f t="shared" si="24"/>
        <v>0.30932004790530598</v>
      </c>
      <c r="R77">
        <f t="shared" si="25"/>
        <v>0.30932004790530598</v>
      </c>
    </row>
    <row r="78" spans="6:18">
      <c r="F78">
        <f t="shared" si="13"/>
        <v>7.599999999999989</v>
      </c>
      <c r="G78">
        <f t="shared" si="17"/>
        <v>322.2268495642536</v>
      </c>
      <c r="H78">
        <f t="shared" si="18"/>
        <v>3.2164822984808596</v>
      </c>
      <c r="I78" s="4">
        <f t="shared" si="19"/>
        <v>3.1E-6</v>
      </c>
      <c r="J78" s="5">
        <f t="shared" si="14"/>
        <v>4.3613178294572952E-7</v>
      </c>
      <c r="K78" s="5">
        <f t="shared" si="15"/>
        <v>4.5411419027788626E-4</v>
      </c>
      <c r="L78" s="5">
        <f t="shared" si="22"/>
        <v>3.9226885562730027E-10</v>
      </c>
      <c r="M78" s="6">
        <f t="shared" si="20"/>
        <v>3.5865009027182602E-6</v>
      </c>
      <c r="N78">
        <f t="shared" si="21"/>
        <v>2.5799999999999998E-4</v>
      </c>
      <c r="O78">
        <f t="shared" si="16"/>
        <v>0.321648229848086</v>
      </c>
      <c r="P78">
        <f t="shared" si="23"/>
        <v>2.3217688412199271</v>
      </c>
      <c r="Q78">
        <f t="shared" si="24"/>
        <v>0.30907244976687187</v>
      </c>
      <c r="R78">
        <f t="shared" si="25"/>
        <v>0.30907244976687187</v>
      </c>
    </row>
    <row r="79" spans="6:18">
      <c r="F79">
        <f t="shared" si="13"/>
        <v>7.6999999999999886</v>
      </c>
      <c r="G79">
        <f t="shared" si="17"/>
        <v>322.2268495642536</v>
      </c>
      <c r="H79">
        <f t="shared" si="18"/>
        <v>3.2164822984808596</v>
      </c>
      <c r="I79" s="4">
        <f t="shared" si="19"/>
        <v>3.1E-6</v>
      </c>
      <c r="J79" s="5">
        <f t="shared" si="14"/>
        <v>4.3613178294572952E-7</v>
      </c>
      <c r="K79" s="5">
        <f t="shared" si="15"/>
        <v>4.5442419027788626E-4</v>
      </c>
      <c r="L79" s="5">
        <f t="shared" si="22"/>
        <v>3.9307274842990994E-10</v>
      </c>
      <c r="M79" s="6">
        <f t="shared" si="20"/>
        <v>3.5913992071214974E-6</v>
      </c>
      <c r="N79">
        <f t="shared" si="21"/>
        <v>2.5799999999999998E-4</v>
      </c>
      <c r="O79">
        <f t="shared" si="16"/>
        <v>0.321648229848086</v>
      </c>
      <c r="P79">
        <f t="shared" si="23"/>
        <v>2.3224836395803981</v>
      </c>
      <c r="Q79">
        <f t="shared" si="24"/>
        <v>0.30882552771762023</v>
      </c>
      <c r="R79">
        <f t="shared" si="25"/>
        <v>0.30882552771762023</v>
      </c>
    </row>
    <row r="80" spans="6:18">
      <c r="F80">
        <f t="shared" si="13"/>
        <v>7.7999999999999883</v>
      </c>
      <c r="G80">
        <f t="shared" si="17"/>
        <v>322.2268495642536</v>
      </c>
      <c r="H80">
        <f t="shared" si="18"/>
        <v>3.2164822984808596</v>
      </c>
      <c r="I80" s="4">
        <f t="shared" si="19"/>
        <v>3.1E-6</v>
      </c>
      <c r="J80" s="5">
        <f t="shared" si="14"/>
        <v>4.3613178294572952E-7</v>
      </c>
      <c r="K80" s="5">
        <f t="shared" si="15"/>
        <v>4.5473419027788626E-4</v>
      </c>
      <c r="L80" s="5">
        <f t="shared" si="22"/>
        <v>3.9387773878346801E-10</v>
      </c>
      <c r="M80" s="6">
        <f t="shared" si="20"/>
        <v>3.5963008541999533E-6</v>
      </c>
      <c r="N80">
        <f t="shared" si="21"/>
        <v>2.5799999999999998E-4</v>
      </c>
      <c r="O80">
        <f t="shared" si="16"/>
        <v>0.321648229848086</v>
      </c>
      <c r="P80">
        <f t="shared" si="23"/>
        <v>2.3231964874505859</v>
      </c>
      <c r="Q80">
        <f t="shared" si="24"/>
        <v>0.30857927945147179</v>
      </c>
      <c r="R80">
        <f t="shared" si="25"/>
        <v>0.30857927945147179</v>
      </c>
    </row>
    <row r="81" spans="6:18">
      <c r="F81">
        <f t="shared" si="13"/>
        <v>7.8999999999999879</v>
      </c>
      <c r="G81">
        <f t="shared" si="17"/>
        <v>322.2268495642536</v>
      </c>
      <c r="H81">
        <f t="shared" si="18"/>
        <v>3.2164822984808596</v>
      </c>
      <c r="I81" s="4">
        <f t="shared" si="19"/>
        <v>3.1E-6</v>
      </c>
      <c r="J81" s="5">
        <f t="shared" si="14"/>
        <v>4.3613178294572952E-7</v>
      </c>
      <c r="K81" s="5">
        <f t="shared" si="15"/>
        <v>4.5504419027788626E-4</v>
      </c>
      <c r="L81" s="5">
        <f t="shared" si="22"/>
        <v>3.94683827436704E-10</v>
      </c>
      <c r="M81" s="6">
        <f t="shared" si="20"/>
        <v>3.6012058439536274E-6</v>
      </c>
      <c r="N81">
        <f t="shared" si="21"/>
        <v>2.5799999999999998E-4</v>
      </c>
      <c r="O81">
        <f t="shared" si="16"/>
        <v>0.321648229848086</v>
      </c>
      <c r="P81">
        <f t="shared" si="23"/>
        <v>2.3239073914789041</v>
      </c>
      <c r="Q81">
        <f t="shared" si="24"/>
        <v>0.30833370267177967</v>
      </c>
      <c r="R81">
        <f t="shared" si="25"/>
        <v>0.30833370267177967</v>
      </c>
    </row>
    <row r="82" spans="6:18">
      <c r="F82">
        <f t="shared" si="13"/>
        <v>7.9999999999999876</v>
      </c>
      <c r="G82">
        <f t="shared" si="17"/>
        <v>322.2268495642536</v>
      </c>
      <c r="H82">
        <f t="shared" si="18"/>
        <v>3.2164822984808596</v>
      </c>
      <c r="I82" s="4">
        <f t="shared" si="19"/>
        <v>3.1E-6</v>
      </c>
      <c r="J82" s="5">
        <f t="shared" si="14"/>
        <v>4.3613178294572952E-7</v>
      </c>
      <c r="K82" s="5">
        <f t="shared" si="15"/>
        <v>4.5535419027788627E-4</v>
      </c>
      <c r="L82" s="5">
        <f t="shared" si="22"/>
        <v>3.9549101513834748E-10</v>
      </c>
      <c r="M82" s="6">
        <f t="shared" si="20"/>
        <v>3.6061141763825199E-6</v>
      </c>
      <c r="N82">
        <f t="shared" si="21"/>
        <v>2.5799999999999998E-4</v>
      </c>
      <c r="O82">
        <f t="shared" si="16"/>
        <v>0.321648229848086</v>
      </c>
      <c r="P82">
        <f t="shared" si="23"/>
        <v>2.3246163582865869</v>
      </c>
      <c r="Q82">
        <f t="shared" si="24"/>
        <v>0.30808879509128478</v>
      </c>
      <c r="R82">
        <f t="shared" si="25"/>
        <v>0.30808879509128478</v>
      </c>
    </row>
    <row r="83" spans="6:18">
      <c r="F83">
        <f t="shared" si="13"/>
        <v>8.0999999999999872</v>
      </c>
      <c r="G83">
        <f t="shared" si="17"/>
        <v>322.2268495642536</v>
      </c>
      <c r="H83">
        <f t="shared" ref="H83:H146" si="26">(G83-Tf)/ml</f>
        <v>3.2164822984808596</v>
      </c>
      <c r="I83" s="4">
        <f t="shared" si="19"/>
        <v>3.1E-6</v>
      </c>
      <c r="J83" s="5">
        <f t="shared" ref="J83:J146" si="27">Glob(H83,N83,Dl,Co,kpart)</f>
        <v>4.3613178294572952E-7</v>
      </c>
      <c r="K83" s="5">
        <f t="shared" ref="K83:K146" si="28">I82*dt+K82</f>
        <v>4.5566419027788627E-4</v>
      </c>
      <c r="L83" s="5">
        <f t="shared" si="22"/>
        <v>3.9629930263712795E-10</v>
      </c>
      <c r="M83" s="6">
        <f t="shared" si="20"/>
        <v>3.6110258514866328E-6</v>
      </c>
      <c r="N83">
        <f t="shared" si="21"/>
        <v>2.5799999999999998E-4</v>
      </c>
      <c r="O83">
        <f t="shared" ref="O83:O146" si="29">O82+(kpart*H82-O82)/L82/R82*(L82*(R83-R82)+R82*MAX(I82,J82)*M82*dt)</f>
        <v>0.321648229848086</v>
      </c>
      <c r="P83">
        <f t="shared" si="23"/>
        <v>2.3253233944678251</v>
      </c>
      <c r="Q83">
        <f t="shared" si="24"/>
        <v>0.30784455443207071</v>
      </c>
      <c r="R83">
        <f t="shared" si="25"/>
        <v>0.30784455443207071</v>
      </c>
    </row>
    <row r="84" spans="6:18">
      <c r="F84">
        <f t="shared" si="13"/>
        <v>8.1999999999999869</v>
      </c>
      <c r="G84">
        <f t="shared" si="17"/>
        <v>322.2268495642536</v>
      </c>
      <c r="H84">
        <f t="shared" si="26"/>
        <v>3.2164822984808596</v>
      </c>
      <c r="I84" s="4">
        <f t="shared" si="19"/>
        <v>3.1E-6</v>
      </c>
      <c r="J84" s="5">
        <f t="shared" si="27"/>
        <v>4.3613178294572952E-7</v>
      </c>
      <c r="K84" s="5">
        <f t="shared" si="28"/>
        <v>4.5597419027788627E-4</v>
      </c>
      <c r="L84" s="5">
        <f t="shared" si="22"/>
        <v>3.9710869068177482E-10</v>
      </c>
      <c r="M84" s="6">
        <f t="shared" si="20"/>
        <v>3.6159408692659636E-6</v>
      </c>
      <c r="N84">
        <f t="shared" si="21"/>
        <v>2.5799999999999998E-4</v>
      </c>
      <c r="O84">
        <f t="shared" si="29"/>
        <v>0.321648229848086</v>
      </c>
      <c r="P84">
        <f t="shared" si="23"/>
        <v>2.3260285065898909</v>
      </c>
      <c r="Q84">
        <f t="shared" si="24"/>
        <v>0.30760097842551948</v>
      </c>
      <c r="R84">
        <f t="shared" si="25"/>
        <v>0.30760097842551948</v>
      </c>
    </row>
    <row r="85" spans="6:18">
      <c r="F85">
        <f t="shared" si="13"/>
        <v>8.2999999999999865</v>
      </c>
      <c r="G85">
        <f t="shared" si="17"/>
        <v>322.2268495642536</v>
      </c>
      <c r="H85">
        <f t="shared" si="26"/>
        <v>3.2164822984808596</v>
      </c>
      <c r="I85" s="4">
        <f t="shared" si="19"/>
        <v>3.1E-6</v>
      </c>
      <c r="J85" s="5">
        <f t="shared" si="27"/>
        <v>4.3613178294572952E-7</v>
      </c>
      <c r="K85" s="5">
        <f t="shared" si="28"/>
        <v>4.5628419027788627E-4</v>
      </c>
      <c r="L85" s="5">
        <f t="shared" si="22"/>
        <v>3.979191800210176E-10</v>
      </c>
      <c r="M85" s="6">
        <f t="shared" si="20"/>
        <v>3.6208592297205131E-6</v>
      </c>
      <c r="N85">
        <f t="shared" si="21"/>
        <v>2.5799999999999998E-4</v>
      </c>
      <c r="O85">
        <f t="shared" si="29"/>
        <v>0.321648229848086</v>
      </c>
      <c r="P85">
        <f t="shared" si="23"/>
        <v>2.3267317011932689</v>
      </c>
      <c r="Q85">
        <f t="shared" si="24"/>
        <v>0.30735806481226718</v>
      </c>
      <c r="R85">
        <f t="shared" si="25"/>
        <v>0.30735806481226718</v>
      </c>
    </row>
    <row r="86" spans="6:18">
      <c r="F86">
        <f t="shared" si="13"/>
        <v>8.3999999999999861</v>
      </c>
      <c r="G86">
        <f t="shared" si="17"/>
        <v>322.2268495642536</v>
      </c>
      <c r="H86">
        <f t="shared" si="26"/>
        <v>3.2164822984808596</v>
      </c>
      <c r="I86" s="4">
        <f t="shared" si="19"/>
        <v>3.1E-6</v>
      </c>
      <c r="J86" s="5">
        <f t="shared" si="27"/>
        <v>4.3613178294572952E-7</v>
      </c>
      <c r="K86" s="5">
        <f t="shared" si="28"/>
        <v>4.5659419027788627E-4</v>
      </c>
      <c r="L86" s="5">
        <f t="shared" si="22"/>
        <v>3.9873077140358586E-10</v>
      </c>
      <c r="M86" s="6">
        <f t="shared" si="20"/>
        <v>3.6257809328502821E-6</v>
      </c>
      <c r="N86">
        <f t="shared" si="21"/>
        <v>2.5799999999999998E-4</v>
      </c>
      <c r="O86">
        <f t="shared" si="29"/>
        <v>0.321648229848086</v>
      </c>
      <c r="P86">
        <f t="shared" si="23"/>
        <v>2.3274329847917796</v>
      </c>
      <c r="Q86">
        <f t="shared" si="24"/>
        <v>0.30711581134215998</v>
      </c>
      <c r="R86">
        <f t="shared" si="25"/>
        <v>0.30711581134215998</v>
      </c>
    </row>
    <row r="87" spans="6:18">
      <c r="F87">
        <f t="shared" si="13"/>
        <v>8.4999999999999858</v>
      </c>
      <c r="G87">
        <f t="shared" si="17"/>
        <v>322.2268495642536</v>
      </c>
      <c r="H87">
        <f t="shared" si="26"/>
        <v>3.2164822984808596</v>
      </c>
      <c r="I87" s="4">
        <f t="shared" si="19"/>
        <v>3.1E-6</v>
      </c>
      <c r="J87" s="5">
        <f t="shared" si="27"/>
        <v>4.3613178294572952E-7</v>
      </c>
      <c r="K87" s="5">
        <f t="shared" si="28"/>
        <v>4.5690419027788628E-4</v>
      </c>
      <c r="L87" s="5">
        <f t="shared" si="22"/>
        <v>3.9954346557820905E-10</v>
      </c>
      <c r="M87" s="6">
        <f t="shared" si="20"/>
        <v>3.6307059786552695E-6</v>
      </c>
      <c r="N87">
        <f t="shared" si="21"/>
        <v>2.5799999999999998E-4</v>
      </c>
      <c r="O87">
        <f t="shared" si="29"/>
        <v>0.321648229848086</v>
      </c>
      <c r="P87">
        <f t="shared" si="23"/>
        <v>2.3281323638727103</v>
      </c>
      <c r="Q87">
        <f t="shared" si="24"/>
        <v>0.30687421577421037</v>
      </c>
      <c r="R87">
        <f t="shared" si="25"/>
        <v>0.30687421577421037</v>
      </c>
    </row>
    <row r="88" spans="6:18">
      <c r="F88">
        <f t="shared" si="13"/>
        <v>8.5999999999999854</v>
      </c>
      <c r="G88">
        <f t="shared" si="17"/>
        <v>322.2268495642536</v>
      </c>
      <c r="H88">
        <f t="shared" si="26"/>
        <v>3.2164822984808596</v>
      </c>
      <c r="I88" s="4">
        <f t="shared" si="19"/>
        <v>3.1E-6</v>
      </c>
      <c r="J88" s="5">
        <f t="shared" si="27"/>
        <v>4.3613178294572952E-7</v>
      </c>
      <c r="K88" s="5">
        <f t="shared" si="28"/>
        <v>4.5721419027788628E-4</v>
      </c>
      <c r="L88" s="5">
        <f t="shared" si="22"/>
        <v>4.0035726329361653E-10</v>
      </c>
      <c r="M88" s="6">
        <f t="shared" si="20"/>
        <v>3.6356343671354747E-6</v>
      </c>
      <c r="N88">
        <f t="shared" si="21"/>
        <v>2.5799999999999998E-4</v>
      </c>
      <c r="O88">
        <f t="shared" si="29"/>
        <v>0.321648229848086</v>
      </c>
      <c r="P88">
        <f t="shared" si="23"/>
        <v>2.3288298448969402</v>
      </c>
      <c r="Q88">
        <f t="shared" si="24"/>
        <v>0.30663327587655365</v>
      </c>
      <c r="R88">
        <f t="shared" si="25"/>
        <v>0.30663327587655365</v>
      </c>
    </row>
    <row r="89" spans="6:18">
      <c r="F89">
        <f t="shared" si="13"/>
        <v>8.6999999999999851</v>
      </c>
      <c r="G89">
        <f t="shared" si="17"/>
        <v>322.2268495642536</v>
      </c>
      <c r="H89">
        <f t="shared" si="26"/>
        <v>3.2164822984808596</v>
      </c>
      <c r="I89" s="4">
        <f t="shared" si="19"/>
        <v>3.1E-6</v>
      </c>
      <c r="J89" s="5">
        <f t="shared" si="27"/>
        <v>4.3613178294572952E-7</v>
      </c>
      <c r="K89" s="5">
        <f t="shared" si="28"/>
        <v>4.5752419027788628E-4</v>
      </c>
      <c r="L89" s="5">
        <f t="shared" si="22"/>
        <v>4.0117216529853801E-10</v>
      </c>
      <c r="M89" s="6">
        <f t="shared" si="20"/>
        <v>3.6405660982908995E-6</v>
      </c>
      <c r="N89">
        <f t="shared" si="21"/>
        <v>2.5799999999999998E-4</v>
      </c>
      <c r="O89">
        <f t="shared" si="29"/>
        <v>0.321648229848086</v>
      </c>
      <c r="P89">
        <f t="shared" si="23"/>
        <v>2.3295254342990628</v>
      </c>
      <c r="Q89">
        <f t="shared" si="24"/>
        <v>0.30639298942640458</v>
      </c>
      <c r="R89">
        <f t="shared" si="25"/>
        <v>0.30639298942640458</v>
      </c>
    </row>
    <row r="90" spans="6:18">
      <c r="F90">
        <f t="shared" si="13"/>
        <v>8.7999999999999847</v>
      </c>
      <c r="G90">
        <f t="shared" si="17"/>
        <v>322.2268495642536</v>
      </c>
      <c r="H90">
        <f t="shared" si="26"/>
        <v>3.2164822984808596</v>
      </c>
      <c r="I90" s="4">
        <f t="shared" si="19"/>
        <v>3.1E-6</v>
      </c>
      <c r="J90" s="5">
        <f t="shared" si="27"/>
        <v>4.3613178294572952E-7</v>
      </c>
      <c r="K90" s="5">
        <f t="shared" si="28"/>
        <v>4.5783419027788628E-4</v>
      </c>
      <c r="L90" s="5">
        <f t="shared" si="22"/>
        <v>4.0198817234170281E-10</v>
      </c>
      <c r="M90" s="6">
        <f t="shared" si="20"/>
        <v>3.645501172121543E-6</v>
      </c>
      <c r="N90">
        <f t="shared" si="21"/>
        <v>2.5799999999999998E-4</v>
      </c>
      <c r="O90">
        <f t="shared" si="29"/>
        <v>0.321648229848086</v>
      </c>
      <c r="P90">
        <f t="shared" si="23"/>
        <v>2.3302191384875131</v>
      </c>
      <c r="Q90">
        <f t="shared" si="24"/>
        <v>0.30615335421001433</v>
      </c>
      <c r="R90">
        <f t="shared" si="25"/>
        <v>0.30615335421001433</v>
      </c>
    </row>
    <row r="91" spans="6:18">
      <c r="F91">
        <f t="shared" si="13"/>
        <v>8.8999999999999844</v>
      </c>
      <c r="G91">
        <f t="shared" si="17"/>
        <v>322.2268495642536</v>
      </c>
      <c r="H91">
        <f t="shared" si="26"/>
        <v>3.2164822984808596</v>
      </c>
      <c r="I91" s="4">
        <f t="shared" si="19"/>
        <v>3.1E-6</v>
      </c>
      <c r="J91" s="5">
        <f t="shared" si="27"/>
        <v>4.3613178294572952E-7</v>
      </c>
      <c r="K91" s="5">
        <f t="shared" si="28"/>
        <v>4.5814419027788628E-4</v>
      </c>
      <c r="L91" s="5">
        <f t="shared" si="22"/>
        <v>4.0280528517184063E-10</v>
      </c>
      <c r="M91" s="6">
        <f t="shared" si="20"/>
        <v>3.650439588627406E-6</v>
      </c>
      <c r="N91">
        <f t="shared" si="21"/>
        <v>2.5799999999999998E-4</v>
      </c>
      <c r="O91">
        <f t="shared" si="29"/>
        <v>0.321648229848086</v>
      </c>
      <c r="P91">
        <f t="shared" si="23"/>
        <v>2.3309109638446928</v>
      </c>
      <c r="Q91">
        <f t="shared" si="24"/>
        <v>0.30591436802262767</v>
      </c>
      <c r="R91">
        <f t="shared" si="25"/>
        <v>0.30591436802262767</v>
      </c>
    </row>
    <row r="92" spans="6:18">
      <c r="F92">
        <f t="shared" ref="F92:F155" si="30">F91+dt</f>
        <v>8.999999999999984</v>
      </c>
      <c r="G92">
        <f t="shared" si="17"/>
        <v>322.2268495642536</v>
      </c>
      <c r="H92">
        <f t="shared" si="26"/>
        <v>3.2164822984808596</v>
      </c>
      <c r="I92" s="4">
        <f t="shared" si="19"/>
        <v>3.1E-6</v>
      </c>
      <c r="J92" s="5">
        <f t="shared" si="27"/>
        <v>4.3613178294572952E-7</v>
      </c>
      <c r="K92" s="5">
        <f t="shared" si="28"/>
        <v>4.5845419027788629E-4</v>
      </c>
      <c r="L92" s="5">
        <f t="shared" si="22"/>
        <v>4.0362350453768074E-10</v>
      </c>
      <c r="M92" s="6">
        <f t="shared" si="20"/>
        <v>3.6553813478084866E-6</v>
      </c>
      <c r="N92">
        <f t="shared" si="21"/>
        <v>2.5799999999999998E-4</v>
      </c>
      <c r="O92">
        <f t="shared" si="29"/>
        <v>0.321648229848086</v>
      </c>
      <c r="P92">
        <f t="shared" si="23"/>
        <v>2.3316009167270901</v>
      </c>
      <c r="Q92">
        <f t="shared" si="24"/>
        <v>0.30567602866844035</v>
      </c>
      <c r="R92">
        <f t="shared" si="25"/>
        <v>0.30567602866844035</v>
      </c>
    </row>
    <row r="93" spans="6:18">
      <c r="F93">
        <f t="shared" si="30"/>
        <v>9.0999999999999837</v>
      </c>
      <c r="G93">
        <f t="shared" si="17"/>
        <v>322.2268495642536</v>
      </c>
      <c r="H93">
        <f t="shared" si="26"/>
        <v>3.2164822984808596</v>
      </c>
      <c r="I93" s="4">
        <f t="shared" si="19"/>
        <v>3.1E-6</v>
      </c>
      <c r="J93" s="5">
        <f t="shared" si="27"/>
        <v>4.3613178294572952E-7</v>
      </c>
      <c r="K93" s="5">
        <f t="shared" si="28"/>
        <v>4.5876419027788629E-4</v>
      </c>
      <c r="L93" s="5">
        <f t="shared" si="22"/>
        <v>4.0444283118795274E-10</v>
      </c>
      <c r="M93" s="6">
        <f t="shared" si="20"/>
        <v>3.6603264496647862E-6</v>
      </c>
      <c r="N93">
        <f t="shared" si="21"/>
        <v>2.5799999999999998E-4</v>
      </c>
      <c r="O93">
        <f t="shared" si="29"/>
        <v>0.321648229848086</v>
      </c>
      <c r="P93">
        <f t="shared" si="23"/>
        <v>2.3322890034654051</v>
      </c>
      <c r="Q93">
        <f t="shared" si="24"/>
        <v>0.30543833396055675</v>
      </c>
      <c r="R93">
        <f t="shared" si="25"/>
        <v>0.30543833396055675</v>
      </c>
    </row>
    <row r="94" spans="6:18">
      <c r="F94">
        <f t="shared" si="30"/>
        <v>9.1999999999999833</v>
      </c>
      <c r="G94">
        <f t="shared" si="17"/>
        <v>322.2268495642536</v>
      </c>
      <c r="H94">
        <f t="shared" si="26"/>
        <v>3.2164822984808596</v>
      </c>
      <c r="I94" s="4">
        <f t="shared" si="19"/>
        <v>3.1E-6</v>
      </c>
      <c r="J94" s="5">
        <f t="shared" si="27"/>
        <v>4.3613178294572952E-7</v>
      </c>
      <c r="K94" s="5">
        <f t="shared" si="28"/>
        <v>4.5907419027788629E-4</v>
      </c>
      <c r="L94" s="5">
        <f t="shared" si="22"/>
        <v>4.052632658713861E-10</v>
      </c>
      <c r="M94" s="6">
        <f t="shared" si="20"/>
        <v>3.6652748941963046E-6</v>
      </c>
      <c r="N94">
        <f t="shared" si="21"/>
        <v>2.5799999999999998E-4</v>
      </c>
      <c r="O94">
        <f t="shared" si="29"/>
        <v>0.321648229848086</v>
      </c>
      <c r="P94">
        <f t="shared" si="23"/>
        <v>2.3329752303646711</v>
      </c>
      <c r="Q94">
        <f t="shared" si="24"/>
        <v>0.30520128172094779</v>
      </c>
      <c r="R94">
        <f t="shared" si="25"/>
        <v>0.30520128172094774</v>
      </c>
    </row>
    <row r="95" spans="6:18">
      <c r="F95">
        <f t="shared" si="30"/>
        <v>9.2999999999999829</v>
      </c>
      <c r="G95">
        <f t="shared" si="17"/>
        <v>322.2268495642536</v>
      </c>
      <c r="H95">
        <f t="shared" si="26"/>
        <v>3.2164822984808596</v>
      </c>
      <c r="I95" s="4">
        <f t="shared" si="19"/>
        <v>3.1E-6</v>
      </c>
      <c r="J95" s="5">
        <f t="shared" si="27"/>
        <v>4.3613178294572952E-7</v>
      </c>
      <c r="K95" s="5">
        <f t="shared" si="28"/>
        <v>4.5938419027788629E-4</v>
      </c>
      <c r="L95" s="5">
        <f t="shared" si="22"/>
        <v>4.0608480933671037E-10</v>
      </c>
      <c r="M95" s="6">
        <f t="shared" si="20"/>
        <v>3.6702266814030426E-6</v>
      </c>
      <c r="N95">
        <f t="shared" si="21"/>
        <v>2.5799999999999998E-4</v>
      </c>
      <c r="O95">
        <f t="shared" si="29"/>
        <v>0.321648229848086</v>
      </c>
      <c r="P95">
        <f t="shared" si="23"/>
        <v>2.3336596037043749</v>
      </c>
      <c r="Q95">
        <f t="shared" si="24"/>
        <v>0.30496486978040882</v>
      </c>
      <c r="R95">
        <f t="shared" si="25"/>
        <v>0.30496486978040876</v>
      </c>
    </row>
    <row r="96" spans="6:18">
      <c r="F96">
        <f t="shared" si="30"/>
        <v>9.3999999999999826</v>
      </c>
      <c r="G96">
        <f t="shared" si="17"/>
        <v>322.2268495642536</v>
      </c>
      <c r="H96">
        <f t="shared" si="26"/>
        <v>3.2164822984808596</v>
      </c>
      <c r="I96" s="4">
        <f t="shared" si="19"/>
        <v>3.1E-6</v>
      </c>
      <c r="J96" s="5">
        <f t="shared" si="27"/>
        <v>4.3613178294572952E-7</v>
      </c>
      <c r="K96" s="5">
        <f t="shared" si="28"/>
        <v>4.596941902778863E-4</v>
      </c>
      <c r="L96" s="5">
        <f t="shared" si="22"/>
        <v>4.0690746233265502E-10</v>
      </c>
      <c r="M96" s="6">
        <f t="shared" si="20"/>
        <v>3.6751818112849992E-6</v>
      </c>
      <c r="N96">
        <f t="shared" si="21"/>
        <v>2.5799999999999998E-4</v>
      </c>
      <c r="O96">
        <f t="shared" si="29"/>
        <v>0.321648229848086</v>
      </c>
      <c r="P96">
        <f t="shared" si="23"/>
        <v>2.3343421297385789</v>
      </c>
      <c r="Q96">
        <f t="shared" si="24"/>
        <v>0.30472909597851827</v>
      </c>
      <c r="R96">
        <f t="shared" si="25"/>
        <v>0.30472909597851816</v>
      </c>
    </row>
    <row r="97" spans="6:18">
      <c r="F97">
        <f t="shared" si="30"/>
        <v>9.4999999999999822</v>
      </c>
      <c r="G97">
        <f t="shared" si="17"/>
        <v>322.2268495642536</v>
      </c>
      <c r="H97">
        <f t="shared" si="26"/>
        <v>3.2164822984808596</v>
      </c>
      <c r="I97" s="4">
        <f t="shared" si="19"/>
        <v>3.1E-6</v>
      </c>
      <c r="J97" s="5">
        <f t="shared" si="27"/>
        <v>4.3613178294572952E-7</v>
      </c>
      <c r="K97" s="5">
        <f t="shared" si="28"/>
        <v>4.600041902778863E-4</v>
      </c>
      <c r="L97" s="5">
        <f t="shared" si="22"/>
        <v>4.0773122560794955E-10</v>
      </c>
      <c r="M97" s="6">
        <f t="shared" si="20"/>
        <v>3.6801402838421742E-6</v>
      </c>
      <c r="N97">
        <f t="shared" si="21"/>
        <v>2.5799999999999998E-4</v>
      </c>
      <c r="O97">
        <f t="shared" si="29"/>
        <v>0.321648229848086</v>
      </c>
      <c r="P97">
        <f t="shared" si="23"/>
        <v>2.3350228146960403</v>
      </c>
      <c r="Q97">
        <f t="shared" si="24"/>
        <v>0.30449395816359581</v>
      </c>
      <c r="R97">
        <f t="shared" si="25"/>
        <v>0.3044939581635957</v>
      </c>
    </row>
    <row r="98" spans="6:18">
      <c r="F98">
        <f t="shared" si="30"/>
        <v>9.5999999999999819</v>
      </c>
      <c r="G98">
        <f t="shared" si="17"/>
        <v>322.2268495642536</v>
      </c>
      <c r="H98">
        <f t="shared" si="26"/>
        <v>3.2164822984808596</v>
      </c>
      <c r="I98" s="4">
        <f t="shared" si="19"/>
        <v>3.1E-6</v>
      </c>
      <c r="J98" s="5">
        <f t="shared" si="27"/>
        <v>4.3613178294572952E-7</v>
      </c>
      <c r="K98" s="5">
        <f t="shared" si="28"/>
        <v>4.603141902778863E-4</v>
      </c>
      <c r="L98" s="5">
        <f t="shared" si="22"/>
        <v>4.0855609991132343E-10</v>
      </c>
      <c r="M98" s="6">
        <f t="shared" si="20"/>
        <v>3.6851020990745683E-6</v>
      </c>
      <c r="N98">
        <f t="shared" si="21"/>
        <v>2.5799999999999998E-4</v>
      </c>
      <c r="O98">
        <f t="shared" si="29"/>
        <v>0.321648229848086</v>
      </c>
      <c r="P98">
        <f t="shared" si="23"/>
        <v>2.335701664780331</v>
      </c>
      <c r="Q98">
        <f t="shared" si="24"/>
        <v>0.30425945419266143</v>
      </c>
      <c r="R98">
        <f t="shared" si="25"/>
        <v>0.30425945419266137</v>
      </c>
    </row>
    <row r="99" spans="6:18">
      <c r="F99">
        <f t="shared" si="30"/>
        <v>9.6999999999999815</v>
      </c>
      <c r="G99">
        <f t="shared" si="17"/>
        <v>322.2268495642536</v>
      </c>
      <c r="H99">
        <f t="shared" si="26"/>
        <v>3.2164822984808596</v>
      </c>
      <c r="I99" s="4">
        <f t="shared" si="19"/>
        <v>3.1E-6</v>
      </c>
      <c r="J99" s="5">
        <f t="shared" si="27"/>
        <v>4.3613178294572952E-7</v>
      </c>
      <c r="K99" s="5">
        <f t="shared" si="28"/>
        <v>4.606241902778863E-4</v>
      </c>
      <c r="L99" s="5">
        <f t="shared" si="22"/>
        <v>4.0938208599150606E-10</v>
      </c>
      <c r="M99" s="6">
        <f t="shared" si="20"/>
        <v>3.6900672569821807E-6</v>
      </c>
      <c r="N99">
        <f t="shared" si="21"/>
        <v>2.5799999999999998E-4</v>
      </c>
      <c r="O99">
        <f t="shared" si="29"/>
        <v>0.321648229848086</v>
      </c>
      <c r="P99">
        <f t="shared" si="23"/>
        <v>2.3363786861699554</v>
      </c>
      <c r="Q99">
        <f t="shared" si="24"/>
        <v>0.30402558193139428</v>
      </c>
      <c r="R99">
        <f t="shared" si="25"/>
        <v>0.30402558193139423</v>
      </c>
    </row>
    <row r="100" spans="6:18">
      <c r="F100">
        <f t="shared" si="30"/>
        <v>9.7999999999999812</v>
      </c>
      <c r="G100">
        <f t="shared" si="17"/>
        <v>322.2268495642536</v>
      </c>
      <c r="H100">
        <f t="shared" si="26"/>
        <v>3.2164822984808596</v>
      </c>
      <c r="I100" s="4">
        <f t="shared" si="19"/>
        <v>3.1E-6</v>
      </c>
      <c r="J100" s="5">
        <f t="shared" si="27"/>
        <v>4.3613178294572952E-7</v>
      </c>
      <c r="K100" s="5">
        <f t="shared" si="28"/>
        <v>4.609341902778863E-4</v>
      </c>
      <c r="L100" s="5">
        <f t="shared" si="22"/>
        <v>4.1020918459722711E-10</v>
      </c>
      <c r="M100" s="6">
        <f t="shared" si="20"/>
        <v>3.6950357575650123E-6</v>
      </c>
      <c r="N100">
        <f t="shared" si="21"/>
        <v>2.5799999999999998E-4</v>
      </c>
      <c r="O100">
        <f t="shared" si="29"/>
        <v>0.321648229848086</v>
      </c>
      <c r="P100">
        <f t="shared" si="23"/>
        <v>2.3370538850184692</v>
      </c>
      <c r="Q100">
        <f t="shared" si="24"/>
        <v>0.30379233925409188</v>
      </c>
      <c r="R100">
        <f t="shared" si="25"/>
        <v>0.30379233925409183</v>
      </c>
    </row>
    <row r="101" spans="6:18">
      <c r="F101">
        <f t="shared" si="30"/>
        <v>9.8999999999999808</v>
      </c>
      <c r="G101">
        <f t="shared" si="17"/>
        <v>322.2268495642536</v>
      </c>
      <c r="H101">
        <f t="shared" si="26"/>
        <v>3.2164822984808596</v>
      </c>
      <c r="I101" s="4">
        <f t="shared" si="19"/>
        <v>3.1E-6</v>
      </c>
      <c r="J101" s="5">
        <f t="shared" si="27"/>
        <v>4.3613178294572952E-7</v>
      </c>
      <c r="K101" s="5">
        <f t="shared" si="28"/>
        <v>4.6124419027788631E-4</v>
      </c>
      <c r="L101" s="5">
        <f t="shared" si="22"/>
        <v>4.1103739647721593E-10</v>
      </c>
      <c r="M101" s="6">
        <f t="shared" si="20"/>
        <v>3.7000076008230625E-6</v>
      </c>
      <c r="N101">
        <f t="shared" si="21"/>
        <v>2.5799999999999998E-4</v>
      </c>
      <c r="O101">
        <f t="shared" si="29"/>
        <v>0.321648229848086</v>
      </c>
      <c r="P101">
        <f t="shared" si="23"/>
        <v>2.3377272674545977</v>
      </c>
      <c r="Q101">
        <f t="shared" si="24"/>
        <v>0.30355972404362958</v>
      </c>
      <c r="R101">
        <f t="shared" si="25"/>
        <v>0.30355972404362952</v>
      </c>
    </row>
    <row r="102" spans="6:18">
      <c r="F102">
        <f t="shared" si="30"/>
        <v>9.9999999999999805</v>
      </c>
      <c r="G102">
        <f t="shared" si="17"/>
        <v>322.2268495642536</v>
      </c>
      <c r="H102">
        <f t="shared" si="26"/>
        <v>3.2164822984808596</v>
      </c>
      <c r="I102" s="4">
        <f t="shared" si="19"/>
        <v>3.1E-6</v>
      </c>
      <c r="J102" s="5">
        <f t="shared" si="27"/>
        <v>4.3613178294572952E-7</v>
      </c>
      <c r="K102" s="5">
        <f t="shared" si="28"/>
        <v>4.6155419027788631E-4</v>
      </c>
      <c r="L102" s="5">
        <f t="shared" si="22"/>
        <v>4.118667223802022E-10</v>
      </c>
      <c r="M102" s="6">
        <f t="shared" si="20"/>
        <v>3.7049827867563319E-6</v>
      </c>
      <c r="N102">
        <f t="shared" si="21"/>
        <v>2.5799999999999998E-4</v>
      </c>
      <c r="O102">
        <f t="shared" si="29"/>
        <v>0.321648229848086</v>
      </c>
      <c r="P102">
        <f t="shared" si="23"/>
        <v>2.338398839582351</v>
      </c>
      <c r="Q102">
        <f t="shared" si="24"/>
        <v>0.30332773419142012</v>
      </c>
      <c r="R102">
        <f t="shared" si="25"/>
        <v>0.30332773419142006</v>
      </c>
    </row>
    <row r="103" spans="6:18">
      <c r="F103">
        <f t="shared" si="30"/>
        <v>10.09999999999998</v>
      </c>
      <c r="G103">
        <f t="shared" si="17"/>
        <v>322.2268495642536</v>
      </c>
      <c r="H103">
        <f t="shared" si="26"/>
        <v>3.2164822984808596</v>
      </c>
      <c r="I103" s="4">
        <f t="shared" si="19"/>
        <v>3.1E-6</v>
      </c>
      <c r="J103" s="5">
        <f t="shared" si="27"/>
        <v>4.3613178294572952E-7</v>
      </c>
      <c r="K103" s="5">
        <f t="shared" si="28"/>
        <v>4.6186419027788631E-4</v>
      </c>
      <c r="L103" s="5">
        <f t="shared" si="22"/>
        <v>4.1269716305491521E-10</v>
      </c>
      <c r="M103" s="6">
        <f t="shared" si="20"/>
        <v>3.7099613153648196E-6</v>
      </c>
      <c r="N103">
        <f t="shared" si="21"/>
        <v>2.5799999999999998E-4</v>
      </c>
      <c r="O103">
        <f t="shared" si="29"/>
        <v>0.321648229848086</v>
      </c>
      <c r="P103">
        <f t="shared" si="23"/>
        <v>2.3390686074811398</v>
      </c>
      <c r="Q103">
        <f t="shared" si="24"/>
        <v>0.30309636759737363</v>
      </c>
      <c r="R103">
        <f t="shared" si="25"/>
        <v>0.30309636759737357</v>
      </c>
    </row>
    <row r="104" spans="6:18">
      <c r="F104">
        <f t="shared" si="30"/>
        <v>10.19999999999998</v>
      </c>
      <c r="G104">
        <f t="shared" si="17"/>
        <v>322.2268495642536</v>
      </c>
      <c r="H104">
        <f t="shared" si="26"/>
        <v>3.2164822984808596</v>
      </c>
      <c r="I104" s="4">
        <f t="shared" si="19"/>
        <v>3.1E-6</v>
      </c>
      <c r="J104" s="5">
        <f t="shared" si="27"/>
        <v>4.3613178294572952E-7</v>
      </c>
      <c r="K104" s="5">
        <f t="shared" si="28"/>
        <v>4.6217419027788631E-4</v>
      </c>
      <c r="L104" s="5">
        <f t="shared" si="22"/>
        <v>4.1352871925008457E-10</v>
      </c>
      <c r="M104" s="6">
        <f t="shared" si="20"/>
        <v>3.7149431866485265E-6</v>
      </c>
      <c r="N104">
        <f t="shared" si="21"/>
        <v>2.5799999999999998E-4</v>
      </c>
      <c r="O104">
        <f t="shared" si="29"/>
        <v>0.321648229848086</v>
      </c>
      <c r="P104">
        <f t="shared" si="23"/>
        <v>2.3397365772058945</v>
      </c>
      <c r="Q104">
        <f t="shared" si="24"/>
        <v>0.30286562216985757</v>
      </c>
      <c r="R104">
        <f t="shared" si="25"/>
        <v>0.30286562216985752</v>
      </c>
    </row>
    <row r="105" spans="6:18">
      <c r="F105">
        <f t="shared" si="30"/>
        <v>10.299999999999979</v>
      </c>
      <c r="G105">
        <f t="shared" si="17"/>
        <v>322.2268495642536</v>
      </c>
      <c r="H105">
        <f t="shared" si="26"/>
        <v>3.2164822984808596</v>
      </c>
      <c r="I105" s="4">
        <f t="shared" si="19"/>
        <v>3.1E-6</v>
      </c>
      <c r="J105" s="5">
        <f t="shared" si="27"/>
        <v>4.3613178294572952E-7</v>
      </c>
      <c r="K105" s="5">
        <f t="shared" si="28"/>
        <v>4.6248419027788631E-4</v>
      </c>
      <c r="L105" s="5">
        <f t="shared" si="22"/>
        <v>4.1436139171443971E-10</v>
      </c>
      <c r="M105" s="6">
        <f t="shared" si="20"/>
        <v>3.7199284006074521E-6</v>
      </c>
      <c r="N105">
        <f t="shared" si="21"/>
        <v>2.5799999999999998E-4</v>
      </c>
      <c r="O105">
        <f t="shared" si="29"/>
        <v>0.321648229848086</v>
      </c>
      <c r="P105">
        <f t="shared" si="23"/>
        <v>2.3404027547871755</v>
      </c>
      <c r="Q105">
        <f t="shared" si="24"/>
        <v>0.30263549582565719</v>
      </c>
      <c r="R105">
        <f t="shared" si="25"/>
        <v>0.30263549582565713</v>
      </c>
    </row>
    <row r="106" spans="6:18">
      <c r="F106">
        <f t="shared" si="30"/>
        <v>10.399999999999979</v>
      </c>
      <c r="G106">
        <f t="shared" si="17"/>
        <v>322.2268495642536</v>
      </c>
      <c r="H106">
        <f t="shared" si="26"/>
        <v>3.2164822984808596</v>
      </c>
      <c r="I106" s="4">
        <f t="shared" si="19"/>
        <v>3.1E-6</v>
      </c>
      <c r="J106" s="5">
        <f t="shared" si="27"/>
        <v>4.3613178294572952E-7</v>
      </c>
      <c r="K106" s="5">
        <f t="shared" si="28"/>
        <v>4.6279419027788632E-4</v>
      </c>
      <c r="L106" s="5">
        <f t="shared" si="22"/>
        <v>4.1519518119671017E-10</v>
      </c>
      <c r="M106" s="6">
        <f t="shared" si="20"/>
        <v>3.7249169572415968E-6</v>
      </c>
      <c r="N106">
        <f t="shared" si="21"/>
        <v>2.5799999999999998E-4</v>
      </c>
      <c r="O106">
        <f t="shared" si="29"/>
        <v>0.321648229848086</v>
      </c>
      <c r="P106">
        <f t="shared" si="23"/>
        <v>2.3410671462312909</v>
      </c>
      <c r="Q106">
        <f t="shared" si="24"/>
        <v>0.30240598648993583</v>
      </c>
      <c r="R106">
        <f t="shared" si="25"/>
        <v>0.30240598648993572</v>
      </c>
    </row>
    <row r="107" spans="6:18">
      <c r="F107">
        <f t="shared" si="30"/>
        <v>10.499999999999979</v>
      </c>
      <c r="G107">
        <f t="shared" si="17"/>
        <v>322.2268495642536</v>
      </c>
      <c r="H107">
        <f t="shared" si="26"/>
        <v>3.2164822984808596</v>
      </c>
      <c r="I107" s="4">
        <f t="shared" si="19"/>
        <v>3.1E-6</v>
      </c>
      <c r="J107" s="5">
        <f t="shared" si="27"/>
        <v>4.3613178294572952E-7</v>
      </c>
      <c r="K107" s="5">
        <f t="shared" si="28"/>
        <v>4.6310419027788632E-4</v>
      </c>
      <c r="L107" s="5">
        <f t="shared" si="22"/>
        <v>4.1603008844562542E-10</v>
      </c>
      <c r="M107" s="6">
        <f t="shared" si="20"/>
        <v>3.7299088565509594E-6</v>
      </c>
      <c r="N107">
        <f t="shared" si="21"/>
        <v>2.5799999999999998E-4</v>
      </c>
      <c r="O107">
        <f t="shared" si="29"/>
        <v>0.321648229848086</v>
      </c>
      <c r="P107">
        <f t="shared" si="23"/>
        <v>2.3417297575204095</v>
      </c>
      <c r="Q107">
        <f t="shared" si="24"/>
        <v>0.3021770920961957</v>
      </c>
      <c r="R107">
        <f t="shared" si="25"/>
        <v>0.30217709209619559</v>
      </c>
    </row>
    <row r="108" spans="6:18">
      <c r="F108">
        <f t="shared" si="30"/>
        <v>10.599999999999978</v>
      </c>
      <c r="G108">
        <f t="shared" si="17"/>
        <v>322.2268495642536</v>
      </c>
      <c r="H108">
        <f t="shared" si="26"/>
        <v>3.2164822984808596</v>
      </c>
      <c r="I108" s="4">
        <f t="shared" si="19"/>
        <v>3.1E-6</v>
      </c>
      <c r="J108" s="5">
        <f t="shared" si="27"/>
        <v>4.3613178294572952E-7</v>
      </c>
      <c r="K108" s="5">
        <f t="shared" si="28"/>
        <v>4.6341419027788632E-4</v>
      </c>
      <c r="L108" s="5">
        <f t="shared" si="22"/>
        <v>4.1686611420991496E-10</v>
      </c>
      <c r="M108" s="6">
        <f t="shared" si="20"/>
        <v>3.7349040985355415E-6</v>
      </c>
      <c r="N108">
        <f t="shared" si="21"/>
        <v>2.5799999999999998E-4</v>
      </c>
      <c r="O108">
        <f t="shared" si="29"/>
        <v>0.321648229848086</v>
      </c>
      <c r="P108">
        <f t="shared" si="23"/>
        <v>2.3423905946126711</v>
      </c>
      <c r="Q108">
        <f t="shared" si="24"/>
        <v>0.30194881058623896</v>
      </c>
      <c r="R108">
        <f t="shared" si="25"/>
        <v>0.30194881058623885</v>
      </c>
    </row>
    <row r="109" spans="6:18">
      <c r="F109">
        <f t="shared" si="30"/>
        <v>10.699999999999978</v>
      </c>
      <c r="G109">
        <f t="shared" si="17"/>
        <v>322.2268495642536</v>
      </c>
      <c r="H109">
        <f t="shared" si="26"/>
        <v>3.2164822984808596</v>
      </c>
      <c r="I109" s="4">
        <f t="shared" si="19"/>
        <v>3.1E-6</v>
      </c>
      <c r="J109" s="5">
        <f t="shared" si="27"/>
        <v>4.3613178294572952E-7</v>
      </c>
      <c r="K109" s="5">
        <f t="shared" si="28"/>
        <v>4.6372419027788632E-4</v>
      </c>
      <c r="L109" s="5">
        <f t="shared" si="22"/>
        <v>4.1770325923830822E-10</v>
      </c>
      <c r="M109" s="6">
        <f t="shared" si="20"/>
        <v>3.7399026831953415E-6</v>
      </c>
      <c r="N109">
        <f t="shared" si="21"/>
        <v>2.5799999999999998E-4</v>
      </c>
      <c r="O109">
        <f t="shared" si="29"/>
        <v>0.321648229848086</v>
      </c>
      <c r="P109">
        <f t="shared" si="23"/>
        <v>2.3430496634423044</v>
      </c>
      <c r="Q109">
        <f t="shared" si="24"/>
        <v>0.30172113991012867</v>
      </c>
      <c r="R109">
        <f t="shared" si="25"/>
        <v>0.30172113991012856</v>
      </c>
    </row>
    <row r="110" spans="6:18">
      <c r="F110">
        <f t="shared" si="30"/>
        <v>10.799999999999978</v>
      </c>
      <c r="G110">
        <f t="shared" si="17"/>
        <v>322.2268495642536</v>
      </c>
      <c r="H110">
        <f t="shared" si="26"/>
        <v>3.2164822984808596</v>
      </c>
      <c r="I110" s="4">
        <f t="shared" si="19"/>
        <v>3.1E-6</v>
      </c>
      <c r="J110" s="5">
        <f t="shared" si="27"/>
        <v>4.3613178294572952E-7</v>
      </c>
      <c r="K110" s="5">
        <f t="shared" si="28"/>
        <v>4.6403419027788633E-4</v>
      </c>
      <c r="L110" s="5">
        <f t="shared" si="22"/>
        <v>4.1854152427953484E-10</v>
      </c>
      <c r="M110" s="6">
        <f t="shared" si="20"/>
        <v>3.7449046105303611E-6</v>
      </c>
      <c r="N110">
        <f t="shared" si="21"/>
        <v>2.5799999999999998E-4</v>
      </c>
      <c r="O110">
        <f t="shared" si="29"/>
        <v>0.321648229848086</v>
      </c>
      <c r="P110">
        <f t="shared" si="23"/>
        <v>2.3437069699197326</v>
      </c>
      <c r="Q110">
        <f t="shared" si="24"/>
        <v>0.30149407802615019</v>
      </c>
      <c r="R110">
        <f t="shared" si="25"/>
        <v>0.30149407802615008</v>
      </c>
    </row>
    <row r="111" spans="6:18">
      <c r="F111">
        <f t="shared" si="30"/>
        <v>10.899999999999977</v>
      </c>
      <c r="G111">
        <f t="shared" si="17"/>
        <v>322.2268495642536</v>
      </c>
      <c r="H111">
        <f t="shared" si="26"/>
        <v>3.2164822984808596</v>
      </c>
      <c r="I111" s="4">
        <f t="shared" si="19"/>
        <v>3.1E-6</v>
      </c>
      <c r="J111" s="5">
        <f t="shared" si="27"/>
        <v>4.3613178294572952E-7</v>
      </c>
      <c r="K111" s="5">
        <f t="shared" si="28"/>
        <v>4.6434419027788633E-4</v>
      </c>
      <c r="L111" s="5">
        <f t="shared" si="22"/>
        <v>4.1938091008232424E-10</v>
      </c>
      <c r="M111" s="6">
        <f t="shared" si="20"/>
        <v>3.7499098805405999E-6</v>
      </c>
      <c r="N111">
        <f t="shared" si="21"/>
        <v>2.5799999999999998E-4</v>
      </c>
      <c r="O111">
        <f t="shared" si="29"/>
        <v>0.321648229848086</v>
      </c>
      <c r="P111">
        <f t="shared" si="23"/>
        <v>2.3443625199316918</v>
      </c>
      <c r="Q111">
        <f t="shared" si="24"/>
        <v>0.30126762290077275</v>
      </c>
      <c r="R111">
        <f t="shared" si="25"/>
        <v>0.30126762290077269</v>
      </c>
    </row>
    <row r="112" spans="6:18">
      <c r="F112">
        <f t="shared" si="30"/>
        <v>10.999999999999977</v>
      </c>
      <c r="G112">
        <f t="shared" si="17"/>
        <v>322.2268495642536</v>
      </c>
      <c r="H112">
        <f t="shared" si="26"/>
        <v>3.2164822984808596</v>
      </c>
      <c r="I112" s="4">
        <f t="shared" si="19"/>
        <v>3.1E-6</v>
      </c>
      <c r="J112" s="5">
        <f t="shared" si="27"/>
        <v>4.3613178294572952E-7</v>
      </c>
      <c r="K112" s="5">
        <f t="shared" si="28"/>
        <v>4.6465419027788633E-4</v>
      </c>
      <c r="L112" s="5">
        <f t="shared" si="22"/>
        <v>4.2022141739540583E-10</v>
      </c>
      <c r="M112" s="6">
        <f t="shared" si="20"/>
        <v>3.754918493226056E-6</v>
      </c>
      <c r="N112">
        <f t="shared" si="21"/>
        <v>2.5799999999999998E-4</v>
      </c>
      <c r="O112">
        <f t="shared" si="29"/>
        <v>0.321648229848086</v>
      </c>
      <c r="P112">
        <f t="shared" si="23"/>
        <v>2.3450163193413349</v>
      </c>
      <c r="Q112">
        <f t="shared" si="24"/>
        <v>0.30104177250861125</v>
      </c>
      <c r="R112">
        <f t="shared" si="25"/>
        <v>0.30104177250861119</v>
      </c>
    </row>
    <row r="113" spans="6:18">
      <c r="F113">
        <f t="shared" si="30"/>
        <v>11.099999999999977</v>
      </c>
      <c r="G113">
        <f t="shared" si="17"/>
        <v>322.2268495642536</v>
      </c>
      <c r="H113">
        <f t="shared" si="26"/>
        <v>3.2164822984808596</v>
      </c>
      <c r="I113" s="4">
        <f t="shared" si="19"/>
        <v>3.1E-6</v>
      </c>
      <c r="J113" s="5">
        <f t="shared" si="27"/>
        <v>4.3613178294572952E-7</v>
      </c>
      <c r="K113" s="5">
        <f t="shared" si="28"/>
        <v>4.6496419027788633E-4</v>
      </c>
      <c r="L113" s="5">
        <f t="shared" si="22"/>
        <v>4.2106304696750933E-10</v>
      </c>
      <c r="M113" s="6">
        <f t="shared" si="20"/>
        <v>3.7599304485867331E-6</v>
      </c>
      <c r="N113">
        <f t="shared" si="21"/>
        <v>2.5799999999999998E-4</v>
      </c>
      <c r="O113">
        <f t="shared" si="29"/>
        <v>0.321648229848086</v>
      </c>
      <c r="P113">
        <f t="shared" si="23"/>
        <v>2.3456683739883459</v>
      </c>
      <c r="Q113">
        <f t="shared" si="24"/>
        <v>0.30081652483238802</v>
      </c>
      <c r="R113">
        <f t="shared" si="25"/>
        <v>0.30081652483238797</v>
      </c>
    </row>
    <row r="114" spans="6:18">
      <c r="F114">
        <f t="shared" si="30"/>
        <v>11.199999999999976</v>
      </c>
      <c r="G114">
        <f t="shared" si="17"/>
        <v>322.2268495642536</v>
      </c>
      <c r="H114">
        <f t="shared" si="26"/>
        <v>3.2164822984808596</v>
      </c>
      <c r="I114" s="4">
        <f t="shared" si="19"/>
        <v>3.1E-6</v>
      </c>
      <c r="J114" s="5">
        <f t="shared" si="27"/>
        <v>4.3613178294572952E-7</v>
      </c>
      <c r="K114" s="5">
        <f t="shared" si="28"/>
        <v>4.6527419027788633E-4</v>
      </c>
      <c r="L114" s="5">
        <f t="shared" si="22"/>
        <v>4.2190579954736398E-10</v>
      </c>
      <c r="M114" s="6">
        <f t="shared" si="20"/>
        <v>3.7649457466226275E-6</v>
      </c>
      <c r="N114">
        <f t="shared" si="21"/>
        <v>2.5799999999999998E-4</v>
      </c>
      <c r="O114">
        <f t="shared" si="29"/>
        <v>0.321648229848086</v>
      </c>
      <c r="P114">
        <f t="shared" si="23"/>
        <v>2.3463186896890491</v>
      </c>
      <c r="Q114">
        <f t="shared" si="24"/>
        <v>0.30059187786289526</v>
      </c>
      <c r="R114">
        <f t="shared" si="25"/>
        <v>0.30059187786289521</v>
      </c>
    </row>
    <row r="115" spans="6:18">
      <c r="F115">
        <f t="shared" si="30"/>
        <v>11.299999999999976</v>
      </c>
      <c r="G115">
        <f t="shared" si="17"/>
        <v>322.2268495642536</v>
      </c>
      <c r="H115">
        <f t="shared" si="26"/>
        <v>3.2164822984808596</v>
      </c>
      <c r="I115" s="4">
        <f t="shared" si="19"/>
        <v>3.1E-6</v>
      </c>
      <c r="J115" s="5">
        <f t="shared" si="27"/>
        <v>4.3613178294572952E-7</v>
      </c>
      <c r="K115" s="5">
        <f t="shared" si="28"/>
        <v>4.6558419027788634E-4</v>
      </c>
      <c r="L115" s="5">
        <f t="shared" si="22"/>
        <v>4.2274967588369934E-10</v>
      </c>
      <c r="M115" s="6">
        <f t="shared" si="20"/>
        <v>3.7699643873337407E-6</v>
      </c>
      <c r="N115">
        <f t="shared" si="21"/>
        <v>2.5799999999999998E-4</v>
      </c>
      <c r="O115">
        <f t="shared" si="29"/>
        <v>0.321648229848086</v>
      </c>
      <c r="P115">
        <f t="shared" si="23"/>
        <v>2.3469672722365149</v>
      </c>
      <c r="Q115">
        <f t="shared" si="24"/>
        <v>0.30036782959895719</v>
      </c>
      <c r="R115">
        <f t="shared" si="25"/>
        <v>0.30036782959895714</v>
      </c>
    </row>
    <row r="116" spans="6:18">
      <c r="F116">
        <f t="shared" si="30"/>
        <v>11.399999999999975</v>
      </c>
      <c r="G116">
        <f t="shared" si="17"/>
        <v>322.2268495642536</v>
      </c>
      <c r="H116">
        <f t="shared" si="26"/>
        <v>3.2164822984808596</v>
      </c>
      <c r="I116" s="4">
        <f t="shared" si="19"/>
        <v>3.1E-6</v>
      </c>
      <c r="J116" s="5">
        <f t="shared" si="27"/>
        <v>4.3613178294572952E-7</v>
      </c>
      <c r="K116" s="5">
        <f t="shared" si="28"/>
        <v>4.6589419027788634E-4</v>
      </c>
      <c r="L116" s="5">
        <f t="shared" si="22"/>
        <v>4.2359467672524499E-10</v>
      </c>
      <c r="M116" s="6">
        <f t="shared" si="20"/>
        <v>3.7749863707200726E-6</v>
      </c>
      <c r="N116">
        <f t="shared" si="21"/>
        <v>2.5799999999999998E-4</v>
      </c>
      <c r="O116">
        <f t="shared" si="29"/>
        <v>0.321648229848086</v>
      </c>
      <c r="P116">
        <f t="shared" si="23"/>
        <v>2.3476141274006723</v>
      </c>
      <c r="Q116">
        <f t="shared" si="24"/>
        <v>0.30014437804739269</v>
      </c>
      <c r="R116">
        <f t="shared" si="25"/>
        <v>0.30014437804739263</v>
      </c>
    </row>
    <row r="117" spans="6:18">
      <c r="F117">
        <f t="shared" si="30"/>
        <v>11.499999999999975</v>
      </c>
      <c r="G117">
        <f t="shared" si="17"/>
        <v>322.2268495642536</v>
      </c>
      <c r="H117">
        <f t="shared" si="26"/>
        <v>3.2164822984808596</v>
      </c>
      <c r="I117" s="4">
        <f t="shared" si="19"/>
        <v>3.1E-6</v>
      </c>
      <c r="J117" s="5">
        <f t="shared" si="27"/>
        <v>4.3613178294572952E-7</v>
      </c>
      <c r="K117" s="5">
        <f t="shared" si="28"/>
        <v>4.6620419027788634E-4</v>
      </c>
      <c r="L117" s="5">
        <f t="shared" si="22"/>
        <v>4.2444080282073033E-10</v>
      </c>
      <c r="M117" s="6">
        <f t="shared" si="20"/>
        <v>3.7800116967816233E-6</v>
      </c>
      <c r="N117">
        <f t="shared" si="21"/>
        <v>2.5799999999999998E-4</v>
      </c>
      <c r="O117">
        <f t="shared" si="29"/>
        <v>0.321648229848086</v>
      </c>
      <c r="P117">
        <f t="shared" si="23"/>
        <v>2.3482592609284159</v>
      </c>
      <c r="Q117">
        <f t="shared" si="24"/>
        <v>0.2999215212229781</v>
      </c>
      <c r="R117">
        <f t="shared" si="25"/>
        <v>0.29992152122297805</v>
      </c>
    </row>
    <row r="118" spans="6:18">
      <c r="F118">
        <f t="shared" si="30"/>
        <v>11.599999999999975</v>
      </c>
      <c r="G118">
        <f t="shared" si="17"/>
        <v>322.2268495642536</v>
      </c>
      <c r="H118">
        <f t="shared" si="26"/>
        <v>3.2164822984808596</v>
      </c>
      <c r="I118" s="4">
        <f t="shared" si="19"/>
        <v>3.1E-6</v>
      </c>
      <c r="J118" s="5">
        <f t="shared" si="27"/>
        <v>4.3613178294572952E-7</v>
      </c>
      <c r="K118" s="5">
        <f t="shared" si="28"/>
        <v>4.6651419027788634E-4</v>
      </c>
      <c r="L118" s="5">
        <f t="shared" si="22"/>
        <v>4.2528805491888502E-10</v>
      </c>
      <c r="M118" s="6">
        <f t="shared" si="20"/>
        <v>3.7850403655183934E-6</v>
      </c>
      <c r="N118">
        <f t="shared" si="21"/>
        <v>2.5799999999999998E-4</v>
      </c>
      <c r="O118">
        <f t="shared" si="29"/>
        <v>0.321648229848086</v>
      </c>
      <c r="P118">
        <f t="shared" si="23"/>
        <v>2.3489026785437077</v>
      </c>
      <c r="Q118">
        <f t="shared" si="24"/>
        <v>0.29969925714841011</v>
      </c>
      <c r="R118">
        <f t="shared" si="25"/>
        <v>0.29969925714841006</v>
      </c>
    </row>
    <row r="119" spans="6:18">
      <c r="F119">
        <f t="shared" si="30"/>
        <v>11.699999999999974</v>
      </c>
      <c r="G119">
        <f t="shared" si="17"/>
        <v>322.2268495642536</v>
      </c>
      <c r="H119">
        <f t="shared" si="26"/>
        <v>3.2164822984808596</v>
      </c>
      <c r="I119" s="4">
        <f t="shared" si="19"/>
        <v>3.1E-6</v>
      </c>
      <c r="J119" s="5">
        <f t="shared" si="27"/>
        <v>4.3613178294572952E-7</v>
      </c>
      <c r="K119" s="5">
        <f t="shared" si="28"/>
        <v>4.6682419027788634E-4</v>
      </c>
      <c r="L119" s="5">
        <f t="shared" si="22"/>
        <v>4.2613643376843837E-10</v>
      </c>
      <c r="M119" s="6">
        <f t="shared" si="20"/>
        <v>3.7900723769303819E-6</v>
      </c>
      <c r="N119">
        <f t="shared" si="21"/>
        <v>2.5799999999999998E-4</v>
      </c>
      <c r="O119">
        <f t="shared" si="29"/>
        <v>0.321648229848086</v>
      </c>
      <c r="P119">
        <f t="shared" si="23"/>
        <v>2.3495443859476937</v>
      </c>
      <c r="Q119">
        <f t="shared" si="24"/>
        <v>0.29947758385426898</v>
      </c>
      <c r="R119">
        <f t="shared" si="25"/>
        <v>0.29947758385426893</v>
      </c>
    </row>
    <row r="120" spans="6:18">
      <c r="F120">
        <f t="shared" si="30"/>
        <v>11.799999999999974</v>
      </c>
      <c r="G120">
        <f t="shared" si="17"/>
        <v>322.2268495642536</v>
      </c>
      <c r="H120">
        <f t="shared" si="26"/>
        <v>3.2164822984808596</v>
      </c>
      <c r="I120" s="4">
        <f t="shared" si="19"/>
        <v>3.1E-6</v>
      </c>
      <c r="J120" s="5">
        <f t="shared" si="27"/>
        <v>4.3613178294572952E-7</v>
      </c>
      <c r="K120" s="5">
        <f t="shared" si="28"/>
        <v>4.6713419027788635E-4</v>
      </c>
      <c r="L120" s="5">
        <f t="shared" si="22"/>
        <v>4.2698594011811994E-10</v>
      </c>
      <c r="M120" s="6">
        <f t="shared" si="20"/>
        <v>3.79510773101759E-6</v>
      </c>
      <c r="N120">
        <f t="shared" si="21"/>
        <v>2.5799999999999998E-4</v>
      </c>
      <c r="O120">
        <f t="shared" si="29"/>
        <v>0.321648229848086</v>
      </c>
      <c r="P120">
        <f t="shared" si="23"/>
        <v>2.3501843888188008</v>
      </c>
      <c r="Q120">
        <f t="shared" si="24"/>
        <v>0.29925649937898186</v>
      </c>
      <c r="R120">
        <f t="shared" si="25"/>
        <v>0.2992564993789818</v>
      </c>
    </row>
    <row r="121" spans="6:18">
      <c r="F121">
        <f t="shared" si="30"/>
        <v>11.899999999999974</v>
      </c>
      <c r="G121">
        <f t="shared" si="17"/>
        <v>322.2268495642536</v>
      </c>
      <c r="H121">
        <f t="shared" si="26"/>
        <v>3.2164822984808596</v>
      </c>
      <c r="I121" s="4">
        <f t="shared" si="19"/>
        <v>3.1E-6</v>
      </c>
      <c r="J121" s="5">
        <f t="shared" si="27"/>
        <v>4.3613178294572952E-7</v>
      </c>
      <c r="K121" s="5">
        <f t="shared" si="28"/>
        <v>4.6744419027788635E-4</v>
      </c>
      <c r="L121" s="5">
        <f t="shared" si="22"/>
        <v>4.2783657471665914E-10</v>
      </c>
      <c r="M121" s="6">
        <f t="shared" si="20"/>
        <v>3.8001464277800151E-6</v>
      </c>
      <c r="N121">
        <f t="shared" si="21"/>
        <v>2.5799999999999998E-4</v>
      </c>
      <c r="O121">
        <f t="shared" si="29"/>
        <v>0.321648229848086</v>
      </c>
      <c r="P121">
        <f t="shared" si="23"/>
        <v>2.3508226928128466</v>
      </c>
      <c r="Q121">
        <f t="shared" si="24"/>
        <v>0.29903600176878625</v>
      </c>
      <c r="R121">
        <f t="shared" si="25"/>
        <v>0.29903600176878625</v>
      </c>
    </row>
    <row r="122" spans="6:18">
      <c r="F122">
        <f t="shared" si="30"/>
        <v>11.999999999999973</v>
      </c>
      <c r="G122">
        <f t="shared" si="17"/>
        <v>322.2268495642536</v>
      </c>
      <c r="H122">
        <f t="shared" si="26"/>
        <v>3.2164822984808596</v>
      </c>
      <c r="I122" s="4">
        <f t="shared" si="19"/>
        <v>3.1E-6</v>
      </c>
      <c r="J122" s="5">
        <f t="shared" si="27"/>
        <v>4.3613178294572952E-7</v>
      </c>
      <c r="K122" s="5">
        <f t="shared" si="28"/>
        <v>4.6775419027788635E-4</v>
      </c>
      <c r="L122" s="5">
        <f t="shared" si="22"/>
        <v>4.2868833831278574E-10</v>
      </c>
      <c r="M122" s="6">
        <f t="shared" si="20"/>
        <v>3.805188467217661E-6</v>
      </c>
      <c r="N122">
        <f t="shared" si="21"/>
        <v>2.5799999999999998E-4</v>
      </c>
      <c r="O122">
        <f t="shared" si="29"/>
        <v>0.321648229848086</v>
      </c>
      <c r="P122">
        <f t="shared" si="23"/>
        <v>2.351459303563145</v>
      </c>
      <c r="Q122">
        <f t="shared" si="24"/>
        <v>0.29881608907769402</v>
      </c>
      <c r="R122">
        <f t="shared" si="25"/>
        <v>0.29881608907769402</v>
      </c>
    </row>
    <row r="123" spans="6:18">
      <c r="F123">
        <f t="shared" si="30"/>
        <v>12.099999999999973</v>
      </c>
      <c r="G123">
        <f t="shared" si="17"/>
        <v>322.2268495642536</v>
      </c>
      <c r="H123">
        <f t="shared" si="26"/>
        <v>3.2164822984808596</v>
      </c>
      <c r="I123" s="4">
        <f t="shared" si="19"/>
        <v>3.1E-6</v>
      </c>
      <c r="J123" s="5">
        <f t="shared" si="27"/>
        <v>4.3613178294572952E-7</v>
      </c>
      <c r="K123" s="5">
        <f t="shared" si="28"/>
        <v>4.6806419027788635E-4</v>
      </c>
      <c r="L123" s="5">
        <f t="shared" si="22"/>
        <v>4.2954123165522883E-10</v>
      </c>
      <c r="M123" s="6">
        <f t="shared" si="20"/>
        <v>3.8102338493305239E-6</v>
      </c>
      <c r="N123">
        <f t="shared" si="21"/>
        <v>2.5799999999999998E-4</v>
      </c>
      <c r="O123">
        <f t="shared" si="29"/>
        <v>0.321648229848086</v>
      </c>
      <c r="P123">
        <f t="shared" si="23"/>
        <v>2.3520942266806086</v>
      </c>
      <c r="Q123">
        <f t="shared" si="24"/>
        <v>0.298596759367455</v>
      </c>
      <c r="R123">
        <f t="shared" si="25"/>
        <v>0.29859675936745506</v>
      </c>
    </row>
    <row r="124" spans="6:18">
      <c r="F124">
        <f t="shared" si="30"/>
        <v>12.199999999999973</v>
      </c>
      <c r="G124">
        <f t="shared" si="17"/>
        <v>322.2268495642536</v>
      </c>
      <c r="H124">
        <f t="shared" si="26"/>
        <v>3.2164822984808596</v>
      </c>
      <c r="I124" s="4">
        <f t="shared" si="19"/>
        <v>3.1E-6</v>
      </c>
      <c r="J124" s="5">
        <f t="shared" si="27"/>
        <v>4.3613178294572952E-7</v>
      </c>
      <c r="K124" s="5">
        <f t="shared" si="28"/>
        <v>4.6837419027788635E-4</v>
      </c>
      <c r="L124" s="5">
        <f t="shared" si="22"/>
        <v>4.3039525549271824E-10</v>
      </c>
      <c r="M124" s="6">
        <f t="shared" si="20"/>
        <v>3.8152825741186069E-6</v>
      </c>
      <c r="N124">
        <f t="shared" si="21"/>
        <v>2.5799999999999998E-4</v>
      </c>
      <c r="O124">
        <f t="shared" si="29"/>
        <v>0.321648229848086</v>
      </c>
      <c r="P124">
        <f t="shared" si="23"/>
        <v>2.3527274677538523</v>
      </c>
      <c r="Q124">
        <f t="shared" si="24"/>
        <v>0.2983780107075214</v>
      </c>
      <c r="R124">
        <f t="shared" si="25"/>
        <v>0.29837801070752146</v>
      </c>
    </row>
    <row r="125" spans="6:18">
      <c r="F125">
        <f t="shared" si="30"/>
        <v>12.299999999999972</v>
      </c>
      <c r="G125">
        <f t="shared" si="17"/>
        <v>322.2268495642536</v>
      </c>
      <c r="H125">
        <f t="shared" si="26"/>
        <v>3.2164822984808596</v>
      </c>
      <c r="I125" s="4">
        <f t="shared" si="19"/>
        <v>3.1E-6</v>
      </c>
      <c r="J125" s="5">
        <f t="shared" si="27"/>
        <v>4.3613178294572952E-7</v>
      </c>
      <c r="K125" s="5">
        <f t="shared" si="28"/>
        <v>4.6868419027788636E-4</v>
      </c>
      <c r="L125" s="5">
        <f t="shared" si="22"/>
        <v>4.3125041057398332E-10</v>
      </c>
      <c r="M125" s="6">
        <f t="shared" si="20"/>
        <v>3.8203346415819085E-6</v>
      </c>
      <c r="N125">
        <f t="shared" si="21"/>
        <v>2.5799999999999998E-4</v>
      </c>
      <c r="O125">
        <f t="shared" si="29"/>
        <v>0.321648229848086</v>
      </c>
      <c r="P125">
        <f t="shared" si="23"/>
        <v>2.3533590323492981</v>
      </c>
      <c r="Q125">
        <f t="shared" si="24"/>
        <v>0.29815984117501187</v>
      </c>
      <c r="R125">
        <f t="shared" si="25"/>
        <v>0.29815984117501193</v>
      </c>
    </row>
    <row r="126" spans="6:18">
      <c r="F126">
        <f t="shared" si="30"/>
        <v>12.399999999999972</v>
      </c>
      <c r="G126">
        <f t="shared" si="17"/>
        <v>322.2268495642536</v>
      </c>
      <c r="H126">
        <f t="shared" si="26"/>
        <v>3.2164822984808596</v>
      </c>
      <c r="I126" s="4">
        <f t="shared" si="19"/>
        <v>3.1E-6</v>
      </c>
      <c r="J126" s="5">
        <f t="shared" si="27"/>
        <v>4.3613178294572952E-7</v>
      </c>
      <c r="K126" s="5">
        <f t="shared" si="28"/>
        <v>4.6899419027788636E-4</v>
      </c>
      <c r="L126" s="5">
        <f t="shared" si="22"/>
        <v>4.3210669764775358E-10</v>
      </c>
      <c r="M126" s="6">
        <f t="shared" si="20"/>
        <v>3.8253900517204289E-6</v>
      </c>
      <c r="N126">
        <f t="shared" si="21"/>
        <v>2.5799999999999998E-4</v>
      </c>
      <c r="O126">
        <f t="shared" si="29"/>
        <v>0.321648229848086</v>
      </c>
      <c r="P126">
        <f t="shared" si="23"/>
        <v>2.353988926011279</v>
      </c>
      <c r="Q126">
        <f t="shared" si="24"/>
        <v>0.29794224885467618</v>
      </c>
      <c r="R126">
        <f t="shared" si="25"/>
        <v>0.29794224885467624</v>
      </c>
    </row>
    <row r="127" spans="6:18">
      <c r="F127">
        <f t="shared" si="30"/>
        <v>12.499999999999972</v>
      </c>
      <c r="G127">
        <f t="shared" si="17"/>
        <v>322.2268495642536</v>
      </c>
      <c r="H127">
        <f t="shared" si="26"/>
        <v>3.2164822984808596</v>
      </c>
      <c r="I127" s="4">
        <f t="shared" si="19"/>
        <v>3.1E-6</v>
      </c>
      <c r="J127" s="5">
        <f t="shared" si="27"/>
        <v>4.3613178294572952E-7</v>
      </c>
      <c r="K127" s="5">
        <f t="shared" si="28"/>
        <v>4.6930419027788636E-4</v>
      </c>
      <c r="L127" s="5">
        <f t="shared" si="22"/>
        <v>4.3296411746275853E-10</v>
      </c>
      <c r="M127" s="6">
        <f t="shared" si="20"/>
        <v>3.830448804534168E-6</v>
      </c>
      <c r="N127">
        <f t="shared" si="21"/>
        <v>2.5799999999999998E-4</v>
      </c>
      <c r="O127">
        <f t="shared" si="29"/>
        <v>0.321648229848086</v>
      </c>
      <c r="P127">
        <f t="shared" si="23"/>
        <v>2.354617154262137</v>
      </c>
      <c r="Q127">
        <f t="shared" si="24"/>
        <v>0.29772523183885985</v>
      </c>
      <c r="R127">
        <f t="shared" si="25"/>
        <v>0.29772523183885991</v>
      </c>
    </row>
    <row r="128" spans="6:18">
      <c r="F128">
        <f t="shared" si="30"/>
        <v>12.599999999999971</v>
      </c>
      <c r="G128">
        <f t="shared" si="17"/>
        <v>322.2268495642536</v>
      </c>
      <c r="H128">
        <f t="shared" si="26"/>
        <v>3.2164822984808596</v>
      </c>
      <c r="I128" s="4">
        <f t="shared" si="19"/>
        <v>3.1E-6</v>
      </c>
      <c r="J128" s="5">
        <f t="shared" si="27"/>
        <v>4.3613178294572952E-7</v>
      </c>
      <c r="K128" s="5">
        <f t="shared" si="28"/>
        <v>4.6961419027788636E-4</v>
      </c>
      <c r="L128" s="5">
        <f t="shared" si="22"/>
        <v>4.3382267076772769E-10</v>
      </c>
      <c r="M128" s="6">
        <f t="shared" si="20"/>
        <v>3.8355109000231258E-6</v>
      </c>
      <c r="N128">
        <f t="shared" si="21"/>
        <v>2.5799999999999998E-4</v>
      </c>
      <c r="O128">
        <f t="shared" si="29"/>
        <v>0.321648229848086</v>
      </c>
      <c r="P128">
        <f t="shared" si="23"/>
        <v>2.3552437226023288</v>
      </c>
      <c r="Q128">
        <f t="shared" si="24"/>
        <v>0.29750878822746901</v>
      </c>
      <c r="R128">
        <f t="shared" si="25"/>
        <v>0.29750878822746907</v>
      </c>
    </row>
    <row r="129" spans="6:18">
      <c r="F129">
        <f t="shared" si="30"/>
        <v>12.699999999999971</v>
      </c>
      <c r="G129">
        <f t="shared" si="17"/>
        <v>322.2268495642536</v>
      </c>
      <c r="H129">
        <f t="shared" si="26"/>
        <v>3.2164822984808596</v>
      </c>
      <c r="I129" s="4">
        <f t="shared" si="19"/>
        <v>3.1E-6</v>
      </c>
      <c r="J129" s="5">
        <f t="shared" si="27"/>
        <v>4.3613178294572952E-7</v>
      </c>
      <c r="K129" s="5">
        <f t="shared" si="28"/>
        <v>4.6992419027788637E-4</v>
      </c>
      <c r="L129" s="5">
        <f t="shared" si="22"/>
        <v>4.3468235831139041E-10</v>
      </c>
      <c r="M129" s="6">
        <f t="shared" si="20"/>
        <v>3.8405763381873023E-6</v>
      </c>
      <c r="N129">
        <f t="shared" si="21"/>
        <v>2.5799999999999998E-4</v>
      </c>
      <c r="O129">
        <f t="shared" si="29"/>
        <v>0.321648229848086</v>
      </c>
      <c r="P129">
        <f t="shared" si="23"/>
        <v>2.3558686365105257</v>
      </c>
      <c r="Q129">
        <f t="shared" si="24"/>
        <v>0.29729291612793551</v>
      </c>
      <c r="R129">
        <f t="shared" si="25"/>
        <v>0.29729291612793557</v>
      </c>
    </row>
    <row r="130" spans="6:18">
      <c r="F130">
        <f t="shared" si="30"/>
        <v>12.799999999999971</v>
      </c>
      <c r="G130">
        <f t="shared" ref="G130:G193" si="31">Tc+R_*F130</f>
        <v>322.2268495642536</v>
      </c>
      <c r="H130">
        <f t="shared" si="26"/>
        <v>3.2164822984808596</v>
      </c>
      <c r="I130" s="4">
        <f t="shared" ref="I130:I193" si="32">we</f>
        <v>3.1E-6</v>
      </c>
      <c r="J130" s="5">
        <f t="shared" si="27"/>
        <v>4.3613178294572952E-7</v>
      </c>
      <c r="K130" s="5">
        <f t="shared" si="28"/>
        <v>4.7023419027788637E-4</v>
      </c>
      <c r="L130" s="5">
        <f t="shared" si="22"/>
        <v>4.3554318084247635E-10</v>
      </c>
      <c r="M130" s="6">
        <f t="shared" ref="M130:M193" si="33">f2_*f3_/f1_/K130*L130</f>
        <v>3.8456451190266976E-6</v>
      </c>
      <c r="N130">
        <f t="shared" ref="N130:N193" si="34">del_dl</f>
        <v>2.5799999999999998E-4</v>
      </c>
      <c r="O130">
        <f t="shared" si="29"/>
        <v>0.321648229848086</v>
      </c>
      <c r="P130">
        <f t="shared" si="23"/>
        <v>2.3564919014437131</v>
      </c>
      <c r="Q130">
        <f t="shared" si="24"/>
        <v>0.29707761365518215</v>
      </c>
      <c r="R130">
        <f t="shared" si="25"/>
        <v>0.2970776136551822</v>
      </c>
    </row>
    <row r="131" spans="6:18">
      <c r="F131">
        <f t="shared" si="30"/>
        <v>12.89999999999997</v>
      </c>
      <c r="G131">
        <f t="shared" si="31"/>
        <v>322.2268495642536</v>
      </c>
      <c r="H131">
        <f t="shared" si="26"/>
        <v>3.2164822984808596</v>
      </c>
      <c r="I131" s="4">
        <f t="shared" si="32"/>
        <v>3.1E-6</v>
      </c>
      <c r="J131" s="5">
        <f t="shared" si="27"/>
        <v>4.3613178294572952E-7</v>
      </c>
      <c r="K131" s="5">
        <f t="shared" si="28"/>
        <v>4.7054419027788637E-4</v>
      </c>
      <c r="L131" s="5">
        <f t="shared" ref="L131:L194" si="35">K131^3*4/3*PI()</f>
        <v>4.3640513910971492E-10</v>
      </c>
      <c r="M131" s="6">
        <f t="shared" si="33"/>
        <v>3.8507172425413116E-6</v>
      </c>
      <c r="N131">
        <f t="shared" si="34"/>
        <v>2.5799999999999998E-4</v>
      </c>
      <c r="O131">
        <f t="shared" si="29"/>
        <v>0.321648229848086</v>
      </c>
      <c r="P131">
        <f t="shared" ref="P131:P194" si="36">R131*O131+(1-R131)*H131</f>
        <v>2.3571135228372917</v>
      </c>
      <c r="Q131">
        <f t="shared" ref="Q131:Q194" si="37">Q130+pl/ps*Dl/N130*((Tc-Tf)/ml-Co)/H130/(1-kpart)*M130*dt/L130-Q130*3/K130*we*dt</f>
        <v>0.29686287893158808</v>
      </c>
      <c r="R131">
        <f t="shared" ref="R131:R194" si="38">esidtGeral(R130,K130,MAX(I130,J130),pl,ps,kpart,H130,(H131-H130)/dt,M130,L130,Dl,N130,Co,dt)</f>
        <v>0.29686287893158819</v>
      </c>
    </row>
    <row r="132" spans="6:18">
      <c r="F132">
        <f t="shared" si="30"/>
        <v>12.99999999999997</v>
      </c>
      <c r="G132">
        <f t="shared" si="31"/>
        <v>322.2268495642536</v>
      </c>
      <c r="H132">
        <f t="shared" si="26"/>
        <v>3.2164822984808596</v>
      </c>
      <c r="I132" s="4">
        <f t="shared" si="32"/>
        <v>3.1E-6</v>
      </c>
      <c r="J132" s="5">
        <f t="shared" si="27"/>
        <v>4.3613178294572952E-7</v>
      </c>
      <c r="K132" s="5">
        <f t="shared" si="28"/>
        <v>4.7085419027788637E-4</v>
      </c>
      <c r="L132" s="5">
        <f t="shared" si="35"/>
        <v>4.3726823386183559E-10</v>
      </c>
      <c r="M132" s="6">
        <f t="shared" si="33"/>
        <v>3.8557927087311442E-6</v>
      </c>
      <c r="N132">
        <f t="shared" si="34"/>
        <v>2.5799999999999998E-4</v>
      </c>
      <c r="O132">
        <f t="shared" si="29"/>
        <v>0.321648229848086</v>
      </c>
      <c r="P132">
        <f t="shared" si="36"/>
        <v>2.3577335061051765</v>
      </c>
      <c r="Q132">
        <f t="shared" si="37"/>
        <v>0.29664871008695454</v>
      </c>
      <c r="R132">
        <f t="shared" si="38"/>
        <v>0.29664871008695465</v>
      </c>
    </row>
    <row r="133" spans="6:18">
      <c r="F133">
        <f t="shared" si="30"/>
        <v>13.099999999999969</v>
      </c>
      <c r="G133">
        <f t="shared" si="31"/>
        <v>322.2268495642536</v>
      </c>
      <c r="H133">
        <f t="shared" si="26"/>
        <v>3.2164822984808596</v>
      </c>
      <c r="I133" s="4">
        <f t="shared" si="32"/>
        <v>3.1E-6</v>
      </c>
      <c r="J133" s="5">
        <f t="shared" si="27"/>
        <v>4.3613178294572952E-7</v>
      </c>
      <c r="K133" s="5">
        <f t="shared" si="28"/>
        <v>4.7116419027788637E-4</v>
      </c>
      <c r="L133" s="5">
        <f t="shared" si="35"/>
        <v>4.3813246584756801E-10</v>
      </c>
      <c r="M133" s="6">
        <f t="shared" si="33"/>
        <v>3.8608715175961965E-6</v>
      </c>
      <c r="N133">
        <f t="shared" si="34"/>
        <v>2.5799999999999998E-4</v>
      </c>
      <c r="O133">
        <f t="shared" si="29"/>
        <v>0.321648229848086</v>
      </c>
      <c r="P133">
        <f t="shared" si="36"/>
        <v>2.3583518566398967</v>
      </c>
      <c r="Q133">
        <f t="shared" si="37"/>
        <v>0.29643510525847044</v>
      </c>
      <c r="R133">
        <f t="shared" si="38"/>
        <v>0.29643510525847055</v>
      </c>
    </row>
    <row r="134" spans="6:18">
      <c r="F134">
        <f t="shared" si="30"/>
        <v>13.199999999999969</v>
      </c>
      <c r="G134">
        <f t="shared" si="31"/>
        <v>322.2268495642536</v>
      </c>
      <c r="H134">
        <f t="shared" si="26"/>
        <v>3.2164822984808596</v>
      </c>
      <c r="I134" s="4">
        <f t="shared" si="32"/>
        <v>3.1E-6</v>
      </c>
      <c r="J134" s="5">
        <f t="shared" si="27"/>
        <v>4.3613178294572952E-7</v>
      </c>
      <c r="K134" s="5">
        <f t="shared" si="28"/>
        <v>4.7147419027788638E-4</v>
      </c>
      <c r="L134" s="5">
        <f t="shared" si="35"/>
        <v>4.3899783581564145E-10</v>
      </c>
      <c r="M134" s="6">
        <f t="shared" si="33"/>
        <v>3.8659536691364658E-6</v>
      </c>
      <c r="N134">
        <f t="shared" si="34"/>
        <v>2.5799999999999998E-4</v>
      </c>
      <c r="O134">
        <f t="shared" si="29"/>
        <v>0.321648229848086</v>
      </c>
      <c r="P134">
        <f t="shared" si="36"/>
        <v>2.3589685798126934</v>
      </c>
      <c r="Q134">
        <f t="shared" si="37"/>
        <v>0.29622206259067846</v>
      </c>
      <c r="R134">
        <f t="shared" si="38"/>
        <v>0.29622206259067857</v>
      </c>
    </row>
    <row r="135" spans="6:18">
      <c r="F135">
        <f t="shared" si="30"/>
        <v>13.299999999999969</v>
      </c>
      <c r="G135">
        <f t="shared" si="31"/>
        <v>322.2268495642536</v>
      </c>
      <c r="H135">
        <f t="shared" si="26"/>
        <v>3.2164822984808596</v>
      </c>
      <c r="I135" s="4">
        <f t="shared" si="32"/>
        <v>3.1E-6</v>
      </c>
      <c r="J135" s="5">
        <f t="shared" si="27"/>
        <v>4.3613178294572952E-7</v>
      </c>
      <c r="K135" s="5">
        <f t="shared" si="28"/>
        <v>4.7178419027788638E-4</v>
      </c>
      <c r="L135" s="5">
        <f t="shared" si="35"/>
        <v>4.3986434451478561E-10</v>
      </c>
      <c r="M135" s="6">
        <f t="shared" si="33"/>
        <v>3.8710391633519563E-6</v>
      </c>
      <c r="N135">
        <f t="shared" si="34"/>
        <v>2.5799999999999998E-4</v>
      </c>
      <c r="O135">
        <f t="shared" si="29"/>
        <v>0.321648229848086</v>
      </c>
      <c r="P135">
        <f t="shared" si="36"/>
        <v>2.3595836809736173</v>
      </c>
      <c r="Q135">
        <f t="shared" si="37"/>
        <v>0.29600958023544127</v>
      </c>
      <c r="R135">
        <f t="shared" si="38"/>
        <v>0.29600958023544138</v>
      </c>
    </row>
    <row r="136" spans="6:18">
      <c r="F136">
        <f t="shared" si="30"/>
        <v>13.399999999999968</v>
      </c>
      <c r="G136">
        <f t="shared" si="31"/>
        <v>322.2268495642536</v>
      </c>
      <c r="H136">
        <f t="shared" si="26"/>
        <v>3.2164822984808596</v>
      </c>
      <c r="I136" s="4">
        <f t="shared" si="32"/>
        <v>3.1E-6</v>
      </c>
      <c r="J136" s="5">
        <f t="shared" si="27"/>
        <v>4.3613178294572952E-7</v>
      </c>
      <c r="K136" s="5">
        <f t="shared" si="28"/>
        <v>4.7209419027788638E-4</v>
      </c>
      <c r="L136" s="5">
        <f t="shared" si="35"/>
        <v>4.4073199269372986E-10</v>
      </c>
      <c r="M136" s="6">
        <f t="shared" si="33"/>
        <v>3.8761280002426639E-6</v>
      </c>
      <c r="N136">
        <f t="shared" si="34"/>
        <v>2.5799999999999998E-4</v>
      </c>
      <c r="O136">
        <f t="shared" si="29"/>
        <v>0.321648229848086</v>
      </c>
      <c r="P136">
        <f t="shared" si="36"/>
        <v>2.3601971654516274</v>
      </c>
      <c r="Q136">
        <f t="shared" si="37"/>
        <v>0.29579765635190769</v>
      </c>
      <c r="R136">
        <f t="shared" si="38"/>
        <v>0.2957976563519078</v>
      </c>
    </row>
    <row r="137" spans="6:18">
      <c r="F137">
        <f t="shared" si="30"/>
        <v>13.499999999999968</v>
      </c>
      <c r="G137">
        <f t="shared" si="31"/>
        <v>322.2268495642536</v>
      </c>
      <c r="H137">
        <f t="shared" si="26"/>
        <v>3.2164822984808596</v>
      </c>
      <c r="I137" s="4">
        <f t="shared" si="32"/>
        <v>3.1E-6</v>
      </c>
      <c r="J137" s="5">
        <f t="shared" si="27"/>
        <v>4.3613178294572952E-7</v>
      </c>
      <c r="K137" s="5">
        <f t="shared" si="28"/>
        <v>4.7240419027788638E-4</v>
      </c>
      <c r="L137" s="5">
        <f t="shared" si="35"/>
        <v>4.4160078110120375E-10</v>
      </c>
      <c r="M137" s="6">
        <f t="shared" si="33"/>
        <v>3.881220179808591E-6</v>
      </c>
      <c r="N137">
        <f t="shared" si="34"/>
        <v>2.5799999999999998E-4</v>
      </c>
      <c r="O137">
        <f t="shared" si="29"/>
        <v>0.321648229848086</v>
      </c>
      <c r="P137">
        <f t="shared" si="36"/>
        <v>2.3608090385546863</v>
      </c>
      <c r="Q137">
        <f t="shared" si="37"/>
        <v>0.29558628910647938</v>
      </c>
      <c r="R137">
        <f t="shared" si="38"/>
        <v>0.29558628910647949</v>
      </c>
    </row>
    <row r="138" spans="6:18">
      <c r="F138">
        <f t="shared" si="30"/>
        <v>13.599999999999968</v>
      </c>
      <c r="G138">
        <f t="shared" si="31"/>
        <v>322.2268495642536</v>
      </c>
      <c r="H138">
        <f t="shared" si="26"/>
        <v>3.2164822984808596</v>
      </c>
      <c r="I138" s="4">
        <f t="shared" si="32"/>
        <v>3.1E-6</v>
      </c>
      <c r="J138" s="5">
        <f t="shared" si="27"/>
        <v>4.3613178294572952E-7</v>
      </c>
      <c r="K138" s="5">
        <f t="shared" si="28"/>
        <v>4.7271419027788638E-4</v>
      </c>
      <c r="L138" s="5">
        <f t="shared" si="35"/>
        <v>4.4247071048593674E-10</v>
      </c>
      <c r="M138" s="6">
        <f t="shared" si="33"/>
        <v>3.8863157020497369E-6</v>
      </c>
      <c r="N138">
        <f t="shared" si="34"/>
        <v>2.5799999999999998E-4</v>
      </c>
      <c r="O138">
        <f t="shared" si="29"/>
        <v>0.321648229848086</v>
      </c>
      <c r="P138">
        <f t="shared" si="36"/>
        <v>2.361419305569858</v>
      </c>
      <c r="Q138">
        <f t="shared" si="37"/>
        <v>0.29537547667277742</v>
      </c>
      <c r="R138">
        <f t="shared" si="38"/>
        <v>0.29537547667277753</v>
      </c>
    </row>
    <row r="139" spans="6:18">
      <c r="F139">
        <f t="shared" si="30"/>
        <v>13.699999999999967</v>
      </c>
      <c r="G139">
        <f t="shared" si="31"/>
        <v>322.2268495642536</v>
      </c>
      <c r="H139">
        <f t="shared" si="26"/>
        <v>3.2164822984808596</v>
      </c>
      <c r="I139" s="4">
        <f t="shared" si="32"/>
        <v>3.1E-6</v>
      </c>
      <c r="J139" s="5">
        <f t="shared" si="27"/>
        <v>4.3613178294572952E-7</v>
      </c>
      <c r="K139" s="5">
        <f t="shared" si="28"/>
        <v>4.7302419027788639E-4</v>
      </c>
      <c r="L139" s="5">
        <f t="shared" si="35"/>
        <v>4.4334178159665825E-10</v>
      </c>
      <c r="M139" s="6">
        <f t="shared" si="33"/>
        <v>3.8914145669661006E-6</v>
      </c>
      <c r="N139">
        <f t="shared" si="34"/>
        <v>2.5799999999999998E-4</v>
      </c>
      <c r="O139">
        <f t="shared" si="29"/>
        <v>0.321648229848086</v>
      </c>
      <c r="P139">
        <f t="shared" si="36"/>
        <v>2.3620279717634034</v>
      </c>
      <c r="Q139">
        <f t="shared" si="37"/>
        <v>0.29516521723160916</v>
      </c>
      <c r="R139">
        <f t="shared" si="38"/>
        <v>0.29516521723160927</v>
      </c>
    </row>
    <row r="140" spans="6:18">
      <c r="F140">
        <f t="shared" si="30"/>
        <v>13.799999999999967</v>
      </c>
      <c r="G140">
        <f t="shared" si="31"/>
        <v>322.2268495642536</v>
      </c>
      <c r="H140">
        <f t="shared" si="26"/>
        <v>3.2164822984808596</v>
      </c>
      <c r="I140" s="4">
        <f t="shared" si="32"/>
        <v>3.1E-6</v>
      </c>
      <c r="J140" s="5">
        <f t="shared" si="27"/>
        <v>4.3613178294572952E-7</v>
      </c>
      <c r="K140" s="5">
        <f t="shared" si="28"/>
        <v>4.7333419027788639E-4</v>
      </c>
      <c r="L140" s="5">
        <f t="shared" si="35"/>
        <v>4.4421399518209794E-10</v>
      </c>
      <c r="M140" s="6">
        <f t="shared" si="33"/>
        <v>3.8965167745576839E-6</v>
      </c>
      <c r="N140">
        <f t="shared" si="34"/>
        <v>2.5799999999999998E-4</v>
      </c>
      <c r="O140">
        <f t="shared" si="29"/>
        <v>0.321648229848086</v>
      </c>
      <c r="P140">
        <f t="shared" si="36"/>
        <v>2.3626350423808762</v>
      </c>
      <c r="Q140">
        <f t="shared" si="37"/>
        <v>0.29495550897093525</v>
      </c>
      <c r="R140">
        <f t="shared" si="38"/>
        <v>0.29495550897093537</v>
      </c>
    </row>
    <row r="141" spans="6:18">
      <c r="F141">
        <f t="shared" si="30"/>
        <v>13.899999999999967</v>
      </c>
      <c r="G141">
        <f t="shared" si="31"/>
        <v>322.2268495642536</v>
      </c>
      <c r="H141">
        <f t="shared" si="26"/>
        <v>3.2164822984808596</v>
      </c>
      <c r="I141" s="4">
        <f t="shared" si="32"/>
        <v>3.1E-6</v>
      </c>
      <c r="J141" s="5">
        <f t="shared" si="27"/>
        <v>4.3613178294572952E-7</v>
      </c>
      <c r="K141" s="5">
        <f t="shared" si="28"/>
        <v>4.7364419027788639E-4</v>
      </c>
      <c r="L141" s="5">
        <f t="shared" si="35"/>
        <v>4.4508735199098521E-10</v>
      </c>
      <c r="M141" s="6">
        <f t="shared" si="33"/>
        <v>3.9016223248244859E-6</v>
      </c>
      <c r="N141">
        <f t="shared" si="34"/>
        <v>2.5799999999999998E-4</v>
      </c>
      <c r="O141">
        <f t="shared" si="29"/>
        <v>0.321648229848086</v>
      </c>
      <c r="P141">
        <f t="shared" si="36"/>
        <v>2.363240522647216</v>
      </c>
      <c r="Q141">
        <f t="shared" si="37"/>
        <v>0.29474635008583694</v>
      </c>
      <c r="R141">
        <f t="shared" si="38"/>
        <v>0.29474635008583705</v>
      </c>
    </row>
    <row r="142" spans="6:18">
      <c r="F142">
        <f t="shared" si="30"/>
        <v>13.999999999999966</v>
      </c>
      <c r="G142">
        <f t="shared" si="31"/>
        <v>322.2268495642536</v>
      </c>
      <c r="H142">
        <f t="shared" si="26"/>
        <v>3.2164822984808596</v>
      </c>
      <c r="I142" s="4">
        <f t="shared" si="32"/>
        <v>3.1E-6</v>
      </c>
      <c r="J142" s="5">
        <f t="shared" si="27"/>
        <v>4.3613178294572952E-7</v>
      </c>
      <c r="K142" s="5">
        <f t="shared" si="28"/>
        <v>4.7395419027788639E-4</v>
      </c>
      <c r="L142" s="5">
        <f t="shared" si="35"/>
        <v>4.4596185277204963E-10</v>
      </c>
      <c r="M142" s="6">
        <f t="shared" si="33"/>
        <v>3.9067312177665075E-6</v>
      </c>
      <c r="N142">
        <f t="shared" si="34"/>
        <v>2.5799999999999998E-4</v>
      </c>
      <c r="O142">
        <f t="shared" si="29"/>
        <v>0.321648229848086</v>
      </c>
      <c r="P142">
        <f t="shared" si="36"/>
        <v>2.363844417766845</v>
      </c>
      <c r="Q142">
        <f t="shared" si="37"/>
        <v>0.29453773877848338</v>
      </c>
      <c r="R142">
        <f t="shared" si="38"/>
        <v>0.29453773877848349</v>
      </c>
    </row>
    <row r="143" spans="6:18">
      <c r="F143">
        <f t="shared" si="30"/>
        <v>14.099999999999966</v>
      </c>
      <c r="G143">
        <f t="shared" si="31"/>
        <v>322.2268495642536</v>
      </c>
      <c r="H143">
        <f t="shared" si="26"/>
        <v>3.2164822984808596</v>
      </c>
      <c r="I143" s="4">
        <f t="shared" si="32"/>
        <v>3.1E-6</v>
      </c>
      <c r="J143" s="5">
        <f t="shared" si="27"/>
        <v>4.3613178294572952E-7</v>
      </c>
      <c r="K143" s="5">
        <f t="shared" si="28"/>
        <v>4.7426419027788639E-4</v>
      </c>
      <c r="L143" s="5">
        <f t="shared" si="35"/>
        <v>4.4683749827402056E-10</v>
      </c>
      <c r="M143" s="6">
        <f t="shared" si="33"/>
        <v>3.9118434533837478E-6</v>
      </c>
      <c r="N143">
        <f t="shared" si="34"/>
        <v>2.5799999999999998E-4</v>
      </c>
      <c r="O143">
        <f t="shared" si="29"/>
        <v>0.321648229848086</v>
      </c>
      <c r="P143">
        <f t="shared" si="36"/>
        <v>2.3644467329237608</v>
      </c>
      <c r="Q143">
        <f t="shared" si="37"/>
        <v>0.29432967325809917</v>
      </c>
      <c r="R143">
        <f t="shared" si="38"/>
        <v>0.29432967325809928</v>
      </c>
    </row>
    <row r="144" spans="6:18">
      <c r="F144">
        <f t="shared" si="30"/>
        <v>14.199999999999966</v>
      </c>
      <c r="G144">
        <f t="shared" si="31"/>
        <v>322.2268495642536</v>
      </c>
      <c r="H144">
        <f t="shared" si="26"/>
        <v>3.2164822984808596</v>
      </c>
      <c r="I144" s="4">
        <f t="shared" si="32"/>
        <v>3.1E-6</v>
      </c>
      <c r="J144" s="5">
        <f t="shared" si="27"/>
        <v>4.3613178294572952E-7</v>
      </c>
      <c r="K144" s="5">
        <f t="shared" si="28"/>
        <v>4.745741902778864E-4</v>
      </c>
      <c r="L144" s="5">
        <f t="shared" si="35"/>
        <v>4.4771428924562755E-10</v>
      </c>
      <c r="M144" s="6">
        <f t="shared" si="33"/>
        <v>3.9169590316762051E-6</v>
      </c>
      <c r="N144">
        <f t="shared" si="34"/>
        <v>2.5799999999999998E-4</v>
      </c>
      <c r="O144">
        <f t="shared" si="29"/>
        <v>0.321648229848086</v>
      </c>
      <c r="P144">
        <f t="shared" si="36"/>
        <v>2.3650474732816313</v>
      </c>
      <c r="Q144">
        <f t="shared" si="37"/>
        <v>0.29412215174093209</v>
      </c>
      <c r="R144">
        <f t="shared" si="38"/>
        <v>0.29412215174093215</v>
      </c>
    </row>
    <row r="145" spans="6:18">
      <c r="F145">
        <f t="shared" si="30"/>
        <v>14.299999999999965</v>
      </c>
      <c r="G145">
        <f t="shared" si="31"/>
        <v>322.2268495642536</v>
      </c>
      <c r="H145">
        <f t="shared" si="26"/>
        <v>3.2164822984808596</v>
      </c>
      <c r="I145" s="4">
        <f t="shared" si="32"/>
        <v>3.1E-6</v>
      </c>
      <c r="J145" s="5">
        <f t="shared" si="27"/>
        <v>4.3613178294572952E-7</v>
      </c>
      <c r="K145" s="5">
        <f t="shared" si="28"/>
        <v>4.748841902778864E-4</v>
      </c>
      <c r="L145" s="5">
        <f t="shared" si="35"/>
        <v>4.4859222643560016E-10</v>
      </c>
      <c r="M145" s="6">
        <f t="shared" si="33"/>
        <v>3.9220779526438829E-6</v>
      </c>
      <c r="N145">
        <f t="shared" si="34"/>
        <v>2.5799999999999998E-4</v>
      </c>
      <c r="O145">
        <f t="shared" si="29"/>
        <v>0.321648229848086</v>
      </c>
      <c r="P145">
        <f t="shared" si="36"/>
        <v>2.365646643983883</v>
      </c>
      <c r="Q145">
        <f t="shared" si="37"/>
        <v>0.29391517245022097</v>
      </c>
      <c r="R145">
        <f t="shared" si="38"/>
        <v>0.29391517245022103</v>
      </c>
    </row>
    <row r="146" spans="6:18">
      <c r="F146">
        <f t="shared" si="30"/>
        <v>14.399999999999965</v>
      </c>
      <c r="G146">
        <f t="shared" si="31"/>
        <v>322.2268495642536</v>
      </c>
      <c r="H146">
        <f t="shared" si="26"/>
        <v>3.2164822984808596</v>
      </c>
      <c r="I146" s="4">
        <f t="shared" si="32"/>
        <v>3.1E-6</v>
      </c>
      <c r="J146" s="5">
        <f t="shared" si="27"/>
        <v>4.3613178294572952E-7</v>
      </c>
      <c r="K146" s="5">
        <f t="shared" si="28"/>
        <v>4.751941902778864E-4</v>
      </c>
      <c r="L146" s="5">
        <f t="shared" si="35"/>
        <v>4.4947131059266777E-10</v>
      </c>
      <c r="M146" s="6">
        <f t="shared" si="33"/>
        <v>3.9272002162867793E-6</v>
      </c>
      <c r="N146">
        <f t="shared" si="34"/>
        <v>2.5799999999999998E-4</v>
      </c>
      <c r="O146">
        <f t="shared" si="29"/>
        <v>0.321648229848086</v>
      </c>
      <c r="P146">
        <f t="shared" si="36"/>
        <v>2.3662442501538004</v>
      </c>
      <c r="Q146">
        <f t="shared" si="37"/>
        <v>0.29370873361616373</v>
      </c>
      <c r="R146">
        <f t="shared" si="38"/>
        <v>0.29370873361616384</v>
      </c>
    </row>
    <row r="147" spans="6:18">
      <c r="F147">
        <f t="shared" si="30"/>
        <v>14.499999999999964</v>
      </c>
      <c r="G147">
        <f t="shared" si="31"/>
        <v>322.2268495642536</v>
      </c>
      <c r="H147">
        <f t="shared" ref="H147:H210" si="39">(G147-Tf)/ml</f>
        <v>3.2164822984808596</v>
      </c>
      <c r="I147" s="4">
        <f t="shared" si="32"/>
        <v>3.1E-6</v>
      </c>
      <c r="J147" s="5">
        <f t="shared" ref="J147:J210" si="40">Glob(H147,N147,Dl,Co,kpart)</f>
        <v>4.3613178294572952E-7</v>
      </c>
      <c r="K147" s="5">
        <f t="shared" ref="K147:K210" si="41">I146*dt+K146</f>
        <v>4.755041902778864E-4</v>
      </c>
      <c r="L147" s="5">
        <f t="shared" si="35"/>
        <v>4.5035154246555997E-10</v>
      </c>
      <c r="M147" s="6">
        <f t="shared" si="33"/>
        <v>3.9323258226048936E-6</v>
      </c>
      <c r="N147">
        <f t="shared" si="34"/>
        <v>2.5799999999999998E-4</v>
      </c>
      <c r="O147">
        <f t="shared" ref="O147:O210" si="42">O146+(kpart*H146-O146)/L146/R146*(L146*(R147-R146)+R146*MAX(I146,J146)*M146*dt)</f>
        <v>0.321648229848086</v>
      </c>
      <c r="P147">
        <f t="shared" si="36"/>
        <v>2.3668402968946141</v>
      </c>
      <c r="Q147">
        <f t="shared" si="37"/>
        <v>0.29350283347588574</v>
      </c>
      <c r="R147">
        <f t="shared" si="38"/>
        <v>0.29350283347588585</v>
      </c>
    </row>
    <row r="148" spans="6:18">
      <c r="F148">
        <f t="shared" si="30"/>
        <v>14.599999999999964</v>
      </c>
      <c r="G148">
        <f t="shared" si="31"/>
        <v>322.2268495642536</v>
      </c>
      <c r="H148">
        <f t="shared" si="39"/>
        <v>3.2164822984808596</v>
      </c>
      <c r="I148" s="4">
        <f t="shared" si="32"/>
        <v>3.1E-6</v>
      </c>
      <c r="J148" s="5">
        <f t="shared" si="40"/>
        <v>4.3613178294572952E-7</v>
      </c>
      <c r="K148" s="5">
        <f t="shared" si="41"/>
        <v>4.7581419027788641E-4</v>
      </c>
      <c r="L148" s="5">
        <f t="shared" si="35"/>
        <v>4.5123292280300618E-10</v>
      </c>
      <c r="M148" s="6">
        <f t="shared" si="33"/>
        <v>3.9374547715982267E-6</v>
      </c>
      <c r="N148">
        <f t="shared" si="34"/>
        <v>2.5799999999999998E-4</v>
      </c>
      <c r="O148">
        <f t="shared" si="42"/>
        <v>0.321648229848086</v>
      </c>
      <c r="P148">
        <f t="shared" si="36"/>
        <v>2.3674347892895899</v>
      </c>
      <c r="Q148">
        <f t="shared" si="37"/>
        <v>0.29329747027340802</v>
      </c>
      <c r="R148">
        <f t="shared" si="38"/>
        <v>0.29329747027340813</v>
      </c>
    </row>
    <row r="149" spans="6:18">
      <c r="F149">
        <f t="shared" si="30"/>
        <v>14.699999999999964</v>
      </c>
      <c r="G149">
        <f t="shared" si="31"/>
        <v>322.2268495642536</v>
      </c>
      <c r="H149">
        <f t="shared" si="39"/>
        <v>3.2164822984808596</v>
      </c>
      <c r="I149" s="4">
        <f t="shared" si="32"/>
        <v>3.1E-6</v>
      </c>
      <c r="J149" s="5">
        <f t="shared" si="40"/>
        <v>4.3613178294572952E-7</v>
      </c>
      <c r="K149" s="5">
        <f t="shared" si="41"/>
        <v>4.7612419027788641E-4</v>
      </c>
      <c r="L149" s="5">
        <f t="shared" si="35"/>
        <v>4.5211545235373601E-10</v>
      </c>
      <c r="M149" s="6">
        <f t="shared" si="33"/>
        <v>3.9425870632667802E-6</v>
      </c>
      <c r="N149">
        <f t="shared" si="34"/>
        <v>2.5799999999999998E-4</v>
      </c>
      <c r="O149">
        <f t="shared" si="42"/>
        <v>0.321648229848086</v>
      </c>
      <c r="P149">
        <f t="shared" si="36"/>
        <v>2.3680277324021253</v>
      </c>
      <c r="Q149">
        <f t="shared" si="37"/>
        <v>0.29309264225961584</v>
      </c>
      <c r="R149">
        <f t="shared" si="38"/>
        <v>0.29309264225961601</v>
      </c>
    </row>
    <row r="150" spans="6:18">
      <c r="F150">
        <f t="shared" si="30"/>
        <v>14.799999999999963</v>
      </c>
      <c r="G150">
        <f t="shared" si="31"/>
        <v>322.2268495642536</v>
      </c>
      <c r="H150">
        <f t="shared" si="39"/>
        <v>3.2164822984808596</v>
      </c>
      <c r="I150" s="4">
        <f t="shared" si="32"/>
        <v>3.1E-6</v>
      </c>
      <c r="J150" s="5">
        <f t="shared" si="40"/>
        <v>4.3613178294572952E-7</v>
      </c>
      <c r="K150" s="5">
        <f t="shared" si="41"/>
        <v>4.7643419027788641E-4</v>
      </c>
      <c r="L150" s="5">
        <f t="shared" si="35"/>
        <v>4.5299913186647886E-10</v>
      </c>
      <c r="M150" s="6">
        <f t="shared" si="33"/>
        <v>3.9477226976105515E-6</v>
      </c>
      <c r="N150">
        <f t="shared" si="34"/>
        <v>2.5799999999999998E-4</v>
      </c>
      <c r="O150">
        <f t="shared" si="42"/>
        <v>0.321648229848086</v>
      </c>
      <c r="P150">
        <f t="shared" si="36"/>
        <v>2.3686191312758376</v>
      </c>
      <c r="Q150">
        <f t="shared" si="37"/>
        <v>0.29288834769222755</v>
      </c>
      <c r="R150">
        <f t="shared" si="38"/>
        <v>0.29288834769222777</v>
      </c>
    </row>
    <row r="151" spans="6:18">
      <c r="F151">
        <f t="shared" si="30"/>
        <v>14.899999999999963</v>
      </c>
      <c r="G151">
        <f t="shared" si="31"/>
        <v>322.2268495642536</v>
      </c>
      <c r="H151">
        <f t="shared" si="39"/>
        <v>3.2164822984808596</v>
      </c>
      <c r="I151" s="4">
        <f t="shared" si="32"/>
        <v>3.1E-6</v>
      </c>
      <c r="J151" s="5">
        <f t="shared" si="40"/>
        <v>4.3613178294572952E-7</v>
      </c>
      <c r="K151" s="5">
        <f t="shared" si="41"/>
        <v>4.7674419027788641E-4</v>
      </c>
      <c r="L151" s="5">
        <f t="shared" si="35"/>
        <v>4.5388396208996415E-10</v>
      </c>
      <c r="M151" s="6">
        <f t="shared" si="33"/>
        <v>3.9528616746295407E-6</v>
      </c>
      <c r="N151">
        <f t="shared" si="34"/>
        <v>2.5799999999999998E-4</v>
      </c>
      <c r="O151">
        <f t="shared" si="42"/>
        <v>0.321648229848086</v>
      </c>
      <c r="P151">
        <f t="shared" si="36"/>
        <v>2.3692089909346521</v>
      </c>
      <c r="Q151">
        <f t="shared" si="37"/>
        <v>0.29268458483576332</v>
      </c>
      <c r="R151">
        <f t="shared" si="38"/>
        <v>0.29268458483576354</v>
      </c>
    </row>
    <row r="152" spans="6:18">
      <c r="F152">
        <f t="shared" si="30"/>
        <v>14.999999999999963</v>
      </c>
      <c r="G152">
        <f t="shared" si="31"/>
        <v>322.2268495642536</v>
      </c>
      <c r="H152">
        <f t="shared" si="39"/>
        <v>3.2164822984808596</v>
      </c>
      <c r="I152" s="4">
        <f t="shared" si="32"/>
        <v>3.1E-6</v>
      </c>
      <c r="J152" s="5">
        <f t="shared" si="40"/>
        <v>4.3613178294572952E-7</v>
      </c>
      <c r="K152" s="5">
        <f t="shared" si="41"/>
        <v>4.7705419027788641E-4</v>
      </c>
      <c r="L152" s="5">
        <f t="shared" si="35"/>
        <v>4.5476994377292154E-10</v>
      </c>
      <c r="M152" s="6">
        <f t="shared" si="33"/>
        <v>3.9580039943237495E-6</v>
      </c>
      <c r="N152">
        <f t="shared" si="34"/>
        <v>2.5799999999999998E-4</v>
      </c>
      <c r="O152">
        <f t="shared" si="42"/>
        <v>0.321648229848086</v>
      </c>
      <c r="P152">
        <f t="shared" si="36"/>
        <v>2.3697973163828943</v>
      </c>
      <c r="Q152">
        <f t="shared" si="37"/>
        <v>0.2924813519615142</v>
      </c>
      <c r="R152">
        <f t="shared" si="38"/>
        <v>0.29248135196151448</v>
      </c>
    </row>
    <row r="153" spans="6:18">
      <c r="F153">
        <f t="shared" si="30"/>
        <v>15.099999999999962</v>
      </c>
      <c r="G153">
        <f t="shared" si="31"/>
        <v>322.2268495642536</v>
      </c>
      <c r="H153">
        <f t="shared" si="39"/>
        <v>3.2164822984808596</v>
      </c>
      <c r="I153" s="4">
        <f t="shared" si="32"/>
        <v>3.1E-6</v>
      </c>
      <c r="J153" s="5">
        <f t="shared" si="40"/>
        <v>4.3613178294572952E-7</v>
      </c>
      <c r="K153" s="5">
        <f t="shared" si="41"/>
        <v>4.7736419027788642E-4</v>
      </c>
      <c r="L153" s="5">
        <f t="shared" si="35"/>
        <v>4.5565707766408044E-10</v>
      </c>
      <c r="M153" s="6">
        <f t="shared" si="33"/>
        <v>3.963149656693177E-6</v>
      </c>
      <c r="N153">
        <f t="shared" si="34"/>
        <v>2.5799999999999998E-4</v>
      </c>
      <c r="O153">
        <f t="shared" si="42"/>
        <v>0.321648229848086</v>
      </c>
      <c r="P153">
        <f t="shared" si="36"/>
        <v>2.3703841126053784</v>
      </c>
      <c r="Q153">
        <f t="shared" si="37"/>
        <v>0.29227864734751141</v>
      </c>
      <c r="R153">
        <f t="shared" si="38"/>
        <v>0.29227864734751174</v>
      </c>
    </row>
    <row r="154" spans="6:18">
      <c r="F154">
        <f t="shared" si="30"/>
        <v>15.199999999999962</v>
      </c>
      <c r="G154">
        <f t="shared" si="31"/>
        <v>322.2268495642536</v>
      </c>
      <c r="H154">
        <f t="shared" si="39"/>
        <v>3.2164822984808596</v>
      </c>
      <c r="I154" s="4">
        <f t="shared" si="32"/>
        <v>3.1E-6</v>
      </c>
      <c r="J154" s="5">
        <f t="shared" si="40"/>
        <v>4.3613178294572952E-7</v>
      </c>
      <c r="K154" s="5">
        <f t="shared" si="41"/>
        <v>4.7767419027788642E-4</v>
      </c>
      <c r="L154" s="5">
        <f t="shared" si="35"/>
        <v>4.5654536451217036E-10</v>
      </c>
      <c r="M154" s="6">
        <f t="shared" si="33"/>
        <v>3.9682986617378232E-6</v>
      </c>
      <c r="N154">
        <f t="shared" si="34"/>
        <v>2.5799999999999998E-4</v>
      </c>
      <c r="O154">
        <f t="shared" si="42"/>
        <v>0.321648229848086</v>
      </c>
      <c r="P154">
        <f t="shared" si="36"/>
        <v>2.3709693845674953</v>
      </c>
      <c r="Q154">
        <f t="shared" si="37"/>
        <v>0.29207646927849568</v>
      </c>
      <c r="R154">
        <f t="shared" si="38"/>
        <v>0.29207646927849601</v>
      </c>
    </row>
    <row r="155" spans="6:18">
      <c r="F155">
        <f t="shared" si="30"/>
        <v>15.299999999999962</v>
      </c>
      <c r="G155">
        <f t="shared" si="31"/>
        <v>322.2268495642536</v>
      </c>
      <c r="H155">
        <f t="shared" si="39"/>
        <v>3.2164822984808596</v>
      </c>
      <c r="I155" s="4">
        <f t="shared" si="32"/>
        <v>3.1E-6</v>
      </c>
      <c r="J155" s="5">
        <f t="shared" si="40"/>
        <v>4.3613178294572952E-7</v>
      </c>
      <c r="K155" s="5">
        <f t="shared" si="41"/>
        <v>4.7798419027788642E-4</v>
      </c>
      <c r="L155" s="5">
        <f t="shared" si="35"/>
        <v>4.5743480506592081E-10</v>
      </c>
      <c r="M155" s="6">
        <f t="shared" si="33"/>
        <v>3.973451009457689E-6</v>
      </c>
      <c r="N155">
        <f t="shared" si="34"/>
        <v>2.5799999999999998E-4</v>
      </c>
      <c r="O155">
        <f t="shared" si="42"/>
        <v>0.321648229848086</v>
      </c>
      <c r="P155">
        <f t="shared" si="36"/>
        <v>2.3715531372153023</v>
      </c>
      <c r="Q155">
        <f t="shared" si="37"/>
        <v>0.29187481604588661</v>
      </c>
      <c r="R155">
        <f t="shared" si="38"/>
        <v>0.29187481604588694</v>
      </c>
    </row>
    <row r="156" spans="6:18">
      <c r="F156">
        <f t="shared" ref="F156:F219" si="43">F155+dt</f>
        <v>15.399999999999961</v>
      </c>
      <c r="G156">
        <f t="shared" si="31"/>
        <v>322.2268495642536</v>
      </c>
      <c r="H156">
        <f t="shared" si="39"/>
        <v>3.2164822984808596</v>
      </c>
      <c r="I156" s="4">
        <f t="shared" si="32"/>
        <v>3.1E-6</v>
      </c>
      <c r="J156" s="5">
        <f t="shared" si="40"/>
        <v>4.3613178294572952E-7</v>
      </c>
      <c r="K156" s="5">
        <f t="shared" si="41"/>
        <v>4.7829419027788642E-4</v>
      </c>
      <c r="L156" s="5">
        <f t="shared" si="35"/>
        <v>4.5832540007406124E-10</v>
      </c>
      <c r="M156" s="6">
        <f t="shared" si="33"/>
        <v>3.9786066998527726E-6</v>
      </c>
      <c r="N156">
        <f t="shared" si="34"/>
        <v>2.5799999999999998E-4</v>
      </c>
      <c r="O156">
        <f t="shared" si="42"/>
        <v>0.321648229848086</v>
      </c>
      <c r="P156">
        <f t="shared" si="36"/>
        <v>2.3721353754756085</v>
      </c>
      <c r="Q156">
        <f t="shared" si="37"/>
        <v>0.2916736859477525</v>
      </c>
      <c r="R156">
        <f t="shared" si="38"/>
        <v>0.29167368594775284</v>
      </c>
    </row>
    <row r="157" spans="6:18">
      <c r="F157">
        <f t="shared" si="43"/>
        <v>15.499999999999961</v>
      </c>
      <c r="G157">
        <f t="shared" si="31"/>
        <v>322.2268495642536</v>
      </c>
      <c r="H157">
        <f t="shared" si="39"/>
        <v>3.2164822984808596</v>
      </c>
      <c r="I157" s="4">
        <f t="shared" si="32"/>
        <v>3.1E-6</v>
      </c>
      <c r="J157" s="5">
        <f t="shared" si="40"/>
        <v>4.3613178294572952E-7</v>
      </c>
      <c r="K157" s="5">
        <f t="shared" si="41"/>
        <v>4.7860419027788642E-4</v>
      </c>
      <c r="L157" s="5">
        <f t="shared" si="35"/>
        <v>4.5921715028532113E-10</v>
      </c>
      <c r="M157" s="6">
        <f t="shared" si="33"/>
        <v>3.983765732923075E-6</v>
      </c>
      <c r="N157">
        <f t="shared" si="34"/>
        <v>2.5799999999999998E-4</v>
      </c>
      <c r="O157">
        <f t="shared" si="42"/>
        <v>0.321648229848086</v>
      </c>
      <c r="P157">
        <f t="shared" si="36"/>
        <v>2.3727161042560643</v>
      </c>
      <c r="Q157">
        <f t="shared" si="37"/>
        <v>0.29147307728878025</v>
      </c>
      <c r="R157">
        <f t="shared" si="38"/>
        <v>0.29147307728878058</v>
      </c>
    </row>
    <row r="158" spans="6:18">
      <c r="F158">
        <f t="shared" si="43"/>
        <v>15.599999999999961</v>
      </c>
      <c r="G158">
        <f t="shared" si="31"/>
        <v>322.2268495642536</v>
      </c>
      <c r="H158">
        <f t="shared" si="39"/>
        <v>3.2164822984808596</v>
      </c>
      <c r="I158" s="4">
        <f t="shared" si="32"/>
        <v>3.1E-6</v>
      </c>
      <c r="J158" s="5">
        <f t="shared" si="40"/>
        <v>4.3613178294572952E-7</v>
      </c>
      <c r="K158" s="5">
        <f t="shared" si="41"/>
        <v>4.7891419027788643E-4</v>
      </c>
      <c r="L158" s="5">
        <f t="shared" si="35"/>
        <v>4.6011005644843008E-10</v>
      </c>
      <c r="M158" s="6">
        <f t="shared" si="33"/>
        <v>3.9889281086685978E-6</v>
      </c>
      <c r="N158">
        <f t="shared" si="34"/>
        <v>2.5799999999999998E-4</v>
      </c>
      <c r="O158">
        <f t="shared" si="42"/>
        <v>0.321648229848086</v>
      </c>
      <c r="P158">
        <f t="shared" si="36"/>
        <v>2.3732953284452472</v>
      </c>
      <c r="Q158">
        <f t="shared" si="37"/>
        <v>0.29127298838024512</v>
      </c>
      <c r="R158">
        <f t="shared" si="38"/>
        <v>0.29127298838024546</v>
      </c>
    </row>
    <row r="159" spans="6:18">
      <c r="F159">
        <f t="shared" si="43"/>
        <v>15.69999999999996</v>
      </c>
      <c r="G159">
        <f t="shared" si="31"/>
        <v>322.2268495642536</v>
      </c>
      <c r="H159">
        <f t="shared" si="39"/>
        <v>3.2164822984808596</v>
      </c>
      <c r="I159" s="4">
        <f t="shared" si="32"/>
        <v>3.1E-6</v>
      </c>
      <c r="J159" s="5">
        <f t="shared" si="40"/>
        <v>4.3613178294572952E-7</v>
      </c>
      <c r="K159" s="5">
        <f t="shared" si="41"/>
        <v>4.7922419027788643E-4</v>
      </c>
      <c r="L159" s="5">
        <f t="shared" si="35"/>
        <v>4.6100411931211744E-10</v>
      </c>
      <c r="M159" s="6">
        <f t="shared" si="33"/>
        <v>3.9940938270893376E-6</v>
      </c>
      <c r="N159">
        <f t="shared" si="34"/>
        <v>2.5799999999999998E-4</v>
      </c>
      <c r="O159">
        <f t="shared" si="42"/>
        <v>0.321648229848086</v>
      </c>
      <c r="P159">
        <f t="shared" si="36"/>
        <v>2.373873052912749</v>
      </c>
      <c r="Q159">
        <f t="shared" si="37"/>
        <v>0.29107341753998117</v>
      </c>
      <c r="R159">
        <f t="shared" si="38"/>
        <v>0.2910734175399815</v>
      </c>
    </row>
    <row r="160" spans="6:18">
      <c r="F160">
        <f t="shared" si="43"/>
        <v>15.79999999999996</v>
      </c>
      <c r="G160">
        <f t="shared" si="31"/>
        <v>322.2268495642536</v>
      </c>
      <c r="H160">
        <f t="shared" si="39"/>
        <v>3.2164822984808596</v>
      </c>
      <c r="I160" s="4">
        <f t="shared" si="32"/>
        <v>3.1E-6</v>
      </c>
      <c r="J160" s="5">
        <f t="shared" si="40"/>
        <v>4.3613178294572952E-7</v>
      </c>
      <c r="K160" s="5">
        <f t="shared" si="41"/>
        <v>4.7953419027788643E-4</v>
      </c>
      <c r="L160" s="5">
        <f t="shared" si="35"/>
        <v>4.6189933962511284E-10</v>
      </c>
      <c r="M160" s="6">
        <f t="shared" si="33"/>
        <v>3.9992628881852961E-6</v>
      </c>
      <c r="N160">
        <f t="shared" si="34"/>
        <v>2.5799999999999998E-4</v>
      </c>
      <c r="O160">
        <f t="shared" si="42"/>
        <v>0.321648229848086</v>
      </c>
      <c r="P160">
        <f t="shared" si="36"/>
        <v>2.3744492825092607</v>
      </c>
      <c r="Q160">
        <f t="shared" si="37"/>
        <v>0.29087436309235126</v>
      </c>
      <c r="R160">
        <f t="shared" si="38"/>
        <v>0.2908743630923516</v>
      </c>
    </row>
    <row r="161" spans="6:18">
      <c r="F161">
        <f t="shared" si="43"/>
        <v>15.899999999999959</v>
      </c>
      <c r="G161">
        <f t="shared" si="31"/>
        <v>322.2268495642536</v>
      </c>
      <c r="H161">
        <f t="shared" si="39"/>
        <v>3.2164822984808596</v>
      </c>
      <c r="I161" s="4">
        <f t="shared" si="32"/>
        <v>3.1E-6</v>
      </c>
      <c r="J161" s="5">
        <f t="shared" si="40"/>
        <v>4.3613178294572952E-7</v>
      </c>
      <c r="K161" s="5">
        <f t="shared" si="41"/>
        <v>4.7984419027788643E-4</v>
      </c>
      <c r="L161" s="5">
        <f t="shared" si="35"/>
        <v>4.6279571813614562E-10</v>
      </c>
      <c r="M161" s="6">
        <f t="shared" si="33"/>
        <v>4.0044352919564742E-6</v>
      </c>
      <c r="N161">
        <f t="shared" si="34"/>
        <v>2.5799999999999998E-4</v>
      </c>
      <c r="O161">
        <f t="shared" si="42"/>
        <v>0.321648229848086</v>
      </c>
      <c r="P161">
        <f t="shared" si="36"/>
        <v>2.3750240220666594</v>
      </c>
      <c r="Q161">
        <f t="shared" si="37"/>
        <v>0.29067582336821779</v>
      </c>
      <c r="R161">
        <f t="shared" si="38"/>
        <v>0.29067582336821812</v>
      </c>
    </row>
    <row r="162" spans="6:18">
      <c r="F162">
        <f t="shared" si="43"/>
        <v>15.999999999999959</v>
      </c>
      <c r="G162">
        <f t="shared" si="31"/>
        <v>322.2268495642536</v>
      </c>
      <c r="H162">
        <f t="shared" si="39"/>
        <v>3.2164822984808596</v>
      </c>
      <c r="I162" s="4">
        <f t="shared" si="32"/>
        <v>3.1E-6</v>
      </c>
      <c r="J162" s="5">
        <f t="shared" si="40"/>
        <v>4.3613178294572952E-7</v>
      </c>
      <c r="K162" s="5">
        <f t="shared" si="41"/>
        <v>4.8015419027788644E-4</v>
      </c>
      <c r="L162" s="5">
        <f t="shared" si="35"/>
        <v>4.6369325559394541E-10</v>
      </c>
      <c r="M162" s="6">
        <f t="shared" si="33"/>
        <v>4.0096110384028702E-6</v>
      </c>
      <c r="N162">
        <f t="shared" si="34"/>
        <v>2.5799999999999998E-4</v>
      </c>
      <c r="O162">
        <f t="shared" si="42"/>
        <v>0.321648229848086</v>
      </c>
      <c r="P162">
        <f t="shared" si="36"/>
        <v>2.3755972763980915</v>
      </c>
      <c r="Q162">
        <f t="shared" si="37"/>
        <v>0.29047779670491303</v>
      </c>
      <c r="R162">
        <f t="shared" si="38"/>
        <v>0.29047779670491336</v>
      </c>
    </row>
    <row r="163" spans="6:18">
      <c r="F163">
        <f t="shared" si="43"/>
        <v>16.099999999999959</v>
      </c>
      <c r="G163">
        <f t="shared" si="31"/>
        <v>322.2268495642536</v>
      </c>
      <c r="H163">
        <f t="shared" si="39"/>
        <v>3.2164822984808596</v>
      </c>
      <c r="I163" s="4">
        <f t="shared" si="32"/>
        <v>3.1E-6</v>
      </c>
      <c r="J163" s="5">
        <f t="shared" si="40"/>
        <v>4.3613178294572952E-7</v>
      </c>
      <c r="K163" s="5">
        <f t="shared" si="41"/>
        <v>4.8046419027788644E-4</v>
      </c>
      <c r="L163" s="5">
        <f t="shared" si="35"/>
        <v>4.6459195274724176E-10</v>
      </c>
      <c r="M163" s="6">
        <f t="shared" si="33"/>
        <v>4.0147901275244874E-6</v>
      </c>
      <c r="N163">
        <f t="shared" si="34"/>
        <v>2.5799999999999998E-4</v>
      </c>
      <c r="O163">
        <f t="shared" si="42"/>
        <v>0.321648229848086</v>
      </c>
      <c r="P163">
        <f t="shared" si="36"/>
        <v>2.3761690502980595</v>
      </c>
      <c r="Q163">
        <f t="shared" si="37"/>
        <v>0.2902802814462101</v>
      </c>
      <c r="R163">
        <f t="shared" si="38"/>
        <v>0.29028028144621043</v>
      </c>
    </row>
    <row r="164" spans="6:18">
      <c r="F164">
        <f t="shared" si="43"/>
        <v>16.19999999999996</v>
      </c>
      <c r="G164">
        <f t="shared" si="31"/>
        <v>322.2268495642536</v>
      </c>
      <c r="H164">
        <f t="shared" si="39"/>
        <v>3.2164822984808596</v>
      </c>
      <c r="I164" s="4">
        <f t="shared" si="32"/>
        <v>3.1E-6</v>
      </c>
      <c r="J164" s="5">
        <f t="shared" si="40"/>
        <v>4.3613178294572952E-7</v>
      </c>
      <c r="K164" s="5">
        <f t="shared" si="41"/>
        <v>4.8077419027788644E-4</v>
      </c>
      <c r="L164" s="5">
        <f t="shared" si="35"/>
        <v>4.6549181034476398E-10</v>
      </c>
      <c r="M164" s="6">
        <f t="shared" si="33"/>
        <v>4.0199725593213217E-6</v>
      </c>
      <c r="N164">
        <f t="shared" si="34"/>
        <v>2.5799999999999998E-4</v>
      </c>
      <c r="O164">
        <f t="shared" si="42"/>
        <v>0.321648229848086</v>
      </c>
      <c r="P164">
        <f t="shared" si="36"/>
        <v>2.3767393485425048</v>
      </c>
      <c r="Q164">
        <f t="shared" si="37"/>
        <v>0.29008327594229377</v>
      </c>
      <c r="R164">
        <f t="shared" si="38"/>
        <v>0.29008327594229411</v>
      </c>
    </row>
    <row r="165" spans="6:18">
      <c r="F165">
        <f t="shared" si="43"/>
        <v>16.299999999999962</v>
      </c>
      <c r="G165">
        <f t="shared" si="31"/>
        <v>322.2268495642536</v>
      </c>
      <c r="H165">
        <f t="shared" si="39"/>
        <v>3.2164822984808596</v>
      </c>
      <c r="I165" s="4">
        <f t="shared" si="32"/>
        <v>3.1E-6</v>
      </c>
      <c r="J165" s="5">
        <f t="shared" si="40"/>
        <v>4.3613178294572952E-7</v>
      </c>
      <c r="K165" s="5">
        <f t="shared" si="41"/>
        <v>4.8108419027788644E-4</v>
      </c>
      <c r="L165" s="5">
        <f t="shared" si="35"/>
        <v>4.6639282913524168E-10</v>
      </c>
      <c r="M165" s="6">
        <f t="shared" si="33"/>
        <v>4.0251583337933746E-6</v>
      </c>
      <c r="N165">
        <f t="shared" si="34"/>
        <v>2.5799999999999998E-4</v>
      </c>
      <c r="O165">
        <f t="shared" si="42"/>
        <v>0.321648229848086</v>
      </c>
      <c r="P165">
        <f t="shared" si="36"/>
        <v>2.3773081758888917</v>
      </c>
      <c r="Q165">
        <f t="shared" si="37"/>
        <v>0.28988677854973161</v>
      </c>
      <c r="R165">
        <f t="shared" si="38"/>
        <v>0.28988677854973194</v>
      </c>
    </row>
    <row r="166" spans="6:18">
      <c r="F166">
        <f t="shared" si="43"/>
        <v>16.399999999999963</v>
      </c>
      <c r="G166">
        <f t="shared" si="31"/>
        <v>322.2268495642536</v>
      </c>
      <c r="H166">
        <f t="shared" si="39"/>
        <v>3.2164822984808596</v>
      </c>
      <c r="I166" s="4">
        <f t="shared" si="32"/>
        <v>3.1E-6</v>
      </c>
      <c r="J166" s="5">
        <f t="shared" si="40"/>
        <v>4.3613178294572952E-7</v>
      </c>
      <c r="K166" s="5">
        <f t="shared" si="41"/>
        <v>4.8139419027788644E-4</v>
      </c>
      <c r="L166" s="5">
        <f t="shared" si="35"/>
        <v>4.6729500986740422E-10</v>
      </c>
      <c r="M166" s="6">
        <f t="shared" si="33"/>
        <v>4.0303474509406463E-6</v>
      </c>
      <c r="N166">
        <f t="shared" si="34"/>
        <v>2.5799999999999998E-4</v>
      </c>
      <c r="O166">
        <f t="shared" si="42"/>
        <v>0.321648229848086</v>
      </c>
      <c r="P166">
        <f t="shared" si="36"/>
        <v>2.3778755370762896</v>
      </c>
      <c r="Q166">
        <f t="shared" si="37"/>
        <v>0.28969078763144507</v>
      </c>
      <c r="R166">
        <f t="shared" si="38"/>
        <v>0.28969078763144535</v>
      </c>
    </row>
    <row r="167" spans="6:18">
      <c r="F167">
        <f t="shared" si="43"/>
        <v>16.499999999999964</v>
      </c>
      <c r="G167">
        <f t="shared" si="31"/>
        <v>322.2268495642536</v>
      </c>
      <c r="H167">
        <f t="shared" si="39"/>
        <v>3.2164822984808596</v>
      </c>
      <c r="I167" s="4">
        <f t="shared" si="32"/>
        <v>3.1E-6</v>
      </c>
      <c r="J167" s="5">
        <f t="shared" si="40"/>
        <v>4.3613178294572952E-7</v>
      </c>
      <c r="K167" s="5">
        <f t="shared" si="41"/>
        <v>4.8170419027788645E-4</v>
      </c>
      <c r="L167" s="5">
        <f t="shared" si="35"/>
        <v>4.6819835328998121E-10</v>
      </c>
      <c r="M167" s="6">
        <f t="shared" si="33"/>
        <v>4.0355399107631368E-6</v>
      </c>
      <c r="N167">
        <f t="shared" si="34"/>
        <v>2.5799999999999998E-4</v>
      </c>
      <c r="O167">
        <f t="shared" si="42"/>
        <v>0.321648229848086</v>
      </c>
      <c r="P167">
        <f t="shared" si="36"/>
        <v>2.3784414368254603</v>
      </c>
      <c r="Q167">
        <f t="shared" si="37"/>
        <v>0.28949530155668091</v>
      </c>
      <c r="R167">
        <f t="shared" si="38"/>
        <v>0.28949530155668118</v>
      </c>
    </row>
    <row r="168" spans="6:18">
      <c r="F168">
        <f t="shared" si="43"/>
        <v>16.599999999999966</v>
      </c>
      <c r="G168">
        <f t="shared" si="31"/>
        <v>322.2268495642536</v>
      </c>
      <c r="H168">
        <f t="shared" si="39"/>
        <v>3.2164822984808596</v>
      </c>
      <c r="I168" s="4">
        <f t="shared" si="32"/>
        <v>3.1E-6</v>
      </c>
      <c r="J168" s="5">
        <f t="shared" si="40"/>
        <v>4.3613178294572952E-7</v>
      </c>
      <c r="K168" s="5">
        <f t="shared" si="41"/>
        <v>4.8201419027788645E-4</v>
      </c>
      <c r="L168" s="5">
        <f t="shared" si="35"/>
        <v>4.6910286015170222E-10</v>
      </c>
      <c r="M168" s="6">
        <f t="shared" si="33"/>
        <v>4.0407357132608467E-6</v>
      </c>
      <c r="N168">
        <f t="shared" si="34"/>
        <v>2.5799999999999998E-4</v>
      </c>
      <c r="O168">
        <f t="shared" si="42"/>
        <v>0.321648229848086</v>
      </c>
      <c r="P168">
        <f t="shared" si="36"/>
        <v>2.3790058798389349</v>
      </c>
      <c r="Q168">
        <f t="shared" si="37"/>
        <v>0.28930031870098272</v>
      </c>
      <c r="R168">
        <f t="shared" si="38"/>
        <v>0.28930031870098299</v>
      </c>
    </row>
    <row r="169" spans="6:18">
      <c r="F169">
        <f t="shared" si="43"/>
        <v>16.699999999999967</v>
      </c>
      <c r="G169">
        <f t="shared" si="31"/>
        <v>322.2268495642536</v>
      </c>
      <c r="H169">
        <f t="shared" si="39"/>
        <v>3.2164822984808596</v>
      </c>
      <c r="I169" s="4">
        <f t="shared" si="32"/>
        <v>3.1E-6</v>
      </c>
      <c r="J169" s="5">
        <f t="shared" si="40"/>
        <v>4.3613178294572952E-7</v>
      </c>
      <c r="K169" s="5">
        <f t="shared" si="41"/>
        <v>4.8232419027788645E-4</v>
      </c>
      <c r="L169" s="5">
        <f t="shared" si="35"/>
        <v>4.700085312012966E-10</v>
      </c>
      <c r="M169" s="6">
        <f t="shared" si="33"/>
        <v>4.0459348584337746E-6</v>
      </c>
      <c r="N169">
        <f t="shared" si="34"/>
        <v>2.5799999999999998E-4</v>
      </c>
      <c r="O169">
        <f t="shared" si="42"/>
        <v>0.321648229848086</v>
      </c>
      <c r="P169">
        <f t="shared" si="36"/>
        <v>2.3795688708010987</v>
      </c>
      <c r="Q169">
        <f t="shared" si="37"/>
        <v>0.28910583744616253</v>
      </c>
      <c r="R169">
        <f t="shared" si="38"/>
        <v>0.28910583744616281</v>
      </c>
    </row>
    <row r="170" spans="6:18">
      <c r="F170">
        <f t="shared" si="43"/>
        <v>16.799999999999969</v>
      </c>
      <c r="G170">
        <f t="shared" si="31"/>
        <v>322.2268495642536</v>
      </c>
      <c r="H170">
        <f t="shared" si="39"/>
        <v>3.2164822984808596</v>
      </c>
      <c r="I170" s="4">
        <f t="shared" si="32"/>
        <v>3.1E-6</v>
      </c>
      <c r="J170" s="5">
        <f t="shared" si="40"/>
        <v>4.3613178294572952E-7</v>
      </c>
      <c r="K170" s="5">
        <f t="shared" si="41"/>
        <v>4.8263419027788645E-4</v>
      </c>
      <c r="L170" s="5">
        <f t="shared" si="35"/>
        <v>4.7091536718749381E-10</v>
      </c>
      <c r="M170" s="6">
        <f t="shared" si="33"/>
        <v>4.0511373462819212E-6</v>
      </c>
      <c r="N170">
        <f t="shared" si="34"/>
        <v>2.5799999999999998E-4</v>
      </c>
      <c r="O170">
        <f t="shared" si="42"/>
        <v>0.321648229848086</v>
      </c>
      <c r="P170">
        <f t="shared" si="36"/>
        <v>2.3801304143782729</v>
      </c>
      <c r="Q170">
        <f t="shared" si="37"/>
        <v>0.28891185618027265</v>
      </c>
      <c r="R170">
        <f t="shared" si="38"/>
        <v>0.28891185618027299</v>
      </c>
    </row>
    <row r="171" spans="6:18">
      <c r="F171">
        <f t="shared" si="43"/>
        <v>16.89999999999997</v>
      </c>
      <c r="G171">
        <f t="shared" si="31"/>
        <v>322.2268495642536</v>
      </c>
      <c r="H171">
        <f t="shared" si="39"/>
        <v>3.2164822984808596</v>
      </c>
      <c r="I171" s="4">
        <f t="shared" si="32"/>
        <v>3.1E-6</v>
      </c>
      <c r="J171" s="5">
        <f t="shared" si="40"/>
        <v>4.3613178294572952E-7</v>
      </c>
      <c r="K171" s="5">
        <f t="shared" si="41"/>
        <v>4.8294419027788645E-4</v>
      </c>
      <c r="L171" s="5">
        <f t="shared" si="35"/>
        <v>4.7182336885902361E-10</v>
      </c>
      <c r="M171" s="6">
        <f t="shared" si="33"/>
        <v>4.0563431768052873E-6</v>
      </c>
      <c r="N171">
        <f t="shared" si="34"/>
        <v>2.5799999999999998E-4</v>
      </c>
      <c r="O171">
        <f t="shared" si="42"/>
        <v>0.321648229848086</v>
      </c>
      <c r="P171">
        <f t="shared" si="36"/>
        <v>2.3806905152187956</v>
      </c>
      <c r="Q171">
        <f t="shared" si="37"/>
        <v>0.28871837329757771</v>
      </c>
      <c r="R171">
        <f t="shared" si="38"/>
        <v>0.28871837329757799</v>
      </c>
    </row>
    <row r="172" spans="6:18">
      <c r="F172">
        <f t="shared" si="43"/>
        <v>16.999999999999972</v>
      </c>
      <c r="G172">
        <f t="shared" si="31"/>
        <v>322.2268495642536</v>
      </c>
      <c r="H172">
        <f t="shared" si="39"/>
        <v>3.2164822984808596</v>
      </c>
      <c r="I172" s="4">
        <f t="shared" si="32"/>
        <v>3.1E-6</v>
      </c>
      <c r="J172" s="5">
        <f t="shared" si="40"/>
        <v>4.3613178294572952E-7</v>
      </c>
      <c r="K172" s="5">
        <f t="shared" si="41"/>
        <v>4.8325419027788646E-4</v>
      </c>
      <c r="L172" s="5">
        <f t="shared" si="35"/>
        <v>4.7273253696461527E-10</v>
      </c>
      <c r="M172" s="6">
        <f t="shared" si="33"/>
        <v>4.061552350003873E-6</v>
      </c>
      <c r="N172">
        <f t="shared" si="34"/>
        <v>2.5799999999999998E-4</v>
      </c>
      <c r="O172">
        <f t="shared" si="42"/>
        <v>0.321648229848086</v>
      </c>
      <c r="P172">
        <f t="shared" si="36"/>
        <v>2.381249177953102</v>
      </c>
      <c r="Q172">
        <f t="shared" si="37"/>
        <v>0.28852538719852644</v>
      </c>
      <c r="R172">
        <f t="shared" si="38"/>
        <v>0.28852538719852672</v>
      </c>
    </row>
    <row r="173" spans="6:18">
      <c r="F173">
        <f t="shared" si="43"/>
        <v>17.099999999999973</v>
      </c>
      <c r="G173">
        <f t="shared" si="31"/>
        <v>322.2268495642536</v>
      </c>
      <c r="H173">
        <f t="shared" si="39"/>
        <v>3.2164822984808596</v>
      </c>
      <c r="I173" s="4">
        <f t="shared" si="32"/>
        <v>3.1E-6</v>
      </c>
      <c r="J173" s="5">
        <f t="shared" si="40"/>
        <v>4.3613178294572952E-7</v>
      </c>
      <c r="K173" s="5">
        <f t="shared" si="41"/>
        <v>4.8356419027788646E-4</v>
      </c>
      <c r="L173" s="5">
        <f t="shared" si="35"/>
        <v>4.7364287225299834E-10</v>
      </c>
      <c r="M173" s="6">
        <f t="shared" si="33"/>
        <v>4.0667648658776774E-6</v>
      </c>
      <c r="N173">
        <f t="shared" si="34"/>
        <v>2.5799999999999998E-4</v>
      </c>
      <c r="O173">
        <f t="shared" si="42"/>
        <v>0.321648229848086</v>
      </c>
      <c r="P173">
        <f t="shared" si="36"/>
        <v>2.381806407193805</v>
      </c>
      <c r="Q173">
        <f t="shared" si="37"/>
        <v>0.28833289628972419</v>
      </c>
      <c r="R173">
        <f t="shared" si="38"/>
        <v>0.28833289628972447</v>
      </c>
    </row>
    <row r="174" spans="6:18">
      <c r="F174">
        <f t="shared" si="43"/>
        <v>17.199999999999974</v>
      </c>
      <c r="G174">
        <f t="shared" si="31"/>
        <v>322.2268495642536</v>
      </c>
      <c r="H174">
        <f t="shared" si="39"/>
        <v>3.2164822984808596</v>
      </c>
      <c r="I174" s="4">
        <f t="shared" si="32"/>
        <v>3.1E-6</v>
      </c>
      <c r="J174" s="5">
        <f t="shared" si="40"/>
        <v>4.3613178294572952E-7</v>
      </c>
      <c r="K174" s="5">
        <f t="shared" si="41"/>
        <v>4.8387419027788646E-4</v>
      </c>
      <c r="L174" s="5">
        <f t="shared" si="35"/>
        <v>4.7455437547290218E-10</v>
      </c>
      <c r="M174" s="6">
        <f t="shared" si="33"/>
        <v>4.071980724426698E-6</v>
      </c>
      <c r="N174">
        <f t="shared" si="34"/>
        <v>2.5799999999999998E-4</v>
      </c>
      <c r="O174">
        <f t="shared" si="42"/>
        <v>0.321648229848086</v>
      </c>
      <c r="P174">
        <f t="shared" si="36"/>
        <v>2.3823622075357758</v>
      </c>
      <c r="Q174">
        <f t="shared" si="37"/>
        <v>0.28814089898390516</v>
      </c>
      <c r="R174">
        <f t="shared" si="38"/>
        <v>0.28814089898390544</v>
      </c>
    </row>
    <row r="175" spans="6:18">
      <c r="F175">
        <f t="shared" si="43"/>
        <v>17.299999999999976</v>
      </c>
      <c r="G175">
        <f t="shared" si="31"/>
        <v>322.2268495642536</v>
      </c>
      <c r="H175">
        <f t="shared" si="39"/>
        <v>3.2164822984808596</v>
      </c>
      <c r="I175" s="4">
        <f t="shared" si="32"/>
        <v>3.1E-6</v>
      </c>
      <c r="J175" s="5">
        <f t="shared" si="40"/>
        <v>4.3613178294572952E-7</v>
      </c>
      <c r="K175" s="5">
        <f t="shared" si="41"/>
        <v>4.8418419027788646E-4</v>
      </c>
      <c r="L175" s="5">
        <f t="shared" si="35"/>
        <v>4.7546704737305646E-10</v>
      </c>
      <c r="M175" s="6">
        <f t="shared" si="33"/>
        <v>4.077199925650939E-6</v>
      </c>
      <c r="N175">
        <f t="shared" si="34"/>
        <v>2.5799999999999998E-4</v>
      </c>
      <c r="O175">
        <f t="shared" si="42"/>
        <v>0.321648229848086</v>
      </c>
      <c r="P175">
        <f t="shared" si="36"/>
        <v>2.3829165835562223</v>
      </c>
      <c r="Q175">
        <f t="shared" si="37"/>
        <v>0.28794939369990508</v>
      </c>
      <c r="R175">
        <f t="shared" si="38"/>
        <v>0.2879493936999053</v>
      </c>
    </row>
    <row r="176" spans="6:18">
      <c r="F176">
        <f t="shared" si="43"/>
        <v>17.399999999999977</v>
      </c>
      <c r="G176">
        <f t="shared" si="31"/>
        <v>322.2268495642536</v>
      </c>
      <c r="H176">
        <f t="shared" si="39"/>
        <v>3.2164822984808596</v>
      </c>
      <c r="I176" s="4">
        <f t="shared" si="32"/>
        <v>3.1E-6</v>
      </c>
      <c r="J176" s="5">
        <f t="shared" si="40"/>
        <v>4.3613178294572952E-7</v>
      </c>
      <c r="K176" s="5">
        <f t="shared" si="41"/>
        <v>4.8449419027788646E-4</v>
      </c>
      <c r="L176" s="5">
        <f t="shared" si="35"/>
        <v>4.7638088870219053E-10</v>
      </c>
      <c r="M176" s="6">
        <f t="shared" si="33"/>
        <v>4.0824224695503988E-6</v>
      </c>
      <c r="N176">
        <f t="shared" si="34"/>
        <v>2.5799999999999998E-4</v>
      </c>
      <c r="O176">
        <f t="shared" si="42"/>
        <v>0.321648229848086</v>
      </c>
      <c r="P176">
        <f t="shared" si="36"/>
        <v>2.3834695398147705</v>
      </c>
      <c r="Q176">
        <f t="shared" si="37"/>
        <v>0.28775837886263356</v>
      </c>
      <c r="R176">
        <f t="shared" si="38"/>
        <v>0.28775837886263378</v>
      </c>
    </row>
    <row r="177" spans="6:18">
      <c r="F177">
        <f t="shared" si="43"/>
        <v>17.499999999999979</v>
      </c>
      <c r="G177">
        <f t="shared" si="31"/>
        <v>322.2268495642536</v>
      </c>
      <c r="H177">
        <f t="shared" si="39"/>
        <v>3.2164822984808596</v>
      </c>
      <c r="I177" s="4">
        <f t="shared" si="32"/>
        <v>3.1E-6</v>
      </c>
      <c r="J177" s="5">
        <f t="shared" si="40"/>
        <v>4.3613178294572952E-7</v>
      </c>
      <c r="K177" s="5">
        <f t="shared" si="41"/>
        <v>4.8480419027788647E-4</v>
      </c>
      <c r="L177" s="5">
        <f t="shared" si="35"/>
        <v>4.7729590020903416E-10</v>
      </c>
      <c r="M177" s="6">
        <f t="shared" si="33"/>
        <v>4.0876483561250781E-6</v>
      </c>
      <c r="N177">
        <f t="shared" si="34"/>
        <v>2.5799999999999998E-4</v>
      </c>
      <c r="O177">
        <f t="shared" si="42"/>
        <v>0.321648229848086</v>
      </c>
      <c r="P177">
        <f t="shared" si="36"/>
        <v>2.38402108085354</v>
      </c>
      <c r="Q177">
        <f t="shared" si="37"/>
        <v>0.28756785290304715</v>
      </c>
      <c r="R177">
        <f t="shared" si="38"/>
        <v>0.28756785290304743</v>
      </c>
    </row>
    <row r="178" spans="6:18">
      <c r="F178">
        <f t="shared" si="43"/>
        <v>17.59999999999998</v>
      </c>
      <c r="G178">
        <f t="shared" si="31"/>
        <v>322.2268495642536</v>
      </c>
      <c r="H178">
        <f t="shared" si="39"/>
        <v>3.2164822984808596</v>
      </c>
      <c r="I178" s="4">
        <f t="shared" si="32"/>
        <v>3.1E-6</v>
      </c>
      <c r="J178" s="5">
        <f t="shared" si="40"/>
        <v>4.3613178294572952E-7</v>
      </c>
      <c r="K178" s="5">
        <f t="shared" si="41"/>
        <v>4.8511419027788647E-4</v>
      </c>
      <c r="L178" s="5">
        <f t="shared" si="35"/>
        <v>4.782120826423166E-10</v>
      </c>
      <c r="M178" s="6">
        <f t="shared" si="33"/>
        <v>4.0928775853749753E-6</v>
      </c>
      <c r="N178">
        <f t="shared" si="34"/>
        <v>2.5799999999999998E-4</v>
      </c>
      <c r="O178">
        <f t="shared" si="42"/>
        <v>0.321648229848086</v>
      </c>
      <c r="P178">
        <f t="shared" si="36"/>
        <v>2.3845712111972248</v>
      </c>
      <c r="Q178">
        <f t="shared" si="37"/>
        <v>0.28737781425812231</v>
      </c>
      <c r="R178">
        <f t="shared" si="38"/>
        <v>0.28737781425812259</v>
      </c>
    </row>
    <row r="179" spans="6:18">
      <c r="F179">
        <f t="shared" si="43"/>
        <v>17.699999999999982</v>
      </c>
      <c r="G179">
        <f t="shared" si="31"/>
        <v>322.2268495642536</v>
      </c>
      <c r="H179">
        <f t="shared" si="39"/>
        <v>3.2164822984808596</v>
      </c>
      <c r="I179" s="4">
        <f t="shared" si="32"/>
        <v>3.1E-6</v>
      </c>
      <c r="J179" s="5">
        <f t="shared" si="40"/>
        <v>4.3613178294572952E-7</v>
      </c>
      <c r="K179" s="5">
        <f t="shared" si="41"/>
        <v>4.8542419027788647E-4</v>
      </c>
      <c r="L179" s="5">
        <f t="shared" si="35"/>
        <v>4.7912943675076741E-10</v>
      </c>
      <c r="M179" s="6">
        <f t="shared" si="33"/>
        <v>4.0981101573000912E-6</v>
      </c>
      <c r="N179">
        <f t="shared" si="34"/>
        <v>2.5799999999999998E-4</v>
      </c>
      <c r="O179">
        <f t="shared" si="42"/>
        <v>0.321648229848086</v>
      </c>
      <c r="P179">
        <f t="shared" si="36"/>
        <v>2.3851199353531718</v>
      </c>
      <c r="Q179">
        <f t="shared" si="37"/>
        <v>0.2871882613708282</v>
      </c>
      <c r="R179">
        <f t="shared" si="38"/>
        <v>0.28718826137082848</v>
      </c>
    </row>
    <row r="180" spans="6:18">
      <c r="F180">
        <f t="shared" si="43"/>
        <v>17.799999999999983</v>
      </c>
      <c r="G180">
        <f t="shared" si="31"/>
        <v>322.2268495642536</v>
      </c>
      <c r="H180">
        <f t="shared" si="39"/>
        <v>3.2164822984808596</v>
      </c>
      <c r="I180" s="4">
        <f t="shared" si="32"/>
        <v>3.1E-6</v>
      </c>
      <c r="J180" s="5">
        <f t="shared" si="40"/>
        <v>4.3613178294572952E-7</v>
      </c>
      <c r="K180" s="5">
        <f t="shared" si="41"/>
        <v>4.8573419027788647E-4</v>
      </c>
      <c r="L180" s="5">
        <f t="shared" si="35"/>
        <v>4.8004796328311596E-10</v>
      </c>
      <c r="M180" s="6">
        <f t="shared" si="33"/>
        <v>4.1033460719004266E-6</v>
      </c>
      <c r="N180">
        <f t="shared" si="34"/>
        <v>2.5799999999999998E-4</v>
      </c>
      <c r="O180">
        <f t="shared" si="42"/>
        <v>0.321648229848086</v>
      </c>
      <c r="P180">
        <f t="shared" si="36"/>
        <v>2.3856672578114551</v>
      </c>
      <c r="Q180">
        <f t="shared" si="37"/>
        <v>0.2869991926901001</v>
      </c>
      <c r="R180">
        <f t="shared" si="38"/>
        <v>0.28699919269010038</v>
      </c>
    </row>
    <row r="181" spans="6:18">
      <c r="F181">
        <f t="shared" si="43"/>
        <v>17.899999999999984</v>
      </c>
      <c r="G181">
        <f t="shared" si="31"/>
        <v>322.2268495642536</v>
      </c>
      <c r="H181">
        <f t="shared" si="39"/>
        <v>3.2164822984808596</v>
      </c>
      <c r="I181" s="4">
        <f t="shared" si="32"/>
        <v>3.1E-6</v>
      </c>
      <c r="J181" s="5">
        <f t="shared" si="40"/>
        <v>4.3613178294572952E-7</v>
      </c>
      <c r="K181" s="5">
        <f t="shared" si="41"/>
        <v>4.8604419027788648E-4</v>
      </c>
      <c r="L181" s="5">
        <f t="shared" si="35"/>
        <v>4.8096766298809201E-10</v>
      </c>
      <c r="M181" s="6">
        <f t="shared" si="33"/>
        <v>4.1085853291759808E-6</v>
      </c>
      <c r="N181">
        <f t="shared" si="34"/>
        <v>2.5799999999999998E-4</v>
      </c>
      <c r="O181">
        <f t="shared" si="42"/>
        <v>0.321648229848086</v>
      </c>
      <c r="P181">
        <f t="shared" si="36"/>
        <v>2.3862131830449558</v>
      </c>
      <c r="Q181">
        <f t="shared" si="37"/>
        <v>0.28681060667081282</v>
      </c>
      <c r="R181">
        <f t="shared" si="38"/>
        <v>0.28681060667081304</v>
      </c>
    </row>
    <row r="182" spans="6:18">
      <c r="F182">
        <f t="shared" si="43"/>
        <v>17.999999999999986</v>
      </c>
      <c r="G182">
        <f t="shared" si="31"/>
        <v>322.2268495642536</v>
      </c>
      <c r="H182">
        <f t="shared" si="39"/>
        <v>3.2164822984808596</v>
      </c>
      <c r="I182" s="4">
        <f t="shared" si="32"/>
        <v>3.1E-6</v>
      </c>
      <c r="J182" s="5">
        <f t="shared" si="40"/>
        <v>4.3613178294572952E-7</v>
      </c>
      <c r="K182" s="5">
        <f t="shared" si="41"/>
        <v>4.8635419027788648E-4</v>
      </c>
      <c r="L182" s="5">
        <f t="shared" si="35"/>
        <v>4.8188853661442481E-10</v>
      </c>
      <c r="M182" s="6">
        <f t="shared" si="33"/>
        <v>4.1138279291267529E-6</v>
      </c>
      <c r="N182">
        <f t="shared" si="34"/>
        <v>2.5799999999999998E-4</v>
      </c>
      <c r="O182">
        <f t="shared" si="42"/>
        <v>0.321648229848086</v>
      </c>
      <c r="P182">
        <f t="shared" si="36"/>
        <v>2.386757715509439</v>
      </c>
      <c r="Q182">
        <f t="shared" si="37"/>
        <v>0.28662250177375387</v>
      </c>
      <c r="R182">
        <f t="shared" si="38"/>
        <v>0.28662250177375409</v>
      </c>
    </row>
    <row r="183" spans="6:18">
      <c r="F183">
        <f t="shared" si="43"/>
        <v>18.099999999999987</v>
      </c>
      <c r="G183">
        <f t="shared" si="31"/>
        <v>322.2268495642536</v>
      </c>
      <c r="H183">
        <f t="shared" si="39"/>
        <v>3.2164822984808596</v>
      </c>
      <c r="I183" s="4">
        <f t="shared" si="32"/>
        <v>3.1E-6</v>
      </c>
      <c r="J183" s="5">
        <f t="shared" si="40"/>
        <v>4.3613178294572952E-7</v>
      </c>
      <c r="K183" s="5">
        <f t="shared" si="41"/>
        <v>4.8666419027788648E-4</v>
      </c>
      <c r="L183" s="5">
        <f t="shared" si="35"/>
        <v>4.8281058491084402E-10</v>
      </c>
      <c r="M183" s="6">
        <f t="shared" si="33"/>
        <v>4.1190738717527445E-6</v>
      </c>
      <c r="N183">
        <f t="shared" si="34"/>
        <v>2.5799999999999998E-4</v>
      </c>
      <c r="O183">
        <f t="shared" si="42"/>
        <v>0.321648229848086</v>
      </c>
      <c r="P183">
        <f t="shared" si="36"/>
        <v>2.3873008596436276</v>
      </c>
      <c r="Q183">
        <f t="shared" si="37"/>
        <v>0.28643487646559745</v>
      </c>
      <c r="R183">
        <f t="shared" si="38"/>
        <v>0.28643487646559768</v>
      </c>
    </row>
    <row r="184" spans="6:18">
      <c r="F184">
        <f t="shared" si="43"/>
        <v>18.199999999999989</v>
      </c>
      <c r="G184">
        <f t="shared" si="31"/>
        <v>322.2268495642536</v>
      </c>
      <c r="H184">
        <f t="shared" si="39"/>
        <v>3.2164822984808596</v>
      </c>
      <c r="I184" s="4">
        <f t="shared" si="32"/>
        <v>3.1E-6</v>
      </c>
      <c r="J184" s="5">
        <f t="shared" si="40"/>
        <v>4.3613178294572952E-7</v>
      </c>
      <c r="K184" s="5">
        <f t="shared" si="41"/>
        <v>4.8697419027788648E-4</v>
      </c>
      <c r="L184" s="5">
        <f t="shared" si="35"/>
        <v>4.8373380862607902E-10</v>
      </c>
      <c r="M184" s="6">
        <f t="shared" si="33"/>
        <v>4.1243231570539548E-6</v>
      </c>
      <c r="N184">
        <f t="shared" si="34"/>
        <v>2.5799999999999998E-4</v>
      </c>
      <c r="O184">
        <f t="shared" si="42"/>
        <v>0.321648229848086</v>
      </c>
      <c r="P184">
        <f t="shared" si="36"/>
        <v>2.3878426198692817</v>
      </c>
      <c r="Q184">
        <f t="shared" si="37"/>
        <v>0.28624772921887798</v>
      </c>
      <c r="R184">
        <f t="shared" si="38"/>
        <v>0.2862477292188782</v>
      </c>
    </row>
    <row r="185" spans="6:18">
      <c r="F185">
        <f t="shared" si="43"/>
        <v>18.29999999999999</v>
      </c>
      <c r="G185">
        <f t="shared" si="31"/>
        <v>322.2268495642536</v>
      </c>
      <c r="H185">
        <f t="shared" si="39"/>
        <v>3.2164822984808596</v>
      </c>
      <c r="I185" s="4">
        <f t="shared" si="32"/>
        <v>3.1E-6</v>
      </c>
      <c r="J185" s="5">
        <f t="shared" si="40"/>
        <v>4.3613178294572952E-7</v>
      </c>
      <c r="K185" s="5">
        <f t="shared" si="41"/>
        <v>4.8728419027788648E-4</v>
      </c>
      <c r="L185" s="5">
        <f t="shared" si="35"/>
        <v>4.8465820850885924E-10</v>
      </c>
      <c r="M185" s="6">
        <f t="shared" si="33"/>
        <v>4.1295757850303822E-6</v>
      </c>
      <c r="N185">
        <f t="shared" si="34"/>
        <v>2.5799999999999998E-4</v>
      </c>
      <c r="O185">
        <f t="shared" si="42"/>
        <v>0.321648229848086</v>
      </c>
      <c r="P185">
        <f t="shared" si="36"/>
        <v>2.3883830005912721</v>
      </c>
      <c r="Q185">
        <f t="shared" si="37"/>
        <v>0.28606105851196406</v>
      </c>
      <c r="R185">
        <f t="shared" si="38"/>
        <v>0.28606105851196423</v>
      </c>
    </row>
    <row r="186" spans="6:18">
      <c r="F186">
        <f t="shared" si="43"/>
        <v>18.399999999999991</v>
      </c>
      <c r="G186">
        <f t="shared" si="31"/>
        <v>322.2268495642536</v>
      </c>
      <c r="H186">
        <f t="shared" si="39"/>
        <v>3.2164822984808596</v>
      </c>
      <c r="I186" s="4">
        <f t="shared" si="32"/>
        <v>3.1E-6</v>
      </c>
      <c r="J186" s="5">
        <f t="shared" si="40"/>
        <v>4.3613178294572952E-7</v>
      </c>
      <c r="K186" s="5">
        <f t="shared" si="41"/>
        <v>4.8759419027788649E-4</v>
      </c>
      <c r="L186" s="5">
        <f t="shared" si="35"/>
        <v>4.8558378530791447E-10</v>
      </c>
      <c r="M186" s="6">
        <f t="shared" si="33"/>
        <v>4.1348317556820317E-6</v>
      </c>
      <c r="N186">
        <f t="shared" si="34"/>
        <v>2.5799999999999998E-4</v>
      </c>
      <c r="O186">
        <f t="shared" si="42"/>
        <v>0.321648229848086</v>
      </c>
      <c r="P186">
        <f t="shared" si="36"/>
        <v>2.3889220061976548</v>
      </c>
      <c r="Q186">
        <f t="shared" si="37"/>
        <v>0.28587486282903241</v>
      </c>
      <c r="R186">
        <f t="shared" si="38"/>
        <v>0.28587486282903257</v>
      </c>
    </row>
    <row r="187" spans="6:18">
      <c r="F187">
        <f t="shared" si="43"/>
        <v>18.499999999999993</v>
      </c>
      <c r="G187">
        <f t="shared" si="31"/>
        <v>322.2268495642536</v>
      </c>
      <c r="H187">
        <f t="shared" si="39"/>
        <v>3.2164822984808596</v>
      </c>
      <c r="I187" s="4">
        <f t="shared" si="32"/>
        <v>3.1E-6</v>
      </c>
      <c r="J187" s="5">
        <f t="shared" si="40"/>
        <v>4.3613178294572952E-7</v>
      </c>
      <c r="K187" s="5">
        <f t="shared" si="41"/>
        <v>4.8790419027788649E-4</v>
      </c>
      <c r="L187" s="5">
        <f t="shared" si="35"/>
        <v>4.8651053977197395E-10</v>
      </c>
      <c r="M187" s="6">
        <f t="shared" si="33"/>
        <v>4.1400910690088982E-6</v>
      </c>
      <c r="N187">
        <f t="shared" si="34"/>
        <v>2.5799999999999998E-4</v>
      </c>
      <c r="O187">
        <f t="shared" si="42"/>
        <v>0.321648229848086</v>
      </c>
      <c r="P187">
        <f t="shared" si="36"/>
        <v>2.3894596410597484</v>
      </c>
      <c r="Q187">
        <f t="shared" si="37"/>
        <v>0.28568914066004208</v>
      </c>
      <c r="R187">
        <f t="shared" si="38"/>
        <v>0.28568914066004231</v>
      </c>
    </row>
    <row r="188" spans="6:18">
      <c r="F188">
        <f t="shared" si="43"/>
        <v>18.599999999999994</v>
      </c>
      <c r="G188">
        <f t="shared" si="31"/>
        <v>322.2268495642536</v>
      </c>
      <c r="H188">
        <f t="shared" si="39"/>
        <v>3.2164822984808596</v>
      </c>
      <c r="I188" s="4">
        <f t="shared" si="32"/>
        <v>3.1E-6</v>
      </c>
      <c r="J188" s="5">
        <f t="shared" si="40"/>
        <v>4.3613178294572952E-7</v>
      </c>
      <c r="K188" s="5">
        <f t="shared" si="41"/>
        <v>4.8821419027788649E-4</v>
      </c>
      <c r="L188" s="5">
        <f t="shared" si="35"/>
        <v>4.8743847264976725E-10</v>
      </c>
      <c r="M188" s="6">
        <f t="shared" si="33"/>
        <v>4.1453537250109834E-6</v>
      </c>
      <c r="N188">
        <f t="shared" si="34"/>
        <v>2.5799999999999998E-4</v>
      </c>
      <c r="O188">
        <f t="shared" si="42"/>
        <v>0.321648229848086</v>
      </c>
      <c r="P188">
        <f t="shared" si="36"/>
        <v>2.3899959095322059</v>
      </c>
      <c r="Q188">
        <f t="shared" si="37"/>
        <v>0.2855038905007089</v>
      </c>
      <c r="R188">
        <f t="shared" si="38"/>
        <v>0.28550389050070912</v>
      </c>
    </row>
    <row r="189" spans="6:18">
      <c r="F189">
        <f t="shared" si="43"/>
        <v>18.699999999999996</v>
      </c>
      <c r="G189">
        <f t="shared" si="31"/>
        <v>322.2268495642536</v>
      </c>
      <c r="H189">
        <f t="shared" si="39"/>
        <v>3.2164822984808596</v>
      </c>
      <c r="I189" s="4">
        <f t="shared" si="32"/>
        <v>3.1E-6</v>
      </c>
      <c r="J189" s="5">
        <f t="shared" si="40"/>
        <v>4.3613178294572952E-7</v>
      </c>
      <c r="K189" s="5">
        <f t="shared" si="41"/>
        <v>4.8852419027788649E-4</v>
      </c>
      <c r="L189" s="5">
        <f t="shared" si="35"/>
        <v>4.8836758469002361E-10</v>
      </c>
      <c r="M189" s="6">
        <f t="shared" si="33"/>
        <v>4.1506197236882865E-6</v>
      </c>
      <c r="N189">
        <f t="shared" si="34"/>
        <v>2.5799999999999998E-4</v>
      </c>
      <c r="O189">
        <f t="shared" si="42"/>
        <v>0.321648229848086</v>
      </c>
      <c r="P189">
        <f t="shared" si="36"/>
        <v>2.39053081595309</v>
      </c>
      <c r="Q189">
        <f t="shared" si="37"/>
        <v>0.28531911085247957</v>
      </c>
      <c r="R189">
        <f t="shared" si="38"/>
        <v>0.2853191108524798</v>
      </c>
    </row>
    <row r="190" spans="6:18">
      <c r="F190">
        <f t="shared" si="43"/>
        <v>18.799999999999997</v>
      </c>
      <c r="G190">
        <f t="shared" si="31"/>
        <v>322.2268495642536</v>
      </c>
      <c r="H190">
        <f t="shared" si="39"/>
        <v>3.2164822984808596</v>
      </c>
      <c r="I190" s="4">
        <f t="shared" si="32"/>
        <v>3.1E-6</v>
      </c>
      <c r="J190" s="5">
        <f t="shared" si="40"/>
        <v>4.3613178294572952E-7</v>
      </c>
      <c r="K190" s="5">
        <f t="shared" si="41"/>
        <v>4.8883419027788649E-4</v>
      </c>
      <c r="L190" s="5">
        <f t="shared" si="35"/>
        <v>4.8929787664147313E-10</v>
      </c>
      <c r="M190" s="6">
        <f t="shared" si="33"/>
        <v>4.1558890650408108E-6</v>
      </c>
      <c r="N190">
        <f t="shared" si="34"/>
        <v>2.5799999999999998E-4</v>
      </c>
      <c r="O190">
        <f t="shared" si="42"/>
        <v>0.321648229848086</v>
      </c>
      <c r="P190">
        <f t="shared" si="36"/>
        <v>2.3910643646439476</v>
      </c>
      <c r="Q190">
        <f t="shared" si="37"/>
        <v>0.28513480022250637</v>
      </c>
      <c r="R190">
        <f t="shared" si="38"/>
        <v>0.28513480022250659</v>
      </c>
    </row>
    <row r="191" spans="6:18">
      <c r="F191">
        <f t="shared" si="43"/>
        <v>18.899999999999999</v>
      </c>
      <c r="G191">
        <f t="shared" si="31"/>
        <v>322.2268495642536</v>
      </c>
      <c r="H191">
        <f t="shared" si="39"/>
        <v>3.2164822984808596</v>
      </c>
      <c r="I191" s="4">
        <f t="shared" si="32"/>
        <v>3.1E-6</v>
      </c>
      <c r="J191" s="5">
        <f t="shared" si="40"/>
        <v>4.3613178294572952E-7</v>
      </c>
      <c r="K191" s="5">
        <f t="shared" si="41"/>
        <v>4.891441902778865E-4</v>
      </c>
      <c r="L191" s="5">
        <f t="shared" si="35"/>
        <v>4.9022934925284474E-10</v>
      </c>
      <c r="M191" s="6">
        <f t="shared" si="33"/>
        <v>4.1611617490685522E-6</v>
      </c>
      <c r="N191">
        <f t="shared" si="34"/>
        <v>2.5799999999999998E-4</v>
      </c>
      <c r="O191">
        <f t="shared" si="42"/>
        <v>0.321648229848086</v>
      </c>
      <c r="P191">
        <f t="shared" si="36"/>
        <v>2.3915965599098818</v>
      </c>
      <c r="Q191">
        <f t="shared" si="37"/>
        <v>0.28495095712362184</v>
      </c>
      <c r="R191">
        <f t="shared" si="38"/>
        <v>0.28495095712362206</v>
      </c>
    </row>
    <row r="192" spans="6:18">
      <c r="F192">
        <f t="shared" si="43"/>
        <v>19</v>
      </c>
      <c r="G192">
        <f t="shared" si="31"/>
        <v>322.2268495642536</v>
      </c>
      <c r="H192">
        <f t="shared" si="39"/>
        <v>3.2164822984808596</v>
      </c>
      <c r="I192" s="4">
        <f t="shared" si="32"/>
        <v>3.1E-6</v>
      </c>
      <c r="J192" s="5">
        <f t="shared" si="40"/>
        <v>4.3613178294572952E-7</v>
      </c>
      <c r="K192" s="5">
        <f t="shared" si="41"/>
        <v>4.894541902778865E-4</v>
      </c>
      <c r="L192" s="5">
        <f t="shared" si="35"/>
        <v>4.9116200327286821E-10</v>
      </c>
      <c r="M192" s="6">
        <f t="shared" si="33"/>
        <v>4.1664377757715123E-6</v>
      </c>
      <c r="N192">
        <f t="shared" si="34"/>
        <v>2.5799999999999998E-4</v>
      </c>
      <c r="O192">
        <f t="shared" si="42"/>
        <v>0.321648229848086</v>
      </c>
      <c r="P192">
        <f t="shared" si="36"/>
        <v>2.3921274060396249</v>
      </c>
      <c r="Q192">
        <f t="shared" si="37"/>
        <v>0.28476758007431358</v>
      </c>
      <c r="R192">
        <f t="shared" si="38"/>
        <v>0.2847675800743138</v>
      </c>
    </row>
    <row r="193" spans="6:18">
      <c r="F193">
        <f t="shared" si="43"/>
        <v>19.100000000000001</v>
      </c>
      <c r="G193">
        <f t="shared" si="31"/>
        <v>322.2268495642536</v>
      </c>
      <c r="H193">
        <f t="shared" si="39"/>
        <v>3.2164822984808596</v>
      </c>
      <c r="I193" s="4">
        <f t="shared" si="32"/>
        <v>3.1E-6</v>
      </c>
      <c r="J193" s="5">
        <f t="shared" si="40"/>
        <v>4.3613178294572952E-7</v>
      </c>
      <c r="K193" s="5">
        <f t="shared" si="41"/>
        <v>4.897641902778865E-4</v>
      </c>
      <c r="L193" s="5">
        <f t="shared" si="35"/>
        <v>4.9209583945027279E-10</v>
      </c>
      <c r="M193" s="6">
        <f t="shared" si="33"/>
        <v>4.171717145149692E-6</v>
      </c>
      <c r="N193">
        <f t="shared" si="34"/>
        <v>2.5799999999999998E-4</v>
      </c>
      <c r="O193">
        <f t="shared" si="42"/>
        <v>0.321648229848086</v>
      </c>
      <c r="P193">
        <f t="shared" si="36"/>
        <v>2.3926569073056112</v>
      </c>
      <c r="Q193">
        <f t="shared" si="37"/>
        <v>0.28458466759869921</v>
      </c>
      <c r="R193">
        <f t="shared" si="38"/>
        <v>0.28458466759869938</v>
      </c>
    </row>
    <row r="194" spans="6:18">
      <c r="F194">
        <f t="shared" si="43"/>
        <v>19.200000000000003</v>
      </c>
      <c r="G194">
        <f t="shared" ref="G194:G257" si="44">Tc+R_*F194</f>
        <v>322.2268495642536</v>
      </c>
      <c r="H194">
        <f t="shared" si="39"/>
        <v>3.2164822984808596</v>
      </c>
      <c r="I194" s="4">
        <f t="shared" ref="I194:I257" si="45">we</f>
        <v>3.1E-6</v>
      </c>
      <c r="J194" s="5">
        <f t="shared" si="40"/>
        <v>4.3613178294572952E-7</v>
      </c>
      <c r="K194" s="5">
        <f t="shared" si="41"/>
        <v>4.900741902778865E-4</v>
      </c>
      <c r="L194" s="5">
        <f t="shared" si="35"/>
        <v>4.9303085853378835E-10</v>
      </c>
      <c r="M194" s="6">
        <f t="shared" ref="M194:M257" si="46">f2_*f3_/f1_/K194*L194</f>
        <v>4.1769998572030903E-6</v>
      </c>
      <c r="N194">
        <f t="shared" ref="N194:N257" si="47">del_dl</f>
        <v>2.5799999999999998E-4</v>
      </c>
      <c r="O194">
        <f t="shared" si="42"/>
        <v>0.321648229848086</v>
      </c>
      <c r="P194">
        <f t="shared" si="36"/>
        <v>2.3931850679640512</v>
      </c>
      <c r="Q194">
        <f t="shared" si="37"/>
        <v>0.28440221822650125</v>
      </c>
      <c r="R194">
        <f t="shared" si="38"/>
        <v>0.28440221822650141</v>
      </c>
    </row>
    <row r="195" spans="6:18">
      <c r="F195">
        <f t="shared" si="43"/>
        <v>19.300000000000004</v>
      </c>
      <c r="G195">
        <f t="shared" si="44"/>
        <v>322.2268495642536</v>
      </c>
      <c r="H195">
        <f t="shared" si="39"/>
        <v>3.2164822984808596</v>
      </c>
      <c r="I195" s="4">
        <f t="shared" si="45"/>
        <v>3.1E-6</v>
      </c>
      <c r="J195" s="5">
        <f t="shared" si="40"/>
        <v>4.3613178294572952E-7</v>
      </c>
      <c r="K195" s="5">
        <f t="shared" si="41"/>
        <v>4.903841902778865E-4</v>
      </c>
      <c r="L195" s="5">
        <f t="shared" ref="L195:L258" si="48">K195^3*4/3*PI()</f>
        <v>4.9396706127214405E-10</v>
      </c>
      <c r="M195" s="6">
        <f t="shared" si="46"/>
        <v>4.1822859119317074E-6</v>
      </c>
      <c r="N195">
        <f t="shared" si="47"/>
        <v>2.5799999999999998E-4</v>
      </c>
      <c r="O195">
        <f t="shared" si="42"/>
        <v>0.321648229848086</v>
      </c>
      <c r="P195">
        <f t="shared" ref="P195:P258" si="49">R195*O195+(1-R195)*H195</f>
        <v>2.3937118922549985</v>
      </c>
      <c r="Q195">
        <f t="shared" ref="Q195:Q258" si="50">Q194+pl/ps*Dl/N194*((Tc-Tf)/ml-Co)/H194/(1-kpart)*M194*dt/L194-Q194*3/K194*we*dt</f>
        <v>0.28422023049302247</v>
      </c>
      <c r="R195">
        <f t="shared" ref="R195:R258" si="51">esidtGeral(R194,K194,MAX(I194,J194),pl,ps,kpart,H194,(H195-H194)/dt,M194,L194,Dl,N194,Co,dt)</f>
        <v>0.28422023049302264</v>
      </c>
    </row>
    <row r="196" spans="6:18">
      <c r="F196">
        <f t="shared" si="43"/>
        <v>19.400000000000006</v>
      </c>
      <c r="G196">
        <f t="shared" si="44"/>
        <v>322.2268495642536</v>
      </c>
      <c r="H196">
        <f t="shared" si="39"/>
        <v>3.2164822984808596</v>
      </c>
      <c r="I196" s="4">
        <f t="shared" si="45"/>
        <v>3.1E-6</v>
      </c>
      <c r="J196" s="5">
        <f t="shared" si="40"/>
        <v>4.3613178294572952E-7</v>
      </c>
      <c r="K196" s="5">
        <f t="shared" si="41"/>
        <v>4.9069419027788651E-4</v>
      </c>
      <c r="L196" s="5">
        <f t="shared" si="48"/>
        <v>4.9490444841406966E-10</v>
      </c>
      <c r="M196" s="6">
        <f t="shared" si="46"/>
        <v>4.1875753093355433E-6</v>
      </c>
      <c r="N196">
        <f t="shared" si="47"/>
        <v>2.5799999999999998E-4</v>
      </c>
      <c r="O196">
        <f t="shared" si="42"/>
        <v>0.321648229848086</v>
      </c>
      <c r="P196">
        <f t="shared" si="49"/>
        <v>2.3942373844024272</v>
      </c>
      <c r="Q196">
        <f t="shared" si="50"/>
        <v>0.28403870293912126</v>
      </c>
      <c r="R196">
        <f t="shared" si="51"/>
        <v>0.28403870293912142</v>
      </c>
    </row>
    <row r="197" spans="6:18">
      <c r="F197">
        <f t="shared" si="43"/>
        <v>19.500000000000007</v>
      </c>
      <c r="G197">
        <f t="shared" si="44"/>
        <v>322.2268495642536</v>
      </c>
      <c r="H197">
        <f t="shared" si="39"/>
        <v>3.2164822984808596</v>
      </c>
      <c r="I197" s="4">
        <f t="shared" si="45"/>
        <v>3.1E-6</v>
      </c>
      <c r="J197" s="5">
        <f t="shared" si="40"/>
        <v>4.3613178294572952E-7</v>
      </c>
      <c r="K197" s="5">
        <f t="shared" si="41"/>
        <v>4.9100419027788651E-4</v>
      </c>
      <c r="L197" s="5">
        <f t="shared" si="48"/>
        <v>4.9584302070829442E-10</v>
      </c>
      <c r="M197" s="6">
        <f t="shared" si="46"/>
        <v>4.1928680494145978E-6</v>
      </c>
      <c r="N197">
        <f t="shared" si="47"/>
        <v>2.5799999999999998E-4</v>
      </c>
      <c r="O197">
        <f t="shared" si="42"/>
        <v>0.321648229848086</v>
      </c>
      <c r="P197">
        <f t="shared" si="49"/>
        <v>2.3947615486142988</v>
      </c>
      <c r="Q197">
        <f t="shared" si="50"/>
        <v>0.28385763411118681</v>
      </c>
      <c r="R197">
        <f t="shared" si="51"/>
        <v>0.28385763411118703</v>
      </c>
    </row>
    <row r="198" spans="6:18">
      <c r="F198">
        <f t="shared" si="43"/>
        <v>19.600000000000009</v>
      </c>
      <c r="G198">
        <f t="shared" si="44"/>
        <v>322.2268495642536</v>
      </c>
      <c r="H198">
        <f t="shared" si="39"/>
        <v>3.2164822984808596</v>
      </c>
      <c r="I198" s="4">
        <f t="shared" si="45"/>
        <v>3.1E-6</v>
      </c>
      <c r="J198" s="5">
        <f t="shared" si="40"/>
        <v>4.3613178294572952E-7</v>
      </c>
      <c r="K198" s="5">
        <f t="shared" si="41"/>
        <v>4.9131419027788651E-4</v>
      </c>
      <c r="L198" s="5">
        <f t="shared" si="48"/>
        <v>4.9678277890354779E-10</v>
      </c>
      <c r="M198" s="6">
        <f t="shared" si="46"/>
        <v>4.1981641321688702E-6</v>
      </c>
      <c r="N198">
        <f t="shared" si="47"/>
        <v>2.5799999999999998E-4</v>
      </c>
      <c r="O198">
        <f t="shared" si="42"/>
        <v>0.321648229848086</v>
      </c>
      <c r="P198">
        <f t="shared" si="49"/>
        <v>2.3952843890826356</v>
      </c>
      <c r="Q198">
        <f t="shared" si="50"/>
        <v>0.28367702256111493</v>
      </c>
      <c r="R198">
        <f t="shared" si="51"/>
        <v>0.28367702256111516</v>
      </c>
    </row>
    <row r="199" spans="6:18">
      <c r="F199">
        <f t="shared" si="43"/>
        <v>19.70000000000001</v>
      </c>
      <c r="G199">
        <f t="shared" si="44"/>
        <v>322.2268495642536</v>
      </c>
      <c r="H199">
        <f t="shared" si="39"/>
        <v>3.2164822984808596</v>
      </c>
      <c r="I199" s="4">
        <f t="shared" si="45"/>
        <v>3.1E-6</v>
      </c>
      <c r="J199" s="5">
        <f t="shared" si="40"/>
        <v>4.3613178294572952E-7</v>
      </c>
      <c r="K199" s="5">
        <f t="shared" si="41"/>
        <v>4.9162419027788651E-4</v>
      </c>
      <c r="L199" s="5">
        <f t="shared" si="48"/>
        <v>4.9772372374855976E-10</v>
      </c>
      <c r="M199" s="6">
        <f t="shared" si="46"/>
        <v>4.2034635575983639E-6</v>
      </c>
      <c r="N199">
        <f t="shared" si="47"/>
        <v>2.5799999999999998E-4</v>
      </c>
      <c r="O199">
        <f t="shared" si="42"/>
        <v>0.321648229848086</v>
      </c>
      <c r="P199">
        <f t="shared" si="49"/>
        <v>2.3958059099835882</v>
      </c>
      <c r="Q199">
        <f t="shared" si="50"/>
        <v>0.28349686684628356</v>
      </c>
      <c r="R199">
        <f t="shared" si="51"/>
        <v>0.28349686684628378</v>
      </c>
    </row>
    <row r="200" spans="6:18">
      <c r="F200">
        <f t="shared" si="43"/>
        <v>19.800000000000011</v>
      </c>
      <c r="G200">
        <f t="shared" si="44"/>
        <v>322.2268495642536</v>
      </c>
      <c r="H200">
        <f t="shared" si="39"/>
        <v>3.2164822984808596</v>
      </c>
      <c r="I200" s="4">
        <f t="shared" si="45"/>
        <v>3.1E-6</v>
      </c>
      <c r="J200" s="5">
        <f t="shared" si="40"/>
        <v>4.3613178294572952E-7</v>
      </c>
      <c r="K200" s="5">
        <f t="shared" si="41"/>
        <v>4.9193419027788652E-4</v>
      </c>
      <c r="L200" s="5">
        <f t="shared" si="48"/>
        <v>4.9866585599205905E-10</v>
      </c>
      <c r="M200" s="6">
        <f t="shared" si="46"/>
        <v>4.2087663257030737E-6</v>
      </c>
      <c r="N200">
        <f t="shared" si="47"/>
        <v>2.5799999999999998E-4</v>
      </c>
      <c r="O200">
        <f t="shared" si="42"/>
        <v>0.321648229848086</v>
      </c>
      <c r="P200">
        <f t="shared" si="49"/>
        <v>2.3963261154775086</v>
      </c>
      <c r="Q200">
        <f t="shared" si="50"/>
        <v>0.28331716552952863</v>
      </c>
      <c r="R200">
        <f t="shared" si="51"/>
        <v>0.28331716552952885</v>
      </c>
    </row>
    <row r="201" spans="6:18">
      <c r="F201">
        <f t="shared" si="43"/>
        <v>19.900000000000013</v>
      </c>
      <c r="G201">
        <f t="shared" si="44"/>
        <v>322.2268495642536</v>
      </c>
      <c r="H201">
        <f t="shared" si="39"/>
        <v>3.2164822984808596</v>
      </c>
      <c r="I201" s="4">
        <f t="shared" si="45"/>
        <v>3.1E-6</v>
      </c>
      <c r="J201" s="5">
        <f t="shared" si="40"/>
        <v>4.3613178294572952E-7</v>
      </c>
      <c r="K201" s="5">
        <f t="shared" si="41"/>
        <v>4.9224419027788652E-4</v>
      </c>
      <c r="L201" s="5">
        <f t="shared" si="48"/>
        <v>4.9960917638277574E-10</v>
      </c>
      <c r="M201" s="6">
        <f t="shared" si="46"/>
        <v>4.2140724364830032E-6</v>
      </c>
      <c r="N201">
        <f t="shared" si="47"/>
        <v>2.5799999999999998E-4</v>
      </c>
      <c r="O201">
        <f t="shared" si="42"/>
        <v>0.321648229848086</v>
      </c>
      <c r="P201">
        <f t="shared" si="49"/>
        <v>2.3968450097090175</v>
      </c>
      <c r="Q201">
        <f t="shared" si="50"/>
        <v>0.28313791717911996</v>
      </c>
      <c r="R201">
        <f t="shared" si="51"/>
        <v>0.28313791717912018</v>
      </c>
    </row>
    <row r="202" spans="6:18">
      <c r="F202">
        <f t="shared" si="43"/>
        <v>20.000000000000014</v>
      </c>
      <c r="G202">
        <f t="shared" si="44"/>
        <v>322.2268495642536</v>
      </c>
      <c r="H202">
        <f t="shared" si="39"/>
        <v>3.2164822984808596</v>
      </c>
      <c r="I202" s="4">
        <f t="shared" si="45"/>
        <v>3.1E-6</v>
      </c>
      <c r="J202" s="5">
        <f t="shared" si="40"/>
        <v>4.3613178294572952E-7</v>
      </c>
      <c r="K202" s="5">
        <f t="shared" si="41"/>
        <v>4.9255419027788652E-4</v>
      </c>
      <c r="L202" s="5">
        <f t="shared" si="48"/>
        <v>5.005536856694392E-10</v>
      </c>
      <c r="M202" s="6">
        <f t="shared" si="46"/>
        <v>4.2193818899381513E-6</v>
      </c>
      <c r="N202">
        <f t="shared" si="47"/>
        <v>2.5799999999999998E-4</v>
      </c>
      <c r="O202">
        <f t="shared" si="42"/>
        <v>0.321648229848086</v>
      </c>
      <c r="P202">
        <f t="shared" si="49"/>
        <v>2.397362596807076</v>
      </c>
      <c r="Q202">
        <f t="shared" si="50"/>
        <v>0.28295912036873738</v>
      </c>
      <c r="R202">
        <f t="shared" si="51"/>
        <v>0.2829591203687376</v>
      </c>
    </row>
    <row r="203" spans="6:18">
      <c r="F203">
        <f t="shared" si="43"/>
        <v>20.100000000000016</v>
      </c>
      <c r="G203">
        <f t="shared" si="44"/>
        <v>322.2268495642536</v>
      </c>
      <c r="H203">
        <f t="shared" si="39"/>
        <v>3.2164822984808596</v>
      </c>
      <c r="I203" s="4">
        <f t="shared" si="45"/>
        <v>3.1E-6</v>
      </c>
      <c r="J203" s="5">
        <f t="shared" si="40"/>
        <v>4.3613178294572952E-7</v>
      </c>
      <c r="K203" s="5">
        <f t="shared" si="41"/>
        <v>4.9286419027788652E-4</v>
      </c>
      <c r="L203" s="5">
        <f t="shared" si="48"/>
        <v>5.0149938460077888E-10</v>
      </c>
      <c r="M203" s="6">
        <f t="shared" si="46"/>
        <v>4.224694686068519E-6</v>
      </c>
      <c r="N203">
        <f t="shared" si="47"/>
        <v>2.5799999999999998E-4</v>
      </c>
      <c r="O203">
        <f t="shared" si="42"/>
        <v>0.321648229848086</v>
      </c>
      <c r="P203">
        <f t="shared" si="49"/>
        <v>2.3978788808850524</v>
      </c>
      <c r="Q203">
        <f t="shared" si="50"/>
        <v>0.28278077367744675</v>
      </c>
      <c r="R203">
        <f t="shared" si="51"/>
        <v>0.28278077367744697</v>
      </c>
    </row>
    <row r="204" spans="6:18">
      <c r="F204">
        <f t="shared" si="43"/>
        <v>20.200000000000017</v>
      </c>
      <c r="G204">
        <f t="shared" si="44"/>
        <v>322.2268495642536</v>
      </c>
      <c r="H204">
        <f t="shared" si="39"/>
        <v>3.2164822984808596</v>
      </c>
      <c r="I204" s="4">
        <f t="shared" si="45"/>
        <v>3.1E-6</v>
      </c>
      <c r="J204" s="5">
        <f t="shared" si="40"/>
        <v>4.3613178294572952E-7</v>
      </c>
      <c r="K204" s="5">
        <f t="shared" si="41"/>
        <v>4.9317419027788652E-4</v>
      </c>
      <c r="L204" s="5">
        <f t="shared" si="48"/>
        <v>5.0244627392552424E-10</v>
      </c>
      <c r="M204" s="6">
        <f t="shared" si="46"/>
        <v>4.2300108248741054E-6</v>
      </c>
      <c r="N204">
        <f t="shared" si="47"/>
        <v>2.5799999999999998E-4</v>
      </c>
      <c r="O204">
        <f t="shared" si="42"/>
        <v>0.321648229848086</v>
      </c>
      <c r="P204">
        <f t="shared" si="49"/>
        <v>2.3983938660407915</v>
      </c>
      <c r="Q204">
        <f t="shared" si="50"/>
        <v>0.2826028756896764</v>
      </c>
      <c r="R204">
        <f t="shared" si="51"/>
        <v>0.28260287568967662</v>
      </c>
    </row>
    <row r="205" spans="6:18">
      <c r="F205">
        <f t="shared" si="43"/>
        <v>20.300000000000018</v>
      </c>
      <c r="G205">
        <f t="shared" si="44"/>
        <v>322.2268495642536</v>
      </c>
      <c r="H205">
        <f t="shared" si="39"/>
        <v>3.2164822984808596</v>
      </c>
      <c r="I205" s="4">
        <f t="shared" si="45"/>
        <v>3.1E-6</v>
      </c>
      <c r="J205" s="5">
        <f t="shared" si="40"/>
        <v>4.3613178294572952E-7</v>
      </c>
      <c r="K205" s="5">
        <f t="shared" si="41"/>
        <v>4.9348419027788653E-4</v>
      </c>
      <c r="L205" s="5">
        <f t="shared" si="48"/>
        <v>5.0339435439240474E-10</v>
      </c>
      <c r="M205" s="6">
        <f t="shared" si="46"/>
        <v>4.2353303063549097E-6</v>
      </c>
      <c r="N205">
        <f t="shared" si="47"/>
        <v>2.5799999999999998E-4</v>
      </c>
      <c r="O205">
        <f t="shared" si="42"/>
        <v>0.321648229848086</v>
      </c>
      <c r="P205">
        <f t="shared" si="49"/>
        <v>2.3989075563566833</v>
      </c>
      <c r="Q205">
        <f t="shared" si="50"/>
        <v>0.28242542499519352</v>
      </c>
      <c r="R205">
        <f t="shared" si="51"/>
        <v>0.28242542499519369</v>
      </c>
    </row>
    <row r="206" spans="6:18">
      <c r="F206">
        <f t="shared" si="43"/>
        <v>20.40000000000002</v>
      </c>
      <c r="G206">
        <f t="shared" si="44"/>
        <v>322.2268495642536</v>
      </c>
      <c r="H206">
        <f t="shared" si="39"/>
        <v>3.2164822984808596</v>
      </c>
      <c r="I206" s="4">
        <f t="shared" si="45"/>
        <v>3.1E-6</v>
      </c>
      <c r="J206" s="5">
        <f t="shared" si="40"/>
        <v>4.3613178294572952E-7</v>
      </c>
      <c r="K206" s="5">
        <f t="shared" si="41"/>
        <v>4.9379419027788653E-4</v>
      </c>
      <c r="L206" s="5">
        <f t="shared" si="48"/>
        <v>5.0434362675015004E-10</v>
      </c>
      <c r="M206" s="6">
        <f t="shared" si="46"/>
        <v>4.2406531305109336E-6</v>
      </c>
      <c r="N206">
        <f t="shared" si="47"/>
        <v>2.5799999999999998E-4</v>
      </c>
      <c r="O206">
        <f t="shared" si="42"/>
        <v>0.321648229848086</v>
      </c>
      <c r="P206">
        <f t="shared" si="49"/>
        <v>2.3994199558997304</v>
      </c>
      <c r="Q206">
        <f t="shared" si="50"/>
        <v>0.28224842018908047</v>
      </c>
      <c r="R206">
        <f t="shared" si="51"/>
        <v>0.28224842018908064</v>
      </c>
    </row>
    <row r="207" spans="6:18">
      <c r="F207">
        <f t="shared" si="43"/>
        <v>20.500000000000021</v>
      </c>
      <c r="G207">
        <f t="shared" si="44"/>
        <v>322.2268495642536</v>
      </c>
      <c r="H207">
        <f t="shared" si="39"/>
        <v>3.2164822984808596</v>
      </c>
      <c r="I207" s="4">
        <f t="shared" si="45"/>
        <v>3.1E-6</v>
      </c>
      <c r="J207" s="5">
        <f t="shared" si="40"/>
        <v>4.3613178294572952E-7</v>
      </c>
      <c r="K207" s="5">
        <f t="shared" si="41"/>
        <v>4.9410419027788653E-4</v>
      </c>
      <c r="L207" s="5">
        <f t="shared" si="48"/>
        <v>5.052940917474894E-10</v>
      </c>
      <c r="M207" s="6">
        <f t="shared" si="46"/>
        <v>4.2459792973421753E-6</v>
      </c>
      <c r="N207">
        <f t="shared" si="47"/>
        <v>2.5799999999999998E-4</v>
      </c>
      <c r="O207">
        <f t="shared" si="42"/>
        <v>0.321648229848086</v>
      </c>
      <c r="P207">
        <f t="shared" si="49"/>
        <v>2.3999310687216182</v>
      </c>
      <c r="Q207">
        <f t="shared" si="50"/>
        <v>0.28207185987171174</v>
      </c>
      <c r="R207">
        <f t="shared" si="51"/>
        <v>0.28207185987171191</v>
      </c>
    </row>
    <row r="208" spans="6:18">
      <c r="F208">
        <f t="shared" si="43"/>
        <v>20.600000000000023</v>
      </c>
      <c r="G208">
        <f t="shared" si="44"/>
        <v>322.2268495642536</v>
      </c>
      <c r="H208">
        <f t="shared" si="39"/>
        <v>3.2164822984808596</v>
      </c>
      <c r="I208" s="4">
        <f t="shared" si="45"/>
        <v>3.1E-6</v>
      </c>
      <c r="J208" s="5">
        <f t="shared" si="40"/>
        <v>4.3613178294572952E-7</v>
      </c>
      <c r="K208" s="5">
        <f t="shared" si="41"/>
        <v>4.9441419027788653E-4</v>
      </c>
      <c r="L208" s="5">
        <f t="shared" si="48"/>
        <v>5.0624575013315268E-10</v>
      </c>
      <c r="M208" s="6">
        <f t="shared" si="46"/>
        <v>4.2513088068486375E-6</v>
      </c>
      <c r="N208">
        <f t="shared" si="47"/>
        <v>2.5799999999999998E-4</v>
      </c>
      <c r="O208">
        <f t="shared" si="42"/>
        <v>0.321648229848086</v>
      </c>
      <c r="P208">
        <f t="shared" si="49"/>
        <v>2.4004408988587773</v>
      </c>
      <c r="Q208">
        <f t="shared" si="50"/>
        <v>0.28189574264873046</v>
      </c>
      <c r="R208">
        <f t="shared" si="51"/>
        <v>0.28189574264873063</v>
      </c>
    </row>
    <row r="209" spans="6:18">
      <c r="F209">
        <f t="shared" si="43"/>
        <v>20.700000000000024</v>
      </c>
      <c r="G209">
        <f t="shared" si="44"/>
        <v>322.2268495642536</v>
      </c>
      <c r="H209">
        <f t="shared" si="39"/>
        <v>3.2164822984808596</v>
      </c>
      <c r="I209" s="4">
        <f t="shared" si="45"/>
        <v>3.1E-6</v>
      </c>
      <c r="J209" s="5">
        <f t="shared" si="40"/>
        <v>4.3613178294572952E-7</v>
      </c>
      <c r="K209" s="5">
        <f t="shared" si="41"/>
        <v>4.9472419027788653E-4</v>
      </c>
      <c r="L209" s="5">
        <f t="shared" si="48"/>
        <v>5.0719860265586905E-10</v>
      </c>
      <c r="M209" s="6">
        <f t="shared" si="46"/>
        <v>4.2566416590303183E-6</v>
      </c>
      <c r="N209">
        <f t="shared" si="47"/>
        <v>2.5799999999999998E-4</v>
      </c>
      <c r="O209">
        <f t="shared" si="42"/>
        <v>0.321648229848086</v>
      </c>
      <c r="P209">
        <f t="shared" si="49"/>
        <v>2.4009494503324547</v>
      </c>
      <c r="Q209">
        <f t="shared" si="50"/>
        <v>0.28172006713102543</v>
      </c>
      <c r="R209">
        <f t="shared" si="51"/>
        <v>0.2817200671310256</v>
      </c>
    </row>
    <row r="210" spans="6:18">
      <c r="F210">
        <f t="shared" si="43"/>
        <v>20.800000000000026</v>
      </c>
      <c r="G210">
        <f t="shared" si="44"/>
        <v>322.2268495642536</v>
      </c>
      <c r="H210">
        <f t="shared" si="39"/>
        <v>3.2164822984808596</v>
      </c>
      <c r="I210" s="4">
        <f t="shared" si="45"/>
        <v>3.1E-6</v>
      </c>
      <c r="J210" s="5">
        <f t="shared" si="40"/>
        <v>4.3613178294572952E-7</v>
      </c>
      <c r="K210" s="5">
        <f t="shared" si="41"/>
        <v>4.9503419027788654E-4</v>
      </c>
      <c r="L210" s="5">
        <f t="shared" si="48"/>
        <v>5.0815265006436806E-10</v>
      </c>
      <c r="M210" s="6">
        <f t="shared" si="46"/>
        <v>4.2619778538872179E-6</v>
      </c>
      <c r="N210">
        <f t="shared" si="47"/>
        <v>2.5799999999999998E-4</v>
      </c>
      <c r="O210">
        <f t="shared" si="42"/>
        <v>0.321648229848086</v>
      </c>
      <c r="P210">
        <f t="shared" si="49"/>
        <v>2.4014567271487777</v>
      </c>
      <c r="Q210">
        <f t="shared" si="50"/>
        <v>0.28154483193470803</v>
      </c>
      <c r="R210">
        <f t="shared" si="51"/>
        <v>0.2815448319347082</v>
      </c>
    </row>
    <row r="211" spans="6:18">
      <c r="F211">
        <f t="shared" si="43"/>
        <v>20.900000000000027</v>
      </c>
      <c r="G211">
        <f t="shared" si="44"/>
        <v>322.2268495642536</v>
      </c>
      <c r="H211">
        <f t="shared" ref="H211:H274" si="52">(G211-Tf)/ml</f>
        <v>3.2164822984808596</v>
      </c>
      <c r="I211" s="4">
        <f t="shared" si="45"/>
        <v>3.1E-6</v>
      </c>
      <c r="J211" s="5">
        <f t="shared" ref="J211:J274" si="53">Glob(H211,N211,Dl,Co,kpart)</f>
        <v>4.3613178294572952E-7</v>
      </c>
      <c r="K211" s="5">
        <f t="shared" ref="K211:K274" si="54">I210*dt+K210</f>
        <v>4.9534419027788654E-4</v>
      </c>
      <c r="L211" s="5">
        <f t="shared" si="48"/>
        <v>5.0910789310737906E-10</v>
      </c>
      <c r="M211" s="6">
        <f t="shared" si="46"/>
        <v>4.2673173914193337E-6</v>
      </c>
      <c r="N211">
        <f t="shared" si="47"/>
        <v>2.5799999999999998E-4</v>
      </c>
      <c r="O211">
        <f t="shared" ref="O211:O274" si="55">O210+(kpart*H210-O210)/L210/R210*(L210*(R211-R210)+R210*MAX(I210,J210)*M210*dt)</f>
        <v>0.321648229848086</v>
      </c>
      <c r="P211">
        <f t="shared" si="49"/>
        <v>2.4019627332988227</v>
      </c>
      <c r="Q211">
        <f t="shared" si="50"/>
        <v>0.28137003568108931</v>
      </c>
      <c r="R211">
        <f t="shared" si="51"/>
        <v>0.28137003568108948</v>
      </c>
    </row>
    <row r="212" spans="6:18">
      <c r="F212">
        <f t="shared" si="43"/>
        <v>21.000000000000028</v>
      </c>
      <c r="G212">
        <f t="shared" si="44"/>
        <v>322.2268495642536</v>
      </c>
      <c r="H212">
        <f t="shared" si="52"/>
        <v>3.2164822984808596</v>
      </c>
      <c r="I212" s="4">
        <f t="shared" si="45"/>
        <v>3.1E-6</v>
      </c>
      <c r="J212" s="5">
        <f t="shared" si="53"/>
        <v>4.3613178294572952E-7</v>
      </c>
      <c r="K212" s="5">
        <f t="shared" si="54"/>
        <v>4.9565419027788654E-4</v>
      </c>
      <c r="L212" s="5">
        <f t="shared" si="48"/>
        <v>5.1006433253363183E-10</v>
      </c>
      <c r="M212" s="6">
        <f t="shared" si="46"/>
        <v>4.272660271626669E-6</v>
      </c>
      <c r="N212">
        <f t="shared" si="47"/>
        <v>2.5799999999999998E-4</v>
      </c>
      <c r="O212">
        <f t="shared" si="55"/>
        <v>0.321648229848086</v>
      </c>
      <c r="P212">
        <f t="shared" si="49"/>
        <v>2.4024674727586786</v>
      </c>
      <c r="Q212">
        <f t="shared" si="50"/>
        <v>0.28119567699665737</v>
      </c>
      <c r="R212">
        <f t="shared" si="51"/>
        <v>0.28119567699665748</v>
      </c>
    </row>
    <row r="213" spans="6:18">
      <c r="F213">
        <f t="shared" si="43"/>
        <v>21.10000000000003</v>
      </c>
      <c r="G213">
        <f t="shared" si="44"/>
        <v>322.2268495642536</v>
      </c>
      <c r="H213">
        <f t="shared" si="52"/>
        <v>3.2164822984808596</v>
      </c>
      <c r="I213" s="4">
        <f t="shared" si="45"/>
        <v>3.1E-6</v>
      </c>
      <c r="J213" s="5">
        <f t="shared" si="53"/>
        <v>4.3613178294572952E-7</v>
      </c>
      <c r="K213" s="5">
        <f t="shared" si="54"/>
        <v>4.9596419027788654E-4</v>
      </c>
      <c r="L213" s="5">
        <f t="shared" si="48"/>
        <v>5.1102196909185603E-10</v>
      </c>
      <c r="M213" s="6">
        <f t="shared" si="46"/>
        <v>4.2780064945092273E-6</v>
      </c>
      <c r="N213">
        <f t="shared" si="47"/>
        <v>2.5799999999999998E-4</v>
      </c>
      <c r="O213">
        <f t="shared" si="55"/>
        <v>0.321648229848086</v>
      </c>
      <c r="P213">
        <f t="shared" si="49"/>
        <v>2.4029709494895135</v>
      </c>
      <c r="Q213">
        <f t="shared" si="50"/>
        <v>0.28102175451305439</v>
      </c>
      <c r="R213">
        <f t="shared" si="51"/>
        <v>0.2810217545130545</v>
      </c>
    </row>
    <row r="214" spans="6:18">
      <c r="F214">
        <f t="shared" si="43"/>
        <v>21.200000000000031</v>
      </c>
      <c r="G214">
        <f t="shared" si="44"/>
        <v>322.2268495642536</v>
      </c>
      <c r="H214">
        <f t="shared" si="52"/>
        <v>3.2164822984808596</v>
      </c>
      <c r="I214" s="4">
        <f t="shared" si="45"/>
        <v>3.1E-6</v>
      </c>
      <c r="J214" s="5">
        <f t="shared" si="53"/>
        <v>4.3613178294572952E-7</v>
      </c>
      <c r="K214" s="5">
        <f t="shared" si="54"/>
        <v>4.9627419027788654E-4</v>
      </c>
      <c r="L214" s="5">
        <f t="shared" si="48"/>
        <v>5.1198080353078061E-10</v>
      </c>
      <c r="M214" s="6">
        <f t="shared" si="46"/>
        <v>4.2833560600670001E-6</v>
      </c>
      <c r="N214">
        <f t="shared" si="47"/>
        <v>2.5799999999999998E-4</v>
      </c>
      <c r="O214">
        <f t="shared" si="55"/>
        <v>0.321648229848086</v>
      </c>
      <c r="P214">
        <f t="shared" si="49"/>
        <v>2.4034731674376415</v>
      </c>
      <c r="Q214">
        <f t="shared" si="50"/>
        <v>0.28084826686705439</v>
      </c>
      <c r="R214">
        <f t="shared" si="51"/>
        <v>0.2808482668670545</v>
      </c>
    </row>
    <row r="215" spans="6:18">
      <c r="F215">
        <f t="shared" si="43"/>
        <v>21.300000000000033</v>
      </c>
      <c r="G215">
        <f t="shared" si="44"/>
        <v>322.2268495642536</v>
      </c>
      <c r="H215">
        <f t="shared" si="52"/>
        <v>3.2164822984808596</v>
      </c>
      <c r="I215" s="4">
        <f t="shared" si="45"/>
        <v>3.1E-6</v>
      </c>
      <c r="J215" s="5">
        <f t="shared" si="53"/>
        <v>4.3613178294572952E-7</v>
      </c>
      <c r="K215" s="5">
        <f t="shared" si="54"/>
        <v>4.9658419027788655E-4</v>
      </c>
      <c r="L215" s="5">
        <f t="shared" si="48"/>
        <v>5.1294083659913532E-10</v>
      </c>
      <c r="M215" s="6">
        <f t="shared" si="46"/>
        <v>4.2887089682999924E-6</v>
      </c>
      <c r="N215">
        <f t="shared" si="47"/>
        <v>2.5799999999999998E-4</v>
      </c>
      <c r="O215">
        <f t="shared" si="55"/>
        <v>0.321648229848086</v>
      </c>
      <c r="P215">
        <f t="shared" si="49"/>
        <v>2.4039741305345839</v>
      </c>
      <c r="Q215">
        <f t="shared" si="50"/>
        <v>0.28067521270054063</v>
      </c>
      <c r="R215">
        <f t="shared" si="51"/>
        <v>0.28067521270054074</v>
      </c>
    </row>
    <row r="216" spans="6:18">
      <c r="F216">
        <f t="shared" si="43"/>
        <v>21.400000000000034</v>
      </c>
      <c r="G216">
        <f t="shared" si="44"/>
        <v>322.2268495642536</v>
      </c>
      <c r="H216">
        <f t="shared" si="52"/>
        <v>3.2164822984808596</v>
      </c>
      <c r="I216" s="4">
        <f t="shared" si="45"/>
        <v>3.1E-6</v>
      </c>
      <c r="J216" s="5">
        <f t="shared" si="53"/>
        <v>4.3613178294572952E-7</v>
      </c>
      <c r="K216" s="5">
        <f t="shared" si="54"/>
        <v>4.9689419027788655E-4</v>
      </c>
      <c r="L216" s="5">
        <f t="shared" si="48"/>
        <v>5.1390206904564985E-10</v>
      </c>
      <c r="M216" s="6">
        <f t="shared" si="46"/>
        <v>4.2940652192082043E-6</v>
      </c>
      <c r="N216">
        <f t="shared" si="47"/>
        <v>2.5799999999999998E-4</v>
      </c>
      <c r="O216">
        <f t="shared" si="55"/>
        <v>0.321648229848086</v>
      </c>
      <c r="P216">
        <f t="shared" si="49"/>
        <v>2.404473842697139</v>
      </c>
      <c r="Q216">
        <f t="shared" si="50"/>
        <v>0.28050259066048333</v>
      </c>
      <c r="R216">
        <f t="shared" si="51"/>
        <v>0.28050259066048344</v>
      </c>
    </row>
    <row r="217" spans="6:18">
      <c r="F217">
        <f t="shared" si="43"/>
        <v>21.500000000000036</v>
      </c>
      <c r="G217">
        <f t="shared" si="44"/>
        <v>322.2268495642536</v>
      </c>
      <c r="H217">
        <f t="shared" si="52"/>
        <v>3.2164822984808596</v>
      </c>
      <c r="I217" s="4">
        <f t="shared" si="45"/>
        <v>3.1E-6</v>
      </c>
      <c r="J217" s="5">
        <f t="shared" si="53"/>
        <v>4.3613178294572952E-7</v>
      </c>
      <c r="K217" s="5">
        <f t="shared" si="54"/>
        <v>4.9720419027788655E-4</v>
      </c>
      <c r="L217" s="5">
        <f t="shared" si="48"/>
        <v>5.1486450161905334E-10</v>
      </c>
      <c r="M217" s="6">
        <f t="shared" si="46"/>
        <v>4.299424812791635E-6</v>
      </c>
      <c r="N217">
        <f t="shared" si="47"/>
        <v>2.5799999999999998E-4</v>
      </c>
      <c r="O217">
        <f t="shared" si="55"/>
        <v>0.321648229848086</v>
      </c>
      <c r="P217">
        <f t="shared" si="49"/>
        <v>2.4049723078274408</v>
      </c>
      <c r="Q217">
        <f t="shared" si="50"/>
        <v>0.28033039939891746</v>
      </c>
      <c r="R217">
        <f t="shared" si="51"/>
        <v>0.28033039939891757</v>
      </c>
    </row>
    <row r="218" spans="6:18">
      <c r="F218">
        <f t="shared" si="43"/>
        <v>21.600000000000037</v>
      </c>
      <c r="G218">
        <f t="shared" si="44"/>
        <v>322.2268495642536</v>
      </c>
      <c r="H218">
        <f t="shared" si="52"/>
        <v>3.2164822984808596</v>
      </c>
      <c r="I218" s="4">
        <f t="shared" si="45"/>
        <v>3.1E-6</v>
      </c>
      <c r="J218" s="5">
        <f t="shared" si="53"/>
        <v>4.3613178294572952E-7</v>
      </c>
      <c r="K218" s="5">
        <f t="shared" si="54"/>
        <v>4.9751419027788655E-4</v>
      </c>
      <c r="L218" s="5">
        <f t="shared" si="48"/>
        <v>5.1582813506807545E-10</v>
      </c>
      <c r="M218" s="6">
        <f t="shared" si="46"/>
        <v>4.3047877490502843E-6</v>
      </c>
      <c r="N218">
        <f t="shared" si="47"/>
        <v>2.5799999999999998E-4</v>
      </c>
      <c r="O218">
        <f t="shared" si="55"/>
        <v>0.321648229848086</v>
      </c>
      <c r="P218">
        <f t="shared" si="49"/>
        <v>2.4054695298130273</v>
      </c>
      <c r="Q218">
        <f t="shared" si="50"/>
        <v>0.28015863757292053</v>
      </c>
      <c r="R218">
        <f t="shared" si="51"/>
        <v>0.28015863757292064</v>
      </c>
    </row>
    <row r="219" spans="6:18">
      <c r="F219">
        <f t="shared" si="43"/>
        <v>21.700000000000038</v>
      </c>
      <c r="G219">
        <f t="shared" si="44"/>
        <v>322.2268495642536</v>
      </c>
      <c r="H219">
        <f t="shared" si="52"/>
        <v>3.2164822984808596</v>
      </c>
      <c r="I219" s="4">
        <f t="shared" si="45"/>
        <v>3.1E-6</v>
      </c>
      <c r="J219" s="5">
        <f t="shared" si="53"/>
        <v>4.3613178294572952E-7</v>
      </c>
      <c r="K219" s="5">
        <f t="shared" si="54"/>
        <v>4.9782419027788656E-4</v>
      </c>
      <c r="L219" s="5">
        <f t="shared" si="48"/>
        <v>5.1679297014144584E-10</v>
      </c>
      <c r="M219" s="6">
        <f t="shared" si="46"/>
        <v>4.3101540279841532E-6</v>
      </c>
      <c r="N219">
        <f t="shared" si="47"/>
        <v>2.5799999999999998E-4</v>
      </c>
      <c r="O219">
        <f t="shared" si="55"/>
        <v>0.321648229848086</v>
      </c>
      <c r="P219">
        <f t="shared" si="49"/>
        <v>2.4059655125269019</v>
      </c>
      <c r="Q219">
        <f t="shared" si="50"/>
        <v>0.27998730384459075</v>
      </c>
      <c r="R219">
        <f t="shared" si="51"/>
        <v>0.27998730384459086</v>
      </c>
    </row>
    <row r="220" spans="6:18">
      <c r="F220">
        <f t="shared" ref="F220:F283" si="56">F219+dt</f>
        <v>21.80000000000004</v>
      </c>
      <c r="G220">
        <f t="shared" si="44"/>
        <v>322.2268495642536</v>
      </c>
      <c r="H220">
        <f t="shared" si="52"/>
        <v>3.2164822984808596</v>
      </c>
      <c r="I220" s="4">
        <f t="shared" si="45"/>
        <v>3.1E-6</v>
      </c>
      <c r="J220" s="5">
        <f t="shared" si="53"/>
        <v>4.3613178294572952E-7</v>
      </c>
      <c r="K220" s="5">
        <f t="shared" si="54"/>
        <v>4.9813419027788656E-4</v>
      </c>
      <c r="L220" s="5">
        <f t="shared" si="48"/>
        <v>5.1775900758789368E-10</v>
      </c>
      <c r="M220" s="6">
        <f t="shared" si="46"/>
        <v>4.3155236495932383E-6</v>
      </c>
      <c r="N220">
        <f t="shared" si="47"/>
        <v>2.5799999999999998E-4</v>
      </c>
      <c r="O220">
        <f t="shared" si="55"/>
        <v>0.321648229848086</v>
      </c>
      <c r="P220">
        <f t="shared" si="49"/>
        <v>2.4064602598275986</v>
      </c>
      <c r="Q220">
        <f t="shared" si="50"/>
        <v>0.27981639688102511</v>
      </c>
      <c r="R220">
        <f t="shared" si="51"/>
        <v>0.27981639688102516</v>
      </c>
    </row>
    <row r="221" spans="6:18">
      <c r="F221">
        <f t="shared" si="56"/>
        <v>21.900000000000041</v>
      </c>
      <c r="G221">
        <f t="shared" si="44"/>
        <v>322.2268495642536</v>
      </c>
      <c r="H221">
        <f t="shared" si="52"/>
        <v>3.2164822984808596</v>
      </c>
      <c r="I221" s="4">
        <f t="shared" si="45"/>
        <v>3.1E-6</v>
      </c>
      <c r="J221" s="5">
        <f t="shared" si="53"/>
        <v>4.3613178294572952E-7</v>
      </c>
      <c r="K221" s="5">
        <f t="shared" si="54"/>
        <v>4.9844419027788656E-4</v>
      </c>
      <c r="L221" s="5">
        <f t="shared" si="48"/>
        <v>5.1872624815614873E-10</v>
      </c>
      <c r="M221" s="6">
        <f t="shared" si="46"/>
        <v>4.3208966138775447E-6</v>
      </c>
      <c r="N221">
        <f t="shared" si="47"/>
        <v>2.5799999999999998E-4</v>
      </c>
      <c r="O221">
        <f t="shared" si="55"/>
        <v>0.321648229848086</v>
      </c>
      <c r="P221">
        <f t="shared" si="49"/>
        <v>2.4069537755592423</v>
      </c>
      <c r="Q221">
        <f t="shared" si="50"/>
        <v>0.27964591535429745</v>
      </c>
      <c r="R221">
        <f t="shared" si="51"/>
        <v>0.2796459153542975</v>
      </c>
    </row>
    <row r="222" spans="6:18">
      <c r="F222">
        <f t="shared" si="56"/>
        <v>22.000000000000043</v>
      </c>
      <c r="G222">
        <f t="shared" si="44"/>
        <v>322.2268495642536</v>
      </c>
      <c r="H222">
        <f t="shared" si="52"/>
        <v>3.2164822984808596</v>
      </c>
      <c r="I222" s="4">
        <f t="shared" si="45"/>
        <v>3.1E-6</v>
      </c>
      <c r="J222" s="5">
        <f t="shared" si="53"/>
        <v>4.3613178294572952E-7</v>
      </c>
      <c r="K222" s="5">
        <f t="shared" si="54"/>
        <v>4.9875419027788656E-4</v>
      </c>
      <c r="L222" s="5">
        <f t="shared" si="48"/>
        <v>5.1969469259494023E-10</v>
      </c>
      <c r="M222" s="6">
        <f t="shared" si="46"/>
        <v>4.326272920837068E-6</v>
      </c>
      <c r="N222">
        <f t="shared" si="47"/>
        <v>2.5799999999999998E-4</v>
      </c>
      <c r="O222">
        <f t="shared" si="55"/>
        <v>0.321648229848086</v>
      </c>
      <c r="P222">
        <f t="shared" si="49"/>
        <v>2.4074460635516139</v>
      </c>
      <c r="Q222">
        <f t="shared" si="50"/>
        <v>0.27947585794143703</v>
      </c>
      <c r="R222">
        <f t="shared" si="51"/>
        <v>0.27947585794143709</v>
      </c>
    </row>
    <row r="223" spans="6:18">
      <c r="F223">
        <f t="shared" si="56"/>
        <v>22.100000000000044</v>
      </c>
      <c r="G223">
        <f t="shared" si="44"/>
        <v>322.2268495642536</v>
      </c>
      <c r="H223">
        <f t="shared" si="52"/>
        <v>3.2164822984808596</v>
      </c>
      <c r="I223" s="4">
        <f t="shared" si="45"/>
        <v>3.1E-6</v>
      </c>
      <c r="J223" s="5">
        <f t="shared" si="53"/>
        <v>4.3613178294572952E-7</v>
      </c>
      <c r="K223" s="5">
        <f t="shared" si="54"/>
        <v>4.9906419027788656E-4</v>
      </c>
      <c r="L223" s="5">
        <f t="shared" si="48"/>
        <v>5.2066434165299797E-10</v>
      </c>
      <c r="M223" s="6">
        <f t="shared" si="46"/>
        <v>4.3316525704718118E-6</v>
      </c>
      <c r="N223">
        <f t="shared" si="47"/>
        <v>2.5799999999999998E-4</v>
      </c>
      <c r="O223">
        <f t="shared" si="55"/>
        <v>0.321648229848086</v>
      </c>
      <c r="P223">
        <f t="shared" si="49"/>
        <v>2.4079371276202131</v>
      </c>
      <c r="Q223">
        <f t="shared" si="50"/>
        <v>0.2793062233244068</v>
      </c>
      <c r="R223">
        <f t="shared" si="51"/>
        <v>0.27930622332440691</v>
      </c>
    </row>
    <row r="224" spans="6:18">
      <c r="F224">
        <f t="shared" si="56"/>
        <v>22.200000000000045</v>
      </c>
      <c r="G224">
        <f t="shared" si="44"/>
        <v>322.2268495642536</v>
      </c>
      <c r="H224">
        <f t="shared" si="52"/>
        <v>3.2164822984808596</v>
      </c>
      <c r="I224" s="4">
        <f t="shared" si="45"/>
        <v>3.1E-6</v>
      </c>
      <c r="J224" s="5">
        <f t="shared" si="53"/>
        <v>4.3613178294572952E-7</v>
      </c>
      <c r="K224" s="5">
        <f t="shared" si="54"/>
        <v>4.9937419027788657E-4</v>
      </c>
      <c r="L224" s="5">
        <f t="shared" si="48"/>
        <v>5.2163519607905129E-10</v>
      </c>
      <c r="M224" s="6">
        <f t="shared" si="46"/>
        <v>4.3370355627817743E-6</v>
      </c>
      <c r="N224">
        <f t="shared" si="47"/>
        <v>2.5799999999999998E-4</v>
      </c>
      <c r="O224">
        <f t="shared" si="55"/>
        <v>0.321648229848086</v>
      </c>
      <c r="P224">
        <f t="shared" si="49"/>
        <v>2.4084269715663158</v>
      </c>
      <c r="Q224">
        <f t="shared" si="50"/>
        <v>0.27913701019008202</v>
      </c>
      <c r="R224">
        <f t="shared" si="51"/>
        <v>0.27913701019008219</v>
      </c>
    </row>
    <row r="225" spans="6:18">
      <c r="F225">
        <f t="shared" si="56"/>
        <v>22.300000000000047</v>
      </c>
      <c r="G225">
        <f t="shared" si="44"/>
        <v>322.2268495642536</v>
      </c>
      <c r="H225">
        <f t="shared" si="52"/>
        <v>3.2164822984808596</v>
      </c>
      <c r="I225" s="4">
        <f t="shared" si="45"/>
        <v>3.1E-6</v>
      </c>
      <c r="J225" s="5">
        <f t="shared" si="53"/>
        <v>4.3613178294572952E-7</v>
      </c>
      <c r="K225" s="5">
        <f t="shared" si="54"/>
        <v>4.9968419027788657E-4</v>
      </c>
      <c r="L225" s="5">
        <f t="shared" si="48"/>
        <v>5.2260725662182965E-10</v>
      </c>
      <c r="M225" s="6">
        <f t="shared" si="46"/>
        <v>4.3424218977669547E-6</v>
      </c>
      <c r="N225">
        <f t="shared" si="47"/>
        <v>2.5799999999999998E-4</v>
      </c>
      <c r="O225">
        <f t="shared" si="55"/>
        <v>0.321648229848086</v>
      </c>
      <c r="P225">
        <f t="shared" si="49"/>
        <v>2.4089155991770439</v>
      </c>
      <c r="Q225">
        <f t="shared" si="50"/>
        <v>0.27896821723022897</v>
      </c>
      <c r="R225">
        <f t="shared" si="51"/>
        <v>0.27896821723022913</v>
      </c>
    </row>
    <row r="226" spans="6:18">
      <c r="F226">
        <f t="shared" si="56"/>
        <v>22.400000000000048</v>
      </c>
      <c r="G226">
        <f t="shared" si="44"/>
        <v>322.2268495642536</v>
      </c>
      <c r="H226">
        <f t="shared" si="52"/>
        <v>3.2164822984808596</v>
      </c>
      <c r="I226" s="4">
        <f t="shared" si="45"/>
        <v>3.1E-6</v>
      </c>
      <c r="J226" s="5">
        <f t="shared" si="53"/>
        <v>4.3613178294572952E-7</v>
      </c>
      <c r="K226" s="5">
        <f t="shared" si="54"/>
        <v>4.9999419027788657E-4</v>
      </c>
      <c r="L226" s="5">
        <f t="shared" si="48"/>
        <v>5.2358052403006272E-10</v>
      </c>
      <c r="M226" s="6">
        <f t="shared" si="46"/>
        <v>4.3478115754273555E-6</v>
      </c>
      <c r="N226">
        <f t="shared" si="47"/>
        <v>2.5799999999999998E-4</v>
      </c>
      <c r="O226">
        <f t="shared" si="55"/>
        <v>0.321648229848086</v>
      </c>
      <c r="P226">
        <f t="shared" si="49"/>
        <v>2.4094030142254192</v>
      </c>
      <c r="Q226">
        <f t="shared" si="50"/>
        <v>0.27879984314148343</v>
      </c>
      <c r="R226">
        <f t="shared" si="51"/>
        <v>0.27879984314148365</v>
      </c>
    </row>
    <row r="227" spans="6:18">
      <c r="F227">
        <f t="shared" si="56"/>
        <v>22.50000000000005</v>
      </c>
      <c r="G227">
        <f t="shared" si="44"/>
        <v>322.2268495642536</v>
      </c>
      <c r="H227">
        <f t="shared" si="52"/>
        <v>3.2164822984808596</v>
      </c>
      <c r="I227" s="4">
        <f t="shared" si="45"/>
        <v>3.1E-6</v>
      </c>
      <c r="J227" s="5">
        <f t="shared" si="53"/>
        <v>4.3613178294572952E-7</v>
      </c>
      <c r="K227" s="5">
        <f t="shared" si="54"/>
        <v>5.0030419027788657E-4</v>
      </c>
      <c r="L227" s="5">
        <f t="shared" si="48"/>
        <v>5.2455499905247976E-10</v>
      </c>
      <c r="M227" s="6">
        <f t="shared" si="46"/>
        <v>4.3532045957629733E-6</v>
      </c>
      <c r="N227">
        <f t="shared" si="47"/>
        <v>2.5799999999999998E-4</v>
      </c>
      <c r="O227">
        <f t="shared" si="55"/>
        <v>0.321648229848086</v>
      </c>
      <c r="P227">
        <f t="shared" si="49"/>
        <v>2.4098892204704296</v>
      </c>
      <c r="Q227">
        <f t="shared" si="50"/>
        <v>0.27863188662533001</v>
      </c>
      <c r="R227">
        <f t="shared" si="51"/>
        <v>0.27863188662533017</v>
      </c>
    </row>
    <row r="228" spans="6:18">
      <c r="F228">
        <f t="shared" si="56"/>
        <v>22.600000000000051</v>
      </c>
      <c r="G228">
        <f t="shared" si="44"/>
        <v>322.2268495642536</v>
      </c>
      <c r="H228">
        <f t="shared" si="52"/>
        <v>3.2164822984808596</v>
      </c>
      <c r="I228" s="4">
        <f t="shared" si="45"/>
        <v>3.1E-6</v>
      </c>
      <c r="J228" s="5">
        <f t="shared" si="53"/>
        <v>4.3613178294572952E-7</v>
      </c>
      <c r="K228" s="5">
        <f t="shared" si="54"/>
        <v>5.0061419027788657E-4</v>
      </c>
      <c r="L228" s="5">
        <f t="shared" si="48"/>
        <v>5.2553068243781032E-10</v>
      </c>
      <c r="M228" s="6">
        <f t="shared" si="46"/>
        <v>4.3586009587738107E-6</v>
      </c>
      <c r="N228">
        <f t="shared" si="47"/>
        <v>2.5799999999999998E-4</v>
      </c>
      <c r="O228">
        <f t="shared" si="55"/>
        <v>0.321648229848086</v>
      </c>
      <c r="P228">
        <f t="shared" si="49"/>
        <v>2.410374221657086</v>
      </c>
      <c r="Q228">
        <f t="shared" si="50"/>
        <v>0.2784643463880806</v>
      </c>
      <c r="R228">
        <f t="shared" si="51"/>
        <v>0.27846434638808076</v>
      </c>
    </row>
    <row r="229" spans="6:18">
      <c r="F229">
        <f t="shared" si="56"/>
        <v>22.700000000000053</v>
      </c>
      <c r="G229">
        <f t="shared" si="44"/>
        <v>322.2268495642536</v>
      </c>
      <c r="H229">
        <f t="shared" si="52"/>
        <v>3.2164822984808596</v>
      </c>
      <c r="I229" s="4">
        <f t="shared" si="45"/>
        <v>3.1E-6</v>
      </c>
      <c r="J229" s="5">
        <f t="shared" si="53"/>
        <v>4.3613178294572952E-7</v>
      </c>
      <c r="K229" s="5">
        <f t="shared" si="54"/>
        <v>5.0092419027788658E-4</v>
      </c>
      <c r="L229" s="5">
        <f t="shared" si="48"/>
        <v>5.2650757493478376E-10</v>
      </c>
      <c r="M229" s="6">
        <f t="shared" si="46"/>
        <v>4.3640006644598643E-6</v>
      </c>
      <c r="N229">
        <f t="shared" si="47"/>
        <v>2.5799999999999998E-4</v>
      </c>
      <c r="O229">
        <f t="shared" si="55"/>
        <v>0.321648229848086</v>
      </c>
      <c r="P229">
        <f t="shared" si="49"/>
        <v>2.4108580215164861</v>
      </c>
      <c r="Q229">
        <f t="shared" si="50"/>
        <v>0.27829722114085392</v>
      </c>
      <c r="R229">
        <f t="shared" si="51"/>
        <v>0.27829722114085409</v>
      </c>
    </row>
    <row r="230" spans="6:18">
      <c r="F230">
        <f t="shared" si="56"/>
        <v>22.800000000000054</v>
      </c>
      <c r="G230">
        <f t="shared" si="44"/>
        <v>322.2268495642536</v>
      </c>
      <c r="H230">
        <f t="shared" si="52"/>
        <v>3.2164822984808596</v>
      </c>
      <c r="I230" s="4">
        <f t="shared" si="45"/>
        <v>3.1E-6</v>
      </c>
      <c r="J230" s="5">
        <f t="shared" si="53"/>
        <v>4.3613178294572952E-7</v>
      </c>
      <c r="K230" s="5">
        <f t="shared" si="54"/>
        <v>5.0123419027788658E-4</v>
      </c>
      <c r="L230" s="5">
        <f t="shared" si="48"/>
        <v>5.2748567729213006E-10</v>
      </c>
      <c r="M230" s="6">
        <f t="shared" si="46"/>
        <v>4.36940371282114E-6</v>
      </c>
      <c r="N230">
        <f t="shared" si="47"/>
        <v>2.5799999999999998E-4</v>
      </c>
      <c r="O230">
        <f t="shared" si="55"/>
        <v>0.321648229848086</v>
      </c>
      <c r="P230">
        <f t="shared" si="49"/>
        <v>2.4113406237658745</v>
      </c>
      <c r="Q230">
        <f t="shared" si="50"/>
        <v>0.27813050959955438</v>
      </c>
      <c r="R230">
        <f t="shared" si="51"/>
        <v>0.27813050959955454</v>
      </c>
    </row>
    <row r="231" spans="6:18">
      <c r="F231">
        <f t="shared" si="56"/>
        <v>22.900000000000055</v>
      </c>
      <c r="G231">
        <f t="shared" si="44"/>
        <v>322.2268495642536</v>
      </c>
      <c r="H231">
        <f t="shared" si="52"/>
        <v>3.2164822984808596</v>
      </c>
      <c r="I231" s="4">
        <f t="shared" si="45"/>
        <v>3.1E-6</v>
      </c>
      <c r="J231" s="5">
        <f t="shared" si="53"/>
        <v>4.3613178294572952E-7</v>
      </c>
      <c r="K231" s="5">
        <f t="shared" si="54"/>
        <v>5.0154419027788658E-4</v>
      </c>
      <c r="L231" s="5">
        <f t="shared" si="48"/>
        <v>5.2846499025857837E-10</v>
      </c>
      <c r="M231" s="6">
        <f t="shared" si="46"/>
        <v>4.3748101038576335E-6</v>
      </c>
      <c r="N231">
        <f t="shared" si="47"/>
        <v>2.5799999999999998E-4</v>
      </c>
      <c r="O231">
        <f t="shared" si="55"/>
        <v>0.321648229848086</v>
      </c>
      <c r="P231">
        <f t="shared" si="49"/>
        <v>2.4118220321087001</v>
      </c>
      <c r="Q231">
        <f t="shared" si="50"/>
        <v>0.27796421048485143</v>
      </c>
      <c r="R231">
        <f t="shared" si="51"/>
        <v>0.27796421048485159</v>
      </c>
    </row>
    <row r="232" spans="6:18">
      <c r="F232">
        <f t="shared" si="56"/>
        <v>23.000000000000057</v>
      </c>
      <c r="G232">
        <f t="shared" si="44"/>
        <v>322.2268495642536</v>
      </c>
      <c r="H232">
        <f t="shared" si="52"/>
        <v>3.2164822984808596</v>
      </c>
      <c r="I232" s="4">
        <f t="shared" si="45"/>
        <v>3.1E-6</v>
      </c>
      <c r="J232" s="5">
        <f t="shared" si="53"/>
        <v>4.3613178294572952E-7</v>
      </c>
      <c r="K232" s="5">
        <f t="shared" si="54"/>
        <v>5.0185419027788658E-4</v>
      </c>
      <c r="L232" s="5">
        <f t="shared" si="48"/>
        <v>5.2944551458285824E-10</v>
      </c>
      <c r="M232" s="6">
        <f t="shared" si="46"/>
        <v>4.3802198375693466E-6</v>
      </c>
      <c r="N232">
        <f t="shared" si="47"/>
        <v>2.5799999999999998E-4</v>
      </c>
      <c r="O232">
        <f t="shared" si="55"/>
        <v>0.321648229848086</v>
      </c>
      <c r="P232">
        <f t="shared" si="49"/>
        <v>2.4123022502346783</v>
      </c>
      <c r="Q232">
        <f t="shared" si="50"/>
        <v>0.27779832252215908</v>
      </c>
      <c r="R232">
        <f t="shared" si="51"/>
        <v>0.27779832252215925</v>
      </c>
    </row>
    <row r="233" spans="6:18">
      <c r="F233">
        <f t="shared" si="56"/>
        <v>23.100000000000058</v>
      </c>
      <c r="G233">
        <f t="shared" si="44"/>
        <v>322.2268495642536</v>
      </c>
      <c r="H233">
        <f t="shared" si="52"/>
        <v>3.2164822984808596</v>
      </c>
      <c r="I233" s="4">
        <f t="shared" si="45"/>
        <v>3.1E-6</v>
      </c>
      <c r="J233" s="5">
        <f t="shared" si="53"/>
        <v>4.3613178294572952E-7</v>
      </c>
      <c r="K233" s="5">
        <f t="shared" si="54"/>
        <v>5.0216419027788659E-4</v>
      </c>
      <c r="L233" s="5">
        <f t="shared" si="48"/>
        <v>5.3042725101369893E-10</v>
      </c>
      <c r="M233" s="6">
        <f t="shared" si="46"/>
        <v>4.3856329139562767E-6</v>
      </c>
      <c r="N233">
        <f t="shared" si="47"/>
        <v>2.5799999999999998E-4</v>
      </c>
      <c r="O233">
        <f t="shared" si="55"/>
        <v>0.321648229848086</v>
      </c>
      <c r="P233">
        <f t="shared" si="49"/>
        <v>2.4127812818198482</v>
      </c>
      <c r="Q233">
        <f t="shared" si="50"/>
        <v>0.27763284444161523</v>
      </c>
      <c r="R233">
        <f t="shared" si="51"/>
        <v>0.2776328444416154</v>
      </c>
    </row>
    <row r="234" spans="6:18">
      <c r="F234">
        <f t="shared" si="56"/>
        <v>23.20000000000006</v>
      </c>
      <c r="G234">
        <f t="shared" si="44"/>
        <v>322.2268495642536</v>
      </c>
      <c r="H234">
        <f t="shared" si="52"/>
        <v>3.2164822984808596</v>
      </c>
      <c r="I234" s="4">
        <f t="shared" si="45"/>
        <v>3.1E-6</v>
      </c>
      <c r="J234" s="5">
        <f t="shared" si="53"/>
        <v>4.3613178294572952E-7</v>
      </c>
      <c r="K234" s="5">
        <f t="shared" si="54"/>
        <v>5.0247419027788659E-4</v>
      </c>
      <c r="L234" s="5">
        <f t="shared" si="48"/>
        <v>5.3141020029983032E-10</v>
      </c>
      <c r="M234" s="6">
        <f t="shared" si="46"/>
        <v>4.3910493330184265E-6</v>
      </c>
      <c r="N234">
        <f t="shared" si="47"/>
        <v>2.5799999999999998E-4</v>
      </c>
      <c r="O234">
        <f t="shared" si="55"/>
        <v>0.321648229848086</v>
      </c>
      <c r="P234">
        <f t="shared" si="49"/>
        <v>2.4132591305266353</v>
      </c>
      <c r="Q234">
        <f t="shared" si="50"/>
        <v>0.2774677749780613</v>
      </c>
      <c r="R234">
        <f t="shared" si="51"/>
        <v>0.27746777497806147</v>
      </c>
    </row>
    <row r="235" spans="6:18">
      <c r="F235">
        <f t="shared" si="56"/>
        <v>23.300000000000061</v>
      </c>
      <c r="G235">
        <f t="shared" si="44"/>
        <v>322.2268495642536</v>
      </c>
      <c r="H235">
        <f t="shared" si="52"/>
        <v>3.2164822984808596</v>
      </c>
      <c r="I235" s="4">
        <f t="shared" si="45"/>
        <v>3.1E-6</v>
      </c>
      <c r="J235" s="5">
        <f t="shared" si="53"/>
        <v>4.3613178294572952E-7</v>
      </c>
      <c r="K235" s="5">
        <f t="shared" si="54"/>
        <v>5.0278419027788659E-4</v>
      </c>
      <c r="L235" s="5">
        <f t="shared" si="48"/>
        <v>5.3239436318998175E-10</v>
      </c>
      <c r="M235" s="6">
        <f t="shared" si="46"/>
        <v>4.3964690947557966E-6</v>
      </c>
      <c r="N235">
        <f t="shared" si="47"/>
        <v>2.5799999999999998E-4</v>
      </c>
      <c r="O235">
        <f t="shared" si="55"/>
        <v>0.321648229848086</v>
      </c>
      <c r="P235">
        <f t="shared" si="49"/>
        <v>2.4137358000039053</v>
      </c>
      <c r="Q235">
        <f t="shared" si="50"/>
        <v>0.27730311287102188</v>
      </c>
      <c r="R235">
        <f t="shared" si="51"/>
        <v>0.27730311287102211</v>
      </c>
    </row>
    <row r="236" spans="6:18">
      <c r="F236">
        <f t="shared" si="56"/>
        <v>23.400000000000063</v>
      </c>
      <c r="G236">
        <f t="shared" si="44"/>
        <v>322.2268495642536</v>
      </c>
      <c r="H236">
        <f t="shared" si="52"/>
        <v>3.2164822984808596</v>
      </c>
      <c r="I236" s="4">
        <f t="shared" si="45"/>
        <v>3.1E-6</v>
      </c>
      <c r="J236" s="5">
        <f t="shared" si="53"/>
        <v>4.3613178294572952E-7</v>
      </c>
      <c r="K236" s="5">
        <f t="shared" si="54"/>
        <v>5.0309419027788659E-4</v>
      </c>
      <c r="L236" s="5">
        <f t="shared" si="48"/>
        <v>5.3337974043288259E-10</v>
      </c>
      <c r="M236" s="6">
        <f t="shared" si="46"/>
        <v>4.4018921991683829E-6</v>
      </c>
      <c r="N236">
        <f t="shared" si="47"/>
        <v>2.5799999999999998E-4</v>
      </c>
      <c r="O236">
        <f t="shared" si="55"/>
        <v>0.321648229848086</v>
      </c>
      <c r="P236">
        <f t="shared" si="49"/>
        <v>2.4142112938870279</v>
      </c>
      <c r="Q236">
        <f t="shared" si="50"/>
        <v>0.2771388568646847</v>
      </c>
      <c r="R236">
        <f t="shared" si="51"/>
        <v>0.27713885686468492</v>
      </c>
    </row>
    <row r="237" spans="6:18">
      <c r="F237">
        <f t="shared" si="56"/>
        <v>23.500000000000064</v>
      </c>
      <c r="G237">
        <f t="shared" si="44"/>
        <v>322.2268495642536</v>
      </c>
      <c r="H237">
        <f t="shared" si="52"/>
        <v>3.2164822984808596</v>
      </c>
      <c r="I237" s="4">
        <f t="shared" si="45"/>
        <v>3.1E-6</v>
      </c>
      <c r="J237" s="5">
        <f t="shared" si="53"/>
        <v>4.3613178294572952E-7</v>
      </c>
      <c r="K237" s="5">
        <f t="shared" si="54"/>
        <v>5.0340419027788659E-4</v>
      </c>
      <c r="L237" s="5">
        <f t="shared" si="48"/>
        <v>5.343663327772625E-10</v>
      </c>
      <c r="M237" s="6">
        <f t="shared" si="46"/>
        <v>4.4073186462561896E-6</v>
      </c>
      <c r="N237">
        <f t="shared" si="47"/>
        <v>2.5799999999999998E-4</v>
      </c>
      <c r="O237">
        <f t="shared" si="55"/>
        <v>0.321648229848086</v>
      </c>
      <c r="P237">
        <f t="shared" si="49"/>
        <v>2.41468561579793</v>
      </c>
      <c r="Q237">
        <f t="shared" si="50"/>
        <v>0.27697500570788025</v>
      </c>
      <c r="R237">
        <f t="shared" si="51"/>
        <v>0.27697500570788047</v>
      </c>
    </row>
    <row r="238" spans="6:18">
      <c r="F238">
        <f t="shared" si="56"/>
        <v>23.600000000000065</v>
      </c>
      <c r="G238">
        <f t="shared" si="44"/>
        <v>322.2268495642536</v>
      </c>
      <c r="H238">
        <f t="shared" si="52"/>
        <v>3.2164822984808596</v>
      </c>
      <c r="I238" s="4">
        <f t="shared" si="45"/>
        <v>3.1E-6</v>
      </c>
      <c r="J238" s="5">
        <f t="shared" si="53"/>
        <v>4.3613178294572952E-7</v>
      </c>
      <c r="K238" s="5">
        <f t="shared" si="54"/>
        <v>5.037141902778866E-4</v>
      </c>
      <c r="L238" s="5">
        <f t="shared" si="48"/>
        <v>5.3535414097185094E-10</v>
      </c>
      <c r="M238" s="6">
        <f t="shared" si="46"/>
        <v>4.412748436019215E-6</v>
      </c>
      <c r="N238">
        <f t="shared" si="47"/>
        <v>2.5799999999999998E-4</v>
      </c>
      <c r="O238">
        <f t="shared" si="55"/>
        <v>0.321648229848086</v>
      </c>
      <c r="P238">
        <f t="shared" si="49"/>
        <v>2.4151587693451582</v>
      </c>
      <c r="Q238">
        <f t="shared" si="50"/>
        <v>0.276811558154062</v>
      </c>
      <c r="R238">
        <f t="shared" si="51"/>
        <v>0.27681155815406222</v>
      </c>
    </row>
    <row r="239" spans="6:18">
      <c r="F239">
        <f t="shared" si="56"/>
        <v>23.700000000000067</v>
      </c>
      <c r="G239">
        <f t="shared" si="44"/>
        <v>322.2268495642536</v>
      </c>
      <c r="H239">
        <f t="shared" si="52"/>
        <v>3.2164822984808596</v>
      </c>
      <c r="I239" s="4">
        <f t="shared" si="45"/>
        <v>3.1E-6</v>
      </c>
      <c r="J239" s="5">
        <f t="shared" si="53"/>
        <v>4.3613178294572952E-7</v>
      </c>
      <c r="K239" s="5">
        <f t="shared" si="54"/>
        <v>5.040241902778866E-4</v>
      </c>
      <c r="L239" s="5">
        <f t="shared" si="48"/>
        <v>5.3634316576537726E-10</v>
      </c>
      <c r="M239" s="6">
        <f t="shared" si="46"/>
        <v>4.4181815684574575E-6</v>
      </c>
      <c r="N239">
        <f t="shared" si="47"/>
        <v>2.5799999999999998E-4</v>
      </c>
      <c r="O239">
        <f t="shared" si="55"/>
        <v>0.321648229848086</v>
      </c>
      <c r="P239">
        <f t="shared" si="49"/>
        <v>2.4156307581239322</v>
      </c>
      <c r="Q239">
        <f t="shared" si="50"/>
        <v>0.27664851296128629</v>
      </c>
      <c r="R239">
        <f t="shared" si="51"/>
        <v>0.27664851296128645</v>
      </c>
    </row>
    <row r="240" spans="6:18">
      <c r="F240">
        <f t="shared" si="56"/>
        <v>23.800000000000068</v>
      </c>
      <c r="G240">
        <f t="shared" si="44"/>
        <v>322.2268495642536</v>
      </c>
      <c r="H240">
        <f t="shared" si="52"/>
        <v>3.2164822984808596</v>
      </c>
      <c r="I240" s="4">
        <f t="shared" si="45"/>
        <v>3.1E-6</v>
      </c>
      <c r="J240" s="5">
        <f t="shared" si="53"/>
        <v>4.3613178294572952E-7</v>
      </c>
      <c r="K240" s="5">
        <f t="shared" si="54"/>
        <v>5.043341902778866E-4</v>
      </c>
      <c r="L240" s="5">
        <f t="shared" si="48"/>
        <v>5.3733340790657124E-10</v>
      </c>
      <c r="M240" s="6">
        <f t="shared" si="46"/>
        <v>4.4236180435709203E-6</v>
      </c>
      <c r="N240">
        <f t="shared" si="47"/>
        <v>2.5799999999999998E-4</v>
      </c>
      <c r="O240">
        <f t="shared" si="55"/>
        <v>0.321648229848086</v>
      </c>
      <c r="P240">
        <f t="shared" si="49"/>
        <v>2.416101585716206</v>
      </c>
      <c r="Q240">
        <f t="shared" si="50"/>
        <v>0.27648586889219257</v>
      </c>
      <c r="R240">
        <f t="shared" si="51"/>
        <v>0.27648586889219273</v>
      </c>
    </row>
    <row r="241" spans="6:18">
      <c r="F241">
        <f t="shared" si="56"/>
        <v>23.90000000000007</v>
      </c>
      <c r="G241">
        <f t="shared" si="44"/>
        <v>322.2268495642536</v>
      </c>
      <c r="H241">
        <f t="shared" si="52"/>
        <v>3.2164822984808596</v>
      </c>
      <c r="I241" s="4">
        <f t="shared" si="45"/>
        <v>3.1E-6</v>
      </c>
      <c r="J241" s="5">
        <f t="shared" si="53"/>
        <v>4.3613178294572952E-7</v>
      </c>
      <c r="K241" s="5">
        <f t="shared" si="54"/>
        <v>5.046441902778866E-4</v>
      </c>
      <c r="L241" s="5">
        <f t="shared" si="48"/>
        <v>5.3832486814416223E-10</v>
      </c>
      <c r="M241" s="6">
        <f t="shared" si="46"/>
        <v>4.4290578613596036E-6</v>
      </c>
      <c r="N241">
        <f t="shared" si="47"/>
        <v>2.5799999999999998E-4</v>
      </c>
      <c r="O241">
        <f t="shared" si="55"/>
        <v>0.321648229848086</v>
      </c>
      <c r="P241">
        <f t="shared" si="49"/>
        <v>2.4165712556907217</v>
      </c>
      <c r="Q241">
        <f t="shared" si="50"/>
        <v>0.27632362471398381</v>
      </c>
      <c r="R241">
        <f t="shared" si="51"/>
        <v>0.27632362471398397</v>
      </c>
    </row>
    <row r="242" spans="6:18">
      <c r="F242">
        <f t="shared" si="56"/>
        <v>24.000000000000071</v>
      </c>
      <c r="G242">
        <f t="shared" si="44"/>
        <v>322.2268495642536</v>
      </c>
      <c r="H242">
        <f t="shared" si="52"/>
        <v>3.2164822984808596</v>
      </c>
      <c r="I242" s="4">
        <f t="shared" si="45"/>
        <v>3.1E-6</v>
      </c>
      <c r="J242" s="5">
        <f t="shared" si="53"/>
        <v>4.3613178294572952E-7</v>
      </c>
      <c r="K242" s="5">
        <f t="shared" si="54"/>
        <v>5.049541902778866E-4</v>
      </c>
      <c r="L242" s="5">
        <f t="shared" si="48"/>
        <v>5.3931754722687958E-10</v>
      </c>
      <c r="M242" s="6">
        <f t="shared" si="46"/>
        <v>4.4345010218235039E-6</v>
      </c>
      <c r="N242">
        <f t="shared" si="47"/>
        <v>2.5799999999999998E-4</v>
      </c>
      <c r="O242">
        <f t="shared" si="55"/>
        <v>0.321648229848086</v>
      </c>
      <c r="P242">
        <f t="shared" si="49"/>
        <v>2.4170397716030694</v>
      </c>
      <c r="Q242">
        <f t="shared" si="50"/>
        <v>0.27616177919840679</v>
      </c>
      <c r="R242">
        <f t="shared" si="51"/>
        <v>0.27616177919840695</v>
      </c>
    </row>
    <row r="243" spans="6:18">
      <c r="F243">
        <f t="shared" si="56"/>
        <v>24.100000000000072</v>
      </c>
      <c r="G243">
        <f t="shared" si="44"/>
        <v>322.2268495642536</v>
      </c>
      <c r="H243">
        <f t="shared" si="52"/>
        <v>3.2164822984808596</v>
      </c>
      <c r="I243" s="4">
        <f t="shared" si="45"/>
        <v>3.1E-6</v>
      </c>
      <c r="J243" s="5">
        <f t="shared" si="53"/>
        <v>4.3613178294572952E-7</v>
      </c>
      <c r="K243" s="5">
        <f t="shared" si="54"/>
        <v>5.0526419027788661E-4</v>
      </c>
      <c r="L243" s="5">
        <f t="shared" si="48"/>
        <v>5.4031144590345286E-10</v>
      </c>
      <c r="M243" s="6">
        <f t="shared" si="46"/>
        <v>4.4399475249626221E-6</v>
      </c>
      <c r="N243">
        <f t="shared" si="47"/>
        <v>2.5799999999999998E-4</v>
      </c>
      <c r="O243">
        <f t="shared" si="55"/>
        <v>0.321648229848086</v>
      </c>
      <c r="P243">
        <f t="shared" si="49"/>
        <v>2.4175071369957415</v>
      </c>
      <c r="Q243">
        <f t="shared" si="50"/>
        <v>0.27600033112173256</v>
      </c>
      <c r="R243">
        <f t="shared" si="51"/>
        <v>0.27600033112173267</v>
      </c>
    </row>
    <row r="244" spans="6:18">
      <c r="F244">
        <f t="shared" si="56"/>
        <v>24.200000000000074</v>
      </c>
      <c r="G244">
        <f t="shared" si="44"/>
        <v>322.2268495642536</v>
      </c>
      <c r="H244">
        <f t="shared" si="52"/>
        <v>3.2164822984808596</v>
      </c>
      <c r="I244" s="4">
        <f t="shared" si="45"/>
        <v>3.1E-6</v>
      </c>
      <c r="J244" s="5">
        <f t="shared" si="53"/>
        <v>4.3613178294572952E-7</v>
      </c>
      <c r="K244" s="5">
        <f t="shared" si="54"/>
        <v>5.0557419027788661E-4</v>
      </c>
      <c r="L244" s="5">
        <f t="shared" si="48"/>
        <v>5.4130656492261164E-10</v>
      </c>
      <c r="M244" s="6">
        <f t="shared" si="46"/>
        <v>4.445397370776959E-6</v>
      </c>
      <c r="N244">
        <f t="shared" si="47"/>
        <v>2.5799999999999998E-4</v>
      </c>
      <c r="O244">
        <f t="shared" si="55"/>
        <v>0.321648229848086</v>
      </c>
      <c r="P244">
        <f t="shared" si="49"/>
        <v>2.417973355398189</v>
      </c>
      <c r="Q244">
        <f t="shared" si="50"/>
        <v>0.27583927926473689</v>
      </c>
      <c r="R244">
        <f t="shared" si="51"/>
        <v>0.275839279264737</v>
      </c>
    </row>
    <row r="245" spans="6:18">
      <c r="F245">
        <f t="shared" si="56"/>
        <v>24.300000000000075</v>
      </c>
      <c r="G245">
        <f t="shared" si="44"/>
        <v>322.2268495642536</v>
      </c>
      <c r="H245">
        <f t="shared" si="52"/>
        <v>3.2164822984808596</v>
      </c>
      <c r="I245" s="4">
        <f t="shared" si="45"/>
        <v>3.1E-6</v>
      </c>
      <c r="J245" s="5">
        <f t="shared" si="53"/>
        <v>4.3613178294572952E-7</v>
      </c>
      <c r="K245" s="5">
        <f t="shared" si="54"/>
        <v>5.0588419027788661E-4</v>
      </c>
      <c r="L245" s="5">
        <f t="shared" si="48"/>
        <v>5.4230290503308546E-10</v>
      </c>
      <c r="M245" s="6">
        <f t="shared" si="46"/>
        <v>4.4508505592665172E-6</v>
      </c>
      <c r="N245">
        <f t="shared" si="47"/>
        <v>2.5799999999999998E-4</v>
      </c>
      <c r="O245">
        <f t="shared" si="55"/>
        <v>0.321648229848086</v>
      </c>
      <c r="P245">
        <f t="shared" si="49"/>
        <v>2.4184384303268796</v>
      </c>
      <c r="Q245">
        <f t="shared" si="50"/>
        <v>0.27567862241268115</v>
      </c>
      <c r="R245">
        <f t="shared" si="51"/>
        <v>0.27567862241268126</v>
      </c>
    </row>
    <row r="246" spans="6:18">
      <c r="F246">
        <f t="shared" si="56"/>
        <v>24.400000000000077</v>
      </c>
      <c r="G246">
        <f t="shared" si="44"/>
        <v>322.2268495642536</v>
      </c>
      <c r="H246">
        <f t="shared" si="52"/>
        <v>3.2164822984808596</v>
      </c>
      <c r="I246" s="4">
        <f t="shared" si="45"/>
        <v>3.1E-6</v>
      </c>
      <c r="J246" s="5">
        <f t="shared" si="53"/>
        <v>4.3613178294572952E-7</v>
      </c>
      <c r="K246" s="5">
        <f t="shared" si="54"/>
        <v>5.0619419027788661E-4</v>
      </c>
      <c r="L246" s="5">
        <f t="shared" si="48"/>
        <v>5.433004669836037E-10</v>
      </c>
      <c r="M246" s="6">
        <f t="shared" si="46"/>
        <v>4.4563070904312923E-6</v>
      </c>
      <c r="N246">
        <f t="shared" si="47"/>
        <v>2.5799999999999998E-4</v>
      </c>
      <c r="O246">
        <f t="shared" si="55"/>
        <v>0.321648229848086</v>
      </c>
      <c r="P246">
        <f t="shared" si="49"/>
        <v>2.4189023652853501</v>
      </c>
      <c r="Q246">
        <f t="shared" si="50"/>
        <v>0.27551835935529301</v>
      </c>
      <c r="R246">
        <f t="shared" si="51"/>
        <v>0.27551835935529312</v>
      </c>
    </row>
    <row r="247" spans="6:18">
      <c r="F247">
        <f t="shared" si="56"/>
        <v>24.500000000000078</v>
      </c>
      <c r="G247">
        <f t="shared" si="44"/>
        <v>322.2268495642536</v>
      </c>
      <c r="H247">
        <f t="shared" si="52"/>
        <v>3.2164822984808596</v>
      </c>
      <c r="I247" s="4">
        <f t="shared" si="45"/>
        <v>3.1E-6</v>
      </c>
      <c r="J247" s="5">
        <f t="shared" si="53"/>
        <v>4.3613178294572952E-7</v>
      </c>
      <c r="K247" s="5">
        <f t="shared" si="54"/>
        <v>5.0650419027788661E-4</v>
      </c>
      <c r="L247" s="5">
        <f t="shared" si="48"/>
        <v>5.442992515228959E-10</v>
      </c>
      <c r="M247" s="6">
        <f t="shared" si="46"/>
        <v>4.4617669642712862E-6</v>
      </c>
      <c r="N247">
        <f t="shared" si="47"/>
        <v>2.5799999999999998E-4</v>
      </c>
      <c r="O247">
        <f t="shared" si="55"/>
        <v>0.321648229848086</v>
      </c>
      <c r="P247">
        <f t="shared" si="49"/>
        <v>2.4193651637642648</v>
      </c>
      <c r="Q247">
        <f t="shared" si="50"/>
        <v>0.27535848888674724</v>
      </c>
      <c r="R247">
        <f t="shared" si="51"/>
        <v>0.2753584888867473</v>
      </c>
    </row>
    <row r="248" spans="6:18">
      <c r="F248">
        <f t="shared" si="56"/>
        <v>24.60000000000008</v>
      </c>
      <c r="G248">
        <f t="shared" si="44"/>
        <v>322.2268495642536</v>
      </c>
      <c r="H248">
        <f t="shared" si="52"/>
        <v>3.2164822984808596</v>
      </c>
      <c r="I248" s="4">
        <f t="shared" si="45"/>
        <v>3.1E-6</v>
      </c>
      <c r="J248" s="5">
        <f t="shared" si="53"/>
        <v>4.3613178294572952E-7</v>
      </c>
      <c r="K248" s="5">
        <f t="shared" si="54"/>
        <v>5.0681419027788662E-4</v>
      </c>
      <c r="L248" s="5">
        <f t="shared" si="48"/>
        <v>5.4529925939969133E-10</v>
      </c>
      <c r="M248" s="6">
        <f t="shared" si="46"/>
        <v>4.467230180786498E-6</v>
      </c>
      <c r="N248">
        <f t="shared" si="47"/>
        <v>2.5799999999999998E-4</v>
      </c>
      <c r="O248">
        <f t="shared" si="55"/>
        <v>0.321648229848086</v>
      </c>
      <c r="P248">
        <f t="shared" si="49"/>
        <v>2.4198268292414689</v>
      </c>
      <c r="Q248">
        <f t="shared" si="50"/>
        <v>0.2751990098056466</v>
      </c>
      <c r="R248">
        <f t="shared" si="51"/>
        <v>0.27519900980564665</v>
      </c>
    </row>
    <row r="249" spans="6:18">
      <c r="F249">
        <f t="shared" si="56"/>
        <v>24.700000000000081</v>
      </c>
      <c r="G249">
        <f t="shared" si="44"/>
        <v>322.2268495642536</v>
      </c>
      <c r="H249">
        <f t="shared" si="52"/>
        <v>3.2164822984808596</v>
      </c>
      <c r="I249" s="4">
        <f t="shared" si="45"/>
        <v>3.1E-6</v>
      </c>
      <c r="J249" s="5">
        <f t="shared" si="53"/>
        <v>4.3613178294572952E-7</v>
      </c>
      <c r="K249" s="5">
        <f t="shared" si="54"/>
        <v>5.0712419027788662E-4</v>
      </c>
      <c r="L249" s="5">
        <f t="shared" si="48"/>
        <v>5.4630049136272006E-10</v>
      </c>
      <c r="M249" s="6">
        <f t="shared" si="46"/>
        <v>4.4726967399769311E-6</v>
      </c>
      <c r="N249">
        <f t="shared" si="47"/>
        <v>2.5799999999999998E-4</v>
      </c>
      <c r="O249">
        <f t="shared" si="55"/>
        <v>0.321648229848086</v>
      </c>
      <c r="P249">
        <f t="shared" si="49"/>
        <v>2.4202873651820447</v>
      </c>
      <c r="Q249">
        <f t="shared" si="50"/>
        <v>0.27503992091500307</v>
      </c>
      <c r="R249">
        <f t="shared" si="51"/>
        <v>0.27503992091500312</v>
      </c>
    </row>
    <row r="250" spans="6:18">
      <c r="F250">
        <f t="shared" si="56"/>
        <v>24.800000000000082</v>
      </c>
      <c r="G250">
        <f t="shared" si="44"/>
        <v>322.2268495642536</v>
      </c>
      <c r="H250">
        <f t="shared" si="52"/>
        <v>3.2164822984808596</v>
      </c>
      <c r="I250" s="4">
        <f t="shared" si="45"/>
        <v>3.1E-6</v>
      </c>
      <c r="J250" s="5">
        <f t="shared" si="53"/>
        <v>4.3613178294572952E-7</v>
      </c>
      <c r="K250" s="5">
        <f t="shared" si="54"/>
        <v>5.0743419027788662E-4</v>
      </c>
      <c r="L250" s="5">
        <f t="shared" si="48"/>
        <v>5.4730294816071104E-10</v>
      </c>
      <c r="M250" s="6">
        <f t="shared" si="46"/>
        <v>4.478166641842582E-6</v>
      </c>
      <c r="N250">
        <f t="shared" si="47"/>
        <v>2.5799999999999998E-4</v>
      </c>
      <c r="O250">
        <f t="shared" si="55"/>
        <v>0.321648229848086</v>
      </c>
      <c r="P250">
        <f t="shared" si="49"/>
        <v>2.4207467750383653</v>
      </c>
      <c r="Q250">
        <f t="shared" si="50"/>
        <v>0.27488122102221879</v>
      </c>
      <c r="R250">
        <f t="shared" si="51"/>
        <v>0.27488122102221885</v>
      </c>
    </row>
    <row r="251" spans="6:18">
      <c r="F251">
        <f t="shared" si="56"/>
        <v>24.900000000000084</v>
      </c>
      <c r="G251">
        <f t="shared" si="44"/>
        <v>322.2268495642536</v>
      </c>
      <c r="H251">
        <f t="shared" si="52"/>
        <v>3.2164822984808596</v>
      </c>
      <c r="I251" s="4">
        <f t="shared" si="45"/>
        <v>3.1E-6</v>
      </c>
      <c r="J251" s="5">
        <f t="shared" si="53"/>
        <v>4.3613178294572952E-7</v>
      </c>
      <c r="K251" s="5">
        <f t="shared" si="54"/>
        <v>5.0774419027788662E-4</v>
      </c>
      <c r="L251" s="5">
        <f t="shared" si="48"/>
        <v>5.4830663054239393E-10</v>
      </c>
      <c r="M251" s="6">
        <f t="shared" si="46"/>
        <v>4.4836398863834508E-6</v>
      </c>
      <c r="N251">
        <f t="shared" si="47"/>
        <v>2.5799999999999998E-4</v>
      </c>
      <c r="O251">
        <f t="shared" si="55"/>
        <v>0.321648229848086</v>
      </c>
      <c r="P251">
        <f t="shared" si="49"/>
        <v>2.4212050622501482</v>
      </c>
      <c r="Q251">
        <f t="shared" si="50"/>
        <v>0.27472290893906742</v>
      </c>
      <c r="R251">
        <f t="shared" si="51"/>
        <v>0.27472290893906748</v>
      </c>
    </row>
    <row r="252" spans="6:18">
      <c r="F252">
        <f t="shared" si="56"/>
        <v>25.000000000000085</v>
      </c>
      <c r="G252">
        <f t="shared" si="44"/>
        <v>322.2268495642536</v>
      </c>
      <c r="H252">
        <f t="shared" si="52"/>
        <v>3.2164822984808596</v>
      </c>
      <c r="I252" s="4">
        <f t="shared" si="45"/>
        <v>3.1E-6</v>
      </c>
      <c r="J252" s="5">
        <f t="shared" si="53"/>
        <v>4.3613178294572952E-7</v>
      </c>
      <c r="K252" s="5">
        <f t="shared" si="54"/>
        <v>5.0805419027788663E-4</v>
      </c>
      <c r="L252" s="5">
        <f t="shared" si="48"/>
        <v>5.493115392564984E-10</v>
      </c>
      <c r="M252" s="6">
        <f t="shared" si="46"/>
        <v>4.4891164735995399E-6</v>
      </c>
      <c r="N252">
        <f t="shared" si="47"/>
        <v>2.5799999999999998E-4</v>
      </c>
      <c r="O252">
        <f t="shared" si="55"/>
        <v>0.321648229848086</v>
      </c>
      <c r="P252">
        <f t="shared" si="49"/>
        <v>2.4216622302445105</v>
      </c>
      <c r="Q252">
        <f t="shared" si="50"/>
        <v>0.27456498348167535</v>
      </c>
      <c r="R252">
        <f t="shared" si="51"/>
        <v>0.27456498348167541</v>
      </c>
    </row>
    <row r="253" spans="6:18">
      <c r="F253">
        <f t="shared" si="56"/>
        <v>25.100000000000087</v>
      </c>
      <c r="G253">
        <f t="shared" si="44"/>
        <v>322.2268495642536</v>
      </c>
      <c r="H253">
        <f t="shared" si="52"/>
        <v>3.2164822984808596</v>
      </c>
      <c r="I253" s="4">
        <f t="shared" si="45"/>
        <v>3.1E-6</v>
      </c>
      <c r="J253" s="5">
        <f t="shared" si="53"/>
        <v>4.3613178294572952E-7</v>
      </c>
      <c r="K253" s="5">
        <f t="shared" si="54"/>
        <v>5.0836419027788663E-4</v>
      </c>
      <c r="L253" s="5">
        <f t="shared" si="48"/>
        <v>5.5031767505175349E-10</v>
      </c>
      <c r="M253" s="6">
        <f t="shared" si="46"/>
        <v>4.4945964034908453E-6</v>
      </c>
      <c r="N253">
        <f t="shared" si="47"/>
        <v>2.5799999999999998E-4</v>
      </c>
      <c r="O253">
        <f t="shared" si="55"/>
        <v>0.321648229848086</v>
      </c>
      <c r="P253">
        <f t="shared" si="49"/>
        <v>2.422118282436025</v>
      </c>
      <c r="Q253">
        <f t="shared" si="50"/>
        <v>0.27440744347050322</v>
      </c>
      <c r="R253">
        <f t="shared" si="51"/>
        <v>0.27440744347050328</v>
      </c>
    </row>
    <row r="254" spans="6:18">
      <c r="F254">
        <f t="shared" si="56"/>
        <v>25.200000000000088</v>
      </c>
      <c r="G254">
        <f t="shared" si="44"/>
        <v>322.2268495642536</v>
      </c>
      <c r="H254">
        <f t="shared" si="52"/>
        <v>3.2164822984808596</v>
      </c>
      <c r="I254" s="4">
        <f t="shared" si="45"/>
        <v>3.1E-6</v>
      </c>
      <c r="J254" s="5">
        <f t="shared" si="53"/>
        <v>4.3613178294572952E-7</v>
      </c>
      <c r="K254" s="5">
        <f t="shared" si="54"/>
        <v>5.0867419027788663E-4</v>
      </c>
      <c r="L254" s="5">
        <f t="shared" si="48"/>
        <v>5.5132503867688917E-10</v>
      </c>
      <c r="M254" s="6">
        <f t="shared" si="46"/>
        <v>4.5000796760573711E-6</v>
      </c>
      <c r="N254">
        <f t="shared" si="47"/>
        <v>2.5799999999999998E-4</v>
      </c>
      <c r="O254">
        <f t="shared" si="55"/>
        <v>0.321648229848086</v>
      </c>
      <c r="P254">
        <f t="shared" si="49"/>
        <v>2.4225732222267671</v>
      </c>
      <c r="Q254">
        <f t="shared" si="50"/>
        <v>0.27425028773032734</v>
      </c>
      <c r="R254">
        <f t="shared" si="51"/>
        <v>0.27425028773032739</v>
      </c>
    </row>
    <row r="255" spans="6:18">
      <c r="F255">
        <f t="shared" si="56"/>
        <v>25.30000000000009</v>
      </c>
      <c r="G255">
        <f t="shared" si="44"/>
        <v>322.2268495642536</v>
      </c>
      <c r="H255">
        <f t="shared" si="52"/>
        <v>3.2164822984808596</v>
      </c>
      <c r="I255" s="4">
        <f t="shared" si="45"/>
        <v>3.1E-6</v>
      </c>
      <c r="J255" s="5">
        <f t="shared" si="53"/>
        <v>4.3613178294572952E-7</v>
      </c>
      <c r="K255" s="5">
        <f t="shared" si="54"/>
        <v>5.0898419027788663E-4</v>
      </c>
      <c r="L255" s="5">
        <f t="shared" si="48"/>
        <v>5.5233363088063482E-10</v>
      </c>
      <c r="M255" s="6">
        <f t="shared" si="46"/>
        <v>4.5055662912991165E-6</v>
      </c>
      <c r="N255">
        <f t="shared" si="47"/>
        <v>2.5799999999999998E-4</v>
      </c>
      <c r="O255">
        <f t="shared" si="55"/>
        <v>0.321648229848086</v>
      </c>
      <c r="P255">
        <f t="shared" si="49"/>
        <v>2.423027053006376</v>
      </c>
      <c r="Q255">
        <f t="shared" si="50"/>
        <v>0.27409351509022128</v>
      </c>
      <c r="R255">
        <f t="shared" si="51"/>
        <v>0.27409351509022134</v>
      </c>
    </row>
    <row r="256" spans="6:18">
      <c r="F256">
        <f t="shared" si="56"/>
        <v>25.400000000000091</v>
      </c>
      <c r="G256">
        <f t="shared" si="44"/>
        <v>322.2268495642536</v>
      </c>
      <c r="H256">
        <f t="shared" si="52"/>
        <v>3.2164822984808596</v>
      </c>
      <c r="I256" s="4">
        <f t="shared" si="45"/>
        <v>3.1E-6</v>
      </c>
      <c r="J256" s="5">
        <f t="shared" si="53"/>
        <v>4.3613178294572952E-7</v>
      </c>
      <c r="K256" s="5">
        <f t="shared" si="54"/>
        <v>5.0929419027788663E-4</v>
      </c>
      <c r="L256" s="5">
        <f t="shared" si="48"/>
        <v>5.5334345241171966E-10</v>
      </c>
      <c r="M256" s="6">
        <f t="shared" si="46"/>
        <v>4.5110562492160788E-6</v>
      </c>
      <c r="N256">
        <f t="shared" si="47"/>
        <v>2.5799999999999998E-4</v>
      </c>
      <c r="O256">
        <f t="shared" si="55"/>
        <v>0.321648229848086</v>
      </c>
      <c r="P256">
        <f t="shared" si="49"/>
        <v>2.4234797781521009</v>
      </c>
      <c r="Q256">
        <f t="shared" si="50"/>
        <v>0.27393712438353762</v>
      </c>
      <c r="R256">
        <f t="shared" si="51"/>
        <v>0.27393712438353768</v>
      </c>
    </row>
    <row r="257" spans="6:18">
      <c r="F257">
        <f t="shared" si="56"/>
        <v>25.500000000000092</v>
      </c>
      <c r="G257">
        <f t="shared" si="44"/>
        <v>322.2268495642536</v>
      </c>
      <c r="H257">
        <f t="shared" si="52"/>
        <v>3.2164822984808596</v>
      </c>
      <c r="I257" s="4">
        <f t="shared" si="45"/>
        <v>3.1E-6</v>
      </c>
      <c r="J257" s="5">
        <f t="shared" si="53"/>
        <v>4.3613178294572952E-7</v>
      </c>
      <c r="K257" s="5">
        <f t="shared" si="54"/>
        <v>5.0960419027788664E-4</v>
      </c>
      <c r="L257" s="5">
        <f t="shared" si="48"/>
        <v>5.543545040188737E-10</v>
      </c>
      <c r="M257" s="6">
        <f t="shared" si="46"/>
        <v>4.5165495498082625E-6</v>
      </c>
      <c r="N257">
        <f t="shared" si="47"/>
        <v>2.5799999999999998E-4</v>
      </c>
      <c r="O257">
        <f t="shared" si="55"/>
        <v>0.321648229848086</v>
      </c>
      <c r="P257">
        <f t="shared" si="49"/>
        <v>2.4239314010288604</v>
      </c>
      <c r="Q257">
        <f t="shared" si="50"/>
        <v>0.27378111444788961</v>
      </c>
      <c r="R257">
        <f t="shared" si="51"/>
        <v>0.27378111444788966</v>
      </c>
    </row>
    <row r="258" spans="6:18">
      <c r="F258">
        <f t="shared" si="56"/>
        <v>25.600000000000094</v>
      </c>
      <c r="G258">
        <f t="shared" ref="G258:G321" si="57">Tc+R_*F258</f>
        <v>322.2268495642536</v>
      </c>
      <c r="H258">
        <f t="shared" si="52"/>
        <v>3.2164822984808596</v>
      </c>
      <c r="I258" s="4">
        <f t="shared" ref="I258:I321" si="58">we</f>
        <v>3.1E-6</v>
      </c>
      <c r="J258" s="5">
        <f t="shared" si="53"/>
        <v>4.3613178294572952E-7</v>
      </c>
      <c r="K258" s="5">
        <f t="shared" si="54"/>
        <v>5.0991419027788664E-4</v>
      </c>
      <c r="L258" s="5">
        <f t="shared" si="48"/>
        <v>5.5536678645082585E-10</v>
      </c>
      <c r="M258" s="6">
        <f t="shared" ref="M258:M321" si="59">f2_*f3_/f1_/K258*L258</f>
        <v>4.5220461930756632E-6</v>
      </c>
      <c r="N258">
        <f t="shared" ref="N258:N321" si="60">del_dl</f>
        <v>2.5799999999999998E-4</v>
      </c>
      <c r="O258">
        <f t="shared" si="55"/>
        <v>0.321648229848086</v>
      </c>
      <c r="P258">
        <f t="shared" si="49"/>
        <v>2.4243819249892877</v>
      </c>
      <c r="Q258">
        <f t="shared" si="50"/>
        <v>0.27362548412513316</v>
      </c>
      <c r="R258">
        <f t="shared" si="51"/>
        <v>0.27362548412513321</v>
      </c>
    </row>
    <row r="259" spans="6:18">
      <c r="F259">
        <f t="shared" si="56"/>
        <v>25.700000000000095</v>
      </c>
      <c r="G259">
        <f t="shared" si="57"/>
        <v>322.2268495642536</v>
      </c>
      <c r="H259">
        <f t="shared" si="52"/>
        <v>3.2164822984808596</v>
      </c>
      <c r="I259" s="4">
        <f t="shared" si="58"/>
        <v>3.1E-6</v>
      </c>
      <c r="J259" s="5">
        <f t="shared" si="53"/>
        <v>4.3613178294572952E-7</v>
      </c>
      <c r="K259" s="5">
        <f t="shared" si="54"/>
        <v>5.1022419027788664E-4</v>
      </c>
      <c r="L259" s="5">
        <f t="shared" ref="L259:L322" si="61">K259^3*4/3*PI()</f>
        <v>5.56380300456306E-10</v>
      </c>
      <c r="M259" s="6">
        <f t="shared" si="59"/>
        <v>4.5275461790182834E-6</v>
      </c>
      <c r="N259">
        <f t="shared" si="60"/>
        <v>2.5799999999999998E-4</v>
      </c>
      <c r="O259">
        <f t="shared" si="55"/>
        <v>0.321648229848086</v>
      </c>
      <c r="P259">
        <f t="shared" ref="P259:P322" si="62">R259*O259+(1-R259)*H259</f>
        <v>2.42483135337379</v>
      </c>
      <c r="Q259">
        <f t="shared" ref="Q259:Q322" si="63">Q258+pl/ps*Dl/N258*((Tc-Tf)/ml-Co)/H258/(1-kpart)*M258*dt/L258-Q258*3/K258*we*dt</f>
        <v>0.27347023226134859</v>
      </c>
      <c r="R259">
        <f t="shared" ref="R259:R322" si="64">esidtGeral(R258,K258,MAX(I258,J258),pl,ps,kpart,H258,(H259-H258)/dt,M258,L258,Dl,N258,Co,dt)</f>
        <v>0.27347023226134864</v>
      </c>
    </row>
    <row r="260" spans="6:18">
      <c r="F260">
        <f t="shared" si="56"/>
        <v>25.800000000000097</v>
      </c>
      <c r="G260">
        <f t="shared" si="57"/>
        <v>322.2268495642536</v>
      </c>
      <c r="H260">
        <f t="shared" si="52"/>
        <v>3.2164822984808596</v>
      </c>
      <c r="I260" s="4">
        <f t="shared" si="58"/>
        <v>3.1E-6</v>
      </c>
      <c r="J260" s="5">
        <f t="shared" si="53"/>
        <v>4.3613178294572952E-7</v>
      </c>
      <c r="K260" s="5">
        <f t="shared" si="54"/>
        <v>5.1053419027788664E-4</v>
      </c>
      <c r="L260" s="5">
        <f t="shared" si="61"/>
        <v>5.5739504678404341E-10</v>
      </c>
      <c r="M260" s="6">
        <f t="shared" si="59"/>
        <v>4.5330495076361215E-6</v>
      </c>
      <c r="N260">
        <f t="shared" si="60"/>
        <v>2.5799999999999998E-4</v>
      </c>
      <c r="O260">
        <f t="shared" si="55"/>
        <v>0.321648229848086</v>
      </c>
      <c r="P260">
        <f t="shared" si="62"/>
        <v>2.425279689510595</v>
      </c>
      <c r="Q260">
        <f t="shared" si="63"/>
        <v>0.27331535770682286</v>
      </c>
      <c r="R260">
        <f t="shared" si="64"/>
        <v>0.27331535770682297</v>
      </c>
    </row>
    <row r="261" spans="6:18">
      <c r="F261">
        <f t="shared" si="56"/>
        <v>25.900000000000098</v>
      </c>
      <c r="G261">
        <f t="shared" si="57"/>
        <v>322.2268495642536</v>
      </c>
      <c r="H261">
        <f t="shared" si="52"/>
        <v>3.2164822984808596</v>
      </c>
      <c r="I261" s="4">
        <f t="shared" si="58"/>
        <v>3.1E-6</v>
      </c>
      <c r="J261" s="5">
        <f t="shared" si="53"/>
        <v>4.3613178294572952E-7</v>
      </c>
      <c r="K261" s="5">
        <f t="shared" si="54"/>
        <v>5.1084419027788664E-4</v>
      </c>
      <c r="L261" s="5">
        <f t="shared" si="61"/>
        <v>5.5841102618276773E-10</v>
      </c>
      <c r="M261" s="6">
        <f t="shared" si="59"/>
        <v>4.5385561789291783E-6</v>
      </c>
      <c r="N261">
        <f t="shared" si="60"/>
        <v>2.5799999999999998E-4</v>
      </c>
      <c r="O261">
        <f t="shared" si="55"/>
        <v>0.321648229848086</v>
      </c>
      <c r="P261">
        <f t="shared" si="62"/>
        <v>2.4257269367158067</v>
      </c>
      <c r="Q261">
        <f t="shared" si="63"/>
        <v>0.27316085931603168</v>
      </c>
      <c r="R261">
        <f t="shared" si="64"/>
        <v>0.27316085931603179</v>
      </c>
    </row>
    <row r="262" spans="6:18">
      <c r="F262">
        <f t="shared" si="56"/>
        <v>26.000000000000099</v>
      </c>
      <c r="G262">
        <f t="shared" si="57"/>
        <v>322.2268495642536</v>
      </c>
      <c r="H262">
        <f t="shared" si="52"/>
        <v>3.2164822984808596</v>
      </c>
      <c r="I262" s="4">
        <f t="shared" si="58"/>
        <v>3.1E-6</v>
      </c>
      <c r="J262" s="5">
        <f t="shared" si="53"/>
        <v>4.3613178294572952E-7</v>
      </c>
      <c r="K262" s="5">
        <f t="shared" si="54"/>
        <v>5.1115419027788665E-4</v>
      </c>
      <c r="L262" s="5">
        <f t="shared" si="61"/>
        <v>5.5942823940120852E-10</v>
      </c>
      <c r="M262" s="6">
        <f t="shared" si="59"/>
        <v>4.5440661928974547E-6</v>
      </c>
      <c r="N262">
        <f t="shared" si="60"/>
        <v>2.5799999999999998E-4</v>
      </c>
      <c r="O262">
        <f t="shared" si="55"/>
        <v>0.321648229848086</v>
      </c>
      <c r="P262">
        <f t="shared" si="62"/>
        <v>2.4261730982934528</v>
      </c>
      <c r="Q262">
        <f t="shared" si="63"/>
        <v>0.27300673594762154</v>
      </c>
      <c r="R262">
        <f t="shared" si="64"/>
        <v>0.27300673594762165</v>
      </c>
    </row>
    <row r="263" spans="6:18">
      <c r="F263">
        <f t="shared" si="56"/>
        <v>26.100000000000101</v>
      </c>
      <c r="G263">
        <f t="shared" si="57"/>
        <v>322.2268495642536</v>
      </c>
      <c r="H263">
        <f t="shared" si="52"/>
        <v>3.2164822984808596</v>
      </c>
      <c r="I263" s="4">
        <f t="shared" si="58"/>
        <v>3.1E-6</v>
      </c>
      <c r="J263" s="5">
        <f t="shared" si="53"/>
        <v>4.3613178294572952E-7</v>
      </c>
      <c r="K263" s="5">
        <f t="shared" si="54"/>
        <v>5.1146419027788665E-4</v>
      </c>
      <c r="L263" s="5">
        <f t="shared" si="61"/>
        <v>5.6044668718809505E-10</v>
      </c>
      <c r="M263" s="6">
        <f t="shared" si="59"/>
        <v>4.5495795495409498E-6</v>
      </c>
      <c r="N263">
        <f t="shared" si="60"/>
        <v>2.5799999999999998E-4</v>
      </c>
      <c r="O263">
        <f t="shared" si="55"/>
        <v>0.321648229848086</v>
      </c>
      <c r="P263">
        <f t="shared" si="62"/>
        <v>2.42661817753554</v>
      </c>
      <c r="Q263">
        <f t="shared" si="63"/>
        <v>0.27285298646439216</v>
      </c>
      <c r="R263">
        <f t="shared" si="64"/>
        <v>0.27285298646439227</v>
      </c>
    </row>
    <row r="264" spans="6:18">
      <c r="F264">
        <f t="shared" si="56"/>
        <v>26.200000000000102</v>
      </c>
      <c r="G264">
        <f t="shared" si="57"/>
        <v>322.2268495642536</v>
      </c>
      <c r="H264">
        <f t="shared" si="52"/>
        <v>3.2164822984808596</v>
      </c>
      <c r="I264" s="4">
        <f t="shared" si="58"/>
        <v>3.1E-6</v>
      </c>
      <c r="J264" s="5">
        <f t="shared" si="53"/>
        <v>4.3613178294572952E-7</v>
      </c>
      <c r="K264" s="5">
        <f t="shared" si="54"/>
        <v>5.1177419027788665E-4</v>
      </c>
      <c r="L264" s="5">
        <f t="shared" si="61"/>
        <v>5.6146637029215697E-10</v>
      </c>
      <c r="M264" s="6">
        <f t="shared" si="59"/>
        <v>4.5550962488596637E-6</v>
      </c>
      <c r="N264">
        <f t="shared" si="60"/>
        <v>2.5799999999999998E-4</v>
      </c>
      <c r="O264">
        <f t="shared" si="55"/>
        <v>0.321648229848086</v>
      </c>
      <c r="P264">
        <f t="shared" si="62"/>
        <v>2.4270621777221022</v>
      </c>
      <c r="Q264">
        <f t="shared" si="63"/>
        <v>0.27269960973327878</v>
      </c>
      <c r="R264">
        <f t="shared" si="64"/>
        <v>0.27269960973327895</v>
      </c>
    </row>
    <row r="265" spans="6:18">
      <c r="F265">
        <f t="shared" si="56"/>
        <v>26.300000000000104</v>
      </c>
      <c r="G265">
        <f t="shared" si="57"/>
        <v>322.2268495642536</v>
      </c>
      <c r="H265">
        <f t="shared" si="52"/>
        <v>3.2164822984808596</v>
      </c>
      <c r="I265" s="4">
        <f t="shared" si="58"/>
        <v>3.1E-6</v>
      </c>
      <c r="J265" s="5">
        <f t="shared" si="53"/>
        <v>4.3613178294572952E-7</v>
      </c>
      <c r="K265" s="5">
        <f t="shared" si="54"/>
        <v>5.1208419027788665E-4</v>
      </c>
      <c r="L265" s="5">
        <f t="shared" si="61"/>
        <v>5.6248728946212375E-10</v>
      </c>
      <c r="M265" s="6">
        <f t="shared" si="59"/>
        <v>4.5606162908535962E-6</v>
      </c>
      <c r="N265">
        <f t="shared" si="60"/>
        <v>2.5799999999999998E-4</v>
      </c>
      <c r="O265">
        <f t="shared" si="55"/>
        <v>0.321648229848086</v>
      </c>
      <c r="P265">
        <f t="shared" si="62"/>
        <v>2.4275051021212533</v>
      </c>
      <c r="Q265">
        <f t="shared" si="63"/>
        <v>0.27254660462533475</v>
      </c>
      <c r="R265">
        <f t="shared" si="64"/>
        <v>0.27254660462533498</v>
      </c>
    </row>
    <row r="266" spans="6:18">
      <c r="F266">
        <f t="shared" si="56"/>
        <v>26.400000000000105</v>
      </c>
      <c r="G266">
        <f t="shared" si="57"/>
        <v>322.2268495642536</v>
      </c>
      <c r="H266">
        <f t="shared" si="52"/>
        <v>3.2164822984808596</v>
      </c>
      <c r="I266" s="4">
        <f t="shared" si="58"/>
        <v>3.1E-6</v>
      </c>
      <c r="J266" s="5">
        <f t="shared" si="53"/>
        <v>4.3613178294572952E-7</v>
      </c>
      <c r="K266" s="5">
        <f t="shared" si="54"/>
        <v>5.1239419027788665E-4</v>
      </c>
      <c r="L266" s="5">
        <f t="shared" si="61"/>
        <v>5.6350944544672464E-10</v>
      </c>
      <c r="M266" s="6">
        <f t="shared" si="59"/>
        <v>4.5661396755227458E-6</v>
      </c>
      <c r="N266">
        <f t="shared" si="60"/>
        <v>2.5799999999999998E-4</v>
      </c>
      <c r="O266">
        <f t="shared" si="55"/>
        <v>0.321648229848086</v>
      </c>
      <c r="P266">
        <f t="shared" si="62"/>
        <v>2.4279469539892355</v>
      </c>
      <c r="Q266">
        <f t="shared" si="63"/>
        <v>0.27239397001571403</v>
      </c>
      <c r="R266">
        <f t="shared" si="64"/>
        <v>0.27239397001571425</v>
      </c>
    </row>
    <row r="267" spans="6:18">
      <c r="F267">
        <f t="shared" si="56"/>
        <v>26.500000000000107</v>
      </c>
      <c r="G267">
        <f t="shared" si="57"/>
        <v>322.2268495642536</v>
      </c>
      <c r="H267">
        <f t="shared" si="52"/>
        <v>3.2164822984808596</v>
      </c>
      <c r="I267" s="4">
        <f t="shared" si="58"/>
        <v>3.1E-6</v>
      </c>
      <c r="J267" s="5">
        <f t="shared" si="53"/>
        <v>4.3613178294572952E-7</v>
      </c>
      <c r="K267" s="5">
        <f t="shared" si="54"/>
        <v>5.1270419027788666E-4</v>
      </c>
      <c r="L267" s="5">
        <f t="shared" si="61"/>
        <v>5.6453283899468971E-10</v>
      </c>
      <c r="M267" s="6">
        <f t="shared" si="59"/>
        <v>4.5716664028671175E-6</v>
      </c>
      <c r="N267">
        <f t="shared" si="60"/>
        <v>2.5799999999999998E-4</v>
      </c>
      <c r="O267">
        <f t="shared" si="55"/>
        <v>0.321648229848086</v>
      </c>
      <c r="P267">
        <f t="shared" si="62"/>
        <v>2.4283877365704729</v>
      </c>
      <c r="Q267">
        <f t="shared" si="63"/>
        <v>0.27224170478365356</v>
      </c>
      <c r="R267">
        <f t="shared" si="64"/>
        <v>0.27224170478365384</v>
      </c>
    </row>
    <row r="268" spans="6:18">
      <c r="F268">
        <f t="shared" si="56"/>
        <v>26.600000000000108</v>
      </c>
      <c r="G268">
        <f t="shared" si="57"/>
        <v>322.2268495642536</v>
      </c>
      <c r="H268">
        <f t="shared" si="52"/>
        <v>3.2164822984808596</v>
      </c>
      <c r="I268" s="4">
        <f t="shared" si="58"/>
        <v>3.1E-6</v>
      </c>
      <c r="J268" s="5">
        <f t="shared" si="53"/>
        <v>4.3613178294572952E-7</v>
      </c>
      <c r="K268" s="5">
        <f t="shared" si="54"/>
        <v>5.1301419027788666E-4</v>
      </c>
      <c r="L268" s="5">
        <f t="shared" si="61"/>
        <v>5.6555747085474781E-10</v>
      </c>
      <c r="M268" s="6">
        <f t="shared" si="59"/>
        <v>4.5771964728867053E-6</v>
      </c>
      <c r="N268">
        <f t="shared" si="60"/>
        <v>2.5799999999999998E-4</v>
      </c>
      <c r="O268">
        <f t="shared" si="55"/>
        <v>0.321648229848086</v>
      </c>
      <c r="P268">
        <f t="shared" si="62"/>
        <v>2.4288274530976159</v>
      </c>
      <c r="Q268">
        <f t="shared" si="63"/>
        <v>0.27208980781245645</v>
      </c>
      <c r="R268">
        <f t="shared" si="64"/>
        <v>0.27208980781245679</v>
      </c>
    </row>
    <row r="269" spans="6:18">
      <c r="F269">
        <f t="shared" si="56"/>
        <v>26.700000000000109</v>
      </c>
      <c r="G269">
        <f t="shared" si="57"/>
        <v>322.2268495642536</v>
      </c>
      <c r="H269">
        <f t="shared" si="52"/>
        <v>3.2164822984808596</v>
      </c>
      <c r="I269" s="4">
        <f t="shared" si="58"/>
        <v>3.1E-6</v>
      </c>
      <c r="J269" s="5">
        <f t="shared" si="53"/>
        <v>4.3613178294572952E-7</v>
      </c>
      <c r="K269" s="5">
        <f t="shared" si="54"/>
        <v>5.1332419027788666E-4</v>
      </c>
      <c r="L269" s="5">
        <f t="shared" si="61"/>
        <v>5.6658334177562902E-10</v>
      </c>
      <c r="M269" s="6">
        <f t="shared" si="59"/>
        <v>4.5827298855815144E-6</v>
      </c>
      <c r="N269">
        <f t="shared" si="60"/>
        <v>2.5799999999999998E-4</v>
      </c>
      <c r="O269">
        <f t="shared" si="55"/>
        <v>0.321648229848086</v>
      </c>
      <c r="P269">
        <f t="shared" si="62"/>
        <v>2.4292661067915984</v>
      </c>
      <c r="Q269">
        <f t="shared" si="63"/>
        <v>0.27193827798947445</v>
      </c>
      <c r="R269">
        <f t="shared" si="64"/>
        <v>0.27193827798947479</v>
      </c>
    </row>
    <row r="270" spans="6:18">
      <c r="F270">
        <f t="shared" si="56"/>
        <v>26.800000000000111</v>
      </c>
      <c r="G270">
        <f t="shared" si="57"/>
        <v>322.2268495642536</v>
      </c>
      <c r="H270">
        <f t="shared" si="52"/>
        <v>3.2164822984808596</v>
      </c>
      <c r="I270" s="4">
        <f t="shared" si="58"/>
        <v>3.1E-6</v>
      </c>
      <c r="J270" s="5">
        <f t="shared" si="53"/>
        <v>4.3613178294572952E-7</v>
      </c>
      <c r="K270" s="5">
        <f t="shared" si="54"/>
        <v>5.1363419027788666E-4</v>
      </c>
      <c r="L270" s="5">
        <f t="shared" si="61"/>
        <v>5.6761045250606227E-10</v>
      </c>
      <c r="M270" s="6">
        <f t="shared" si="59"/>
        <v>4.5882666409515397E-6</v>
      </c>
      <c r="N270">
        <f t="shared" si="60"/>
        <v>2.5799999999999998E-4</v>
      </c>
      <c r="O270">
        <f t="shared" si="55"/>
        <v>0.321648229848086</v>
      </c>
      <c r="P270">
        <f t="shared" si="62"/>
        <v>2.4297037008616802</v>
      </c>
      <c r="Q270">
        <f t="shared" si="63"/>
        <v>0.27178711420609097</v>
      </c>
      <c r="R270">
        <f t="shared" si="64"/>
        <v>0.27178711420609131</v>
      </c>
    </row>
    <row r="271" spans="6:18">
      <c r="F271">
        <f t="shared" si="56"/>
        <v>26.900000000000112</v>
      </c>
      <c r="G271">
        <f t="shared" si="57"/>
        <v>322.2268495642536</v>
      </c>
      <c r="H271">
        <f t="shared" si="52"/>
        <v>3.2164822984808596</v>
      </c>
      <c r="I271" s="4">
        <f t="shared" si="58"/>
        <v>3.1E-6</v>
      </c>
      <c r="J271" s="5">
        <f t="shared" si="53"/>
        <v>4.3613178294572952E-7</v>
      </c>
      <c r="K271" s="5">
        <f t="shared" si="54"/>
        <v>5.1394419027788667E-4</v>
      </c>
      <c r="L271" s="5">
        <f t="shared" si="61"/>
        <v>5.6863880379477754E-10</v>
      </c>
      <c r="M271" s="6">
        <f t="shared" si="59"/>
        <v>4.5938067389967863E-6</v>
      </c>
      <c r="N271">
        <f t="shared" si="60"/>
        <v>2.5799999999999998E-4</v>
      </c>
      <c r="O271">
        <f t="shared" si="55"/>
        <v>0.321648229848086</v>
      </c>
      <c r="P271">
        <f t="shared" si="62"/>
        <v>2.4301402385055018</v>
      </c>
      <c r="Q271">
        <f t="shared" si="63"/>
        <v>0.27163631535770388</v>
      </c>
      <c r="R271">
        <f t="shared" si="64"/>
        <v>0.27163631535770422</v>
      </c>
    </row>
    <row r="272" spans="6:18">
      <c r="F272">
        <f t="shared" si="56"/>
        <v>27.000000000000114</v>
      </c>
      <c r="G272">
        <f t="shared" si="57"/>
        <v>322.2268495642536</v>
      </c>
      <c r="H272">
        <f t="shared" si="52"/>
        <v>3.2164822984808596</v>
      </c>
      <c r="I272" s="4">
        <f t="shared" si="58"/>
        <v>3.1E-6</v>
      </c>
      <c r="J272" s="5">
        <f t="shared" si="53"/>
        <v>4.3613178294572952E-7</v>
      </c>
      <c r="K272" s="5">
        <f t="shared" si="54"/>
        <v>5.1425419027788667E-4</v>
      </c>
      <c r="L272" s="5">
        <f t="shared" si="61"/>
        <v>5.6966839639050389E-10</v>
      </c>
      <c r="M272" s="6">
        <f t="shared" si="59"/>
        <v>4.599350179717249E-6</v>
      </c>
      <c r="N272">
        <f t="shared" si="60"/>
        <v>2.5799999999999998E-4</v>
      </c>
      <c r="O272">
        <f t="shared" si="55"/>
        <v>0.321648229848086</v>
      </c>
      <c r="P272">
        <f t="shared" si="62"/>
        <v>2.4305757229091296</v>
      </c>
      <c r="Q272">
        <f t="shared" si="63"/>
        <v>0.2714858803437088</v>
      </c>
      <c r="R272">
        <f t="shared" si="64"/>
        <v>0.27148588034370918</v>
      </c>
    </row>
    <row r="273" spans="6:18">
      <c r="F273">
        <f t="shared" si="56"/>
        <v>27.100000000000115</v>
      </c>
      <c r="G273">
        <f t="shared" si="57"/>
        <v>322.2268495642536</v>
      </c>
      <c r="H273">
        <f t="shared" si="52"/>
        <v>3.2164822984808596</v>
      </c>
      <c r="I273" s="4">
        <f t="shared" si="58"/>
        <v>3.1E-6</v>
      </c>
      <c r="J273" s="5">
        <f t="shared" si="53"/>
        <v>4.3613178294572952E-7</v>
      </c>
      <c r="K273" s="5">
        <f t="shared" si="54"/>
        <v>5.1456419027788667E-4</v>
      </c>
      <c r="L273" s="5">
        <f t="shared" si="61"/>
        <v>5.7069923104197128E-10</v>
      </c>
      <c r="M273" s="6">
        <f t="shared" si="59"/>
        <v>4.6048969631129322E-6</v>
      </c>
      <c r="N273">
        <f t="shared" si="60"/>
        <v>2.5799999999999998E-4</v>
      </c>
      <c r="O273">
        <f t="shared" si="55"/>
        <v>0.321648229848086</v>
      </c>
      <c r="P273">
        <f t="shared" si="62"/>
        <v>2.4310101572471079</v>
      </c>
      <c r="Q273">
        <f t="shared" si="63"/>
        <v>0.27133580806748209</v>
      </c>
      <c r="R273">
        <f t="shared" si="64"/>
        <v>0.27133580806748248</v>
      </c>
    </row>
    <row r="274" spans="6:18">
      <c r="F274">
        <f t="shared" si="56"/>
        <v>27.200000000000117</v>
      </c>
      <c r="G274">
        <f t="shared" si="57"/>
        <v>322.2268495642536</v>
      </c>
      <c r="H274">
        <f t="shared" si="52"/>
        <v>3.2164822984808596</v>
      </c>
      <c r="I274" s="4">
        <f t="shared" si="58"/>
        <v>3.1E-6</v>
      </c>
      <c r="J274" s="5">
        <f t="shared" si="53"/>
        <v>4.3613178294572952E-7</v>
      </c>
      <c r="K274" s="5">
        <f t="shared" si="54"/>
        <v>5.1487419027788667E-4</v>
      </c>
      <c r="L274" s="5">
        <f t="shared" si="61"/>
        <v>5.7173130849790866E-10</v>
      </c>
      <c r="M274" s="6">
        <f t="shared" si="59"/>
        <v>4.6104470891838332E-6</v>
      </c>
      <c r="N274">
        <f t="shared" si="60"/>
        <v>2.5799999999999998E-4</v>
      </c>
      <c r="O274">
        <f t="shared" si="55"/>
        <v>0.321648229848086</v>
      </c>
      <c r="P274">
        <f t="shared" si="62"/>
        <v>2.4314435446825047</v>
      </c>
      <c r="Q274">
        <f t="shared" si="63"/>
        <v>0.27118609743636413</v>
      </c>
      <c r="R274">
        <f t="shared" si="64"/>
        <v>0.27118609743636446</v>
      </c>
    </row>
    <row r="275" spans="6:18">
      <c r="F275">
        <f t="shared" si="56"/>
        <v>27.300000000000118</v>
      </c>
      <c r="G275">
        <f t="shared" si="57"/>
        <v>322.2268495642536</v>
      </c>
      <c r="H275">
        <f t="shared" ref="H275:H338" si="65">(G275-Tf)/ml</f>
        <v>3.2164822984808596</v>
      </c>
      <c r="I275" s="4">
        <f t="shared" si="58"/>
        <v>3.1E-6</v>
      </c>
      <c r="J275" s="5">
        <f t="shared" ref="J275:J338" si="66">Glob(H275,N275,Dl,Co,kpart)</f>
        <v>4.3613178294572952E-7</v>
      </c>
      <c r="K275" s="5">
        <f t="shared" ref="K275:K338" si="67">I274*dt+K274</f>
        <v>5.1518419027788667E-4</v>
      </c>
      <c r="L275" s="5">
        <f t="shared" si="61"/>
        <v>5.727646295070462E-10</v>
      </c>
      <c r="M275" s="6">
        <f t="shared" si="59"/>
        <v>4.6160005579299555E-6</v>
      </c>
      <c r="N275">
        <f t="shared" si="60"/>
        <v>2.5799999999999998E-4</v>
      </c>
      <c r="O275">
        <f t="shared" ref="O275:O338" si="68">O274+(kpart*H274-O274)/L274/R274*(L274*(R275-R274)+R274*MAX(I274,J274)*M274*dt)</f>
        <v>0.321648229848086</v>
      </c>
      <c r="P275">
        <f t="shared" si="62"/>
        <v>2.431875888366962</v>
      </c>
      <c r="Q275">
        <f t="shared" si="63"/>
        <v>0.2710367473616424</v>
      </c>
      <c r="R275">
        <f t="shared" si="64"/>
        <v>0.27103674736164274</v>
      </c>
    </row>
    <row r="276" spans="6:18">
      <c r="F276">
        <f t="shared" si="56"/>
        <v>27.400000000000119</v>
      </c>
      <c r="G276">
        <f t="shared" si="57"/>
        <v>322.2268495642536</v>
      </c>
      <c r="H276">
        <f t="shared" si="65"/>
        <v>3.2164822984808596</v>
      </c>
      <c r="I276" s="4">
        <f t="shared" si="58"/>
        <v>3.1E-6</v>
      </c>
      <c r="J276" s="5">
        <f t="shared" si="66"/>
        <v>4.3613178294572952E-7</v>
      </c>
      <c r="K276" s="5">
        <f t="shared" si="67"/>
        <v>5.1549419027788668E-4</v>
      </c>
      <c r="L276" s="5">
        <f t="shared" si="61"/>
        <v>5.7379919481811276E-10</v>
      </c>
      <c r="M276" s="6">
        <f t="shared" si="59"/>
        <v>4.621557369351294E-6</v>
      </c>
      <c r="N276">
        <f t="shared" si="60"/>
        <v>2.5799999999999998E-4</v>
      </c>
      <c r="O276">
        <f t="shared" si="68"/>
        <v>0.321648229848086</v>
      </c>
      <c r="P276">
        <f t="shared" si="62"/>
        <v>2.432307191440743</v>
      </c>
      <c r="Q276">
        <f t="shared" si="63"/>
        <v>0.27088775675853521</v>
      </c>
      <c r="R276">
        <f t="shared" si="64"/>
        <v>0.27088775675853555</v>
      </c>
    </row>
    <row r="277" spans="6:18">
      <c r="F277">
        <f t="shared" si="56"/>
        <v>27.500000000000121</v>
      </c>
      <c r="G277">
        <f t="shared" si="57"/>
        <v>322.2268495642536</v>
      </c>
      <c r="H277">
        <f t="shared" si="65"/>
        <v>3.2164822984808596</v>
      </c>
      <c r="I277" s="4">
        <f t="shared" si="58"/>
        <v>3.1E-6</v>
      </c>
      <c r="J277" s="5">
        <f t="shared" si="66"/>
        <v>4.3613178294572952E-7</v>
      </c>
      <c r="K277" s="5">
        <f t="shared" si="67"/>
        <v>5.1580419027788668E-4</v>
      </c>
      <c r="L277" s="5">
        <f t="shared" si="61"/>
        <v>5.7483500517983809E-10</v>
      </c>
      <c r="M277" s="6">
        <f t="shared" si="59"/>
        <v>4.627117523447852E-6</v>
      </c>
      <c r="N277">
        <f t="shared" si="60"/>
        <v>2.5799999999999998E-4</v>
      </c>
      <c r="O277">
        <f t="shared" si="68"/>
        <v>0.321648229848086</v>
      </c>
      <c r="P277">
        <f t="shared" si="62"/>
        <v>2.43273745703278</v>
      </c>
      <c r="Q277">
        <f t="shared" si="63"/>
        <v>0.27073912454617488</v>
      </c>
      <c r="R277">
        <f t="shared" si="64"/>
        <v>0.27073912454617521</v>
      </c>
    </row>
    <row r="278" spans="6:18">
      <c r="F278">
        <f t="shared" si="56"/>
        <v>27.600000000000122</v>
      </c>
      <c r="G278">
        <f t="shared" si="57"/>
        <v>322.2268495642536</v>
      </c>
      <c r="H278">
        <f t="shared" si="65"/>
        <v>3.2164822984808596</v>
      </c>
      <c r="I278" s="4">
        <f t="shared" si="58"/>
        <v>3.1E-6</v>
      </c>
      <c r="J278" s="5">
        <f t="shared" si="66"/>
        <v>4.3613178294572952E-7</v>
      </c>
      <c r="K278" s="5">
        <f t="shared" si="67"/>
        <v>5.1611419027788668E-4</v>
      </c>
      <c r="L278" s="5">
        <f t="shared" si="61"/>
        <v>5.7587206134095167E-10</v>
      </c>
      <c r="M278" s="6">
        <f t="shared" si="59"/>
        <v>4.6326810202196279E-6</v>
      </c>
      <c r="N278">
        <f t="shared" si="60"/>
        <v>2.5799999999999998E-4</v>
      </c>
      <c r="O278">
        <f t="shared" si="68"/>
        <v>0.321648229848086</v>
      </c>
      <c r="P278">
        <f t="shared" si="62"/>
        <v>2.4331666882607226</v>
      </c>
      <c r="Q278">
        <f t="shared" si="63"/>
        <v>0.27059084964759134</v>
      </c>
      <c r="R278">
        <f t="shared" si="64"/>
        <v>0.27059084964759172</v>
      </c>
    </row>
    <row r="279" spans="6:18">
      <c r="F279">
        <f t="shared" si="56"/>
        <v>27.700000000000124</v>
      </c>
      <c r="G279">
        <f t="shared" si="57"/>
        <v>322.2268495642536</v>
      </c>
      <c r="H279">
        <f t="shared" si="65"/>
        <v>3.2164822984808596</v>
      </c>
      <c r="I279" s="4">
        <f t="shared" si="58"/>
        <v>3.1E-6</v>
      </c>
      <c r="J279" s="5">
        <f t="shared" si="66"/>
        <v>4.3613178294572952E-7</v>
      </c>
      <c r="K279" s="5">
        <f t="shared" si="67"/>
        <v>5.1642419027788668E-4</v>
      </c>
      <c r="L279" s="5">
        <f t="shared" si="61"/>
        <v>5.7691036405018314E-10</v>
      </c>
      <c r="M279" s="6">
        <f t="shared" si="59"/>
        <v>4.6382478596666251E-6</v>
      </c>
      <c r="N279">
        <f t="shared" si="60"/>
        <v>2.5799999999999998E-4</v>
      </c>
      <c r="O279">
        <f t="shared" si="68"/>
        <v>0.321648229848086</v>
      </c>
      <c r="P279">
        <f t="shared" si="62"/>
        <v>2.4335948882309846</v>
      </c>
      <c r="Q279">
        <f t="shared" si="63"/>
        <v>0.27044293098969585</v>
      </c>
      <c r="R279">
        <f t="shared" si="64"/>
        <v>0.27044293098969624</v>
      </c>
    </row>
    <row r="280" spans="6:18">
      <c r="F280">
        <f t="shared" si="56"/>
        <v>27.800000000000125</v>
      </c>
      <c r="G280">
        <f t="shared" si="57"/>
        <v>322.2268495642536</v>
      </c>
      <c r="H280">
        <f t="shared" si="65"/>
        <v>3.2164822984808596</v>
      </c>
      <c r="I280" s="4">
        <f t="shared" si="58"/>
        <v>3.1E-6</v>
      </c>
      <c r="J280" s="5">
        <f t="shared" si="66"/>
        <v>4.3613178294572952E-7</v>
      </c>
      <c r="K280" s="5">
        <f t="shared" si="67"/>
        <v>5.1673419027788668E-4</v>
      </c>
      <c r="L280" s="5">
        <f t="shared" si="61"/>
        <v>5.7794991405626177E-10</v>
      </c>
      <c r="M280" s="6">
        <f t="shared" si="59"/>
        <v>4.6438180417888393E-6</v>
      </c>
      <c r="N280">
        <f t="shared" si="60"/>
        <v>2.5799999999999998E-4</v>
      </c>
      <c r="O280">
        <f t="shared" si="68"/>
        <v>0.321648229848086</v>
      </c>
      <c r="P280">
        <f t="shared" si="62"/>
        <v>2.4340220600387927</v>
      </c>
      <c r="Q280">
        <f t="shared" si="63"/>
        <v>0.27029536750326455</v>
      </c>
      <c r="R280">
        <f t="shared" si="64"/>
        <v>0.27029536750326494</v>
      </c>
    </row>
    <row r="281" spans="6:18">
      <c r="F281">
        <f t="shared" si="56"/>
        <v>27.900000000000126</v>
      </c>
      <c r="G281">
        <f t="shared" si="57"/>
        <v>322.2268495642536</v>
      </c>
      <c r="H281">
        <f t="shared" si="65"/>
        <v>3.2164822984808596</v>
      </c>
      <c r="I281" s="4">
        <f t="shared" si="58"/>
        <v>3.1E-6</v>
      </c>
      <c r="J281" s="5">
        <f t="shared" si="66"/>
        <v>4.3613178294572952E-7</v>
      </c>
      <c r="K281" s="5">
        <f t="shared" si="67"/>
        <v>5.1704419027788669E-4</v>
      </c>
      <c r="L281" s="5">
        <f t="shared" si="61"/>
        <v>5.7899071210791701E-10</v>
      </c>
      <c r="M281" s="6">
        <f t="shared" si="59"/>
        <v>4.6493915665862713E-6</v>
      </c>
      <c r="N281">
        <f t="shared" si="60"/>
        <v>2.5799999999999998E-4</v>
      </c>
      <c r="O281">
        <f t="shared" si="68"/>
        <v>0.321648229848086</v>
      </c>
      <c r="P281">
        <f t="shared" si="62"/>
        <v>2.4344482067682294</v>
      </c>
      <c r="Q281">
        <f t="shared" si="63"/>
        <v>0.27014815812292226</v>
      </c>
      <c r="R281">
        <f t="shared" si="64"/>
        <v>0.27014815812292259</v>
      </c>
    </row>
    <row r="282" spans="6:18">
      <c r="F282">
        <f t="shared" si="56"/>
        <v>28.000000000000128</v>
      </c>
      <c r="G282">
        <f t="shared" si="57"/>
        <v>322.2268495642536</v>
      </c>
      <c r="H282">
        <f t="shared" si="65"/>
        <v>3.2164822984808596</v>
      </c>
      <c r="I282" s="4">
        <f t="shared" si="58"/>
        <v>3.1E-6</v>
      </c>
      <c r="J282" s="5">
        <f t="shared" si="66"/>
        <v>4.3613178294572952E-7</v>
      </c>
      <c r="K282" s="5">
        <f t="shared" si="67"/>
        <v>5.1735419027788669E-4</v>
      </c>
      <c r="L282" s="5">
        <f t="shared" si="61"/>
        <v>5.8003275895387874E-10</v>
      </c>
      <c r="M282" s="6">
        <f t="shared" si="59"/>
        <v>4.6549684340589238E-6</v>
      </c>
      <c r="N282">
        <f t="shared" si="60"/>
        <v>2.5799999999999998E-4</v>
      </c>
      <c r="O282">
        <f t="shared" si="68"/>
        <v>0.321648229848086</v>
      </c>
      <c r="P282">
        <f t="shared" si="62"/>
        <v>2.4348733314922861</v>
      </c>
      <c r="Q282">
        <f t="shared" si="63"/>
        <v>0.27000130178712634</v>
      </c>
      <c r="R282">
        <f t="shared" si="64"/>
        <v>0.27000130178712667</v>
      </c>
    </row>
    <row r="283" spans="6:18">
      <c r="F283">
        <f t="shared" si="56"/>
        <v>28.100000000000129</v>
      </c>
      <c r="G283">
        <f t="shared" si="57"/>
        <v>322.2268495642536</v>
      </c>
      <c r="H283">
        <f t="shared" si="65"/>
        <v>3.2164822984808596</v>
      </c>
      <c r="I283" s="4">
        <f t="shared" si="58"/>
        <v>3.1E-6</v>
      </c>
      <c r="J283" s="5">
        <f t="shared" si="66"/>
        <v>4.3613178294572952E-7</v>
      </c>
      <c r="K283" s="5">
        <f t="shared" si="67"/>
        <v>5.1766419027788669E-4</v>
      </c>
      <c r="L283" s="5">
        <f t="shared" si="61"/>
        <v>5.8107605534287611E-10</v>
      </c>
      <c r="M283" s="6">
        <f t="shared" si="59"/>
        <v>4.660548644206795E-6</v>
      </c>
      <c r="N283">
        <f t="shared" si="60"/>
        <v>2.5799999999999998E-4</v>
      </c>
      <c r="O283">
        <f t="shared" si="68"/>
        <v>0.321648229848086</v>
      </c>
      <c r="P283">
        <f t="shared" si="62"/>
        <v>2.4352974372729039</v>
      </c>
      <c r="Q283">
        <f t="shared" si="63"/>
        <v>0.26985479743815072</v>
      </c>
      <c r="R283">
        <f t="shared" si="64"/>
        <v>0.269854797438151</v>
      </c>
    </row>
    <row r="284" spans="6:18">
      <c r="F284">
        <f t="shared" ref="F284:F347" si="69">F283+dt</f>
        <v>28.200000000000131</v>
      </c>
      <c r="G284">
        <f t="shared" si="57"/>
        <v>322.2268495642536</v>
      </c>
      <c r="H284">
        <f t="shared" si="65"/>
        <v>3.2164822984808596</v>
      </c>
      <c r="I284" s="4">
        <f t="shared" si="58"/>
        <v>3.1E-6</v>
      </c>
      <c r="J284" s="5">
        <f t="shared" si="66"/>
        <v>4.3613178294572952E-7</v>
      </c>
      <c r="K284" s="5">
        <f t="shared" si="67"/>
        <v>5.1797419027788669E-4</v>
      </c>
      <c r="L284" s="5">
        <f t="shared" si="61"/>
        <v>5.8212060202363857E-10</v>
      </c>
      <c r="M284" s="6">
        <f t="shared" si="59"/>
        <v>4.6661321970298832E-6</v>
      </c>
      <c r="N284">
        <f t="shared" si="60"/>
        <v>2.5799999999999998E-4</v>
      </c>
      <c r="O284">
        <f t="shared" si="68"/>
        <v>0.321648229848086</v>
      </c>
      <c r="P284">
        <f t="shared" si="62"/>
        <v>2.4357205271610227</v>
      </c>
      <c r="Q284">
        <f t="shared" si="63"/>
        <v>0.26970864402206962</v>
      </c>
      <c r="R284">
        <f t="shared" si="64"/>
        <v>0.26970864402206995</v>
      </c>
    </row>
    <row r="285" spans="6:18">
      <c r="F285">
        <f t="shared" si="69"/>
        <v>28.300000000000132</v>
      </c>
      <c r="G285">
        <f t="shared" si="57"/>
        <v>322.2268495642536</v>
      </c>
      <c r="H285">
        <f t="shared" si="65"/>
        <v>3.2164822984808596</v>
      </c>
      <c r="I285" s="4">
        <f t="shared" si="58"/>
        <v>3.1E-6</v>
      </c>
      <c r="J285" s="5">
        <f t="shared" si="66"/>
        <v>4.3613178294572952E-7</v>
      </c>
      <c r="K285" s="5">
        <f t="shared" si="67"/>
        <v>5.182841902778867E-4</v>
      </c>
      <c r="L285" s="5">
        <f t="shared" si="61"/>
        <v>5.83166399744896E-10</v>
      </c>
      <c r="M285" s="6">
        <f t="shared" si="59"/>
        <v>4.6717190925281927E-6</v>
      </c>
      <c r="N285">
        <f t="shared" si="60"/>
        <v>2.5799999999999998E-4</v>
      </c>
      <c r="O285">
        <f t="shared" si="68"/>
        <v>0.321648229848086</v>
      </c>
      <c r="P285">
        <f t="shared" si="62"/>
        <v>2.4361426041966263</v>
      </c>
      <c r="Q285">
        <f t="shared" si="63"/>
        <v>0.26956284048874213</v>
      </c>
      <c r="R285">
        <f t="shared" si="64"/>
        <v>0.26956284048874241</v>
      </c>
    </row>
    <row r="286" spans="6:18">
      <c r="F286">
        <f t="shared" si="69"/>
        <v>28.400000000000134</v>
      </c>
      <c r="G286">
        <f t="shared" si="57"/>
        <v>322.2268495642536</v>
      </c>
      <c r="H286">
        <f t="shared" si="65"/>
        <v>3.2164822984808596</v>
      </c>
      <c r="I286" s="4">
        <f t="shared" si="58"/>
        <v>3.1E-6</v>
      </c>
      <c r="J286" s="5">
        <f t="shared" si="66"/>
        <v>4.3613178294572952E-7</v>
      </c>
      <c r="K286" s="5">
        <f t="shared" si="67"/>
        <v>5.185941902778867E-4</v>
      </c>
      <c r="L286" s="5">
        <f t="shared" si="61"/>
        <v>5.8421344925537745E-10</v>
      </c>
      <c r="M286" s="6">
        <f t="shared" si="59"/>
        <v>4.6773093307017192E-6</v>
      </c>
      <c r="N286">
        <f t="shared" si="60"/>
        <v>2.5799999999999998E-4</v>
      </c>
      <c r="O286">
        <f t="shared" si="68"/>
        <v>0.321648229848086</v>
      </c>
      <c r="P286">
        <f t="shared" si="62"/>
        <v>2.436563671408789</v>
      </c>
      <c r="Q286">
        <f t="shared" si="63"/>
        <v>0.26941738579179569</v>
      </c>
      <c r="R286">
        <f t="shared" si="64"/>
        <v>0.26941738579179597</v>
      </c>
    </row>
    <row r="287" spans="6:18">
      <c r="F287">
        <f t="shared" si="69"/>
        <v>28.500000000000135</v>
      </c>
      <c r="G287">
        <f t="shared" si="57"/>
        <v>322.2268495642536</v>
      </c>
      <c r="H287">
        <f t="shared" si="65"/>
        <v>3.2164822984808596</v>
      </c>
      <c r="I287" s="4">
        <f t="shared" si="58"/>
        <v>3.1E-6</v>
      </c>
      <c r="J287" s="5">
        <f t="shared" si="66"/>
        <v>4.3613178294572952E-7</v>
      </c>
      <c r="K287" s="5">
        <f t="shared" si="67"/>
        <v>5.189041902778867E-4</v>
      </c>
      <c r="L287" s="5">
        <f t="shared" si="61"/>
        <v>5.8526175130381267E-10</v>
      </c>
      <c r="M287" s="6">
        <f t="shared" si="59"/>
        <v>4.6829029115504661E-6</v>
      </c>
      <c r="N287">
        <f t="shared" si="60"/>
        <v>2.5799999999999998E-4</v>
      </c>
      <c r="O287">
        <f t="shared" si="68"/>
        <v>0.321648229848086</v>
      </c>
      <c r="P287">
        <f t="shared" si="62"/>
        <v>2.4369837318157219</v>
      </c>
      <c r="Q287">
        <f t="shared" si="63"/>
        <v>0.26927227888861094</v>
      </c>
      <c r="R287">
        <f t="shared" si="64"/>
        <v>0.26927227888861122</v>
      </c>
    </row>
    <row r="288" spans="6:18">
      <c r="F288">
        <f t="shared" si="69"/>
        <v>28.600000000000136</v>
      </c>
      <c r="G288">
        <f t="shared" si="57"/>
        <v>322.2268495642536</v>
      </c>
      <c r="H288">
        <f t="shared" si="65"/>
        <v>3.2164822984808596</v>
      </c>
      <c r="I288" s="4">
        <f t="shared" si="58"/>
        <v>3.1E-6</v>
      </c>
      <c r="J288" s="5">
        <f t="shared" si="66"/>
        <v>4.3613178294572952E-7</v>
      </c>
      <c r="K288" s="5">
        <f t="shared" si="67"/>
        <v>5.192141902778867E-4</v>
      </c>
      <c r="L288" s="5">
        <f t="shared" si="61"/>
        <v>5.8631130663893104E-10</v>
      </c>
      <c r="M288" s="6">
        <f t="shared" si="59"/>
        <v>4.6884998350744301E-6</v>
      </c>
      <c r="N288">
        <f t="shared" si="60"/>
        <v>2.5799999999999998E-4</v>
      </c>
      <c r="O288">
        <f t="shared" si="68"/>
        <v>0.321648229848086</v>
      </c>
      <c r="P288">
        <f t="shared" si="62"/>
        <v>2.4374027884248166</v>
      </c>
      <c r="Q288">
        <f t="shared" si="63"/>
        <v>0.2691275187403056</v>
      </c>
      <c r="R288">
        <f t="shared" si="64"/>
        <v>0.26912751874030594</v>
      </c>
    </row>
    <row r="289" spans="6:18">
      <c r="F289">
        <f t="shared" si="69"/>
        <v>28.700000000000138</v>
      </c>
      <c r="G289">
        <f t="shared" si="57"/>
        <v>322.2268495642536</v>
      </c>
      <c r="H289">
        <f t="shared" si="65"/>
        <v>3.2164822984808596</v>
      </c>
      <c r="I289" s="4">
        <f t="shared" si="58"/>
        <v>3.1E-6</v>
      </c>
      <c r="J289" s="5">
        <f t="shared" si="66"/>
        <v>4.3613178294572952E-7</v>
      </c>
      <c r="K289" s="5">
        <f t="shared" si="67"/>
        <v>5.195241902778867E-4</v>
      </c>
      <c r="L289" s="5">
        <f t="shared" si="61"/>
        <v>5.8736211600946231E-10</v>
      </c>
      <c r="M289" s="6">
        <f t="shared" si="59"/>
        <v>4.6941001012736144E-6</v>
      </c>
      <c r="N289">
        <f t="shared" si="60"/>
        <v>2.5799999999999998E-4</v>
      </c>
      <c r="O289">
        <f t="shared" si="68"/>
        <v>0.321648229848086</v>
      </c>
      <c r="P289">
        <f t="shared" si="62"/>
        <v>2.4378208442326907</v>
      </c>
      <c r="Q289">
        <f t="shared" si="63"/>
        <v>0.26898310431171918</v>
      </c>
      <c r="R289">
        <f t="shared" si="64"/>
        <v>0.26898310431171951</v>
      </c>
    </row>
    <row r="290" spans="6:18">
      <c r="F290">
        <f t="shared" si="69"/>
        <v>28.800000000000139</v>
      </c>
      <c r="G290">
        <f t="shared" si="57"/>
        <v>322.2268495642536</v>
      </c>
      <c r="H290">
        <f t="shared" si="65"/>
        <v>3.2164822984808596</v>
      </c>
      <c r="I290" s="4">
        <f t="shared" si="58"/>
        <v>3.1E-6</v>
      </c>
      <c r="J290" s="5">
        <f t="shared" si="66"/>
        <v>4.3613178294572952E-7</v>
      </c>
      <c r="K290" s="5">
        <f t="shared" si="67"/>
        <v>5.1983419027788671E-4</v>
      </c>
      <c r="L290" s="5">
        <f t="shared" si="61"/>
        <v>5.8841418016413553E-10</v>
      </c>
      <c r="M290" s="6">
        <f t="shared" si="59"/>
        <v>4.6997037101480167E-6</v>
      </c>
      <c r="N290">
        <f t="shared" si="60"/>
        <v>2.5799999999999998E-4</v>
      </c>
      <c r="O290">
        <f t="shared" si="68"/>
        <v>0.321648229848086</v>
      </c>
      <c r="P290">
        <f t="shared" si="62"/>
        <v>2.4382379022252345</v>
      </c>
      <c r="Q290">
        <f t="shared" si="63"/>
        <v>0.26883903457139713</v>
      </c>
      <c r="R290">
        <f t="shared" si="64"/>
        <v>0.26883903457139746</v>
      </c>
    </row>
    <row r="291" spans="6:18">
      <c r="F291">
        <f t="shared" si="69"/>
        <v>28.900000000000141</v>
      </c>
      <c r="G291">
        <f t="shared" si="57"/>
        <v>322.2268495642536</v>
      </c>
      <c r="H291">
        <f t="shared" si="65"/>
        <v>3.2164822984808596</v>
      </c>
      <c r="I291" s="4">
        <f t="shared" si="58"/>
        <v>3.1E-6</v>
      </c>
      <c r="J291" s="5">
        <f t="shared" si="66"/>
        <v>4.3613178294572952E-7</v>
      </c>
      <c r="K291" s="5">
        <f t="shared" si="67"/>
        <v>5.2014419027788671E-4</v>
      </c>
      <c r="L291" s="5">
        <f t="shared" si="61"/>
        <v>5.8946749985168058E-10</v>
      </c>
      <c r="M291" s="6">
        <f t="shared" si="59"/>
        <v>4.7053106616976385E-6</v>
      </c>
      <c r="N291">
        <f t="shared" si="60"/>
        <v>2.5799999999999998E-4</v>
      </c>
      <c r="O291">
        <f t="shared" si="68"/>
        <v>0.321648229848086</v>
      </c>
      <c r="P291">
        <f t="shared" si="62"/>
        <v>2.4386539653776524</v>
      </c>
      <c r="Q291">
        <f t="shared" si="63"/>
        <v>0.26869530849157552</v>
      </c>
      <c r="R291">
        <f t="shared" si="64"/>
        <v>0.26869530849157591</v>
      </c>
    </row>
    <row r="292" spans="6:18">
      <c r="F292">
        <f t="shared" si="69"/>
        <v>29.000000000000142</v>
      </c>
      <c r="G292">
        <f t="shared" si="57"/>
        <v>322.2268495642536</v>
      </c>
      <c r="H292">
        <f t="shared" si="65"/>
        <v>3.2164822984808596</v>
      </c>
      <c r="I292" s="4">
        <f t="shared" si="58"/>
        <v>3.1E-6</v>
      </c>
      <c r="J292" s="5">
        <f t="shared" si="66"/>
        <v>4.3613178294572952E-7</v>
      </c>
      <c r="K292" s="5">
        <f t="shared" si="67"/>
        <v>5.2045419027788671E-4</v>
      </c>
      <c r="L292" s="5">
        <f t="shared" si="61"/>
        <v>5.9052207582082671E-10</v>
      </c>
      <c r="M292" s="6">
        <f t="shared" si="59"/>
        <v>4.7109209559224773E-6</v>
      </c>
      <c r="N292">
        <f t="shared" si="60"/>
        <v>2.5799999999999998E-4</v>
      </c>
      <c r="O292">
        <f t="shared" si="68"/>
        <v>0.321648229848086</v>
      </c>
      <c r="P292">
        <f t="shared" si="62"/>
        <v>2.4390690366545131</v>
      </c>
      <c r="Q292">
        <f t="shared" si="63"/>
        <v>0.26855192504816577</v>
      </c>
      <c r="R292">
        <f t="shared" si="64"/>
        <v>0.26855192504816616</v>
      </c>
    </row>
    <row r="293" spans="6:18">
      <c r="F293">
        <f t="shared" si="69"/>
        <v>29.100000000000144</v>
      </c>
      <c r="G293">
        <f t="shared" si="57"/>
        <v>322.2268495642536</v>
      </c>
      <c r="H293">
        <f t="shared" si="65"/>
        <v>3.2164822984808596</v>
      </c>
      <c r="I293" s="4">
        <f t="shared" si="58"/>
        <v>3.1E-6</v>
      </c>
      <c r="J293" s="5">
        <f t="shared" si="66"/>
        <v>4.3613178294572952E-7</v>
      </c>
      <c r="K293" s="5">
        <f t="shared" si="67"/>
        <v>5.2076419027788671E-4</v>
      </c>
      <c r="L293" s="5">
        <f t="shared" si="61"/>
        <v>5.9157790882030348E-10</v>
      </c>
      <c r="M293" s="6">
        <f t="shared" si="59"/>
        <v>4.7165345928225357E-6</v>
      </c>
      <c r="N293">
        <f t="shared" si="60"/>
        <v>2.5799999999999998E-4</v>
      </c>
      <c r="O293">
        <f t="shared" si="68"/>
        <v>0.321648229848086</v>
      </c>
      <c r="P293">
        <f t="shared" si="62"/>
        <v>2.4394831190097879</v>
      </c>
      <c r="Q293">
        <f t="shared" si="63"/>
        <v>0.26840888322073903</v>
      </c>
      <c r="R293">
        <f t="shared" si="64"/>
        <v>0.26840888322073941</v>
      </c>
    </row>
    <row r="294" spans="6:18">
      <c r="F294">
        <f t="shared" si="69"/>
        <v>29.200000000000145</v>
      </c>
      <c r="G294">
        <f t="shared" si="57"/>
        <v>322.2268495642536</v>
      </c>
      <c r="H294">
        <f t="shared" si="65"/>
        <v>3.2164822984808596</v>
      </c>
      <c r="I294" s="4">
        <f t="shared" si="58"/>
        <v>3.1E-6</v>
      </c>
      <c r="J294" s="5">
        <f t="shared" si="66"/>
        <v>4.3613178294572952E-7</v>
      </c>
      <c r="K294" s="5">
        <f t="shared" si="67"/>
        <v>5.2107419027788671E-4</v>
      </c>
      <c r="L294" s="5">
        <f t="shared" si="61"/>
        <v>5.9263499959884055E-10</v>
      </c>
      <c r="M294" s="6">
        <f t="shared" si="59"/>
        <v>4.7221515723978136E-6</v>
      </c>
      <c r="N294">
        <f t="shared" si="60"/>
        <v>2.5799999999999998E-4</v>
      </c>
      <c r="O294">
        <f t="shared" si="68"/>
        <v>0.321648229848086</v>
      </c>
      <c r="P294">
        <f t="shared" si="62"/>
        <v>2.4398962153868977</v>
      </c>
      <c r="Q294">
        <f t="shared" si="63"/>
        <v>0.26826618199251118</v>
      </c>
      <c r="R294">
        <f t="shared" si="64"/>
        <v>0.26826618199251151</v>
      </c>
    </row>
    <row r="295" spans="6:18">
      <c r="F295">
        <f t="shared" si="69"/>
        <v>29.300000000000146</v>
      </c>
      <c r="G295">
        <f t="shared" si="57"/>
        <v>322.2268495642536</v>
      </c>
      <c r="H295">
        <f t="shared" si="65"/>
        <v>3.2164822984808596</v>
      </c>
      <c r="I295" s="4">
        <f t="shared" si="58"/>
        <v>3.1E-6</v>
      </c>
      <c r="J295" s="5">
        <f t="shared" si="66"/>
        <v>4.3613178294572952E-7</v>
      </c>
      <c r="K295" s="5">
        <f t="shared" si="67"/>
        <v>5.2138419027788672E-4</v>
      </c>
      <c r="L295" s="5">
        <f t="shared" si="61"/>
        <v>5.9369334890516719E-10</v>
      </c>
      <c r="M295" s="6">
        <f t="shared" si="59"/>
        <v>4.7277718946483103E-6</v>
      </c>
      <c r="N295">
        <f t="shared" si="60"/>
        <v>2.5799999999999998E-4</v>
      </c>
      <c r="O295">
        <f t="shared" si="68"/>
        <v>0.321648229848086</v>
      </c>
      <c r="P295">
        <f t="shared" si="62"/>
        <v>2.4403083287187575</v>
      </c>
      <c r="Q295">
        <f t="shared" si="63"/>
        <v>0.2681238203503275</v>
      </c>
      <c r="R295">
        <f t="shared" si="64"/>
        <v>0.26812382035032784</v>
      </c>
    </row>
    <row r="296" spans="6:18">
      <c r="F296">
        <f t="shared" si="69"/>
        <v>29.400000000000148</v>
      </c>
      <c r="G296">
        <f t="shared" si="57"/>
        <v>322.2268495642536</v>
      </c>
      <c r="H296">
        <f t="shared" si="65"/>
        <v>3.2164822984808596</v>
      </c>
      <c r="I296" s="4">
        <f t="shared" si="58"/>
        <v>3.1E-6</v>
      </c>
      <c r="J296" s="5">
        <f t="shared" si="66"/>
        <v>4.3613178294572952E-7</v>
      </c>
      <c r="K296" s="5">
        <f t="shared" si="67"/>
        <v>5.2169419027788672E-4</v>
      </c>
      <c r="L296" s="5">
        <f t="shared" si="61"/>
        <v>5.9475295748801315E-10</v>
      </c>
      <c r="M296" s="6">
        <f t="shared" si="59"/>
        <v>4.7333955595740257E-6</v>
      </c>
      <c r="N296">
        <f t="shared" si="60"/>
        <v>2.5799999999999998E-4</v>
      </c>
      <c r="O296">
        <f t="shared" si="68"/>
        <v>0.321648229848086</v>
      </c>
      <c r="P296">
        <f t="shared" si="62"/>
        <v>2.4407194619278192</v>
      </c>
      <c r="Q296">
        <f t="shared" si="63"/>
        <v>0.26798179728464766</v>
      </c>
      <c r="R296">
        <f t="shared" si="64"/>
        <v>0.26798179728464799</v>
      </c>
    </row>
    <row r="297" spans="6:18">
      <c r="F297">
        <f t="shared" si="69"/>
        <v>29.500000000000149</v>
      </c>
      <c r="G297">
        <f t="shared" si="57"/>
        <v>322.2268495642536</v>
      </c>
      <c r="H297">
        <f t="shared" si="65"/>
        <v>3.2164822984808596</v>
      </c>
      <c r="I297" s="4">
        <f t="shared" si="58"/>
        <v>3.1E-6</v>
      </c>
      <c r="J297" s="5">
        <f t="shared" si="66"/>
        <v>4.3613178294572952E-7</v>
      </c>
      <c r="K297" s="5">
        <f t="shared" si="67"/>
        <v>5.2200419027788672E-4</v>
      </c>
      <c r="L297" s="5">
        <f t="shared" si="61"/>
        <v>5.9581382609610749E-10</v>
      </c>
      <c r="M297" s="6">
        <f t="shared" si="59"/>
        <v>4.739022567174959E-6</v>
      </c>
      <c r="N297">
        <f t="shared" si="60"/>
        <v>2.5799999999999998E-4</v>
      </c>
      <c r="O297">
        <f t="shared" si="68"/>
        <v>0.321648229848086</v>
      </c>
      <c r="P297">
        <f t="shared" si="62"/>
        <v>2.4411296179261148</v>
      </c>
      <c r="Q297">
        <f t="shared" si="63"/>
        <v>0.26784011178953065</v>
      </c>
      <c r="R297">
        <f t="shared" si="64"/>
        <v>0.26784011178953099</v>
      </c>
    </row>
    <row r="298" spans="6:18">
      <c r="F298">
        <f t="shared" si="69"/>
        <v>29.600000000000151</v>
      </c>
      <c r="G298">
        <f t="shared" si="57"/>
        <v>322.2268495642536</v>
      </c>
      <c r="H298">
        <f t="shared" si="65"/>
        <v>3.2164822984808596</v>
      </c>
      <c r="I298" s="4">
        <f t="shared" si="58"/>
        <v>3.1E-6</v>
      </c>
      <c r="J298" s="5">
        <f t="shared" si="66"/>
        <v>4.3613178294572952E-7</v>
      </c>
      <c r="K298" s="5">
        <f t="shared" si="67"/>
        <v>5.2231419027788672E-4</v>
      </c>
      <c r="L298" s="5">
        <f t="shared" si="61"/>
        <v>5.9687595547818007E-10</v>
      </c>
      <c r="M298" s="6">
        <f t="shared" si="59"/>
        <v>4.7446529174511118E-6</v>
      </c>
      <c r="N298">
        <f t="shared" si="60"/>
        <v>2.5799999999999998E-4</v>
      </c>
      <c r="O298">
        <f t="shared" si="68"/>
        <v>0.321648229848086</v>
      </c>
      <c r="P298">
        <f t="shared" si="62"/>
        <v>2.4415387996153006</v>
      </c>
      <c r="Q298">
        <f t="shared" si="63"/>
        <v>0.26769876286261984</v>
      </c>
      <c r="R298">
        <f t="shared" si="64"/>
        <v>0.26769876286262018</v>
      </c>
    </row>
    <row r="299" spans="6:18">
      <c r="F299">
        <f t="shared" si="69"/>
        <v>29.700000000000152</v>
      </c>
      <c r="G299">
        <f t="shared" si="57"/>
        <v>322.2268495642536</v>
      </c>
      <c r="H299">
        <f t="shared" si="65"/>
        <v>3.2164822984808596</v>
      </c>
      <c r="I299" s="4">
        <f t="shared" si="58"/>
        <v>3.1E-6</v>
      </c>
      <c r="J299" s="5">
        <f t="shared" si="66"/>
        <v>4.3613178294572952E-7</v>
      </c>
      <c r="K299" s="5">
        <f t="shared" si="67"/>
        <v>5.2262419027788672E-4</v>
      </c>
      <c r="L299" s="5">
        <f t="shared" si="61"/>
        <v>5.9793934638296035E-10</v>
      </c>
      <c r="M299" s="6">
        <f t="shared" si="59"/>
        <v>4.7502866104024834E-6</v>
      </c>
      <c r="N299">
        <f t="shared" si="60"/>
        <v>2.5799999999999998E-4</v>
      </c>
      <c r="O299">
        <f t="shared" si="68"/>
        <v>0.321648229848086</v>
      </c>
      <c r="P299">
        <f t="shared" si="62"/>
        <v>2.4419470098867002</v>
      </c>
      <c r="Q299">
        <f t="shared" si="63"/>
        <v>0.26755774950512806</v>
      </c>
      <c r="R299">
        <f t="shared" si="64"/>
        <v>0.26755774950512839</v>
      </c>
    </row>
    <row r="300" spans="6:18">
      <c r="F300">
        <f t="shared" si="69"/>
        <v>29.800000000000153</v>
      </c>
      <c r="G300">
        <f t="shared" si="57"/>
        <v>322.2268495642536</v>
      </c>
      <c r="H300">
        <f t="shared" si="65"/>
        <v>3.2164822984808596</v>
      </c>
      <c r="I300" s="4">
        <f t="shared" si="58"/>
        <v>3.1E-6</v>
      </c>
      <c r="J300" s="5">
        <f t="shared" si="66"/>
        <v>4.3613178294572952E-7</v>
      </c>
      <c r="K300" s="5">
        <f t="shared" si="67"/>
        <v>5.2293419027788673E-4</v>
      </c>
      <c r="L300" s="5">
        <f t="shared" si="61"/>
        <v>5.990039995591777E-10</v>
      </c>
      <c r="M300" s="6">
        <f t="shared" si="59"/>
        <v>4.7559236460290736E-6</v>
      </c>
      <c r="N300">
        <f t="shared" si="60"/>
        <v>2.5799999999999998E-4</v>
      </c>
      <c r="O300">
        <f t="shared" si="68"/>
        <v>0.321648229848086</v>
      </c>
      <c r="P300">
        <f t="shared" si="62"/>
        <v>2.4423542516213463</v>
      </c>
      <c r="Q300">
        <f t="shared" si="63"/>
        <v>0.26741707072182269</v>
      </c>
      <c r="R300">
        <f t="shared" si="64"/>
        <v>0.26741707072182308</v>
      </c>
    </row>
    <row r="301" spans="6:18">
      <c r="F301">
        <f t="shared" si="69"/>
        <v>29.900000000000155</v>
      </c>
      <c r="G301">
        <f t="shared" si="57"/>
        <v>322.2268495642536</v>
      </c>
      <c r="H301">
        <f t="shared" si="65"/>
        <v>3.2164822984808596</v>
      </c>
      <c r="I301" s="4">
        <f t="shared" si="58"/>
        <v>3.1E-6</v>
      </c>
      <c r="J301" s="5">
        <f t="shared" si="66"/>
        <v>4.3613178294572952E-7</v>
      </c>
      <c r="K301" s="5">
        <f t="shared" si="67"/>
        <v>5.2324419027788673E-4</v>
      </c>
      <c r="L301" s="5">
        <f t="shared" si="61"/>
        <v>6.0006991575556167E-10</v>
      </c>
      <c r="M301" s="6">
        <f t="shared" si="59"/>
        <v>4.7615640243308826E-6</v>
      </c>
      <c r="N301">
        <f t="shared" si="60"/>
        <v>2.5799999999999998E-4</v>
      </c>
      <c r="O301">
        <f t="shared" si="68"/>
        <v>0.321648229848086</v>
      </c>
      <c r="P301">
        <f t="shared" si="62"/>
        <v>2.4427605276900248</v>
      </c>
      <c r="Q301">
        <f t="shared" si="63"/>
        <v>0.26727672552101117</v>
      </c>
      <c r="R301">
        <f t="shared" si="64"/>
        <v>0.26727672552101156</v>
      </c>
    </row>
    <row r="302" spans="6:18">
      <c r="F302">
        <f t="shared" si="69"/>
        <v>30.000000000000156</v>
      </c>
      <c r="G302">
        <f t="shared" si="57"/>
        <v>322.2268495642536</v>
      </c>
      <c r="H302">
        <f t="shared" si="65"/>
        <v>3.2164822984808596</v>
      </c>
      <c r="I302" s="4">
        <f t="shared" si="58"/>
        <v>3.1E-6</v>
      </c>
      <c r="J302" s="5">
        <f t="shared" si="66"/>
        <v>4.3613178294572952E-7</v>
      </c>
      <c r="K302" s="5">
        <f t="shared" si="67"/>
        <v>5.2355419027788673E-4</v>
      </c>
      <c r="L302" s="5">
        <f t="shared" si="61"/>
        <v>6.0113709572084183E-10</v>
      </c>
      <c r="M302" s="6">
        <f t="shared" si="59"/>
        <v>4.7672077453079103E-6</v>
      </c>
      <c r="N302">
        <f t="shared" si="60"/>
        <v>2.5799999999999998E-4</v>
      </c>
      <c r="O302">
        <f t="shared" si="68"/>
        <v>0.321648229848086</v>
      </c>
      <c r="P302">
        <f t="shared" si="62"/>
        <v>2.4431658409533159</v>
      </c>
      <c r="Q302">
        <f t="shared" si="63"/>
        <v>0.26713671291452601</v>
      </c>
      <c r="R302">
        <f t="shared" si="64"/>
        <v>0.26713671291452645</v>
      </c>
    </row>
    <row r="303" spans="6:18">
      <c r="F303">
        <f t="shared" si="69"/>
        <v>30.100000000000158</v>
      </c>
      <c r="G303">
        <f t="shared" si="57"/>
        <v>322.2268495642536</v>
      </c>
      <c r="H303">
        <f t="shared" si="65"/>
        <v>3.2164822984808596</v>
      </c>
      <c r="I303" s="4">
        <f t="shared" si="58"/>
        <v>3.1E-6</v>
      </c>
      <c r="J303" s="5">
        <f t="shared" si="66"/>
        <v>4.3613178294572952E-7</v>
      </c>
      <c r="K303" s="5">
        <f t="shared" si="67"/>
        <v>5.2386419027788673E-4</v>
      </c>
      <c r="L303" s="5">
        <f t="shared" si="61"/>
        <v>6.0220554020374753E-10</v>
      </c>
      <c r="M303" s="6">
        <f t="shared" si="59"/>
        <v>4.7728548089601568E-6</v>
      </c>
      <c r="N303">
        <f t="shared" si="60"/>
        <v>2.5799999999999998E-4</v>
      </c>
      <c r="O303">
        <f t="shared" si="68"/>
        <v>0.321648229848086</v>
      </c>
      <c r="P303">
        <f t="shared" si="62"/>
        <v>2.4435701942616381</v>
      </c>
      <c r="Q303">
        <f t="shared" si="63"/>
        <v>0.26699703191771046</v>
      </c>
      <c r="R303">
        <f t="shared" si="64"/>
        <v>0.2669970319177109</v>
      </c>
    </row>
    <row r="304" spans="6:18">
      <c r="F304">
        <f t="shared" si="69"/>
        <v>30.200000000000159</v>
      </c>
      <c r="G304">
        <f t="shared" si="57"/>
        <v>322.2268495642536</v>
      </c>
      <c r="H304">
        <f t="shared" si="65"/>
        <v>3.2164822984808596</v>
      </c>
      <c r="I304" s="4">
        <f t="shared" si="58"/>
        <v>3.1E-6</v>
      </c>
      <c r="J304" s="5">
        <f t="shared" si="66"/>
        <v>4.3613178294572952E-7</v>
      </c>
      <c r="K304" s="5">
        <f t="shared" si="67"/>
        <v>5.2417419027788674E-4</v>
      </c>
      <c r="L304" s="5">
        <f t="shared" si="61"/>
        <v>6.0327524995300833E-10</v>
      </c>
      <c r="M304" s="6">
        <f t="shared" si="59"/>
        <v>4.7785052152876219E-6</v>
      </c>
      <c r="N304">
        <f t="shared" si="60"/>
        <v>2.5799999999999998E-4</v>
      </c>
      <c r="O304">
        <f t="shared" si="68"/>
        <v>0.321648229848086</v>
      </c>
      <c r="P304">
        <f t="shared" si="62"/>
        <v>2.4439735904552888</v>
      </c>
      <c r="Q304">
        <f t="shared" si="63"/>
        <v>0.2668576815494037</v>
      </c>
      <c r="R304">
        <f t="shared" si="64"/>
        <v>0.26685768154940415</v>
      </c>
    </row>
    <row r="305" spans="6:18">
      <c r="F305">
        <f t="shared" si="69"/>
        <v>30.300000000000161</v>
      </c>
      <c r="G305">
        <f t="shared" si="57"/>
        <v>322.2268495642536</v>
      </c>
      <c r="H305">
        <f t="shared" si="65"/>
        <v>3.2164822984808596</v>
      </c>
      <c r="I305" s="4">
        <f t="shared" si="58"/>
        <v>3.1E-6</v>
      </c>
      <c r="J305" s="5">
        <f t="shared" si="66"/>
        <v>4.3613178294572952E-7</v>
      </c>
      <c r="K305" s="5">
        <f t="shared" si="67"/>
        <v>5.2448419027788674E-4</v>
      </c>
      <c r="L305" s="5">
        <f t="shared" si="61"/>
        <v>6.043462257173538E-10</v>
      </c>
      <c r="M305" s="6">
        <f t="shared" si="59"/>
        <v>4.7841589642903067E-6</v>
      </c>
      <c r="N305">
        <f t="shared" si="60"/>
        <v>2.5799999999999998E-4</v>
      </c>
      <c r="O305">
        <f t="shared" si="68"/>
        <v>0.321648229848086</v>
      </c>
      <c r="P305">
        <f t="shared" si="62"/>
        <v>2.4443760323644876</v>
      </c>
      <c r="Q305">
        <f t="shared" si="63"/>
        <v>0.26671866083192663</v>
      </c>
      <c r="R305">
        <f t="shared" si="64"/>
        <v>0.26671866083192702</v>
      </c>
    </row>
    <row r="306" spans="6:18">
      <c r="F306">
        <f t="shared" si="69"/>
        <v>30.400000000000162</v>
      </c>
      <c r="G306">
        <f t="shared" si="57"/>
        <v>322.2268495642536</v>
      </c>
      <c r="H306">
        <f t="shared" si="65"/>
        <v>3.2164822984808596</v>
      </c>
      <c r="I306" s="4">
        <f t="shared" si="58"/>
        <v>3.1E-6</v>
      </c>
      <c r="J306" s="5">
        <f t="shared" si="66"/>
        <v>4.3613178294572952E-7</v>
      </c>
      <c r="K306" s="5">
        <f t="shared" si="67"/>
        <v>5.2479419027788674E-4</v>
      </c>
      <c r="L306" s="5">
        <f t="shared" si="61"/>
        <v>6.0541846824551329E-10</v>
      </c>
      <c r="M306" s="6">
        <f t="shared" si="59"/>
        <v>4.7898160559682101E-6</v>
      </c>
      <c r="N306">
        <f t="shared" si="60"/>
        <v>2.5799999999999998E-4</v>
      </c>
      <c r="O306">
        <f t="shared" si="68"/>
        <v>0.321648229848086</v>
      </c>
      <c r="P306">
        <f t="shared" si="62"/>
        <v>2.444777522809416</v>
      </c>
      <c r="Q306">
        <f t="shared" si="63"/>
        <v>0.26657996879106716</v>
      </c>
      <c r="R306">
        <f t="shared" si="64"/>
        <v>0.2665799687910676</v>
      </c>
    </row>
    <row r="307" spans="6:18">
      <c r="F307">
        <f t="shared" si="69"/>
        <v>30.500000000000163</v>
      </c>
      <c r="G307">
        <f t="shared" si="57"/>
        <v>322.2268495642536</v>
      </c>
      <c r="H307">
        <f t="shared" si="65"/>
        <v>3.2164822984808596</v>
      </c>
      <c r="I307" s="4">
        <f t="shared" si="58"/>
        <v>3.1E-6</v>
      </c>
      <c r="J307" s="5">
        <f t="shared" si="66"/>
        <v>4.3613178294572952E-7</v>
      </c>
      <c r="K307" s="5">
        <f t="shared" si="67"/>
        <v>5.2510419027788674E-4</v>
      </c>
      <c r="L307" s="5">
        <f t="shared" si="61"/>
        <v>6.0649197828621637E-10</v>
      </c>
      <c r="M307" s="6">
        <f t="shared" si="59"/>
        <v>4.7954764903213314E-6</v>
      </c>
      <c r="N307">
        <f t="shared" si="60"/>
        <v>2.5799999999999998E-4</v>
      </c>
      <c r="O307">
        <f t="shared" si="68"/>
        <v>0.321648229848086</v>
      </c>
      <c r="P307">
        <f t="shared" si="62"/>
        <v>2.4451780646002601</v>
      </c>
      <c r="Q307">
        <f t="shared" si="63"/>
        <v>0.26644160445606624</v>
      </c>
      <c r="R307">
        <f t="shared" si="64"/>
        <v>0.26644160445606668</v>
      </c>
    </row>
    <row r="308" spans="6:18">
      <c r="F308">
        <f t="shared" si="69"/>
        <v>30.600000000000165</v>
      </c>
      <c r="G308">
        <f t="shared" si="57"/>
        <v>322.2268495642536</v>
      </c>
      <c r="H308">
        <f t="shared" si="65"/>
        <v>3.2164822984808596</v>
      </c>
      <c r="I308" s="4">
        <f t="shared" si="58"/>
        <v>3.1E-6</v>
      </c>
      <c r="J308" s="5">
        <f t="shared" si="66"/>
        <v>4.3613178294572952E-7</v>
      </c>
      <c r="K308" s="5">
        <f t="shared" si="67"/>
        <v>5.2541419027788674E-4</v>
      </c>
      <c r="L308" s="5">
        <f t="shared" si="61"/>
        <v>6.0756675658819249E-10</v>
      </c>
      <c r="M308" s="6">
        <f t="shared" si="59"/>
        <v>4.8011402673496714E-6</v>
      </c>
      <c r="N308">
        <f t="shared" si="60"/>
        <v>2.5799999999999998E-4</v>
      </c>
      <c r="O308">
        <f t="shared" si="68"/>
        <v>0.321648229848086</v>
      </c>
      <c r="P308">
        <f t="shared" si="62"/>
        <v>2.4455776605372535</v>
      </c>
      <c r="Q308">
        <f t="shared" si="63"/>
        <v>0.26630356685960327</v>
      </c>
      <c r="R308">
        <f t="shared" si="64"/>
        <v>0.26630356685960371</v>
      </c>
    </row>
    <row r="309" spans="6:18">
      <c r="F309">
        <f t="shared" si="69"/>
        <v>30.700000000000166</v>
      </c>
      <c r="G309">
        <f t="shared" si="57"/>
        <v>322.2268495642536</v>
      </c>
      <c r="H309">
        <f t="shared" si="65"/>
        <v>3.2164822984808596</v>
      </c>
      <c r="I309" s="4">
        <f t="shared" si="58"/>
        <v>3.1E-6</v>
      </c>
      <c r="J309" s="5">
        <f t="shared" si="66"/>
        <v>4.3613178294572952E-7</v>
      </c>
      <c r="K309" s="5">
        <f t="shared" si="67"/>
        <v>5.2572419027788675E-4</v>
      </c>
      <c r="L309" s="5">
        <f t="shared" si="61"/>
        <v>6.0864280390017142E-10</v>
      </c>
      <c r="M309" s="6">
        <f t="shared" si="59"/>
        <v>4.8068073870532319E-6</v>
      </c>
      <c r="N309">
        <f t="shared" si="60"/>
        <v>2.5799999999999998E-4</v>
      </c>
      <c r="O309">
        <f t="shared" si="68"/>
        <v>0.321648229848086</v>
      </c>
      <c r="P309">
        <f t="shared" si="62"/>
        <v>2.4459763134107142</v>
      </c>
      <c r="Q309">
        <f t="shared" si="63"/>
        <v>0.26616585503778206</v>
      </c>
      <c r="R309">
        <f t="shared" si="64"/>
        <v>0.26616585503778251</v>
      </c>
    </row>
    <row r="310" spans="6:18">
      <c r="F310">
        <f t="shared" si="69"/>
        <v>30.800000000000168</v>
      </c>
      <c r="G310">
        <f t="shared" si="57"/>
        <v>322.2268495642536</v>
      </c>
      <c r="H310">
        <f t="shared" si="65"/>
        <v>3.2164822984808596</v>
      </c>
      <c r="I310" s="4">
        <f t="shared" si="58"/>
        <v>3.1E-6</v>
      </c>
      <c r="J310" s="5">
        <f t="shared" si="66"/>
        <v>4.3613178294572952E-7</v>
      </c>
      <c r="K310" s="5">
        <f t="shared" si="67"/>
        <v>5.2603419027788675E-4</v>
      </c>
      <c r="L310" s="5">
        <f t="shared" si="61"/>
        <v>6.0972012097088231E-10</v>
      </c>
      <c r="M310" s="6">
        <f t="shared" si="59"/>
        <v>4.812477849432011E-6</v>
      </c>
      <c r="N310">
        <f t="shared" si="60"/>
        <v>2.5799999999999998E-4</v>
      </c>
      <c r="O310">
        <f t="shared" si="68"/>
        <v>0.321648229848086</v>
      </c>
      <c r="P310">
        <f t="shared" si="62"/>
        <v>2.446374026001092</v>
      </c>
      <c r="Q310">
        <f t="shared" si="63"/>
        <v>0.26602846803011665</v>
      </c>
      <c r="R310">
        <f t="shared" si="64"/>
        <v>0.26602846803011709</v>
      </c>
    </row>
    <row r="311" spans="6:18">
      <c r="F311">
        <f t="shared" si="69"/>
        <v>30.900000000000169</v>
      </c>
      <c r="G311">
        <f t="shared" si="57"/>
        <v>322.2268495642536</v>
      </c>
      <c r="H311">
        <f t="shared" si="65"/>
        <v>3.2164822984808596</v>
      </c>
      <c r="I311" s="4">
        <f t="shared" si="58"/>
        <v>3.1E-6</v>
      </c>
      <c r="J311" s="5">
        <f t="shared" si="66"/>
        <v>4.3613178294572952E-7</v>
      </c>
      <c r="K311" s="5">
        <f t="shared" si="67"/>
        <v>5.2634419027788675E-4</v>
      </c>
      <c r="L311" s="5">
        <f t="shared" si="61"/>
        <v>6.1079870854905463E-10</v>
      </c>
      <c r="M311" s="6">
        <f t="shared" si="59"/>
        <v>4.8181516544860072E-6</v>
      </c>
      <c r="N311">
        <f t="shared" si="60"/>
        <v>2.5799999999999998E-4</v>
      </c>
      <c r="O311">
        <f t="shared" si="68"/>
        <v>0.321648229848086</v>
      </c>
      <c r="P311">
        <f t="shared" si="62"/>
        <v>2.4467708010790008</v>
      </c>
      <c r="Q311">
        <f t="shared" si="63"/>
        <v>0.26589140487951729</v>
      </c>
      <c r="R311">
        <f t="shared" si="64"/>
        <v>0.26589140487951773</v>
      </c>
    </row>
    <row r="312" spans="6:18">
      <c r="F312">
        <f t="shared" si="69"/>
        <v>31.000000000000171</v>
      </c>
      <c r="G312">
        <f t="shared" si="57"/>
        <v>322.2268495642536</v>
      </c>
      <c r="H312">
        <f t="shared" si="65"/>
        <v>3.2164822984808596</v>
      </c>
      <c r="I312" s="4">
        <f t="shared" si="58"/>
        <v>3.1E-6</v>
      </c>
      <c r="J312" s="5">
        <f t="shared" si="66"/>
        <v>4.3613178294572952E-7</v>
      </c>
      <c r="K312" s="5">
        <f t="shared" si="67"/>
        <v>5.2665419027788675E-4</v>
      </c>
      <c r="L312" s="5">
        <f t="shared" si="61"/>
        <v>6.1187856738341814E-10</v>
      </c>
      <c r="M312" s="6">
        <f t="shared" si="59"/>
        <v>4.8238288022152238E-6</v>
      </c>
      <c r="N312">
        <f t="shared" si="60"/>
        <v>2.5799999999999998E-4</v>
      </c>
      <c r="O312">
        <f t="shared" si="68"/>
        <v>0.321648229848086</v>
      </c>
      <c r="P312">
        <f t="shared" si="62"/>
        <v>2.4471666414052673</v>
      </c>
      <c r="Q312">
        <f t="shared" si="63"/>
        <v>0.26575466463227637</v>
      </c>
      <c r="R312">
        <f t="shared" si="64"/>
        <v>0.26575466463227682</v>
      </c>
    </row>
    <row r="313" spans="6:18">
      <c r="F313">
        <f t="shared" si="69"/>
        <v>31.100000000000172</v>
      </c>
      <c r="G313">
        <f t="shared" si="57"/>
        <v>322.2268495642536</v>
      </c>
      <c r="H313">
        <f t="shared" si="65"/>
        <v>3.2164822984808596</v>
      </c>
      <c r="I313" s="4">
        <f t="shared" si="58"/>
        <v>3.1E-6</v>
      </c>
      <c r="J313" s="5">
        <f t="shared" si="66"/>
        <v>4.3613178294572952E-7</v>
      </c>
      <c r="K313" s="5">
        <f t="shared" si="67"/>
        <v>5.2696419027788675E-4</v>
      </c>
      <c r="L313" s="5">
        <f t="shared" si="61"/>
        <v>6.1295969822270219E-10</v>
      </c>
      <c r="M313" s="6">
        <f t="shared" si="59"/>
        <v>4.8295092926196583E-6</v>
      </c>
      <c r="N313">
        <f t="shared" si="60"/>
        <v>2.5799999999999998E-4</v>
      </c>
      <c r="O313">
        <f t="shared" si="68"/>
        <v>0.321648229848086</v>
      </c>
      <c r="P313">
        <f t="shared" si="62"/>
        <v>2.447561549730966</v>
      </c>
      <c r="Q313">
        <f t="shared" si="63"/>
        <v>0.26561824633805459</v>
      </c>
      <c r="R313">
        <f t="shared" si="64"/>
        <v>0.26561824633805498</v>
      </c>
    </row>
    <row r="314" spans="6:18">
      <c r="F314">
        <f t="shared" si="69"/>
        <v>31.200000000000173</v>
      </c>
      <c r="G314">
        <f t="shared" si="57"/>
        <v>322.2268495642536</v>
      </c>
      <c r="H314">
        <f t="shared" si="65"/>
        <v>3.2164822984808596</v>
      </c>
      <c r="I314" s="4">
        <f t="shared" si="58"/>
        <v>3.1E-6</v>
      </c>
      <c r="J314" s="5">
        <f t="shared" si="66"/>
        <v>4.3613178294572952E-7</v>
      </c>
      <c r="K314" s="5">
        <f t="shared" si="67"/>
        <v>5.2727419027788676E-4</v>
      </c>
      <c r="L314" s="5">
        <f t="shared" si="61"/>
        <v>6.1404210181563614E-10</v>
      </c>
      <c r="M314" s="6">
        <f t="shared" si="59"/>
        <v>4.8351931256993107E-6</v>
      </c>
      <c r="N314">
        <f t="shared" si="60"/>
        <v>2.5799999999999998E-4</v>
      </c>
      <c r="O314">
        <f t="shared" si="68"/>
        <v>0.321648229848086</v>
      </c>
      <c r="P314">
        <f t="shared" si="62"/>
        <v>2.4479555287974599</v>
      </c>
      <c r="Q314">
        <f t="shared" si="63"/>
        <v>0.26548214904986689</v>
      </c>
      <c r="R314">
        <f t="shared" si="64"/>
        <v>0.26548214904986728</v>
      </c>
    </row>
    <row r="315" spans="6:18">
      <c r="F315">
        <f t="shared" si="69"/>
        <v>31.300000000000175</v>
      </c>
      <c r="G315">
        <f t="shared" si="57"/>
        <v>322.2268495642536</v>
      </c>
      <c r="H315">
        <f t="shared" si="65"/>
        <v>3.2164822984808596</v>
      </c>
      <c r="I315" s="4">
        <f t="shared" si="58"/>
        <v>3.1E-6</v>
      </c>
      <c r="J315" s="5">
        <f t="shared" si="66"/>
        <v>4.3613178294572952E-7</v>
      </c>
      <c r="K315" s="5">
        <f t="shared" si="67"/>
        <v>5.2758419027788676E-4</v>
      </c>
      <c r="L315" s="5">
        <f t="shared" si="61"/>
        <v>6.1512577891094966E-10</v>
      </c>
      <c r="M315" s="6">
        <f t="shared" si="59"/>
        <v>4.8408803014541826E-6</v>
      </c>
      <c r="N315">
        <f t="shared" si="60"/>
        <v>2.5799999999999998E-4</v>
      </c>
      <c r="O315">
        <f t="shared" si="68"/>
        <v>0.321648229848086</v>
      </c>
      <c r="P315">
        <f t="shared" si="62"/>
        <v>2.448348581336445</v>
      </c>
      <c r="Q315">
        <f t="shared" si="63"/>
        <v>0.26534637182406889</v>
      </c>
      <c r="R315">
        <f t="shared" si="64"/>
        <v>0.26534637182406923</v>
      </c>
    </row>
    <row r="316" spans="6:18">
      <c r="F316">
        <f t="shared" si="69"/>
        <v>31.400000000000176</v>
      </c>
      <c r="G316">
        <f t="shared" si="57"/>
        <v>322.2268495642536</v>
      </c>
      <c r="H316">
        <f t="shared" si="65"/>
        <v>3.2164822984808596</v>
      </c>
      <c r="I316" s="4">
        <f t="shared" si="58"/>
        <v>3.1E-6</v>
      </c>
      <c r="J316" s="5">
        <f t="shared" si="66"/>
        <v>4.3613178294572952E-7</v>
      </c>
      <c r="K316" s="5">
        <f t="shared" si="67"/>
        <v>5.2789419027788676E-4</v>
      </c>
      <c r="L316" s="5">
        <f t="shared" si="61"/>
        <v>6.1621073025737242E-10</v>
      </c>
      <c r="M316" s="6">
        <f t="shared" si="59"/>
        <v>4.8465708198842749E-6</v>
      </c>
      <c r="N316">
        <f t="shared" si="60"/>
        <v>2.5799999999999998E-4</v>
      </c>
      <c r="O316">
        <f t="shared" si="68"/>
        <v>0.321648229848086</v>
      </c>
      <c r="P316">
        <f t="shared" si="62"/>
        <v>2.4487407100699827</v>
      </c>
      <c r="Q316">
        <f t="shared" si="63"/>
        <v>0.26521091372034289</v>
      </c>
      <c r="R316">
        <f t="shared" si="64"/>
        <v>0.26521091372034328</v>
      </c>
    </row>
    <row r="317" spans="6:18">
      <c r="F317">
        <f t="shared" si="69"/>
        <v>31.500000000000178</v>
      </c>
      <c r="G317">
        <f t="shared" si="57"/>
        <v>322.2268495642536</v>
      </c>
      <c r="H317">
        <f t="shared" si="65"/>
        <v>3.2164822984808596</v>
      </c>
      <c r="I317" s="4">
        <f t="shared" si="58"/>
        <v>3.1E-6</v>
      </c>
      <c r="J317" s="5">
        <f t="shared" si="66"/>
        <v>4.3613178294572952E-7</v>
      </c>
      <c r="K317" s="5">
        <f t="shared" si="67"/>
        <v>5.2820419027788676E-4</v>
      </c>
      <c r="L317" s="5">
        <f t="shared" si="61"/>
        <v>6.1729695660363345E-10</v>
      </c>
      <c r="M317" s="6">
        <f t="shared" si="59"/>
        <v>4.8522646809895842E-6</v>
      </c>
      <c r="N317">
        <f t="shared" si="60"/>
        <v>2.5799999999999998E-4</v>
      </c>
      <c r="O317">
        <f t="shared" si="68"/>
        <v>0.321648229848086</v>
      </c>
      <c r="P317">
        <f t="shared" si="62"/>
        <v>2.4491319177105471</v>
      </c>
      <c r="Q317">
        <f t="shared" si="63"/>
        <v>0.26507577380168451</v>
      </c>
      <c r="R317">
        <f t="shared" si="64"/>
        <v>0.2650757738016849</v>
      </c>
    </row>
    <row r="318" spans="6:18">
      <c r="F318">
        <f t="shared" si="69"/>
        <v>31.600000000000179</v>
      </c>
      <c r="G318">
        <f t="shared" si="57"/>
        <v>322.2268495642536</v>
      </c>
      <c r="H318">
        <f t="shared" si="65"/>
        <v>3.2164822984808596</v>
      </c>
      <c r="I318" s="4">
        <f t="shared" si="58"/>
        <v>3.1E-6</v>
      </c>
      <c r="J318" s="5">
        <f t="shared" si="66"/>
        <v>4.3613178294572952E-7</v>
      </c>
      <c r="K318" s="5">
        <f t="shared" si="67"/>
        <v>5.2851419027788676E-4</v>
      </c>
      <c r="L318" s="5">
        <f t="shared" si="61"/>
        <v>6.1838445869846264E-10</v>
      </c>
      <c r="M318" s="6">
        <f t="shared" si="59"/>
        <v>4.8579618847701123E-6</v>
      </c>
      <c r="N318">
        <f t="shared" si="60"/>
        <v>2.5799999999999998E-4</v>
      </c>
      <c r="O318">
        <f t="shared" si="68"/>
        <v>0.321648229848086</v>
      </c>
      <c r="P318">
        <f t="shared" si="62"/>
        <v>2.4495222069610589</v>
      </c>
      <c r="Q318">
        <f t="shared" si="63"/>
        <v>0.26494095113438881</v>
      </c>
      <c r="R318">
        <f t="shared" si="64"/>
        <v>0.2649409511343892</v>
      </c>
    </row>
    <row r="319" spans="6:18">
      <c r="F319">
        <f t="shared" si="69"/>
        <v>31.70000000000018</v>
      </c>
      <c r="G319">
        <f t="shared" si="57"/>
        <v>322.2268495642536</v>
      </c>
      <c r="H319">
        <f t="shared" si="65"/>
        <v>3.2164822984808596</v>
      </c>
      <c r="I319" s="4">
        <f t="shared" si="58"/>
        <v>3.1E-6</v>
      </c>
      <c r="J319" s="5">
        <f t="shared" si="66"/>
        <v>4.3613178294572952E-7</v>
      </c>
      <c r="K319" s="5">
        <f t="shared" si="67"/>
        <v>5.2882419027788677E-4</v>
      </c>
      <c r="L319" s="5">
        <f t="shared" si="61"/>
        <v>6.1947323729058933E-10</v>
      </c>
      <c r="M319" s="6">
        <f t="shared" si="59"/>
        <v>4.86366243122586E-6</v>
      </c>
      <c r="N319">
        <f t="shared" si="60"/>
        <v>2.5799999999999998E-4</v>
      </c>
      <c r="O319">
        <f t="shared" si="68"/>
        <v>0.321648229848086</v>
      </c>
      <c r="P319">
        <f t="shared" si="62"/>
        <v>2.4499115805149261</v>
      </c>
      <c r="Q319">
        <f t="shared" si="63"/>
        <v>0.26480644478803683</v>
      </c>
      <c r="R319">
        <f t="shared" si="64"/>
        <v>0.26480644478803722</v>
      </c>
    </row>
    <row r="320" spans="6:18">
      <c r="F320">
        <f t="shared" si="69"/>
        <v>31.800000000000182</v>
      </c>
      <c r="G320">
        <f t="shared" si="57"/>
        <v>322.2268495642536</v>
      </c>
      <c r="H320">
        <f t="shared" si="65"/>
        <v>3.2164822984808596</v>
      </c>
      <c r="I320" s="4">
        <f t="shared" si="58"/>
        <v>3.1E-6</v>
      </c>
      <c r="J320" s="5">
        <f t="shared" si="66"/>
        <v>4.3613178294572952E-7</v>
      </c>
      <c r="K320" s="5">
        <f t="shared" si="67"/>
        <v>5.2913419027788677E-4</v>
      </c>
      <c r="L320" s="5">
        <f t="shared" si="61"/>
        <v>6.2056329312874299E-10</v>
      </c>
      <c r="M320" s="6">
        <f t="shared" si="59"/>
        <v>4.8693663203568263E-6</v>
      </c>
      <c r="N320">
        <f t="shared" si="60"/>
        <v>2.5799999999999998E-4</v>
      </c>
      <c r="O320">
        <f t="shared" si="68"/>
        <v>0.321648229848086</v>
      </c>
      <c r="P320">
        <f t="shared" si="62"/>
        <v>2.4503000410560833</v>
      </c>
      <c r="Q320">
        <f t="shared" si="63"/>
        <v>0.26467225383548215</v>
      </c>
      <c r="R320">
        <f t="shared" si="64"/>
        <v>0.26467225383548254</v>
      </c>
    </row>
    <row r="321" spans="6:18">
      <c r="F321">
        <f t="shared" si="69"/>
        <v>31.900000000000183</v>
      </c>
      <c r="G321">
        <f t="shared" si="57"/>
        <v>322.2268495642536</v>
      </c>
      <c r="H321">
        <f t="shared" si="65"/>
        <v>3.2164822984808596</v>
      </c>
      <c r="I321" s="4">
        <f t="shared" si="58"/>
        <v>3.1E-6</v>
      </c>
      <c r="J321" s="5">
        <f t="shared" si="66"/>
        <v>4.3613178294572952E-7</v>
      </c>
      <c r="K321" s="5">
        <f t="shared" si="67"/>
        <v>5.2944419027788677E-4</v>
      </c>
      <c r="L321" s="5">
        <f t="shared" si="61"/>
        <v>6.2165462696165318E-10</v>
      </c>
      <c r="M321" s="6">
        <f t="shared" si="59"/>
        <v>4.8750735521630114E-6</v>
      </c>
      <c r="N321">
        <f t="shared" si="60"/>
        <v>2.5799999999999998E-4</v>
      </c>
      <c r="O321">
        <f t="shared" si="68"/>
        <v>0.321648229848086</v>
      </c>
      <c r="P321">
        <f t="shared" si="62"/>
        <v>2.4506875912590322</v>
      </c>
      <c r="Q321">
        <f t="shared" si="63"/>
        <v>0.26453837735283742</v>
      </c>
      <c r="R321">
        <f t="shared" si="64"/>
        <v>0.26453837735283781</v>
      </c>
    </row>
    <row r="322" spans="6:18">
      <c r="F322">
        <f t="shared" si="69"/>
        <v>32.000000000000185</v>
      </c>
      <c r="G322">
        <f t="shared" ref="G322:G385" si="70">Tc+R_*F322</f>
        <v>322.2268495642536</v>
      </c>
      <c r="H322">
        <f t="shared" si="65"/>
        <v>3.2164822984808596</v>
      </c>
      <c r="I322" s="4">
        <f t="shared" ref="I322:I385" si="71">we</f>
        <v>3.1E-6</v>
      </c>
      <c r="J322" s="5">
        <f t="shared" si="66"/>
        <v>4.3613178294572952E-7</v>
      </c>
      <c r="K322" s="5">
        <f t="shared" si="67"/>
        <v>5.2975419027788677E-4</v>
      </c>
      <c r="L322" s="5">
        <f t="shared" si="61"/>
        <v>6.2274723953804936E-10</v>
      </c>
      <c r="M322" s="6">
        <f t="shared" ref="M322:M385" si="72">f2_*f3_/f1_/K322*L322</f>
        <v>4.8807841266444143E-6</v>
      </c>
      <c r="N322">
        <f t="shared" ref="N322:N385" si="73">del_dl</f>
        <v>2.5799999999999998E-4</v>
      </c>
      <c r="O322">
        <f t="shared" si="68"/>
        <v>0.321648229848086</v>
      </c>
      <c r="P322">
        <f t="shared" si="62"/>
        <v>2.4510742337888769</v>
      </c>
      <c r="Q322">
        <f t="shared" si="63"/>
        <v>0.26440481441946101</v>
      </c>
      <c r="R322">
        <f t="shared" si="64"/>
        <v>0.2644048144194614</v>
      </c>
    </row>
    <row r="323" spans="6:18">
      <c r="F323">
        <f t="shared" si="69"/>
        <v>32.100000000000186</v>
      </c>
      <c r="G323">
        <f t="shared" si="70"/>
        <v>322.2268495642536</v>
      </c>
      <c r="H323">
        <f t="shared" si="65"/>
        <v>3.2164822984808596</v>
      </c>
      <c r="I323" s="4">
        <f t="shared" si="71"/>
        <v>3.1E-6</v>
      </c>
      <c r="J323" s="5">
        <f t="shared" si="66"/>
        <v>4.3613178294572952E-7</v>
      </c>
      <c r="K323" s="5">
        <f t="shared" si="67"/>
        <v>5.3006419027788678E-4</v>
      </c>
      <c r="L323" s="5">
        <f t="shared" ref="L323:L386" si="74">K323^3*4/3*PI()</f>
        <v>6.2384113160666098E-10</v>
      </c>
      <c r="M323" s="6">
        <f t="shared" si="72"/>
        <v>4.8864980438010369E-6</v>
      </c>
      <c r="N323">
        <f t="shared" si="73"/>
        <v>2.5799999999999998E-4</v>
      </c>
      <c r="O323">
        <f t="shared" si="68"/>
        <v>0.321648229848086</v>
      </c>
      <c r="P323">
        <f t="shared" ref="P323:P386" si="75">R323*O323+(1-R323)*H323</f>
        <v>2.4514599713013649</v>
      </c>
      <c r="Q323">
        <f t="shared" ref="Q323:Q386" si="76">Q322+pl/ps*Dl/N322*((Tc-Tf)/ml-Co)/H322/(1-kpart)*M322*dt/L322-Q322*3/K322*we*dt</f>
        <v>0.26427156411794372</v>
      </c>
      <c r="R323">
        <f t="shared" ref="R323:R386" si="77">esidtGeral(R322,K322,MAX(I322,J322),pl,ps,kpart,H322,(H323-H322)/dt,M322,L322,Dl,N322,Co,dt)</f>
        <v>0.26427156411794411</v>
      </c>
    </row>
    <row r="324" spans="6:18">
      <c r="F324">
        <f t="shared" si="69"/>
        <v>32.200000000000188</v>
      </c>
      <c r="G324">
        <f t="shared" si="70"/>
        <v>322.2268495642536</v>
      </c>
      <c r="H324">
        <f t="shared" si="65"/>
        <v>3.2164822984808596</v>
      </c>
      <c r="I324" s="4">
        <f t="shared" si="71"/>
        <v>3.1E-6</v>
      </c>
      <c r="J324" s="5">
        <f t="shared" si="66"/>
        <v>4.3613178294572952E-7</v>
      </c>
      <c r="K324" s="5">
        <f t="shared" si="67"/>
        <v>5.3037419027788678E-4</v>
      </c>
      <c r="L324" s="5">
        <f t="shared" si="74"/>
        <v>6.2493630391621772E-10</v>
      </c>
      <c r="M324" s="6">
        <f t="shared" si="72"/>
        <v>4.8922153036328789E-6</v>
      </c>
      <c r="N324">
        <f t="shared" si="73"/>
        <v>2.5799999999999998E-4</v>
      </c>
      <c r="O324">
        <f t="shared" si="68"/>
        <v>0.321648229848086</v>
      </c>
      <c r="P324">
        <f t="shared" si="75"/>
        <v>2.4518448064429239</v>
      </c>
      <c r="Q324">
        <f t="shared" si="76"/>
        <v>0.26413862553409556</v>
      </c>
      <c r="R324">
        <f t="shared" si="77"/>
        <v>0.26413862553409595</v>
      </c>
    </row>
    <row r="325" spans="6:18">
      <c r="F325">
        <f t="shared" si="69"/>
        <v>32.300000000000189</v>
      </c>
      <c r="G325">
        <f t="shared" si="70"/>
        <v>322.2268495642536</v>
      </c>
      <c r="H325">
        <f t="shared" si="65"/>
        <v>3.2164822984808596</v>
      </c>
      <c r="I325" s="4">
        <f t="shared" si="71"/>
        <v>3.1E-6</v>
      </c>
      <c r="J325" s="5">
        <f t="shared" si="66"/>
        <v>4.3613178294572952E-7</v>
      </c>
      <c r="K325" s="5">
        <f t="shared" si="67"/>
        <v>5.3068419027788678E-4</v>
      </c>
      <c r="L325" s="5">
        <f t="shared" si="74"/>
        <v>6.2603275721544893E-10</v>
      </c>
      <c r="M325" s="6">
        <f t="shared" si="72"/>
        <v>4.8979359061399398E-6</v>
      </c>
      <c r="N325">
        <f t="shared" si="73"/>
        <v>2.5799999999999998E-4</v>
      </c>
      <c r="O325">
        <f t="shared" si="68"/>
        <v>0.321648229848086</v>
      </c>
      <c r="P325">
        <f t="shared" si="75"/>
        <v>2.4522287418507025</v>
      </c>
      <c r="Q325">
        <f t="shared" si="76"/>
        <v>0.26400599775693256</v>
      </c>
      <c r="R325">
        <f t="shared" si="77"/>
        <v>0.26400599775693295</v>
      </c>
    </row>
    <row r="326" spans="6:18">
      <c r="F326">
        <f t="shared" si="69"/>
        <v>32.40000000000019</v>
      </c>
      <c r="G326">
        <f t="shared" si="70"/>
        <v>322.2268495642536</v>
      </c>
      <c r="H326">
        <f t="shared" si="65"/>
        <v>3.2164822984808596</v>
      </c>
      <c r="I326" s="4">
        <f t="shared" si="71"/>
        <v>3.1E-6</v>
      </c>
      <c r="J326" s="5">
        <f t="shared" si="66"/>
        <v>4.3613178294572952E-7</v>
      </c>
      <c r="K326" s="5">
        <f t="shared" si="67"/>
        <v>5.3099419027788678E-4</v>
      </c>
      <c r="L326" s="5">
        <f t="shared" si="74"/>
        <v>6.2713049225308385E-10</v>
      </c>
      <c r="M326" s="6">
        <f t="shared" si="72"/>
        <v>4.9036598513222167E-6</v>
      </c>
      <c r="N326">
        <f t="shared" si="73"/>
        <v>2.5799999999999998E-4</v>
      </c>
      <c r="O326">
        <f t="shared" si="68"/>
        <v>0.321648229848086</v>
      </c>
      <c r="P326">
        <f t="shared" si="75"/>
        <v>2.4526117801526048</v>
      </c>
      <c r="Q326">
        <f t="shared" si="76"/>
        <v>0.26387367987866367</v>
      </c>
      <c r="R326">
        <f t="shared" si="77"/>
        <v>0.26387367987866406</v>
      </c>
    </row>
    <row r="327" spans="6:18">
      <c r="F327">
        <f t="shared" si="69"/>
        <v>32.500000000000192</v>
      </c>
      <c r="G327">
        <f t="shared" si="70"/>
        <v>322.2268495642536</v>
      </c>
      <c r="H327">
        <f t="shared" si="65"/>
        <v>3.2164822984808596</v>
      </c>
      <c r="I327" s="4">
        <f t="shared" si="71"/>
        <v>3.1E-6</v>
      </c>
      <c r="J327" s="5">
        <f t="shared" si="66"/>
        <v>4.3613178294572952E-7</v>
      </c>
      <c r="K327" s="5">
        <f t="shared" si="67"/>
        <v>5.3130419027788678E-4</v>
      </c>
      <c r="L327" s="5">
        <f t="shared" si="74"/>
        <v>6.2822950977785258E-10</v>
      </c>
      <c r="M327" s="6">
        <f t="shared" si="72"/>
        <v>4.9093871391797158E-6</v>
      </c>
      <c r="N327">
        <f t="shared" si="73"/>
        <v>2.5799999999999998E-4</v>
      </c>
      <c r="O327">
        <f t="shared" si="68"/>
        <v>0.321648229848086</v>
      </c>
      <c r="P327">
        <f t="shared" si="75"/>
        <v>2.4529939239673295</v>
      </c>
      <c r="Q327">
        <f t="shared" si="76"/>
        <v>0.26374167099467771</v>
      </c>
      <c r="R327">
        <f t="shared" si="77"/>
        <v>0.2637416709946781</v>
      </c>
    </row>
    <row r="328" spans="6:18">
      <c r="F328">
        <f t="shared" si="69"/>
        <v>32.600000000000193</v>
      </c>
      <c r="G328">
        <f t="shared" si="70"/>
        <v>322.2268495642536</v>
      </c>
      <c r="H328">
        <f t="shared" si="65"/>
        <v>3.2164822984808596</v>
      </c>
      <c r="I328" s="4">
        <f t="shared" si="71"/>
        <v>3.1E-6</v>
      </c>
      <c r="J328" s="5">
        <f t="shared" si="66"/>
        <v>4.3613178294572952E-7</v>
      </c>
      <c r="K328" s="5">
        <f t="shared" si="67"/>
        <v>5.3161419027788679E-4</v>
      </c>
      <c r="L328" s="5">
        <f t="shared" si="74"/>
        <v>6.2932981053848405E-10</v>
      </c>
      <c r="M328" s="6">
        <f t="shared" si="72"/>
        <v>4.9151177697124319E-6</v>
      </c>
      <c r="N328">
        <f t="shared" si="73"/>
        <v>2.5799999999999998E-4</v>
      </c>
      <c r="O328">
        <f t="shared" si="68"/>
        <v>0.321648229848086</v>
      </c>
      <c r="P328">
        <f t="shared" si="75"/>
        <v>2.4533751759044087</v>
      </c>
      <c r="Q328">
        <f t="shared" si="76"/>
        <v>0.26360997020353033</v>
      </c>
      <c r="R328">
        <f t="shared" si="77"/>
        <v>0.26360997020353072</v>
      </c>
    </row>
    <row r="329" spans="6:18">
      <c r="F329">
        <f t="shared" si="69"/>
        <v>32.700000000000195</v>
      </c>
      <c r="G329">
        <f t="shared" si="70"/>
        <v>322.2268495642536</v>
      </c>
      <c r="H329">
        <f t="shared" si="65"/>
        <v>3.2164822984808596</v>
      </c>
      <c r="I329" s="4">
        <f t="shared" si="71"/>
        <v>3.1E-6</v>
      </c>
      <c r="J329" s="5">
        <f t="shared" si="66"/>
        <v>4.3613178294572952E-7</v>
      </c>
      <c r="K329" s="5">
        <f t="shared" si="67"/>
        <v>5.3192419027788679E-4</v>
      </c>
      <c r="L329" s="5">
        <f t="shared" si="74"/>
        <v>6.3043139528370814E-10</v>
      </c>
      <c r="M329" s="6">
        <f t="shared" si="72"/>
        <v>4.9208517429203685E-6</v>
      </c>
      <c r="N329">
        <f t="shared" si="73"/>
        <v>2.5799999999999998E-4</v>
      </c>
      <c r="O329">
        <f t="shared" si="68"/>
        <v>0.321648229848086</v>
      </c>
      <c r="P329">
        <f t="shared" si="75"/>
        <v>2.4537555385642436</v>
      </c>
      <c r="Q329">
        <f t="shared" si="76"/>
        <v>0.26347857660693119</v>
      </c>
      <c r="R329">
        <f t="shared" si="77"/>
        <v>0.26347857660693158</v>
      </c>
    </row>
    <row r="330" spans="6:18">
      <c r="F330">
        <f t="shared" si="69"/>
        <v>32.800000000000196</v>
      </c>
      <c r="G330">
        <f t="shared" si="70"/>
        <v>322.2268495642536</v>
      </c>
      <c r="H330">
        <f t="shared" si="65"/>
        <v>3.2164822984808596</v>
      </c>
      <c r="I330" s="4">
        <f t="shared" si="71"/>
        <v>3.1E-6</v>
      </c>
      <c r="J330" s="5">
        <f t="shared" si="66"/>
        <v>4.3613178294572952E-7</v>
      </c>
      <c r="K330" s="5">
        <f t="shared" si="67"/>
        <v>5.3223419027788679E-4</v>
      </c>
      <c r="L330" s="5">
        <f t="shared" si="74"/>
        <v>6.3153426476225399E-10</v>
      </c>
      <c r="M330" s="6">
        <f t="shared" si="72"/>
        <v>4.926589058803522E-6</v>
      </c>
      <c r="N330">
        <f t="shared" si="73"/>
        <v>2.5799999999999998E-4</v>
      </c>
      <c r="O330">
        <f t="shared" si="68"/>
        <v>0.321648229848086</v>
      </c>
      <c r="P330">
        <f t="shared" si="75"/>
        <v>2.454135014538144</v>
      </c>
      <c r="Q330">
        <f t="shared" si="76"/>
        <v>0.26334748930973106</v>
      </c>
      <c r="R330">
        <f t="shared" si="77"/>
        <v>0.2633474893097314</v>
      </c>
    </row>
    <row r="331" spans="6:18">
      <c r="F331">
        <f t="shared" si="69"/>
        <v>32.900000000000198</v>
      </c>
      <c r="G331">
        <f t="shared" si="70"/>
        <v>322.2268495642536</v>
      </c>
      <c r="H331">
        <f t="shared" si="65"/>
        <v>3.2164822984808596</v>
      </c>
      <c r="I331" s="4">
        <f t="shared" si="71"/>
        <v>3.1E-6</v>
      </c>
      <c r="J331" s="5">
        <f t="shared" si="66"/>
        <v>4.3613178294572952E-7</v>
      </c>
      <c r="K331" s="5">
        <f t="shared" si="67"/>
        <v>5.3254419027788679E-4</v>
      </c>
      <c r="L331" s="5">
        <f t="shared" si="74"/>
        <v>6.3263841972285137E-10</v>
      </c>
      <c r="M331" s="6">
        <f t="shared" si="72"/>
        <v>4.9323297173618951E-6</v>
      </c>
      <c r="N331">
        <f t="shared" si="73"/>
        <v>2.5799999999999998E-4</v>
      </c>
      <c r="O331">
        <f t="shared" si="68"/>
        <v>0.321648229848086</v>
      </c>
      <c r="P331">
        <f t="shared" si="75"/>
        <v>2.4545136064083612</v>
      </c>
      <c r="Q331">
        <f t="shared" si="76"/>
        <v>0.26321670741990888</v>
      </c>
      <c r="R331">
        <f t="shared" si="77"/>
        <v>0.26321670741990921</v>
      </c>
    </row>
    <row r="332" spans="6:18">
      <c r="F332">
        <f t="shared" si="69"/>
        <v>33.000000000000199</v>
      </c>
      <c r="G332">
        <f t="shared" si="70"/>
        <v>322.2268495642536</v>
      </c>
      <c r="H332">
        <f t="shared" si="65"/>
        <v>3.2164822984808596</v>
      </c>
      <c r="I332" s="4">
        <f t="shared" si="71"/>
        <v>3.1E-6</v>
      </c>
      <c r="J332" s="5">
        <f t="shared" si="66"/>
        <v>4.3613178294572952E-7</v>
      </c>
      <c r="K332" s="5">
        <f t="shared" si="67"/>
        <v>5.3285419027788679E-4</v>
      </c>
      <c r="L332" s="5">
        <f t="shared" si="74"/>
        <v>6.3374386091422964E-10</v>
      </c>
      <c r="M332" s="6">
        <f t="shared" si="72"/>
        <v>4.9380737185954861E-6</v>
      </c>
      <c r="N332">
        <f t="shared" si="73"/>
        <v>2.5799999999999998E-4</v>
      </c>
      <c r="O332">
        <f t="shared" si="68"/>
        <v>0.321648229848086</v>
      </c>
      <c r="P332">
        <f t="shared" si="75"/>
        <v>2.4548913167481299</v>
      </c>
      <c r="Q332">
        <f t="shared" si="76"/>
        <v>0.26308623004855924</v>
      </c>
      <c r="R332">
        <f t="shared" si="77"/>
        <v>0.26308623004855958</v>
      </c>
    </row>
    <row r="333" spans="6:18">
      <c r="F333">
        <f t="shared" si="69"/>
        <v>33.1000000000002</v>
      </c>
      <c r="G333">
        <f t="shared" si="70"/>
        <v>322.2268495642536</v>
      </c>
      <c r="H333">
        <f t="shared" si="65"/>
        <v>3.2164822984808596</v>
      </c>
      <c r="I333" s="4">
        <f t="shared" si="71"/>
        <v>3.1E-6</v>
      </c>
      <c r="J333" s="5">
        <f t="shared" si="66"/>
        <v>4.3613178294572952E-7</v>
      </c>
      <c r="K333" s="5">
        <f t="shared" si="67"/>
        <v>5.331641902778868E-4</v>
      </c>
      <c r="L333" s="5">
        <f t="shared" si="74"/>
        <v>6.3485058908511837E-10</v>
      </c>
      <c r="M333" s="6">
        <f t="shared" si="72"/>
        <v>4.9438210625042958E-6</v>
      </c>
      <c r="N333">
        <f t="shared" si="73"/>
        <v>2.5799999999999998E-4</v>
      </c>
      <c r="O333">
        <f t="shared" si="68"/>
        <v>0.321648229848086</v>
      </c>
      <c r="P333">
        <f t="shared" si="75"/>
        <v>2.4552681481217014</v>
      </c>
      <c r="Q333">
        <f t="shared" si="76"/>
        <v>0.2629560563098795</v>
      </c>
      <c r="R333">
        <f t="shared" si="77"/>
        <v>0.26295605630987984</v>
      </c>
    </row>
    <row r="334" spans="6:18">
      <c r="F334">
        <f t="shared" si="69"/>
        <v>33.200000000000202</v>
      </c>
      <c r="G334">
        <f t="shared" si="70"/>
        <v>322.2268495642536</v>
      </c>
      <c r="H334">
        <f t="shared" si="65"/>
        <v>3.2164822984808596</v>
      </c>
      <c r="I334" s="4">
        <f t="shared" si="71"/>
        <v>3.1E-6</v>
      </c>
      <c r="J334" s="5">
        <f t="shared" si="66"/>
        <v>4.3613178294572952E-7</v>
      </c>
      <c r="K334" s="5">
        <f t="shared" si="67"/>
        <v>5.334741902778868E-4</v>
      </c>
      <c r="L334" s="5">
        <f t="shared" si="74"/>
        <v>6.359586049842471E-10</v>
      </c>
      <c r="M334" s="6">
        <f t="shared" si="72"/>
        <v>4.949571749088326E-6</v>
      </c>
      <c r="N334">
        <f t="shared" si="73"/>
        <v>2.5799999999999998E-4</v>
      </c>
      <c r="O334">
        <f t="shared" si="68"/>
        <v>0.321648229848086</v>
      </c>
      <c r="P334">
        <f t="shared" si="75"/>
        <v>2.4556441030843814</v>
      </c>
      <c r="Q334">
        <f t="shared" si="76"/>
        <v>0.26282618532115731</v>
      </c>
      <c r="R334">
        <f t="shared" si="77"/>
        <v>0.26282618532115765</v>
      </c>
    </row>
    <row r="335" spans="6:18">
      <c r="F335">
        <f t="shared" si="69"/>
        <v>33.300000000000203</v>
      </c>
      <c r="G335">
        <f t="shared" si="70"/>
        <v>322.2268495642536</v>
      </c>
      <c r="H335">
        <f t="shared" si="65"/>
        <v>3.2164822984808596</v>
      </c>
      <c r="I335" s="4">
        <f t="shared" si="71"/>
        <v>3.1E-6</v>
      </c>
      <c r="J335" s="5">
        <f t="shared" si="66"/>
        <v>4.3613178294572952E-7</v>
      </c>
      <c r="K335" s="5">
        <f t="shared" si="67"/>
        <v>5.337841902778868E-4</v>
      </c>
      <c r="L335" s="5">
        <f t="shared" si="74"/>
        <v>6.3706790936034521E-10</v>
      </c>
      <c r="M335" s="6">
        <f t="shared" si="72"/>
        <v>4.9553257783475748E-6</v>
      </c>
      <c r="N335">
        <f t="shared" si="73"/>
        <v>2.5799999999999998E-4</v>
      </c>
      <c r="O335">
        <f t="shared" si="68"/>
        <v>0.321648229848086</v>
      </c>
      <c r="P335">
        <f t="shared" si="75"/>
        <v>2.4560191841825669</v>
      </c>
      <c r="Q335">
        <f t="shared" si="76"/>
        <v>0.26269661620275792</v>
      </c>
      <c r="R335">
        <f t="shared" si="77"/>
        <v>0.26269661620275825</v>
      </c>
    </row>
    <row r="336" spans="6:18">
      <c r="F336">
        <f t="shared" si="69"/>
        <v>33.400000000000205</v>
      </c>
      <c r="G336">
        <f t="shared" si="70"/>
        <v>322.2268495642536</v>
      </c>
      <c r="H336">
        <f t="shared" si="65"/>
        <v>3.2164822984808596</v>
      </c>
      <c r="I336" s="4">
        <f t="shared" si="71"/>
        <v>3.1E-6</v>
      </c>
      <c r="J336" s="5">
        <f t="shared" si="66"/>
        <v>4.3613178294572952E-7</v>
      </c>
      <c r="K336" s="5">
        <f t="shared" si="67"/>
        <v>5.340941902778868E-4</v>
      </c>
      <c r="L336" s="5">
        <f t="shared" si="74"/>
        <v>6.3817850296214215E-10</v>
      </c>
      <c r="M336" s="6">
        <f t="shared" si="72"/>
        <v>4.9610831502820407E-6</v>
      </c>
      <c r="N336">
        <f t="shared" si="73"/>
        <v>2.5799999999999998E-4</v>
      </c>
      <c r="O336">
        <f t="shared" si="68"/>
        <v>0.321648229848086</v>
      </c>
      <c r="P336">
        <f t="shared" si="75"/>
        <v>2.456393393953781</v>
      </c>
      <c r="Q336">
        <f t="shared" si="76"/>
        <v>0.26256734807811172</v>
      </c>
      <c r="R336">
        <f t="shared" si="77"/>
        <v>0.262567348078112</v>
      </c>
    </row>
    <row r="337" spans="6:18">
      <c r="F337">
        <f t="shared" si="69"/>
        <v>33.500000000000206</v>
      </c>
      <c r="G337">
        <f t="shared" si="70"/>
        <v>322.2268495642536</v>
      </c>
      <c r="H337">
        <f t="shared" si="65"/>
        <v>3.2164822984808596</v>
      </c>
      <c r="I337" s="4">
        <f t="shared" si="71"/>
        <v>3.1E-6</v>
      </c>
      <c r="J337" s="5">
        <f t="shared" si="66"/>
        <v>4.3613178294572952E-7</v>
      </c>
      <c r="K337" s="5">
        <f t="shared" si="67"/>
        <v>5.3440419027788681E-4</v>
      </c>
      <c r="L337" s="5">
        <f t="shared" si="74"/>
        <v>6.3929038653836758E-10</v>
      </c>
      <c r="M337" s="6">
        <f t="shared" si="72"/>
        <v>4.966843864891727E-6</v>
      </c>
      <c r="N337">
        <f t="shared" si="73"/>
        <v>2.5799999999999998E-4</v>
      </c>
      <c r="O337">
        <f t="shared" si="68"/>
        <v>0.321648229848086</v>
      </c>
      <c r="P337">
        <f t="shared" si="75"/>
        <v>2.4567667349267106</v>
      </c>
      <c r="Q337">
        <f t="shared" si="76"/>
        <v>0.26243838007370174</v>
      </c>
      <c r="R337">
        <f t="shared" si="77"/>
        <v>0.26243838007370202</v>
      </c>
    </row>
    <row r="338" spans="6:18">
      <c r="F338">
        <f t="shared" si="69"/>
        <v>33.600000000000207</v>
      </c>
      <c r="G338">
        <f t="shared" si="70"/>
        <v>322.2268495642536</v>
      </c>
      <c r="H338">
        <f t="shared" si="65"/>
        <v>3.2164822984808596</v>
      </c>
      <c r="I338" s="4">
        <f t="shared" si="71"/>
        <v>3.1E-6</v>
      </c>
      <c r="J338" s="5">
        <f t="shared" si="66"/>
        <v>4.3613178294572952E-7</v>
      </c>
      <c r="K338" s="5">
        <f t="shared" si="67"/>
        <v>5.3471419027788681E-4</v>
      </c>
      <c r="L338" s="5">
        <f t="shared" si="74"/>
        <v>6.4040356083775086E-10</v>
      </c>
      <c r="M338" s="6">
        <f t="shared" si="72"/>
        <v>4.9726079221766311E-6</v>
      </c>
      <c r="N338">
        <f t="shared" si="73"/>
        <v>2.5799999999999998E-4</v>
      </c>
      <c r="O338">
        <f t="shared" si="68"/>
        <v>0.321648229848086</v>
      </c>
      <c r="P338">
        <f t="shared" si="75"/>
        <v>2.4571392096212414</v>
      </c>
      <c r="Q338">
        <f t="shared" si="76"/>
        <v>0.26230971131905134</v>
      </c>
      <c r="R338">
        <f t="shared" si="77"/>
        <v>0.26230971131905162</v>
      </c>
    </row>
    <row r="339" spans="6:18">
      <c r="F339">
        <f t="shared" si="69"/>
        <v>33.700000000000209</v>
      </c>
      <c r="G339">
        <f t="shared" si="70"/>
        <v>322.2268495642536</v>
      </c>
      <c r="H339">
        <f t="shared" ref="H339:H402" si="78">(G339-Tf)/ml</f>
        <v>3.2164822984808596</v>
      </c>
      <c r="I339" s="4">
        <f t="shared" si="71"/>
        <v>3.1E-6</v>
      </c>
      <c r="J339" s="5">
        <f t="shared" ref="J339:J402" si="79">Glob(H339,N339,Dl,Co,kpart)</f>
        <v>4.3613178294572952E-7</v>
      </c>
      <c r="K339" s="5">
        <f t="shared" ref="K339:K402" si="80">I338*dt+K338</f>
        <v>5.3502419027788681E-4</v>
      </c>
      <c r="L339" s="5">
        <f t="shared" si="74"/>
        <v>6.4151802660902145E-10</v>
      </c>
      <c r="M339" s="6">
        <f t="shared" si="72"/>
        <v>4.978375322136754E-6</v>
      </c>
      <c r="N339">
        <f t="shared" si="73"/>
        <v>2.5799999999999998E-4</v>
      </c>
      <c r="O339">
        <f t="shared" ref="O339:O402" si="81">O338+(kpart*H338-O338)/L338/R338*(L338*(R339-R338)+R338*MAX(I338,J338)*M338*dt)</f>
        <v>0.321648229848086</v>
      </c>
      <c r="P339">
        <f t="shared" si="75"/>
        <v>2.4575108205484923</v>
      </c>
      <c r="Q339">
        <f t="shared" si="76"/>
        <v>0.26218134094671186</v>
      </c>
      <c r="R339">
        <f t="shared" si="77"/>
        <v>0.26218134094671214</v>
      </c>
    </row>
    <row r="340" spans="6:18">
      <c r="F340">
        <f t="shared" si="69"/>
        <v>33.80000000000021</v>
      </c>
      <c r="G340">
        <f t="shared" si="70"/>
        <v>322.2268495642536</v>
      </c>
      <c r="H340">
        <f t="shared" si="78"/>
        <v>3.2164822984808596</v>
      </c>
      <c r="I340" s="4">
        <f t="shared" si="71"/>
        <v>3.1E-6</v>
      </c>
      <c r="J340" s="5">
        <f t="shared" si="79"/>
        <v>4.3613178294572952E-7</v>
      </c>
      <c r="K340" s="5">
        <f t="shared" si="80"/>
        <v>5.3533419027788681E-4</v>
      </c>
      <c r="L340" s="5">
        <f t="shared" si="74"/>
        <v>6.4263378460090913E-10</v>
      </c>
      <c r="M340" s="6">
        <f t="shared" si="72"/>
        <v>4.9841460647720973E-6</v>
      </c>
      <c r="N340">
        <f t="shared" si="73"/>
        <v>2.5799999999999998E-4</v>
      </c>
      <c r="O340">
        <f t="shared" si="81"/>
        <v>0.321648229848086</v>
      </c>
      <c r="P340">
        <f t="shared" si="75"/>
        <v>2.4578815702108554</v>
      </c>
      <c r="Q340">
        <f t="shared" si="76"/>
        <v>0.26205326809225027</v>
      </c>
      <c r="R340">
        <f t="shared" si="77"/>
        <v>0.26205326809225055</v>
      </c>
    </row>
    <row r="341" spans="6:18">
      <c r="F341">
        <f t="shared" si="69"/>
        <v>33.900000000000212</v>
      </c>
      <c r="G341">
        <f t="shared" si="70"/>
        <v>322.2268495642536</v>
      </c>
      <c r="H341">
        <f t="shared" si="78"/>
        <v>3.2164822984808596</v>
      </c>
      <c r="I341" s="4">
        <f t="shared" si="71"/>
        <v>3.1E-6</v>
      </c>
      <c r="J341" s="5">
        <f t="shared" si="79"/>
        <v>4.3613178294572952E-7</v>
      </c>
      <c r="K341" s="5">
        <f t="shared" si="80"/>
        <v>5.3564419027788681E-4</v>
      </c>
      <c r="L341" s="5">
        <f t="shared" si="74"/>
        <v>6.4375083556214302E-10</v>
      </c>
      <c r="M341" s="6">
        <f t="shared" si="72"/>
        <v>4.9899201500826568E-6</v>
      </c>
      <c r="N341">
        <f t="shared" si="73"/>
        <v>2.5799999999999998E-4</v>
      </c>
      <c r="O341">
        <f t="shared" si="81"/>
        <v>0.321648229848086</v>
      </c>
      <c r="P341">
        <f t="shared" si="75"/>
        <v>2.4582514611020243</v>
      </c>
      <c r="Q341">
        <f t="shared" si="76"/>
        <v>0.26192549189423692</v>
      </c>
      <c r="R341">
        <f t="shared" si="77"/>
        <v>0.26192549189423719</v>
      </c>
    </row>
    <row r="342" spans="6:18">
      <c r="F342">
        <f t="shared" si="69"/>
        <v>34.000000000000213</v>
      </c>
      <c r="G342">
        <f t="shared" si="70"/>
        <v>322.2268495642536</v>
      </c>
      <c r="H342">
        <f t="shared" si="78"/>
        <v>3.2164822984808596</v>
      </c>
      <c r="I342" s="4">
        <f t="shared" si="71"/>
        <v>3.1E-6</v>
      </c>
      <c r="J342" s="5">
        <f t="shared" si="79"/>
        <v>4.3613178294572952E-7</v>
      </c>
      <c r="K342" s="5">
        <f t="shared" si="80"/>
        <v>5.3595419027788682E-4</v>
      </c>
      <c r="L342" s="5">
        <f t="shared" si="74"/>
        <v>6.4486918024145282E-10</v>
      </c>
      <c r="M342" s="6">
        <f t="shared" si="72"/>
        <v>4.9956975780684366E-6</v>
      </c>
      <c r="N342">
        <f t="shared" si="73"/>
        <v>2.5799999999999998E-4</v>
      </c>
      <c r="O342">
        <f t="shared" si="81"/>
        <v>0.321648229848086</v>
      </c>
      <c r="P342">
        <f t="shared" si="75"/>
        <v>2.4586204957070374</v>
      </c>
      <c r="Q342">
        <f t="shared" si="76"/>
        <v>0.2617980114942336</v>
      </c>
      <c r="R342">
        <f t="shared" si="77"/>
        <v>0.26179801149423382</v>
      </c>
    </row>
    <row r="343" spans="6:18">
      <c r="F343">
        <f t="shared" si="69"/>
        <v>34.100000000000215</v>
      </c>
      <c r="G343">
        <f t="shared" si="70"/>
        <v>322.2268495642536</v>
      </c>
      <c r="H343">
        <f t="shared" si="78"/>
        <v>3.2164822984808596</v>
      </c>
      <c r="I343" s="4">
        <f t="shared" si="71"/>
        <v>3.1E-6</v>
      </c>
      <c r="J343" s="5">
        <f t="shared" si="79"/>
        <v>4.3613178294572952E-7</v>
      </c>
      <c r="K343" s="5">
        <f t="shared" si="80"/>
        <v>5.3626419027788682E-4</v>
      </c>
      <c r="L343" s="5">
        <f t="shared" si="74"/>
        <v>6.4598881938756806E-10</v>
      </c>
      <c r="M343" s="6">
        <f t="shared" si="72"/>
        <v>5.0014783487294352E-6</v>
      </c>
      <c r="N343">
        <f t="shared" si="73"/>
        <v>2.5799999999999998E-4</v>
      </c>
      <c r="O343">
        <f t="shared" si="81"/>
        <v>0.321648229848086</v>
      </c>
      <c r="P343">
        <f t="shared" si="75"/>
        <v>2.4589886765023055</v>
      </c>
      <c r="Q343">
        <f t="shared" si="76"/>
        <v>0.2616708260367811</v>
      </c>
      <c r="R343">
        <f t="shared" si="77"/>
        <v>0.26167082603678127</v>
      </c>
    </row>
    <row r="344" spans="6:18">
      <c r="F344">
        <f t="shared" si="69"/>
        <v>34.200000000000216</v>
      </c>
      <c r="G344">
        <f t="shared" si="70"/>
        <v>322.2268495642536</v>
      </c>
      <c r="H344">
        <f t="shared" si="78"/>
        <v>3.2164822984808596</v>
      </c>
      <c r="I344" s="4">
        <f t="shared" si="71"/>
        <v>3.1E-6</v>
      </c>
      <c r="J344" s="5">
        <f t="shared" si="79"/>
        <v>4.3613178294572952E-7</v>
      </c>
      <c r="K344" s="5">
        <f t="shared" si="80"/>
        <v>5.3657419027788682E-4</v>
      </c>
      <c r="L344" s="5">
        <f t="shared" si="74"/>
        <v>6.4710975374921823E-10</v>
      </c>
      <c r="M344" s="6">
        <f t="shared" si="72"/>
        <v>5.0072624620656534E-6</v>
      </c>
      <c r="N344">
        <f t="shared" si="73"/>
        <v>2.5799999999999998E-4</v>
      </c>
      <c r="O344">
        <f t="shared" si="81"/>
        <v>0.321648229848086</v>
      </c>
      <c r="P344">
        <f t="shared" si="75"/>
        <v>2.4593560059556525</v>
      </c>
      <c r="Q344">
        <f t="shared" si="76"/>
        <v>0.26154393466938736</v>
      </c>
      <c r="R344">
        <f t="shared" si="77"/>
        <v>0.26154393466938752</v>
      </c>
    </row>
    <row r="345" spans="6:18">
      <c r="F345">
        <f t="shared" si="69"/>
        <v>34.300000000000217</v>
      </c>
      <c r="G345">
        <f t="shared" si="70"/>
        <v>322.2268495642536</v>
      </c>
      <c r="H345">
        <f t="shared" si="78"/>
        <v>3.2164822984808596</v>
      </c>
      <c r="I345" s="4">
        <f t="shared" si="71"/>
        <v>3.1E-6</v>
      </c>
      <c r="J345" s="5">
        <f t="shared" si="79"/>
        <v>4.3613178294572952E-7</v>
      </c>
      <c r="K345" s="5">
        <f t="shared" si="80"/>
        <v>5.3688419027788682E-4</v>
      </c>
      <c r="L345" s="5">
        <f t="shared" si="74"/>
        <v>6.4823198407513256E-10</v>
      </c>
      <c r="M345" s="6">
        <f t="shared" si="72"/>
        <v>5.0130499180770886E-6</v>
      </c>
      <c r="N345">
        <f t="shared" si="73"/>
        <v>2.5799999999999998E-4</v>
      </c>
      <c r="O345">
        <f t="shared" si="81"/>
        <v>0.321648229848086</v>
      </c>
      <c r="P345">
        <f t="shared" si="75"/>
        <v>2.4597224865263461</v>
      </c>
      <c r="Q345">
        <f t="shared" si="76"/>
        <v>0.26141733654251542</v>
      </c>
      <c r="R345">
        <f t="shared" si="77"/>
        <v>0.26141733654251559</v>
      </c>
    </row>
    <row r="346" spans="6:18">
      <c r="F346">
        <f t="shared" si="69"/>
        <v>34.400000000000219</v>
      </c>
      <c r="G346">
        <f t="shared" si="70"/>
        <v>322.2268495642536</v>
      </c>
      <c r="H346">
        <f t="shared" si="78"/>
        <v>3.2164822984808596</v>
      </c>
      <c r="I346" s="4">
        <f t="shared" si="71"/>
        <v>3.1E-6</v>
      </c>
      <c r="J346" s="5">
        <f t="shared" si="79"/>
        <v>4.3613178294572952E-7</v>
      </c>
      <c r="K346" s="5">
        <f t="shared" si="80"/>
        <v>5.3719419027788682E-4</v>
      </c>
      <c r="L346" s="5">
        <f t="shared" si="74"/>
        <v>6.4935551111404083E-10</v>
      </c>
      <c r="M346" s="6">
        <f t="shared" si="72"/>
        <v>5.0188407167637434E-6</v>
      </c>
      <c r="N346">
        <f t="shared" si="73"/>
        <v>2.5799999999999998E-4</v>
      </c>
      <c r="O346">
        <f t="shared" si="81"/>
        <v>0.321648229848086</v>
      </c>
      <c r="P346">
        <f t="shared" si="75"/>
        <v>2.4600881206651359</v>
      </c>
      <c r="Q346">
        <f t="shared" si="76"/>
        <v>0.26129103080957156</v>
      </c>
      <c r="R346">
        <f t="shared" si="77"/>
        <v>0.26129103080957178</v>
      </c>
    </row>
    <row r="347" spans="6:18">
      <c r="F347">
        <f t="shared" si="69"/>
        <v>34.50000000000022</v>
      </c>
      <c r="G347">
        <f t="shared" si="70"/>
        <v>322.2268495642536</v>
      </c>
      <c r="H347">
        <f t="shared" si="78"/>
        <v>3.2164822984808596</v>
      </c>
      <c r="I347" s="4">
        <f t="shared" si="71"/>
        <v>3.1E-6</v>
      </c>
      <c r="J347" s="5">
        <f t="shared" si="79"/>
        <v>4.3613178294572952E-7</v>
      </c>
      <c r="K347" s="5">
        <f t="shared" si="80"/>
        <v>5.3750419027788683E-4</v>
      </c>
      <c r="L347" s="5">
        <f t="shared" si="74"/>
        <v>6.5048033561467249E-10</v>
      </c>
      <c r="M347" s="6">
        <f t="shared" si="72"/>
        <v>5.0246348581256168E-6</v>
      </c>
      <c r="N347">
        <f t="shared" si="73"/>
        <v>2.5799999999999998E-4</v>
      </c>
      <c r="O347">
        <f t="shared" si="81"/>
        <v>0.321648229848086</v>
      </c>
      <c r="P347">
        <f t="shared" si="75"/>
        <v>2.4604529108142836</v>
      </c>
      <c r="Q347">
        <f t="shared" si="76"/>
        <v>0.26116501662689334</v>
      </c>
      <c r="R347">
        <f t="shared" si="77"/>
        <v>0.26116501662689356</v>
      </c>
    </row>
    <row r="348" spans="6:18">
      <c r="F348">
        <f t="shared" ref="F348:F411" si="82">F347+dt</f>
        <v>34.600000000000222</v>
      </c>
      <c r="G348">
        <f t="shared" si="70"/>
        <v>322.2268495642536</v>
      </c>
      <c r="H348">
        <f t="shared" si="78"/>
        <v>3.2164822984808596</v>
      </c>
      <c r="I348" s="4">
        <f t="shared" si="71"/>
        <v>3.1E-6</v>
      </c>
      <c r="J348" s="5">
        <f t="shared" si="79"/>
        <v>4.3613178294572952E-7</v>
      </c>
      <c r="K348" s="5">
        <f t="shared" si="80"/>
        <v>5.3781419027788683E-4</v>
      </c>
      <c r="L348" s="5">
        <f t="shared" si="74"/>
        <v>6.516064583257568E-10</v>
      </c>
      <c r="M348" s="6">
        <f t="shared" si="72"/>
        <v>5.0304323421627082E-6</v>
      </c>
      <c r="N348">
        <f t="shared" si="73"/>
        <v>2.5799999999999998E-4</v>
      </c>
      <c r="O348">
        <f t="shared" si="81"/>
        <v>0.321648229848086</v>
      </c>
      <c r="P348">
        <f t="shared" si="75"/>
        <v>2.4608168594076014</v>
      </c>
      <c r="Q348">
        <f t="shared" si="76"/>
        <v>0.26103929315373764</v>
      </c>
      <c r="R348">
        <f t="shared" si="77"/>
        <v>0.26103929315373786</v>
      </c>
    </row>
    <row r="349" spans="6:18">
      <c r="F349">
        <f t="shared" si="82"/>
        <v>34.700000000000223</v>
      </c>
      <c r="G349">
        <f t="shared" si="70"/>
        <v>322.2268495642536</v>
      </c>
      <c r="H349">
        <f t="shared" si="78"/>
        <v>3.2164822984808596</v>
      </c>
      <c r="I349" s="4">
        <f t="shared" si="71"/>
        <v>3.1E-6</v>
      </c>
      <c r="J349" s="5">
        <f t="shared" si="79"/>
        <v>4.3613178294572952E-7</v>
      </c>
      <c r="K349" s="5">
        <f t="shared" si="80"/>
        <v>5.3812419027788683E-4</v>
      </c>
      <c r="L349" s="5">
        <f t="shared" si="74"/>
        <v>6.5273387999602363E-10</v>
      </c>
      <c r="M349" s="6">
        <f t="shared" si="72"/>
        <v>5.03623316887502E-6</v>
      </c>
      <c r="N349">
        <f t="shared" si="73"/>
        <v>2.5799999999999998E-4</v>
      </c>
      <c r="O349">
        <f t="shared" si="81"/>
        <v>0.321648229848086</v>
      </c>
      <c r="P349">
        <f t="shared" si="75"/>
        <v>2.4611799688704838</v>
      </c>
      <c r="Q349">
        <f t="shared" si="76"/>
        <v>0.26091385955226909</v>
      </c>
      <c r="R349">
        <f t="shared" si="77"/>
        <v>0.26091385955226931</v>
      </c>
    </row>
    <row r="350" spans="6:18">
      <c r="F350">
        <f t="shared" si="82"/>
        <v>34.800000000000225</v>
      </c>
      <c r="G350">
        <f t="shared" si="70"/>
        <v>322.2268495642536</v>
      </c>
      <c r="H350">
        <f t="shared" si="78"/>
        <v>3.2164822984808596</v>
      </c>
      <c r="I350" s="4">
        <f t="shared" si="71"/>
        <v>3.1E-6</v>
      </c>
      <c r="J350" s="5">
        <f t="shared" si="79"/>
        <v>4.3613178294572952E-7</v>
      </c>
      <c r="K350" s="5">
        <f t="shared" si="80"/>
        <v>5.3843419027788683E-4</v>
      </c>
      <c r="L350" s="5">
        <f t="shared" si="74"/>
        <v>6.5386260137420234E-10</v>
      </c>
      <c r="M350" s="6">
        <f t="shared" si="72"/>
        <v>5.0420373382625513E-6</v>
      </c>
      <c r="N350">
        <f t="shared" si="73"/>
        <v>2.5799999999999998E-4</v>
      </c>
      <c r="O350">
        <f t="shared" si="81"/>
        <v>0.321648229848086</v>
      </c>
      <c r="P350">
        <f t="shared" si="75"/>
        <v>2.461542241619942</v>
      </c>
      <c r="Q350">
        <f t="shared" si="76"/>
        <v>0.2607887149875483</v>
      </c>
      <c r="R350">
        <f t="shared" si="77"/>
        <v>0.26078871498754846</v>
      </c>
    </row>
    <row r="351" spans="6:18">
      <c r="F351">
        <f t="shared" si="82"/>
        <v>34.900000000000226</v>
      </c>
      <c r="G351">
        <f t="shared" si="70"/>
        <v>322.2268495642536</v>
      </c>
      <c r="H351">
        <f t="shared" si="78"/>
        <v>3.2164822984808596</v>
      </c>
      <c r="I351" s="4">
        <f t="shared" si="71"/>
        <v>3.1E-6</v>
      </c>
      <c r="J351" s="5">
        <f t="shared" si="79"/>
        <v>4.3613178294572952E-7</v>
      </c>
      <c r="K351" s="5">
        <f t="shared" si="80"/>
        <v>5.3874419027788683E-4</v>
      </c>
      <c r="L351" s="5">
        <f t="shared" si="74"/>
        <v>6.5499262320902229E-10</v>
      </c>
      <c r="M351" s="6">
        <f t="shared" si="72"/>
        <v>5.0478448503252997E-6</v>
      </c>
      <c r="N351">
        <f t="shared" si="73"/>
        <v>2.5799999999999998E-4</v>
      </c>
      <c r="O351">
        <f t="shared" si="81"/>
        <v>0.321648229848086</v>
      </c>
      <c r="P351">
        <f t="shared" si="75"/>
        <v>2.4619036800646374</v>
      </c>
      <c r="Q351">
        <f t="shared" si="76"/>
        <v>0.26066385862752001</v>
      </c>
      <c r="R351">
        <f t="shared" si="77"/>
        <v>0.26066385862752017</v>
      </c>
    </row>
    <row r="352" spans="6:18">
      <c r="F352">
        <f t="shared" si="82"/>
        <v>35.000000000000227</v>
      </c>
      <c r="G352">
        <f t="shared" si="70"/>
        <v>322.2268495642536</v>
      </c>
      <c r="H352">
        <f t="shared" si="78"/>
        <v>3.2164822984808596</v>
      </c>
      <c r="I352" s="4">
        <f t="shared" si="71"/>
        <v>3.1E-6</v>
      </c>
      <c r="J352" s="5">
        <f t="shared" si="79"/>
        <v>4.3613178294572952E-7</v>
      </c>
      <c r="K352" s="5">
        <f t="shared" si="80"/>
        <v>5.3905419027788684E-4</v>
      </c>
      <c r="L352" s="5">
        <f t="shared" si="74"/>
        <v>6.5612394624921292E-10</v>
      </c>
      <c r="M352" s="6">
        <f t="shared" si="72"/>
        <v>5.0536557050632659E-6</v>
      </c>
      <c r="N352">
        <f t="shared" si="73"/>
        <v>2.5799999999999998E-4</v>
      </c>
      <c r="O352">
        <f t="shared" si="81"/>
        <v>0.321648229848086</v>
      </c>
      <c r="P352">
        <f t="shared" si="75"/>
        <v>2.462264286604916</v>
      </c>
      <c r="Q352">
        <f t="shared" si="76"/>
        <v>0.26053928964300166</v>
      </c>
      <c r="R352">
        <f t="shared" si="77"/>
        <v>0.26053928964300188</v>
      </c>
    </row>
    <row r="353" spans="6:18">
      <c r="F353">
        <f t="shared" si="82"/>
        <v>35.100000000000229</v>
      </c>
      <c r="G353">
        <f t="shared" si="70"/>
        <v>322.2268495642536</v>
      </c>
      <c r="H353">
        <f t="shared" si="78"/>
        <v>3.2164822984808596</v>
      </c>
      <c r="I353" s="4">
        <f t="shared" si="71"/>
        <v>3.1E-6</v>
      </c>
      <c r="J353" s="5">
        <f t="shared" si="79"/>
        <v>4.3613178294572952E-7</v>
      </c>
      <c r="K353" s="5">
        <f t="shared" si="80"/>
        <v>5.3936419027788684E-4</v>
      </c>
      <c r="L353" s="5">
        <f t="shared" si="74"/>
        <v>6.5725657124350401E-10</v>
      </c>
      <c r="M353" s="6">
        <f t="shared" si="72"/>
        <v>5.0594699024764534E-6</v>
      </c>
      <c r="N353">
        <f t="shared" si="73"/>
        <v>2.5799999999999998E-4</v>
      </c>
      <c r="O353">
        <f t="shared" si="81"/>
        <v>0.321648229848086</v>
      </c>
      <c r="P353">
        <f t="shared" si="75"/>
        <v>2.4626240636328411</v>
      </c>
      <c r="Q353">
        <f t="shared" si="76"/>
        <v>0.26041500720767186</v>
      </c>
      <c r="R353">
        <f t="shared" si="77"/>
        <v>0.26041500720767213</v>
      </c>
    </row>
    <row r="354" spans="6:18">
      <c r="F354">
        <f t="shared" si="82"/>
        <v>35.20000000000023</v>
      </c>
      <c r="G354">
        <f t="shared" si="70"/>
        <v>322.2268495642536</v>
      </c>
      <c r="H354">
        <f t="shared" si="78"/>
        <v>3.2164822984808596</v>
      </c>
      <c r="I354" s="4">
        <f t="shared" si="71"/>
        <v>3.1E-6</v>
      </c>
      <c r="J354" s="5">
        <f t="shared" si="79"/>
        <v>4.3613178294572952E-7</v>
      </c>
      <c r="K354" s="5">
        <f t="shared" si="80"/>
        <v>5.3967419027788684E-4</v>
      </c>
      <c r="L354" s="5">
        <f t="shared" si="74"/>
        <v>6.5839049894062492E-10</v>
      </c>
      <c r="M354" s="6">
        <f t="shared" si="72"/>
        <v>5.0652874425648587E-6</v>
      </c>
      <c r="N354">
        <f t="shared" si="73"/>
        <v>2.5799999999999998E-4</v>
      </c>
      <c r="O354">
        <f t="shared" si="81"/>
        <v>0.321648229848086</v>
      </c>
      <c r="P354">
        <f t="shared" si="75"/>
        <v>2.4629830135322277</v>
      </c>
      <c r="Q354">
        <f t="shared" si="76"/>
        <v>0.26029101049805875</v>
      </c>
      <c r="R354">
        <f t="shared" si="77"/>
        <v>0.26029101049805903</v>
      </c>
    </row>
    <row r="355" spans="6:18">
      <c r="F355">
        <f t="shared" si="82"/>
        <v>35.300000000000232</v>
      </c>
      <c r="G355">
        <f t="shared" si="70"/>
        <v>322.2268495642536</v>
      </c>
      <c r="H355">
        <f t="shared" si="78"/>
        <v>3.2164822984808596</v>
      </c>
      <c r="I355" s="4">
        <f t="shared" si="71"/>
        <v>3.1E-6</v>
      </c>
      <c r="J355" s="5">
        <f t="shared" si="79"/>
        <v>4.3613178294572952E-7</v>
      </c>
      <c r="K355" s="5">
        <f t="shared" si="80"/>
        <v>5.3998419027788684E-4</v>
      </c>
      <c r="L355" s="5">
        <f t="shared" si="74"/>
        <v>6.59525730089305E-10</v>
      </c>
      <c r="M355" s="6">
        <f t="shared" si="72"/>
        <v>5.071108325328482E-6</v>
      </c>
      <c r="N355">
        <f t="shared" si="73"/>
        <v>2.5799999999999998E-4</v>
      </c>
      <c r="O355">
        <f t="shared" si="81"/>
        <v>0.321648229848086</v>
      </c>
      <c r="P355">
        <f t="shared" si="75"/>
        <v>2.4633411386786737</v>
      </c>
      <c r="Q355">
        <f t="shared" si="76"/>
        <v>0.26016729869352856</v>
      </c>
      <c r="R355">
        <f t="shared" si="77"/>
        <v>0.26016729869352884</v>
      </c>
    </row>
    <row r="356" spans="6:18">
      <c r="F356">
        <f t="shared" si="82"/>
        <v>35.400000000000233</v>
      </c>
      <c r="G356">
        <f t="shared" si="70"/>
        <v>322.2268495642536</v>
      </c>
      <c r="H356">
        <f t="shared" si="78"/>
        <v>3.2164822984808596</v>
      </c>
      <c r="I356" s="4">
        <f t="shared" si="71"/>
        <v>3.1E-6</v>
      </c>
      <c r="J356" s="5">
        <f t="shared" si="79"/>
        <v>4.3613178294572952E-7</v>
      </c>
      <c r="K356" s="5">
        <f t="shared" si="80"/>
        <v>5.4029419027788685E-4</v>
      </c>
      <c r="L356" s="5">
        <f t="shared" si="74"/>
        <v>6.6066226543827403E-10</v>
      </c>
      <c r="M356" s="6">
        <f t="shared" si="72"/>
        <v>5.0769325507673256E-6</v>
      </c>
      <c r="N356">
        <f t="shared" si="73"/>
        <v>2.5799999999999998E-4</v>
      </c>
      <c r="O356">
        <f t="shared" si="81"/>
        <v>0.321648229848086</v>
      </c>
      <c r="P356">
        <f t="shared" si="75"/>
        <v>2.463698441439595</v>
      </c>
      <c r="Q356">
        <f t="shared" si="76"/>
        <v>0.26004387097627418</v>
      </c>
      <c r="R356">
        <f t="shared" si="77"/>
        <v>0.26004387097627446</v>
      </c>
    </row>
    <row r="357" spans="6:18">
      <c r="F357">
        <f t="shared" si="82"/>
        <v>35.500000000000234</v>
      </c>
      <c r="G357">
        <f t="shared" si="70"/>
        <v>322.2268495642536</v>
      </c>
      <c r="H357">
        <f t="shared" si="78"/>
        <v>3.2164822984808596</v>
      </c>
      <c r="I357" s="4">
        <f t="shared" si="71"/>
        <v>3.1E-6</v>
      </c>
      <c r="J357" s="5">
        <f t="shared" si="79"/>
        <v>4.3613178294572952E-7</v>
      </c>
      <c r="K357" s="5">
        <f t="shared" si="80"/>
        <v>5.4060419027788685E-4</v>
      </c>
      <c r="L357" s="5">
        <f t="shared" si="74"/>
        <v>6.6180010573626124E-10</v>
      </c>
      <c r="M357" s="6">
        <f t="shared" si="72"/>
        <v>5.0827601188813871E-6</v>
      </c>
      <c r="N357">
        <f t="shared" si="73"/>
        <v>2.5799999999999998E-4</v>
      </c>
      <c r="O357">
        <f t="shared" si="81"/>
        <v>0.321648229848086</v>
      </c>
      <c r="P357">
        <f t="shared" si="75"/>
        <v>2.4640549241742575</v>
      </c>
      <c r="Q357">
        <f t="shared" si="76"/>
        <v>0.25992072653130399</v>
      </c>
      <c r="R357">
        <f t="shared" si="77"/>
        <v>0.25992072653130427</v>
      </c>
    </row>
    <row r="358" spans="6:18">
      <c r="F358">
        <f t="shared" si="82"/>
        <v>35.600000000000236</v>
      </c>
      <c r="G358">
        <f t="shared" si="70"/>
        <v>322.2268495642536</v>
      </c>
      <c r="H358">
        <f t="shared" si="78"/>
        <v>3.2164822984808596</v>
      </c>
      <c r="I358" s="4">
        <f t="shared" si="71"/>
        <v>3.1E-6</v>
      </c>
      <c r="J358" s="5">
        <f t="shared" si="79"/>
        <v>4.3613178294572952E-7</v>
      </c>
      <c r="K358" s="5">
        <f t="shared" si="80"/>
        <v>5.4091419027788685E-4</v>
      </c>
      <c r="L358" s="5">
        <f t="shared" si="74"/>
        <v>6.6293925173199622E-10</v>
      </c>
      <c r="M358" s="6">
        <f t="shared" si="72"/>
        <v>5.0885910296706674E-6</v>
      </c>
      <c r="N358">
        <f t="shared" si="73"/>
        <v>2.5799999999999998E-4</v>
      </c>
      <c r="O358">
        <f t="shared" si="81"/>
        <v>0.321648229848086</v>
      </c>
      <c r="P358">
        <f t="shared" si="75"/>
        <v>2.4644105892338102</v>
      </c>
      <c r="Q358">
        <f t="shared" si="76"/>
        <v>0.25979786454643028</v>
      </c>
      <c r="R358">
        <f t="shared" si="77"/>
        <v>0.25979786454643056</v>
      </c>
    </row>
    <row r="359" spans="6:18">
      <c r="F359">
        <f t="shared" si="82"/>
        <v>35.700000000000237</v>
      </c>
      <c r="G359">
        <f t="shared" si="70"/>
        <v>322.2268495642536</v>
      </c>
      <c r="H359">
        <f t="shared" si="78"/>
        <v>3.2164822984808596</v>
      </c>
      <c r="I359" s="4">
        <f t="shared" si="71"/>
        <v>3.1E-6</v>
      </c>
      <c r="J359" s="5">
        <f t="shared" si="79"/>
        <v>4.3613178294572952E-7</v>
      </c>
      <c r="K359" s="5">
        <f t="shared" si="80"/>
        <v>5.4122419027788685E-4</v>
      </c>
      <c r="L359" s="5">
        <f t="shared" si="74"/>
        <v>6.640797041742084E-10</v>
      </c>
      <c r="M359" s="6">
        <f t="shared" si="72"/>
        <v>5.0944252831351655E-6</v>
      </c>
      <c r="N359">
        <f t="shared" si="73"/>
        <v>2.5799999999999998E-4</v>
      </c>
      <c r="O359">
        <f t="shared" si="81"/>
        <v>0.321648229848086</v>
      </c>
      <c r="P359">
        <f t="shared" si="75"/>
        <v>2.4647654389613156</v>
      </c>
      <c r="Q359">
        <f t="shared" si="76"/>
        <v>0.25967528421225827</v>
      </c>
      <c r="R359">
        <f t="shared" si="77"/>
        <v>0.25967528421225855</v>
      </c>
    </row>
    <row r="360" spans="6:18">
      <c r="F360">
        <f t="shared" si="82"/>
        <v>35.800000000000239</v>
      </c>
      <c r="G360">
        <f t="shared" si="70"/>
        <v>322.2268495642536</v>
      </c>
      <c r="H360">
        <f t="shared" si="78"/>
        <v>3.2164822984808596</v>
      </c>
      <c r="I360" s="4">
        <f t="shared" si="71"/>
        <v>3.1E-6</v>
      </c>
      <c r="J360" s="5">
        <f t="shared" si="79"/>
        <v>4.3613178294572952E-7</v>
      </c>
      <c r="K360" s="5">
        <f t="shared" si="80"/>
        <v>5.4153419027788685E-4</v>
      </c>
      <c r="L360" s="5">
        <f t="shared" si="74"/>
        <v>6.6522146381162747E-10</v>
      </c>
      <c r="M360" s="6">
        <f t="shared" si="72"/>
        <v>5.1002628792748832E-6</v>
      </c>
      <c r="N360">
        <f t="shared" si="73"/>
        <v>2.5799999999999998E-4</v>
      </c>
      <c r="O360">
        <f t="shared" si="81"/>
        <v>0.321648229848086</v>
      </c>
      <c r="P360">
        <f t="shared" si="75"/>
        <v>2.4651194756917856</v>
      </c>
      <c r="Q360">
        <f t="shared" si="76"/>
        <v>0.2595529847221747</v>
      </c>
      <c r="R360">
        <f t="shared" si="77"/>
        <v>0.25955298472217503</v>
      </c>
    </row>
    <row r="361" spans="6:18">
      <c r="F361">
        <f t="shared" si="82"/>
        <v>35.90000000000024</v>
      </c>
      <c r="G361">
        <f t="shared" si="70"/>
        <v>322.2268495642536</v>
      </c>
      <c r="H361">
        <f t="shared" si="78"/>
        <v>3.2164822984808596</v>
      </c>
      <c r="I361" s="4">
        <f t="shared" si="71"/>
        <v>3.1E-6</v>
      </c>
      <c r="J361" s="5">
        <f t="shared" si="79"/>
        <v>4.3613178294572952E-7</v>
      </c>
      <c r="K361" s="5">
        <f t="shared" si="80"/>
        <v>5.4184419027788686E-4</v>
      </c>
      <c r="L361" s="5">
        <f t="shared" si="74"/>
        <v>6.6636453139298278E-10</v>
      </c>
      <c r="M361" s="6">
        <f t="shared" si="72"/>
        <v>5.1061038180898204E-6</v>
      </c>
      <c r="N361">
        <f t="shared" si="73"/>
        <v>2.5799999999999998E-4</v>
      </c>
      <c r="O361">
        <f t="shared" si="81"/>
        <v>0.321648229848086</v>
      </c>
      <c r="P361">
        <f t="shared" si="75"/>
        <v>2.465472701752212</v>
      </c>
      <c r="Q361">
        <f t="shared" si="76"/>
        <v>0.25943096527233689</v>
      </c>
      <c r="R361">
        <f t="shared" si="77"/>
        <v>0.25943096527233717</v>
      </c>
    </row>
    <row r="362" spans="6:18">
      <c r="F362">
        <f t="shared" si="82"/>
        <v>36.000000000000242</v>
      </c>
      <c r="G362">
        <f t="shared" si="70"/>
        <v>322.2268495642536</v>
      </c>
      <c r="H362">
        <f t="shared" si="78"/>
        <v>3.2164822984808596</v>
      </c>
      <c r="I362" s="4">
        <f t="shared" si="71"/>
        <v>3.1E-6</v>
      </c>
      <c r="J362" s="5">
        <f t="shared" si="79"/>
        <v>4.3613178294572952E-7</v>
      </c>
      <c r="K362" s="5">
        <f t="shared" si="80"/>
        <v>5.4215419027788686E-4</v>
      </c>
      <c r="L362" s="5">
        <f t="shared" si="74"/>
        <v>6.6750890766700389E-10</v>
      </c>
      <c r="M362" s="6">
        <f t="shared" si="72"/>
        <v>5.1119480995799764E-6</v>
      </c>
      <c r="N362">
        <f t="shared" si="73"/>
        <v>2.5799999999999998E-4</v>
      </c>
      <c r="O362">
        <f t="shared" si="81"/>
        <v>0.321648229848086</v>
      </c>
      <c r="P362">
        <f t="shared" si="75"/>
        <v>2.4658251194615981</v>
      </c>
      <c r="Q362">
        <f t="shared" si="76"/>
        <v>0.25930922506166137</v>
      </c>
      <c r="R362">
        <f t="shared" si="77"/>
        <v>0.25930922506166165</v>
      </c>
    </row>
    <row r="363" spans="6:18">
      <c r="F363">
        <f t="shared" si="82"/>
        <v>36.100000000000243</v>
      </c>
      <c r="G363">
        <f t="shared" si="70"/>
        <v>322.2268495642536</v>
      </c>
      <c r="H363">
        <f t="shared" si="78"/>
        <v>3.2164822984808596</v>
      </c>
      <c r="I363" s="4">
        <f t="shared" si="71"/>
        <v>3.1E-6</v>
      </c>
      <c r="J363" s="5">
        <f t="shared" si="79"/>
        <v>4.3613178294572952E-7</v>
      </c>
      <c r="K363" s="5">
        <f t="shared" si="80"/>
        <v>5.4246419027788686E-4</v>
      </c>
      <c r="L363" s="5">
        <f t="shared" si="74"/>
        <v>6.6865459338242025E-10</v>
      </c>
      <c r="M363" s="6">
        <f t="shared" si="72"/>
        <v>5.1177957237453511E-6</v>
      </c>
      <c r="N363">
        <f t="shared" si="73"/>
        <v>2.5799999999999998E-4</v>
      </c>
      <c r="O363">
        <f t="shared" si="81"/>
        <v>0.321648229848086</v>
      </c>
      <c r="P363">
        <f t="shared" si="75"/>
        <v>2.4661767311309912</v>
      </c>
      <c r="Q363">
        <f t="shared" si="76"/>
        <v>0.25918776329181309</v>
      </c>
      <c r="R363">
        <f t="shared" si="77"/>
        <v>0.25918776329181337</v>
      </c>
    </row>
    <row r="364" spans="6:18">
      <c r="F364">
        <f t="shared" si="82"/>
        <v>36.200000000000244</v>
      </c>
      <c r="G364">
        <f t="shared" si="70"/>
        <v>322.2268495642536</v>
      </c>
      <c r="H364">
        <f t="shared" si="78"/>
        <v>3.2164822984808596</v>
      </c>
      <c r="I364" s="4">
        <f t="shared" si="71"/>
        <v>3.1E-6</v>
      </c>
      <c r="J364" s="5">
        <f t="shared" si="79"/>
        <v>4.3613178294572952E-7</v>
      </c>
      <c r="K364" s="5">
        <f t="shared" si="80"/>
        <v>5.4277419027788686E-4</v>
      </c>
      <c r="L364" s="5">
        <f t="shared" si="74"/>
        <v>6.6980158928796133E-10</v>
      </c>
      <c r="M364" s="6">
        <f t="shared" si="72"/>
        <v>5.1236466905859445E-6</v>
      </c>
      <c r="N364">
        <f t="shared" si="73"/>
        <v>2.5799999999999998E-4</v>
      </c>
      <c r="O364">
        <f t="shared" si="81"/>
        <v>0.321648229848086</v>
      </c>
      <c r="P364">
        <f t="shared" si="75"/>
        <v>2.4665275390635149</v>
      </c>
      <c r="Q364">
        <f t="shared" si="76"/>
        <v>0.25906657916719433</v>
      </c>
      <c r="R364">
        <f t="shared" si="77"/>
        <v>0.25906657916719461</v>
      </c>
    </row>
    <row r="365" spans="6:18">
      <c r="F365">
        <f t="shared" si="82"/>
        <v>36.300000000000246</v>
      </c>
      <c r="G365">
        <f t="shared" si="70"/>
        <v>322.2268495642536</v>
      </c>
      <c r="H365">
        <f t="shared" si="78"/>
        <v>3.2164822984808596</v>
      </c>
      <c r="I365" s="4">
        <f t="shared" si="71"/>
        <v>3.1E-6</v>
      </c>
      <c r="J365" s="5">
        <f t="shared" si="79"/>
        <v>4.3613178294572952E-7</v>
      </c>
      <c r="K365" s="5">
        <f t="shared" si="80"/>
        <v>5.4308419027788686E-4</v>
      </c>
      <c r="L365" s="5">
        <f t="shared" si="74"/>
        <v>6.7094989613235659E-10</v>
      </c>
      <c r="M365" s="6">
        <f t="shared" si="72"/>
        <v>5.1295010001017558E-6</v>
      </c>
      <c r="N365">
        <f t="shared" si="73"/>
        <v>2.5799999999999998E-4</v>
      </c>
      <c r="O365">
        <f t="shared" si="81"/>
        <v>0.321648229848086</v>
      </c>
      <c r="P365">
        <f t="shared" si="75"/>
        <v>2.4668775455544005</v>
      </c>
      <c r="Q365">
        <f t="shared" si="76"/>
        <v>0.25894567189493378</v>
      </c>
      <c r="R365">
        <f t="shared" si="77"/>
        <v>0.258945671894934</v>
      </c>
    </row>
    <row r="366" spans="6:18">
      <c r="F366">
        <f t="shared" si="82"/>
        <v>36.400000000000247</v>
      </c>
      <c r="G366">
        <f t="shared" si="70"/>
        <v>322.2268495642536</v>
      </c>
      <c r="H366">
        <f t="shared" si="78"/>
        <v>3.2164822984808596</v>
      </c>
      <c r="I366" s="4">
        <f t="shared" si="71"/>
        <v>3.1E-6</v>
      </c>
      <c r="J366" s="5">
        <f t="shared" si="79"/>
        <v>4.3613178294572952E-7</v>
      </c>
      <c r="K366" s="5">
        <f t="shared" si="80"/>
        <v>5.4339419027788687E-4</v>
      </c>
      <c r="L366" s="5">
        <f t="shared" si="74"/>
        <v>6.7209951466433558E-10</v>
      </c>
      <c r="M366" s="6">
        <f t="shared" si="72"/>
        <v>5.1353586522927866E-6</v>
      </c>
      <c r="N366">
        <f t="shared" si="73"/>
        <v>2.5799999999999998E-4</v>
      </c>
      <c r="O366">
        <f t="shared" si="81"/>
        <v>0.321648229848086</v>
      </c>
      <c r="P366">
        <f t="shared" si="75"/>
        <v>2.4672267528910177</v>
      </c>
      <c r="Q366">
        <f t="shared" si="76"/>
        <v>0.25882504068487544</v>
      </c>
      <c r="R366">
        <f t="shared" si="77"/>
        <v>0.25882504068487572</v>
      </c>
    </row>
    <row r="367" spans="6:18">
      <c r="F367">
        <f t="shared" si="82"/>
        <v>36.500000000000249</v>
      </c>
      <c r="G367">
        <f t="shared" si="70"/>
        <v>322.2268495642536</v>
      </c>
      <c r="H367">
        <f t="shared" si="78"/>
        <v>3.2164822984808596</v>
      </c>
      <c r="I367" s="4">
        <f t="shared" si="71"/>
        <v>3.1E-6</v>
      </c>
      <c r="J367" s="5">
        <f t="shared" si="79"/>
        <v>4.3613178294572952E-7</v>
      </c>
      <c r="K367" s="5">
        <f t="shared" si="80"/>
        <v>5.4370419027788687E-4</v>
      </c>
      <c r="L367" s="5">
        <f t="shared" si="74"/>
        <v>6.7325044563262778E-10</v>
      </c>
      <c r="M367" s="6">
        <f t="shared" si="72"/>
        <v>5.1412196471590362E-6</v>
      </c>
      <c r="N367">
        <f t="shared" si="73"/>
        <v>2.5799999999999998E-4</v>
      </c>
      <c r="O367">
        <f t="shared" si="81"/>
        <v>0.321648229848086</v>
      </c>
      <c r="P367">
        <f t="shared" si="75"/>
        <v>2.4675751633529073</v>
      </c>
      <c r="Q367">
        <f t="shared" si="76"/>
        <v>0.25870468474956826</v>
      </c>
      <c r="R367">
        <f t="shared" si="77"/>
        <v>0.25870468474956854</v>
      </c>
    </row>
    <row r="368" spans="6:18">
      <c r="F368">
        <f t="shared" si="82"/>
        <v>36.60000000000025</v>
      </c>
      <c r="G368">
        <f t="shared" si="70"/>
        <v>322.2268495642536</v>
      </c>
      <c r="H368">
        <f t="shared" si="78"/>
        <v>3.2164822984808596</v>
      </c>
      <c r="I368" s="4">
        <f t="shared" si="71"/>
        <v>3.1E-6</v>
      </c>
      <c r="J368" s="5">
        <f t="shared" si="79"/>
        <v>4.3613178294572952E-7</v>
      </c>
      <c r="K368" s="5">
        <f t="shared" si="80"/>
        <v>5.4401419027788687E-4</v>
      </c>
      <c r="L368" s="5">
        <f t="shared" si="74"/>
        <v>6.7440268978596273E-10</v>
      </c>
      <c r="M368" s="6">
        <f t="shared" si="72"/>
        <v>5.1470839847005036E-6</v>
      </c>
      <c r="N368">
        <f t="shared" si="73"/>
        <v>2.5799999999999998E-4</v>
      </c>
      <c r="O368">
        <f t="shared" si="81"/>
        <v>0.321648229848086</v>
      </c>
      <c r="P368">
        <f t="shared" si="75"/>
        <v>2.4679227792118112</v>
      </c>
      <c r="Q368">
        <f t="shared" si="76"/>
        <v>0.25858460330425476</v>
      </c>
      <c r="R368">
        <f t="shared" si="77"/>
        <v>0.25858460330425503</v>
      </c>
    </row>
    <row r="369" spans="6:18">
      <c r="F369">
        <f t="shared" si="82"/>
        <v>36.700000000000252</v>
      </c>
      <c r="G369">
        <f t="shared" si="70"/>
        <v>322.2268495642536</v>
      </c>
      <c r="H369">
        <f t="shared" si="78"/>
        <v>3.2164822984808596</v>
      </c>
      <c r="I369" s="4">
        <f t="shared" si="71"/>
        <v>3.1E-6</v>
      </c>
      <c r="J369" s="5">
        <f t="shared" si="79"/>
        <v>4.3613178294572952E-7</v>
      </c>
      <c r="K369" s="5">
        <f t="shared" si="80"/>
        <v>5.4432419027788687E-4</v>
      </c>
      <c r="L369" s="5">
        <f t="shared" si="74"/>
        <v>6.7555624787307001E-10</v>
      </c>
      <c r="M369" s="6">
        <f t="shared" si="72"/>
        <v>5.1529516649171923E-6</v>
      </c>
      <c r="N369">
        <f t="shared" si="73"/>
        <v>2.5799999999999998E-4</v>
      </c>
      <c r="O369">
        <f t="shared" si="81"/>
        <v>0.321648229848086</v>
      </c>
      <c r="P369">
        <f t="shared" si="75"/>
        <v>2.4682696027317048</v>
      </c>
      <c r="Q369">
        <f t="shared" si="76"/>
        <v>0.25846479556686075</v>
      </c>
      <c r="R369">
        <f t="shared" si="77"/>
        <v>0.25846479556686103</v>
      </c>
    </row>
    <row r="370" spans="6:18">
      <c r="F370">
        <f t="shared" si="82"/>
        <v>36.800000000000253</v>
      </c>
      <c r="G370">
        <f t="shared" si="70"/>
        <v>322.2268495642536</v>
      </c>
      <c r="H370">
        <f t="shared" si="78"/>
        <v>3.2164822984808596</v>
      </c>
      <c r="I370" s="4">
        <f t="shared" si="71"/>
        <v>3.1E-6</v>
      </c>
      <c r="J370" s="5">
        <f t="shared" si="79"/>
        <v>4.3613178294572952E-7</v>
      </c>
      <c r="K370" s="5">
        <f t="shared" si="80"/>
        <v>5.4463419027788687E-4</v>
      </c>
      <c r="L370" s="5">
        <f t="shared" si="74"/>
        <v>6.7671112064267886E-10</v>
      </c>
      <c r="M370" s="6">
        <f t="shared" si="72"/>
        <v>5.158822687809098E-6</v>
      </c>
      <c r="N370">
        <f t="shared" si="73"/>
        <v>2.5799999999999998E-4</v>
      </c>
      <c r="O370">
        <f t="shared" si="81"/>
        <v>0.321648229848086</v>
      </c>
      <c r="P370">
        <f t="shared" si="75"/>
        <v>2.4686156361688281</v>
      </c>
      <c r="Q370">
        <f t="shared" si="76"/>
        <v>0.25834526075798436</v>
      </c>
      <c r="R370">
        <f t="shared" si="77"/>
        <v>0.2583452607579847</v>
      </c>
    </row>
    <row r="371" spans="6:18">
      <c r="F371">
        <f t="shared" si="82"/>
        <v>36.900000000000254</v>
      </c>
      <c r="G371">
        <f t="shared" si="70"/>
        <v>322.2268495642536</v>
      </c>
      <c r="H371">
        <f t="shared" si="78"/>
        <v>3.2164822984808596</v>
      </c>
      <c r="I371" s="4">
        <f t="shared" si="71"/>
        <v>3.1E-6</v>
      </c>
      <c r="J371" s="5">
        <f t="shared" si="79"/>
        <v>4.3613178294572952E-7</v>
      </c>
      <c r="K371" s="5">
        <f t="shared" si="80"/>
        <v>5.4494419027788688E-4</v>
      </c>
      <c r="L371" s="5">
        <f t="shared" si="74"/>
        <v>6.7786730884351886E-10</v>
      </c>
      <c r="M371" s="6">
        <f t="shared" si="72"/>
        <v>5.1646970533762216E-6</v>
      </c>
      <c r="N371">
        <f t="shared" si="73"/>
        <v>2.5799999999999998E-4</v>
      </c>
      <c r="O371">
        <f t="shared" si="81"/>
        <v>0.321648229848086</v>
      </c>
      <c r="P371">
        <f t="shared" si="75"/>
        <v>2.4689608817717135</v>
      </c>
      <c r="Q371">
        <f t="shared" si="76"/>
        <v>0.25822599810088553</v>
      </c>
      <c r="R371">
        <f t="shared" si="77"/>
        <v>0.25822599810088592</v>
      </c>
    </row>
    <row r="372" spans="6:18">
      <c r="F372">
        <f t="shared" si="82"/>
        <v>37.000000000000256</v>
      </c>
      <c r="G372">
        <f t="shared" si="70"/>
        <v>322.2268495642536</v>
      </c>
      <c r="H372">
        <f t="shared" si="78"/>
        <v>3.2164822984808596</v>
      </c>
      <c r="I372" s="4">
        <f t="shared" si="71"/>
        <v>3.1E-6</v>
      </c>
      <c r="J372" s="5">
        <f t="shared" si="79"/>
        <v>4.3613178294572952E-7</v>
      </c>
      <c r="K372" s="5">
        <f t="shared" si="80"/>
        <v>5.4525419027788688E-4</v>
      </c>
      <c r="L372" s="5">
        <f t="shared" si="74"/>
        <v>6.7902481322431965E-10</v>
      </c>
      <c r="M372" s="6">
        <f t="shared" si="72"/>
        <v>5.1705747616185656E-6</v>
      </c>
      <c r="N372">
        <f t="shared" si="73"/>
        <v>2.5799999999999998E-4</v>
      </c>
      <c r="O372">
        <f t="shared" si="81"/>
        <v>0.321648229848086</v>
      </c>
      <c r="P372">
        <f t="shared" si="75"/>
        <v>2.4693053417812196</v>
      </c>
      <c r="Q372">
        <f t="shared" si="76"/>
        <v>0.25810700682147542</v>
      </c>
      <c r="R372">
        <f t="shared" si="77"/>
        <v>0.2581070068214758</v>
      </c>
    </row>
    <row r="373" spans="6:18">
      <c r="F373">
        <f t="shared" si="82"/>
        <v>37.100000000000257</v>
      </c>
      <c r="G373">
        <f t="shared" si="70"/>
        <v>322.2268495642536</v>
      </c>
      <c r="H373">
        <f t="shared" si="78"/>
        <v>3.2164822984808596</v>
      </c>
      <c r="I373" s="4">
        <f t="shared" si="71"/>
        <v>3.1E-6</v>
      </c>
      <c r="J373" s="5">
        <f t="shared" si="79"/>
        <v>4.3613178294572952E-7</v>
      </c>
      <c r="K373" s="5">
        <f t="shared" si="80"/>
        <v>5.4556419027788688E-4</v>
      </c>
      <c r="L373" s="5">
        <f t="shared" si="74"/>
        <v>6.8018363453381061E-10</v>
      </c>
      <c r="M373" s="6">
        <f t="shared" si="72"/>
        <v>5.1764558125361275E-6</v>
      </c>
      <c r="N373">
        <f t="shared" si="73"/>
        <v>2.5799999999999998E-4</v>
      </c>
      <c r="O373">
        <f t="shared" si="81"/>
        <v>0.321648229848086</v>
      </c>
      <c r="P373">
        <f t="shared" si="75"/>
        <v>2.4696490184305624</v>
      </c>
      <c r="Q373">
        <f t="shared" si="76"/>
        <v>0.2579882861483056</v>
      </c>
      <c r="R373">
        <f t="shared" si="77"/>
        <v>0.25798828614830605</v>
      </c>
    </row>
    <row r="374" spans="6:18">
      <c r="F374">
        <f t="shared" si="82"/>
        <v>37.200000000000259</v>
      </c>
      <c r="G374">
        <f t="shared" si="70"/>
        <v>322.2268495642536</v>
      </c>
      <c r="H374">
        <f t="shared" si="78"/>
        <v>3.2164822984808596</v>
      </c>
      <c r="I374" s="4">
        <f t="shared" si="71"/>
        <v>3.1E-6</v>
      </c>
      <c r="J374" s="5">
        <f t="shared" si="79"/>
        <v>4.3613178294572952E-7</v>
      </c>
      <c r="K374" s="5">
        <f t="shared" si="80"/>
        <v>5.4587419027788688E-4</v>
      </c>
      <c r="L374" s="5">
        <f t="shared" si="74"/>
        <v>6.8134377352072118E-10</v>
      </c>
      <c r="M374" s="6">
        <f t="shared" si="72"/>
        <v>5.1823402061289081E-6</v>
      </c>
      <c r="N374">
        <f t="shared" si="73"/>
        <v>2.5799999999999998E-4</v>
      </c>
      <c r="O374">
        <f t="shared" si="81"/>
        <v>0.321648229848086</v>
      </c>
      <c r="P374">
        <f t="shared" si="75"/>
        <v>2.4699919139453432</v>
      </c>
      <c r="Q374">
        <f t="shared" si="76"/>
        <v>0.25786983531255803</v>
      </c>
      <c r="R374">
        <f t="shared" si="77"/>
        <v>0.25786983531255842</v>
      </c>
    </row>
    <row r="375" spans="6:18">
      <c r="F375">
        <f t="shared" si="82"/>
        <v>37.30000000000026</v>
      </c>
      <c r="G375">
        <f t="shared" si="70"/>
        <v>322.2268495642536</v>
      </c>
      <c r="H375">
        <f t="shared" si="78"/>
        <v>3.2164822984808596</v>
      </c>
      <c r="I375" s="4">
        <f t="shared" si="71"/>
        <v>3.1E-6</v>
      </c>
      <c r="J375" s="5">
        <f t="shared" si="79"/>
        <v>4.3613178294572952E-7</v>
      </c>
      <c r="K375" s="5">
        <f t="shared" si="80"/>
        <v>5.4618419027788689E-4</v>
      </c>
      <c r="L375" s="5">
        <f t="shared" si="74"/>
        <v>6.8250523093378093E-10</v>
      </c>
      <c r="M375" s="6">
        <f t="shared" si="72"/>
        <v>5.1882279423969074E-6</v>
      </c>
      <c r="N375">
        <f t="shared" si="73"/>
        <v>2.5799999999999998E-4</v>
      </c>
      <c r="O375">
        <f t="shared" si="81"/>
        <v>0.321648229848086</v>
      </c>
      <c r="P375">
        <f t="shared" si="75"/>
        <v>2.4703340305435781</v>
      </c>
      <c r="Q375">
        <f t="shared" si="76"/>
        <v>0.25775165354803409</v>
      </c>
      <c r="R375">
        <f t="shared" si="77"/>
        <v>0.25775165354803442</v>
      </c>
    </row>
    <row r="376" spans="6:18">
      <c r="F376">
        <f t="shared" si="82"/>
        <v>37.400000000000261</v>
      </c>
      <c r="G376">
        <f t="shared" si="70"/>
        <v>322.2268495642536</v>
      </c>
      <c r="H376">
        <f t="shared" si="78"/>
        <v>3.2164822984808596</v>
      </c>
      <c r="I376" s="4">
        <f t="shared" si="71"/>
        <v>3.1E-6</v>
      </c>
      <c r="J376" s="5">
        <f t="shared" si="79"/>
        <v>4.3613178294572952E-7</v>
      </c>
      <c r="K376" s="5">
        <f t="shared" si="80"/>
        <v>5.4649419027788689E-4</v>
      </c>
      <c r="L376" s="5">
        <f t="shared" si="74"/>
        <v>6.8366800752171943E-10</v>
      </c>
      <c r="M376" s="6">
        <f t="shared" si="72"/>
        <v>5.1941190213401263E-6</v>
      </c>
      <c r="N376">
        <f t="shared" si="73"/>
        <v>2.5799999999999998E-4</v>
      </c>
      <c r="O376">
        <f t="shared" si="81"/>
        <v>0.321648229848086</v>
      </c>
      <c r="P376">
        <f t="shared" si="75"/>
        <v>2.4706753704357323</v>
      </c>
      <c r="Q376">
        <f t="shared" si="76"/>
        <v>0.25763374009114448</v>
      </c>
      <c r="R376">
        <f t="shared" si="77"/>
        <v>0.25763374009114476</v>
      </c>
    </row>
    <row r="377" spans="6:18">
      <c r="F377">
        <f t="shared" si="82"/>
        <v>37.500000000000263</v>
      </c>
      <c r="G377">
        <f t="shared" si="70"/>
        <v>322.2268495642536</v>
      </c>
      <c r="H377">
        <f t="shared" si="78"/>
        <v>3.2164822984808596</v>
      </c>
      <c r="I377" s="4">
        <f t="shared" si="71"/>
        <v>3.1E-6</v>
      </c>
      <c r="J377" s="5">
        <f t="shared" si="79"/>
        <v>4.3613178294572952E-7</v>
      </c>
      <c r="K377" s="5">
        <f t="shared" si="80"/>
        <v>5.4680419027788689E-4</v>
      </c>
      <c r="L377" s="5">
        <f t="shared" si="74"/>
        <v>6.8483210403326613E-10</v>
      </c>
      <c r="M377" s="6">
        <f t="shared" si="72"/>
        <v>5.2000134429585648E-6</v>
      </c>
      <c r="N377">
        <f t="shared" si="73"/>
        <v>2.5799999999999998E-4</v>
      </c>
      <c r="O377">
        <f t="shared" si="81"/>
        <v>0.321648229848086</v>
      </c>
      <c r="P377">
        <f t="shared" si="75"/>
        <v>2.4710159358247474</v>
      </c>
      <c r="Q377">
        <f t="shared" si="76"/>
        <v>0.25751609418089877</v>
      </c>
      <c r="R377">
        <f t="shared" si="77"/>
        <v>0.25751609418089905</v>
      </c>
    </row>
    <row r="378" spans="6:18">
      <c r="F378">
        <f t="shared" si="82"/>
        <v>37.600000000000264</v>
      </c>
      <c r="G378">
        <f t="shared" si="70"/>
        <v>322.2268495642536</v>
      </c>
      <c r="H378">
        <f t="shared" si="78"/>
        <v>3.2164822984808596</v>
      </c>
      <c r="I378" s="4">
        <f t="shared" si="71"/>
        <v>3.1E-6</v>
      </c>
      <c r="J378" s="5">
        <f t="shared" si="79"/>
        <v>4.3613178294572952E-7</v>
      </c>
      <c r="K378" s="5">
        <f t="shared" si="80"/>
        <v>5.4711419027788689E-4</v>
      </c>
      <c r="L378" s="5">
        <f t="shared" si="74"/>
        <v>6.8599752121715039E-10</v>
      </c>
      <c r="M378" s="6">
        <f t="shared" si="72"/>
        <v>5.2059112072522203E-6</v>
      </c>
      <c r="N378">
        <f t="shared" si="73"/>
        <v>2.5799999999999998E-4</v>
      </c>
      <c r="O378">
        <f t="shared" si="81"/>
        <v>0.321648229848086</v>
      </c>
      <c r="P378">
        <f t="shared" si="75"/>
        <v>2.4713557289060692</v>
      </c>
      <c r="Q378">
        <f t="shared" si="76"/>
        <v>0.25739871505889522</v>
      </c>
      <c r="R378">
        <f t="shared" si="77"/>
        <v>0.25739871505889544</v>
      </c>
    </row>
    <row r="379" spans="6:18">
      <c r="F379">
        <f t="shared" si="82"/>
        <v>37.700000000000266</v>
      </c>
      <c r="G379">
        <f t="shared" si="70"/>
        <v>322.2268495642536</v>
      </c>
      <c r="H379">
        <f t="shared" si="78"/>
        <v>3.2164822984808596</v>
      </c>
      <c r="I379" s="4">
        <f t="shared" si="71"/>
        <v>3.1E-6</v>
      </c>
      <c r="J379" s="5">
        <f t="shared" si="79"/>
        <v>4.3613178294572952E-7</v>
      </c>
      <c r="K379" s="5">
        <f t="shared" si="80"/>
        <v>5.4742419027788689E-4</v>
      </c>
      <c r="L379" s="5">
        <f t="shared" si="74"/>
        <v>6.8716425982210187E-10</v>
      </c>
      <c r="M379" s="6">
        <f t="shared" si="72"/>
        <v>5.2118123142210953E-6</v>
      </c>
      <c r="N379">
        <f t="shared" si="73"/>
        <v>2.5799999999999998E-4</v>
      </c>
      <c r="O379">
        <f t="shared" si="81"/>
        <v>0.321648229848086</v>
      </c>
      <c r="P379">
        <f t="shared" si="75"/>
        <v>2.4716947518676826</v>
      </c>
      <c r="Q379">
        <f t="shared" si="76"/>
        <v>0.25728160196931027</v>
      </c>
      <c r="R379">
        <f t="shared" si="77"/>
        <v>0.25728160196931044</v>
      </c>
    </row>
    <row r="380" spans="6:18">
      <c r="F380">
        <f t="shared" si="82"/>
        <v>37.800000000000267</v>
      </c>
      <c r="G380">
        <f t="shared" si="70"/>
        <v>322.2268495642536</v>
      </c>
      <c r="H380">
        <f t="shared" si="78"/>
        <v>3.2164822984808596</v>
      </c>
      <c r="I380" s="4">
        <f t="shared" si="71"/>
        <v>3.1E-6</v>
      </c>
      <c r="J380" s="5">
        <f t="shared" si="79"/>
        <v>4.3613178294572952E-7</v>
      </c>
      <c r="K380" s="5">
        <f t="shared" si="80"/>
        <v>5.477341902778869E-4</v>
      </c>
      <c r="L380" s="5">
        <f t="shared" si="74"/>
        <v>6.8833232059684983E-10</v>
      </c>
      <c r="M380" s="6">
        <f t="shared" si="72"/>
        <v>5.2177167638651882E-6</v>
      </c>
      <c r="N380">
        <f t="shared" si="73"/>
        <v>2.5799999999999998E-4</v>
      </c>
      <c r="O380">
        <f t="shared" si="81"/>
        <v>0.321648229848086</v>
      </c>
      <c r="P380">
        <f t="shared" si="75"/>
        <v>2.4720330068901371</v>
      </c>
      <c r="Q380">
        <f t="shared" si="76"/>
        <v>0.25716475415888845</v>
      </c>
      <c r="R380">
        <f t="shared" si="77"/>
        <v>0.25716475415888862</v>
      </c>
    </row>
    <row r="381" spans="6:18">
      <c r="F381">
        <f t="shared" si="82"/>
        <v>37.900000000000269</v>
      </c>
      <c r="G381">
        <f t="shared" si="70"/>
        <v>322.2268495642536</v>
      </c>
      <c r="H381">
        <f t="shared" si="78"/>
        <v>3.2164822984808596</v>
      </c>
      <c r="I381" s="4">
        <f t="shared" si="71"/>
        <v>3.1E-6</v>
      </c>
      <c r="J381" s="5">
        <f t="shared" si="79"/>
        <v>4.3613178294572952E-7</v>
      </c>
      <c r="K381" s="5">
        <f t="shared" si="80"/>
        <v>5.480441902778869E-4</v>
      </c>
      <c r="L381" s="5">
        <f t="shared" si="74"/>
        <v>6.8950170429012424E-10</v>
      </c>
      <c r="M381" s="6">
        <f t="shared" si="72"/>
        <v>5.2236245561845024E-6</v>
      </c>
      <c r="N381">
        <f t="shared" si="73"/>
        <v>2.5799999999999998E-4</v>
      </c>
      <c r="O381">
        <f t="shared" si="81"/>
        <v>0.321648229848086</v>
      </c>
      <c r="P381">
        <f t="shared" si="75"/>
        <v>2.4723704961465773</v>
      </c>
      <c r="Q381">
        <f t="shared" si="76"/>
        <v>0.25704817087693221</v>
      </c>
      <c r="R381">
        <f t="shared" si="77"/>
        <v>0.25704817087693238</v>
      </c>
    </row>
    <row r="382" spans="6:18">
      <c r="F382">
        <f t="shared" si="82"/>
        <v>38.00000000000027</v>
      </c>
      <c r="G382">
        <f t="shared" si="70"/>
        <v>322.2268495642536</v>
      </c>
      <c r="H382">
        <f t="shared" si="78"/>
        <v>3.2164822984808596</v>
      </c>
      <c r="I382" s="4">
        <f t="shared" si="71"/>
        <v>3.1E-6</v>
      </c>
      <c r="J382" s="5">
        <f t="shared" si="79"/>
        <v>4.3613178294572952E-7</v>
      </c>
      <c r="K382" s="5">
        <f t="shared" si="80"/>
        <v>5.483541902778869E-4</v>
      </c>
      <c r="L382" s="5">
        <f t="shared" si="74"/>
        <v>6.9067241165065394E-10</v>
      </c>
      <c r="M382" s="6">
        <f t="shared" si="72"/>
        <v>5.2295356911790327E-6</v>
      </c>
      <c r="N382">
        <f t="shared" si="73"/>
        <v>2.5799999999999998E-4</v>
      </c>
      <c r="O382">
        <f t="shared" si="81"/>
        <v>0.321648229848086</v>
      </c>
      <c r="P382">
        <f t="shared" si="75"/>
        <v>2.4727072218027715</v>
      </c>
      <c r="Q382">
        <f t="shared" si="76"/>
        <v>0.2569318513752919</v>
      </c>
      <c r="R382">
        <f t="shared" si="77"/>
        <v>0.25693185137529201</v>
      </c>
    </row>
    <row r="383" spans="6:18">
      <c r="F383">
        <f t="shared" si="82"/>
        <v>38.100000000000271</v>
      </c>
      <c r="G383">
        <f t="shared" si="70"/>
        <v>322.2268495642536</v>
      </c>
      <c r="H383">
        <f t="shared" si="78"/>
        <v>3.2164822984808596</v>
      </c>
      <c r="I383" s="4">
        <f t="shared" si="71"/>
        <v>3.1E-6</v>
      </c>
      <c r="J383" s="5">
        <f t="shared" si="79"/>
        <v>4.3613178294572952E-7</v>
      </c>
      <c r="K383" s="5">
        <f t="shared" si="80"/>
        <v>5.486641902778869E-4</v>
      </c>
      <c r="L383" s="5">
        <f t="shared" si="74"/>
        <v>6.9184444342716902E-10</v>
      </c>
      <c r="M383" s="6">
        <f t="shared" si="72"/>
        <v>5.2354501688487835E-6</v>
      </c>
      <c r="N383">
        <f t="shared" si="73"/>
        <v>2.5799999999999998E-4</v>
      </c>
      <c r="O383">
        <f t="shared" si="81"/>
        <v>0.321648229848086</v>
      </c>
      <c r="P383">
        <f t="shared" si="75"/>
        <v>2.4730431860171449</v>
      </c>
      <c r="Q383">
        <f t="shared" si="76"/>
        <v>0.25681579490835538</v>
      </c>
      <c r="R383">
        <f t="shared" si="77"/>
        <v>0.25681579490835549</v>
      </c>
    </row>
    <row r="384" spans="6:18">
      <c r="F384">
        <f t="shared" si="82"/>
        <v>38.200000000000273</v>
      </c>
      <c r="G384">
        <f t="shared" si="70"/>
        <v>322.2268495642536</v>
      </c>
      <c r="H384">
        <f t="shared" si="78"/>
        <v>3.2164822984808596</v>
      </c>
      <c r="I384" s="4">
        <f t="shared" si="71"/>
        <v>3.1E-6</v>
      </c>
      <c r="J384" s="5">
        <f t="shared" si="79"/>
        <v>4.3613178294572952E-7</v>
      </c>
      <c r="K384" s="5">
        <f t="shared" si="80"/>
        <v>5.489741902778869E-4</v>
      </c>
      <c r="L384" s="5">
        <f t="shared" si="74"/>
        <v>6.9301780036839861E-10</v>
      </c>
      <c r="M384" s="6">
        <f t="shared" si="72"/>
        <v>5.2413679891937522E-6</v>
      </c>
      <c r="N384">
        <f t="shared" si="73"/>
        <v>2.5799999999999998E-4</v>
      </c>
      <c r="O384">
        <f t="shared" si="81"/>
        <v>0.321648229848086</v>
      </c>
      <c r="P384">
        <f t="shared" si="75"/>
        <v>2.4733783909408023</v>
      </c>
      <c r="Q384">
        <f t="shared" si="76"/>
        <v>0.25670000073303828</v>
      </c>
      <c r="R384">
        <f t="shared" si="77"/>
        <v>0.25670000073303845</v>
      </c>
    </row>
    <row r="385" spans="6:18">
      <c r="F385">
        <f t="shared" si="82"/>
        <v>38.300000000000274</v>
      </c>
      <c r="G385">
        <f t="shared" si="70"/>
        <v>322.2268495642536</v>
      </c>
      <c r="H385">
        <f t="shared" si="78"/>
        <v>3.2164822984808596</v>
      </c>
      <c r="I385" s="4">
        <f t="shared" si="71"/>
        <v>3.1E-6</v>
      </c>
      <c r="J385" s="5">
        <f t="shared" si="79"/>
        <v>4.3613178294572952E-7</v>
      </c>
      <c r="K385" s="5">
        <f t="shared" si="80"/>
        <v>5.4928419027788691E-4</v>
      </c>
      <c r="L385" s="5">
        <f t="shared" si="74"/>
        <v>6.9419248322307239E-10</v>
      </c>
      <c r="M385" s="6">
        <f t="shared" si="72"/>
        <v>5.2472891522139404E-6</v>
      </c>
      <c r="N385">
        <f t="shared" si="73"/>
        <v>2.5799999999999998E-4</v>
      </c>
      <c r="O385">
        <f t="shared" si="81"/>
        <v>0.321648229848086</v>
      </c>
      <c r="P385">
        <f t="shared" si="75"/>
        <v>2.4737128387175611</v>
      </c>
      <c r="Q385">
        <f t="shared" si="76"/>
        <v>0.25658446810877394</v>
      </c>
      <c r="R385">
        <f t="shared" si="77"/>
        <v>0.25658446810877411</v>
      </c>
    </row>
    <row r="386" spans="6:18">
      <c r="F386">
        <f t="shared" si="82"/>
        <v>38.400000000000276</v>
      </c>
      <c r="G386">
        <f t="shared" ref="G386:G449" si="83">Tc+R_*F386</f>
        <v>322.2268495642536</v>
      </c>
      <c r="H386">
        <f t="shared" si="78"/>
        <v>3.2164822984808596</v>
      </c>
      <c r="I386" s="4">
        <f t="shared" ref="I386:I449" si="84">we</f>
        <v>3.1E-6</v>
      </c>
      <c r="J386" s="5">
        <f t="shared" si="79"/>
        <v>4.3613178294572952E-7</v>
      </c>
      <c r="K386" s="5">
        <f t="shared" si="80"/>
        <v>5.4959419027788691E-4</v>
      </c>
      <c r="L386" s="5">
        <f t="shared" si="74"/>
        <v>6.953684927399196E-10</v>
      </c>
      <c r="M386" s="6">
        <f t="shared" ref="M386:M449" si="85">f2_*f3_/f1_/K386*L386</f>
        <v>5.2532136579093465E-6</v>
      </c>
      <c r="N386">
        <f t="shared" ref="N386:N449" si="86">del_dl</f>
        <v>2.5799999999999998E-4</v>
      </c>
      <c r="O386">
        <f t="shared" si="81"/>
        <v>0.321648229848086</v>
      </c>
      <c r="P386">
        <f t="shared" si="75"/>
        <v>2.4740465314839799</v>
      </c>
      <c r="Q386">
        <f t="shared" si="76"/>
        <v>0.25646919629750337</v>
      </c>
      <c r="R386">
        <f t="shared" si="77"/>
        <v>0.25646919629750353</v>
      </c>
    </row>
    <row r="387" spans="6:18">
      <c r="F387">
        <f t="shared" si="82"/>
        <v>38.500000000000277</v>
      </c>
      <c r="G387">
        <f t="shared" si="83"/>
        <v>322.2268495642536</v>
      </c>
      <c r="H387">
        <f t="shared" si="78"/>
        <v>3.2164822984808596</v>
      </c>
      <c r="I387" s="4">
        <f t="shared" si="84"/>
        <v>3.1E-6</v>
      </c>
      <c r="J387" s="5">
        <f t="shared" si="79"/>
        <v>4.3613178294572952E-7</v>
      </c>
      <c r="K387" s="5">
        <f t="shared" si="80"/>
        <v>5.4990419027788691E-4</v>
      </c>
      <c r="L387" s="5">
        <f t="shared" ref="L387:L450" si="87">K387^3*4/3*PI()</f>
        <v>6.9654582966767003E-10</v>
      </c>
      <c r="M387" s="6">
        <f t="shared" si="85"/>
        <v>5.2591415062799713E-6</v>
      </c>
      <c r="N387">
        <f t="shared" si="86"/>
        <v>2.5799999999999998E-4</v>
      </c>
      <c r="O387">
        <f t="shared" si="81"/>
        <v>0.321648229848086</v>
      </c>
      <c r="P387">
        <f t="shared" ref="P387:P450" si="88">R387*O387+(1-R387)*H387</f>
        <v>2.474379471369387</v>
      </c>
      <c r="Q387">
        <f t="shared" ref="Q387:Q450" si="89">Q386+pl/ps*Dl/N386*((Tc-Tf)/ml-Co)/H386/(1-kpart)*M386*dt/L386-Q386*3/K386*we*dt</f>
        <v>0.25635418456366538</v>
      </c>
      <c r="R387">
        <f t="shared" ref="R387:R450" si="90">esidtGeral(R386,K386,MAX(I386,J386),pl,ps,kpart,H386,(H387-H386)/dt,M386,L386,Dl,N386,Co,dt)</f>
        <v>0.25635418456366554</v>
      </c>
    </row>
    <row r="388" spans="6:18">
      <c r="F388">
        <f t="shared" si="82"/>
        <v>38.600000000000279</v>
      </c>
      <c r="G388">
        <f t="shared" si="83"/>
        <v>322.2268495642536</v>
      </c>
      <c r="H388">
        <f t="shared" si="78"/>
        <v>3.2164822984808596</v>
      </c>
      <c r="I388" s="4">
        <f t="shared" si="84"/>
        <v>3.1E-6</v>
      </c>
      <c r="J388" s="5">
        <f t="shared" si="79"/>
        <v>4.3613178294572952E-7</v>
      </c>
      <c r="K388" s="5">
        <f t="shared" si="80"/>
        <v>5.5021419027788691E-4</v>
      </c>
      <c r="L388" s="5">
        <f t="shared" si="87"/>
        <v>6.9772449475505312E-10</v>
      </c>
      <c r="M388" s="6">
        <f t="shared" si="85"/>
        <v>5.2650726973258165E-6</v>
      </c>
      <c r="N388">
        <f t="shared" si="86"/>
        <v>2.5799999999999998E-4</v>
      </c>
      <c r="O388">
        <f t="shared" si="81"/>
        <v>0.321648229848086</v>
      </c>
      <c r="P388">
        <f t="shared" si="88"/>
        <v>2.4747116604959061</v>
      </c>
      <c r="Q388">
        <f t="shared" si="89"/>
        <v>0.25623943217418682</v>
      </c>
      <c r="R388">
        <f t="shared" si="90"/>
        <v>0.25623943217418699</v>
      </c>
    </row>
    <row r="389" spans="6:18">
      <c r="F389">
        <f t="shared" si="82"/>
        <v>38.70000000000028</v>
      </c>
      <c r="G389">
        <f t="shared" si="83"/>
        <v>322.2268495642536</v>
      </c>
      <c r="H389">
        <f t="shared" si="78"/>
        <v>3.2164822984808596</v>
      </c>
      <c r="I389" s="4">
        <f t="shared" si="84"/>
        <v>3.1E-6</v>
      </c>
      <c r="J389" s="5">
        <f t="shared" si="79"/>
        <v>4.3613178294572952E-7</v>
      </c>
      <c r="K389" s="5">
        <f t="shared" si="80"/>
        <v>5.5052419027788691E-4</v>
      </c>
      <c r="L389" s="5">
        <f t="shared" si="87"/>
        <v>6.9890448875079833E-10</v>
      </c>
      <c r="M389" s="6">
        <f t="shared" si="85"/>
        <v>5.2710072310468796E-6</v>
      </c>
      <c r="N389">
        <f t="shared" si="86"/>
        <v>2.5799999999999998E-4</v>
      </c>
      <c r="O389">
        <f t="shared" si="81"/>
        <v>0.321648229848086</v>
      </c>
      <c r="P389">
        <f t="shared" si="88"/>
        <v>2.4750431009784903</v>
      </c>
      <c r="Q389">
        <f t="shared" si="89"/>
        <v>0.25612493839847256</v>
      </c>
      <c r="R389">
        <f t="shared" si="90"/>
        <v>0.25612493839847278</v>
      </c>
    </row>
    <row r="390" spans="6:18">
      <c r="F390">
        <f t="shared" si="82"/>
        <v>38.800000000000281</v>
      </c>
      <c r="G390">
        <f t="shared" si="83"/>
        <v>322.2268495642536</v>
      </c>
      <c r="H390">
        <f t="shared" si="78"/>
        <v>3.2164822984808596</v>
      </c>
      <c r="I390" s="4">
        <f t="shared" si="84"/>
        <v>3.1E-6</v>
      </c>
      <c r="J390" s="5">
        <f t="shared" si="79"/>
        <v>4.3613178294572952E-7</v>
      </c>
      <c r="K390" s="5">
        <f t="shared" si="80"/>
        <v>5.5083419027788692E-4</v>
      </c>
      <c r="L390" s="5">
        <f t="shared" si="87"/>
        <v>7.0008581240363492E-10</v>
      </c>
      <c r="M390" s="6">
        <f t="shared" si="85"/>
        <v>5.2769451074431605E-6</v>
      </c>
      <c r="N390">
        <f t="shared" si="86"/>
        <v>2.5799999999999998E-4</v>
      </c>
      <c r="O390">
        <f t="shared" si="81"/>
        <v>0.321648229848086</v>
      </c>
      <c r="P390">
        <f t="shared" si="88"/>
        <v>2.4753737949249444</v>
      </c>
      <c r="Q390">
        <f t="shared" si="89"/>
        <v>0.25601070250839608</v>
      </c>
      <c r="R390">
        <f t="shared" si="90"/>
        <v>0.25601070250839625</v>
      </c>
    </row>
    <row r="391" spans="6:18">
      <c r="F391">
        <f t="shared" si="82"/>
        <v>38.900000000000283</v>
      </c>
      <c r="G391">
        <f t="shared" si="83"/>
        <v>322.2268495642536</v>
      </c>
      <c r="H391">
        <f t="shared" si="78"/>
        <v>3.2164822984808596</v>
      </c>
      <c r="I391" s="4">
        <f t="shared" si="84"/>
        <v>3.1E-6</v>
      </c>
      <c r="J391" s="5">
        <f t="shared" si="79"/>
        <v>4.3613178294572952E-7</v>
      </c>
      <c r="K391" s="5">
        <f t="shared" si="80"/>
        <v>5.5114419027788692E-4</v>
      </c>
      <c r="L391" s="5">
        <f t="shared" si="87"/>
        <v>7.0126846646229266E-10</v>
      </c>
      <c r="M391" s="6">
        <f t="shared" si="85"/>
        <v>5.2828863265146602E-6</v>
      </c>
      <c r="N391">
        <f t="shared" si="86"/>
        <v>2.5799999999999998E-4</v>
      </c>
      <c r="O391">
        <f t="shared" si="81"/>
        <v>0.321648229848086</v>
      </c>
      <c r="P391">
        <f t="shared" si="88"/>
        <v>2.4757037444359571</v>
      </c>
      <c r="Q391">
        <f t="shared" si="89"/>
        <v>0.25589672377828931</v>
      </c>
      <c r="R391">
        <f t="shared" si="90"/>
        <v>0.25589672377828948</v>
      </c>
    </row>
    <row r="392" spans="6:18">
      <c r="F392">
        <f t="shared" si="82"/>
        <v>39.000000000000284</v>
      </c>
      <c r="G392">
        <f t="shared" si="83"/>
        <v>322.2268495642536</v>
      </c>
      <c r="H392">
        <f t="shared" si="78"/>
        <v>3.2164822984808596</v>
      </c>
      <c r="I392" s="4">
        <f t="shared" si="84"/>
        <v>3.1E-6</v>
      </c>
      <c r="J392" s="5">
        <f t="shared" si="79"/>
        <v>4.3613178294572952E-7</v>
      </c>
      <c r="K392" s="5">
        <f t="shared" si="80"/>
        <v>5.5145419027788692E-4</v>
      </c>
      <c r="L392" s="5">
        <f t="shared" si="87"/>
        <v>7.0245245167550111E-10</v>
      </c>
      <c r="M392" s="6">
        <f t="shared" si="85"/>
        <v>5.2888308882613811E-6</v>
      </c>
      <c r="N392">
        <f t="shared" si="86"/>
        <v>2.5799999999999998E-4</v>
      </c>
      <c r="O392">
        <f t="shared" si="81"/>
        <v>0.321648229848086</v>
      </c>
      <c r="P392">
        <f t="shared" si="88"/>
        <v>2.4760329516051272</v>
      </c>
      <c r="Q392">
        <f t="shared" si="89"/>
        <v>0.25578300148493327</v>
      </c>
      <c r="R392">
        <f t="shared" si="90"/>
        <v>0.25578300148493344</v>
      </c>
    </row>
    <row r="393" spans="6:18">
      <c r="F393">
        <f t="shared" si="82"/>
        <v>39.100000000000286</v>
      </c>
      <c r="G393">
        <f t="shared" si="83"/>
        <v>322.2268495642536</v>
      </c>
      <c r="H393">
        <f t="shared" si="78"/>
        <v>3.2164822984808596</v>
      </c>
      <c r="I393" s="4">
        <f t="shared" si="84"/>
        <v>3.1E-6</v>
      </c>
      <c r="J393" s="5">
        <f t="shared" si="79"/>
        <v>4.3613178294572952E-7</v>
      </c>
      <c r="K393" s="5">
        <f t="shared" si="80"/>
        <v>5.5176419027788692E-4</v>
      </c>
      <c r="L393" s="5">
        <f t="shared" si="87"/>
        <v>7.0363776879198942E-10</v>
      </c>
      <c r="M393" s="6">
        <f t="shared" si="85"/>
        <v>5.2947787926833183E-6</v>
      </c>
      <c r="N393">
        <f t="shared" si="86"/>
        <v>2.5799999999999998E-4</v>
      </c>
      <c r="O393">
        <f t="shared" si="81"/>
        <v>0.321648229848086</v>
      </c>
      <c r="P393">
        <f t="shared" si="88"/>
        <v>2.4763614185189926</v>
      </c>
      <c r="Q393">
        <f t="shared" si="89"/>
        <v>0.25566953490754829</v>
      </c>
      <c r="R393">
        <f t="shared" si="90"/>
        <v>0.25566953490754846</v>
      </c>
    </row>
    <row r="394" spans="6:18">
      <c r="F394">
        <f t="shared" si="82"/>
        <v>39.200000000000287</v>
      </c>
      <c r="G394">
        <f t="shared" si="83"/>
        <v>322.2268495642536</v>
      </c>
      <c r="H394">
        <f t="shared" si="78"/>
        <v>3.2164822984808596</v>
      </c>
      <c r="I394" s="4">
        <f t="shared" si="84"/>
        <v>3.1E-6</v>
      </c>
      <c r="J394" s="5">
        <f t="shared" si="79"/>
        <v>4.3613178294572952E-7</v>
      </c>
      <c r="K394" s="5">
        <f t="shared" si="80"/>
        <v>5.5207419027788693E-4</v>
      </c>
      <c r="L394" s="5">
        <f t="shared" si="87"/>
        <v>7.0482441856048756E-10</v>
      </c>
      <c r="M394" s="6">
        <f t="shared" si="85"/>
        <v>5.3007300397804766E-6</v>
      </c>
      <c r="N394">
        <f t="shared" si="86"/>
        <v>2.5799999999999998E-4</v>
      </c>
      <c r="O394">
        <f t="shared" si="81"/>
        <v>0.321648229848086</v>
      </c>
      <c r="P394">
        <f t="shared" si="88"/>
        <v>2.4766891472570562</v>
      </c>
      <c r="Q394">
        <f t="shared" si="89"/>
        <v>0.25555632332778444</v>
      </c>
      <c r="R394">
        <f t="shared" si="90"/>
        <v>0.25555632332778461</v>
      </c>
    </row>
    <row r="395" spans="6:18">
      <c r="F395">
        <f t="shared" si="82"/>
        <v>39.300000000000288</v>
      </c>
      <c r="G395">
        <f t="shared" si="83"/>
        <v>322.2268495642536</v>
      </c>
      <c r="H395">
        <f t="shared" si="78"/>
        <v>3.2164822984808596</v>
      </c>
      <c r="I395" s="4">
        <f t="shared" si="84"/>
        <v>3.1E-6</v>
      </c>
      <c r="J395" s="5">
        <f t="shared" si="79"/>
        <v>4.3613178294572952E-7</v>
      </c>
      <c r="K395" s="5">
        <f t="shared" si="80"/>
        <v>5.5238419027788693E-4</v>
      </c>
      <c r="L395" s="5">
        <f t="shared" si="87"/>
        <v>7.0601240172972448E-10</v>
      </c>
      <c r="M395" s="6">
        <f t="shared" si="85"/>
        <v>5.3066846295528512E-6</v>
      </c>
      <c r="N395">
        <f t="shared" si="86"/>
        <v>2.5799999999999998E-4</v>
      </c>
      <c r="O395">
        <f t="shared" si="81"/>
        <v>0.321648229848086</v>
      </c>
      <c r="P395">
        <f t="shared" si="88"/>
        <v>2.4770161398918171</v>
      </c>
      <c r="Q395">
        <f t="shared" si="89"/>
        <v>0.25544336602971202</v>
      </c>
      <c r="R395">
        <f t="shared" si="90"/>
        <v>0.25544336602971218</v>
      </c>
    </row>
    <row r="396" spans="6:18">
      <c r="F396">
        <f t="shared" si="82"/>
        <v>39.40000000000029</v>
      </c>
      <c r="G396">
        <f t="shared" si="83"/>
        <v>322.2268495642536</v>
      </c>
      <c r="H396">
        <f t="shared" si="78"/>
        <v>3.2164822984808596</v>
      </c>
      <c r="I396" s="4">
        <f t="shared" si="84"/>
        <v>3.1E-6</v>
      </c>
      <c r="J396" s="5">
        <f t="shared" si="79"/>
        <v>4.3613178294572952E-7</v>
      </c>
      <c r="K396" s="5">
        <f t="shared" si="80"/>
        <v>5.5269419027788693E-4</v>
      </c>
      <c r="L396" s="5">
        <f t="shared" si="87"/>
        <v>7.0720171904843025E-10</v>
      </c>
      <c r="M396" s="6">
        <f t="shared" si="85"/>
        <v>5.312642562000447E-6</v>
      </c>
      <c r="N396">
        <f t="shared" si="86"/>
        <v>2.5799999999999998E-4</v>
      </c>
      <c r="O396">
        <f t="shared" si="81"/>
        <v>0.321648229848086</v>
      </c>
      <c r="P396">
        <f t="shared" si="88"/>
        <v>2.4773423984887932</v>
      </c>
      <c r="Q396">
        <f t="shared" si="89"/>
        <v>0.25533066229981205</v>
      </c>
      <c r="R396">
        <f t="shared" si="90"/>
        <v>0.25533066229981222</v>
      </c>
    </row>
    <row r="397" spans="6:18">
      <c r="F397">
        <f t="shared" si="82"/>
        <v>39.500000000000291</v>
      </c>
      <c r="G397">
        <f t="shared" si="83"/>
        <v>322.2268495642536</v>
      </c>
      <c r="H397">
        <f t="shared" si="78"/>
        <v>3.2164822984808596</v>
      </c>
      <c r="I397" s="4">
        <f t="shared" si="84"/>
        <v>3.1E-6</v>
      </c>
      <c r="J397" s="5">
        <f t="shared" si="79"/>
        <v>4.3613178294572952E-7</v>
      </c>
      <c r="K397" s="5">
        <f t="shared" si="80"/>
        <v>5.5300419027788693E-4</v>
      </c>
      <c r="L397" s="5">
        <f t="shared" si="87"/>
        <v>7.0839237126533361E-10</v>
      </c>
      <c r="M397" s="6">
        <f t="shared" si="85"/>
        <v>5.3186038371232582E-6</v>
      </c>
      <c r="N397">
        <f t="shared" si="86"/>
        <v>2.5799999999999998E-4</v>
      </c>
      <c r="O397">
        <f t="shared" si="81"/>
        <v>0.321648229848086</v>
      </c>
      <c r="P397">
        <f t="shared" si="88"/>
        <v>2.4776679251065539</v>
      </c>
      <c r="Q397">
        <f t="shared" si="89"/>
        <v>0.25521821142696671</v>
      </c>
      <c r="R397">
        <f t="shared" si="90"/>
        <v>0.25521821142696688</v>
      </c>
    </row>
    <row r="398" spans="6:18">
      <c r="F398">
        <f t="shared" si="82"/>
        <v>39.600000000000293</v>
      </c>
      <c r="G398">
        <f t="shared" si="83"/>
        <v>322.2268495642536</v>
      </c>
      <c r="H398">
        <f t="shared" si="78"/>
        <v>3.2164822984808596</v>
      </c>
      <c r="I398" s="4">
        <f t="shared" si="84"/>
        <v>3.1E-6</v>
      </c>
      <c r="J398" s="5">
        <f t="shared" si="79"/>
        <v>4.3613178294572952E-7</v>
      </c>
      <c r="K398" s="5">
        <f t="shared" si="80"/>
        <v>5.5331419027788693E-4</v>
      </c>
      <c r="L398" s="5">
        <f t="shared" si="87"/>
        <v>7.0958435912916486E-10</v>
      </c>
      <c r="M398" s="6">
        <f t="shared" si="85"/>
        <v>5.3245684549212914E-6</v>
      </c>
      <c r="N398">
        <f t="shared" si="86"/>
        <v>2.5799999999999998E-4</v>
      </c>
      <c r="O398">
        <f t="shared" si="81"/>
        <v>0.321648229848086</v>
      </c>
      <c r="P398">
        <f t="shared" si="88"/>
        <v>2.4779927217967415</v>
      </c>
      <c r="Q398">
        <f t="shared" si="89"/>
        <v>0.25510601270245004</v>
      </c>
      <c r="R398">
        <f t="shared" si="90"/>
        <v>0.2551060127024502</v>
      </c>
    </row>
    <row r="399" spans="6:18">
      <c r="F399">
        <f t="shared" si="82"/>
        <v>39.700000000000294</v>
      </c>
      <c r="G399">
        <f t="shared" si="83"/>
        <v>322.2268495642536</v>
      </c>
      <c r="H399">
        <f t="shared" si="78"/>
        <v>3.2164822984808596</v>
      </c>
      <c r="I399" s="4">
        <f t="shared" si="84"/>
        <v>3.1E-6</v>
      </c>
      <c r="J399" s="5">
        <f t="shared" si="79"/>
        <v>4.3613178294572952E-7</v>
      </c>
      <c r="K399" s="5">
        <f t="shared" si="80"/>
        <v>5.5362419027788694E-4</v>
      </c>
      <c r="L399" s="5">
        <f t="shared" si="87"/>
        <v>7.1077768338865302E-10</v>
      </c>
      <c r="M399" s="6">
        <f t="shared" si="85"/>
        <v>5.3305364153945417E-6</v>
      </c>
      <c r="N399">
        <f t="shared" si="86"/>
        <v>2.5799999999999998E-4</v>
      </c>
      <c r="O399">
        <f t="shared" si="81"/>
        <v>0.321648229848086</v>
      </c>
      <c r="P399">
        <f t="shared" si="88"/>
        <v>2.4783167906041048</v>
      </c>
      <c r="Q399">
        <f t="shared" si="89"/>
        <v>0.25499406541991854</v>
      </c>
      <c r="R399">
        <f t="shared" si="90"/>
        <v>0.25499406541991865</v>
      </c>
    </row>
    <row r="400" spans="6:18">
      <c r="F400">
        <f t="shared" si="82"/>
        <v>39.800000000000296</v>
      </c>
      <c r="G400">
        <f t="shared" si="83"/>
        <v>322.2268495642536</v>
      </c>
      <c r="H400">
        <f t="shared" si="78"/>
        <v>3.2164822984808596</v>
      </c>
      <c r="I400" s="4">
        <f t="shared" si="84"/>
        <v>3.1E-6</v>
      </c>
      <c r="J400" s="5">
        <f t="shared" si="79"/>
        <v>4.3613178294572952E-7</v>
      </c>
      <c r="K400" s="5">
        <f t="shared" si="80"/>
        <v>5.5393419027788694E-4</v>
      </c>
      <c r="L400" s="5">
        <f t="shared" si="87"/>
        <v>7.1197234479252777E-10</v>
      </c>
      <c r="M400" s="6">
        <f t="shared" si="85"/>
        <v>5.3365077185430115E-6</v>
      </c>
      <c r="N400">
        <f t="shared" si="86"/>
        <v>2.5799999999999998E-4</v>
      </c>
      <c r="O400">
        <f t="shared" si="81"/>
        <v>0.321648229848086</v>
      </c>
      <c r="P400">
        <f t="shared" si="88"/>
        <v>2.4786401335665205</v>
      </c>
      <c r="Q400">
        <f t="shared" si="89"/>
        <v>0.25488236887540167</v>
      </c>
      <c r="R400">
        <f t="shared" si="90"/>
        <v>0.25488236887540178</v>
      </c>
    </row>
    <row r="401" spans="6:18">
      <c r="F401">
        <f t="shared" si="82"/>
        <v>39.900000000000297</v>
      </c>
      <c r="G401">
        <f t="shared" si="83"/>
        <v>322.2268495642536</v>
      </c>
      <c r="H401">
        <f t="shared" si="78"/>
        <v>3.2164822984808596</v>
      </c>
      <c r="I401" s="4">
        <f t="shared" si="84"/>
        <v>3.1E-6</v>
      </c>
      <c r="J401" s="5">
        <f t="shared" si="79"/>
        <v>4.3613178294572952E-7</v>
      </c>
      <c r="K401" s="5">
        <f t="shared" si="80"/>
        <v>5.5424419027788694E-4</v>
      </c>
      <c r="L401" s="5">
        <f t="shared" si="87"/>
        <v>7.1316834408951847E-10</v>
      </c>
      <c r="M401" s="6">
        <f t="shared" si="85"/>
        <v>5.3424823643667001E-6</v>
      </c>
      <c r="N401">
        <f t="shared" si="86"/>
        <v>2.5799999999999998E-4</v>
      </c>
      <c r="O401">
        <f t="shared" si="81"/>
        <v>0.321648229848086</v>
      </c>
      <c r="P401">
        <f t="shared" si="88"/>
        <v>2.4789627527150246</v>
      </c>
      <c r="Q401">
        <f t="shared" si="89"/>
        <v>0.25477092236729276</v>
      </c>
      <c r="R401">
        <f t="shared" si="90"/>
        <v>0.25477092236729293</v>
      </c>
    </row>
    <row r="402" spans="6:18">
      <c r="F402">
        <f t="shared" si="82"/>
        <v>40.000000000000298</v>
      </c>
      <c r="G402">
        <f t="shared" si="83"/>
        <v>322.2268495642536</v>
      </c>
      <c r="H402">
        <f t="shared" si="78"/>
        <v>3.2164822984808596</v>
      </c>
      <c r="I402" s="4">
        <f t="shared" si="84"/>
        <v>3.1E-6</v>
      </c>
      <c r="J402" s="5">
        <f t="shared" si="79"/>
        <v>4.3613178294572952E-7</v>
      </c>
      <c r="K402" s="5">
        <f t="shared" si="80"/>
        <v>5.5455419027788694E-4</v>
      </c>
      <c r="L402" s="5">
        <f t="shared" si="87"/>
        <v>7.1436568202835478E-10</v>
      </c>
      <c r="M402" s="6">
        <f t="shared" si="85"/>
        <v>5.3484603528656083E-6</v>
      </c>
      <c r="N402">
        <f t="shared" si="86"/>
        <v>2.5799999999999998E-4</v>
      </c>
      <c r="O402">
        <f t="shared" si="81"/>
        <v>0.321648229848086</v>
      </c>
      <c r="P402">
        <f t="shared" si="88"/>
        <v>2.479284650073835</v>
      </c>
      <c r="Q402">
        <f t="shared" si="89"/>
        <v>0.25465972519633973</v>
      </c>
      <c r="R402">
        <f t="shared" si="90"/>
        <v>0.25465972519633989</v>
      </c>
    </row>
    <row r="403" spans="6:18">
      <c r="F403">
        <f t="shared" si="82"/>
        <v>40.1000000000003</v>
      </c>
      <c r="G403">
        <f t="shared" si="83"/>
        <v>322.2268495642536</v>
      </c>
      <c r="H403">
        <f t="shared" ref="H403:H466" si="91">(G403-Tf)/ml</f>
        <v>3.2164822984808596</v>
      </c>
      <c r="I403" s="4">
        <f t="shared" si="84"/>
        <v>3.1E-6</v>
      </c>
      <c r="J403" s="5">
        <f t="shared" ref="J403:J466" si="92">Glob(H403,N403,Dl,Co,kpart)</f>
        <v>4.3613178294572952E-7</v>
      </c>
      <c r="K403" s="5">
        <f t="shared" ref="K403:K466" si="93">I402*dt+K402</f>
        <v>5.5486419027788694E-4</v>
      </c>
      <c r="L403" s="5">
        <f t="shared" si="87"/>
        <v>7.1556435935776595E-10</v>
      </c>
      <c r="M403" s="6">
        <f t="shared" si="85"/>
        <v>5.3544416840397326E-6</v>
      </c>
      <c r="N403">
        <f t="shared" si="86"/>
        <v>2.5799999999999998E-4</v>
      </c>
      <c r="O403">
        <f t="shared" ref="O403:O466" si="94">O402+(kpart*H402-O402)/L402/R402*(L402*(R403-R402)+R402*MAX(I402,J402)*M402*dt)</f>
        <v>0.321648229848086</v>
      </c>
      <c r="P403">
        <f t="shared" si="88"/>
        <v>2.4796058276603818</v>
      </c>
      <c r="Q403">
        <f t="shared" si="89"/>
        <v>0.25454877666563575</v>
      </c>
      <c r="R403">
        <f t="shared" si="90"/>
        <v>0.25454877666563591</v>
      </c>
    </row>
    <row r="404" spans="6:18">
      <c r="F404">
        <f t="shared" si="82"/>
        <v>40.200000000000301</v>
      </c>
      <c r="G404">
        <f t="shared" si="83"/>
        <v>322.2268495642536</v>
      </c>
      <c r="H404">
        <f t="shared" si="91"/>
        <v>3.2164822984808596</v>
      </c>
      <c r="I404" s="4">
        <f t="shared" si="84"/>
        <v>3.1E-6</v>
      </c>
      <c r="J404" s="5">
        <f t="shared" si="92"/>
        <v>4.3613178294572952E-7</v>
      </c>
      <c r="K404" s="5">
        <f t="shared" si="93"/>
        <v>5.5517419027788695E-4</v>
      </c>
      <c r="L404" s="5">
        <f t="shared" si="87"/>
        <v>7.1676437682648176E-10</v>
      </c>
      <c r="M404" s="6">
        <f t="shared" si="85"/>
        <v>5.360426357889079E-6</v>
      </c>
      <c r="N404">
        <f t="shared" si="86"/>
        <v>2.5799999999999998E-4</v>
      </c>
      <c r="O404">
        <f t="shared" si="94"/>
        <v>0.321648229848086</v>
      </c>
      <c r="P404">
        <f t="shared" si="88"/>
        <v>2.4799262874853314</v>
      </c>
      <c r="Q404">
        <f t="shared" si="89"/>
        <v>0.25443807608061014</v>
      </c>
      <c r="R404">
        <f t="shared" si="90"/>
        <v>0.25443807608061031</v>
      </c>
    </row>
    <row r="405" spans="6:18">
      <c r="F405">
        <f t="shared" si="82"/>
        <v>40.300000000000303</v>
      </c>
      <c r="G405">
        <f t="shared" si="83"/>
        <v>322.2268495642536</v>
      </c>
      <c r="H405">
        <f t="shared" si="91"/>
        <v>3.2164822984808596</v>
      </c>
      <c r="I405" s="4">
        <f t="shared" si="84"/>
        <v>3.1E-6</v>
      </c>
      <c r="J405" s="5">
        <f t="shared" si="92"/>
        <v>4.3613178294572952E-7</v>
      </c>
      <c r="K405" s="5">
        <f t="shared" si="93"/>
        <v>5.5548419027788695E-4</v>
      </c>
      <c r="L405" s="5">
        <f t="shared" si="87"/>
        <v>7.1796573518323155E-10</v>
      </c>
      <c r="M405" s="6">
        <f t="shared" si="85"/>
        <v>5.3664143744136424E-6</v>
      </c>
      <c r="N405">
        <f t="shared" si="86"/>
        <v>2.5799999999999998E-4</v>
      </c>
      <c r="O405">
        <f t="shared" si="94"/>
        <v>0.321648229848086</v>
      </c>
      <c r="P405">
        <f t="shared" si="88"/>
        <v>2.4802460315526145</v>
      </c>
      <c r="Q405">
        <f t="shared" si="89"/>
        <v>0.25432762274901932</v>
      </c>
      <c r="R405">
        <f t="shared" si="90"/>
        <v>0.25432762274901949</v>
      </c>
    </row>
    <row r="406" spans="6:18">
      <c r="F406">
        <f t="shared" si="82"/>
        <v>40.400000000000304</v>
      </c>
      <c r="G406">
        <f t="shared" si="83"/>
        <v>322.2268495642536</v>
      </c>
      <c r="H406">
        <f t="shared" si="91"/>
        <v>3.2164822984808596</v>
      </c>
      <c r="I406" s="4">
        <f t="shared" si="84"/>
        <v>3.1E-6</v>
      </c>
      <c r="J406" s="5">
        <f t="shared" si="92"/>
        <v>4.3613178294572952E-7</v>
      </c>
      <c r="K406" s="5">
        <f t="shared" si="93"/>
        <v>5.5579419027788695E-4</v>
      </c>
      <c r="L406" s="5">
        <f t="shared" si="87"/>
        <v>7.1916843517674468E-10</v>
      </c>
      <c r="M406" s="6">
        <f t="shared" si="85"/>
        <v>5.3724057336134238E-6</v>
      </c>
      <c r="N406">
        <f t="shared" si="86"/>
        <v>2.5799999999999998E-4</v>
      </c>
      <c r="O406">
        <f t="shared" si="94"/>
        <v>0.321648229848086</v>
      </c>
      <c r="P406">
        <f t="shared" si="88"/>
        <v>2.4805650618594512</v>
      </c>
      <c r="Q406">
        <f t="shared" si="89"/>
        <v>0.2542174159809375</v>
      </c>
      <c r="R406">
        <f t="shared" si="90"/>
        <v>0.25421741598093772</v>
      </c>
    </row>
    <row r="407" spans="6:18">
      <c r="F407">
        <f t="shared" si="82"/>
        <v>40.500000000000306</v>
      </c>
      <c r="G407">
        <f t="shared" si="83"/>
        <v>322.2268495642536</v>
      </c>
      <c r="H407">
        <f t="shared" si="91"/>
        <v>3.2164822984808596</v>
      </c>
      <c r="I407" s="4">
        <f t="shared" si="84"/>
        <v>3.1E-6</v>
      </c>
      <c r="J407" s="5">
        <f t="shared" si="92"/>
        <v>4.3613178294572952E-7</v>
      </c>
      <c r="K407" s="5">
        <f t="shared" si="93"/>
        <v>5.5610419027788695E-4</v>
      </c>
      <c r="L407" s="5">
        <f t="shared" si="87"/>
        <v>7.2037247755575093E-10</v>
      </c>
      <c r="M407" s="6">
        <f t="shared" si="85"/>
        <v>5.3784004354884255E-6</v>
      </c>
      <c r="N407">
        <f t="shared" si="86"/>
        <v>2.5799999999999998E-4</v>
      </c>
      <c r="O407">
        <f t="shared" si="94"/>
        <v>0.321648229848086</v>
      </c>
      <c r="P407">
        <f t="shared" si="88"/>
        <v>2.4808833803963792</v>
      </c>
      <c r="Q407">
        <f t="shared" si="89"/>
        <v>0.25410745508874794</v>
      </c>
      <c r="R407">
        <f t="shared" si="90"/>
        <v>0.25410745508874816</v>
      </c>
    </row>
    <row r="408" spans="6:18">
      <c r="F408">
        <f t="shared" si="82"/>
        <v>40.600000000000307</v>
      </c>
      <c r="G408">
        <f t="shared" si="83"/>
        <v>322.2268495642536</v>
      </c>
      <c r="H408">
        <f t="shared" si="91"/>
        <v>3.2164822984808596</v>
      </c>
      <c r="I408" s="4">
        <f t="shared" si="84"/>
        <v>3.1E-6</v>
      </c>
      <c r="J408" s="5">
        <f t="shared" si="92"/>
        <v>4.3613178294572952E-7</v>
      </c>
      <c r="K408" s="5">
        <f t="shared" si="93"/>
        <v>5.5641419027788696E-4</v>
      </c>
      <c r="L408" s="5">
        <f t="shared" si="87"/>
        <v>7.2157786306897964E-10</v>
      </c>
      <c r="M408" s="6">
        <f t="shared" si="85"/>
        <v>5.3843984800386459E-6</v>
      </c>
      <c r="N408">
        <f t="shared" si="86"/>
        <v>2.5799999999999998E-4</v>
      </c>
      <c r="O408">
        <f t="shared" si="94"/>
        <v>0.321648229848086</v>
      </c>
      <c r="P408">
        <f t="shared" si="88"/>
        <v>2.4812009891472764</v>
      </c>
      <c r="Q408">
        <f t="shared" si="89"/>
        <v>0.25399773938713366</v>
      </c>
      <c r="R408">
        <f t="shared" si="90"/>
        <v>0.25399773938713383</v>
      </c>
    </row>
    <row r="409" spans="6:18">
      <c r="F409">
        <f t="shared" si="82"/>
        <v>40.700000000000308</v>
      </c>
      <c r="G409">
        <f t="shared" si="83"/>
        <v>322.2268495642536</v>
      </c>
      <c r="H409">
        <f t="shared" si="91"/>
        <v>3.2164822984808596</v>
      </c>
      <c r="I409" s="4">
        <f t="shared" si="84"/>
        <v>3.1E-6</v>
      </c>
      <c r="J409" s="5">
        <f t="shared" si="92"/>
        <v>4.3613178294572952E-7</v>
      </c>
      <c r="K409" s="5">
        <f t="shared" si="93"/>
        <v>5.5672419027788696E-4</v>
      </c>
      <c r="L409" s="5">
        <f t="shared" si="87"/>
        <v>7.2278459246516029E-10</v>
      </c>
      <c r="M409" s="6">
        <f t="shared" si="85"/>
        <v>5.3903998672640851E-6</v>
      </c>
      <c r="N409">
        <f t="shared" si="86"/>
        <v>2.5799999999999998E-4</v>
      </c>
      <c r="O409">
        <f t="shared" si="94"/>
        <v>0.321648229848086</v>
      </c>
      <c r="P409">
        <f t="shared" si="88"/>
        <v>2.4815178900893895</v>
      </c>
      <c r="Q409">
        <f t="shared" si="89"/>
        <v>0.25388826819306853</v>
      </c>
      <c r="R409">
        <f t="shared" si="90"/>
        <v>0.2538882681930687</v>
      </c>
    </row>
    <row r="410" spans="6:18">
      <c r="F410">
        <f t="shared" si="82"/>
        <v>40.80000000000031</v>
      </c>
      <c r="G410">
        <f t="shared" si="83"/>
        <v>322.2268495642536</v>
      </c>
      <c r="H410">
        <f t="shared" si="91"/>
        <v>3.2164822984808596</v>
      </c>
      <c r="I410" s="4">
        <f t="shared" si="84"/>
        <v>3.1E-6</v>
      </c>
      <c r="J410" s="5">
        <f t="shared" si="92"/>
        <v>4.3613178294572952E-7</v>
      </c>
      <c r="K410" s="5">
        <f t="shared" si="93"/>
        <v>5.5703419027788696E-4</v>
      </c>
      <c r="L410" s="5">
        <f t="shared" si="87"/>
        <v>7.2399266649302242E-10</v>
      </c>
      <c r="M410" s="6">
        <f t="shared" si="85"/>
        <v>5.3964045971647422E-6</v>
      </c>
      <c r="N410">
        <f t="shared" si="86"/>
        <v>2.5799999999999998E-4</v>
      </c>
      <c r="O410">
        <f t="shared" si="94"/>
        <v>0.321648229848086</v>
      </c>
      <c r="P410">
        <f t="shared" si="88"/>
        <v>2.4818340851933609</v>
      </c>
      <c r="Q410">
        <f t="shared" si="89"/>
        <v>0.25377904082580854</v>
      </c>
      <c r="R410">
        <f t="shared" si="90"/>
        <v>0.25377904082580871</v>
      </c>
    </row>
    <row r="411" spans="6:18">
      <c r="F411">
        <f t="shared" si="82"/>
        <v>40.900000000000311</v>
      </c>
      <c r="G411">
        <f t="shared" si="83"/>
        <v>322.2268495642536</v>
      </c>
      <c r="H411">
        <f t="shared" si="91"/>
        <v>3.2164822984808596</v>
      </c>
      <c r="I411" s="4">
        <f t="shared" si="84"/>
        <v>3.1E-6</v>
      </c>
      <c r="J411" s="5">
        <f t="shared" si="92"/>
        <v>4.3613178294572952E-7</v>
      </c>
      <c r="K411" s="5">
        <f t="shared" si="93"/>
        <v>5.5734419027788696E-4</v>
      </c>
      <c r="L411" s="5">
        <f t="shared" si="87"/>
        <v>7.252020859012955E-10</v>
      </c>
      <c r="M411" s="6">
        <f t="shared" si="85"/>
        <v>5.4024126697406188E-6</v>
      </c>
      <c r="N411">
        <f t="shared" si="86"/>
        <v>2.5799999999999998E-4</v>
      </c>
      <c r="O411">
        <f t="shared" si="94"/>
        <v>0.321648229848086</v>
      </c>
      <c r="P411">
        <f t="shared" si="88"/>
        <v>2.4821495764232511</v>
      </c>
      <c r="Q411">
        <f t="shared" si="89"/>
        <v>0.25367005660688263</v>
      </c>
      <c r="R411">
        <f t="shared" si="90"/>
        <v>0.2536700566068828</v>
      </c>
    </row>
    <row r="412" spans="6:18">
      <c r="F412">
        <f t="shared" ref="F412:F475" si="95">F411+dt</f>
        <v>41.000000000000313</v>
      </c>
      <c r="G412">
        <f t="shared" si="83"/>
        <v>322.2268495642536</v>
      </c>
      <c r="H412">
        <f t="shared" si="91"/>
        <v>3.2164822984808596</v>
      </c>
      <c r="I412" s="4">
        <f t="shared" si="84"/>
        <v>3.1E-6</v>
      </c>
      <c r="J412" s="5">
        <f t="shared" si="92"/>
        <v>4.3613178294572952E-7</v>
      </c>
      <c r="K412" s="5">
        <f t="shared" si="93"/>
        <v>5.5765419027788696E-4</v>
      </c>
      <c r="L412" s="5">
        <f t="shared" si="87"/>
        <v>7.2641285143870899E-10</v>
      </c>
      <c r="M412" s="6">
        <f t="shared" si="85"/>
        <v>5.4084240849917141E-6</v>
      </c>
      <c r="N412">
        <f t="shared" si="86"/>
        <v>2.5799999999999998E-4</v>
      </c>
      <c r="O412">
        <f t="shared" si="94"/>
        <v>0.321648229848086</v>
      </c>
      <c r="P412">
        <f t="shared" si="88"/>
        <v>2.4824643657365666</v>
      </c>
      <c r="Q412">
        <f t="shared" si="89"/>
        <v>0.25356131486008404</v>
      </c>
      <c r="R412">
        <f t="shared" si="90"/>
        <v>0.25356131486008421</v>
      </c>
    </row>
    <row r="413" spans="6:18">
      <c r="F413">
        <f t="shared" si="95"/>
        <v>41.100000000000314</v>
      </c>
      <c r="G413">
        <f t="shared" si="83"/>
        <v>322.2268495642536</v>
      </c>
      <c r="H413">
        <f t="shared" si="91"/>
        <v>3.2164822984808596</v>
      </c>
      <c r="I413" s="4">
        <f t="shared" si="84"/>
        <v>3.1E-6</v>
      </c>
      <c r="J413" s="5">
        <f t="shared" si="92"/>
        <v>4.3613178294572952E-7</v>
      </c>
      <c r="K413" s="5">
        <f t="shared" si="93"/>
        <v>5.5796419027788697E-4</v>
      </c>
      <c r="L413" s="5">
        <f t="shared" si="87"/>
        <v>7.2762496385399255E-10</v>
      </c>
      <c r="M413" s="6">
        <f t="shared" si="85"/>
        <v>5.4144388429180281E-6</v>
      </c>
      <c r="N413">
        <f t="shared" si="86"/>
        <v>2.5799999999999998E-4</v>
      </c>
      <c r="O413">
        <f t="shared" si="94"/>
        <v>0.321648229848086</v>
      </c>
      <c r="P413">
        <f t="shared" si="88"/>
        <v>2.4827784550842837</v>
      </c>
      <c r="Q413">
        <f t="shared" si="89"/>
        <v>0.25345281491146143</v>
      </c>
      <c r="R413">
        <f t="shared" si="90"/>
        <v>0.2534528149114616</v>
      </c>
    </row>
    <row r="414" spans="6:18">
      <c r="F414">
        <f t="shared" si="95"/>
        <v>41.200000000000315</v>
      </c>
      <c r="G414">
        <f t="shared" si="83"/>
        <v>322.2268495642536</v>
      </c>
      <c r="H414">
        <f t="shared" si="91"/>
        <v>3.2164822984808596</v>
      </c>
      <c r="I414" s="4">
        <f t="shared" si="84"/>
        <v>3.1E-6</v>
      </c>
      <c r="J414" s="5">
        <f t="shared" si="92"/>
        <v>4.3613178294572952E-7</v>
      </c>
      <c r="K414" s="5">
        <f t="shared" si="93"/>
        <v>5.5827419027788697E-4</v>
      </c>
      <c r="L414" s="5">
        <f t="shared" si="87"/>
        <v>7.2883842389587534E-10</v>
      </c>
      <c r="M414" s="6">
        <f t="shared" si="85"/>
        <v>5.4204569435195601E-6</v>
      </c>
      <c r="N414">
        <f t="shared" si="86"/>
        <v>2.5799999999999998E-4</v>
      </c>
      <c r="O414">
        <f t="shared" si="94"/>
        <v>0.321648229848086</v>
      </c>
      <c r="P414">
        <f t="shared" si="88"/>
        <v>2.4830918464108778</v>
      </c>
      <c r="Q414">
        <f t="shared" si="89"/>
        <v>0.25334455608931006</v>
      </c>
      <c r="R414">
        <f t="shared" si="90"/>
        <v>0.25334455608931022</v>
      </c>
    </row>
    <row r="415" spans="6:18">
      <c r="F415">
        <f t="shared" si="95"/>
        <v>41.300000000000317</v>
      </c>
      <c r="G415">
        <f t="shared" si="83"/>
        <v>322.2268495642536</v>
      </c>
      <c r="H415">
        <f t="shared" si="91"/>
        <v>3.2164822984808596</v>
      </c>
      <c r="I415" s="4">
        <f t="shared" si="84"/>
        <v>3.1E-6</v>
      </c>
      <c r="J415" s="5">
        <f t="shared" si="92"/>
        <v>4.3613178294572952E-7</v>
      </c>
      <c r="K415" s="5">
        <f t="shared" si="93"/>
        <v>5.5858419027788697E-4</v>
      </c>
      <c r="L415" s="5">
        <f t="shared" si="87"/>
        <v>7.3005323231308722E-10</v>
      </c>
      <c r="M415" s="6">
        <f t="shared" si="85"/>
        <v>5.4264783867963124E-6</v>
      </c>
      <c r="N415">
        <f t="shared" si="86"/>
        <v>2.5799999999999998E-4</v>
      </c>
      <c r="O415">
        <f t="shared" si="94"/>
        <v>0.321648229848086</v>
      </c>
      <c r="P415">
        <f t="shared" si="88"/>
        <v>2.4834045416543429</v>
      </c>
      <c r="Q415">
        <f t="shared" si="89"/>
        <v>0.25323653772416321</v>
      </c>
      <c r="R415">
        <f t="shared" si="90"/>
        <v>0.25323653772416332</v>
      </c>
    </row>
    <row r="416" spans="6:18">
      <c r="F416">
        <f t="shared" si="95"/>
        <v>41.400000000000318</v>
      </c>
      <c r="G416">
        <f t="shared" si="83"/>
        <v>322.2268495642536</v>
      </c>
      <c r="H416">
        <f t="shared" si="91"/>
        <v>3.2164822984808596</v>
      </c>
      <c r="I416" s="4">
        <f t="shared" si="84"/>
        <v>3.1E-6</v>
      </c>
      <c r="J416" s="5">
        <f t="shared" si="92"/>
        <v>4.3613178294572952E-7</v>
      </c>
      <c r="K416" s="5">
        <f t="shared" si="93"/>
        <v>5.5889419027788697E-4</v>
      </c>
      <c r="L416" s="5">
        <f t="shared" si="87"/>
        <v>7.3126938985435745E-10</v>
      </c>
      <c r="M416" s="6">
        <f t="shared" si="85"/>
        <v>5.4325031727482826E-6</v>
      </c>
      <c r="N416">
        <f t="shared" si="86"/>
        <v>2.5799999999999998E-4</v>
      </c>
      <c r="O416">
        <f t="shared" si="94"/>
        <v>0.321648229848086</v>
      </c>
      <c r="P416">
        <f t="shared" si="88"/>
        <v>2.4837165427462216</v>
      </c>
      <c r="Q416">
        <f t="shared" si="89"/>
        <v>0.25312875914878319</v>
      </c>
      <c r="R416">
        <f t="shared" si="90"/>
        <v>0.25312875914878336</v>
      </c>
    </row>
    <row r="417" spans="6:18">
      <c r="F417">
        <f t="shared" si="95"/>
        <v>41.50000000000032</v>
      </c>
      <c r="G417">
        <f t="shared" si="83"/>
        <v>322.2268495642536</v>
      </c>
      <c r="H417">
        <f t="shared" si="91"/>
        <v>3.2164822984808596</v>
      </c>
      <c r="I417" s="4">
        <f t="shared" si="84"/>
        <v>3.1E-6</v>
      </c>
      <c r="J417" s="5">
        <f t="shared" si="92"/>
        <v>4.3613178294572952E-7</v>
      </c>
      <c r="K417" s="5">
        <f t="shared" si="93"/>
        <v>5.5920419027788697E-4</v>
      </c>
      <c r="L417" s="5">
        <f t="shared" si="87"/>
        <v>7.324868972684157E-10</v>
      </c>
      <c r="M417" s="6">
        <f t="shared" si="85"/>
        <v>5.4385313013754715E-6</v>
      </c>
      <c r="N417">
        <f t="shared" si="86"/>
        <v>2.5799999999999998E-4</v>
      </c>
      <c r="O417">
        <f t="shared" si="94"/>
        <v>0.321648229848086</v>
      </c>
      <c r="P417">
        <f t="shared" si="88"/>
        <v>2.4840278516116276</v>
      </c>
      <c r="Q417">
        <f t="shared" si="89"/>
        <v>0.25302121969815311</v>
      </c>
      <c r="R417">
        <f t="shared" si="90"/>
        <v>0.25302121969815328</v>
      </c>
    </row>
    <row r="418" spans="6:18">
      <c r="F418">
        <f t="shared" si="95"/>
        <v>41.600000000000321</v>
      </c>
      <c r="G418">
        <f t="shared" si="83"/>
        <v>322.2268495642536</v>
      </c>
      <c r="H418">
        <f t="shared" si="91"/>
        <v>3.2164822984808596</v>
      </c>
      <c r="I418" s="4">
        <f t="shared" si="84"/>
        <v>3.1E-6</v>
      </c>
      <c r="J418" s="5">
        <f t="shared" si="92"/>
        <v>4.3613178294572952E-7</v>
      </c>
      <c r="K418" s="5">
        <f t="shared" si="93"/>
        <v>5.5951419027788698E-4</v>
      </c>
      <c r="L418" s="5">
        <f t="shared" si="87"/>
        <v>7.3370575530399131E-10</v>
      </c>
      <c r="M418" s="6">
        <f t="shared" si="85"/>
        <v>5.44456277267788E-6</v>
      </c>
      <c r="N418">
        <f t="shared" si="86"/>
        <v>2.5799999999999998E-4</v>
      </c>
      <c r="O418">
        <f t="shared" si="94"/>
        <v>0.321648229848086</v>
      </c>
      <c r="P418">
        <f t="shared" si="88"/>
        <v>2.4843384701692717</v>
      </c>
      <c r="Q418">
        <f t="shared" si="89"/>
        <v>0.25291391870946789</v>
      </c>
      <c r="R418">
        <f t="shared" si="90"/>
        <v>0.25291391870946806</v>
      </c>
    </row>
    <row r="419" spans="6:18">
      <c r="F419">
        <f t="shared" si="95"/>
        <v>41.700000000000323</v>
      </c>
      <c r="G419">
        <f t="shared" si="83"/>
        <v>322.2268495642536</v>
      </c>
      <c r="H419">
        <f t="shared" si="91"/>
        <v>3.2164822984808596</v>
      </c>
      <c r="I419" s="4">
        <f t="shared" si="84"/>
        <v>3.1E-6</v>
      </c>
      <c r="J419" s="5">
        <f t="shared" si="92"/>
        <v>4.3613178294572952E-7</v>
      </c>
      <c r="K419" s="5">
        <f t="shared" si="93"/>
        <v>5.5982419027788698E-4</v>
      </c>
      <c r="L419" s="5">
        <f t="shared" si="87"/>
        <v>7.3492596470981385E-10</v>
      </c>
      <c r="M419" s="6">
        <f t="shared" si="85"/>
        <v>5.4505975866555064E-6</v>
      </c>
      <c r="N419">
        <f t="shared" si="86"/>
        <v>2.5799999999999998E-4</v>
      </c>
      <c r="O419">
        <f t="shared" si="94"/>
        <v>0.321648229848086</v>
      </c>
      <c r="P419">
        <f t="shared" si="88"/>
        <v>2.4846484003314857</v>
      </c>
      <c r="Q419">
        <f t="shared" si="89"/>
        <v>0.25280685552212584</v>
      </c>
      <c r="R419">
        <f t="shared" si="90"/>
        <v>0.25280685552212601</v>
      </c>
    </row>
    <row r="420" spans="6:18">
      <c r="F420">
        <f t="shared" si="95"/>
        <v>41.800000000000324</v>
      </c>
      <c r="G420">
        <f t="shared" si="83"/>
        <v>322.2268495642536</v>
      </c>
      <c r="H420">
        <f t="shared" si="91"/>
        <v>3.2164822984808596</v>
      </c>
      <c r="I420" s="4">
        <f t="shared" si="84"/>
        <v>3.1E-6</v>
      </c>
      <c r="J420" s="5">
        <f t="shared" si="92"/>
        <v>4.3613178294572952E-7</v>
      </c>
      <c r="K420" s="5">
        <f t="shared" si="93"/>
        <v>5.6013419027788698E-4</v>
      </c>
      <c r="L420" s="5">
        <f t="shared" si="87"/>
        <v>7.3614752623461269E-10</v>
      </c>
      <c r="M420" s="6">
        <f t="shared" si="85"/>
        <v>5.4566357433083515E-6</v>
      </c>
      <c r="N420">
        <f t="shared" si="86"/>
        <v>2.5799999999999998E-4</v>
      </c>
      <c r="O420">
        <f t="shared" si="94"/>
        <v>0.321648229848086</v>
      </c>
      <c r="P420">
        <f t="shared" si="88"/>
        <v>2.4849576440042491</v>
      </c>
      <c r="Q420">
        <f t="shared" si="89"/>
        <v>0.25270002947772008</v>
      </c>
      <c r="R420">
        <f t="shared" si="90"/>
        <v>0.25270002947772024</v>
      </c>
    </row>
    <row r="421" spans="6:18">
      <c r="F421">
        <f t="shared" si="95"/>
        <v>41.900000000000325</v>
      </c>
      <c r="G421">
        <f t="shared" si="83"/>
        <v>322.2268495642536</v>
      </c>
      <c r="H421">
        <f t="shared" si="91"/>
        <v>3.2164822984808596</v>
      </c>
      <c r="I421" s="4">
        <f t="shared" si="84"/>
        <v>3.1E-6</v>
      </c>
      <c r="J421" s="5">
        <f t="shared" si="92"/>
        <v>4.3613178294572952E-7</v>
      </c>
      <c r="K421" s="5">
        <f t="shared" si="93"/>
        <v>5.6044419027788698E-4</v>
      </c>
      <c r="L421" s="5">
        <f t="shared" si="87"/>
        <v>7.3737044062711758E-10</v>
      </c>
      <c r="M421" s="6">
        <f t="shared" si="85"/>
        <v>5.462677242636417E-6</v>
      </c>
      <c r="N421">
        <f t="shared" si="86"/>
        <v>2.5799999999999998E-4</v>
      </c>
      <c r="O421">
        <f t="shared" si="94"/>
        <v>0.321648229848086</v>
      </c>
      <c r="P421">
        <f t="shared" si="88"/>
        <v>2.4852662030872104</v>
      </c>
      <c r="Q421">
        <f t="shared" si="89"/>
        <v>0.25259343992003014</v>
      </c>
      <c r="R421">
        <f t="shared" si="90"/>
        <v>0.2525934399200303</v>
      </c>
    </row>
    <row r="422" spans="6:18">
      <c r="F422">
        <f t="shared" si="95"/>
        <v>42.000000000000327</v>
      </c>
      <c r="G422">
        <f t="shared" si="83"/>
        <v>322.2268495642536</v>
      </c>
      <c r="H422">
        <f t="shared" si="91"/>
        <v>3.2164822984808596</v>
      </c>
      <c r="I422" s="4">
        <f t="shared" si="84"/>
        <v>3.1E-6</v>
      </c>
      <c r="J422" s="5">
        <f t="shared" si="92"/>
        <v>4.3613178294572952E-7</v>
      </c>
      <c r="K422" s="5">
        <f t="shared" si="93"/>
        <v>5.6075419027788698E-4</v>
      </c>
      <c r="L422" s="5">
        <f t="shared" si="87"/>
        <v>7.3859470863605778E-10</v>
      </c>
      <c r="M422" s="6">
        <f t="shared" si="85"/>
        <v>5.4687220846397004E-6</v>
      </c>
      <c r="N422">
        <f t="shared" si="86"/>
        <v>2.5799999999999998E-4</v>
      </c>
      <c r="O422">
        <f t="shared" si="94"/>
        <v>0.321648229848086</v>
      </c>
      <c r="P422">
        <f t="shared" si="88"/>
        <v>2.4855740794737149</v>
      </c>
      <c r="Q422">
        <f t="shared" si="89"/>
        <v>0.25248708619501331</v>
      </c>
      <c r="R422">
        <f t="shared" si="90"/>
        <v>0.25248708619501348</v>
      </c>
    </row>
    <row r="423" spans="6:18">
      <c r="F423">
        <f t="shared" si="95"/>
        <v>42.100000000000328</v>
      </c>
      <c r="G423">
        <f t="shared" si="83"/>
        <v>322.2268495642536</v>
      </c>
      <c r="H423">
        <f t="shared" si="91"/>
        <v>3.2164822984808596</v>
      </c>
      <c r="I423" s="4">
        <f t="shared" si="84"/>
        <v>3.1E-6</v>
      </c>
      <c r="J423" s="5">
        <f t="shared" si="92"/>
        <v>4.3613178294572952E-7</v>
      </c>
      <c r="K423" s="5">
        <f t="shared" si="93"/>
        <v>5.6106419027788699E-4</v>
      </c>
      <c r="L423" s="5">
        <f t="shared" si="87"/>
        <v>7.3982033101016285E-10</v>
      </c>
      <c r="M423" s="6">
        <f t="shared" si="85"/>
        <v>5.4747702693182016E-6</v>
      </c>
      <c r="N423">
        <f t="shared" si="86"/>
        <v>2.5799999999999998E-4</v>
      </c>
      <c r="O423">
        <f t="shared" si="94"/>
        <v>0.321648229848086</v>
      </c>
      <c r="P423">
        <f t="shared" si="88"/>
        <v>2.4858812750508279</v>
      </c>
      <c r="Q423">
        <f t="shared" si="89"/>
        <v>0.25238096765079637</v>
      </c>
      <c r="R423">
        <f t="shared" si="90"/>
        <v>0.25238096765079654</v>
      </c>
    </row>
    <row r="424" spans="6:18">
      <c r="F424">
        <f t="shared" si="95"/>
        <v>42.20000000000033</v>
      </c>
      <c r="G424">
        <f t="shared" si="83"/>
        <v>322.2268495642536</v>
      </c>
      <c r="H424">
        <f t="shared" si="91"/>
        <v>3.2164822984808596</v>
      </c>
      <c r="I424" s="4">
        <f t="shared" si="84"/>
        <v>3.1E-6</v>
      </c>
      <c r="J424" s="5">
        <f t="shared" si="92"/>
        <v>4.3613178294572952E-7</v>
      </c>
      <c r="K424" s="5">
        <f t="shared" si="93"/>
        <v>5.6137419027788699E-4</v>
      </c>
      <c r="L424" s="5">
        <f t="shared" si="87"/>
        <v>7.4104730849816235E-10</v>
      </c>
      <c r="M424" s="6">
        <f t="shared" si="85"/>
        <v>5.4808217966719233E-6</v>
      </c>
      <c r="N424">
        <f t="shared" si="86"/>
        <v>2.5799999999999998E-4</v>
      </c>
      <c r="O424">
        <f t="shared" si="94"/>
        <v>0.321648229848086</v>
      </c>
      <c r="P424">
        <f t="shared" si="88"/>
        <v>2.4861877916993578</v>
      </c>
      <c r="Q424">
        <f t="shared" si="89"/>
        <v>0.25227508363766715</v>
      </c>
      <c r="R424">
        <f t="shared" si="90"/>
        <v>0.25227508363766732</v>
      </c>
    </row>
    <row r="425" spans="6:18">
      <c r="F425">
        <f t="shared" si="95"/>
        <v>42.300000000000331</v>
      </c>
      <c r="G425">
        <f t="shared" si="83"/>
        <v>322.2268495642536</v>
      </c>
      <c r="H425">
        <f t="shared" si="91"/>
        <v>3.2164822984808596</v>
      </c>
      <c r="I425" s="4">
        <f t="shared" si="84"/>
        <v>3.1E-6</v>
      </c>
      <c r="J425" s="5">
        <f t="shared" si="92"/>
        <v>4.3613178294572952E-7</v>
      </c>
      <c r="K425" s="5">
        <f t="shared" si="93"/>
        <v>5.6168419027788699E-4</v>
      </c>
      <c r="L425" s="5">
        <f t="shared" si="87"/>
        <v>7.4227564184878554E-10</v>
      </c>
      <c r="M425" s="6">
        <f t="shared" si="85"/>
        <v>5.4868766667008611E-6</v>
      </c>
      <c r="N425">
        <f t="shared" si="86"/>
        <v>2.5799999999999998E-4</v>
      </c>
      <c r="O425">
        <f t="shared" si="94"/>
        <v>0.321648229848086</v>
      </c>
      <c r="P425">
        <f t="shared" si="88"/>
        <v>2.4864936312938819</v>
      </c>
      <c r="Q425">
        <f t="shared" si="89"/>
        <v>0.25216943350806614</v>
      </c>
      <c r="R425">
        <f t="shared" si="90"/>
        <v>0.25216943350806637</v>
      </c>
    </row>
    <row r="426" spans="6:18">
      <c r="F426">
        <f t="shared" si="95"/>
        <v>42.400000000000333</v>
      </c>
      <c r="G426">
        <f t="shared" si="83"/>
        <v>322.2268495642536</v>
      </c>
      <c r="H426">
        <f t="shared" si="91"/>
        <v>3.2164822984808596</v>
      </c>
      <c r="I426" s="4">
        <f t="shared" si="84"/>
        <v>3.1E-6</v>
      </c>
      <c r="J426" s="5">
        <f t="shared" si="92"/>
        <v>4.3613178294572952E-7</v>
      </c>
      <c r="K426" s="5">
        <f t="shared" si="93"/>
        <v>5.6199419027788699E-4</v>
      </c>
      <c r="L426" s="5">
        <f t="shared" si="87"/>
        <v>7.435053318107624E-10</v>
      </c>
      <c r="M426" s="6">
        <f t="shared" si="85"/>
        <v>5.4929348794050202E-6</v>
      </c>
      <c r="N426">
        <f t="shared" si="86"/>
        <v>2.5799999999999998E-4</v>
      </c>
      <c r="O426">
        <f t="shared" si="94"/>
        <v>0.321648229848086</v>
      </c>
      <c r="P426">
        <f t="shared" si="88"/>
        <v>2.4867987957027706</v>
      </c>
      <c r="Q426">
        <f t="shared" si="89"/>
        <v>0.25206401661657829</v>
      </c>
      <c r="R426">
        <f t="shared" si="90"/>
        <v>0.25206401661657851</v>
      </c>
    </row>
    <row r="427" spans="6:18">
      <c r="F427">
        <f t="shared" si="95"/>
        <v>42.500000000000334</v>
      </c>
      <c r="G427">
        <f t="shared" si="83"/>
        <v>322.2268495642536</v>
      </c>
      <c r="H427">
        <f t="shared" si="91"/>
        <v>3.2164822984808596</v>
      </c>
      <c r="I427" s="4">
        <f t="shared" si="84"/>
        <v>3.1E-6</v>
      </c>
      <c r="J427" s="5">
        <f t="shared" si="92"/>
        <v>4.3613178294572952E-7</v>
      </c>
      <c r="K427" s="5">
        <f t="shared" si="93"/>
        <v>5.62304190277887E-4</v>
      </c>
      <c r="L427" s="5">
        <f t="shared" si="87"/>
        <v>7.4473637913282196E-10</v>
      </c>
      <c r="M427" s="6">
        <f t="shared" si="85"/>
        <v>5.498996434784398E-6</v>
      </c>
      <c r="N427">
        <f t="shared" si="86"/>
        <v>2.5799999999999998E-4</v>
      </c>
      <c r="O427">
        <f t="shared" si="94"/>
        <v>0.321648229848086</v>
      </c>
      <c r="P427">
        <f t="shared" si="88"/>
        <v>2.487103286788209</v>
      </c>
      <c r="Q427">
        <f t="shared" si="89"/>
        <v>0.2519588323199245</v>
      </c>
      <c r="R427">
        <f t="shared" si="90"/>
        <v>0.25195883231992477</v>
      </c>
    </row>
    <row r="428" spans="6:18">
      <c r="F428">
        <f t="shared" si="95"/>
        <v>42.600000000000335</v>
      </c>
      <c r="G428">
        <f t="shared" si="83"/>
        <v>322.2268495642536</v>
      </c>
      <c r="H428">
        <f t="shared" si="91"/>
        <v>3.2164822984808596</v>
      </c>
      <c r="I428" s="4">
        <f t="shared" si="84"/>
        <v>3.1E-6</v>
      </c>
      <c r="J428" s="5">
        <f t="shared" si="92"/>
        <v>4.3613178294572952E-7</v>
      </c>
      <c r="K428" s="5">
        <f t="shared" si="93"/>
        <v>5.62614190277887E-4</v>
      </c>
      <c r="L428" s="5">
        <f t="shared" si="87"/>
        <v>7.4596878456369389E-10</v>
      </c>
      <c r="M428" s="6">
        <f t="shared" si="85"/>
        <v>5.5050613328389937E-6</v>
      </c>
      <c r="N428">
        <f t="shared" si="86"/>
        <v>2.5799999999999998E-4</v>
      </c>
      <c r="O428">
        <f t="shared" si="94"/>
        <v>0.321648229848086</v>
      </c>
      <c r="P428">
        <f t="shared" si="88"/>
        <v>2.487407106406224</v>
      </c>
      <c r="Q428">
        <f t="shared" si="89"/>
        <v>0.25185387997695363</v>
      </c>
      <c r="R428">
        <f t="shared" si="90"/>
        <v>0.25185387997695391</v>
      </c>
    </row>
    <row r="429" spans="6:18">
      <c r="F429">
        <f t="shared" si="95"/>
        <v>42.700000000000337</v>
      </c>
      <c r="G429">
        <f t="shared" si="83"/>
        <v>322.2268495642536</v>
      </c>
      <c r="H429">
        <f t="shared" si="91"/>
        <v>3.2164822984808596</v>
      </c>
      <c r="I429" s="4">
        <f t="shared" si="84"/>
        <v>3.1E-6</v>
      </c>
      <c r="J429" s="5">
        <f t="shared" si="92"/>
        <v>4.3613178294572952E-7</v>
      </c>
      <c r="K429" s="5">
        <f t="shared" si="93"/>
        <v>5.62924190277887E-4</v>
      </c>
      <c r="L429" s="5">
        <f t="shared" si="87"/>
        <v>7.4720254885210756E-10</v>
      </c>
      <c r="M429" s="6">
        <f t="shared" si="85"/>
        <v>5.5111295735688073E-6</v>
      </c>
      <c r="N429">
        <f t="shared" si="86"/>
        <v>2.5799999999999998E-4</v>
      </c>
      <c r="O429">
        <f t="shared" si="94"/>
        <v>0.321648229848086</v>
      </c>
      <c r="P429">
        <f t="shared" si="88"/>
        <v>2.4877102564067055</v>
      </c>
      <c r="Q429">
        <f t="shared" si="89"/>
        <v>0.25174915894863414</v>
      </c>
      <c r="R429">
        <f t="shared" si="90"/>
        <v>0.25174915894863442</v>
      </c>
    </row>
    <row r="430" spans="6:18">
      <c r="F430">
        <f t="shared" si="95"/>
        <v>42.800000000000338</v>
      </c>
      <c r="G430">
        <f t="shared" si="83"/>
        <v>322.2268495642536</v>
      </c>
      <c r="H430">
        <f t="shared" si="91"/>
        <v>3.2164822984808596</v>
      </c>
      <c r="I430" s="4">
        <f t="shared" si="84"/>
        <v>3.1E-6</v>
      </c>
      <c r="J430" s="5">
        <f t="shared" si="92"/>
        <v>4.3613178294572952E-7</v>
      </c>
      <c r="K430" s="5">
        <f t="shared" si="93"/>
        <v>5.63234190277887E-4</v>
      </c>
      <c r="L430" s="5">
        <f t="shared" si="87"/>
        <v>7.4843767274679272E-10</v>
      </c>
      <c r="M430" s="6">
        <f t="shared" si="85"/>
        <v>5.5172011569738412E-6</v>
      </c>
      <c r="N430">
        <f t="shared" si="86"/>
        <v>2.5799999999999998E-4</v>
      </c>
      <c r="O430">
        <f t="shared" si="94"/>
        <v>0.321648229848086</v>
      </c>
      <c r="P430">
        <f t="shared" si="88"/>
        <v>2.4880127386334316</v>
      </c>
      <c r="Q430">
        <f t="shared" si="89"/>
        <v>0.25164466859804596</v>
      </c>
      <c r="R430">
        <f t="shared" si="90"/>
        <v>0.25164466859804624</v>
      </c>
    </row>
    <row r="431" spans="6:18">
      <c r="F431">
        <f t="shared" si="95"/>
        <v>42.90000000000034</v>
      </c>
      <c r="G431">
        <f t="shared" si="83"/>
        <v>322.2268495642536</v>
      </c>
      <c r="H431">
        <f t="shared" si="91"/>
        <v>3.2164822984808596</v>
      </c>
      <c r="I431" s="4">
        <f t="shared" si="84"/>
        <v>3.1E-6</v>
      </c>
      <c r="J431" s="5">
        <f t="shared" si="92"/>
        <v>4.3613178294572952E-7</v>
      </c>
      <c r="K431" s="5">
        <f t="shared" si="93"/>
        <v>5.63544190277887E-4</v>
      </c>
      <c r="L431" s="5">
        <f t="shared" si="87"/>
        <v>7.4967415699647874E-10</v>
      </c>
      <c r="M431" s="6">
        <f t="shared" si="85"/>
        <v>5.5232760830540948E-6</v>
      </c>
      <c r="N431">
        <f t="shared" si="86"/>
        <v>2.5799999999999998E-4</v>
      </c>
      <c r="O431">
        <f t="shared" si="94"/>
        <v>0.321648229848086</v>
      </c>
      <c r="P431">
        <f t="shared" si="88"/>
        <v>2.488314554924091</v>
      </c>
      <c r="Q431">
        <f t="shared" si="89"/>
        <v>0.25154040829037239</v>
      </c>
      <c r="R431">
        <f t="shared" si="90"/>
        <v>0.25154040829037266</v>
      </c>
    </row>
    <row r="432" spans="6:18">
      <c r="F432">
        <f t="shared" si="95"/>
        <v>43.000000000000341</v>
      </c>
      <c r="G432">
        <f t="shared" si="83"/>
        <v>322.2268495642536</v>
      </c>
      <c r="H432">
        <f t="shared" si="91"/>
        <v>3.2164822984808596</v>
      </c>
      <c r="I432" s="4">
        <f t="shared" si="84"/>
        <v>3.1E-6</v>
      </c>
      <c r="J432" s="5">
        <f t="shared" si="92"/>
        <v>4.3613178294572952E-7</v>
      </c>
      <c r="K432" s="5">
        <f t="shared" si="93"/>
        <v>5.6385419027788701E-4</v>
      </c>
      <c r="L432" s="5">
        <f t="shared" si="87"/>
        <v>7.5091200234989497E-10</v>
      </c>
      <c r="M432" s="6">
        <f t="shared" si="85"/>
        <v>5.5293543518095653E-6</v>
      </c>
      <c r="N432">
        <f t="shared" si="86"/>
        <v>2.5799999999999998E-4</v>
      </c>
      <c r="O432">
        <f t="shared" si="94"/>
        <v>0.321648229848086</v>
      </c>
      <c r="P432">
        <f t="shared" si="88"/>
        <v>2.4886157071103079</v>
      </c>
      <c r="Q432">
        <f t="shared" si="89"/>
        <v>0.25143637739289193</v>
      </c>
      <c r="R432">
        <f t="shared" si="90"/>
        <v>0.25143637739289221</v>
      </c>
    </row>
    <row r="433" spans="6:18">
      <c r="F433">
        <f t="shared" si="95"/>
        <v>43.100000000000342</v>
      </c>
      <c r="G433">
        <f t="shared" si="83"/>
        <v>322.2268495642536</v>
      </c>
      <c r="H433">
        <f t="shared" si="91"/>
        <v>3.2164822984808596</v>
      </c>
      <c r="I433" s="4">
        <f t="shared" si="84"/>
        <v>3.1E-6</v>
      </c>
      <c r="J433" s="5">
        <f t="shared" si="92"/>
        <v>4.3613178294572952E-7</v>
      </c>
      <c r="K433" s="5">
        <f t="shared" si="93"/>
        <v>5.6416419027788701E-4</v>
      </c>
      <c r="L433" s="5">
        <f t="shared" si="87"/>
        <v>7.5215120955577107E-10</v>
      </c>
      <c r="M433" s="6">
        <f t="shared" si="85"/>
        <v>5.5354359632402555E-6</v>
      </c>
      <c r="N433">
        <f t="shared" si="86"/>
        <v>2.5799999999999998E-4</v>
      </c>
      <c r="O433">
        <f t="shared" si="94"/>
        <v>0.321648229848086</v>
      </c>
      <c r="P433">
        <f t="shared" si="88"/>
        <v>2.4889161970176641</v>
      </c>
      <c r="Q433">
        <f t="shared" si="89"/>
        <v>0.25133257527497027</v>
      </c>
      <c r="R433">
        <f t="shared" si="90"/>
        <v>0.25133257527497055</v>
      </c>
    </row>
    <row r="434" spans="6:18">
      <c r="F434">
        <f t="shared" si="95"/>
        <v>43.200000000000344</v>
      </c>
      <c r="G434">
        <f t="shared" si="83"/>
        <v>322.2268495642536</v>
      </c>
      <c r="H434">
        <f t="shared" si="91"/>
        <v>3.2164822984808596</v>
      </c>
      <c r="I434" s="4">
        <f t="shared" si="84"/>
        <v>3.1E-6</v>
      </c>
      <c r="J434" s="5">
        <f t="shared" si="92"/>
        <v>4.3613178294572952E-7</v>
      </c>
      <c r="K434" s="5">
        <f t="shared" si="93"/>
        <v>5.6447419027788701E-4</v>
      </c>
      <c r="L434" s="5">
        <f t="shared" si="87"/>
        <v>7.5339177936283641E-10</v>
      </c>
      <c r="M434" s="6">
        <f t="shared" si="85"/>
        <v>5.5415209173461635E-6</v>
      </c>
      <c r="N434">
        <f t="shared" si="86"/>
        <v>2.5799999999999998E-4</v>
      </c>
      <c r="O434">
        <f t="shared" si="94"/>
        <v>0.321648229848086</v>
      </c>
      <c r="P434">
        <f t="shared" si="88"/>
        <v>2.4892160264657219</v>
      </c>
      <c r="Q434">
        <f t="shared" si="89"/>
        <v>0.25122900130805226</v>
      </c>
      <c r="R434">
        <f t="shared" si="90"/>
        <v>0.25122900130805248</v>
      </c>
    </row>
    <row r="435" spans="6:18">
      <c r="F435">
        <f t="shared" si="95"/>
        <v>43.300000000000345</v>
      </c>
      <c r="G435">
        <f t="shared" si="83"/>
        <v>322.2268495642536</v>
      </c>
      <c r="H435">
        <f t="shared" si="91"/>
        <v>3.2164822984808596</v>
      </c>
      <c r="I435" s="4">
        <f t="shared" si="84"/>
        <v>3.1E-6</v>
      </c>
      <c r="J435" s="5">
        <f t="shared" si="92"/>
        <v>4.3613178294572952E-7</v>
      </c>
      <c r="K435" s="5">
        <f t="shared" si="93"/>
        <v>5.6478419027788701E-4</v>
      </c>
      <c r="L435" s="5">
        <f t="shared" si="87"/>
        <v>7.5463371251982065E-10</v>
      </c>
      <c r="M435" s="6">
        <f t="shared" si="85"/>
        <v>5.5476092141272911E-6</v>
      </c>
      <c r="N435">
        <f t="shared" si="86"/>
        <v>2.5799999999999998E-4</v>
      </c>
      <c r="O435">
        <f t="shared" si="94"/>
        <v>0.321648229848086</v>
      </c>
      <c r="P435">
        <f t="shared" si="88"/>
        <v>2.4895151972680485</v>
      </c>
      <c r="Q435">
        <f t="shared" si="89"/>
        <v>0.25112565486565386</v>
      </c>
      <c r="R435">
        <f t="shared" si="90"/>
        <v>0.25112565486565408</v>
      </c>
    </row>
    <row r="436" spans="6:18">
      <c r="F436">
        <f t="shared" si="95"/>
        <v>43.400000000000347</v>
      </c>
      <c r="G436">
        <f t="shared" si="83"/>
        <v>322.2268495642536</v>
      </c>
      <c r="H436">
        <f t="shared" si="91"/>
        <v>3.2164822984808596</v>
      </c>
      <c r="I436" s="4">
        <f t="shared" si="84"/>
        <v>3.1E-6</v>
      </c>
      <c r="J436" s="5">
        <f t="shared" si="92"/>
        <v>4.3613178294572952E-7</v>
      </c>
      <c r="K436" s="5">
        <f t="shared" si="93"/>
        <v>5.6509419027788701E-4</v>
      </c>
      <c r="L436" s="5">
        <f t="shared" si="87"/>
        <v>7.5587700977545324E-10</v>
      </c>
      <c r="M436" s="6">
        <f t="shared" si="85"/>
        <v>5.5537008535836374E-6</v>
      </c>
      <c r="N436">
        <f t="shared" si="86"/>
        <v>2.5799999999999998E-4</v>
      </c>
      <c r="O436">
        <f t="shared" si="94"/>
        <v>0.321648229848086</v>
      </c>
      <c r="P436">
        <f t="shared" si="88"/>
        <v>2.4898137112322396</v>
      </c>
      <c r="Q436">
        <f t="shared" si="89"/>
        <v>0.25102253532335422</v>
      </c>
      <c r="R436">
        <f t="shared" si="90"/>
        <v>0.25102253532335445</v>
      </c>
    </row>
    <row r="437" spans="6:18">
      <c r="F437">
        <f t="shared" si="95"/>
        <v>43.500000000000348</v>
      </c>
      <c r="G437">
        <f t="shared" si="83"/>
        <v>322.2268495642536</v>
      </c>
      <c r="H437">
        <f t="shared" si="91"/>
        <v>3.2164822984808596</v>
      </c>
      <c r="I437" s="4">
        <f t="shared" si="84"/>
        <v>3.1E-6</v>
      </c>
      <c r="J437" s="5">
        <f t="shared" si="92"/>
        <v>4.3613178294572952E-7</v>
      </c>
      <c r="K437" s="5">
        <f t="shared" si="93"/>
        <v>5.6540419027788702E-4</v>
      </c>
      <c r="L437" s="5">
        <f t="shared" si="87"/>
        <v>7.5712167187846354E-10</v>
      </c>
      <c r="M437" s="6">
        <f t="shared" si="85"/>
        <v>5.5597958357152024E-6</v>
      </c>
      <c r="N437">
        <f t="shared" si="86"/>
        <v>2.5799999999999998E-4</v>
      </c>
      <c r="O437">
        <f t="shared" si="94"/>
        <v>0.321648229848086</v>
      </c>
      <c r="P437">
        <f t="shared" si="88"/>
        <v>2.490111570159939</v>
      </c>
      <c r="Q437">
        <f t="shared" si="89"/>
        <v>0.25091964205878781</v>
      </c>
      <c r="R437">
        <f t="shared" si="90"/>
        <v>0.25091964205878808</v>
      </c>
    </row>
    <row r="438" spans="6:18">
      <c r="F438">
        <f t="shared" si="95"/>
        <v>43.60000000000035</v>
      </c>
      <c r="G438">
        <f t="shared" si="83"/>
        <v>322.2268495642536</v>
      </c>
      <c r="H438">
        <f t="shared" si="91"/>
        <v>3.2164822984808596</v>
      </c>
      <c r="I438" s="4">
        <f t="shared" si="84"/>
        <v>3.1E-6</v>
      </c>
      <c r="J438" s="5">
        <f t="shared" si="92"/>
        <v>4.3613178294572952E-7</v>
      </c>
      <c r="K438" s="5">
        <f t="shared" si="93"/>
        <v>5.6571419027788702E-4</v>
      </c>
      <c r="L438" s="5">
        <f t="shared" si="87"/>
        <v>7.5836769957758123E-10</v>
      </c>
      <c r="M438" s="6">
        <f t="shared" si="85"/>
        <v>5.5658941605219869E-6</v>
      </c>
      <c r="N438">
        <f t="shared" si="86"/>
        <v>2.5799999999999998E-4</v>
      </c>
      <c r="O438">
        <f t="shared" si="94"/>
        <v>0.321648229848086</v>
      </c>
      <c r="P438">
        <f t="shared" si="88"/>
        <v>2.4904087758468649</v>
      </c>
      <c r="Q438">
        <f t="shared" si="89"/>
        <v>0.25081697445163653</v>
      </c>
      <c r="R438">
        <f t="shared" si="90"/>
        <v>0.25081697445163681</v>
      </c>
    </row>
    <row r="439" spans="6:18">
      <c r="F439">
        <f t="shared" si="95"/>
        <v>43.700000000000351</v>
      </c>
      <c r="G439">
        <f t="shared" si="83"/>
        <v>322.2268495642536</v>
      </c>
      <c r="H439">
        <f t="shared" si="91"/>
        <v>3.2164822984808596</v>
      </c>
      <c r="I439" s="4">
        <f t="shared" si="84"/>
        <v>3.1E-6</v>
      </c>
      <c r="J439" s="5">
        <f t="shared" si="92"/>
        <v>4.3613178294572952E-7</v>
      </c>
      <c r="K439" s="5">
        <f t="shared" si="93"/>
        <v>5.6602419027788702E-4</v>
      </c>
      <c r="L439" s="5">
        <f t="shared" si="87"/>
        <v>7.5961509362153554E-10</v>
      </c>
      <c r="M439" s="6">
        <f t="shared" si="85"/>
        <v>5.5719958280039877E-6</v>
      </c>
      <c r="N439">
        <f t="shared" si="86"/>
        <v>2.5799999999999998E-4</v>
      </c>
      <c r="O439">
        <f t="shared" si="94"/>
        <v>0.321648229848086</v>
      </c>
      <c r="P439">
        <f t="shared" si="88"/>
        <v>2.4907053300828328</v>
      </c>
      <c r="Q439">
        <f t="shared" si="89"/>
        <v>0.25071453188362169</v>
      </c>
      <c r="R439">
        <f t="shared" si="90"/>
        <v>0.25071453188362203</v>
      </c>
    </row>
    <row r="440" spans="6:18">
      <c r="F440">
        <f t="shared" si="95"/>
        <v>43.800000000000352</v>
      </c>
      <c r="G440">
        <f t="shared" si="83"/>
        <v>322.2268495642536</v>
      </c>
      <c r="H440">
        <f t="shared" si="91"/>
        <v>3.2164822984808596</v>
      </c>
      <c r="I440" s="4">
        <f t="shared" si="84"/>
        <v>3.1E-6</v>
      </c>
      <c r="J440" s="5">
        <f t="shared" si="92"/>
        <v>4.3613178294572952E-7</v>
      </c>
      <c r="K440" s="5">
        <f t="shared" si="93"/>
        <v>5.6633419027788702E-4</v>
      </c>
      <c r="L440" s="5">
        <f t="shared" si="87"/>
        <v>7.6086385475905625E-10</v>
      </c>
      <c r="M440" s="6">
        <f t="shared" si="85"/>
        <v>5.5781008381612097E-6</v>
      </c>
      <c r="N440">
        <f t="shared" si="86"/>
        <v>2.5799999999999998E-4</v>
      </c>
      <c r="O440">
        <f t="shared" si="94"/>
        <v>0.321648229848086</v>
      </c>
      <c r="P440">
        <f t="shared" si="88"/>
        <v>2.4910012346517738</v>
      </c>
      <c r="Q440">
        <f t="shared" si="89"/>
        <v>0.25061231373849646</v>
      </c>
      <c r="R440">
        <f t="shared" si="90"/>
        <v>0.25061231373849679</v>
      </c>
    </row>
    <row r="441" spans="6:18">
      <c r="F441">
        <f t="shared" si="95"/>
        <v>43.900000000000354</v>
      </c>
      <c r="G441">
        <f t="shared" si="83"/>
        <v>322.2268495642536</v>
      </c>
      <c r="H441">
        <f t="shared" si="91"/>
        <v>3.2164822984808596</v>
      </c>
      <c r="I441" s="4">
        <f t="shared" si="84"/>
        <v>3.1E-6</v>
      </c>
      <c r="J441" s="5">
        <f t="shared" si="92"/>
        <v>4.3613178294572952E-7</v>
      </c>
      <c r="K441" s="5">
        <f t="shared" si="93"/>
        <v>5.6664419027788702E-4</v>
      </c>
      <c r="L441" s="5">
        <f t="shared" si="87"/>
        <v>7.6211398373887272E-10</v>
      </c>
      <c r="M441" s="6">
        <f t="shared" si="85"/>
        <v>5.5842091909936496E-6</v>
      </c>
      <c r="N441">
        <f t="shared" si="86"/>
        <v>2.5799999999999998E-4</v>
      </c>
      <c r="O441">
        <f t="shared" si="94"/>
        <v>0.321648229848086</v>
      </c>
      <c r="P441">
        <f t="shared" si="88"/>
        <v>2.4912964913317617</v>
      </c>
      <c r="Q441">
        <f t="shared" si="89"/>
        <v>0.25051031940203777</v>
      </c>
      <c r="R441">
        <f t="shared" si="90"/>
        <v>0.25051031940203811</v>
      </c>
    </row>
    <row r="442" spans="6:18">
      <c r="F442">
        <f t="shared" si="95"/>
        <v>44.000000000000355</v>
      </c>
      <c r="G442">
        <f t="shared" si="83"/>
        <v>322.2268495642536</v>
      </c>
      <c r="H442">
        <f t="shared" si="91"/>
        <v>3.2164822984808596</v>
      </c>
      <c r="I442" s="4">
        <f t="shared" si="84"/>
        <v>3.1E-6</v>
      </c>
      <c r="J442" s="5">
        <f t="shared" si="92"/>
        <v>4.3613178294572952E-7</v>
      </c>
      <c r="K442" s="5">
        <f t="shared" si="93"/>
        <v>5.6695419027788703E-4</v>
      </c>
      <c r="L442" s="5">
        <f t="shared" si="87"/>
        <v>7.633654813097144E-10</v>
      </c>
      <c r="M442" s="6">
        <f t="shared" si="85"/>
        <v>5.5903208865013091E-6</v>
      </c>
      <c r="N442">
        <f t="shared" si="86"/>
        <v>2.5799999999999998E-4</v>
      </c>
      <c r="O442">
        <f t="shared" si="94"/>
        <v>0.321648229848086</v>
      </c>
      <c r="P442">
        <f t="shared" si="88"/>
        <v>2.4915911018950347</v>
      </c>
      <c r="Q442">
        <f t="shared" si="89"/>
        <v>0.25040854826203884</v>
      </c>
      <c r="R442">
        <f t="shared" si="90"/>
        <v>0.25040854826203918</v>
      </c>
    </row>
    <row r="443" spans="6:18">
      <c r="F443">
        <f t="shared" si="95"/>
        <v>44.100000000000357</v>
      </c>
      <c r="G443">
        <f t="shared" si="83"/>
        <v>322.2268495642536</v>
      </c>
      <c r="H443">
        <f t="shared" si="91"/>
        <v>3.2164822984808596</v>
      </c>
      <c r="I443" s="4">
        <f t="shared" si="84"/>
        <v>3.1E-6</v>
      </c>
      <c r="J443" s="5">
        <f t="shared" si="92"/>
        <v>4.3613178294572952E-7</v>
      </c>
      <c r="K443" s="5">
        <f t="shared" si="93"/>
        <v>5.6726419027788703E-4</v>
      </c>
      <c r="L443" s="5">
        <f t="shared" si="87"/>
        <v>7.6461834822031097E-10</v>
      </c>
      <c r="M443" s="6">
        <f t="shared" si="85"/>
        <v>5.5964359246841872E-6</v>
      </c>
      <c r="N443">
        <f t="shared" si="86"/>
        <v>2.5799999999999998E-4</v>
      </c>
      <c r="O443">
        <f t="shared" si="94"/>
        <v>0.321648229848086</v>
      </c>
      <c r="P443">
        <f t="shared" si="88"/>
        <v>2.4918850681080147</v>
      </c>
      <c r="Q443">
        <f t="shared" si="89"/>
        <v>0.25030699970830128</v>
      </c>
      <c r="R443">
        <f t="shared" si="90"/>
        <v>0.25030699970830161</v>
      </c>
    </row>
    <row r="444" spans="6:18">
      <c r="F444">
        <f t="shared" si="95"/>
        <v>44.200000000000358</v>
      </c>
      <c r="G444">
        <f t="shared" si="83"/>
        <v>322.2268495642536</v>
      </c>
      <c r="H444">
        <f t="shared" si="91"/>
        <v>3.2164822984808596</v>
      </c>
      <c r="I444" s="4">
        <f t="shared" si="84"/>
        <v>3.1E-6</v>
      </c>
      <c r="J444" s="5">
        <f t="shared" si="92"/>
        <v>4.3613178294572952E-7</v>
      </c>
      <c r="K444" s="5">
        <f t="shared" si="93"/>
        <v>5.6757419027788703E-4</v>
      </c>
      <c r="L444" s="5">
        <f t="shared" si="87"/>
        <v>7.6587258521939177E-10</v>
      </c>
      <c r="M444" s="6">
        <f t="shared" si="85"/>
        <v>5.6025543055422841E-6</v>
      </c>
      <c r="N444">
        <f t="shared" si="86"/>
        <v>2.5799999999999998E-4</v>
      </c>
      <c r="O444">
        <f t="shared" si="94"/>
        <v>0.321648229848086</v>
      </c>
      <c r="P444">
        <f t="shared" si="88"/>
        <v>2.4921783917313327</v>
      </c>
      <c r="Q444">
        <f t="shared" si="89"/>
        <v>0.25020567313262754</v>
      </c>
      <c r="R444">
        <f t="shared" si="90"/>
        <v>0.25020567313262787</v>
      </c>
    </row>
    <row r="445" spans="6:18">
      <c r="F445">
        <f t="shared" si="95"/>
        <v>44.30000000000036</v>
      </c>
      <c r="G445">
        <f t="shared" si="83"/>
        <v>322.2268495642536</v>
      </c>
      <c r="H445">
        <f t="shared" si="91"/>
        <v>3.2164822984808596</v>
      </c>
      <c r="I445" s="4">
        <f t="shared" si="84"/>
        <v>3.1E-6</v>
      </c>
      <c r="J445" s="5">
        <f t="shared" si="92"/>
        <v>4.3613178294572952E-7</v>
      </c>
      <c r="K445" s="5">
        <f t="shared" si="93"/>
        <v>5.6788419027788703E-4</v>
      </c>
      <c r="L445" s="5">
        <f t="shared" si="87"/>
        <v>7.6712819305568616E-10</v>
      </c>
      <c r="M445" s="6">
        <f t="shared" si="85"/>
        <v>5.6086760290755981E-6</v>
      </c>
      <c r="N445">
        <f t="shared" si="86"/>
        <v>2.5799999999999998E-4</v>
      </c>
      <c r="O445">
        <f t="shared" si="94"/>
        <v>0.321648229848086</v>
      </c>
      <c r="P445">
        <f t="shared" si="88"/>
        <v>2.4924710745198504</v>
      </c>
      <c r="Q445">
        <f t="shared" si="89"/>
        <v>0.25010456792881319</v>
      </c>
      <c r="R445">
        <f t="shared" si="90"/>
        <v>0.25010456792881353</v>
      </c>
    </row>
    <row r="446" spans="6:18">
      <c r="F446">
        <f t="shared" si="95"/>
        <v>44.400000000000361</v>
      </c>
      <c r="G446">
        <f t="shared" si="83"/>
        <v>322.2268495642536</v>
      </c>
      <c r="H446">
        <f t="shared" si="91"/>
        <v>3.2164822984808596</v>
      </c>
      <c r="I446" s="4">
        <f t="shared" si="84"/>
        <v>3.1E-6</v>
      </c>
      <c r="J446" s="5">
        <f t="shared" si="92"/>
        <v>4.3613178294572952E-7</v>
      </c>
      <c r="K446" s="5">
        <f t="shared" si="93"/>
        <v>5.6819419027788704E-4</v>
      </c>
      <c r="L446" s="5">
        <f t="shared" si="87"/>
        <v>7.6838517247792412E-10</v>
      </c>
      <c r="M446" s="6">
        <f t="shared" si="85"/>
        <v>5.6148010952841341E-6</v>
      </c>
      <c r="N446">
        <f t="shared" si="86"/>
        <v>2.5799999999999998E-4</v>
      </c>
      <c r="O446">
        <f t="shared" si="94"/>
        <v>0.321648229848086</v>
      </c>
      <c r="P446">
        <f t="shared" si="88"/>
        <v>2.4927631182226815</v>
      </c>
      <c r="Q446">
        <f t="shared" si="89"/>
        <v>0.25000368349263929</v>
      </c>
      <c r="R446">
        <f t="shared" si="90"/>
        <v>0.25000368349263963</v>
      </c>
    </row>
    <row r="447" spans="6:18">
      <c r="F447">
        <f t="shared" si="95"/>
        <v>44.500000000000362</v>
      </c>
      <c r="G447">
        <f t="shared" si="83"/>
        <v>322.2268495642536</v>
      </c>
      <c r="H447">
        <f t="shared" si="91"/>
        <v>3.2164822984808596</v>
      </c>
      <c r="I447" s="4">
        <f t="shared" si="84"/>
        <v>3.1E-6</v>
      </c>
      <c r="J447" s="5">
        <f t="shared" si="92"/>
        <v>4.3613178294572952E-7</v>
      </c>
      <c r="K447" s="5">
        <f t="shared" si="93"/>
        <v>5.6850419027788704E-4</v>
      </c>
      <c r="L447" s="5">
        <f t="shared" si="87"/>
        <v>7.6964352423483449E-10</v>
      </c>
      <c r="M447" s="6">
        <f t="shared" si="85"/>
        <v>5.6209295041678863E-6</v>
      </c>
      <c r="N447">
        <f t="shared" si="86"/>
        <v>2.5799999999999998E-4</v>
      </c>
      <c r="O447">
        <f t="shared" si="94"/>
        <v>0.321648229848086</v>
      </c>
      <c r="P447">
        <f t="shared" si="88"/>
        <v>2.4930545245832132</v>
      </c>
      <c r="Q447">
        <f t="shared" si="89"/>
        <v>0.24990301922186484</v>
      </c>
      <c r="R447">
        <f t="shared" si="90"/>
        <v>0.24990301922186514</v>
      </c>
    </row>
    <row r="448" spans="6:18">
      <c r="F448">
        <f t="shared" si="95"/>
        <v>44.600000000000364</v>
      </c>
      <c r="G448">
        <f t="shared" si="83"/>
        <v>322.2268495642536</v>
      </c>
      <c r="H448">
        <f t="shared" si="91"/>
        <v>3.2164822984808596</v>
      </c>
      <c r="I448" s="4">
        <f t="shared" si="84"/>
        <v>3.1E-6</v>
      </c>
      <c r="J448" s="5">
        <f t="shared" si="92"/>
        <v>4.3613178294572952E-7</v>
      </c>
      <c r="K448" s="5">
        <f t="shared" si="93"/>
        <v>5.6881419027788704E-4</v>
      </c>
      <c r="L448" s="5">
        <f t="shared" si="87"/>
        <v>7.7090324907514714E-10</v>
      </c>
      <c r="M448" s="6">
        <f t="shared" si="85"/>
        <v>5.6270612557268572E-6</v>
      </c>
      <c r="N448">
        <f t="shared" si="86"/>
        <v>2.5799999999999998E-4</v>
      </c>
      <c r="O448">
        <f t="shared" si="94"/>
        <v>0.321648229848086</v>
      </c>
      <c r="P448">
        <f t="shared" si="88"/>
        <v>2.4933452953391302</v>
      </c>
      <c r="Q448">
        <f t="shared" si="89"/>
        <v>0.24980257451621915</v>
      </c>
      <c r="R448">
        <f t="shared" si="90"/>
        <v>0.24980257451621946</v>
      </c>
    </row>
    <row r="449" spans="6:18">
      <c r="F449">
        <f t="shared" si="95"/>
        <v>44.700000000000365</v>
      </c>
      <c r="G449">
        <f t="shared" si="83"/>
        <v>322.2268495642536</v>
      </c>
      <c r="H449">
        <f t="shared" si="91"/>
        <v>3.2164822984808596</v>
      </c>
      <c r="I449" s="4">
        <f t="shared" si="84"/>
        <v>3.1E-6</v>
      </c>
      <c r="J449" s="5">
        <f t="shared" si="92"/>
        <v>4.3613178294572952E-7</v>
      </c>
      <c r="K449" s="5">
        <f t="shared" si="93"/>
        <v>5.6912419027788704E-4</v>
      </c>
      <c r="L449" s="5">
        <f t="shared" si="87"/>
        <v>7.7216434774759173E-10</v>
      </c>
      <c r="M449" s="6">
        <f t="shared" si="85"/>
        <v>5.6331963499610486E-6</v>
      </c>
      <c r="N449">
        <f t="shared" si="86"/>
        <v>2.5799999999999998E-4</v>
      </c>
      <c r="O449">
        <f t="shared" si="94"/>
        <v>0.321648229848086</v>
      </c>
      <c r="P449">
        <f t="shared" si="88"/>
        <v>2.4936354322224337</v>
      </c>
      <c r="Q449">
        <f t="shared" si="89"/>
        <v>0.24970234877739447</v>
      </c>
      <c r="R449">
        <f t="shared" si="90"/>
        <v>0.24970234877739481</v>
      </c>
    </row>
    <row r="450" spans="6:18">
      <c r="F450">
        <f t="shared" si="95"/>
        <v>44.800000000000367</v>
      </c>
      <c r="G450">
        <f t="shared" ref="G450:G513" si="96">Tc+R_*F450</f>
        <v>322.2268495642536</v>
      </c>
      <c r="H450">
        <f t="shared" si="91"/>
        <v>3.2164822984808596</v>
      </c>
      <c r="I450" s="4">
        <f t="shared" ref="I450:I513" si="97">we</f>
        <v>3.1E-6</v>
      </c>
      <c r="J450" s="5">
        <f t="shared" si="92"/>
        <v>4.3613178294572952E-7</v>
      </c>
      <c r="K450" s="5">
        <f t="shared" si="93"/>
        <v>5.6943419027788704E-4</v>
      </c>
      <c r="L450" s="5">
        <f t="shared" si="87"/>
        <v>7.7342682100089732E-10</v>
      </c>
      <c r="M450" s="6">
        <f t="shared" ref="M450:M513" si="98">f2_*f3_/f1_/K450*L450</f>
        <v>5.6393347868704578E-6</v>
      </c>
      <c r="N450">
        <f t="shared" ref="N450:N513" si="99">del_dl</f>
        <v>2.5799999999999998E-4</v>
      </c>
      <c r="O450">
        <f t="shared" si="94"/>
        <v>0.321648229848086</v>
      </c>
      <c r="P450">
        <f t="shared" si="88"/>
        <v>2.4939249369594649</v>
      </c>
      <c r="Q450">
        <f t="shared" si="89"/>
        <v>0.24960234140903848</v>
      </c>
      <c r="R450">
        <f t="shared" si="90"/>
        <v>0.24960234140903878</v>
      </c>
    </row>
    <row r="451" spans="6:18">
      <c r="F451">
        <f t="shared" si="95"/>
        <v>44.900000000000368</v>
      </c>
      <c r="G451">
        <f t="shared" si="96"/>
        <v>322.2268495642536</v>
      </c>
      <c r="H451">
        <f t="shared" si="91"/>
        <v>3.2164822984808596</v>
      </c>
      <c r="I451" s="4">
        <f t="shared" si="97"/>
        <v>3.1E-6</v>
      </c>
      <c r="J451" s="5">
        <f t="shared" si="92"/>
        <v>4.3613178294572952E-7</v>
      </c>
      <c r="K451" s="5">
        <f t="shared" si="93"/>
        <v>5.6974419027788705E-4</v>
      </c>
      <c r="L451" s="5">
        <f t="shared" ref="L451:L514" si="100">K451^3*4/3*PI()</f>
        <v>7.7469066958379376E-10</v>
      </c>
      <c r="M451" s="6">
        <f t="shared" si="98"/>
        <v>5.6454765664550866E-6</v>
      </c>
      <c r="N451">
        <f t="shared" si="99"/>
        <v>2.5799999999999998E-4</v>
      </c>
      <c r="O451">
        <f t="shared" si="94"/>
        <v>0.321648229848086</v>
      </c>
      <c r="P451">
        <f t="shared" ref="P451:P514" si="101">R451*O451+(1-R451)*H451</f>
        <v>2.4942138112709267</v>
      </c>
      <c r="Q451">
        <f t="shared" ref="Q451:Q514" si="102">Q450+pl/ps*Dl/N450*((Tc-Tf)/ml-Co)/H450/(1-kpart)*M450*dt/L450-Q450*3/K450*we*dt</f>
        <v>0.24950255181674663</v>
      </c>
      <c r="R451">
        <f t="shared" ref="R451:R514" si="103">esidtGeral(R450,K450,MAX(I450,J450),pl,ps,kpart,H450,(H451-H450)/dt,M450,L450,Dl,N450,Co,dt)</f>
        <v>0.24950255181674694</v>
      </c>
    </row>
    <row r="452" spans="6:18">
      <c r="F452">
        <f t="shared" si="95"/>
        <v>45.000000000000369</v>
      </c>
      <c r="G452">
        <f t="shared" si="96"/>
        <v>322.2268495642536</v>
      </c>
      <c r="H452">
        <f t="shared" si="91"/>
        <v>3.2164822984808596</v>
      </c>
      <c r="I452" s="4">
        <f t="shared" si="97"/>
        <v>3.1E-6</v>
      </c>
      <c r="J452" s="5">
        <f t="shared" si="92"/>
        <v>4.3613178294572952E-7</v>
      </c>
      <c r="K452" s="5">
        <f t="shared" si="93"/>
        <v>5.7005419027788705E-4</v>
      </c>
      <c r="L452" s="5">
        <f t="shared" si="100"/>
        <v>7.7595589424501043E-10</v>
      </c>
      <c r="M452" s="6">
        <f t="shared" si="98"/>
        <v>5.6516216887149332E-6</v>
      </c>
      <c r="N452">
        <f t="shared" si="99"/>
        <v>2.5799999999999998E-4</v>
      </c>
      <c r="O452">
        <f t="shared" si="94"/>
        <v>0.321648229848086</v>
      </c>
      <c r="P452">
        <f t="shared" si="101"/>
        <v>2.494502056871903</v>
      </c>
      <c r="Q452">
        <f t="shared" si="102"/>
        <v>0.249402979408055</v>
      </c>
      <c r="R452">
        <f t="shared" si="103"/>
        <v>0.24940297940805531</v>
      </c>
    </row>
    <row r="453" spans="6:18">
      <c r="F453">
        <f t="shared" si="95"/>
        <v>45.100000000000371</v>
      </c>
      <c r="G453">
        <f t="shared" si="96"/>
        <v>322.2268495642536</v>
      </c>
      <c r="H453">
        <f t="shared" si="91"/>
        <v>3.2164822984808596</v>
      </c>
      <c r="I453" s="4">
        <f t="shared" si="97"/>
        <v>3.1E-6</v>
      </c>
      <c r="J453" s="5">
        <f t="shared" si="92"/>
        <v>4.3613178294572952E-7</v>
      </c>
      <c r="K453" s="5">
        <f t="shared" si="93"/>
        <v>5.7036419027788705E-4</v>
      </c>
      <c r="L453" s="5">
        <f t="shared" si="100"/>
        <v>7.7722249573327667E-10</v>
      </c>
      <c r="M453" s="6">
        <f t="shared" si="98"/>
        <v>5.6577701536499994E-6</v>
      </c>
      <c r="N453">
        <f t="shared" si="99"/>
        <v>2.5799999999999998E-4</v>
      </c>
      <c r="O453">
        <f t="shared" si="94"/>
        <v>0.321648229848086</v>
      </c>
      <c r="P453">
        <f t="shared" si="101"/>
        <v>2.4947896754718832</v>
      </c>
      <c r="Q453">
        <f t="shared" si="102"/>
        <v>0.24930362359243272</v>
      </c>
      <c r="R453">
        <f t="shared" si="103"/>
        <v>0.24930362359243302</v>
      </c>
    </row>
    <row r="454" spans="6:18">
      <c r="F454">
        <f t="shared" si="95"/>
        <v>45.200000000000372</v>
      </c>
      <c r="G454">
        <f t="shared" si="96"/>
        <v>322.2268495642536</v>
      </c>
      <c r="H454">
        <f t="shared" si="91"/>
        <v>3.2164822984808596</v>
      </c>
      <c r="I454" s="4">
        <f t="shared" si="97"/>
        <v>3.1E-6</v>
      </c>
      <c r="J454" s="5">
        <f t="shared" si="92"/>
        <v>4.3613178294572952E-7</v>
      </c>
      <c r="K454" s="5">
        <f t="shared" si="93"/>
        <v>5.7067419027788705E-4</v>
      </c>
      <c r="L454" s="5">
        <f t="shared" si="100"/>
        <v>7.7849047479732215E-10</v>
      </c>
      <c r="M454" s="6">
        <f t="shared" si="98"/>
        <v>5.6639219612602827E-6</v>
      </c>
      <c r="N454">
        <f t="shared" si="99"/>
        <v>2.5799999999999998E-4</v>
      </c>
      <c r="O454">
        <f t="shared" si="94"/>
        <v>0.321648229848086</v>
      </c>
      <c r="P454">
        <f t="shared" si="101"/>
        <v>2.4950766687747814</v>
      </c>
      <c r="Q454">
        <f t="shared" si="102"/>
        <v>0.24920448378127474</v>
      </c>
      <c r="R454">
        <f t="shared" si="103"/>
        <v>0.24920448378127505</v>
      </c>
    </row>
    <row r="455" spans="6:18">
      <c r="F455">
        <f t="shared" si="95"/>
        <v>45.300000000000374</v>
      </c>
      <c r="G455">
        <f t="shared" si="96"/>
        <v>322.2268495642536</v>
      </c>
      <c r="H455">
        <f t="shared" si="91"/>
        <v>3.2164822984808596</v>
      </c>
      <c r="I455" s="4">
        <f t="shared" si="97"/>
        <v>3.1E-6</v>
      </c>
      <c r="J455" s="5">
        <f t="shared" si="92"/>
        <v>4.3613178294572952E-7</v>
      </c>
      <c r="K455" s="5">
        <f t="shared" si="93"/>
        <v>5.7098419027788705E-4</v>
      </c>
      <c r="L455" s="5">
        <f t="shared" si="100"/>
        <v>7.7975983218587644E-10</v>
      </c>
      <c r="M455" s="6">
        <f t="shared" si="98"/>
        <v>5.6700771115457872E-6</v>
      </c>
      <c r="N455">
        <f t="shared" si="99"/>
        <v>2.5799999999999998E-4</v>
      </c>
      <c r="O455">
        <f t="shared" si="94"/>
        <v>0.321648229848086</v>
      </c>
      <c r="P455">
        <f t="shared" si="101"/>
        <v>2.4953630384789571</v>
      </c>
      <c r="Q455">
        <f t="shared" si="102"/>
        <v>0.24910555938789442</v>
      </c>
      <c r="R455">
        <f t="shared" si="103"/>
        <v>0.24910555938789472</v>
      </c>
    </row>
    <row r="456" spans="6:18">
      <c r="F456">
        <f t="shared" si="95"/>
        <v>45.400000000000375</v>
      </c>
      <c r="G456">
        <f t="shared" si="96"/>
        <v>322.2268495642536</v>
      </c>
      <c r="H456">
        <f t="shared" si="91"/>
        <v>3.2164822984808596</v>
      </c>
      <c r="I456" s="4">
        <f t="shared" si="97"/>
        <v>3.1E-6</v>
      </c>
      <c r="J456" s="5">
        <f t="shared" si="92"/>
        <v>4.3613178294572952E-7</v>
      </c>
      <c r="K456" s="5">
        <f t="shared" si="93"/>
        <v>5.7129419027788706E-4</v>
      </c>
      <c r="L456" s="5">
        <f t="shared" si="100"/>
        <v>7.8103056864766868E-10</v>
      </c>
      <c r="M456" s="6">
        <f t="shared" si="98"/>
        <v>5.6762356045065087E-6</v>
      </c>
      <c r="N456">
        <f t="shared" si="99"/>
        <v>2.5799999999999998E-4</v>
      </c>
      <c r="O456">
        <f t="shared" si="94"/>
        <v>0.321648229848086</v>
      </c>
      <c r="P456">
        <f t="shared" si="101"/>
        <v>2.4956487862772399</v>
      </c>
      <c r="Q456">
        <f t="shared" si="102"/>
        <v>0.24900684982751628</v>
      </c>
      <c r="R456">
        <f t="shared" si="103"/>
        <v>0.24900684982751656</v>
      </c>
    </row>
    <row r="457" spans="6:18">
      <c r="F457">
        <f t="shared" si="95"/>
        <v>45.500000000000377</v>
      </c>
      <c r="G457">
        <f t="shared" si="96"/>
        <v>322.2268495642536</v>
      </c>
      <c r="H457">
        <f t="shared" si="91"/>
        <v>3.2164822984808596</v>
      </c>
      <c r="I457" s="4">
        <f t="shared" si="97"/>
        <v>3.1E-6</v>
      </c>
      <c r="J457" s="5">
        <f t="shared" si="92"/>
        <v>4.3613178294572952E-7</v>
      </c>
      <c r="K457" s="5">
        <f t="shared" si="93"/>
        <v>5.7160419027788706E-4</v>
      </c>
      <c r="L457" s="5">
        <f t="shared" si="100"/>
        <v>7.8230268493142863E-10</v>
      </c>
      <c r="M457" s="6">
        <f t="shared" si="98"/>
        <v>5.682397440142449E-6</v>
      </c>
      <c r="N457">
        <f t="shared" si="99"/>
        <v>2.5799999999999998E-4</v>
      </c>
      <c r="O457">
        <f t="shared" si="94"/>
        <v>0.321648229848086</v>
      </c>
      <c r="P457">
        <f t="shared" si="101"/>
        <v>2.4959339138569452</v>
      </c>
      <c r="Q457">
        <f t="shared" si="102"/>
        <v>0.2489083545172687</v>
      </c>
      <c r="R457">
        <f t="shared" si="103"/>
        <v>0.24890835451726898</v>
      </c>
    </row>
    <row r="458" spans="6:18">
      <c r="F458">
        <f t="shared" si="95"/>
        <v>45.600000000000378</v>
      </c>
      <c r="G458">
        <f t="shared" si="96"/>
        <v>322.2268495642536</v>
      </c>
      <c r="H458">
        <f t="shared" si="91"/>
        <v>3.2164822984808596</v>
      </c>
      <c r="I458" s="4">
        <f t="shared" si="97"/>
        <v>3.1E-6</v>
      </c>
      <c r="J458" s="5">
        <f t="shared" si="92"/>
        <v>4.3613178294572952E-7</v>
      </c>
      <c r="K458" s="5">
        <f t="shared" si="93"/>
        <v>5.7191419027788706E-4</v>
      </c>
      <c r="L458" s="5">
        <f t="shared" si="100"/>
        <v>7.8357618178588609E-10</v>
      </c>
      <c r="M458" s="6">
        <f t="shared" si="98"/>
        <v>5.6885626184536096E-6</v>
      </c>
      <c r="N458">
        <f t="shared" si="99"/>
        <v>2.5799999999999998E-4</v>
      </c>
      <c r="O458">
        <f t="shared" si="94"/>
        <v>0.321648229848086</v>
      </c>
      <c r="P458">
        <f t="shared" si="101"/>
        <v>2.4962184228998994</v>
      </c>
      <c r="Q458">
        <f t="shared" si="102"/>
        <v>0.24881007287617679</v>
      </c>
      <c r="R458">
        <f t="shared" si="103"/>
        <v>0.24881007287617707</v>
      </c>
    </row>
    <row r="459" spans="6:18">
      <c r="F459">
        <f t="shared" si="95"/>
        <v>45.700000000000379</v>
      </c>
      <c r="G459">
        <f t="shared" si="96"/>
        <v>322.2268495642536</v>
      </c>
      <c r="H459">
        <f t="shared" si="91"/>
        <v>3.2164822984808596</v>
      </c>
      <c r="I459" s="4">
        <f t="shared" si="97"/>
        <v>3.1E-6</v>
      </c>
      <c r="J459" s="5">
        <f t="shared" si="92"/>
        <v>4.3613178294572952E-7</v>
      </c>
      <c r="K459" s="5">
        <f t="shared" si="93"/>
        <v>5.7222419027788706E-4</v>
      </c>
      <c r="L459" s="5">
        <f t="shared" si="100"/>
        <v>7.8485105995976986E-10</v>
      </c>
      <c r="M459" s="6">
        <f t="shared" si="98"/>
        <v>5.6947311394399882E-6</v>
      </c>
      <c r="N459">
        <f t="shared" si="99"/>
        <v>2.5799999999999998E-4</v>
      </c>
      <c r="O459">
        <f t="shared" si="94"/>
        <v>0.321648229848086</v>
      </c>
      <c r="P459">
        <f t="shared" si="101"/>
        <v>2.4965023150824579</v>
      </c>
      <c r="Q459">
        <f t="shared" si="102"/>
        <v>0.24871200432515508</v>
      </c>
      <c r="R459">
        <f t="shared" si="103"/>
        <v>0.24871200432515536</v>
      </c>
    </row>
    <row r="460" spans="6:18">
      <c r="F460">
        <f t="shared" si="95"/>
        <v>45.800000000000381</v>
      </c>
      <c r="G460">
        <f t="shared" si="96"/>
        <v>322.2268495642536</v>
      </c>
      <c r="H460">
        <f t="shared" si="91"/>
        <v>3.2164822984808596</v>
      </c>
      <c r="I460" s="4">
        <f t="shared" si="97"/>
        <v>3.1E-6</v>
      </c>
      <c r="J460" s="5">
        <f t="shared" si="92"/>
        <v>4.3613178294572952E-7</v>
      </c>
      <c r="K460" s="5">
        <f t="shared" si="93"/>
        <v>5.7253419027788707E-4</v>
      </c>
      <c r="L460" s="5">
        <f t="shared" si="100"/>
        <v>7.8612732020180995E-10</v>
      </c>
      <c r="M460" s="6">
        <f t="shared" si="98"/>
        <v>5.7009030031015854E-6</v>
      </c>
      <c r="N460">
        <f t="shared" si="99"/>
        <v>2.5799999999999998E-4</v>
      </c>
      <c r="O460">
        <f t="shared" si="94"/>
        <v>0.321648229848086</v>
      </c>
      <c r="P460">
        <f t="shared" si="101"/>
        <v>2.4967855920755295</v>
      </c>
      <c r="Q460">
        <f t="shared" si="102"/>
        <v>0.2486141482870004</v>
      </c>
      <c r="R460">
        <f t="shared" si="103"/>
        <v>0.24861414828700068</v>
      </c>
    </row>
    <row r="461" spans="6:18">
      <c r="F461">
        <f t="shared" si="95"/>
        <v>45.900000000000382</v>
      </c>
      <c r="G461">
        <f t="shared" si="96"/>
        <v>322.2268495642536</v>
      </c>
      <c r="H461">
        <f t="shared" si="91"/>
        <v>3.2164822984808596</v>
      </c>
      <c r="I461" s="4">
        <f t="shared" si="97"/>
        <v>3.1E-6</v>
      </c>
      <c r="J461" s="5">
        <f t="shared" si="92"/>
        <v>4.3613178294572952E-7</v>
      </c>
      <c r="K461" s="5">
        <f t="shared" si="93"/>
        <v>5.7284419027788707E-4</v>
      </c>
      <c r="L461" s="5">
        <f t="shared" si="100"/>
        <v>7.874049632607357E-10</v>
      </c>
      <c r="M461" s="6">
        <f t="shared" si="98"/>
        <v>5.7070782094384014E-6</v>
      </c>
      <c r="N461">
        <f t="shared" si="99"/>
        <v>2.5799999999999998E-4</v>
      </c>
      <c r="O461">
        <f t="shared" si="94"/>
        <v>0.321648229848086</v>
      </c>
      <c r="P461">
        <f t="shared" si="101"/>
        <v>2.4970682555445927</v>
      </c>
      <c r="Q461">
        <f t="shared" si="102"/>
        <v>0.24851650418638477</v>
      </c>
      <c r="R461">
        <f t="shared" si="103"/>
        <v>0.24851650418638507</v>
      </c>
    </row>
    <row r="462" spans="6:18">
      <c r="F462">
        <f t="shared" si="95"/>
        <v>46.000000000000384</v>
      </c>
      <c r="G462">
        <f t="shared" si="96"/>
        <v>322.2268495642536</v>
      </c>
      <c r="H462">
        <f t="shared" si="91"/>
        <v>3.2164822984808596</v>
      </c>
      <c r="I462" s="4">
        <f t="shared" si="97"/>
        <v>3.1E-6</v>
      </c>
      <c r="J462" s="5">
        <f t="shared" si="92"/>
        <v>4.3613178294572952E-7</v>
      </c>
      <c r="K462" s="5">
        <f t="shared" si="93"/>
        <v>5.7315419027788707E-4</v>
      </c>
      <c r="L462" s="5">
        <f t="shared" si="100"/>
        <v>7.8868398988527656E-10</v>
      </c>
      <c r="M462" s="6">
        <f t="shared" si="98"/>
        <v>5.7132567584504369E-6</v>
      </c>
      <c r="N462">
        <f t="shared" si="99"/>
        <v>2.5799999999999998E-4</v>
      </c>
      <c r="O462">
        <f t="shared" si="94"/>
        <v>0.321648229848086</v>
      </c>
      <c r="P462">
        <f t="shared" si="101"/>
        <v>2.497350307149719</v>
      </c>
      <c r="Q462">
        <f t="shared" si="102"/>
        <v>0.24841907144984829</v>
      </c>
      <c r="R462">
        <f t="shared" si="103"/>
        <v>0.24841907144984859</v>
      </c>
    </row>
    <row r="463" spans="6:18">
      <c r="F463">
        <f t="shared" si="95"/>
        <v>46.100000000000385</v>
      </c>
      <c r="G463">
        <f t="shared" si="96"/>
        <v>322.2268495642536</v>
      </c>
      <c r="H463">
        <f t="shared" si="91"/>
        <v>3.2164822984808596</v>
      </c>
      <c r="I463" s="4">
        <f t="shared" si="97"/>
        <v>3.1E-6</v>
      </c>
      <c r="J463" s="5">
        <f t="shared" si="92"/>
        <v>4.3613178294572952E-7</v>
      </c>
      <c r="K463" s="5">
        <f t="shared" si="93"/>
        <v>5.7346419027788707E-4</v>
      </c>
      <c r="L463" s="5">
        <f t="shared" si="100"/>
        <v>7.8996440082416211E-10</v>
      </c>
      <c r="M463" s="6">
        <f t="shared" si="98"/>
        <v>5.7194386501376912E-6</v>
      </c>
      <c r="N463">
        <f t="shared" si="99"/>
        <v>2.5799999999999998E-4</v>
      </c>
      <c r="O463">
        <f t="shared" si="94"/>
        <v>0.321648229848086</v>
      </c>
      <c r="P463">
        <f t="shared" si="101"/>
        <v>2.4976317485455914</v>
      </c>
      <c r="Q463">
        <f t="shared" si="102"/>
        <v>0.248321849505792</v>
      </c>
      <c r="R463">
        <f t="shared" si="103"/>
        <v>0.24832184950579231</v>
      </c>
    </row>
    <row r="464" spans="6:18">
      <c r="F464">
        <f t="shared" si="95"/>
        <v>46.200000000000387</v>
      </c>
      <c r="G464">
        <f t="shared" si="96"/>
        <v>322.2268495642536</v>
      </c>
      <c r="H464">
        <f t="shared" si="91"/>
        <v>3.2164822984808596</v>
      </c>
      <c r="I464" s="4">
        <f t="shared" si="97"/>
        <v>3.1E-6</v>
      </c>
      <c r="J464" s="5">
        <f t="shared" si="92"/>
        <v>4.3613178294572952E-7</v>
      </c>
      <c r="K464" s="5">
        <f t="shared" si="93"/>
        <v>5.7377419027788707E-4</v>
      </c>
      <c r="L464" s="5">
        <f t="shared" si="100"/>
        <v>7.912461968261216E-10</v>
      </c>
      <c r="M464" s="6">
        <f t="shared" si="98"/>
        <v>5.7256238845001625E-6</v>
      </c>
      <c r="N464">
        <f t="shared" si="99"/>
        <v>2.5799999999999998E-4</v>
      </c>
      <c r="O464">
        <f t="shared" si="94"/>
        <v>0.321648229848086</v>
      </c>
      <c r="P464">
        <f t="shared" si="101"/>
        <v>2.4979125813815286</v>
      </c>
      <c r="Q464">
        <f t="shared" si="102"/>
        <v>0.24822483778447094</v>
      </c>
      <c r="R464">
        <f t="shared" si="103"/>
        <v>0.24822483778447124</v>
      </c>
    </row>
    <row r="465" spans="6:18">
      <c r="F465">
        <f t="shared" si="95"/>
        <v>46.300000000000388</v>
      </c>
      <c r="G465">
        <f t="shared" si="96"/>
        <v>322.2268495642536</v>
      </c>
      <c r="H465">
        <f t="shared" si="91"/>
        <v>3.2164822984808596</v>
      </c>
      <c r="I465" s="4">
        <f t="shared" si="97"/>
        <v>3.1E-6</v>
      </c>
      <c r="J465" s="5">
        <f t="shared" si="92"/>
        <v>4.3613178294572952E-7</v>
      </c>
      <c r="K465" s="5">
        <f t="shared" si="93"/>
        <v>5.7408419027788708E-4</v>
      </c>
      <c r="L465" s="5">
        <f t="shared" si="100"/>
        <v>7.9252937863988479E-10</v>
      </c>
      <c r="M465" s="6">
        <f t="shared" si="98"/>
        <v>5.7318124615378525E-6</v>
      </c>
      <c r="N465">
        <f t="shared" si="99"/>
        <v>2.5799999999999998E-4</v>
      </c>
      <c r="O465">
        <f t="shared" si="94"/>
        <v>0.321648229848086</v>
      </c>
      <c r="P465">
        <f t="shared" si="101"/>
        <v>2.4981928073015003</v>
      </c>
      <c r="Q465">
        <f t="shared" si="102"/>
        <v>0.24812803571798706</v>
      </c>
      <c r="R465">
        <f t="shared" si="103"/>
        <v>0.24812803571798736</v>
      </c>
    </row>
    <row r="466" spans="6:18">
      <c r="F466">
        <f t="shared" si="95"/>
        <v>46.400000000000389</v>
      </c>
      <c r="G466">
        <f t="shared" si="96"/>
        <v>322.2268495642536</v>
      </c>
      <c r="H466">
        <f t="shared" si="91"/>
        <v>3.2164822984808596</v>
      </c>
      <c r="I466" s="4">
        <f t="shared" si="97"/>
        <v>3.1E-6</v>
      </c>
      <c r="J466" s="5">
        <f t="shared" si="92"/>
        <v>4.3613178294572952E-7</v>
      </c>
      <c r="K466" s="5">
        <f t="shared" si="93"/>
        <v>5.7439419027788708E-4</v>
      </c>
      <c r="L466" s="5">
        <f t="shared" si="100"/>
        <v>7.9381394701418124E-10</v>
      </c>
      <c r="M466" s="6">
        <f t="shared" si="98"/>
        <v>5.7380043812507629E-6</v>
      </c>
      <c r="N466">
        <f t="shared" si="99"/>
        <v>2.5799999999999998E-4</v>
      </c>
      <c r="O466">
        <f t="shared" si="94"/>
        <v>0.321648229848086</v>
      </c>
      <c r="P466">
        <f t="shared" si="101"/>
        <v>2.4984724279441504</v>
      </c>
      <c r="Q466">
        <f t="shared" si="102"/>
        <v>0.24803144274028224</v>
      </c>
      <c r="R466">
        <f t="shared" si="103"/>
        <v>0.24803144274028255</v>
      </c>
    </row>
    <row r="467" spans="6:18">
      <c r="F467">
        <f t="shared" si="95"/>
        <v>46.500000000000391</v>
      </c>
      <c r="G467">
        <f t="shared" si="96"/>
        <v>322.2268495642536</v>
      </c>
      <c r="H467">
        <f t="shared" ref="H467:H530" si="104">(G467-Tf)/ml</f>
        <v>3.2164822984808596</v>
      </c>
      <c r="I467" s="4">
        <f t="shared" si="97"/>
        <v>3.1E-6</v>
      </c>
      <c r="J467" s="5">
        <f t="shared" ref="J467:J530" si="105">Glob(H467,N467,Dl,Co,kpart)</f>
        <v>4.3613178294572952E-7</v>
      </c>
      <c r="K467" s="5">
        <f t="shared" ref="K467:K530" si="106">I466*dt+K466</f>
        <v>5.7470419027788708E-4</v>
      </c>
      <c r="L467" s="5">
        <f t="shared" si="100"/>
        <v>7.9509990269774022E-10</v>
      </c>
      <c r="M467" s="6">
        <f t="shared" si="98"/>
        <v>5.744199643638892E-6</v>
      </c>
      <c r="N467">
        <f t="shared" si="99"/>
        <v>2.5799999999999998E-4</v>
      </c>
      <c r="O467">
        <f t="shared" ref="O467:O530" si="107">O466+(kpart*H466-O466)/L466/R466*(L466*(R467-R466)+R466*MAX(I466,J466)*M466*dt)</f>
        <v>0.321648229848086</v>
      </c>
      <c r="P467">
        <f t="shared" si="101"/>
        <v>2.4987514449428181</v>
      </c>
      <c r="Q467">
        <f t="shared" si="102"/>
        <v>0.24793505828713144</v>
      </c>
      <c r="R467">
        <f t="shared" si="103"/>
        <v>0.24793505828713175</v>
      </c>
    </row>
    <row r="468" spans="6:18">
      <c r="F468">
        <f t="shared" si="95"/>
        <v>46.600000000000392</v>
      </c>
      <c r="G468">
        <f t="shared" si="96"/>
        <v>322.2268495642536</v>
      </c>
      <c r="H468">
        <f t="shared" si="104"/>
        <v>3.2164822984808596</v>
      </c>
      <c r="I468" s="4">
        <f t="shared" si="97"/>
        <v>3.1E-6</v>
      </c>
      <c r="J468" s="5">
        <f t="shared" si="105"/>
        <v>4.3613178294572952E-7</v>
      </c>
      <c r="K468" s="5">
        <f t="shared" si="106"/>
        <v>5.7501419027788708E-4</v>
      </c>
      <c r="L468" s="5">
        <f t="shared" si="100"/>
        <v>7.9638724643929128E-10</v>
      </c>
      <c r="M468" s="6">
        <f t="shared" si="98"/>
        <v>5.750398248702239E-6</v>
      </c>
      <c r="N468">
        <f t="shared" si="99"/>
        <v>2.5799999999999998E-4</v>
      </c>
      <c r="O468">
        <f t="shared" si="107"/>
        <v>0.321648229848086</v>
      </c>
      <c r="P468">
        <f t="shared" si="101"/>
        <v>2.499029859925554</v>
      </c>
      <c r="Q468">
        <f t="shared" si="102"/>
        <v>0.24783888179613567</v>
      </c>
      <c r="R468">
        <f t="shared" si="103"/>
        <v>0.24783888179613597</v>
      </c>
    </row>
    <row r="469" spans="6:18">
      <c r="F469">
        <f t="shared" si="95"/>
        <v>46.700000000000394</v>
      </c>
      <c r="G469">
        <f t="shared" si="96"/>
        <v>322.2268495642536</v>
      </c>
      <c r="H469">
        <f t="shared" si="104"/>
        <v>3.2164822984808596</v>
      </c>
      <c r="I469" s="4">
        <f t="shared" si="97"/>
        <v>3.1E-6</v>
      </c>
      <c r="J469" s="5">
        <f t="shared" si="105"/>
        <v>4.3613178294572952E-7</v>
      </c>
      <c r="K469" s="5">
        <f t="shared" si="106"/>
        <v>5.7532419027788708E-4</v>
      </c>
      <c r="L469" s="5">
        <f t="shared" si="100"/>
        <v>7.9767597898756408E-10</v>
      </c>
      <c r="M469" s="6">
        <f t="shared" si="98"/>
        <v>5.7566001964408065E-6</v>
      </c>
      <c r="N469">
        <f t="shared" si="99"/>
        <v>2.5799999999999998E-4</v>
      </c>
      <c r="O469">
        <f t="shared" si="107"/>
        <v>0.321648229848086</v>
      </c>
      <c r="P469">
        <f t="shared" si="101"/>
        <v>2.4993076745151446</v>
      </c>
      <c r="Q469">
        <f t="shared" si="102"/>
        <v>0.24774291270671508</v>
      </c>
      <c r="R469">
        <f t="shared" si="103"/>
        <v>0.24774291270671542</v>
      </c>
    </row>
    <row r="470" spans="6:18">
      <c r="F470">
        <f t="shared" si="95"/>
        <v>46.800000000000395</v>
      </c>
      <c r="G470">
        <f t="shared" si="96"/>
        <v>322.2268495642536</v>
      </c>
      <c r="H470">
        <f t="shared" si="104"/>
        <v>3.2164822984808596</v>
      </c>
      <c r="I470" s="4">
        <f t="shared" si="97"/>
        <v>3.1E-6</v>
      </c>
      <c r="J470" s="5">
        <f t="shared" si="105"/>
        <v>4.3613178294572952E-7</v>
      </c>
      <c r="K470" s="5">
        <f t="shared" si="106"/>
        <v>5.7563419027788709E-4</v>
      </c>
      <c r="L470" s="5">
        <f t="shared" si="100"/>
        <v>7.9896610109128799E-10</v>
      </c>
      <c r="M470" s="6">
        <f t="shared" si="98"/>
        <v>5.7628054868545918E-6</v>
      </c>
      <c r="N470">
        <f t="shared" si="99"/>
        <v>2.5799999999999998E-4</v>
      </c>
      <c r="O470">
        <f t="shared" si="107"/>
        <v>0.321648229848086</v>
      </c>
      <c r="P470">
        <f t="shared" si="101"/>
        <v>2.4995848903291282</v>
      </c>
      <c r="Q470">
        <f t="shared" si="102"/>
        <v>0.24764715046010227</v>
      </c>
      <c r="R470">
        <f t="shared" si="103"/>
        <v>0.24764715046010261</v>
      </c>
    </row>
    <row r="471" spans="6:18">
      <c r="F471">
        <f t="shared" si="95"/>
        <v>46.900000000000396</v>
      </c>
      <c r="G471">
        <f t="shared" si="96"/>
        <v>322.2268495642536</v>
      </c>
      <c r="H471">
        <f t="shared" si="104"/>
        <v>3.2164822984808596</v>
      </c>
      <c r="I471" s="4">
        <f t="shared" si="97"/>
        <v>3.1E-6</v>
      </c>
      <c r="J471" s="5">
        <f t="shared" si="105"/>
        <v>4.3613178294572952E-7</v>
      </c>
      <c r="K471" s="5">
        <f t="shared" si="106"/>
        <v>5.7594419027788709E-4</v>
      </c>
      <c r="L471" s="5">
        <f t="shared" si="100"/>
        <v>8.0025761349919235E-10</v>
      </c>
      <c r="M471" s="6">
        <f t="shared" si="98"/>
        <v>5.7690141199435958E-6</v>
      </c>
      <c r="N471">
        <f t="shared" si="99"/>
        <v>2.5799999999999998E-4</v>
      </c>
      <c r="O471">
        <f t="shared" si="107"/>
        <v>0.321648229848086</v>
      </c>
      <c r="P471">
        <f t="shared" si="101"/>
        <v>2.4998615089798175</v>
      </c>
      <c r="Q471">
        <f t="shared" si="102"/>
        <v>0.24755159449933525</v>
      </c>
      <c r="R471">
        <f t="shared" si="103"/>
        <v>0.24755159449933556</v>
      </c>
    </row>
    <row r="472" spans="6:18">
      <c r="F472">
        <f t="shared" si="95"/>
        <v>47.000000000000398</v>
      </c>
      <c r="G472">
        <f t="shared" si="96"/>
        <v>322.2268495642536</v>
      </c>
      <c r="H472">
        <f t="shared" si="104"/>
        <v>3.2164822984808596</v>
      </c>
      <c r="I472" s="4">
        <f t="shared" si="97"/>
        <v>3.1E-6</v>
      </c>
      <c r="J472" s="5">
        <f t="shared" si="105"/>
        <v>4.3613178294572952E-7</v>
      </c>
      <c r="K472" s="5">
        <f t="shared" si="106"/>
        <v>5.7625419027788709E-4</v>
      </c>
      <c r="L472" s="5">
        <f t="shared" si="100"/>
        <v>8.0155051696000685E-10</v>
      </c>
      <c r="M472" s="6">
        <f t="shared" si="98"/>
        <v>5.7752260957078185E-6</v>
      </c>
      <c r="N472">
        <f t="shared" si="99"/>
        <v>2.5799999999999998E-4</v>
      </c>
      <c r="O472">
        <f t="shared" si="107"/>
        <v>0.321648229848086</v>
      </c>
      <c r="P472">
        <f t="shared" si="101"/>
        <v>2.500137532074318</v>
      </c>
      <c r="Q472">
        <f t="shared" si="102"/>
        <v>0.24745624426925072</v>
      </c>
      <c r="R472">
        <f t="shared" si="103"/>
        <v>0.24745624426925103</v>
      </c>
    </row>
    <row r="473" spans="6:18">
      <c r="F473">
        <f t="shared" si="95"/>
        <v>47.100000000000399</v>
      </c>
      <c r="G473">
        <f t="shared" si="96"/>
        <v>322.2268495642536</v>
      </c>
      <c r="H473">
        <f t="shared" si="104"/>
        <v>3.2164822984808596</v>
      </c>
      <c r="I473" s="4">
        <f t="shared" si="97"/>
        <v>3.1E-6</v>
      </c>
      <c r="J473" s="5">
        <f t="shared" si="105"/>
        <v>4.3613178294572952E-7</v>
      </c>
      <c r="K473" s="5">
        <f t="shared" si="106"/>
        <v>5.7656419027788709E-4</v>
      </c>
      <c r="L473" s="5">
        <f t="shared" si="100"/>
        <v>8.0284481222246113E-10</v>
      </c>
      <c r="M473" s="6">
        <f t="shared" si="98"/>
        <v>5.7814414141472617E-6</v>
      </c>
      <c r="N473">
        <f t="shared" si="99"/>
        <v>2.5799999999999998E-4</v>
      </c>
      <c r="O473">
        <f t="shared" si="107"/>
        <v>0.321648229848086</v>
      </c>
      <c r="P473">
        <f t="shared" si="101"/>
        <v>2.5004129612145483</v>
      </c>
      <c r="Q473">
        <f t="shared" si="102"/>
        <v>0.24736109921647736</v>
      </c>
      <c r="R473">
        <f t="shared" si="103"/>
        <v>0.24736109921647767</v>
      </c>
    </row>
    <row r="474" spans="6:18">
      <c r="F474">
        <f t="shared" si="95"/>
        <v>47.200000000000401</v>
      </c>
      <c r="G474">
        <f t="shared" si="96"/>
        <v>322.2268495642536</v>
      </c>
      <c r="H474">
        <f t="shared" si="104"/>
        <v>3.2164822984808596</v>
      </c>
      <c r="I474" s="4">
        <f t="shared" si="97"/>
        <v>3.1E-6</v>
      </c>
      <c r="J474" s="5">
        <f t="shared" si="105"/>
        <v>4.3613178294572952E-7</v>
      </c>
      <c r="K474" s="5">
        <f t="shared" si="106"/>
        <v>5.7687419027788709E-4</v>
      </c>
      <c r="L474" s="5">
        <f t="shared" si="100"/>
        <v>8.0414050003528425E-10</v>
      </c>
      <c r="M474" s="6">
        <f t="shared" si="98"/>
        <v>5.7876600752619219E-6</v>
      </c>
      <c r="N474">
        <f t="shared" si="99"/>
        <v>2.5799999999999998E-4</v>
      </c>
      <c r="O474">
        <f t="shared" si="107"/>
        <v>0.321648229848086</v>
      </c>
      <c r="P474">
        <f t="shared" si="101"/>
        <v>2.500687797997259</v>
      </c>
      <c r="Q474">
        <f t="shared" si="102"/>
        <v>0.24726615878942898</v>
      </c>
      <c r="R474">
        <f t="shared" si="103"/>
        <v>0.24726615878942929</v>
      </c>
    </row>
    <row r="475" spans="6:18">
      <c r="F475">
        <f t="shared" si="95"/>
        <v>47.300000000000402</v>
      </c>
      <c r="G475">
        <f t="shared" si="96"/>
        <v>322.2268495642536</v>
      </c>
      <c r="H475">
        <f t="shared" si="104"/>
        <v>3.2164822984808596</v>
      </c>
      <c r="I475" s="4">
        <f t="shared" si="97"/>
        <v>3.1E-6</v>
      </c>
      <c r="J475" s="5">
        <f t="shared" si="105"/>
        <v>4.3613178294572952E-7</v>
      </c>
      <c r="K475" s="5">
        <f t="shared" si="106"/>
        <v>5.771841902778871E-4</v>
      </c>
      <c r="L475" s="5">
        <f t="shared" si="100"/>
        <v>8.0543758114720587E-10</v>
      </c>
      <c r="M475" s="6">
        <f t="shared" si="98"/>
        <v>5.7938820790517999E-6</v>
      </c>
      <c r="N475">
        <f t="shared" si="99"/>
        <v>2.5799999999999998E-4</v>
      </c>
      <c r="O475">
        <f t="shared" si="107"/>
        <v>0.321648229848086</v>
      </c>
      <c r="P475">
        <f t="shared" si="101"/>
        <v>2.5009620440140514</v>
      </c>
      <c r="Q475">
        <f t="shared" si="102"/>
        <v>0.2471714224382979</v>
      </c>
      <c r="R475">
        <f t="shared" si="103"/>
        <v>0.24717142243829818</v>
      </c>
    </row>
    <row r="476" spans="6:18">
      <c r="F476">
        <f t="shared" ref="F476:F539" si="108">F475+dt</f>
        <v>47.400000000000404</v>
      </c>
      <c r="G476">
        <f t="shared" si="96"/>
        <v>322.2268495642536</v>
      </c>
      <c r="H476">
        <f t="shared" si="104"/>
        <v>3.2164822984808596</v>
      </c>
      <c r="I476" s="4">
        <f t="shared" si="97"/>
        <v>3.1E-6</v>
      </c>
      <c r="J476" s="5">
        <f t="shared" si="105"/>
        <v>4.3613178294572952E-7</v>
      </c>
      <c r="K476" s="5">
        <f t="shared" si="106"/>
        <v>5.774941902778871E-4</v>
      </c>
      <c r="L476" s="5">
        <f t="shared" si="100"/>
        <v>8.0673605630695566E-10</v>
      </c>
      <c r="M476" s="6">
        <f t="shared" si="98"/>
        <v>5.8001074255168984E-6</v>
      </c>
      <c r="N476">
        <f t="shared" si="99"/>
        <v>2.5799999999999998E-4</v>
      </c>
      <c r="O476">
        <f t="shared" si="107"/>
        <v>0.321648229848086</v>
      </c>
      <c r="P476">
        <f t="shared" si="101"/>
        <v>2.5012357008513981</v>
      </c>
      <c r="Q476">
        <f t="shared" si="102"/>
        <v>0.24707688961504817</v>
      </c>
      <c r="R476">
        <f t="shared" si="103"/>
        <v>0.24707688961504845</v>
      </c>
    </row>
    <row r="477" spans="6:18">
      <c r="F477">
        <f t="shared" si="108"/>
        <v>47.500000000000405</v>
      </c>
      <c r="G477">
        <f t="shared" si="96"/>
        <v>322.2268495642536</v>
      </c>
      <c r="H477">
        <f t="shared" si="104"/>
        <v>3.2164822984808596</v>
      </c>
      <c r="I477" s="4">
        <f t="shared" si="97"/>
        <v>3.1E-6</v>
      </c>
      <c r="J477" s="5">
        <f t="shared" si="105"/>
        <v>4.3613178294572952E-7</v>
      </c>
      <c r="K477" s="5">
        <f t="shared" si="106"/>
        <v>5.778041902778871E-4</v>
      </c>
      <c r="L477" s="5">
        <f t="shared" si="100"/>
        <v>8.0803592626326297E-10</v>
      </c>
      <c r="M477" s="6">
        <f t="shared" si="98"/>
        <v>5.8063361146572147E-6</v>
      </c>
      <c r="N477">
        <f t="shared" si="99"/>
        <v>2.5799999999999998E-4</v>
      </c>
      <c r="O477">
        <f t="shared" si="107"/>
        <v>0.321648229848086</v>
      </c>
      <c r="P477">
        <f t="shared" si="101"/>
        <v>2.5015087700906644</v>
      </c>
      <c r="Q477">
        <f t="shared" si="102"/>
        <v>0.24698255977340899</v>
      </c>
      <c r="R477">
        <f t="shared" si="103"/>
        <v>0.24698255977340927</v>
      </c>
    </row>
    <row r="478" spans="6:18">
      <c r="F478">
        <f t="shared" si="108"/>
        <v>47.600000000000406</v>
      </c>
      <c r="G478">
        <f t="shared" si="96"/>
        <v>322.2268495642536</v>
      </c>
      <c r="H478">
        <f t="shared" si="104"/>
        <v>3.2164822984808596</v>
      </c>
      <c r="I478" s="4">
        <f t="shared" si="97"/>
        <v>3.1E-6</v>
      </c>
      <c r="J478" s="5">
        <f t="shared" si="105"/>
        <v>4.3613178294572952E-7</v>
      </c>
      <c r="K478" s="5">
        <f t="shared" si="106"/>
        <v>5.781141902778871E-4</v>
      </c>
      <c r="L478" s="5">
        <f t="shared" si="100"/>
        <v>8.0933719176485737E-10</v>
      </c>
      <c r="M478" s="6">
        <f t="shared" si="98"/>
        <v>5.8125681464727506E-6</v>
      </c>
      <c r="N478">
        <f t="shared" si="99"/>
        <v>2.5799999999999998E-4</v>
      </c>
      <c r="O478">
        <f t="shared" si="107"/>
        <v>0.321648229848086</v>
      </c>
      <c r="P478">
        <f t="shared" si="101"/>
        <v>2.501781253308121</v>
      </c>
      <c r="Q478">
        <f t="shared" si="102"/>
        <v>0.24688843236886807</v>
      </c>
      <c r="R478">
        <f t="shared" si="103"/>
        <v>0.24688843236886834</v>
      </c>
    </row>
    <row r="479" spans="6:18">
      <c r="F479">
        <f t="shared" si="108"/>
        <v>47.700000000000408</v>
      </c>
      <c r="G479">
        <f t="shared" si="96"/>
        <v>322.2268495642536</v>
      </c>
      <c r="H479">
        <f t="shared" si="104"/>
        <v>3.2164822984808596</v>
      </c>
      <c r="I479" s="4">
        <f t="shared" si="97"/>
        <v>3.1E-6</v>
      </c>
      <c r="J479" s="5">
        <f t="shared" si="105"/>
        <v>4.3613178294572952E-7</v>
      </c>
      <c r="K479" s="5">
        <f t="shared" si="106"/>
        <v>5.7842419027788711E-4</v>
      </c>
      <c r="L479" s="5">
        <f t="shared" si="100"/>
        <v>8.1063985356046852E-10</v>
      </c>
      <c r="M479" s="6">
        <f t="shared" si="98"/>
        <v>5.8188035209635061E-6</v>
      </c>
      <c r="N479">
        <f t="shared" si="99"/>
        <v>2.5799999999999998E-4</v>
      </c>
      <c r="O479">
        <f t="shared" si="107"/>
        <v>0.321648229848086</v>
      </c>
      <c r="P479">
        <f t="shared" si="101"/>
        <v>2.5020531520749709</v>
      </c>
      <c r="Q479">
        <f t="shared" si="102"/>
        <v>0.24679450685866497</v>
      </c>
      <c r="R479">
        <f t="shared" si="103"/>
        <v>0.24679450685866522</v>
      </c>
    </row>
    <row r="480" spans="6:18">
      <c r="F480">
        <f t="shared" si="108"/>
        <v>47.800000000000409</v>
      </c>
      <c r="G480">
        <f t="shared" si="96"/>
        <v>322.2268495642536</v>
      </c>
      <c r="H480">
        <f t="shared" si="104"/>
        <v>3.2164822984808596</v>
      </c>
      <c r="I480" s="4">
        <f t="shared" si="97"/>
        <v>3.1E-6</v>
      </c>
      <c r="J480" s="5">
        <f t="shared" si="105"/>
        <v>4.3613178294572952E-7</v>
      </c>
      <c r="K480" s="5">
        <f t="shared" si="106"/>
        <v>5.7873419027788711E-4</v>
      </c>
      <c r="L480" s="5">
        <f t="shared" si="100"/>
        <v>8.1194391239882536E-10</v>
      </c>
      <c r="M480" s="6">
        <f t="shared" si="98"/>
        <v>5.8250422381294777E-6</v>
      </c>
      <c r="N480">
        <f t="shared" si="99"/>
        <v>2.5799999999999998E-4</v>
      </c>
      <c r="O480">
        <f t="shared" si="107"/>
        <v>0.321648229848086</v>
      </c>
      <c r="P480">
        <f t="shared" si="101"/>
        <v>2.502324467957362</v>
      </c>
      <c r="Q480">
        <f t="shared" si="102"/>
        <v>0.24670078270178458</v>
      </c>
      <c r="R480">
        <f t="shared" si="103"/>
        <v>0.24670078270178483</v>
      </c>
    </row>
    <row r="481" spans="6:18">
      <c r="F481">
        <f t="shared" si="108"/>
        <v>47.900000000000411</v>
      </c>
      <c r="G481">
        <f t="shared" si="96"/>
        <v>322.2268495642536</v>
      </c>
      <c r="H481">
        <f t="shared" si="104"/>
        <v>3.2164822984808596</v>
      </c>
      <c r="I481" s="4">
        <f t="shared" si="97"/>
        <v>3.1E-6</v>
      </c>
      <c r="J481" s="5">
        <f t="shared" si="105"/>
        <v>4.3613178294572952E-7</v>
      </c>
      <c r="K481" s="5">
        <f t="shared" si="106"/>
        <v>5.7904419027788711E-4</v>
      </c>
      <c r="L481" s="5">
        <f t="shared" si="100"/>
        <v>8.1324936902865788E-10</v>
      </c>
      <c r="M481" s="6">
        <f t="shared" si="98"/>
        <v>5.8312842979706698E-6</v>
      </c>
      <c r="N481">
        <f t="shared" si="99"/>
        <v>2.5799999999999998E-4</v>
      </c>
      <c r="O481">
        <f t="shared" si="107"/>
        <v>0.321648229848086</v>
      </c>
      <c r="P481">
        <f t="shared" si="101"/>
        <v>2.5025952025164107</v>
      </c>
      <c r="Q481">
        <f t="shared" si="102"/>
        <v>0.24660725935895059</v>
      </c>
      <c r="R481">
        <f t="shared" si="103"/>
        <v>0.24660725935895081</v>
      </c>
    </row>
    <row r="482" spans="6:18">
      <c r="F482">
        <f t="shared" si="108"/>
        <v>48.000000000000412</v>
      </c>
      <c r="G482">
        <f t="shared" si="96"/>
        <v>322.2268495642536</v>
      </c>
      <c r="H482">
        <f t="shared" si="104"/>
        <v>3.2164822984808596</v>
      </c>
      <c r="I482" s="4">
        <f t="shared" si="97"/>
        <v>3.1E-6</v>
      </c>
      <c r="J482" s="5">
        <f t="shared" si="105"/>
        <v>4.3613178294572952E-7</v>
      </c>
      <c r="K482" s="5">
        <f t="shared" si="106"/>
        <v>5.7935419027788711E-4</v>
      </c>
      <c r="L482" s="5">
        <f t="shared" si="100"/>
        <v>8.1455622419869542E-10</v>
      </c>
      <c r="M482" s="6">
        <f t="shared" si="98"/>
        <v>5.8375297004870805E-6</v>
      </c>
      <c r="N482">
        <f t="shared" si="99"/>
        <v>2.5799999999999998E-4</v>
      </c>
      <c r="O482">
        <f t="shared" si="107"/>
        <v>0.321648229848086</v>
      </c>
      <c r="P482">
        <f t="shared" si="101"/>
        <v>2.5028653573082167</v>
      </c>
      <c r="Q482">
        <f t="shared" si="102"/>
        <v>0.24651393629261889</v>
      </c>
      <c r="R482">
        <f t="shared" si="103"/>
        <v>0.24651393629261911</v>
      </c>
    </row>
    <row r="483" spans="6:18">
      <c r="F483">
        <f t="shared" si="108"/>
        <v>48.100000000000414</v>
      </c>
      <c r="G483">
        <f t="shared" si="96"/>
        <v>322.2268495642536</v>
      </c>
      <c r="H483">
        <f t="shared" si="104"/>
        <v>3.2164822984808596</v>
      </c>
      <c r="I483" s="4">
        <f t="shared" si="97"/>
        <v>3.1E-6</v>
      </c>
      <c r="J483" s="5">
        <f t="shared" si="105"/>
        <v>4.3613178294572952E-7</v>
      </c>
      <c r="K483" s="5">
        <f t="shared" si="106"/>
        <v>5.7966419027788711E-4</v>
      </c>
      <c r="L483" s="5">
        <f t="shared" si="100"/>
        <v>8.1586447865766755E-10</v>
      </c>
      <c r="M483" s="6">
        <f t="shared" si="98"/>
        <v>5.8437784456787109E-6</v>
      </c>
      <c r="N483">
        <f t="shared" si="99"/>
        <v>2.5799999999999998E-4</v>
      </c>
      <c r="O483">
        <f t="shared" si="107"/>
        <v>0.321648229848086</v>
      </c>
      <c r="P483">
        <f t="shared" si="101"/>
        <v>2.503134933883886</v>
      </c>
      <c r="Q483">
        <f t="shared" si="102"/>
        <v>0.24642081296697121</v>
      </c>
      <c r="R483">
        <f t="shared" si="103"/>
        <v>0.24642081296697144</v>
      </c>
    </row>
    <row r="484" spans="6:18">
      <c r="F484">
        <f t="shared" si="108"/>
        <v>48.200000000000415</v>
      </c>
      <c r="G484">
        <f t="shared" si="96"/>
        <v>322.2268495642536</v>
      </c>
      <c r="H484">
        <f t="shared" si="104"/>
        <v>3.2164822984808596</v>
      </c>
      <c r="I484" s="4">
        <f t="shared" si="97"/>
        <v>3.1E-6</v>
      </c>
      <c r="J484" s="5">
        <f t="shared" si="105"/>
        <v>4.3613178294572952E-7</v>
      </c>
      <c r="K484" s="5">
        <f t="shared" si="106"/>
        <v>5.7997419027788712E-4</v>
      </c>
      <c r="L484" s="5">
        <f t="shared" si="100"/>
        <v>8.1717413315430352E-10</v>
      </c>
      <c r="M484" s="6">
        <f t="shared" si="98"/>
        <v>5.8500305335455583E-6</v>
      </c>
      <c r="N484">
        <f t="shared" si="99"/>
        <v>2.5799999999999998E-4</v>
      </c>
      <c r="O484">
        <f t="shared" si="107"/>
        <v>0.321648229848086</v>
      </c>
      <c r="P484">
        <f t="shared" si="101"/>
        <v>2.5034039337895462</v>
      </c>
      <c r="Q484">
        <f t="shared" si="102"/>
        <v>0.24632788884790857</v>
      </c>
      <c r="R484">
        <f t="shared" si="103"/>
        <v>0.24632788884790877</v>
      </c>
    </row>
    <row r="485" spans="6:18">
      <c r="F485">
        <f t="shared" si="108"/>
        <v>48.300000000000416</v>
      </c>
      <c r="G485">
        <f t="shared" si="96"/>
        <v>322.2268495642536</v>
      </c>
      <c r="H485">
        <f t="shared" si="104"/>
        <v>3.2164822984808596</v>
      </c>
      <c r="I485" s="4">
        <f t="shared" si="97"/>
        <v>3.1E-6</v>
      </c>
      <c r="J485" s="5">
        <f t="shared" si="105"/>
        <v>4.3613178294572952E-7</v>
      </c>
      <c r="K485" s="5">
        <f t="shared" si="106"/>
        <v>5.8028419027788712E-4</v>
      </c>
      <c r="L485" s="5">
        <f t="shared" si="100"/>
        <v>8.184851884373332E-10</v>
      </c>
      <c r="M485" s="6">
        <f t="shared" si="98"/>
        <v>5.856285964087626E-6</v>
      </c>
      <c r="N485">
        <f t="shared" si="99"/>
        <v>2.5799999999999998E-4</v>
      </c>
      <c r="O485">
        <f t="shared" si="107"/>
        <v>0.321648229848086</v>
      </c>
      <c r="P485">
        <f t="shared" si="101"/>
        <v>2.5036723585663672</v>
      </c>
      <c r="Q485">
        <f t="shared" si="102"/>
        <v>0.2462351634030448</v>
      </c>
      <c r="R485">
        <f t="shared" si="103"/>
        <v>0.24623516340304499</v>
      </c>
    </row>
    <row r="486" spans="6:18">
      <c r="F486">
        <f t="shared" si="108"/>
        <v>48.400000000000418</v>
      </c>
      <c r="G486">
        <f t="shared" si="96"/>
        <v>322.2268495642536</v>
      </c>
      <c r="H486">
        <f t="shared" si="104"/>
        <v>3.2164822984808596</v>
      </c>
      <c r="I486" s="4">
        <f t="shared" si="97"/>
        <v>3.1E-6</v>
      </c>
      <c r="J486" s="5">
        <f t="shared" si="105"/>
        <v>4.3613178294572952E-7</v>
      </c>
      <c r="K486" s="5">
        <f t="shared" si="106"/>
        <v>5.8059419027788712E-4</v>
      </c>
      <c r="L486" s="5">
        <f t="shared" si="100"/>
        <v>8.1979764525548575E-10</v>
      </c>
      <c r="M486" s="6">
        <f t="shared" si="98"/>
        <v>5.8625447373049117E-6</v>
      </c>
      <c r="N486">
        <f t="shared" si="99"/>
        <v>2.5799999999999998E-4</v>
      </c>
      <c r="O486">
        <f t="shared" si="107"/>
        <v>0.321648229848086</v>
      </c>
      <c r="P486">
        <f t="shared" si="101"/>
        <v>2.5039402097505774</v>
      </c>
      <c r="Q486">
        <f t="shared" si="102"/>
        <v>0.24614263610170029</v>
      </c>
      <c r="R486">
        <f t="shared" si="103"/>
        <v>0.24614263610170048</v>
      </c>
    </row>
    <row r="487" spans="6:18">
      <c r="F487">
        <f t="shared" si="108"/>
        <v>48.500000000000419</v>
      </c>
      <c r="G487">
        <f t="shared" si="96"/>
        <v>322.2268495642536</v>
      </c>
      <c r="H487">
        <f t="shared" si="104"/>
        <v>3.2164822984808596</v>
      </c>
      <c r="I487" s="4">
        <f t="shared" si="97"/>
        <v>3.1E-6</v>
      </c>
      <c r="J487" s="5">
        <f t="shared" si="105"/>
        <v>4.3613178294572952E-7</v>
      </c>
      <c r="K487" s="5">
        <f t="shared" si="106"/>
        <v>5.8090419027788712E-4</v>
      </c>
      <c r="L487" s="5">
        <f t="shared" si="100"/>
        <v>8.2111150435749093E-10</v>
      </c>
      <c r="M487" s="6">
        <f t="shared" si="98"/>
        <v>5.8688068531974169E-6</v>
      </c>
      <c r="N487">
        <f t="shared" si="99"/>
        <v>2.5799999999999998E-4</v>
      </c>
      <c r="O487">
        <f t="shared" si="107"/>
        <v>0.321648229848086</v>
      </c>
      <c r="P487">
        <f t="shared" si="101"/>
        <v>2.5042074888734867</v>
      </c>
      <c r="Q487">
        <f t="shared" si="102"/>
        <v>0.2460503064148955</v>
      </c>
      <c r="R487">
        <f t="shared" si="103"/>
        <v>0.24605030641489567</v>
      </c>
    </row>
    <row r="488" spans="6:18">
      <c r="F488">
        <f t="shared" si="108"/>
        <v>48.600000000000421</v>
      </c>
      <c r="G488">
        <f t="shared" si="96"/>
        <v>322.2268495642536</v>
      </c>
      <c r="H488">
        <f t="shared" si="104"/>
        <v>3.2164822984808596</v>
      </c>
      <c r="I488" s="4">
        <f t="shared" si="97"/>
        <v>3.1E-6</v>
      </c>
      <c r="J488" s="5">
        <f t="shared" si="105"/>
        <v>4.3613178294572952E-7</v>
      </c>
      <c r="K488" s="5">
        <f t="shared" si="106"/>
        <v>5.8121419027788712E-4</v>
      </c>
      <c r="L488" s="5">
        <f t="shared" si="100"/>
        <v>8.2242676649207789E-10</v>
      </c>
      <c r="M488" s="6">
        <f t="shared" si="98"/>
        <v>5.87507231176514E-6</v>
      </c>
      <c r="N488">
        <f t="shared" si="99"/>
        <v>2.5799999999999998E-4</v>
      </c>
      <c r="O488">
        <f t="shared" si="107"/>
        <v>0.321648229848086</v>
      </c>
      <c r="P488">
        <f t="shared" si="101"/>
        <v>2.5044741974614979</v>
      </c>
      <c r="Q488">
        <f t="shared" si="102"/>
        <v>0.2459581738153446</v>
      </c>
      <c r="R488">
        <f t="shared" si="103"/>
        <v>0.24595817381534477</v>
      </c>
    </row>
    <row r="489" spans="6:18">
      <c r="F489">
        <f t="shared" si="108"/>
        <v>48.700000000000422</v>
      </c>
      <c r="G489">
        <f t="shared" si="96"/>
        <v>322.2268495642536</v>
      </c>
      <c r="H489">
        <f t="shared" si="104"/>
        <v>3.2164822984808596</v>
      </c>
      <c r="I489" s="4">
        <f t="shared" si="97"/>
        <v>3.1E-6</v>
      </c>
      <c r="J489" s="5">
        <f t="shared" si="105"/>
        <v>4.3613178294572952E-7</v>
      </c>
      <c r="K489" s="5">
        <f t="shared" si="106"/>
        <v>5.8152419027788713E-4</v>
      </c>
      <c r="L489" s="5">
        <f t="shared" si="100"/>
        <v>8.237434324079765E-10</v>
      </c>
      <c r="M489" s="6">
        <f t="shared" si="98"/>
        <v>5.8813411130080818E-6</v>
      </c>
      <c r="N489">
        <f t="shared" si="99"/>
        <v>2.5799999999999998E-4</v>
      </c>
      <c r="O489">
        <f t="shared" si="107"/>
        <v>0.321648229848086</v>
      </c>
      <c r="P489">
        <f t="shared" si="101"/>
        <v>2.5047403370361327</v>
      </c>
      <c r="Q489">
        <f t="shared" si="102"/>
        <v>0.2458662377774492</v>
      </c>
      <c r="R489">
        <f t="shared" si="103"/>
        <v>0.24586623777744937</v>
      </c>
    </row>
    <row r="490" spans="6:18">
      <c r="F490">
        <f t="shared" si="108"/>
        <v>48.800000000000423</v>
      </c>
      <c r="G490">
        <f t="shared" si="96"/>
        <v>322.2268495642536</v>
      </c>
      <c r="H490">
        <f t="shared" si="104"/>
        <v>3.2164822984808596</v>
      </c>
      <c r="I490" s="4">
        <f t="shared" si="97"/>
        <v>3.1E-6</v>
      </c>
      <c r="J490" s="5">
        <f t="shared" si="105"/>
        <v>4.3613178294572952E-7</v>
      </c>
      <c r="K490" s="5">
        <f t="shared" si="106"/>
        <v>5.8183419027788713E-4</v>
      </c>
      <c r="L490" s="5">
        <f t="shared" si="100"/>
        <v>8.2506150285391601E-10</v>
      </c>
      <c r="M490" s="6">
        <f t="shared" si="98"/>
        <v>5.8876132569262432E-6</v>
      </c>
      <c r="N490">
        <f t="shared" si="99"/>
        <v>2.5799999999999998E-4</v>
      </c>
      <c r="O490">
        <f t="shared" si="107"/>
        <v>0.321648229848086</v>
      </c>
      <c r="P490">
        <f t="shared" si="101"/>
        <v>2.5050059091140442</v>
      </c>
      <c r="Q490">
        <f t="shared" si="102"/>
        <v>0.24577449777729202</v>
      </c>
      <c r="R490">
        <f t="shared" si="103"/>
        <v>0.24577449777729221</v>
      </c>
    </row>
    <row r="491" spans="6:18">
      <c r="F491">
        <f t="shared" si="108"/>
        <v>48.900000000000425</v>
      </c>
      <c r="G491">
        <f t="shared" si="96"/>
        <v>322.2268495642536</v>
      </c>
      <c r="H491">
        <f t="shared" si="104"/>
        <v>3.2164822984808596</v>
      </c>
      <c r="I491" s="4">
        <f t="shared" si="97"/>
        <v>3.1E-6</v>
      </c>
      <c r="J491" s="5">
        <f t="shared" si="105"/>
        <v>4.3613178294572952E-7</v>
      </c>
      <c r="K491" s="5">
        <f t="shared" si="106"/>
        <v>5.8214419027788713E-4</v>
      </c>
      <c r="L491" s="5">
        <f t="shared" si="100"/>
        <v>8.263809785786261E-10</v>
      </c>
      <c r="M491" s="6">
        <f t="shared" si="98"/>
        <v>5.8938887435196233E-6</v>
      </c>
      <c r="N491">
        <f t="shared" si="99"/>
        <v>2.5799999999999998E-4</v>
      </c>
      <c r="O491">
        <f t="shared" si="107"/>
        <v>0.321648229848086</v>
      </c>
      <c r="P491">
        <f t="shared" si="101"/>
        <v>2.5052709152070376</v>
      </c>
      <c r="Q491">
        <f t="shared" si="102"/>
        <v>0.24568295329263068</v>
      </c>
      <c r="R491">
        <f t="shared" si="103"/>
        <v>0.24568295329263085</v>
      </c>
    </row>
    <row r="492" spans="6:18">
      <c r="F492">
        <f t="shared" si="108"/>
        <v>49.000000000000426</v>
      </c>
      <c r="G492">
        <f t="shared" si="96"/>
        <v>322.2268495642536</v>
      </c>
      <c r="H492">
        <f t="shared" si="104"/>
        <v>3.2164822984808596</v>
      </c>
      <c r="I492" s="4">
        <f t="shared" si="97"/>
        <v>3.1E-6</v>
      </c>
      <c r="J492" s="5">
        <f t="shared" si="105"/>
        <v>4.3613178294572952E-7</v>
      </c>
      <c r="K492" s="5">
        <f t="shared" si="106"/>
        <v>5.8245419027788713E-4</v>
      </c>
      <c r="L492" s="5">
        <f t="shared" si="100"/>
        <v>8.2770186033083601E-10</v>
      </c>
      <c r="M492" s="6">
        <f t="shared" si="98"/>
        <v>5.9001675727882213E-6</v>
      </c>
      <c r="N492">
        <f t="shared" si="99"/>
        <v>2.5799999999999998E-4</v>
      </c>
      <c r="O492">
        <f t="shared" si="107"/>
        <v>0.321648229848086</v>
      </c>
      <c r="P492">
        <f t="shared" si="101"/>
        <v>2.5055353568220871</v>
      </c>
      <c r="Q492">
        <f t="shared" si="102"/>
        <v>0.24559160380289133</v>
      </c>
      <c r="R492">
        <f t="shared" si="103"/>
        <v>0.24559160380289149</v>
      </c>
    </row>
    <row r="493" spans="6:18">
      <c r="F493">
        <f t="shared" si="108"/>
        <v>49.100000000000428</v>
      </c>
      <c r="G493">
        <f t="shared" si="96"/>
        <v>322.2268495642536</v>
      </c>
      <c r="H493">
        <f t="shared" si="104"/>
        <v>3.2164822984808596</v>
      </c>
      <c r="I493" s="4">
        <f t="shared" si="97"/>
        <v>3.1E-6</v>
      </c>
      <c r="J493" s="5">
        <f t="shared" si="105"/>
        <v>4.3613178294572952E-7</v>
      </c>
      <c r="K493" s="5">
        <f t="shared" si="106"/>
        <v>5.8276419027788713E-4</v>
      </c>
      <c r="L493" s="5">
        <f t="shared" si="100"/>
        <v>8.2902414885927552E-10</v>
      </c>
      <c r="M493" s="6">
        <f t="shared" si="98"/>
        <v>5.9064497447320397E-6</v>
      </c>
      <c r="N493">
        <f t="shared" si="99"/>
        <v>2.5799999999999998E-4</v>
      </c>
      <c r="O493">
        <f t="shared" si="107"/>
        <v>0.321648229848086</v>
      </c>
      <c r="P493">
        <f t="shared" si="101"/>
        <v>2.5057992354613559</v>
      </c>
      <c r="Q493">
        <f t="shared" si="102"/>
        <v>0.24550044878916258</v>
      </c>
      <c r="R493">
        <f t="shared" si="103"/>
        <v>0.24550044878916275</v>
      </c>
    </row>
    <row r="494" spans="6:18">
      <c r="F494">
        <f t="shared" si="108"/>
        <v>49.200000000000429</v>
      </c>
      <c r="G494">
        <f t="shared" si="96"/>
        <v>322.2268495642536</v>
      </c>
      <c r="H494">
        <f t="shared" si="104"/>
        <v>3.2164822984808596</v>
      </c>
      <c r="I494" s="4">
        <f t="shared" si="97"/>
        <v>3.1E-6</v>
      </c>
      <c r="J494" s="5">
        <f t="shared" si="105"/>
        <v>4.3613178294572952E-7</v>
      </c>
      <c r="K494" s="5">
        <f t="shared" si="106"/>
        <v>5.8307419027788714E-4</v>
      </c>
      <c r="L494" s="5">
        <f t="shared" si="100"/>
        <v>8.3034784491267397E-10</v>
      </c>
      <c r="M494" s="6">
        <f t="shared" si="98"/>
        <v>5.9127352593510759E-6</v>
      </c>
      <c r="N494">
        <f t="shared" si="99"/>
        <v>2.5799999999999998E-4</v>
      </c>
      <c r="O494">
        <f t="shared" si="107"/>
        <v>0.321648229848086</v>
      </c>
      <c r="P494">
        <f t="shared" si="101"/>
        <v>2.5060625526222116</v>
      </c>
      <c r="Q494">
        <f t="shared" si="102"/>
        <v>0.24540948773418919</v>
      </c>
      <c r="R494">
        <f t="shared" si="103"/>
        <v>0.24540948773418936</v>
      </c>
    </row>
    <row r="495" spans="6:18">
      <c r="F495">
        <f t="shared" si="108"/>
        <v>49.300000000000431</v>
      </c>
      <c r="G495">
        <f t="shared" si="96"/>
        <v>322.2268495642536</v>
      </c>
      <c r="H495">
        <f t="shared" si="104"/>
        <v>3.2164822984808596</v>
      </c>
      <c r="I495" s="4">
        <f t="shared" si="97"/>
        <v>3.1E-6</v>
      </c>
      <c r="J495" s="5">
        <f t="shared" si="105"/>
        <v>4.3613178294572952E-7</v>
      </c>
      <c r="K495" s="5">
        <f t="shared" si="106"/>
        <v>5.8338419027788714E-4</v>
      </c>
      <c r="L495" s="5">
        <f t="shared" si="100"/>
        <v>8.3167294923976083E-10</v>
      </c>
      <c r="M495" s="6">
        <f t="shared" si="98"/>
        <v>5.9190241166453318E-6</v>
      </c>
      <c r="N495">
        <f t="shared" si="99"/>
        <v>2.5799999999999998E-4</v>
      </c>
      <c r="O495">
        <f t="shared" si="107"/>
        <v>0.321648229848086</v>
      </c>
      <c r="P495">
        <f t="shared" si="101"/>
        <v>2.506325309797246</v>
      </c>
      <c r="Q495">
        <f t="shared" si="102"/>
        <v>0.245318720122366</v>
      </c>
      <c r="R495">
        <f t="shared" si="103"/>
        <v>0.24531872012236616</v>
      </c>
    </row>
    <row r="496" spans="6:18">
      <c r="F496">
        <f t="shared" si="108"/>
        <v>49.400000000000432</v>
      </c>
      <c r="G496">
        <f t="shared" si="96"/>
        <v>322.2268495642536</v>
      </c>
      <c r="H496">
        <f t="shared" si="104"/>
        <v>3.2164822984808596</v>
      </c>
      <c r="I496" s="4">
        <f t="shared" si="97"/>
        <v>3.1E-6</v>
      </c>
      <c r="J496" s="5">
        <f t="shared" si="105"/>
        <v>4.3613178294572952E-7</v>
      </c>
      <c r="K496" s="5">
        <f t="shared" si="106"/>
        <v>5.8369419027788714E-4</v>
      </c>
      <c r="L496" s="5">
        <f t="shared" si="100"/>
        <v>8.3299946258926556E-10</v>
      </c>
      <c r="M496" s="6">
        <f t="shared" si="98"/>
        <v>5.9253163166148046E-6</v>
      </c>
      <c r="N496">
        <f t="shared" si="99"/>
        <v>2.5799999999999998E-4</v>
      </c>
      <c r="O496">
        <f t="shared" si="107"/>
        <v>0.321648229848086</v>
      </c>
      <c r="P496">
        <f t="shared" si="101"/>
        <v>2.5065875084742912</v>
      </c>
      <c r="Q496">
        <f t="shared" si="102"/>
        <v>0.24522814543973173</v>
      </c>
      <c r="R496">
        <f t="shared" si="103"/>
        <v>0.2452281454397319</v>
      </c>
    </row>
    <row r="497" spans="6:18">
      <c r="F497">
        <f t="shared" si="108"/>
        <v>49.500000000000433</v>
      </c>
      <c r="G497">
        <f t="shared" si="96"/>
        <v>322.2268495642536</v>
      </c>
      <c r="H497">
        <f t="shared" si="104"/>
        <v>3.2164822984808596</v>
      </c>
      <c r="I497" s="4">
        <f t="shared" si="97"/>
        <v>3.1E-6</v>
      </c>
      <c r="J497" s="5">
        <f t="shared" si="105"/>
        <v>4.3613178294572952E-7</v>
      </c>
      <c r="K497" s="5">
        <f t="shared" si="106"/>
        <v>5.8400419027788714E-4</v>
      </c>
      <c r="L497" s="5">
        <f t="shared" si="100"/>
        <v>8.3432738570991782E-10</v>
      </c>
      <c r="M497" s="6">
        <f t="shared" si="98"/>
        <v>5.9316118592594979E-6</v>
      </c>
      <c r="N497">
        <f t="shared" si="99"/>
        <v>2.5799999999999998E-4</v>
      </c>
      <c r="O497">
        <f t="shared" si="107"/>
        <v>0.321648229848086</v>
      </c>
      <c r="P497">
        <f t="shared" si="101"/>
        <v>2.5068491501364387</v>
      </c>
      <c r="Q497">
        <f t="shared" si="102"/>
        <v>0.24513776317396291</v>
      </c>
      <c r="R497">
        <f t="shared" si="103"/>
        <v>0.24513776317396307</v>
      </c>
    </row>
    <row r="498" spans="6:18">
      <c r="F498">
        <f t="shared" si="108"/>
        <v>49.600000000000435</v>
      </c>
      <c r="G498">
        <f t="shared" si="96"/>
        <v>322.2268495642536</v>
      </c>
      <c r="H498">
        <f t="shared" si="104"/>
        <v>3.2164822984808596</v>
      </c>
      <c r="I498" s="4">
        <f t="shared" si="97"/>
        <v>3.1E-6</v>
      </c>
      <c r="J498" s="5">
        <f t="shared" si="105"/>
        <v>4.3613178294572952E-7</v>
      </c>
      <c r="K498" s="5">
        <f t="shared" si="106"/>
        <v>5.8431419027788715E-4</v>
      </c>
      <c r="L498" s="5">
        <f t="shared" si="100"/>
        <v>8.3565671935044697E-10</v>
      </c>
      <c r="M498" s="6">
        <f t="shared" si="98"/>
        <v>5.9379107445794099E-6</v>
      </c>
      <c r="N498">
        <f t="shared" si="99"/>
        <v>2.5799999999999998E-4</v>
      </c>
      <c r="O498">
        <f t="shared" si="107"/>
        <v>0.321648229848086</v>
      </c>
      <c r="P498">
        <f t="shared" si="101"/>
        <v>2.507110236262057</v>
      </c>
      <c r="Q498">
        <f t="shared" si="102"/>
        <v>0.24504757281436773</v>
      </c>
      <c r="R498">
        <f t="shared" si="103"/>
        <v>0.2450475728143679</v>
      </c>
    </row>
    <row r="499" spans="6:18">
      <c r="F499">
        <f t="shared" si="108"/>
        <v>49.700000000000436</v>
      </c>
      <c r="G499">
        <f t="shared" si="96"/>
        <v>322.2268495642536</v>
      </c>
      <c r="H499">
        <f t="shared" si="104"/>
        <v>3.2164822984808596</v>
      </c>
      <c r="I499" s="4">
        <f t="shared" si="97"/>
        <v>3.1E-6</v>
      </c>
      <c r="J499" s="5">
        <f t="shared" si="105"/>
        <v>4.3613178294572952E-7</v>
      </c>
      <c r="K499" s="5">
        <f t="shared" si="106"/>
        <v>5.8462419027788715E-4</v>
      </c>
      <c r="L499" s="5">
        <f t="shared" si="100"/>
        <v>8.3698746425958257E-10</v>
      </c>
      <c r="M499" s="6">
        <f t="shared" si="98"/>
        <v>5.9442129725745397E-6</v>
      </c>
      <c r="N499">
        <f t="shared" si="99"/>
        <v>2.5799999999999998E-4</v>
      </c>
      <c r="O499">
        <f t="shared" si="107"/>
        <v>0.321648229848086</v>
      </c>
      <c r="P499">
        <f t="shared" si="101"/>
        <v>2.5073707683248081</v>
      </c>
      <c r="Q499">
        <f t="shared" si="102"/>
        <v>0.24495757385188008</v>
      </c>
      <c r="R499">
        <f t="shared" si="103"/>
        <v>0.24495757385188024</v>
      </c>
    </row>
    <row r="500" spans="6:18">
      <c r="F500">
        <f t="shared" si="108"/>
        <v>49.800000000000438</v>
      </c>
      <c r="G500">
        <f t="shared" si="96"/>
        <v>322.2268495642536</v>
      </c>
      <c r="H500">
        <f t="shared" si="104"/>
        <v>3.2164822984808596</v>
      </c>
      <c r="I500" s="4">
        <f t="shared" si="97"/>
        <v>3.1E-6</v>
      </c>
      <c r="J500" s="5">
        <f t="shared" si="105"/>
        <v>4.3613178294572952E-7</v>
      </c>
      <c r="K500" s="5">
        <f t="shared" si="106"/>
        <v>5.8493419027788715E-4</v>
      </c>
      <c r="L500" s="5">
        <f t="shared" si="100"/>
        <v>8.3831962118605408E-10</v>
      </c>
      <c r="M500" s="6">
        <f t="shared" si="98"/>
        <v>5.9505185432448891E-6</v>
      </c>
      <c r="N500">
        <f t="shared" si="99"/>
        <v>2.5799999999999998E-4</v>
      </c>
      <c r="O500">
        <f t="shared" si="107"/>
        <v>0.321648229848086</v>
      </c>
      <c r="P500">
        <f t="shared" si="101"/>
        <v>2.507630747793665</v>
      </c>
      <c r="Q500">
        <f t="shared" si="102"/>
        <v>0.24486776577905342</v>
      </c>
      <c r="R500">
        <f t="shared" si="103"/>
        <v>0.24486776577905356</v>
      </c>
    </row>
    <row r="501" spans="6:18">
      <c r="F501">
        <f t="shared" si="108"/>
        <v>49.900000000000439</v>
      </c>
      <c r="G501">
        <f t="shared" si="96"/>
        <v>322.2268495642536</v>
      </c>
      <c r="H501">
        <f t="shared" si="104"/>
        <v>3.2164822984808596</v>
      </c>
      <c r="I501" s="4">
        <f t="shared" si="97"/>
        <v>3.1E-6</v>
      </c>
      <c r="J501" s="5">
        <f t="shared" si="105"/>
        <v>4.3613178294572952E-7</v>
      </c>
      <c r="K501" s="5">
        <f t="shared" si="106"/>
        <v>5.8524419027788715E-4</v>
      </c>
      <c r="L501" s="5">
        <f t="shared" si="100"/>
        <v>8.3965319087859106E-10</v>
      </c>
      <c r="M501" s="6">
        <f t="shared" si="98"/>
        <v>5.9568274565904573E-6</v>
      </c>
      <c r="N501">
        <f t="shared" si="99"/>
        <v>2.5799999999999998E-4</v>
      </c>
      <c r="O501">
        <f t="shared" si="107"/>
        <v>0.321648229848086</v>
      </c>
      <c r="P501">
        <f t="shared" si="101"/>
        <v>2.5078901761329306</v>
      </c>
      <c r="Q501">
        <f t="shared" si="102"/>
        <v>0.2447781480900548</v>
      </c>
      <c r="R501">
        <f t="shared" si="103"/>
        <v>0.24477814809005494</v>
      </c>
    </row>
    <row r="502" spans="6:18">
      <c r="F502">
        <f t="shared" si="108"/>
        <v>50.000000000000441</v>
      </c>
      <c r="G502">
        <f t="shared" si="96"/>
        <v>322.2268495642536</v>
      </c>
      <c r="H502">
        <f t="shared" si="104"/>
        <v>3.2164822984808596</v>
      </c>
      <c r="I502" s="4">
        <f t="shared" si="97"/>
        <v>3.1E-6</v>
      </c>
      <c r="J502" s="5">
        <f t="shared" si="105"/>
        <v>4.3613178294572952E-7</v>
      </c>
      <c r="K502" s="5">
        <f t="shared" si="106"/>
        <v>5.8555419027788715E-4</v>
      </c>
      <c r="L502" s="5">
        <f t="shared" si="100"/>
        <v>8.4098817408592287E-10</v>
      </c>
      <c r="M502" s="6">
        <f t="shared" si="98"/>
        <v>5.9631397126112442E-6</v>
      </c>
      <c r="N502">
        <f t="shared" si="99"/>
        <v>2.5799999999999998E-4</v>
      </c>
      <c r="O502">
        <f t="shared" si="107"/>
        <v>0.321648229848086</v>
      </c>
      <c r="P502">
        <f t="shared" si="101"/>
        <v>2.5081490548022525</v>
      </c>
      <c r="Q502">
        <f t="shared" si="102"/>
        <v>0.24468872028065891</v>
      </c>
      <c r="R502">
        <f t="shared" si="103"/>
        <v>0.24468872028065905</v>
      </c>
    </row>
    <row r="503" spans="6:18">
      <c r="F503">
        <f t="shared" si="108"/>
        <v>50.100000000000442</v>
      </c>
      <c r="G503">
        <f t="shared" si="96"/>
        <v>322.2268495642536</v>
      </c>
      <c r="H503">
        <f t="shared" si="104"/>
        <v>3.2164822984808596</v>
      </c>
      <c r="I503" s="4">
        <f t="shared" si="97"/>
        <v>3.1E-6</v>
      </c>
      <c r="J503" s="5">
        <f t="shared" si="105"/>
        <v>4.3613178294572952E-7</v>
      </c>
      <c r="K503" s="5">
        <f t="shared" si="106"/>
        <v>5.8586419027788716E-4</v>
      </c>
      <c r="L503" s="5">
        <f t="shared" si="100"/>
        <v>8.4232457155677907E-10</v>
      </c>
      <c r="M503" s="6">
        <f t="shared" si="98"/>
        <v>5.9694553113072489E-6</v>
      </c>
      <c r="N503">
        <f t="shared" si="99"/>
        <v>2.5799999999999998E-4</v>
      </c>
      <c r="O503">
        <f t="shared" si="107"/>
        <v>0.321648229848086</v>
      </c>
      <c r="P503">
        <f t="shared" si="101"/>
        <v>2.5084073852566444</v>
      </c>
      <c r="Q503">
        <f t="shared" si="102"/>
        <v>0.24459948184824212</v>
      </c>
      <c r="R503">
        <f t="shared" si="103"/>
        <v>0.24459948184824226</v>
      </c>
    </row>
    <row r="504" spans="6:18">
      <c r="F504">
        <f t="shared" si="108"/>
        <v>50.200000000000443</v>
      </c>
      <c r="G504">
        <f t="shared" si="96"/>
        <v>322.2268495642536</v>
      </c>
      <c r="H504">
        <f t="shared" si="104"/>
        <v>3.2164822984808596</v>
      </c>
      <c r="I504" s="4">
        <f t="shared" si="97"/>
        <v>3.1E-6</v>
      </c>
      <c r="J504" s="5">
        <f t="shared" si="105"/>
        <v>4.3613178294572952E-7</v>
      </c>
      <c r="K504" s="5">
        <f t="shared" si="106"/>
        <v>5.8617419027788716E-4</v>
      </c>
      <c r="L504" s="5">
        <f t="shared" si="100"/>
        <v>8.4366238403988923E-10</v>
      </c>
      <c r="M504" s="6">
        <f t="shared" si="98"/>
        <v>5.9757742526784732E-6</v>
      </c>
      <c r="N504">
        <f t="shared" si="99"/>
        <v>2.5799999999999998E-4</v>
      </c>
      <c r="O504">
        <f t="shared" si="107"/>
        <v>0.321648229848086</v>
      </c>
      <c r="P504">
        <f t="shared" si="101"/>
        <v>2.5086651689464978</v>
      </c>
      <c r="Q504">
        <f t="shared" si="102"/>
        <v>0.24451043229177652</v>
      </c>
      <c r="R504">
        <f t="shared" si="103"/>
        <v>0.24451043229177666</v>
      </c>
    </row>
    <row r="505" spans="6:18">
      <c r="F505">
        <f t="shared" si="108"/>
        <v>50.300000000000445</v>
      </c>
      <c r="G505">
        <f t="shared" si="96"/>
        <v>322.2268495642536</v>
      </c>
      <c r="H505">
        <f t="shared" si="104"/>
        <v>3.2164822984808596</v>
      </c>
      <c r="I505" s="4">
        <f t="shared" si="97"/>
        <v>3.1E-6</v>
      </c>
      <c r="J505" s="5">
        <f t="shared" si="105"/>
        <v>4.3613178294572952E-7</v>
      </c>
      <c r="K505" s="5">
        <f t="shared" si="106"/>
        <v>5.8648419027788716E-4</v>
      </c>
      <c r="L505" s="5">
        <f t="shared" si="100"/>
        <v>8.4500161228398258E-10</v>
      </c>
      <c r="M505" s="6">
        <f t="shared" si="98"/>
        <v>5.9820965367249154E-6</v>
      </c>
      <c r="N505">
        <f t="shared" si="99"/>
        <v>2.5799999999999998E-4</v>
      </c>
      <c r="O505">
        <f t="shared" si="107"/>
        <v>0.321648229848086</v>
      </c>
      <c r="P505">
        <f t="shared" si="101"/>
        <v>2.5089224073176033</v>
      </c>
      <c r="Q505">
        <f t="shared" si="102"/>
        <v>0.24442157111182397</v>
      </c>
      <c r="R505">
        <f t="shared" si="103"/>
        <v>0.24442157111182411</v>
      </c>
    </row>
    <row r="506" spans="6:18">
      <c r="F506">
        <f t="shared" si="108"/>
        <v>50.400000000000446</v>
      </c>
      <c r="G506">
        <f t="shared" si="96"/>
        <v>322.2268495642536</v>
      </c>
      <c r="H506">
        <f t="shared" si="104"/>
        <v>3.2164822984808596</v>
      </c>
      <c r="I506" s="4">
        <f t="shared" si="97"/>
        <v>3.1E-6</v>
      </c>
      <c r="J506" s="5">
        <f t="shared" si="105"/>
        <v>4.3613178294572952E-7</v>
      </c>
      <c r="K506" s="5">
        <f t="shared" si="106"/>
        <v>5.8679419027788716E-4</v>
      </c>
      <c r="L506" s="5">
        <f t="shared" si="100"/>
        <v>8.4634225703778913E-10</v>
      </c>
      <c r="M506" s="6">
        <f t="shared" si="98"/>
        <v>5.988422163446578E-6</v>
      </c>
      <c r="N506">
        <f t="shared" si="99"/>
        <v>2.5799999999999998E-4</v>
      </c>
      <c r="O506">
        <f t="shared" si="107"/>
        <v>0.321648229848086</v>
      </c>
      <c r="P506">
        <f t="shared" si="101"/>
        <v>2.5091791018111662</v>
      </c>
      <c r="Q506">
        <f t="shared" si="102"/>
        <v>0.24433289781053036</v>
      </c>
      <c r="R506">
        <f t="shared" si="103"/>
        <v>0.24433289781053047</v>
      </c>
    </row>
    <row r="507" spans="6:18">
      <c r="F507">
        <f t="shared" si="108"/>
        <v>50.500000000000448</v>
      </c>
      <c r="G507">
        <f t="shared" si="96"/>
        <v>322.2268495642536</v>
      </c>
      <c r="H507">
        <f t="shared" si="104"/>
        <v>3.2164822984808596</v>
      </c>
      <c r="I507" s="4">
        <f t="shared" si="97"/>
        <v>3.1E-6</v>
      </c>
      <c r="J507" s="5">
        <f t="shared" si="105"/>
        <v>4.3613178294572952E-7</v>
      </c>
      <c r="K507" s="5">
        <f t="shared" si="106"/>
        <v>5.8710419027788716E-4</v>
      </c>
      <c r="L507" s="5">
        <f t="shared" si="100"/>
        <v>8.4768431905003769E-10</v>
      </c>
      <c r="M507" s="6">
        <f t="shared" si="98"/>
        <v>5.9947511328434576E-6</v>
      </c>
      <c r="N507">
        <f t="shared" si="99"/>
        <v>2.5799999999999998E-4</v>
      </c>
      <c r="O507">
        <f t="shared" si="107"/>
        <v>0.321648229848086</v>
      </c>
      <c r="P507">
        <f t="shared" si="101"/>
        <v>2.5094352538638236</v>
      </c>
      <c r="Q507">
        <f t="shared" si="102"/>
        <v>0.24424441189161955</v>
      </c>
      <c r="R507">
        <f t="shared" si="103"/>
        <v>0.24424441189161966</v>
      </c>
    </row>
    <row r="508" spans="6:18">
      <c r="F508">
        <f t="shared" si="108"/>
        <v>50.600000000000449</v>
      </c>
      <c r="G508">
        <f t="shared" si="96"/>
        <v>322.2268495642536</v>
      </c>
      <c r="H508">
        <f t="shared" si="104"/>
        <v>3.2164822984808596</v>
      </c>
      <c r="I508" s="4">
        <f t="shared" si="97"/>
        <v>3.1E-6</v>
      </c>
      <c r="J508" s="5">
        <f t="shared" si="105"/>
        <v>4.3613178294572952E-7</v>
      </c>
      <c r="K508" s="5">
        <f t="shared" si="106"/>
        <v>5.8741419027788717E-4</v>
      </c>
      <c r="L508" s="5">
        <f t="shared" si="100"/>
        <v>8.4902779906945835E-10</v>
      </c>
      <c r="M508" s="6">
        <f t="shared" si="98"/>
        <v>6.0010834449155567E-6</v>
      </c>
      <c r="N508">
        <f t="shared" si="99"/>
        <v>2.5799999999999998E-4</v>
      </c>
      <c r="O508">
        <f t="shared" si="107"/>
        <v>0.321648229848086</v>
      </c>
      <c r="P508">
        <f t="shared" si="101"/>
        <v>2.5096908649076601</v>
      </c>
      <c r="Q508">
        <f t="shared" si="102"/>
        <v>0.24415611286038777</v>
      </c>
      <c r="R508">
        <f t="shared" si="103"/>
        <v>0.24415611286038785</v>
      </c>
    </row>
    <row r="509" spans="6:18">
      <c r="F509">
        <f t="shared" si="108"/>
        <v>50.70000000000045</v>
      </c>
      <c r="G509">
        <f t="shared" si="96"/>
        <v>322.2268495642536</v>
      </c>
      <c r="H509">
        <f t="shared" si="104"/>
        <v>3.2164822984808596</v>
      </c>
      <c r="I509" s="4">
        <f t="shared" si="97"/>
        <v>3.1E-6</v>
      </c>
      <c r="J509" s="5">
        <f t="shared" si="105"/>
        <v>4.3613178294572952E-7</v>
      </c>
      <c r="K509" s="5">
        <f t="shared" si="106"/>
        <v>5.8772419027788717E-4</v>
      </c>
      <c r="L509" s="5">
        <f t="shared" si="100"/>
        <v>8.5037269784478036E-10</v>
      </c>
      <c r="M509" s="6">
        <f t="shared" si="98"/>
        <v>6.0074190996628755E-6</v>
      </c>
      <c r="N509">
        <f t="shared" si="99"/>
        <v>2.5799999999999998E-4</v>
      </c>
      <c r="O509">
        <f t="shared" si="107"/>
        <v>0.321648229848086</v>
      </c>
      <c r="P509">
        <f t="shared" si="101"/>
        <v>2.5099459363702281</v>
      </c>
      <c r="Q509">
        <f t="shared" si="102"/>
        <v>0.24406800022369757</v>
      </c>
      <c r="R509">
        <f t="shared" si="103"/>
        <v>0.24406800022369765</v>
      </c>
    </row>
    <row r="510" spans="6:18">
      <c r="F510">
        <f t="shared" si="108"/>
        <v>50.800000000000452</v>
      </c>
      <c r="G510">
        <f t="shared" si="96"/>
        <v>322.2268495642536</v>
      </c>
      <c r="H510">
        <f t="shared" si="104"/>
        <v>3.2164822984808596</v>
      </c>
      <c r="I510" s="4">
        <f t="shared" si="97"/>
        <v>3.1E-6</v>
      </c>
      <c r="J510" s="5">
        <f t="shared" si="105"/>
        <v>4.3613178294572952E-7</v>
      </c>
      <c r="K510" s="5">
        <f t="shared" si="106"/>
        <v>5.8803419027788717E-4</v>
      </c>
      <c r="L510" s="5">
        <f t="shared" si="100"/>
        <v>8.5171901612473318E-10</v>
      </c>
      <c r="M510" s="6">
        <f t="shared" si="98"/>
        <v>6.013758097085413E-6</v>
      </c>
      <c r="N510">
        <f t="shared" si="99"/>
        <v>2.5799999999999998E-4</v>
      </c>
      <c r="O510">
        <f t="shared" si="107"/>
        <v>0.321648229848086</v>
      </c>
      <c r="P510">
        <f t="shared" si="101"/>
        <v>2.5102004696745603</v>
      </c>
      <c r="Q510">
        <f t="shared" si="102"/>
        <v>0.24398007348997222</v>
      </c>
      <c r="R510">
        <f t="shared" si="103"/>
        <v>0.2439800734899723</v>
      </c>
    </row>
    <row r="511" spans="6:18">
      <c r="F511">
        <f t="shared" si="108"/>
        <v>50.900000000000453</v>
      </c>
      <c r="G511">
        <f t="shared" si="96"/>
        <v>322.2268495642536</v>
      </c>
      <c r="H511">
        <f t="shared" si="104"/>
        <v>3.2164822984808596</v>
      </c>
      <c r="I511" s="4">
        <f t="shared" si="97"/>
        <v>3.1E-6</v>
      </c>
      <c r="J511" s="5">
        <f t="shared" si="105"/>
        <v>4.3613178294572952E-7</v>
      </c>
      <c r="K511" s="5">
        <f t="shared" si="106"/>
        <v>5.8834419027788717E-4</v>
      </c>
      <c r="L511" s="5">
        <f t="shared" si="100"/>
        <v>8.5306675465804638E-10</v>
      </c>
      <c r="M511" s="6">
        <f t="shared" si="98"/>
        <v>6.0201004371831683E-6</v>
      </c>
      <c r="N511">
        <f t="shared" si="99"/>
        <v>2.5799999999999998E-4</v>
      </c>
      <c r="O511">
        <f t="shared" si="107"/>
        <v>0.321648229848086</v>
      </c>
      <c r="P511">
        <f t="shared" si="101"/>
        <v>2.5104544662391879</v>
      </c>
      <c r="Q511">
        <f t="shared" si="102"/>
        <v>0.24389233216918993</v>
      </c>
      <c r="R511">
        <f t="shared" si="103"/>
        <v>0.24389233216918998</v>
      </c>
    </row>
    <row r="512" spans="6:18">
      <c r="F512">
        <f t="shared" si="108"/>
        <v>51.000000000000455</v>
      </c>
      <c r="G512">
        <f t="shared" si="96"/>
        <v>322.2268495642536</v>
      </c>
      <c r="H512">
        <f t="shared" si="104"/>
        <v>3.2164822984808596</v>
      </c>
      <c r="I512" s="4">
        <f t="shared" si="97"/>
        <v>3.1E-6</v>
      </c>
      <c r="J512" s="5">
        <f t="shared" si="105"/>
        <v>4.3613178294572952E-7</v>
      </c>
      <c r="K512" s="5">
        <f t="shared" si="106"/>
        <v>5.8865419027788717E-4</v>
      </c>
      <c r="L512" s="5">
        <f t="shared" si="100"/>
        <v>8.5441591419344941E-10</v>
      </c>
      <c r="M512" s="6">
        <f t="shared" si="98"/>
        <v>6.0264461199561432E-6</v>
      </c>
      <c r="N512">
        <f t="shared" si="99"/>
        <v>2.5799999999999998E-4</v>
      </c>
      <c r="O512">
        <f t="shared" si="107"/>
        <v>0.321648229848086</v>
      </c>
      <c r="P512">
        <f t="shared" si="101"/>
        <v>2.5107079274781583</v>
      </c>
      <c r="Q512">
        <f t="shared" si="102"/>
        <v>0.24380477577287796</v>
      </c>
      <c r="R512">
        <f t="shared" si="103"/>
        <v>0.24380477577287801</v>
      </c>
    </row>
    <row r="513" spans="6:18">
      <c r="F513">
        <f t="shared" si="108"/>
        <v>51.100000000000456</v>
      </c>
      <c r="G513">
        <f t="shared" si="96"/>
        <v>322.2268495642536</v>
      </c>
      <c r="H513">
        <f t="shared" si="104"/>
        <v>3.2164822984808596</v>
      </c>
      <c r="I513" s="4">
        <f t="shared" si="97"/>
        <v>3.1E-6</v>
      </c>
      <c r="J513" s="5">
        <f t="shared" si="105"/>
        <v>4.3613178294572952E-7</v>
      </c>
      <c r="K513" s="5">
        <f t="shared" si="106"/>
        <v>5.8896419027788718E-4</v>
      </c>
      <c r="L513" s="5">
        <f t="shared" si="100"/>
        <v>8.5576649547967194E-10</v>
      </c>
      <c r="M513" s="6">
        <f t="shared" si="98"/>
        <v>6.0327951454043368E-6</v>
      </c>
      <c r="N513">
        <f t="shared" si="99"/>
        <v>2.5799999999999998E-4</v>
      </c>
      <c r="O513">
        <f t="shared" si="107"/>
        <v>0.321648229848086</v>
      </c>
      <c r="P513">
        <f t="shared" si="101"/>
        <v>2.5109608548010511</v>
      </c>
      <c r="Q513">
        <f t="shared" si="102"/>
        <v>0.24371740381410714</v>
      </c>
      <c r="R513">
        <f t="shared" si="103"/>
        <v>0.24371740381410717</v>
      </c>
    </row>
    <row r="514" spans="6:18">
      <c r="F514">
        <f t="shared" si="108"/>
        <v>51.200000000000458</v>
      </c>
      <c r="G514">
        <f t="shared" ref="G514:G577" si="109">Tc+R_*F514</f>
        <v>322.2268495642536</v>
      </c>
      <c r="H514">
        <f t="shared" si="104"/>
        <v>3.2164822984808596</v>
      </c>
      <c r="I514" s="4">
        <f t="shared" ref="I514:I577" si="110">we</f>
        <v>3.1E-6</v>
      </c>
      <c r="J514" s="5">
        <f t="shared" si="105"/>
        <v>4.3613178294572952E-7</v>
      </c>
      <c r="K514" s="5">
        <f t="shared" si="106"/>
        <v>5.8927419027788718E-4</v>
      </c>
      <c r="L514" s="5">
        <f t="shared" si="100"/>
        <v>8.5711849926544301E-10</v>
      </c>
      <c r="M514" s="6">
        <f t="shared" ref="M514:M577" si="111">f2_*f3_/f1_/K514*L514</f>
        <v>6.0391475135277483E-6</v>
      </c>
      <c r="N514">
        <f t="shared" ref="N514:N577" si="112">del_dl</f>
        <v>2.5799999999999998E-4</v>
      </c>
      <c r="O514">
        <f t="shared" si="107"/>
        <v>0.321648229848086</v>
      </c>
      <c r="P514">
        <f t="shared" si="101"/>
        <v>2.5112132496129944</v>
      </c>
      <c r="Q514">
        <f t="shared" si="102"/>
        <v>0.24363021580748598</v>
      </c>
      <c r="R514">
        <f t="shared" si="103"/>
        <v>0.24363021580748601</v>
      </c>
    </row>
    <row r="515" spans="6:18">
      <c r="F515">
        <f t="shared" si="108"/>
        <v>51.300000000000459</v>
      </c>
      <c r="G515">
        <f t="shared" si="109"/>
        <v>322.2268495642536</v>
      </c>
      <c r="H515">
        <f t="shared" si="104"/>
        <v>3.2164822984808596</v>
      </c>
      <c r="I515" s="4">
        <f t="shared" si="110"/>
        <v>3.1E-6</v>
      </c>
      <c r="J515" s="5">
        <f t="shared" si="105"/>
        <v>4.3613178294572952E-7</v>
      </c>
      <c r="K515" s="5">
        <f t="shared" si="106"/>
        <v>5.8958419027788718E-4</v>
      </c>
      <c r="L515" s="5">
        <f t="shared" ref="L515:L578" si="113">K515^3*4/3*PI()</f>
        <v>8.584719262994926E-10</v>
      </c>
      <c r="M515" s="6">
        <f t="shared" si="111"/>
        <v>6.0455032243263794E-6</v>
      </c>
      <c r="N515">
        <f t="shared" si="112"/>
        <v>2.5799999999999998E-4</v>
      </c>
      <c r="O515">
        <f t="shared" si="107"/>
        <v>0.321648229848086</v>
      </c>
      <c r="P515">
        <f t="shared" ref="P515:P578" si="114">R515*O515+(1-R515)*H515</f>
        <v>2.5114651133146801</v>
      </c>
      <c r="Q515">
        <f t="shared" ref="Q515:Q578" si="115">Q514+pl/ps*Dl/N514*((Tc-Tf)/ml-Co)/H514/(1-kpart)*M514*dt/L514-Q514*3/K514*we*dt</f>
        <v>0.2435432112691551</v>
      </c>
      <c r="R515">
        <f t="shared" ref="R515:R578" si="116">esidtGeral(R514,K514,MAX(I514,J514),pl,ps,kpart,H514,(H515-H514)/dt,M514,L514,Dl,N514,Co,dt)</f>
        <v>0.24354321126915512</v>
      </c>
    </row>
    <row r="516" spans="6:18">
      <c r="F516">
        <f t="shared" si="108"/>
        <v>51.40000000000046</v>
      </c>
      <c r="G516">
        <f t="shared" si="109"/>
        <v>322.2268495642536</v>
      </c>
      <c r="H516">
        <f t="shared" si="104"/>
        <v>3.2164822984808596</v>
      </c>
      <c r="I516" s="4">
        <f t="shared" si="110"/>
        <v>3.1E-6</v>
      </c>
      <c r="J516" s="5">
        <f t="shared" si="105"/>
        <v>4.3613178294572952E-7</v>
      </c>
      <c r="K516" s="5">
        <f t="shared" si="106"/>
        <v>5.8989419027788718E-4</v>
      </c>
      <c r="L516" s="5">
        <f t="shared" si="113"/>
        <v>8.5982677733055007E-10</v>
      </c>
      <c r="M516" s="6">
        <f t="shared" si="111"/>
        <v>6.0518622778002292E-6</v>
      </c>
      <c r="N516">
        <f t="shared" si="112"/>
        <v>2.5799999999999998E-4</v>
      </c>
      <c r="O516">
        <f t="shared" si="107"/>
        <v>0.321648229848086</v>
      </c>
      <c r="P516">
        <f t="shared" si="114"/>
        <v>2.5117164473023825</v>
      </c>
      <c r="Q516">
        <f t="shared" si="115"/>
        <v>0.24345638971678163</v>
      </c>
      <c r="R516">
        <f t="shared" si="116"/>
        <v>0.24345638971678166</v>
      </c>
    </row>
    <row r="517" spans="6:18">
      <c r="F517">
        <f t="shared" si="108"/>
        <v>51.500000000000462</v>
      </c>
      <c r="G517">
        <f t="shared" si="109"/>
        <v>322.2268495642536</v>
      </c>
      <c r="H517">
        <f t="shared" si="104"/>
        <v>3.2164822984808596</v>
      </c>
      <c r="I517" s="4">
        <f t="shared" si="110"/>
        <v>3.1E-6</v>
      </c>
      <c r="J517" s="5">
        <f t="shared" si="105"/>
        <v>4.3613178294572952E-7</v>
      </c>
      <c r="K517" s="5">
        <f t="shared" si="106"/>
        <v>5.9020419027788719E-4</v>
      </c>
      <c r="L517" s="5">
        <f t="shared" si="113"/>
        <v>8.6118305310734467E-10</v>
      </c>
      <c r="M517" s="6">
        <f t="shared" si="111"/>
        <v>6.0582246739492977E-6</v>
      </c>
      <c r="N517">
        <f t="shared" si="112"/>
        <v>2.5799999999999998E-4</v>
      </c>
      <c r="O517">
        <f t="shared" si="107"/>
        <v>0.321648229848086</v>
      </c>
      <c r="P517">
        <f t="shared" si="114"/>
        <v>2.5119672529679722</v>
      </c>
      <c r="Q517">
        <f t="shared" si="115"/>
        <v>0.24336975066955355</v>
      </c>
      <c r="R517">
        <f t="shared" si="116"/>
        <v>0.24336975066955355</v>
      </c>
    </row>
    <row r="518" spans="6:18">
      <c r="F518">
        <f t="shared" si="108"/>
        <v>51.600000000000463</v>
      </c>
      <c r="G518">
        <f t="shared" si="109"/>
        <v>322.2268495642536</v>
      </c>
      <c r="H518">
        <f t="shared" si="104"/>
        <v>3.2164822984808596</v>
      </c>
      <c r="I518" s="4">
        <f t="shared" si="110"/>
        <v>3.1E-6</v>
      </c>
      <c r="J518" s="5">
        <f t="shared" si="105"/>
        <v>4.3613178294572952E-7</v>
      </c>
      <c r="K518" s="5">
        <f t="shared" si="106"/>
        <v>5.9051419027788719E-4</v>
      </c>
      <c r="L518" s="5">
        <f t="shared" si="113"/>
        <v>8.6254075437860616E-10</v>
      </c>
      <c r="M518" s="6">
        <f t="shared" si="111"/>
        <v>6.0645904127735857E-6</v>
      </c>
      <c r="N518">
        <f t="shared" si="112"/>
        <v>2.5799999999999998E-4</v>
      </c>
      <c r="O518">
        <f t="shared" si="107"/>
        <v>0.321648229848086</v>
      </c>
      <c r="P518">
        <f t="shared" si="114"/>
        <v>2.5122175316989344</v>
      </c>
      <c r="Q518">
        <f t="shared" si="115"/>
        <v>0.24328329364817403</v>
      </c>
      <c r="R518">
        <f t="shared" si="116"/>
        <v>0.243283293648174</v>
      </c>
    </row>
    <row r="519" spans="6:18">
      <c r="F519">
        <f t="shared" si="108"/>
        <v>51.700000000000465</v>
      </c>
      <c r="G519">
        <f t="shared" si="109"/>
        <v>322.2268495642536</v>
      </c>
      <c r="H519">
        <f t="shared" si="104"/>
        <v>3.2164822984808596</v>
      </c>
      <c r="I519" s="4">
        <f t="shared" si="110"/>
        <v>3.1E-6</v>
      </c>
      <c r="J519" s="5">
        <f t="shared" si="105"/>
        <v>4.3613178294572952E-7</v>
      </c>
      <c r="K519" s="5">
        <f t="shared" si="106"/>
        <v>5.9082419027788719E-4</v>
      </c>
      <c r="L519" s="5">
        <f t="shared" si="113"/>
        <v>8.638998818930638E-10</v>
      </c>
      <c r="M519" s="6">
        <f t="shared" si="111"/>
        <v>6.07095949427309E-6</v>
      </c>
      <c r="N519">
        <f t="shared" si="112"/>
        <v>2.5799999999999998E-4</v>
      </c>
      <c r="O519">
        <f t="shared" si="107"/>
        <v>0.321648229848086</v>
      </c>
      <c r="P519">
        <f t="shared" si="114"/>
        <v>2.5124672848783827</v>
      </c>
      <c r="Q519">
        <f t="shared" si="115"/>
        <v>0.24319701817485595</v>
      </c>
      <c r="R519">
        <f t="shared" si="116"/>
        <v>0.24319701817485592</v>
      </c>
    </row>
    <row r="520" spans="6:18">
      <c r="F520">
        <f t="shared" si="108"/>
        <v>51.800000000000466</v>
      </c>
      <c r="G520">
        <f t="shared" si="109"/>
        <v>322.2268495642536</v>
      </c>
      <c r="H520">
        <f t="shared" si="104"/>
        <v>3.2164822984808596</v>
      </c>
      <c r="I520" s="4">
        <f t="shared" si="110"/>
        <v>3.1E-6</v>
      </c>
      <c r="J520" s="5">
        <f t="shared" si="105"/>
        <v>4.3613178294572952E-7</v>
      </c>
      <c r="K520" s="5">
        <f t="shared" si="106"/>
        <v>5.9113419027788719E-4</v>
      </c>
      <c r="L520" s="5">
        <f t="shared" si="113"/>
        <v>8.6526043639944757E-10</v>
      </c>
      <c r="M520" s="6">
        <f t="shared" si="111"/>
        <v>6.0773319184478163E-6</v>
      </c>
      <c r="N520">
        <f t="shared" si="112"/>
        <v>2.5799999999999998E-4</v>
      </c>
      <c r="O520">
        <f t="shared" si="107"/>
        <v>0.321648229848086</v>
      </c>
      <c r="P520">
        <f t="shared" si="114"/>
        <v>2.5127165138850782</v>
      </c>
      <c r="Q520">
        <f t="shared" si="115"/>
        <v>0.24311092377331636</v>
      </c>
      <c r="R520">
        <f t="shared" si="116"/>
        <v>0.24311092377331633</v>
      </c>
    </row>
    <row r="521" spans="6:18">
      <c r="F521">
        <f t="shared" si="108"/>
        <v>51.900000000000468</v>
      </c>
      <c r="G521">
        <f t="shared" si="109"/>
        <v>322.2268495642536</v>
      </c>
      <c r="H521">
        <f t="shared" si="104"/>
        <v>3.2164822984808596</v>
      </c>
      <c r="I521" s="4">
        <f t="shared" si="110"/>
        <v>3.1E-6</v>
      </c>
      <c r="J521" s="5">
        <f t="shared" si="105"/>
        <v>4.3613178294572952E-7</v>
      </c>
      <c r="K521" s="5">
        <f t="shared" si="106"/>
        <v>5.9144419027788719E-4</v>
      </c>
      <c r="L521" s="5">
        <f t="shared" si="113"/>
        <v>8.6662241864648641E-10</v>
      </c>
      <c r="M521" s="6">
        <f t="shared" si="111"/>
        <v>6.0837076852977597E-6</v>
      </c>
      <c r="N521">
        <f t="shared" si="112"/>
        <v>2.5799999999999998E-4</v>
      </c>
      <c r="O521">
        <f t="shared" si="107"/>
        <v>0.321648229848086</v>
      </c>
      <c r="P521">
        <f t="shared" si="114"/>
        <v>2.512965220093442</v>
      </c>
      <c r="Q521">
        <f t="shared" si="115"/>
        <v>0.24302500996877094</v>
      </c>
      <c r="R521">
        <f t="shared" si="116"/>
        <v>0.24302500996877091</v>
      </c>
    </row>
    <row r="522" spans="6:18">
      <c r="F522">
        <f t="shared" si="108"/>
        <v>52.000000000000469</v>
      </c>
      <c r="G522">
        <f t="shared" si="109"/>
        <v>322.2268495642536</v>
      </c>
      <c r="H522">
        <f t="shared" si="104"/>
        <v>3.2164822984808596</v>
      </c>
      <c r="I522" s="4">
        <f t="shared" si="110"/>
        <v>3.1E-6</v>
      </c>
      <c r="J522" s="5">
        <f t="shared" si="105"/>
        <v>4.3613178294572952E-7</v>
      </c>
      <c r="K522" s="5">
        <f t="shared" si="106"/>
        <v>5.917541902778872E-4</v>
      </c>
      <c r="L522" s="5">
        <f t="shared" si="113"/>
        <v>8.6798582938291019E-10</v>
      </c>
      <c r="M522" s="6">
        <f t="shared" si="111"/>
        <v>6.0900867948229235E-6</v>
      </c>
      <c r="N522">
        <f t="shared" si="112"/>
        <v>2.5799999999999998E-4</v>
      </c>
      <c r="O522">
        <f t="shared" si="107"/>
        <v>0.321648229848086</v>
      </c>
      <c r="P522">
        <f t="shared" si="114"/>
        <v>2.5132134048735741</v>
      </c>
      <c r="Q522">
        <f t="shared" si="115"/>
        <v>0.24293927628792847</v>
      </c>
      <c r="R522">
        <f t="shared" si="116"/>
        <v>0.24293927628792844</v>
      </c>
    </row>
    <row r="523" spans="6:18">
      <c r="F523">
        <f t="shared" si="108"/>
        <v>52.10000000000047</v>
      </c>
      <c r="G523">
        <f t="shared" si="109"/>
        <v>322.2268495642536</v>
      </c>
      <c r="H523">
        <f t="shared" si="104"/>
        <v>3.2164822984808596</v>
      </c>
      <c r="I523" s="4">
        <f t="shared" si="110"/>
        <v>3.1E-6</v>
      </c>
      <c r="J523" s="5">
        <f t="shared" si="105"/>
        <v>4.3613178294572952E-7</v>
      </c>
      <c r="K523" s="5">
        <f t="shared" si="106"/>
        <v>5.920641902778872E-4</v>
      </c>
      <c r="L523" s="5">
        <f t="shared" si="113"/>
        <v>8.6935066935744816E-10</v>
      </c>
      <c r="M523" s="6">
        <f t="shared" si="111"/>
        <v>6.0964692470233043E-6</v>
      </c>
      <c r="N523">
        <f t="shared" si="112"/>
        <v>2.5799999999999998E-4</v>
      </c>
      <c r="O523">
        <f t="shared" si="107"/>
        <v>0.321648229848086</v>
      </c>
      <c r="P523">
        <f t="shared" si="114"/>
        <v>2.5134610695912678</v>
      </c>
      <c r="Q523">
        <f t="shared" si="115"/>
        <v>0.24285372225898538</v>
      </c>
      <c r="R523">
        <f t="shared" si="116"/>
        <v>0.24285372225898533</v>
      </c>
    </row>
    <row r="524" spans="6:18">
      <c r="F524">
        <f t="shared" si="108"/>
        <v>52.200000000000472</v>
      </c>
      <c r="G524">
        <f t="shared" si="109"/>
        <v>322.2268495642536</v>
      </c>
      <c r="H524">
        <f t="shared" si="104"/>
        <v>3.2164822984808596</v>
      </c>
      <c r="I524" s="4">
        <f t="shared" si="110"/>
        <v>3.1E-6</v>
      </c>
      <c r="J524" s="5">
        <f t="shared" si="105"/>
        <v>4.3613178294572952E-7</v>
      </c>
      <c r="K524" s="5">
        <f t="shared" si="106"/>
        <v>5.923741902778872E-4</v>
      </c>
      <c r="L524" s="5">
        <f t="shared" si="113"/>
        <v>8.7071693931882978E-10</v>
      </c>
      <c r="M524" s="6">
        <f t="shared" si="111"/>
        <v>6.1028550418989039E-6</v>
      </c>
      <c r="N524">
        <f t="shared" si="112"/>
        <v>2.5799999999999998E-4</v>
      </c>
      <c r="O524">
        <f t="shared" si="107"/>
        <v>0.321648229848086</v>
      </c>
      <c r="P524">
        <f t="shared" si="114"/>
        <v>2.5137082156080246</v>
      </c>
      <c r="Q524">
        <f t="shared" si="115"/>
        <v>0.24276834741162026</v>
      </c>
      <c r="R524">
        <f t="shared" si="116"/>
        <v>0.24276834741162023</v>
      </c>
    </row>
    <row r="525" spans="6:18">
      <c r="F525">
        <f t="shared" si="108"/>
        <v>52.300000000000473</v>
      </c>
      <c r="G525">
        <f t="shared" si="109"/>
        <v>322.2268495642536</v>
      </c>
      <c r="H525">
        <f t="shared" si="104"/>
        <v>3.2164822984808596</v>
      </c>
      <c r="I525" s="4">
        <f t="shared" si="110"/>
        <v>3.1E-6</v>
      </c>
      <c r="J525" s="5">
        <f t="shared" si="105"/>
        <v>4.3613178294572952E-7</v>
      </c>
      <c r="K525" s="5">
        <f t="shared" si="106"/>
        <v>5.926841902778872E-4</v>
      </c>
      <c r="L525" s="5">
        <f t="shared" si="113"/>
        <v>8.7208464001578472E-10</v>
      </c>
      <c r="M525" s="6">
        <f t="shared" si="111"/>
        <v>6.1092441794497221E-6</v>
      </c>
      <c r="N525">
        <f t="shared" si="112"/>
        <v>2.5799999999999998E-4</v>
      </c>
      <c r="O525">
        <f t="shared" si="107"/>
        <v>0.321648229848086</v>
      </c>
      <c r="P525">
        <f t="shared" si="114"/>
        <v>2.5139548442810722</v>
      </c>
      <c r="Q525">
        <f t="shared" si="115"/>
        <v>0.24268315127698856</v>
      </c>
      <c r="R525">
        <f t="shared" si="116"/>
        <v>0.2426831512769885</v>
      </c>
    </row>
    <row r="526" spans="6:18">
      <c r="F526">
        <f t="shared" si="108"/>
        <v>52.400000000000475</v>
      </c>
      <c r="G526">
        <f t="shared" si="109"/>
        <v>322.2268495642536</v>
      </c>
      <c r="H526">
        <f t="shared" si="104"/>
        <v>3.2164822984808596</v>
      </c>
      <c r="I526" s="4">
        <f t="shared" si="110"/>
        <v>3.1E-6</v>
      </c>
      <c r="J526" s="5">
        <f t="shared" si="105"/>
        <v>4.3613178294572952E-7</v>
      </c>
      <c r="K526" s="5">
        <f t="shared" si="106"/>
        <v>5.929941902778872E-4</v>
      </c>
      <c r="L526" s="5">
        <f t="shared" si="113"/>
        <v>8.7345377219704254E-10</v>
      </c>
      <c r="M526" s="6">
        <f t="shared" si="111"/>
        <v>6.1156366596757608E-6</v>
      </c>
      <c r="N526">
        <f t="shared" si="112"/>
        <v>2.5799999999999998E-4</v>
      </c>
      <c r="O526">
        <f t="shared" si="107"/>
        <v>0.321648229848086</v>
      </c>
      <c r="P526">
        <f t="shared" si="114"/>
        <v>2.5142009569633785</v>
      </c>
      <c r="Q526">
        <f t="shared" si="115"/>
        <v>0.24259813338771699</v>
      </c>
      <c r="R526">
        <f t="shared" si="116"/>
        <v>0.24259813338771691</v>
      </c>
    </row>
    <row r="527" spans="6:18">
      <c r="F527">
        <f t="shared" si="108"/>
        <v>52.500000000000476</v>
      </c>
      <c r="G527">
        <f t="shared" si="109"/>
        <v>322.2268495642536</v>
      </c>
      <c r="H527">
        <f t="shared" si="104"/>
        <v>3.2164822984808596</v>
      </c>
      <c r="I527" s="4">
        <f t="shared" si="110"/>
        <v>3.1E-6</v>
      </c>
      <c r="J527" s="5">
        <f t="shared" si="105"/>
        <v>4.3613178294572952E-7</v>
      </c>
      <c r="K527" s="5">
        <f t="shared" si="106"/>
        <v>5.9330419027788721E-4</v>
      </c>
      <c r="L527" s="5">
        <f t="shared" si="113"/>
        <v>8.7482433661133259E-10</v>
      </c>
      <c r="M527" s="6">
        <f t="shared" si="111"/>
        <v>6.1220324825770182E-6</v>
      </c>
      <c r="N527">
        <f t="shared" si="112"/>
        <v>2.5799999999999998E-4</v>
      </c>
      <c r="O527">
        <f t="shared" si="107"/>
        <v>0.321648229848086</v>
      </c>
      <c r="P527">
        <f t="shared" si="114"/>
        <v>2.5144465550036688</v>
      </c>
      <c r="Q527">
        <f t="shared" si="115"/>
        <v>0.24251329327789828</v>
      </c>
      <c r="R527">
        <f t="shared" si="116"/>
        <v>0.2425132932778982</v>
      </c>
    </row>
    <row r="528" spans="6:18">
      <c r="F528">
        <f t="shared" si="108"/>
        <v>52.600000000000477</v>
      </c>
      <c r="G528">
        <f t="shared" si="109"/>
        <v>322.2268495642536</v>
      </c>
      <c r="H528">
        <f t="shared" si="104"/>
        <v>3.2164822984808596</v>
      </c>
      <c r="I528" s="4">
        <f t="shared" si="110"/>
        <v>3.1E-6</v>
      </c>
      <c r="J528" s="5">
        <f t="shared" si="105"/>
        <v>4.3613178294572952E-7</v>
      </c>
      <c r="K528" s="5">
        <f t="shared" si="106"/>
        <v>5.9361419027788721E-4</v>
      </c>
      <c r="L528" s="5">
        <f t="shared" si="113"/>
        <v>8.7619633400738424E-10</v>
      </c>
      <c r="M528" s="6">
        <f t="shared" si="111"/>
        <v>6.1284316481534926E-6</v>
      </c>
      <c r="N528">
        <f t="shared" si="112"/>
        <v>2.5799999999999998E-4</v>
      </c>
      <c r="O528">
        <f t="shared" si="107"/>
        <v>0.321648229848086</v>
      </c>
      <c r="P528">
        <f t="shared" si="114"/>
        <v>2.5146916397464381</v>
      </c>
      <c r="Q528">
        <f t="shared" si="115"/>
        <v>0.24242863048308574</v>
      </c>
      <c r="R528">
        <f t="shared" si="116"/>
        <v>0.24242863048308566</v>
      </c>
    </row>
    <row r="529" spans="6:18">
      <c r="F529">
        <f t="shared" si="108"/>
        <v>52.700000000000479</v>
      </c>
      <c r="G529">
        <f t="shared" si="109"/>
        <v>322.2268495642536</v>
      </c>
      <c r="H529">
        <f t="shared" si="104"/>
        <v>3.2164822984808596</v>
      </c>
      <c r="I529" s="4">
        <f t="shared" si="110"/>
        <v>3.1E-6</v>
      </c>
      <c r="J529" s="5">
        <f t="shared" si="105"/>
        <v>4.3613178294572952E-7</v>
      </c>
      <c r="K529" s="5">
        <f t="shared" si="106"/>
        <v>5.9392419027788721E-4</v>
      </c>
      <c r="L529" s="5">
        <f t="shared" si="113"/>
        <v>8.7756976513392725E-10</v>
      </c>
      <c r="M529" s="6">
        <f t="shared" si="111"/>
        <v>6.1348341564051866E-6</v>
      </c>
      <c r="N529">
        <f t="shared" si="112"/>
        <v>2.5799999999999998E-4</v>
      </c>
      <c r="O529">
        <f t="shared" si="107"/>
        <v>0.321648229848086</v>
      </c>
      <c r="P529">
        <f t="shared" si="114"/>
        <v>2.514936212531969</v>
      </c>
      <c r="Q529">
        <f t="shared" si="115"/>
        <v>0.24234414454028802</v>
      </c>
      <c r="R529">
        <f t="shared" si="116"/>
        <v>0.24234414454028794</v>
      </c>
    </row>
    <row r="530" spans="6:18">
      <c r="F530">
        <f t="shared" si="108"/>
        <v>52.80000000000048</v>
      </c>
      <c r="G530">
        <f t="shared" si="109"/>
        <v>322.2268495642536</v>
      </c>
      <c r="H530">
        <f t="shared" si="104"/>
        <v>3.2164822984808596</v>
      </c>
      <c r="I530" s="4">
        <f t="shared" si="110"/>
        <v>3.1E-6</v>
      </c>
      <c r="J530" s="5">
        <f t="shared" si="105"/>
        <v>4.3613178294572952E-7</v>
      </c>
      <c r="K530" s="5">
        <f t="shared" si="106"/>
        <v>5.9423419027788721E-4</v>
      </c>
      <c r="L530" s="5">
        <f t="shared" si="113"/>
        <v>8.7894463073969097E-10</v>
      </c>
      <c r="M530" s="6">
        <f t="shared" si="111"/>
        <v>6.1412400073320993E-6</v>
      </c>
      <c r="N530">
        <f t="shared" si="112"/>
        <v>2.5799999999999998E-4</v>
      </c>
      <c r="O530">
        <f t="shared" si="107"/>
        <v>0.321648229848086</v>
      </c>
      <c r="P530">
        <f t="shared" si="114"/>
        <v>2.5151802746963488</v>
      </c>
      <c r="Q530">
        <f t="shared" si="115"/>
        <v>0.24225983498796366</v>
      </c>
      <c r="R530">
        <f t="shared" si="116"/>
        <v>0.24225983498796358</v>
      </c>
    </row>
    <row r="531" spans="6:18">
      <c r="F531">
        <f t="shared" si="108"/>
        <v>52.900000000000482</v>
      </c>
      <c r="G531">
        <f t="shared" si="109"/>
        <v>322.2268495642536</v>
      </c>
      <c r="H531">
        <f t="shared" ref="H531:H594" si="117">(G531-Tf)/ml</f>
        <v>3.2164822984808596</v>
      </c>
      <c r="I531" s="4">
        <f t="shared" si="110"/>
        <v>3.1E-6</v>
      </c>
      <c r="J531" s="5">
        <f t="shared" ref="J531:J594" si="118">Glob(H531,N531,Dl,Co,kpart)</f>
        <v>4.3613178294572952E-7</v>
      </c>
      <c r="K531" s="5">
        <f t="shared" ref="K531:K594" si="119">I530*dt+K530</f>
        <v>5.9454419027788722E-4</v>
      </c>
      <c r="L531" s="5">
        <f t="shared" si="113"/>
        <v>8.8032093157340488E-10</v>
      </c>
      <c r="M531" s="6">
        <f t="shared" si="111"/>
        <v>6.1476492009342307E-6</v>
      </c>
      <c r="N531">
        <f t="shared" si="112"/>
        <v>2.5799999999999998E-4</v>
      </c>
      <c r="O531">
        <f t="shared" ref="O531:O594" si="120">O530+(kpart*H530-O530)/L530/R530*(L530*(R531-R530)+R530*MAX(I530,J530)*M530*dt)</f>
        <v>0.321648229848086</v>
      </c>
      <c r="P531">
        <f t="shared" si="114"/>
        <v>2.5154238275714804</v>
      </c>
      <c r="Q531">
        <f t="shared" si="115"/>
        <v>0.24217570136601591</v>
      </c>
      <c r="R531">
        <f t="shared" si="116"/>
        <v>0.24217570136601582</v>
      </c>
    </row>
    <row r="532" spans="6:18">
      <c r="F532">
        <f t="shared" si="108"/>
        <v>53.000000000000483</v>
      </c>
      <c r="G532">
        <f t="shared" si="109"/>
        <v>322.2268495642536</v>
      </c>
      <c r="H532">
        <f t="shared" si="117"/>
        <v>3.2164822984808596</v>
      </c>
      <c r="I532" s="4">
        <f t="shared" si="110"/>
        <v>3.1E-6</v>
      </c>
      <c r="J532" s="5">
        <f t="shared" si="118"/>
        <v>4.3613178294572952E-7</v>
      </c>
      <c r="K532" s="5">
        <f t="shared" si="119"/>
        <v>5.9485419027788722E-4</v>
      </c>
      <c r="L532" s="5">
        <f t="shared" si="113"/>
        <v>8.8169866838379862E-10</v>
      </c>
      <c r="M532" s="6">
        <f t="shared" si="111"/>
        <v>6.1540617372115809E-6</v>
      </c>
      <c r="N532">
        <f t="shared" si="112"/>
        <v>2.5799999999999998E-4</v>
      </c>
      <c r="O532">
        <f t="shared" si="120"/>
        <v>0.321648229848086</v>
      </c>
      <c r="P532">
        <f t="shared" si="114"/>
        <v>2.5156668724851015</v>
      </c>
      <c r="Q532">
        <f t="shared" si="115"/>
        <v>0.24209174321578736</v>
      </c>
      <c r="R532">
        <f t="shared" si="116"/>
        <v>0.24209174321578728</v>
      </c>
    </row>
    <row r="533" spans="6:18">
      <c r="F533">
        <f t="shared" si="108"/>
        <v>53.100000000000485</v>
      </c>
      <c r="G533">
        <f t="shared" si="109"/>
        <v>322.2268495642536</v>
      </c>
      <c r="H533">
        <f t="shared" si="117"/>
        <v>3.2164822984808596</v>
      </c>
      <c r="I533" s="4">
        <f t="shared" si="110"/>
        <v>3.1E-6</v>
      </c>
      <c r="J533" s="5">
        <f t="shared" si="118"/>
        <v>4.3613178294572952E-7</v>
      </c>
      <c r="K533" s="5">
        <f t="shared" si="119"/>
        <v>5.9516419027788722E-4</v>
      </c>
      <c r="L533" s="5">
        <f t="shared" si="113"/>
        <v>8.8307784191960156E-10</v>
      </c>
      <c r="M533" s="6">
        <f t="shared" si="111"/>
        <v>6.1604776161641506E-6</v>
      </c>
      <c r="N533">
        <f t="shared" si="112"/>
        <v>2.5799999999999998E-4</v>
      </c>
      <c r="O533">
        <f t="shared" si="120"/>
        <v>0.321648229848086</v>
      </c>
      <c r="P533">
        <f t="shared" si="114"/>
        <v>2.5159094107607975</v>
      </c>
      <c r="Q533">
        <f t="shared" si="115"/>
        <v>0.24200796008005479</v>
      </c>
      <c r="R533">
        <f t="shared" si="116"/>
        <v>0.24200796008005471</v>
      </c>
    </row>
    <row r="534" spans="6:18">
      <c r="F534">
        <f t="shared" si="108"/>
        <v>53.200000000000486</v>
      </c>
      <c r="G534">
        <f t="shared" si="109"/>
        <v>322.2268495642536</v>
      </c>
      <c r="H534">
        <f t="shared" si="117"/>
        <v>3.2164822984808596</v>
      </c>
      <c r="I534" s="4">
        <f t="shared" si="110"/>
        <v>3.1E-6</v>
      </c>
      <c r="J534" s="5">
        <f t="shared" si="118"/>
        <v>4.3613178294572952E-7</v>
      </c>
      <c r="K534" s="5">
        <f t="shared" si="119"/>
        <v>5.9547419027788722E-4</v>
      </c>
      <c r="L534" s="5">
        <f t="shared" si="113"/>
        <v>8.8445845292954326E-10</v>
      </c>
      <c r="M534" s="6">
        <f t="shared" si="111"/>
        <v>6.166896837791939E-6</v>
      </c>
      <c r="N534">
        <f t="shared" si="112"/>
        <v>2.5799999999999998E-4</v>
      </c>
      <c r="O534">
        <f t="shared" si="120"/>
        <v>0.321648229848086</v>
      </c>
      <c r="P534">
        <f t="shared" si="114"/>
        <v>2.5161514437180164</v>
      </c>
      <c r="Q534">
        <f t="shared" si="115"/>
        <v>0.24192435150302385</v>
      </c>
      <c r="R534">
        <f t="shared" si="116"/>
        <v>0.24192435150302374</v>
      </c>
    </row>
    <row r="535" spans="6:18">
      <c r="F535">
        <f t="shared" si="108"/>
        <v>53.300000000000487</v>
      </c>
      <c r="G535">
        <f t="shared" si="109"/>
        <v>322.2268495642536</v>
      </c>
      <c r="H535">
        <f t="shared" si="117"/>
        <v>3.2164822984808596</v>
      </c>
      <c r="I535" s="4">
        <f t="shared" si="110"/>
        <v>3.1E-6</v>
      </c>
      <c r="J535" s="5">
        <f t="shared" si="118"/>
        <v>4.3613178294572952E-7</v>
      </c>
      <c r="K535" s="5">
        <f t="shared" si="119"/>
        <v>5.9578419027788722E-4</v>
      </c>
      <c r="L535" s="5">
        <f t="shared" si="113"/>
        <v>8.8584050216235307E-10</v>
      </c>
      <c r="M535" s="6">
        <f t="shared" si="111"/>
        <v>6.1733194020949462E-6</v>
      </c>
      <c r="N535">
        <f t="shared" si="112"/>
        <v>2.5799999999999998E-4</v>
      </c>
      <c r="O535">
        <f t="shared" si="120"/>
        <v>0.321648229848086</v>
      </c>
      <c r="P535">
        <f t="shared" si="114"/>
        <v>2.5163929726720866</v>
      </c>
      <c r="Q535">
        <f t="shared" si="115"/>
        <v>0.24184091703032387</v>
      </c>
      <c r="R535">
        <f t="shared" si="116"/>
        <v>0.24184091703032379</v>
      </c>
    </row>
    <row r="536" spans="6:18">
      <c r="F536">
        <f t="shared" si="108"/>
        <v>53.400000000000489</v>
      </c>
      <c r="G536">
        <f t="shared" si="109"/>
        <v>322.2268495642536</v>
      </c>
      <c r="H536">
        <f t="shared" si="117"/>
        <v>3.2164822984808596</v>
      </c>
      <c r="I536" s="4">
        <f t="shared" si="110"/>
        <v>3.1E-6</v>
      </c>
      <c r="J536" s="5">
        <f t="shared" si="118"/>
        <v>4.3613178294572952E-7</v>
      </c>
      <c r="K536" s="5">
        <f t="shared" si="119"/>
        <v>5.9609419027788723E-4</v>
      </c>
      <c r="L536" s="5">
        <f t="shared" si="113"/>
        <v>8.8722399036676056E-10</v>
      </c>
      <c r="M536" s="6">
        <f t="shared" si="111"/>
        <v>6.1797453090731712E-6</v>
      </c>
      <c r="N536">
        <f t="shared" si="112"/>
        <v>2.5799999999999998E-4</v>
      </c>
      <c r="O536">
        <f t="shared" si="120"/>
        <v>0.321648229848086</v>
      </c>
      <c r="P536">
        <f t="shared" si="114"/>
        <v>2.5166339989342292</v>
      </c>
      <c r="Q536">
        <f t="shared" si="115"/>
        <v>0.24175765620900277</v>
      </c>
      <c r="R536">
        <f t="shared" si="116"/>
        <v>0.24175765620900269</v>
      </c>
    </row>
    <row r="537" spans="6:18">
      <c r="F537">
        <f t="shared" si="108"/>
        <v>53.50000000000049</v>
      </c>
      <c r="G537">
        <f t="shared" si="109"/>
        <v>322.2268495642536</v>
      </c>
      <c r="H537">
        <f t="shared" si="117"/>
        <v>3.2164822984808596</v>
      </c>
      <c r="I537" s="4">
        <f t="shared" si="110"/>
        <v>3.1E-6</v>
      </c>
      <c r="J537" s="5">
        <f t="shared" si="118"/>
        <v>4.3613178294572952E-7</v>
      </c>
      <c r="K537" s="5">
        <f t="shared" si="119"/>
        <v>5.9640419027788723E-4</v>
      </c>
      <c r="L537" s="5">
        <f t="shared" si="113"/>
        <v>8.8860891829149519E-10</v>
      </c>
      <c r="M537" s="6">
        <f t="shared" si="111"/>
        <v>6.1861745587266149E-6</v>
      </c>
      <c r="N537">
        <f t="shared" si="112"/>
        <v>2.5799999999999998E-4</v>
      </c>
      <c r="O537">
        <f t="shared" si="120"/>
        <v>0.321648229848086</v>
      </c>
      <c r="P537">
        <f t="shared" si="114"/>
        <v>2.5168745238115742</v>
      </c>
      <c r="Q537">
        <f t="shared" si="115"/>
        <v>0.24167456858752176</v>
      </c>
      <c r="R537">
        <f t="shared" si="116"/>
        <v>0.24167456858752168</v>
      </c>
    </row>
    <row r="538" spans="6:18">
      <c r="F538">
        <f t="shared" si="108"/>
        <v>53.600000000000492</v>
      </c>
      <c r="G538">
        <f t="shared" si="109"/>
        <v>322.2268495642536</v>
      </c>
      <c r="H538">
        <f t="shared" si="117"/>
        <v>3.2164822984808596</v>
      </c>
      <c r="I538" s="4">
        <f t="shared" si="110"/>
        <v>3.1E-6</v>
      </c>
      <c r="J538" s="5">
        <f t="shared" si="118"/>
        <v>4.3613178294572952E-7</v>
      </c>
      <c r="K538" s="5">
        <f t="shared" si="119"/>
        <v>5.9671419027788723E-4</v>
      </c>
      <c r="L538" s="5">
        <f t="shared" si="113"/>
        <v>8.8999528668528663E-10</v>
      </c>
      <c r="M538" s="6">
        <f t="shared" si="111"/>
        <v>6.1926071510552782E-6</v>
      </c>
      <c r="N538">
        <f t="shared" si="112"/>
        <v>2.5799999999999998E-4</v>
      </c>
      <c r="O538">
        <f t="shared" si="120"/>
        <v>0.321648229848086</v>
      </c>
      <c r="P538">
        <f t="shared" si="114"/>
        <v>2.5171145486071742</v>
      </c>
      <c r="Q538">
        <f t="shared" si="115"/>
        <v>0.24159165371575028</v>
      </c>
      <c r="R538">
        <f t="shared" si="116"/>
        <v>0.2415916537157502</v>
      </c>
    </row>
    <row r="539" spans="6:18">
      <c r="F539">
        <f t="shared" si="108"/>
        <v>53.700000000000493</v>
      </c>
      <c r="G539">
        <f t="shared" si="109"/>
        <v>322.2268495642536</v>
      </c>
      <c r="H539">
        <f t="shared" si="117"/>
        <v>3.2164822984808596</v>
      </c>
      <c r="I539" s="4">
        <f t="shared" si="110"/>
        <v>3.1E-6</v>
      </c>
      <c r="J539" s="5">
        <f t="shared" si="118"/>
        <v>4.3613178294572952E-7</v>
      </c>
      <c r="K539" s="5">
        <f t="shared" si="119"/>
        <v>5.9702419027788723E-4</v>
      </c>
      <c r="L539" s="5">
        <f t="shared" si="113"/>
        <v>8.9138309629686432E-10</v>
      </c>
      <c r="M539" s="6">
        <f t="shared" si="111"/>
        <v>6.1990430860591619E-6</v>
      </c>
      <c r="N539">
        <f t="shared" si="112"/>
        <v>2.5799999999999998E-4</v>
      </c>
      <c r="O539">
        <f t="shared" si="120"/>
        <v>0.321648229848086</v>
      </c>
      <c r="P539">
        <f t="shared" si="114"/>
        <v>2.5173540746200218</v>
      </c>
      <c r="Q539">
        <f t="shared" si="115"/>
        <v>0.24150891114496087</v>
      </c>
      <c r="R539">
        <f t="shared" si="116"/>
        <v>0.24150891114496079</v>
      </c>
    </row>
    <row r="540" spans="6:18">
      <c r="F540">
        <f t="shared" ref="F540:F603" si="121">F539+dt</f>
        <v>53.800000000000495</v>
      </c>
      <c r="G540">
        <f t="shared" si="109"/>
        <v>322.2268495642536</v>
      </c>
      <c r="H540">
        <f t="shared" si="117"/>
        <v>3.2164822984808596</v>
      </c>
      <c r="I540" s="4">
        <f t="shared" si="110"/>
        <v>3.1E-6</v>
      </c>
      <c r="J540" s="5">
        <f t="shared" si="118"/>
        <v>4.3613178294572952E-7</v>
      </c>
      <c r="K540" s="5">
        <f t="shared" si="119"/>
        <v>5.9733419027788723E-4</v>
      </c>
      <c r="L540" s="5">
        <f t="shared" si="113"/>
        <v>8.9277234787495753E-10</v>
      </c>
      <c r="M540" s="6">
        <f t="shared" si="111"/>
        <v>6.2054823637382627E-6</v>
      </c>
      <c r="N540">
        <f t="shared" si="112"/>
        <v>2.5799999999999998E-4</v>
      </c>
      <c r="O540">
        <f t="shared" si="120"/>
        <v>0.321648229848086</v>
      </c>
      <c r="P540">
        <f t="shared" si="114"/>
        <v>2.5175931031450611</v>
      </c>
      <c r="Q540">
        <f t="shared" si="115"/>
        <v>0.24142634042782404</v>
      </c>
      <c r="R540">
        <f t="shared" si="116"/>
        <v>0.24142634042782396</v>
      </c>
    </row>
    <row r="541" spans="6:18">
      <c r="F541">
        <f t="shared" si="121"/>
        <v>53.900000000000496</v>
      </c>
      <c r="G541">
        <f t="shared" si="109"/>
        <v>322.2268495642536</v>
      </c>
      <c r="H541">
        <f t="shared" si="117"/>
        <v>3.2164822984808596</v>
      </c>
      <c r="I541" s="4">
        <f t="shared" si="110"/>
        <v>3.1E-6</v>
      </c>
      <c r="J541" s="5">
        <f t="shared" si="118"/>
        <v>4.3613178294572952E-7</v>
      </c>
      <c r="K541" s="5">
        <f t="shared" si="119"/>
        <v>5.9764419027788724E-4</v>
      </c>
      <c r="L541" s="5">
        <f t="shared" si="113"/>
        <v>8.9416304216829592E-10</v>
      </c>
      <c r="M541" s="6">
        <f t="shared" si="111"/>
        <v>6.2119249840925813E-6</v>
      </c>
      <c r="N541">
        <f t="shared" si="112"/>
        <v>2.5799999999999998E-4</v>
      </c>
      <c r="O541">
        <f t="shared" si="120"/>
        <v>0.321648229848086</v>
      </c>
      <c r="P541">
        <f t="shared" si="114"/>
        <v>2.517831635473204</v>
      </c>
      <c r="Q541">
        <f t="shared" si="115"/>
        <v>0.24134394111840321</v>
      </c>
      <c r="R541">
        <f t="shared" si="116"/>
        <v>0.24134394111840315</v>
      </c>
    </row>
    <row r="542" spans="6:18">
      <c r="F542">
        <f t="shared" si="121"/>
        <v>54.000000000000497</v>
      </c>
      <c r="G542">
        <f t="shared" si="109"/>
        <v>322.2268495642536</v>
      </c>
      <c r="H542">
        <f t="shared" si="117"/>
        <v>3.2164822984808596</v>
      </c>
      <c r="I542" s="4">
        <f t="shared" si="110"/>
        <v>3.1E-6</v>
      </c>
      <c r="J542" s="5">
        <f t="shared" si="118"/>
        <v>4.3613178294572952E-7</v>
      </c>
      <c r="K542" s="5">
        <f t="shared" si="119"/>
        <v>5.9795419027788724E-4</v>
      </c>
      <c r="L542" s="5">
        <f t="shared" si="113"/>
        <v>8.9555517992560895E-10</v>
      </c>
      <c r="M542" s="6">
        <f t="shared" si="111"/>
        <v>6.2183709471221195E-6</v>
      </c>
      <c r="N542">
        <f t="shared" si="112"/>
        <v>2.5799999999999998E-4</v>
      </c>
      <c r="O542">
        <f t="shared" si="120"/>
        <v>0.321648229848086</v>
      </c>
      <c r="P542">
        <f t="shared" si="114"/>
        <v>2.5180696728913459</v>
      </c>
      <c r="Q542">
        <f t="shared" si="115"/>
        <v>0.24126171277214967</v>
      </c>
      <c r="R542">
        <f t="shared" si="116"/>
        <v>0.24126171277214964</v>
      </c>
    </row>
    <row r="543" spans="6:18">
      <c r="F543">
        <f t="shared" si="121"/>
        <v>54.100000000000499</v>
      </c>
      <c r="G543">
        <f t="shared" si="109"/>
        <v>322.2268495642536</v>
      </c>
      <c r="H543">
        <f t="shared" si="117"/>
        <v>3.2164822984808596</v>
      </c>
      <c r="I543" s="4">
        <f t="shared" si="110"/>
        <v>3.1E-6</v>
      </c>
      <c r="J543" s="5">
        <f t="shared" si="118"/>
        <v>4.3613178294572952E-7</v>
      </c>
      <c r="K543" s="5">
        <f t="shared" si="119"/>
        <v>5.9826419027788724E-4</v>
      </c>
      <c r="L543" s="5">
        <f t="shared" si="113"/>
        <v>8.9694876189562618E-10</v>
      </c>
      <c r="M543" s="6">
        <f t="shared" si="111"/>
        <v>6.2248202528268764E-6</v>
      </c>
      <c r="N543">
        <f t="shared" si="112"/>
        <v>2.5799999999999998E-4</v>
      </c>
      <c r="O543">
        <f t="shared" si="120"/>
        <v>0.321648229848086</v>
      </c>
      <c r="P543">
        <f t="shared" si="114"/>
        <v>2.5183072166823783</v>
      </c>
      <c r="Q543">
        <f t="shared" si="115"/>
        <v>0.24117965494589752</v>
      </c>
      <c r="R543">
        <f t="shared" si="116"/>
        <v>0.24117965494589749</v>
      </c>
    </row>
    <row r="544" spans="6:18">
      <c r="F544">
        <f t="shared" si="121"/>
        <v>54.2000000000005</v>
      </c>
      <c r="G544">
        <f t="shared" si="109"/>
        <v>322.2268495642536</v>
      </c>
      <c r="H544">
        <f t="shared" si="117"/>
        <v>3.2164822984808596</v>
      </c>
      <c r="I544" s="4">
        <f t="shared" si="110"/>
        <v>3.1E-6</v>
      </c>
      <c r="J544" s="5">
        <f t="shared" si="118"/>
        <v>4.3613178294572952E-7</v>
      </c>
      <c r="K544" s="5">
        <f t="shared" si="119"/>
        <v>5.9857419027788724E-4</v>
      </c>
      <c r="L544" s="5">
        <f t="shared" si="113"/>
        <v>8.9834378882707718E-10</v>
      </c>
      <c r="M544" s="6">
        <f t="shared" si="111"/>
        <v>6.2312729012068529E-6</v>
      </c>
      <c r="N544">
        <f t="shared" si="112"/>
        <v>2.5799999999999998E-4</v>
      </c>
      <c r="O544">
        <f t="shared" si="120"/>
        <v>0.321648229848086</v>
      </c>
      <c r="P544">
        <f t="shared" si="114"/>
        <v>2.5185442681252055</v>
      </c>
      <c r="Q544">
        <f t="shared" si="115"/>
        <v>0.24109776719785866</v>
      </c>
      <c r="R544">
        <f t="shared" si="116"/>
        <v>0.24109776719785864</v>
      </c>
    </row>
    <row r="545" spans="6:18">
      <c r="F545">
        <f t="shared" si="121"/>
        <v>54.300000000000502</v>
      </c>
      <c r="G545">
        <f t="shared" si="109"/>
        <v>322.2268495642536</v>
      </c>
      <c r="H545">
        <f t="shared" si="117"/>
        <v>3.2164822984808596</v>
      </c>
      <c r="I545" s="4">
        <f t="shared" si="110"/>
        <v>3.1E-6</v>
      </c>
      <c r="J545" s="5">
        <f t="shared" si="118"/>
        <v>4.3613178294572952E-7</v>
      </c>
      <c r="K545" s="5">
        <f t="shared" si="119"/>
        <v>5.9888419027788724E-4</v>
      </c>
      <c r="L545" s="5">
        <f t="shared" si="113"/>
        <v>8.9974026146869119E-10</v>
      </c>
      <c r="M545" s="6">
        <f t="shared" si="111"/>
        <v>6.2377288922620481E-6</v>
      </c>
      <c r="N545">
        <f t="shared" si="112"/>
        <v>2.5799999999999998E-4</v>
      </c>
      <c r="O545">
        <f t="shared" si="120"/>
        <v>0.321648229848086</v>
      </c>
      <c r="P545">
        <f t="shared" si="114"/>
        <v>2.5187808284947546</v>
      </c>
      <c r="Q545">
        <f t="shared" si="115"/>
        <v>0.24101604908761778</v>
      </c>
      <c r="R545">
        <f t="shared" si="116"/>
        <v>0.24101604908761776</v>
      </c>
    </row>
    <row r="546" spans="6:18">
      <c r="F546">
        <f t="shared" si="121"/>
        <v>54.400000000000503</v>
      </c>
      <c r="G546">
        <f t="shared" si="109"/>
        <v>322.2268495642536</v>
      </c>
      <c r="H546">
        <f t="shared" si="117"/>
        <v>3.2164822984808596</v>
      </c>
      <c r="I546" s="4">
        <f t="shared" si="110"/>
        <v>3.1E-6</v>
      </c>
      <c r="J546" s="5">
        <f t="shared" si="118"/>
        <v>4.3613178294572952E-7</v>
      </c>
      <c r="K546" s="5">
        <f t="shared" si="119"/>
        <v>5.9919419027788725E-4</v>
      </c>
      <c r="L546" s="5">
        <f t="shared" si="113"/>
        <v>9.0113818056919798E-10</v>
      </c>
      <c r="M546" s="6">
        <f t="shared" si="111"/>
        <v>6.244188225992462E-6</v>
      </c>
      <c r="N546">
        <f t="shared" si="112"/>
        <v>2.5799999999999998E-4</v>
      </c>
      <c r="O546">
        <f t="shared" si="120"/>
        <v>0.321648229848086</v>
      </c>
      <c r="P546">
        <f t="shared" si="114"/>
        <v>2.519016899061997</v>
      </c>
      <c r="Q546">
        <f t="shared" si="115"/>
        <v>0.24093450017612741</v>
      </c>
      <c r="R546">
        <f t="shared" si="116"/>
        <v>0.24093450017612739</v>
      </c>
    </row>
    <row r="547" spans="6:18">
      <c r="F547">
        <f t="shared" si="121"/>
        <v>54.500000000000504</v>
      </c>
      <c r="G547">
        <f t="shared" si="109"/>
        <v>322.2268495642536</v>
      </c>
      <c r="H547">
        <f t="shared" si="117"/>
        <v>3.2164822984808596</v>
      </c>
      <c r="I547" s="4">
        <f t="shared" si="110"/>
        <v>3.1E-6</v>
      </c>
      <c r="J547" s="5">
        <f t="shared" si="118"/>
        <v>4.3613178294572952E-7</v>
      </c>
      <c r="K547" s="5">
        <f t="shared" si="119"/>
        <v>5.9950419027788725E-4</v>
      </c>
      <c r="L547" s="5">
        <f t="shared" si="113"/>
        <v>9.0253754687732682E-10</v>
      </c>
      <c r="M547" s="6">
        <f t="shared" si="111"/>
        <v>6.2506509023980946E-6</v>
      </c>
      <c r="N547">
        <f t="shared" si="112"/>
        <v>2.5799999999999998E-4</v>
      </c>
      <c r="O547">
        <f t="shared" si="120"/>
        <v>0.321648229848086</v>
      </c>
      <c r="P547">
        <f t="shared" si="114"/>
        <v>2.5192524810939561</v>
      </c>
      <c r="Q547">
        <f t="shared" si="115"/>
        <v>0.24085312002570297</v>
      </c>
      <c r="R547">
        <f t="shared" si="116"/>
        <v>0.24085312002570294</v>
      </c>
    </row>
    <row r="548" spans="6:18">
      <c r="F548">
        <f t="shared" si="121"/>
        <v>54.600000000000506</v>
      </c>
      <c r="G548">
        <f t="shared" si="109"/>
        <v>322.2268495642536</v>
      </c>
      <c r="H548">
        <f t="shared" si="117"/>
        <v>3.2164822984808596</v>
      </c>
      <c r="I548" s="4">
        <f t="shared" si="110"/>
        <v>3.1E-6</v>
      </c>
      <c r="J548" s="5">
        <f t="shared" si="118"/>
        <v>4.3613178294572952E-7</v>
      </c>
      <c r="K548" s="5">
        <f t="shared" si="119"/>
        <v>5.9981419027788725E-4</v>
      </c>
      <c r="L548" s="5">
        <f t="shared" si="113"/>
        <v>9.0393836114180715E-10</v>
      </c>
      <c r="M548" s="6">
        <f t="shared" si="111"/>
        <v>6.2571169214789443E-6</v>
      </c>
      <c r="N548">
        <f t="shared" si="112"/>
        <v>2.5799999999999998E-4</v>
      </c>
      <c r="O548">
        <f t="shared" si="120"/>
        <v>0.321648229848086</v>
      </c>
      <c r="P548">
        <f t="shared" si="114"/>
        <v>2.5194875758537254</v>
      </c>
      <c r="Q548">
        <f t="shared" si="115"/>
        <v>0.24077190820001781</v>
      </c>
      <c r="R548">
        <f t="shared" si="116"/>
        <v>0.24077190820001779</v>
      </c>
    </row>
    <row r="549" spans="6:18">
      <c r="F549">
        <f t="shared" si="121"/>
        <v>54.700000000000507</v>
      </c>
      <c r="G549">
        <f t="shared" si="109"/>
        <v>322.2268495642536</v>
      </c>
      <c r="H549">
        <f t="shared" si="117"/>
        <v>3.2164822984808596</v>
      </c>
      <c r="I549" s="4">
        <f t="shared" si="110"/>
        <v>3.1E-6</v>
      </c>
      <c r="J549" s="5">
        <f t="shared" si="118"/>
        <v>4.3613178294572952E-7</v>
      </c>
      <c r="K549" s="5">
        <f t="shared" si="119"/>
        <v>6.0012419027788725E-4</v>
      </c>
      <c r="L549" s="5">
        <f t="shared" si="113"/>
        <v>9.0534062411136875E-10</v>
      </c>
      <c r="M549" s="6">
        <f t="shared" si="111"/>
        <v>6.2635862832350143E-6</v>
      </c>
      <c r="N549">
        <f t="shared" si="112"/>
        <v>2.5799999999999998E-4</v>
      </c>
      <c r="O549">
        <f t="shared" si="120"/>
        <v>0.321648229848086</v>
      </c>
      <c r="P549">
        <f t="shared" si="114"/>
        <v>2.5197221846004809</v>
      </c>
      <c r="Q549">
        <f t="shared" si="115"/>
        <v>0.24069086426409833</v>
      </c>
      <c r="R549">
        <f t="shared" si="116"/>
        <v>0.2406908642640983</v>
      </c>
    </row>
    <row r="550" spans="6:18">
      <c r="F550">
        <f t="shared" si="121"/>
        <v>54.800000000000509</v>
      </c>
      <c r="G550">
        <f t="shared" si="109"/>
        <v>322.2268495642536</v>
      </c>
      <c r="H550">
        <f t="shared" si="117"/>
        <v>3.2164822984808596</v>
      </c>
      <c r="I550" s="4">
        <f t="shared" si="110"/>
        <v>3.1E-6</v>
      </c>
      <c r="J550" s="5">
        <f t="shared" si="118"/>
        <v>4.3613178294572952E-7</v>
      </c>
      <c r="K550" s="5">
        <f t="shared" si="119"/>
        <v>6.0043419027788726E-4</v>
      </c>
      <c r="L550" s="5">
        <f t="shared" si="113"/>
        <v>9.0674433653474097E-10</v>
      </c>
      <c r="M550" s="6">
        <f t="shared" si="111"/>
        <v>6.270058987666304E-6</v>
      </c>
      <c r="N550">
        <f t="shared" si="112"/>
        <v>2.5799999999999998E-4</v>
      </c>
      <c r="O550">
        <f t="shared" si="120"/>
        <v>0.321648229848086</v>
      </c>
      <c r="P550">
        <f t="shared" si="114"/>
        <v>2.5199563085894976</v>
      </c>
      <c r="Q550">
        <f t="shared" si="115"/>
        <v>0.24060998778431905</v>
      </c>
      <c r="R550">
        <f t="shared" si="116"/>
        <v>0.240609987784319</v>
      </c>
    </row>
    <row r="551" spans="6:18">
      <c r="F551">
        <f t="shared" si="121"/>
        <v>54.90000000000051</v>
      </c>
      <c r="G551">
        <f t="shared" si="109"/>
        <v>322.2268495642536</v>
      </c>
      <c r="H551">
        <f t="shared" si="117"/>
        <v>3.2164822984808596</v>
      </c>
      <c r="I551" s="4">
        <f t="shared" si="110"/>
        <v>3.1E-6</v>
      </c>
      <c r="J551" s="5">
        <f t="shared" si="118"/>
        <v>4.3613178294572952E-7</v>
      </c>
      <c r="K551" s="5">
        <f t="shared" si="119"/>
        <v>6.0074419027788726E-4</v>
      </c>
      <c r="L551" s="5">
        <f t="shared" si="113"/>
        <v>9.0814949916065317E-10</v>
      </c>
      <c r="M551" s="6">
        <f t="shared" si="111"/>
        <v>6.2765350347728106E-6</v>
      </c>
      <c r="N551">
        <f t="shared" si="112"/>
        <v>2.5799999999999998E-4</v>
      </c>
      <c r="O551">
        <f t="shared" si="120"/>
        <v>0.321648229848086</v>
      </c>
      <c r="P551">
        <f t="shared" si="114"/>
        <v>2.5201899490721593</v>
      </c>
      <c r="Q551">
        <f t="shared" si="115"/>
        <v>0.24052927832839774</v>
      </c>
      <c r="R551">
        <f t="shared" si="116"/>
        <v>0.24052927832839768</v>
      </c>
    </row>
    <row r="552" spans="6:18">
      <c r="F552">
        <f t="shared" si="121"/>
        <v>55.000000000000512</v>
      </c>
      <c r="G552">
        <f t="shared" si="109"/>
        <v>322.2268495642536</v>
      </c>
      <c r="H552">
        <f t="shared" si="117"/>
        <v>3.2164822984808596</v>
      </c>
      <c r="I552" s="4">
        <f t="shared" si="110"/>
        <v>3.1E-6</v>
      </c>
      <c r="J552" s="5">
        <f t="shared" si="118"/>
        <v>4.3613178294572952E-7</v>
      </c>
      <c r="K552" s="5">
        <f t="shared" si="119"/>
        <v>6.0105419027788726E-4</v>
      </c>
      <c r="L552" s="5">
        <f t="shared" si="113"/>
        <v>9.0955611273783522E-10</v>
      </c>
      <c r="M552" s="6">
        <f t="shared" si="111"/>
        <v>6.2830144245545377E-6</v>
      </c>
      <c r="N552">
        <f t="shared" si="112"/>
        <v>2.5799999999999998E-4</v>
      </c>
      <c r="O552">
        <f t="shared" si="120"/>
        <v>0.321648229848086</v>
      </c>
      <c r="P552">
        <f t="shared" si="114"/>
        <v>2.5204231072959775</v>
      </c>
      <c r="Q552">
        <f t="shared" si="115"/>
        <v>0.24044873546539061</v>
      </c>
      <c r="R552">
        <f t="shared" si="116"/>
        <v>0.24044873546539056</v>
      </c>
    </row>
    <row r="553" spans="6:18">
      <c r="F553">
        <f t="shared" si="121"/>
        <v>55.100000000000513</v>
      </c>
      <c r="G553">
        <f t="shared" si="109"/>
        <v>322.2268495642536</v>
      </c>
      <c r="H553">
        <f t="shared" si="117"/>
        <v>3.2164822984808596</v>
      </c>
      <c r="I553" s="4">
        <f t="shared" si="110"/>
        <v>3.1E-6</v>
      </c>
      <c r="J553" s="5">
        <f t="shared" si="118"/>
        <v>4.3613178294572952E-7</v>
      </c>
      <c r="K553" s="5">
        <f t="shared" si="119"/>
        <v>6.0136419027788726E-4</v>
      </c>
      <c r="L553" s="5">
        <f t="shared" si="113"/>
        <v>9.1096417801501606E-10</v>
      </c>
      <c r="M553" s="6">
        <f t="shared" si="111"/>
        <v>6.2894971570114826E-6</v>
      </c>
      <c r="N553">
        <f t="shared" si="112"/>
        <v>2.5799999999999998E-4</v>
      </c>
      <c r="O553">
        <f t="shared" si="120"/>
        <v>0.321648229848086</v>
      </c>
      <c r="P553">
        <f t="shared" si="114"/>
        <v>2.5206557845046023</v>
      </c>
      <c r="Q553">
        <f t="shared" si="115"/>
        <v>0.24036835876568749</v>
      </c>
      <c r="R553">
        <f t="shared" si="116"/>
        <v>0.24036835876568743</v>
      </c>
    </row>
    <row r="554" spans="6:18">
      <c r="F554">
        <f t="shared" si="121"/>
        <v>55.200000000000514</v>
      </c>
      <c r="G554">
        <f t="shared" si="109"/>
        <v>322.2268495642536</v>
      </c>
      <c r="H554">
        <f t="shared" si="117"/>
        <v>3.2164822984808596</v>
      </c>
      <c r="I554" s="4">
        <f t="shared" si="110"/>
        <v>3.1E-6</v>
      </c>
      <c r="J554" s="5">
        <f t="shared" si="118"/>
        <v>4.3613178294572952E-7</v>
      </c>
      <c r="K554" s="5">
        <f t="shared" si="119"/>
        <v>6.0167419027788726E-4</v>
      </c>
      <c r="L554" s="5">
        <f t="shared" si="113"/>
        <v>9.1237369574092578E-10</v>
      </c>
      <c r="M554" s="6">
        <f t="shared" si="111"/>
        <v>6.2959832321436472E-6</v>
      </c>
      <c r="N554">
        <f t="shared" si="112"/>
        <v>2.5799999999999998E-4</v>
      </c>
      <c r="O554">
        <f t="shared" si="120"/>
        <v>0.321648229848086</v>
      </c>
      <c r="P554">
        <f t="shared" si="114"/>
        <v>2.5208879819378378</v>
      </c>
      <c r="Q554">
        <f t="shared" si="115"/>
        <v>0.24028814780100691</v>
      </c>
      <c r="R554">
        <f t="shared" si="116"/>
        <v>0.24028814780100685</v>
      </c>
    </row>
    <row r="555" spans="6:18">
      <c r="F555">
        <f t="shared" si="121"/>
        <v>55.300000000000516</v>
      </c>
      <c r="G555">
        <f t="shared" si="109"/>
        <v>322.2268495642536</v>
      </c>
      <c r="H555">
        <f t="shared" si="117"/>
        <v>3.2164822984808596</v>
      </c>
      <c r="I555" s="4">
        <f t="shared" si="110"/>
        <v>3.1E-6</v>
      </c>
      <c r="J555" s="5">
        <f t="shared" si="118"/>
        <v>4.3613178294572952E-7</v>
      </c>
      <c r="K555" s="5">
        <f t="shared" si="119"/>
        <v>6.0198419027788727E-4</v>
      </c>
      <c r="L555" s="5">
        <f t="shared" si="113"/>
        <v>9.1378466666429331E-10</v>
      </c>
      <c r="M555" s="6">
        <f t="shared" si="111"/>
        <v>6.3024726499510287E-6</v>
      </c>
      <c r="N555">
        <f t="shared" si="112"/>
        <v>2.5799999999999998E-4</v>
      </c>
      <c r="O555">
        <f t="shared" si="120"/>
        <v>0.321648229848086</v>
      </c>
      <c r="P555">
        <f t="shared" si="114"/>
        <v>2.5211197008316546</v>
      </c>
      <c r="Q555">
        <f t="shared" si="115"/>
        <v>0.24020810214439139</v>
      </c>
      <c r="R555">
        <f t="shared" si="116"/>
        <v>0.24020810214439134</v>
      </c>
    </row>
    <row r="556" spans="6:18">
      <c r="F556">
        <f t="shared" si="121"/>
        <v>55.400000000000517</v>
      </c>
      <c r="G556">
        <f t="shared" si="109"/>
        <v>322.2268495642536</v>
      </c>
      <c r="H556">
        <f t="shared" si="117"/>
        <v>3.2164822984808596</v>
      </c>
      <c r="I556" s="4">
        <f t="shared" si="110"/>
        <v>3.1E-6</v>
      </c>
      <c r="J556" s="5">
        <f t="shared" si="118"/>
        <v>4.3613178294572952E-7</v>
      </c>
      <c r="K556" s="5">
        <f t="shared" si="119"/>
        <v>6.0229419027788727E-4</v>
      </c>
      <c r="L556" s="5">
        <f t="shared" si="113"/>
        <v>9.1519709153384873E-10</v>
      </c>
      <c r="M556" s="6">
        <f t="shared" si="111"/>
        <v>6.3089654104336315E-6</v>
      </c>
      <c r="N556">
        <f t="shared" si="112"/>
        <v>2.5799999999999998E-4</v>
      </c>
      <c r="O556">
        <f t="shared" si="120"/>
        <v>0.321648229848086</v>
      </c>
      <c r="P556">
        <f t="shared" si="114"/>
        <v>2.5213509424182048</v>
      </c>
      <c r="Q556">
        <f t="shared" si="115"/>
        <v>0.2401282213702027</v>
      </c>
      <c r="R556">
        <f t="shared" si="116"/>
        <v>0.24012822137020265</v>
      </c>
    </row>
    <row r="557" spans="6:18">
      <c r="F557">
        <f t="shared" si="121"/>
        <v>55.500000000000519</v>
      </c>
      <c r="G557">
        <f t="shared" si="109"/>
        <v>322.2268495642536</v>
      </c>
      <c r="H557">
        <f t="shared" si="117"/>
        <v>3.2164822984808596</v>
      </c>
      <c r="I557" s="4">
        <f t="shared" si="110"/>
        <v>3.1E-6</v>
      </c>
      <c r="J557" s="5">
        <f t="shared" si="118"/>
        <v>4.3613178294572952E-7</v>
      </c>
      <c r="K557" s="5">
        <f t="shared" si="119"/>
        <v>6.0260419027788727E-4</v>
      </c>
      <c r="L557" s="5">
        <f t="shared" si="113"/>
        <v>9.1661097109832099E-10</v>
      </c>
      <c r="M557" s="6">
        <f t="shared" si="111"/>
        <v>6.3154615135914513E-6</v>
      </c>
      <c r="N557">
        <f t="shared" si="112"/>
        <v>2.5799999999999998E-4</v>
      </c>
      <c r="O557">
        <f t="shared" si="120"/>
        <v>0.321648229848086</v>
      </c>
      <c r="P557">
        <f t="shared" si="114"/>
        <v>2.5215817079258351</v>
      </c>
      <c r="Q557">
        <f t="shared" si="115"/>
        <v>0.24004850505411704</v>
      </c>
      <c r="R557">
        <f t="shared" si="116"/>
        <v>0.24004850505411698</v>
      </c>
    </row>
    <row r="558" spans="6:18">
      <c r="F558">
        <f t="shared" si="121"/>
        <v>55.60000000000052</v>
      </c>
      <c r="G558">
        <f t="shared" si="109"/>
        <v>322.2268495642536</v>
      </c>
      <c r="H558">
        <f t="shared" si="117"/>
        <v>3.2164822984808596</v>
      </c>
      <c r="I558" s="4">
        <f t="shared" si="110"/>
        <v>3.1E-6</v>
      </c>
      <c r="J558" s="5">
        <f t="shared" si="118"/>
        <v>4.3613178294572952E-7</v>
      </c>
      <c r="K558" s="5">
        <f t="shared" si="119"/>
        <v>6.0291419027788727E-4</v>
      </c>
      <c r="L558" s="5">
        <f t="shared" si="113"/>
        <v>9.1802630610643985E-10</v>
      </c>
      <c r="M558" s="6">
        <f t="shared" si="111"/>
        <v>6.3219609594244899E-6</v>
      </c>
      <c r="N558">
        <f t="shared" si="112"/>
        <v>2.5799999999999998E-4</v>
      </c>
      <c r="O558">
        <f t="shared" si="120"/>
        <v>0.321648229848086</v>
      </c>
      <c r="P558">
        <f t="shared" si="114"/>
        <v>2.5218119985791021</v>
      </c>
      <c r="Q558">
        <f t="shared" si="115"/>
        <v>0.23996895277312033</v>
      </c>
      <c r="R558">
        <f t="shared" si="116"/>
        <v>0.23996895277312025</v>
      </c>
    </row>
    <row r="559" spans="6:18">
      <c r="F559">
        <f t="shared" si="121"/>
        <v>55.700000000000522</v>
      </c>
      <c r="G559">
        <f t="shared" si="109"/>
        <v>322.2268495642536</v>
      </c>
      <c r="H559">
        <f t="shared" si="117"/>
        <v>3.2164822984808596</v>
      </c>
      <c r="I559" s="4">
        <f t="shared" si="110"/>
        <v>3.1E-6</v>
      </c>
      <c r="J559" s="5">
        <f t="shared" si="118"/>
        <v>4.3613178294572952E-7</v>
      </c>
      <c r="K559" s="5">
        <f t="shared" si="119"/>
        <v>6.0322419027788727E-4</v>
      </c>
      <c r="L559" s="5">
        <f t="shared" si="113"/>
        <v>9.1944309730693499E-10</v>
      </c>
      <c r="M559" s="6">
        <f t="shared" si="111"/>
        <v>6.3284637479327488E-6</v>
      </c>
      <c r="N559">
        <f t="shared" si="112"/>
        <v>2.5799999999999998E-4</v>
      </c>
      <c r="O559">
        <f t="shared" si="120"/>
        <v>0.321648229848086</v>
      </c>
      <c r="P559">
        <f t="shared" si="114"/>
        <v>2.5220418155987825</v>
      </c>
      <c r="Q559">
        <f t="shared" si="115"/>
        <v>0.23988956410550347</v>
      </c>
      <c r="R559">
        <f t="shared" si="116"/>
        <v>0.23988956410550338</v>
      </c>
    </row>
    <row r="560" spans="6:18">
      <c r="F560">
        <f t="shared" si="121"/>
        <v>55.800000000000523</v>
      </c>
      <c r="G560">
        <f t="shared" si="109"/>
        <v>322.2268495642536</v>
      </c>
      <c r="H560">
        <f t="shared" si="117"/>
        <v>3.2164822984808596</v>
      </c>
      <c r="I560" s="4">
        <f t="shared" si="110"/>
        <v>3.1E-6</v>
      </c>
      <c r="J560" s="5">
        <f t="shared" si="118"/>
        <v>4.3613178294572952E-7</v>
      </c>
      <c r="K560" s="5">
        <f t="shared" si="119"/>
        <v>6.0353419027788728E-4</v>
      </c>
      <c r="L560" s="5">
        <f t="shared" si="113"/>
        <v>9.2086134544853544E-10</v>
      </c>
      <c r="M560" s="6">
        <f t="shared" si="111"/>
        <v>6.3349698791162256E-6</v>
      </c>
      <c r="N560">
        <f t="shared" si="112"/>
        <v>2.5799999999999998E-4</v>
      </c>
      <c r="O560">
        <f t="shared" si="120"/>
        <v>0.321648229848086</v>
      </c>
      <c r="P560">
        <f t="shared" si="114"/>
        <v>2.5222711602018908</v>
      </c>
      <c r="Q560">
        <f t="shared" si="115"/>
        <v>0.23981033863085768</v>
      </c>
      <c r="R560">
        <f t="shared" si="116"/>
        <v>0.2398103386308576</v>
      </c>
    </row>
    <row r="561" spans="6:18">
      <c r="F561">
        <f t="shared" si="121"/>
        <v>55.900000000000524</v>
      </c>
      <c r="G561">
        <f t="shared" si="109"/>
        <v>322.2268495642536</v>
      </c>
      <c r="H561">
        <f t="shared" si="117"/>
        <v>3.2164822984808596</v>
      </c>
      <c r="I561" s="4">
        <f t="shared" si="110"/>
        <v>3.1E-6</v>
      </c>
      <c r="J561" s="5">
        <f t="shared" si="118"/>
        <v>4.3613178294572952E-7</v>
      </c>
      <c r="K561" s="5">
        <f t="shared" si="119"/>
        <v>6.0384419027788728E-4</v>
      </c>
      <c r="L561" s="5">
        <f t="shared" si="113"/>
        <v>9.2228105127997097E-10</v>
      </c>
      <c r="M561" s="6">
        <f t="shared" si="111"/>
        <v>6.3414793529749203E-6</v>
      </c>
      <c r="N561">
        <f t="shared" si="112"/>
        <v>2.5799999999999998E-4</v>
      </c>
      <c r="O561">
        <f t="shared" si="120"/>
        <v>0.321648229848086</v>
      </c>
      <c r="P561">
        <f t="shared" si="114"/>
        <v>2.5225000336016894</v>
      </c>
      <c r="Q561">
        <f t="shared" si="115"/>
        <v>0.23973127593006985</v>
      </c>
      <c r="R561">
        <f t="shared" si="116"/>
        <v>0.23973127593006976</v>
      </c>
    </row>
    <row r="562" spans="6:18">
      <c r="F562">
        <f t="shared" si="121"/>
        <v>56.000000000000526</v>
      </c>
      <c r="G562">
        <f t="shared" si="109"/>
        <v>322.2268495642536</v>
      </c>
      <c r="H562">
        <f t="shared" si="117"/>
        <v>3.2164822984808596</v>
      </c>
      <c r="I562" s="4">
        <f t="shared" si="110"/>
        <v>3.1E-6</v>
      </c>
      <c r="J562" s="5">
        <f t="shared" si="118"/>
        <v>4.3613178294572952E-7</v>
      </c>
      <c r="K562" s="5">
        <f t="shared" si="119"/>
        <v>6.0415419027788728E-4</v>
      </c>
      <c r="L562" s="5">
        <f t="shared" si="113"/>
        <v>9.2370221554997106E-10</v>
      </c>
      <c r="M562" s="6">
        <f t="shared" si="111"/>
        <v>6.3479921695088346E-6</v>
      </c>
      <c r="N562">
        <f t="shared" si="112"/>
        <v>2.5799999999999998E-4</v>
      </c>
      <c r="O562">
        <f t="shared" si="120"/>
        <v>0.321648229848086</v>
      </c>
      <c r="P562">
        <f t="shared" si="114"/>
        <v>2.5227284370077045</v>
      </c>
      <c r="Q562">
        <f t="shared" si="115"/>
        <v>0.23965237558531782</v>
      </c>
      <c r="R562">
        <f t="shared" si="116"/>
        <v>0.23965237558531774</v>
      </c>
    </row>
    <row r="563" spans="6:18">
      <c r="F563">
        <f t="shared" si="121"/>
        <v>56.100000000000527</v>
      </c>
      <c r="G563">
        <f t="shared" si="109"/>
        <v>322.2268495642536</v>
      </c>
      <c r="H563">
        <f t="shared" si="117"/>
        <v>3.2164822984808596</v>
      </c>
      <c r="I563" s="4">
        <f t="shared" si="110"/>
        <v>3.1E-6</v>
      </c>
      <c r="J563" s="5">
        <f t="shared" si="118"/>
        <v>4.3613178294572952E-7</v>
      </c>
      <c r="K563" s="5">
        <f t="shared" si="119"/>
        <v>6.0446419027788728E-4</v>
      </c>
      <c r="L563" s="5">
        <f t="shared" si="113"/>
        <v>9.2512483900726514E-10</v>
      </c>
      <c r="M563" s="6">
        <f t="shared" si="111"/>
        <v>6.3545083287179676E-6</v>
      </c>
      <c r="N563">
        <f t="shared" si="112"/>
        <v>2.5799999999999998E-4</v>
      </c>
      <c r="O563">
        <f t="shared" si="120"/>
        <v>0.321648229848086</v>
      </c>
      <c r="P563">
        <f t="shared" si="114"/>
        <v>2.5229563716257379</v>
      </c>
      <c r="Q563">
        <f t="shared" si="115"/>
        <v>0.2395736371800658</v>
      </c>
      <c r="R563">
        <f t="shared" si="116"/>
        <v>0.23957363718006572</v>
      </c>
    </row>
    <row r="564" spans="6:18">
      <c r="F564">
        <f t="shared" si="121"/>
        <v>56.200000000000529</v>
      </c>
      <c r="G564">
        <f t="shared" si="109"/>
        <v>322.2268495642536</v>
      </c>
      <c r="H564">
        <f t="shared" si="117"/>
        <v>3.2164822984808596</v>
      </c>
      <c r="I564" s="4">
        <f t="shared" si="110"/>
        <v>3.1E-6</v>
      </c>
      <c r="J564" s="5">
        <f t="shared" si="118"/>
        <v>4.3613178294572952E-7</v>
      </c>
      <c r="K564" s="5">
        <f t="shared" si="119"/>
        <v>6.0477419027788728E-4</v>
      </c>
      <c r="L564" s="5">
        <f t="shared" si="113"/>
        <v>9.2654892240058279E-10</v>
      </c>
      <c r="M564" s="6">
        <f t="shared" si="111"/>
        <v>6.3610278306023193E-6</v>
      </c>
      <c r="N564">
        <f t="shared" si="112"/>
        <v>2.5799999999999998E-4</v>
      </c>
      <c r="O564">
        <f t="shared" si="120"/>
        <v>0.321648229848086</v>
      </c>
      <c r="P564">
        <f t="shared" si="114"/>
        <v>2.5231838386578818</v>
      </c>
      <c r="Q564">
        <f t="shared" si="115"/>
        <v>0.2394950602990597</v>
      </c>
      <c r="R564">
        <f t="shared" si="116"/>
        <v>0.23949506029905959</v>
      </c>
    </row>
    <row r="565" spans="6:18">
      <c r="F565">
        <f t="shared" si="121"/>
        <v>56.30000000000053</v>
      </c>
      <c r="G565">
        <f t="shared" si="109"/>
        <v>322.2268495642536</v>
      </c>
      <c r="H565">
        <f t="shared" si="117"/>
        <v>3.2164822984808596</v>
      </c>
      <c r="I565" s="4">
        <f t="shared" si="110"/>
        <v>3.1E-6</v>
      </c>
      <c r="J565" s="5">
        <f t="shared" si="118"/>
        <v>4.3613178294572952E-7</v>
      </c>
      <c r="K565" s="5">
        <f t="shared" si="119"/>
        <v>6.0508419027788729E-4</v>
      </c>
      <c r="L565" s="5">
        <f t="shared" si="113"/>
        <v>9.2797446647865347E-10</v>
      </c>
      <c r="M565" s="6">
        <f t="shared" si="111"/>
        <v>6.3675506751618897E-6</v>
      </c>
      <c r="N565">
        <f t="shared" si="112"/>
        <v>2.5799999999999998E-4</v>
      </c>
      <c r="O565">
        <f t="shared" si="120"/>
        <v>0.321648229848086</v>
      </c>
      <c r="P565">
        <f t="shared" si="114"/>
        <v>2.5234108393025294</v>
      </c>
      <c r="Q565">
        <f t="shared" si="115"/>
        <v>0.23941664452832254</v>
      </c>
      <c r="R565">
        <f t="shared" si="116"/>
        <v>0.23941664452832243</v>
      </c>
    </row>
    <row r="566" spans="6:18">
      <c r="F566">
        <f t="shared" si="121"/>
        <v>56.400000000000531</v>
      </c>
      <c r="G566">
        <f t="shared" si="109"/>
        <v>322.2268495642536</v>
      </c>
      <c r="H566">
        <f t="shared" si="117"/>
        <v>3.2164822984808596</v>
      </c>
      <c r="I566" s="4">
        <f t="shared" si="110"/>
        <v>3.1E-6</v>
      </c>
      <c r="J566" s="5">
        <f t="shared" si="118"/>
        <v>4.3613178294572952E-7</v>
      </c>
      <c r="K566" s="5">
        <f t="shared" si="119"/>
        <v>6.0539419027788729E-4</v>
      </c>
      <c r="L566" s="5">
        <f t="shared" si="113"/>
        <v>9.2940147199020684E-10</v>
      </c>
      <c r="M566" s="6">
        <f t="shared" si="111"/>
        <v>6.3740768623966806E-6</v>
      </c>
      <c r="N566">
        <f t="shared" si="112"/>
        <v>2.5799999999999998E-4</v>
      </c>
      <c r="O566">
        <f t="shared" si="120"/>
        <v>0.321648229848086</v>
      </c>
      <c r="P566">
        <f t="shared" si="114"/>
        <v>2.5236373747543932</v>
      </c>
      <c r="Q566">
        <f t="shared" si="115"/>
        <v>0.2393383894551499</v>
      </c>
      <c r="R566">
        <f t="shared" si="116"/>
        <v>0.23933838945514979</v>
      </c>
    </row>
    <row r="567" spans="6:18">
      <c r="F567">
        <f t="shared" si="121"/>
        <v>56.500000000000533</v>
      </c>
      <c r="G567">
        <f t="shared" si="109"/>
        <v>322.2268495642536</v>
      </c>
      <c r="H567">
        <f t="shared" si="117"/>
        <v>3.2164822984808596</v>
      </c>
      <c r="I567" s="4">
        <f t="shared" si="110"/>
        <v>3.1E-6</v>
      </c>
      <c r="J567" s="5">
        <f t="shared" si="118"/>
        <v>4.3613178294572952E-7</v>
      </c>
      <c r="K567" s="5">
        <f t="shared" si="119"/>
        <v>6.0570419027788729E-4</v>
      </c>
      <c r="L567" s="5">
        <f t="shared" si="113"/>
        <v>9.3082993968397195E-10</v>
      </c>
      <c r="M567" s="6">
        <f t="shared" si="111"/>
        <v>6.3806063923066876E-6</v>
      </c>
      <c r="N567">
        <f t="shared" si="112"/>
        <v>2.5799999999999998E-4</v>
      </c>
      <c r="O567">
        <f t="shared" si="120"/>
        <v>0.321648229848086</v>
      </c>
      <c r="P567">
        <f t="shared" si="114"/>
        <v>2.5238634462045124</v>
      </c>
      <c r="Q567">
        <f t="shared" si="115"/>
        <v>0.23926029466810536</v>
      </c>
      <c r="R567">
        <f t="shared" si="116"/>
        <v>0.23926029466810525</v>
      </c>
    </row>
    <row r="568" spans="6:18">
      <c r="F568">
        <f t="shared" si="121"/>
        <v>56.600000000000534</v>
      </c>
      <c r="G568">
        <f t="shared" si="109"/>
        <v>322.2268495642536</v>
      </c>
      <c r="H568">
        <f t="shared" si="117"/>
        <v>3.2164822984808596</v>
      </c>
      <c r="I568" s="4">
        <f t="shared" si="110"/>
        <v>3.1E-6</v>
      </c>
      <c r="J568" s="5">
        <f t="shared" si="118"/>
        <v>4.3613178294572952E-7</v>
      </c>
      <c r="K568" s="5">
        <f t="shared" si="119"/>
        <v>6.0601419027788729E-4</v>
      </c>
      <c r="L568" s="5">
        <f t="shared" si="113"/>
        <v>9.3225987030867866E-10</v>
      </c>
      <c r="M568" s="6">
        <f t="shared" si="111"/>
        <v>6.387139264891915E-6</v>
      </c>
      <c r="N568">
        <f t="shared" si="112"/>
        <v>2.5799999999999998E-4</v>
      </c>
      <c r="O568">
        <f t="shared" si="120"/>
        <v>0.321648229848086</v>
      </c>
      <c r="P568">
        <f t="shared" si="114"/>
        <v>2.5240890548402697</v>
      </c>
      <c r="Q568">
        <f t="shared" si="115"/>
        <v>0.23918235975701593</v>
      </c>
      <c r="R568">
        <f t="shared" si="116"/>
        <v>0.23918235975701582</v>
      </c>
    </row>
    <row r="569" spans="6:18">
      <c r="F569">
        <f t="shared" si="121"/>
        <v>56.700000000000536</v>
      </c>
      <c r="G569">
        <f t="shared" si="109"/>
        <v>322.2268495642536</v>
      </c>
      <c r="H569">
        <f t="shared" si="117"/>
        <v>3.2164822984808596</v>
      </c>
      <c r="I569" s="4">
        <f t="shared" si="110"/>
        <v>3.1E-6</v>
      </c>
      <c r="J569" s="5">
        <f t="shared" si="118"/>
        <v>4.3613178294572952E-7</v>
      </c>
      <c r="K569" s="5">
        <f t="shared" si="119"/>
        <v>6.063241902778873E-4</v>
      </c>
      <c r="L569" s="5">
        <f t="shared" si="113"/>
        <v>9.3369126461305655E-10</v>
      </c>
      <c r="M569" s="6">
        <f t="shared" si="111"/>
        <v>6.3936754801523612E-6</v>
      </c>
      <c r="N569">
        <f t="shared" si="112"/>
        <v>2.5799999999999998E-4</v>
      </c>
      <c r="O569">
        <f t="shared" si="120"/>
        <v>0.321648229848086</v>
      </c>
      <c r="P569">
        <f t="shared" si="114"/>
        <v>2.5243142018454039</v>
      </c>
      <c r="Q569">
        <f t="shared" si="115"/>
        <v>0.23910458431296755</v>
      </c>
      <c r="R569">
        <f t="shared" si="116"/>
        <v>0.23910458431296744</v>
      </c>
    </row>
    <row r="570" spans="6:18">
      <c r="F570">
        <f t="shared" si="121"/>
        <v>56.800000000000537</v>
      </c>
      <c r="G570">
        <f t="shared" si="109"/>
        <v>322.2268495642536</v>
      </c>
      <c r="H570">
        <f t="shared" si="117"/>
        <v>3.2164822984808596</v>
      </c>
      <c r="I570" s="4">
        <f t="shared" si="110"/>
        <v>3.1E-6</v>
      </c>
      <c r="J570" s="5">
        <f t="shared" si="118"/>
        <v>4.3613178294572952E-7</v>
      </c>
      <c r="K570" s="5">
        <f t="shared" si="119"/>
        <v>6.066341902778873E-4</v>
      </c>
      <c r="L570" s="5">
        <f t="shared" si="113"/>
        <v>9.3512412334583466E-10</v>
      </c>
      <c r="M570" s="6">
        <f t="shared" si="111"/>
        <v>6.4002150380880261E-6</v>
      </c>
      <c r="N570">
        <f t="shared" si="112"/>
        <v>2.5799999999999998E-4</v>
      </c>
      <c r="O570">
        <f t="shared" si="120"/>
        <v>0.321648229848086</v>
      </c>
      <c r="P570">
        <f t="shared" si="114"/>
        <v>2.5245388884000226</v>
      </c>
      <c r="Q570">
        <f t="shared" si="115"/>
        <v>0.23902696792830053</v>
      </c>
      <c r="R570">
        <f t="shared" si="116"/>
        <v>0.23902696792830042</v>
      </c>
    </row>
    <row r="571" spans="6:18">
      <c r="F571">
        <f t="shared" si="121"/>
        <v>56.900000000000539</v>
      </c>
      <c r="G571">
        <f t="shared" si="109"/>
        <v>322.2268495642536</v>
      </c>
      <c r="H571">
        <f t="shared" si="117"/>
        <v>3.2164822984808596</v>
      </c>
      <c r="I571" s="4">
        <f t="shared" si="110"/>
        <v>3.1E-6</v>
      </c>
      <c r="J571" s="5">
        <f t="shared" si="118"/>
        <v>4.3613178294572952E-7</v>
      </c>
      <c r="K571" s="5">
        <f t="shared" si="119"/>
        <v>6.069441902778873E-4</v>
      </c>
      <c r="L571" s="5">
        <f t="shared" si="113"/>
        <v>9.3655844725574296E-10</v>
      </c>
      <c r="M571" s="6">
        <f t="shared" si="111"/>
        <v>6.4067579386989097E-6</v>
      </c>
      <c r="N571">
        <f t="shared" si="112"/>
        <v>2.5799999999999998E-4</v>
      </c>
      <c r="O571">
        <f t="shared" si="120"/>
        <v>0.321648229848086</v>
      </c>
      <c r="P571">
        <f t="shared" si="114"/>
        <v>2.5247631156806132</v>
      </c>
      <c r="Q571">
        <f t="shared" si="115"/>
        <v>0.23894951019660515</v>
      </c>
      <c r="R571">
        <f t="shared" si="116"/>
        <v>0.23894951019660504</v>
      </c>
    </row>
    <row r="572" spans="6:18">
      <c r="F572">
        <f t="shared" si="121"/>
        <v>57.00000000000054</v>
      </c>
      <c r="G572">
        <f t="shared" si="109"/>
        <v>322.2268495642536</v>
      </c>
      <c r="H572">
        <f t="shared" si="117"/>
        <v>3.2164822984808596</v>
      </c>
      <c r="I572" s="4">
        <f t="shared" si="110"/>
        <v>3.1E-6</v>
      </c>
      <c r="J572" s="5">
        <f t="shared" si="118"/>
        <v>4.3613178294572952E-7</v>
      </c>
      <c r="K572" s="5">
        <f t="shared" si="119"/>
        <v>6.072541902778873E-4</v>
      </c>
      <c r="L572" s="5">
        <f t="shared" si="113"/>
        <v>9.379942370915106E-10</v>
      </c>
      <c r="M572" s="6">
        <f t="shared" si="111"/>
        <v>6.413304181985012E-6</v>
      </c>
      <c r="N572">
        <f t="shared" si="112"/>
        <v>2.5799999999999998E-4</v>
      </c>
      <c r="O572">
        <f t="shared" si="120"/>
        <v>0.321648229848086</v>
      </c>
      <c r="P572">
        <f t="shared" si="114"/>
        <v>2.5249868848600601</v>
      </c>
      <c r="Q572">
        <f t="shared" si="115"/>
        <v>0.23887221071271716</v>
      </c>
      <c r="R572">
        <f t="shared" si="116"/>
        <v>0.23887221071271703</v>
      </c>
    </row>
    <row r="573" spans="6:18">
      <c r="F573">
        <f t="shared" si="121"/>
        <v>57.100000000000541</v>
      </c>
      <c r="G573">
        <f t="shared" si="109"/>
        <v>322.2268495642536</v>
      </c>
      <c r="H573">
        <f t="shared" si="117"/>
        <v>3.2164822984808596</v>
      </c>
      <c r="I573" s="4">
        <f t="shared" si="110"/>
        <v>3.1E-6</v>
      </c>
      <c r="J573" s="5">
        <f t="shared" si="118"/>
        <v>4.3613178294572952E-7</v>
      </c>
      <c r="K573" s="5">
        <f t="shared" si="119"/>
        <v>6.075641902778873E-4</v>
      </c>
      <c r="L573" s="5">
        <f t="shared" si="113"/>
        <v>9.3943149360186735E-10</v>
      </c>
      <c r="M573" s="6">
        <f t="shared" si="111"/>
        <v>6.419853767946333E-6</v>
      </c>
      <c r="N573">
        <f t="shared" si="112"/>
        <v>2.5799999999999998E-4</v>
      </c>
      <c r="O573">
        <f t="shared" si="120"/>
        <v>0.321648229848086</v>
      </c>
      <c r="P573">
        <f t="shared" si="114"/>
        <v>2.5252101971076537</v>
      </c>
      <c r="Q573">
        <f t="shared" si="115"/>
        <v>0.23879506907271325</v>
      </c>
      <c r="R573">
        <f t="shared" si="116"/>
        <v>0.23879506907271311</v>
      </c>
    </row>
    <row r="574" spans="6:18">
      <c r="F574">
        <f t="shared" si="121"/>
        <v>57.200000000000543</v>
      </c>
      <c r="G574">
        <f t="shared" si="109"/>
        <v>322.2268495642536</v>
      </c>
      <c r="H574">
        <f t="shared" si="117"/>
        <v>3.2164822984808596</v>
      </c>
      <c r="I574" s="4">
        <f t="shared" si="110"/>
        <v>3.1E-6</v>
      </c>
      <c r="J574" s="5">
        <f t="shared" si="118"/>
        <v>4.3613178294572952E-7</v>
      </c>
      <c r="K574" s="5">
        <f t="shared" si="119"/>
        <v>6.0787419027788731E-4</v>
      </c>
      <c r="L574" s="5">
        <f t="shared" si="113"/>
        <v>9.4087021753554236E-10</v>
      </c>
      <c r="M574" s="6">
        <f t="shared" si="111"/>
        <v>6.4264066965828719E-6</v>
      </c>
      <c r="N574">
        <f t="shared" si="112"/>
        <v>2.5799999999999998E-4</v>
      </c>
      <c r="O574">
        <f t="shared" si="120"/>
        <v>0.321648229848086</v>
      </c>
      <c r="P574">
        <f t="shared" si="114"/>
        <v>2.5254330535891047</v>
      </c>
      <c r="Q574">
        <f t="shared" si="115"/>
        <v>0.23871808487390669</v>
      </c>
      <c r="R574">
        <f t="shared" si="116"/>
        <v>0.23871808487390658</v>
      </c>
    </row>
    <row r="575" spans="6:18">
      <c r="F575">
        <f t="shared" si="121"/>
        <v>57.300000000000544</v>
      </c>
      <c r="G575">
        <f t="shared" si="109"/>
        <v>322.2268495642536</v>
      </c>
      <c r="H575">
        <f t="shared" si="117"/>
        <v>3.2164822984808596</v>
      </c>
      <c r="I575" s="4">
        <f t="shared" si="110"/>
        <v>3.1E-6</v>
      </c>
      <c r="J575" s="5">
        <f t="shared" si="118"/>
        <v>4.3613178294572952E-7</v>
      </c>
      <c r="K575" s="5">
        <f t="shared" si="119"/>
        <v>6.0818419027788731E-4</v>
      </c>
      <c r="L575" s="5">
        <f t="shared" si="113"/>
        <v>9.4231040964126562E-10</v>
      </c>
      <c r="M575" s="6">
        <f t="shared" si="111"/>
        <v>6.4329629678946312E-6</v>
      </c>
      <c r="N575">
        <f t="shared" si="112"/>
        <v>2.5799999999999998E-4</v>
      </c>
      <c r="O575">
        <f t="shared" si="120"/>
        <v>0.321648229848086</v>
      </c>
      <c r="P575">
        <f t="shared" si="114"/>
        <v>2.5256554554665587</v>
      </c>
      <c r="Q575">
        <f t="shared" si="115"/>
        <v>0.23864125771484301</v>
      </c>
      <c r="R575">
        <f t="shared" si="116"/>
        <v>0.23864125771484287</v>
      </c>
    </row>
    <row r="576" spans="6:18">
      <c r="F576">
        <f t="shared" si="121"/>
        <v>57.400000000000546</v>
      </c>
      <c r="G576">
        <f t="shared" si="109"/>
        <v>322.2268495642536</v>
      </c>
      <c r="H576">
        <f t="shared" si="117"/>
        <v>3.2164822984808596</v>
      </c>
      <c r="I576" s="4">
        <f t="shared" si="110"/>
        <v>3.1E-6</v>
      </c>
      <c r="J576" s="5">
        <f t="shared" si="118"/>
        <v>4.3613178294572952E-7</v>
      </c>
      <c r="K576" s="5">
        <f t="shared" si="119"/>
        <v>6.0849419027788731E-4</v>
      </c>
      <c r="L576" s="5">
        <f t="shared" si="113"/>
        <v>9.4375207066776605E-10</v>
      </c>
      <c r="M576" s="6">
        <f t="shared" si="111"/>
        <v>6.4395225818816076E-6</v>
      </c>
      <c r="N576">
        <f t="shared" si="112"/>
        <v>2.5799999999999998E-4</v>
      </c>
      <c r="O576">
        <f t="shared" si="120"/>
        <v>0.321648229848086</v>
      </c>
      <c r="P576">
        <f t="shared" si="114"/>
        <v>2.5258774038986052</v>
      </c>
      <c r="Q576">
        <f t="shared" si="115"/>
        <v>0.23856458719529539</v>
      </c>
      <c r="R576">
        <f t="shared" si="116"/>
        <v>0.23856458719529525</v>
      </c>
    </row>
    <row r="577" spans="6:18">
      <c r="F577">
        <f t="shared" si="121"/>
        <v>57.500000000000547</v>
      </c>
      <c r="G577">
        <f t="shared" si="109"/>
        <v>322.2268495642536</v>
      </c>
      <c r="H577">
        <f t="shared" si="117"/>
        <v>3.2164822984808596</v>
      </c>
      <c r="I577" s="4">
        <f t="shared" si="110"/>
        <v>3.1E-6</v>
      </c>
      <c r="J577" s="5">
        <f t="shared" si="118"/>
        <v>4.3613178294572952E-7</v>
      </c>
      <c r="K577" s="5">
        <f t="shared" si="119"/>
        <v>6.0880419027788731E-4</v>
      </c>
      <c r="L577" s="5">
        <f t="shared" si="113"/>
        <v>9.4519520136377363E-10</v>
      </c>
      <c r="M577" s="6">
        <f t="shared" si="111"/>
        <v>6.4460855385438043E-6</v>
      </c>
      <c r="N577">
        <f t="shared" si="112"/>
        <v>2.5799999999999998E-4</v>
      </c>
      <c r="O577">
        <f t="shared" si="120"/>
        <v>0.321648229848086</v>
      </c>
      <c r="P577">
        <f t="shared" si="114"/>
        <v>2.5260989000402922</v>
      </c>
      <c r="Q577">
        <f t="shared" si="115"/>
        <v>0.2384880729162604</v>
      </c>
      <c r="R577">
        <f t="shared" si="116"/>
        <v>0.23848807291626026</v>
      </c>
    </row>
    <row r="578" spans="6:18">
      <c r="F578">
        <f t="shared" si="121"/>
        <v>57.600000000000549</v>
      </c>
      <c r="G578">
        <f t="shared" ref="G578:G641" si="122">Tc+R_*F578</f>
        <v>322.2268495642536</v>
      </c>
      <c r="H578">
        <f t="shared" si="117"/>
        <v>3.2164822984808596</v>
      </c>
      <c r="I578" s="4">
        <f t="shared" ref="I578:I641" si="123">we</f>
        <v>3.1E-6</v>
      </c>
      <c r="J578" s="5">
        <f t="shared" si="118"/>
        <v>4.3613178294572952E-7</v>
      </c>
      <c r="K578" s="5">
        <f t="shared" si="119"/>
        <v>6.0911419027788731E-4</v>
      </c>
      <c r="L578" s="5">
        <f t="shared" si="113"/>
        <v>9.4663980247801752E-10</v>
      </c>
      <c r="M578" s="6">
        <f t="shared" ref="M578:M641" si="124">f2_*f3_/f1_/K578*L578</f>
        <v>6.4526518378812189E-6</v>
      </c>
      <c r="N578">
        <f t="shared" ref="N578:N641" si="125">del_dl</f>
        <v>2.5799999999999998E-4</v>
      </c>
      <c r="O578">
        <f t="shared" si="120"/>
        <v>0.321648229848086</v>
      </c>
      <c r="P578">
        <f t="shared" si="114"/>
        <v>2.5263199450431402</v>
      </c>
      <c r="Q578">
        <f t="shared" si="115"/>
        <v>0.23841171447995371</v>
      </c>
      <c r="R578">
        <f t="shared" si="116"/>
        <v>0.23841171447995355</v>
      </c>
    </row>
    <row r="579" spans="6:18">
      <c r="F579">
        <f t="shared" si="121"/>
        <v>57.70000000000055</v>
      </c>
      <c r="G579">
        <f t="shared" si="122"/>
        <v>322.2268495642536</v>
      </c>
      <c r="H579">
        <f t="shared" si="117"/>
        <v>3.2164822984808596</v>
      </c>
      <c r="I579" s="4">
        <f t="shared" si="123"/>
        <v>3.1E-6</v>
      </c>
      <c r="J579" s="5">
        <f t="shared" si="118"/>
        <v>4.3613178294572952E-7</v>
      </c>
      <c r="K579" s="5">
        <f t="shared" si="119"/>
        <v>6.0942419027788732E-4</v>
      </c>
      <c r="L579" s="5">
        <f t="shared" ref="L579:L642" si="126">K579^3*4/3*PI()</f>
        <v>9.4808587475922748E-10</v>
      </c>
      <c r="M579" s="6">
        <f t="shared" si="124"/>
        <v>6.4592214798938531E-6</v>
      </c>
      <c r="N579">
        <f t="shared" si="125"/>
        <v>2.5799999999999998E-4</v>
      </c>
      <c r="O579">
        <f t="shared" si="120"/>
        <v>0.321648229848086</v>
      </c>
      <c r="P579">
        <f t="shared" ref="P579:P642" si="127">R579*O579+(1-R579)*H579</f>
        <v>2.5265405400551533</v>
      </c>
      <c r="Q579">
        <f t="shared" ref="Q579:Q642" si="128">Q578+pl/ps*Dl/N578*((Tc-Tf)/ml-Co)/H578/(1-kpart)*M578*dt/L578-Q578*3/K578*we*dt</f>
        <v>0.23833551148980561</v>
      </c>
      <c r="R579">
        <f t="shared" ref="R579:R642" si="129">esidtGeral(R578,K578,MAX(I578,J578),pl,ps,kpart,H578,(H579-H578)/dt,M578,L578,Dl,N578,Co,dt)</f>
        <v>0.23833551148980545</v>
      </c>
    </row>
    <row r="580" spans="6:18">
      <c r="F580">
        <f t="shared" si="121"/>
        <v>57.800000000000551</v>
      </c>
      <c r="G580">
        <f t="shared" si="122"/>
        <v>322.2268495642536</v>
      </c>
      <c r="H580">
        <f t="shared" si="117"/>
        <v>3.2164822984808596</v>
      </c>
      <c r="I580" s="4">
        <f t="shared" si="123"/>
        <v>3.1E-6</v>
      </c>
      <c r="J580" s="5">
        <f t="shared" si="118"/>
        <v>4.3613178294572952E-7</v>
      </c>
      <c r="K580" s="5">
        <f t="shared" si="119"/>
        <v>6.0973419027788732E-4</v>
      </c>
      <c r="L580" s="5">
        <f t="shared" si="126"/>
        <v>9.4953341895613287E-10</v>
      </c>
      <c r="M580" s="6">
        <f t="shared" si="124"/>
        <v>6.465794464581706E-6</v>
      </c>
      <c r="N580">
        <f t="shared" si="125"/>
        <v>2.5799999999999998E-4</v>
      </c>
      <c r="O580">
        <f t="shared" si="120"/>
        <v>0.321648229848086</v>
      </c>
      <c r="P580">
        <f t="shared" si="127"/>
        <v>2.5267606862208294</v>
      </c>
      <c r="Q580">
        <f t="shared" si="128"/>
        <v>0.23825946355045677</v>
      </c>
      <c r="R580">
        <f t="shared" si="129"/>
        <v>0.23825946355045657</v>
      </c>
    </row>
    <row r="581" spans="6:18">
      <c r="F581">
        <f t="shared" si="121"/>
        <v>57.900000000000553</v>
      </c>
      <c r="G581">
        <f t="shared" si="122"/>
        <v>322.2268495642536</v>
      </c>
      <c r="H581">
        <f t="shared" si="117"/>
        <v>3.2164822984808596</v>
      </c>
      <c r="I581" s="4">
        <f t="shared" si="123"/>
        <v>3.1E-6</v>
      </c>
      <c r="J581" s="5">
        <f t="shared" si="118"/>
        <v>4.3613178294572952E-7</v>
      </c>
      <c r="K581" s="5">
        <f t="shared" si="119"/>
        <v>6.1004419027788732E-4</v>
      </c>
      <c r="L581" s="5">
        <f t="shared" si="126"/>
        <v>9.5098243581746305E-10</v>
      </c>
      <c r="M581" s="6">
        <f t="shared" si="124"/>
        <v>6.4723707919447768E-6</v>
      </c>
      <c r="N581">
        <f t="shared" si="125"/>
        <v>2.5799999999999998E-4</v>
      </c>
      <c r="O581">
        <f t="shared" si="120"/>
        <v>0.321648229848086</v>
      </c>
      <c r="P581">
        <f t="shared" si="127"/>
        <v>2.526980384681178</v>
      </c>
      <c r="Q581">
        <f t="shared" si="128"/>
        <v>0.23818357026775386</v>
      </c>
      <c r="R581">
        <f t="shared" si="129"/>
        <v>0.23818357026775366</v>
      </c>
    </row>
    <row r="582" spans="6:18">
      <c r="F582">
        <f t="shared" si="121"/>
        <v>58.000000000000554</v>
      </c>
      <c r="G582">
        <f t="shared" si="122"/>
        <v>322.2268495642536</v>
      </c>
      <c r="H582">
        <f t="shared" si="117"/>
        <v>3.2164822984808596</v>
      </c>
      <c r="I582" s="4">
        <f t="shared" si="123"/>
        <v>3.1E-6</v>
      </c>
      <c r="J582" s="5">
        <f t="shared" si="118"/>
        <v>4.3613178294572952E-7</v>
      </c>
      <c r="K582" s="5">
        <f t="shared" si="119"/>
        <v>6.1035419027788732E-4</v>
      </c>
      <c r="L582" s="5">
        <f t="shared" si="126"/>
        <v>9.5243292609194778E-10</v>
      </c>
      <c r="M582" s="6">
        <f t="shared" si="124"/>
        <v>6.4789504619830672E-6</v>
      </c>
      <c r="N582">
        <f t="shared" si="125"/>
        <v>2.5799999999999998E-4</v>
      </c>
      <c r="O582">
        <f t="shared" si="120"/>
        <v>0.321648229848086</v>
      </c>
      <c r="P582">
        <f t="shared" si="127"/>
        <v>2.5271996365737284</v>
      </c>
      <c r="Q582">
        <f t="shared" si="128"/>
        <v>0.23810783124874538</v>
      </c>
      <c r="R582">
        <f t="shared" si="129"/>
        <v>0.23810783124874518</v>
      </c>
    </row>
    <row r="583" spans="6:18">
      <c r="F583">
        <f t="shared" si="121"/>
        <v>58.100000000000556</v>
      </c>
      <c r="G583">
        <f t="shared" si="122"/>
        <v>322.2268495642536</v>
      </c>
      <c r="H583">
        <f t="shared" si="117"/>
        <v>3.2164822984808596</v>
      </c>
      <c r="I583" s="4">
        <f t="shared" si="123"/>
        <v>3.1E-6</v>
      </c>
      <c r="J583" s="5">
        <f t="shared" si="118"/>
        <v>4.3613178294572952E-7</v>
      </c>
      <c r="K583" s="5">
        <f t="shared" si="119"/>
        <v>6.1066419027788733E-4</v>
      </c>
      <c r="L583" s="5">
        <f t="shared" si="126"/>
        <v>9.5388489052831642E-10</v>
      </c>
      <c r="M583" s="6">
        <f t="shared" si="124"/>
        <v>6.4855334746965771E-6</v>
      </c>
      <c r="N583">
        <f t="shared" si="125"/>
        <v>2.5799999999999998E-4</v>
      </c>
      <c r="O583">
        <f t="shared" si="120"/>
        <v>0.321648229848086</v>
      </c>
      <c r="P583">
        <f t="shared" si="127"/>
        <v>2.5274184430325439</v>
      </c>
      <c r="Q583">
        <f t="shared" si="128"/>
        <v>0.23803224610167725</v>
      </c>
      <c r="R583">
        <f t="shared" si="129"/>
        <v>0.23803224610167706</v>
      </c>
    </row>
    <row r="584" spans="6:18">
      <c r="F584">
        <f t="shared" si="121"/>
        <v>58.200000000000557</v>
      </c>
      <c r="G584">
        <f t="shared" si="122"/>
        <v>322.2268495642536</v>
      </c>
      <c r="H584">
        <f t="shared" si="117"/>
        <v>3.2164822984808596</v>
      </c>
      <c r="I584" s="4">
        <f t="shared" si="123"/>
        <v>3.1E-6</v>
      </c>
      <c r="J584" s="5">
        <f t="shared" si="118"/>
        <v>4.3613178294572952E-7</v>
      </c>
      <c r="K584" s="5">
        <f t="shared" si="119"/>
        <v>6.1097419027788733E-4</v>
      </c>
      <c r="L584" s="5">
        <f t="shared" si="126"/>
        <v>9.5533832987529832E-10</v>
      </c>
      <c r="M584" s="6">
        <f t="shared" si="124"/>
        <v>6.4921198300853041E-6</v>
      </c>
      <c r="N584">
        <f t="shared" si="125"/>
        <v>2.5799999999999998E-4</v>
      </c>
      <c r="O584">
        <f t="shared" si="120"/>
        <v>0.321648229848086</v>
      </c>
      <c r="P584">
        <f t="shared" si="127"/>
        <v>2.5276368051882332</v>
      </c>
      <c r="Q584">
        <f t="shared" si="128"/>
        <v>0.23795681443598868</v>
      </c>
      <c r="R584">
        <f t="shared" si="129"/>
        <v>0.23795681443598848</v>
      </c>
    </row>
    <row r="585" spans="6:18">
      <c r="F585">
        <f t="shared" si="121"/>
        <v>58.300000000000558</v>
      </c>
      <c r="G585">
        <f t="shared" si="122"/>
        <v>322.2268495642536</v>
      </c>
      <c r="H585">
        <f t="shared" si="117"/>
        <v>3.2164822984808596</v>
      </c>
      <c r="I585" s="4">
        <f t="shared" si="123"/>
        <v>3.1E-6</v>
      </c>
      <c r="J585" s="5">
        <f t="shared" si="118"/>
        <v>4.3613178294572952E-7</v>
      </c>
      <c r="K585" s="5">
        <f t="shared" si="119"/>
        <v>6.1128419027788733E-4</v>
      </c>
      <c r="L585" s="5">
        <f t="shared" si="126"/>
        <v>9.5679324488162347E-10</v>
      </c>
      <c r="M585" s="6">
        <f t="shared" si="124"/>
        <v>6.4987095281492514E-6</v>
      </c>
      <c r="N585">
        <f t="shared" si="125"/>
        <v>2.5799999999999998E-4</v>
      </c>
      <c r="O585">
        <f t="shared" si="120"/>
        <v>0.321648229848086</v>
      </c>
      <c r="P585">
        <f t="shared" si="127"/>
        <v>2.5278547241679625</v>
      </c>
      <c r="Q585">
        <f t="shared" si="128"/>
        <v>0.23788153586230781</v>
      </c>
      <c r="R585">
        <f t="shared" si="129"/>
        <v>0.23788153586230762</v>
      </c>
    </row>
    <row r="586" spans="6:18">
      <c r="F586">
        <f t="shared" si="121"/>
        <v>58.40000000000056</v>
      </c>
      <c r="G586">
        <f t="shared" si="122"/>
        <v>322.2268495642536</v>
      </c>
      <c r="H586">
        <f t="shared" si="117"/>
        <v>3.2164822984808596</v>
      </c>
      <c r="I586" s="4">
        <f t="shared" si="123"/>
        <v>3.1E-6</v>
      </c>
      <c r="J586" s="5">
        <f t="shared" si="118"/>
        <v>4.3613178294572952E-7</v>
      </c>
      <c r="K586" s="5">
        <f t="shared" si="119"/>
        <v>6.1159419027788733E-4</v>
      </c>
      <c r="L586" s="5">
        <f t="shared" si="126"/>
        <v>9.5824963629602059E-10</v>
      </c>
      <c r="M586" s="6">
        <f t="shared" si="124"/>
        <v>6.5053025688884149E-6</v>
      </c>
      <c r="N586">
        <f t="shared" si="125"/>
        <v>2.5799999999999998E-4</v>
      </c>
      <c r="O586">
        <f t="shared" si="120"/>
        <v>0.321648229848086</v>
      </c>
      <c r="P586">
        <f t="shared" si="127"/>
        <v>2.5280722010954695</v>
      </c>
      <c r="Q586">
        <f t="shared" si="128"/>
        <v>0.23780640999244762</v>
      </c>
      <c r="R586">
        <f t="shared" si="129"/>
        <v>0.23780640999244743</v>
      </c>
    </row>
    <row r="587" spans="6:18">
      <c r="F587">
        <f t="shared" si="121"/>
        <v>58.500000000000561</v>
      </c>
      <c r="G587">
        <f t="shared" si="122"/>
        <v>322.2268495642536</v>
      </c>
      <c r="H587">
        <f t="shared" si="117"/>
        <v>3.2164822984808596</v>
      </c>
      <c r="I587" s="4">
        <f t="shared" si="123"/>
        <v>3.1E-6</v>
      </c>
      <c r="J587" s="5">
        <f t="shared" si="118"/>
        <v>4.3613178294572952E-7</v>
      </c>
      <c r="K587" s="5">
        <f t="shared" si="119"/>
        <v>6.1190419027788733E-4</v>
      </c>
      <c r="L587" s="5">
        <f t="shared" si="126"/>
        <v>9.5970750486721966E-10</v>
      </c>
      <c r="M587" s="6">
        <f t="shared" si="124"/>
        <v>6.5118989523027989E-6</v>
      </c>
      <c r="N587">
        <f t="shared" si="125"/>
        <v>2.5799999999999998E-4</v>
      </c>
      <c r="O587">
        <f t="shared" si="120"/>
        <v>0.321648229848086</v>
      </c>
      <c r="P587">
        <f t="shared" si="127"/>
        <v>2.5282892370910734</v>
      </c>
      <c r="Q587">
        <f t="shared" si="128"/>
        <v>0.23773143643940159</v>
      </c>
      <c r="R587">
        <f t="shared" si="129"/>
        <v>0.23773143643940139</v>
      </c>
    </row>
    <row r="588" spans="6:18">
      <c r="F588">
        <f t="shared" si="121"/>
        <v>58.600000000000563</v>
      </c>
      <c r="G588">
        <f t="shared" si="122"/>
        <v>322.2268495642536</v>
      </c>
      <c r="H588">
        <f t="shared" si="117"/>
        <v>3.2164822984808596</v>
      </c>
      <c r="I588" s="4">
        <f t="shared" si="123"/>
        <v>3.1E-6</v>
      </c>
      <c r="J588" s="5">
        <f t="shared" si="118"/>
        <v>4.3613178294572952E-7</v>
      </c>
      <c r="K588" s="5">
        <f t="shared" si="119"/>
        <v>6.1221419027788734E-4</v>
      </c>
      <c r="L588" s="5">
        <f t="shared" si="126"/>
        <v>9.6116685134395046E-10</v>
      </c>
      <c r="M588" s="6">
        <f t="shared" si="124"/>
        <v>6.5184986783924041E-6</v>
      </c>
      <c r="N588">
        <f t="shared" si="125"/>
        <v>2.5799999999999998E-4</v>
      </c>
      <c r="O588">
        <f t="shared" si="120"/>
        <v>0.321648229848086</v>
      </c>
      <c r="P588">
        <f t="shared" si="127"/>
        <v>2.528505833271689</v>
      </c>
      <c r="Q588">
        <f t="shared" si="128"/>
        <v>0.23765661481733963</v>
      </c>
      <c r="R588">
        <f t="shared" si="129"/>
        <v>0.23765661481733943</v>
      </c>
    </row>
    <row r="589" spans="6:18">
      <c r="F589">
        <f t="shared" si="121"/>
        <v>58.700000000000564</v>
      </c>
      <c r="G589">
        <f t="shared" si="122"/>
        <v>322.2268495642536</v>
      </c>
      <c r="H589">
        <f t="shared" si="117"/>
        <v>3.2164822984808596</v>
      </c>
      <c r="I589" s="4">
        <f t="shared" si="123"/>
        <v>3.1E-6</v>
      </c>
      <c r="J589" s="5">
        <f t="shared" si="118"/>
        <v>4.3613178294572952E-7</v>
      </c>
      <c r="K589" s="5">
        <f t="shared" si="119"/>
        <v>6.1252419027788734E-4</v>
      </c>
      <c r="L589" s="5">
        <f t="shared" si="126"/>
        <v>9.6262767647494171E-10</v>
      </c>
      <c r="M589" s="6">
        <f t="shared" si="124"/>
        <v>6.5251017471572238E-6</v>
      </c>
      <c r="N589">
        <f t="shared" si="125"/>
        <v>2.5799999999999998E-4</v>
      </c>
      <c r="O589">
        <f t="shared" si="120"/>
        <v>0.321648229848086</v>
      </c>
      <c r="P589">
        <f t="shared" si="127"/>
        <v>2.528721990750836</v>
      </c>
      <c r="Q589">
        <f t="shared" si="128"/>
        <v>0.2375819447416038</v>
      </c>
      <c r="R589">
        <f t="shared" si="129"/>
        <v>0.23758194474160363</v>
      </c>
    </row>
    <row r="590" spans="6:18">
      <c r="F590">
        <f t="shared" si="121"/>
        <v>58.800000000000566</v>
      </c>
      <c r="G590">
        <f t="shared" si="122"/>
        <v>322.2268495642536</v>
      </c>
      <c r="H590">
        <f t="shared" si="117"/>
        <v>3.2164822984808596</v>
      </c>
      <c r="I590" s="4">
        <f t="shared" si="123"/>
        <v>3.1E-6</v>
      </c>
      <c r="J590" s="5">
        <f t="shared" si="118"/>
        <v>4.3613178294572952E-7</v>
      </c>
      <c r="K590" s="5">
        <f t="shared" si="119"/>
        <v>6.1283419027788734E-4</v>
      </c>
      <c r="L590" s="5">
        <f t="shared" si="126"/>
        <v>9.6408998100892361E-10</v>
      </c>
      <c r="M590" s="6">
        <f t="shared" si="124"/>
        <v>6.5317081585972648E-6</v>
      </c>
      <c r="N590">
        <f t="shared" si="125"/>
        <v>2.5799999999999998E-4</v>
      </c>
      <c r="O590">
        <f t="shared" si="120"/>
        <v>0.321648229848086</v>
      </c>
      <c r="P590">
        <f t="shared" si="127"/>
        <v>2.5289377106386555</v>
      </c>
      <c r="Q590">
        <f t="shared" si="128"/>
        <v>0.23750742582870429</v>
      </c>
      <c r="R590">
        <f t="shared" si="129"/>
        <v>0.23750742582870413</v>
      </c>
    </row>
    <row r="591" spans="6:18">
      <c r="F591">
        <f t="shared" si="121"/>
        <v>58.900000000000567</v>
      </c>
      <c r="G591">
        <f t="shared" si="122"/>
        <v>322.2268495642536</v>
      </c>
      <c r="H591">
        <f t="shared" si="117"/>
        <v>3.2164822984808596</v>
      </c>
      <c r="I591" s="4">
        <f t="shared" si="123"/>
        <v>3.1E-6</v>
      </c>
      <c r="J591" s="5">
        <f t="shared" si="118"/>
        <v>4.3613178294572952E-7</v>
      </c>
      <c r="K591" s="5">
        <f t="shared" si="119"/>
        <v>6.1314419027788734E-4</v>
      </c>
      <c r="L591" s="5">
        <f t="shared" si="126"/>
        <v>9.6555376569462529E-10</v>
      </c>
      <c r="M591" s="6">
        <f t="shared" si="124"/>
        <v>6.5383179127125236E-6</v>
      </c>
      <c r="N591">
        <f t="shared" si="125"/>
        <v>2.5799999999999998E-4</v>
      </c>
      <c r="O591">
        <f t="shared" si="120"/>
        <v>0.321648229848086</v>
      </c>
      <c r="P591">
        <f t="shared" si="127"/>
        <v>2.5291529940419162</v>
      </c>
      <c r="Q591">
        <f t="shared" si="128"/>
        <v>0.23743305769631518</v>
      </c>
      <c r="R591">
        <f t="shared" si="129"/>
        <v>0.23743305769631501</v>
      </c>
    </row>
    <row r="592" spans="6:18">
      <c r="F592">
        <f t="shared" si="121"/>
        <v>59.000000000000568</v>
      </c>
      <c r="G592">
        <f t="shared" si="122"/>
        <v>322.2268495642536</v>
      </c>
      <c r="H592">
        <f t="shared" si="117"/>
        <v>3.2164822984808596</v>
      </c>
      <c r="I592" s="4">
        <f t="shared" si="123"/>
        <v>3.1E-6</v>
      </c>
      <c r="J592" s="5">
        <f t="shared" si="118"/>
        <v>4.3613178294572952E-7</v>
      </c>
      <c r="K592" s="5">
        <f t="shared" si="119"/>
        <v>6.1345419027788734E-4</v>
      </c>
      <c r="L592" s="5">
        <f t="shared" si="126"/>
        <v>9.6701903128077633E-10</v>
      </c>
      <c r="M592" s="6">
        <f t="shared" si="124"/>
        <v>6.544931009503002E-6</v>
      </c>
      <c r="N592">
        <f t="shared" si="125"/>
        <v>2.5799999999999998E-4</v>
      </c>
      <c r="O592">
        <f t="shared" si="120"/>
        <v>0.321648229848086</v>
      </c>
      <c r="P592">
        <f t="shared" si="127"/>
        <v>2.5293678420640306</v>
      </c>
      <c r="Q592">
        <f t="shared" si="128"/>
        <v>0.23735883996327034</v>
      </c>
      <c r="R592">
        <f t="shared" si="129"/>
        <v>0.23735883996327017</v>
      </c>
    </row>
    <row r="593" spans="6:18">
      <c r="F593">
        <f t="shared" si="121"/>
        <v>59.10000000000057</v>
      </c>
      <c r="G593">
        <f t="shared" si="122"/>
        <v>322.2268495642536</v>
      </c>
      <c r="H593">
        <f t="shared" si="117"/>
        <v>3.2164822984808596</v>
      </c>
      <c r="I593" s="4">
        <f t="shared" si="123"/>
        <v>3.1E-6</v>
      </c>
      <c r="J593" s="5">
        <f t="shared" si="118"/>
        <v>4.3613178294572952E-7</v>
      </c>
      <c r="K593" s="5">
        <f t="shared" si="119"/>
        <v>6.1376419027788735E-4</v>
      </c>
      <c r="L593" s="5">
        <f t="shared" si="126"/>
        <v>9.6848577851610648E-10</v>
      </c>
      <c r="M593" s="6">
        <f t="shared" si="124"/>
        <v>6.5515474489687E-6</v>
      </c>
      <c r="N593">
        <f t="shared" si="125"/>
        <v>2.5799999999999998E-4</v>
      </c>
      <c r="O593">
        <f t="shared" si="120"/>
        <v>0.321648229848086</v>
      </c>
      <c r="P593">
        <f t="shared" si="127"/>
        <v>2.5295822558050673</v>
      </c>
      <c r="Q593">
        <f t="shared" si="128"/>
        <v>0.23728477224955935</v>
      </c>
      <c r="R593">
        <f t="shared" si="129"/>
        <v>0.23728477224955918</v>
      </c>
    </row>
    <row r="594" spans="6:18">
      <c r="F594">
        <f t="shared" si="121"/>
        <v>59.200000000000571</v>
      </c>
      <c r="G594">
        <f t="shared" si="122"/>
        <v>322.2268495642536</v>
      </c>
      <c r="H594">
        <f t="shared" si="117"/>
        <v>3.2164822984808596</v>
      </c>
      <c r="I594" s="4">
        <f t="shared" si="123"/>
        <v>3.1E-6</v>
      </c>
      <c r="J594" s="5">
        <f t="shared" si="118"/>
        <v>4.3613178294572952E-7</v>
      </c>
      <c r="K594" s="5">
        <f t="shared" si="119"/>
        <v>6.1407419027788735E-4</v>
      </c>
      <c r="L594" s="5">
        <f t="shared" si="126"/>
        <v>9.699540081493445E-10</v>
      </c>
      <c r="M594" s="6">
        <f t="shared" si="124"/>
        <v>6.5581672311096141E-6</v>
      </c>
      <c r="N594">
        <f t="shared" si="125"/>
        <v>2.5799999999999998E-4</v>
      </c>
      <c r="O594">
        <f t="shared" si="120"/>
        <v>0.321648229848086</v>
      </c>
      <c r="P594">
        <f t="shared" si="127"/>
        <v>2.5297962363617583</v>
      </c>
      <c r="Q594">
        <f t="shared" si="128"/>
        <v>0.23721085417632343</v>
      </c>
      <c r="R594">
        <f t="shared" si="129"/>
        <v>0.23721085417632326</v>
      </c>
    </row>
    <row r="595" spans="6:18">
      <c r="F595">
        <f t="shared" si="121"/>
        <v>59.300000000000573</v>
      </c>
      <c r="G595">
        <f t="shared" si="122"/>
        <v>322.2268495642536</v>
      </c>
      <c r="H595">
        <f t="shared" ref="H595:H658" si="130">(G595-Tf)/ml</f>
        <v>3.2164822984808596</v>
      </c>
      <c r="I595" s="4">
        <f t="shared" si="123"/>
        <v>3.1E-6</v>
      </c>
      <c r="J595" s="5">
        <f t="shared" ref="J595:J658" si="131">Glob(H595,N595,Dl,Co,kpart)</f>
        <v>4.3613178294572952E-7</v>
      </c>
      <c r="K595" s="5">
        <f t="shared" ref="K595:K658" si="132">I594*dt+K594</f>
        <v>6.1438419027788735E-4</v>
      </c>
      <c r="L595" s="5">
        <f t="shared" si="126"/>
        <v>9.7142372092922075E-10</v>
      </c>
      <c r="M595" s="6">
        <f t="shared" si="124"/>
        <v>6.5647903559257495E-6</v>
      </c>
      <c r="N595">
        <f t="shared" si="125"/>
        <v>2.5799999999999998E-4</v>
      </c>
      <c r="O595">
        <f t="shared" ref="O595:O658" si="133">O594+(kpart*H594-O594)/L594/R594*(L594*(R595-R594)+R594*MAX(I594,J594)*M594*dt)</f>
        <v>0.321648229848086</v>
      </c>
      <c r="P595">
        <f t="shared" si="127"/>
        <v>2.5300097848275156</v>
      </c>
      <c r="Q595">
        <f t="shared" si="128"/>
        <v>0.23713708536585129</v>
      </c>
      <c r="R595">
        <f t="shared" si="129"/>
        <v>0.23713708536585112</v>
      </c>
    </row>
    <row r="596" spans="6:18">
      <c r="F596">
        <f t="shared" si="121"/>
        <v>59.400000000000574</v>
      </c>
      <c r="G596">
        <f t="shared" si="122"/>
        <v>322.2268495642536</v>
      </c>
      <c r="H596">
        <f t="shared" si="130"/>
        <v>3.2164822984808596</v>
      </c>
      <c r="I596" s="4">
        <f t="shared" si="123"/>
        <v>3.1E-6</v>
      </c>
      <c r="J596" s="5">
        <f t="shared" si="131"/>
        <v>4.3613178294572952E-7</v>
      </c>
      <c r="K596" s="5">
        <f t="shared" si="132"/>
        <v>6.1469419027788735E-4</v>
      </c>
      <c r="L596" s="5">
        <f t="shared" si="126"/>
        <v>9.728949176044642E-10</v>
      </c>
      <c r="M596" s="6">
        <f t="shared" si="124"/>
        <v>6.5714168234171028E-6</v>
      </c>
      <c r="N596">
        <f t="shared" si="125"/>
        <v>2.5799999999999998E-4</v>
      </c>
      <c r="O596">
        <f t="shared" si="133"/>
        <v>0.321648229848086</v>
      </c>
      <c r="P596">
        <f t="shared" si="127"/>
        <v>2.5302229022924401</v>
      </c>
      <c r="Q596">
        <f t="shared" si="128"/>
        <v>0.23706346544157517</v>
      </c>
      <c r="R596">
        <f t="shared" si="129"/>
        <v>0.237063465441575</v>
      </c>
    </row>
    <row r="597" spans="6:18">
      <c r="F597">
        <f t="shared" si="121"/>
        <v>59.500000000000576</v>
      </c>
      <c r="G597">
        <f t="shared" si="122"/>
        <v>322.2268495642536</v>
      </c>
      <c r="H597">
        <f t="shared" si="130"/>
        <v>3.2164822984808596</v>
      </c>
      <c r="I597" s="4">
        <f t="shared" si="123"/>
        <v>3.1E-6</v>
      </c>
      <c r="J597" s="5">
        <f t="shared" si="131"/>
        <v>4.3613178294572952E-7</v>
      </c>
      <c r="K597" s="5">
        <f t="shared" si="132"/>
        <v>6.1500419027788735E-4</v>
      </c>
      <c r="L597" s="5">
        <f t="shared" si="126"/>
        <v>9.7436759892380439E-10</v>
      </c>
      <c r="M597" s="6">
        <f t="shared" si="124"/>
        <v>6.5780466335836739E-6</v>
      </c>
      <c r="N597">
        <f t="shared" si="125"/>
        <v>2.5799999999999998E-4</v>
      </c>
      <c r="O597">
        <f t="shared" si="133"/>
        <v>0.321648229848086</v>
      </c>
      <c r="P597">
        <f t="shared" si="127"/>
        <v>2.5304355898433344</v>
      </c>
      <c r="Q597">
        <f t="shared" si="128"/>
        <v>0.23698999402806675</v>
      </c>
      <c r="R597">
        <f t="shared" si="129"/>
        <v>0.23698999402806659</v>
      </c>
    </row>
    <row r="598" spans="6:18">
      <c r="F598">
        <f t="shared" si="121"/>
        <v>59.600000000000577</v>
      </c>
      <c r="G598">
        <f t="shared" si="122"/>
        <v>322.2268495642536</v>
      </c>
      <c r="H598">
        <f t="shared" si="130"/>
        <v>3.2164822984808596</v>
      </c>
      <c r="I598" s="4">
        <f t="shared" si="123"/>
        <v>3.1E-6</v>
      </c>
      <c r="J598" s="5">
        <f t="shared" si="131"/>
        <v>4.3613178294572952E-7</v>
      </c>
      <c r="K598" s="5">
        <f t="shared" si="132"/>
        <v>6.1531419027788736E-4</v>
      </c>
      <c r="L598" s="5">
        <f t="shared" si="126"/>
        <v>9.7584176563597111E-10</v>
      </c>
      <c r="M598" s="6">
        <f t="shared" si="124"/>
        <v>6.5846797864254655E-6</v>
      </c>
      <c r="N598">
        <f t="shared" si="125"/>
        <v>2.5799999999999998E-4</v>
      </c>
      <c r="O598">
        <f t="shared" si="133"/>
        <v>0.321648229848086</v>
      </c>
      <c r="P598">
        <f t="shared" si="127"/>
        <v>2.5306478485637154</v>
      </c>
      <c r="Q598">
        <f t="shared" si="128"/>
        <v>0.23691667075103315</v>
      </c>
      <c r="R598">
        <f t="shared" si="129"/>
        <v>0.23691667075103298</v>
      </c>
    </row>
    <row r="599" spans="6:18">
      <c r="F599">
        <f t="shared" si="121"/>
        <v>59.700000000000578</v>
      </c>
      <c r="G599">
        <f t="shared" si="122"/>
        <v>322.2268495642536</v>
      </c>
      <c r="H599">
        <f t="shared" si="130"/>
        <v>3.2164822984808596</v>
      </c>
      <c r="I599" s="4">
        <f t="shared" si="123"/>
        <v>3.1E-6</v>
      </c>
      <c r="J599" s="5">
        <f t="shared" si="131"/>
        <v>4.3613178294572952E-7</v>
      </c>
      <c r="K599" s="5">
        <f t="shared" si="132"/>
        <v>6.1562419027788736E-4</v>
      </c>
      <c r="L599" s="5">
        <f t="shared" si="126"/>
        <v>9.773174184896935E-10</v>
      </c>
      <c r="M599" s="6">
        <f t="shared" si="124"/>
        <v>6.5913162819424749E-6</v>
      </c>
      <c r="N599">
        <f t="shared" si="125"/>
        <v>2.5799999999999998E-4</v>
      </c>
      <c r="O599">
        <f t="shared" si="133"/>
        <v>0.321648229848086</v>
      </c>
      <c r="P599">
        <f t="shared" si="127"/>
        <v>2.530859679533823</v>
      </c>
      <c r="Q599">
        <f t="shared" si="128"/>
        <v>0.23684349523731293</v>
      </c>
      <c r="R599">
        <f t="shared" si="129"/>
        <v>0.23684349523731277</v>
      </c>
    </row>
    <row r="600" spans="6:18">
      <c r="F600">
        <f t="shared" si="121"/>
        <v>59.80000000000058</v>
      </c>
      <c r="G600">
        <f t="shared" si="122"/>
        <v>322.2268495642536</v>
      </c>
      <c r="H600">
        <f t="shared" si="130"/>
        <v>3.2164822984808596</v>
      </c>
      <c r="I600" s="4">
        <f t="shared" si="123"/>
        <v>3.1E-6</v>
      </c>
      <c r="J600" s="5">
        <f t="shared" si="131"/>
        <v>4.3613178294572952E-7</v>
      </c>
      <c r="K600" s="5">
        <f t="shared" si="132"/>
        <v>6.1593419027788736E-4</v>
      </c>
      <c r="L600" s="5">
        <f t="shared" si="126"/>
        <v>9.7879455823370111E-10</v>
      </c>
      <c r="M600" s="6">
        <f t="shared" si="124"/>
        <v>6.5979561201347022E-6</v>
      </c>
      <c r="N600">
        <f t="shared" si="125"/>
        <v>2.5799999999999998E-4</v>
      </c>
      <c r="O600">
        <f t="shared" si="133"/>
        <v>0.321648229848086</v>
      </c>
      <c r="P600">
        <f t="shared" si="127"/>
        <v>2.5310710838306325</v>
      </c>
      <c r="Q600">
        <f t="shared" si="128"/>
        <v>0.23677046711487207</v>
      </c>
      <c r="R600">
        <f t="shared" si="129"/>
        <v>0.2367704671148719</v>
      </c>
    </row>
    <row r="601" spans="6:18">
      <c r="F601">
        <f t="shared" si="121"/>
        <v>59.900000000000581</v>
      </c>
      <c r="G601">
        <f t="shared" si="122"/>
        <v>322.2268495642536</v>
      </c>
      <c r="H601">
        <f t="shared" si="130"/>
        <v>3.2164822984808596</v>
      </c>
      <c r="I601" s="4">
        <f t="shared" si="123"/>
        <v>3.1E-6</v>
      </c>
      <c r="J601" s="5">
        <f t="shared" si="131"/>
        <v>4.3613178294572952E-7</v>
      </c>
      <c r="K601" s="5">
        <f t="shared" si="132"/>
        <v>6.1624419027788736E-4</v>
      </c>
      <c r="L601" s="5">
        <f t="shared" si="126"/>
        <v>9.8027318561672373E-10</v>
      </c>
      <c r="M601" s="6">
        <f t="shared" si="124"/>
        <v>6.6045993010021508E-6</v>
      </c>
      <c r="N601">
        <f t="shared" si="125"/>
        <v>2.5799999999999998E-4</v>
      </c>
      <c r="O601">
        <f t="shared" si="133"/>
        <v>0.321648229848086</v>
      </c>
      <c r="P601">
        <f t="shared" si="127"/>
        <v>2.5312820625278705</v>
      </c>
      <c r="Q601">
        <f t="shared" si="128"/>
        <v>0.23669758601280003</v>
      </c>
      <c r="R601">
        <f t="shared" si="129"/>
        <v>0.23669758601279989</v>
      </c>
    </row>
    <row r="602" spans="6:18">
      <c r="F602">
        <f t="shared" si="121"/>
        <v>60.000000000000583</v>
      </c>
      <c r="G602">
        <f t="shared" si="122"/>
        <v>322.2268495642536</v>
      </c>
      <c r="H602">
        <f t="shared" si="130"/>
        <v>3.2164822984808596</v>
      </c>
      <c r="I602" s="4">
        <f t="shared" si="123"/>
        <v>3.1E-6</v>
      </c>
      <c r="J602" s="5">
        <f t="shared" si="131"/>
        <v>4.3613178294572952E-7</v>
      </c>
      <c r="K602" s="5">
        <f t="shared" si="132"/>
        <v>6.1655419027788737E-4</v>
      </c>
      <c r="L602" s="5">
        <f t="shared" si="126"/>
        <v>9.8175330138749049E-10</v>
      </c>
      <c r="M602" s="6">
        <f t="shared" si="124"/>
        <v>6.6112458245448164E-6</v>
      </c>
      <c r="N602">
        <f t="shared" si="125"/>
        <v>2.5799999999999998E-4</v>
      </c>
      <c r="O602">
        <f t="shared" si="133"/>
        <v>0.321648229848086</v>
      </c>
      <c r="P602">
        <f t="shared" si="127"/>
        <v>2.5314926166960192</v>
      </c>
      <c r="Q602">
        <f t="shared" si="128"/>
        <v>0.2366248515613058</v>
      </c>
      <c r="R602">
        <f t="shared" si="129"/>
        <v>0.23662485156130567</v>
      </c>
    </row>
    <row r="603" spans="6:18">
      <c r="F603">
        <f t="shared" si="121"/>
        <v>60.100000000000584</v>
      </c>
      <c r="G603">
        <f t="shared" si="122"/>
        <v>322.2268495642536</v>
      </c>
      <c r="H603">
        <f t="shared" si="130"/>
        <v>3.2164822984808596</v>
      </c>
      <c r="I603" s="4">
        <f t="shared" si="123"/>
        <v>3.1E-6</v>
      </c>
      <c r="J603" s="5">
        <f t="shared" si="131"/>
        <v>4.3613178294572952E-7</v>
      </c>
      <c r="K603" s="5">
        <f t="shared" si="132"/>
        <v>6.1686419027788737E-4</v>
      </c>
      <c r="L603" s="5">
        <f t="shared" si="126"/>
        <v>9.8323490629473117E-10</v>
      </c>
      <c r="M603" s="6">
        <f t="shared" si="124"/>
        <v>6.6178956907627007E-6</v>
      </c>
      <c r="N603">
        <f t="shared" si="125"/>
        <v>2.5799999999999998E-4</v>
      </c>
      <c r="O603">
        <f t="shared" si="133"/>
        <v>0.321648229848086</v>
      </c>
      <c r="P603">
        <f t="shared" si="127"/>
        <v>2.5317027474023335</v>
      </c>
      <c r="Q603">
        <f t="shared" si="128"/>
        <v>0.23655226339171392</v>
      </c>
      <c r="R603">
        <f t="shared" si="129"/>
        <v>0.23655226339171379</v>
      </c>
    </row>
    <row r="604" spans="6:18">
      <c r="F604">
        <f t="shared" ref="F604:F667" si="134">F603+dt</f>
        <v>60.200000000000585</v>
      </c>
      <c r="G604">
        <f t="shared" si="122"/>
        <v>322.2268495642536</v>
      </c>
      <c r="H604">
        <f t="shared" si="130"/>
        <v>3.2164822984808596</v>
      </c>
      <c r="I604" s="4">
        <f t="shared" si="123"/>
        <v>3.1E-6</v>
      </c>
      <c r="J604" s="5">
        <f t="shared" si="131"/>
        <v>4.3613178294572952E-7</v>
      </c>
      <c r="K604" s="5">
        <f t="shared" si="132"/>
        <v>6.1717419027788737E-4</v>
      </c>
      <c r="L604" s="5">
        <f t="shared" si="126"/>
        <v>9.8471800108717513E-10</v>
      </c>
      <c r="M604" s="6">
        <f t="shared" si="124"/>
        <v>6.6245488996558046E-6</v>
      </c>
      <c r="N604">
        <f t="shared" si="125"/>
        <v>2.5799999999999998E-4</v>
      </c>
      <c r="O604">
        <f t="shared" si="133"/>
        <v>0.321648229848086</v>
      </c>
      <c r="P604">
        <f t="shared" si="127"/>
        <v>2.5319124557108492</v>
      </c>
      <c r="Q604">
        <f t="shared" si="128"/>
        <v>0.23647982113646057</v>
      </c>
      <c r="R604">
        <f t="shared" si="129"/>
        <v>0.23647982113646043</v>
      </c>
    </row>
    <row r="605" spans="6:18">
      <c r="F605">
        <f t="shared" si="134"/>
        <v>60.300000000000587</v>
      </c>
      <c r="G605">
        <f t="shared" si="122"/>
        <v>322.2268495642536</v>
      </c>
      <c r="H605">
        <f t="shared" si="130"/>
        <v>3.2164822984808596</v>
      </c>
      <c r="I605" s="4">
        <f t="shared" si="123"/>
        <v>3.1E-6</v>
      </c>
      <c r="J605" s="5">
        <f t="shared" si="131"/>
        <v>4.3613178294572952E-7</v>
      </c>
      <c r="K605" s="5">
        <f t="shared" si="132"/>
        <v>6.1748419027788737E-4</v>
      </c>
      <c r="L605" s="5">
        <f t="shared" si="126"/>
        <v>9.8620258651355193E-10</v>
      </c>
      <c r="M605" s="6">
        <f t="shared" si="124"/>
        <v>6.631205451224128E-6</v>
      </c>
      <c r="N605">
        <f t="shared" si="125"/>
        <v>2.5799999999999998E-4</v>
      </c>
      <c r="O605">
        <f t="shared" si="133"/>
        <v>0.321648229848086</v>
      </c>
      <c r="P605">
        <f t="shared" si="127"/>
        <v>2.5321217426823965</v>
      </c>
      <c r="Q605">
        <f t="shared" si="128"/>
        <v>0.23640752442908972</v>
      </c>
      <c r="R605">
        <f t="shared" si="129"/>
        <v>0.23640752442908958</v>
      </c>
    </row>
    <row r="606" spans="6:18">
      <c r="F606">
        <f t="shared" si="134"/>
        <v>60.400000000000588</v>
      </c>
      <c r="G606">
        <f t="shared" si="122"/>
        <v>322.2268495642536</v>
      </c>
      <c r="H606">
        <f t="shared" si="130"/>
        <v>3.2164822984808596</v>
      </c>
      <c r="I606" s="4">
        <f t="shared" si="123"/>
        <v>3.1E-6</v>
      </c>
      <c r="J606" s="5">
        <f t="shared" si="131"/>
        <v>4.3613178294572952E-7</v>
      </c>
      <c r="K606" s="5">
        <f t="shared" si="132"/>
        <v>6.1779419027788737E-4</v>
      </c>
      <c r="L606" s="5">
        <f t="shared" si="126"/>
        <v>9.8768866332259091E-10</v>
      </c>
      <c r="M606" s="6">
        <f t="shared" si="124"/>
        <v>6.6378653454676693E-6</v>
      </c>
      <c r="N606">
        <f t="shared" si="125"/>
        <v>2.5799999999999998E-4</v>
      </c>
      <c r="O606">
        <f t="shared" si="133"/>
        <v>0.321648229848086</v>
      </c>
      <c r="P606">
        <f t="shared" si="127"/>
        <v>2.532330609374609</v>
      </c>
      <c r="Q606">
        <f t="shared" si="128"/>
        <v>0.23633537290424911</v>
      </c>
      <c r="R606">
        <f t="shared" si="129"/>
        <v>0.23633537290424897</v>
      </c>
    </row>
    <row r="607" spans="6:18">
      <c r="F607">
        <f t="shared" si="134"/>
        <v>60.50000000000059</v>
      </c>
      <c r="G607">
        <f t="shared" si="122"/>
        <v>322.2268495642536</v>
      </c>
      <c r="H607">
        <f t="shared" si="130"/>
        <v>3.2164822984808596</v>
      </c>
      <c r="I607" s="4">
        <f t="shared" si="123"/>
        <v>3.1E-6</v>
      </c>
      <c r="J607" s="5">
        <f t="shared" si="131"/>
        <v>4.3613178294572952E-7</v>
      </c>
      <c r="K607" s="5">
        <f t="shared" si="132"/>
        <v>6.1810419027788738E-4</v>
      </c>
      <c r="L607" s="5">
        <f t="shared" si="126"/>
        <v>9.8917623226302166E-10</v>
      </c>
      <c r="M607" s="6">
        <f t="shared" si="124"/>
        <v>6.6445285823864285E-6</v>
      </c>
      <c r="N607">
        <f t="shared" si="125"/>
        <v>2.5799999999999998E-4</v>
      </c>
      <c r="O607">
        <f t="shared" si="133"/>
        <v>0.321648229848086</v>
      </c>
      <c r="P607">
        <f t="shared" si="127"/>
        <v>2.5325390568419359</v>
      </c>
      <c r="Q607">
        <f t="shared" si="128"/>
        <v>0.23626336619768654</v>
      </c>
      <c r="R607">
        <f t="shared" si="129"/>
        <v>0.23626336619768637</v>
      </c>
    </row>
    <row r="608" spans="6:18">
      <c r="F608">
        <f t="shared" si="134"/>
        <v>60.600000000000591</v>
      </c>
      <c r="G608">
        <f t="shared" si="122"/>
        <v>322.2268495642536</v>
      </c>
      <c r="H608">
        <f t="shared" si="130"/>
        <v>3.2164822984808596</v>
      </c>
      <c r="I608" s="4">
        <f t="shared" si="123"/>
        <v>3.1E-6</v>
      </c>
      <c r="J608" s="5">
        <f t="shared" si="131"/>
        <v>4.3613178294572952E-7</v>
      </c>
      <c r="K608" s="5">
        <f t="shared" si="132"/>
        <v>6.1841419027788738E-4</v>
      </c>
      <c r="L608" s="5">
        <f t="shared" si="126"/>
        <v>9.9066529408357372E-10</v>
      </c>
      <c r="M608" s="6">
        <f t="shared" si="124"/>
        <v>6.6511951619804073E-6</v>
      </c>
      <c r="N608">
        <f t="shared" si="125"/>
        <v>2.5799999999999998E-4</v>
      </c>
      <c r="O608">
        <f t="shared" si="133"/>
        <v>0.321648229848086</v>
      </c>
      <c r="P608">
        <f t="shared" si="127"/>
        <v>2.5327470861356551</v>
      </c>
      <c r="Q608">
        <f t="shared" si="128"/>
        <v>0.2361915039462458</v>
      </c>
      <c r="R608">
        <f t="shared" si="129"/>
        <v>0.23619150394624566</v>
      </c>
    </row>
    <row r="609" spans="6:18">
      <c r="F609">
        <f t="shared" si="134"/>
        <v>60.700000000000593</v>
      </c>
      <c r="G609">
        <f t="shared" si="122"/>
        <v>322.2268495642536</v>
      </c>
      <c r="H609">
        <f t="shared" si="130"/>
        <v>3.2164822984808596</v>
      </c>
      <c r="I609" s="4">
        <f t="shared" si="123"/>
        <v>3.1E-6</v>
      </c>
      <c r="J609" s="5">
        <f t="shared" si="131"/>
        <v>4.3613178294572952E-7</v>
      </c>
      <c r="K609" s="5">
        <f t="shared" si="132"/>
        <v>6.1872419027788738E-4</v>
      </c>
      <c r="L609" s="5">
        <f t="shared" si="126"/>
        <v>9.9215584953297645E-10</v>
      </c>
      <c r="M609" s="6">
        <f t="shared" si="124"/>
        <v>6.6578650842496056E-6</v>
      </c>
      <c r="N609">
        <f t="shared" si="125"/>
        <v>2.5799999999999998E-4</v>
      </c>
      <c r="O609">
        <f t="shared" si="133"/>
        <v>0.321648229848086</v>
      </c>
      <c r="P609">
        <f t="shared" si="127"/>
        <v>2.5329546983038811</v>
      </c>
      <c r="Q609">
        <f t="shared" si="128"/>
        <v>0.23611978578786308</v>
      </c>
      <c r="R609">
        <f t="shared" si="129"/>
        <v>0.23611978578786294</v>
      </c>
    </row>
    <row r="610" spans="6:18">
      <c r="F610">
        <f t="shared" si="134"/>
        <v>60.800000000000594</v>
      </c>
      <c r="G610">
        <f t="shared" si="122"/>
        <v>322.2268495642536</v>
      </c>
      <c r="H610">
        <f t="shared" si="130"/>
        <v>3.2164822984808596</v>
      </c>
      <c r="I610" s="4">
        <f t="shared" si="123"/>
        <v>3.1E-6</v>
      </c>
      <c r="J610" s="5">
        <f t="shared" si="131"/>
        <v>4.3613178294572952E-7</v>
      </c>
      <c r="K610" s="5">
        <f t="shared" si="132"/>
        <v>6.1903419027788738E-4</v>
      </c>
      <c r="L610" s="5">
        <f t="shared" si="126"/>
        <v>9.9364789935995962E-10</v>
      </c>
      <c r="M610" s="6">
        <f t="shared" si="124"/>
        <v>6.6645383491940226E-6</v>
      </c>
      <c r="N610">
        <f t="shared" si="125"/>
        <v>2.5799999999999998E-4</v>
      </c>
      <c r="O610">
        <f t="shared" si="133"/>
        <v>0.321648229848086</v>
      </c>
      <c r="P610">
        <f t="shared" si="127"/>
        <v>2.5331618943915784</v>
      </c>
      <c r="Q610">
        <f t="shared" si="128"/>
        <v>0.2360482113615629</v>
      </c>
      <c r="R610">
        <f t="shared" si="129"/>
        <v>0.23604821136156276</v>
      </c>
    </row>
    <row r="611" spans="6:18">
      <c r="F611">
        <f t="shared" si="134"/>
        <v>60.900000000000595</v>
      </c>
      <c r="G611">
        <f t="shared" si="122"/>
        <v>322.2268495642536</v>
      </c>
      <c r="H611">
        <f t="shared" si="130"/>
        <v>3.2164822984808596</v>
      </c>
      <c r="I611" s="4">
        <f t="shared" si="123"/>
        <v>3.1E-6</v>
      </c>
      <c r="J611" s="5">
        <f t="shared" si="131"/>
        <v>4.3613178294572952E-7</v>
      </c>
      <c r="K611" s="5">
        <f t="shared" si="132"/>
        <v>6.1934419027788738E-4</v>
      </c>
      <c r="L611" s="5">
        <f t="shared" si="126"/>
        <v>9.9514144431325218E-10</v>
      </c>
      <c r="M611" s="6">
        <f t="shared" si="124"/>
        <v>6.6712149568136558E-6</v>
      </c>
      <c r="N611">
        <f t="shared" si="125"/>
        <v>2.5799999999999998E-4</v>
      </c>
      <c r="O611">
        <f t="shared" si="133"/>
        <v>0.321648229848086</v>
      </c>
      <c r="P611">
        <f t="shared" si="127"/>
        <v>2.5333686754405695</v>
      </c>
      <c r="Q611">
        <f t="shared" si="128"/>
        <v>0.23597678030745445</v>
      </c>
      <c r="R611">
        <f t="shared" si="129"/>
        <v>0.23597678030745431</v>
      </c>
    </row>
    <row r="612" spans="6:18">
      <c r="F612">
        <f t="shared" si="134"/>
        <v>61.000000000000597</v>
      </c>
      <c r="G612">
        <f t="shared" si="122"/>
        <v>322.2268495642536</v>
      </c>
      <c r="H612">
        <f t="shared" si="130"/>
        <v>3.2164822984808596</v>
      </c>
      <c r="I612" s="4">
        <f t="shared" si="123"/>
        <v>3.1E-6</v>
      </c>
      <c r="J612" s="5">
        <f t="shared" si="131"/>
        <v>4.3613178294572952E-7</v>
      </c>
      <c r="K612" s="5">
        <f t="shared" si="132"/>
        <v>6.1965419027788739E-4</v>
      </c>
      <c r="L612" s="5">
        <f t="shared" si="126"/>
        <v>9.966364851415841E-10</v>
      </c>
      <c r="M612" s="6">
        <f t="shared" si="124"/>
        <v>6.6778949071085103E-6</v>
      </c>
      <c r="N612">
        <f t="shared" si="125"/>
        <v>2.5799999999999998E-4</v>
      </c>
      <c r="O612">
        <f t="shared" si="133"/>
        <v>0.321648229848086</v>
      </c>
      <c r="P612">
        <f t="shared" si="127"/>
        <v>2.5335750424895513</v>
      </c>
      <c r="Q612">
        <f t="shared" si="128"/>
        <v>0.23590549226672772</v>
      </c>
      <c r="R612">
        <f t="shared" si="129"/>
        <v>0.23590549226672758</v>
      </c>
    </row>
    <row r="613" spans="6:18">
      <c r="F613">
        <f t="shared" si="134"/>
        <v>61.100000000000598</v>
      </c>
      <c r="G613">
        <f t="shared" si="122"/>
        <v>322.2268495642536</v>
      </c>
      <c r="H613">
        <f t="shared" si="130"/>
        <v>3.2164822984808596</v>
      </c>
      <c r="I613" s="4">
        <f t="shared" si="123"/>
        <v>3.1E-6</v>
      </c>
      <c r="J613" s="5">
        <f t="shared" si="131"/>
        <v>4.3613178294572952E-7</v>
      </c>
      <c r="K613" s="5">
        <f t="shared" si="132"/>
        <v>6.1996419027788739E-4</v>
      </c>
      <c r="L613" s="5">
        <f t="shared" si="126"/>
        <v>9.9813302259368515E-10</v>
      </c>
      <c r="M613" s="6">
        <f t="shared" si="124"/>
        <v>6.6845782000785844E-6</v>
      </c>
      <c r="N613">
        <f t="shared" si="125"/>
        <v>2.5799999999999998E-4</v>
      </c>
      <c r="O613">
        <f t="shared" si="133"/>
        <v>0.321648229848086</v>
      </c>
      <c r="P613">
        <f t="shared" si="127"/>
        <v>2.5337809965741012</v>
      </c>
      <c r="Q613">
        <f t="shared" si="128"/>
        <v>0.23583434688164973</v>
      </c>
      <c r="R613">
        <f t="shared" si="129"/>
        <v>0.23583434688164959</v>
      </c>
    </row>
    <row r="614" spans="6:18">
      <c r="F614">
        <f t="shared" si="134"/>
        <v>61.2000000000006</v>
      </c>
      <c r="G614">
        <f t="shared" si="122"/>
        <v>322.2268495642536</v>
      </c>
      <c r="H614">
        <f t="shared" si="130"/>
        <v>3.2164822984808596</v>
      </c>
      <c r="I614" s="4">
        <f t="shared" si="123"/>
        <v>3.1E-6</v>
      </c>
      <c r="J614" s="5">
        <f t="shared" si="131"/>
        <v>4.3613178294572952E-7</v>
      </c>
      <c r="K614" s="5">
        <f t="shared" si="132"/>
        <v>6.2027419027788739E-4</v>
      </c>
      <c r="L614" s="5">
        <f t="shared" si="126"/>
        <v>9.9963105741828386E-10</v>
      </c>
      <c r="M614" s="6">
        <f t="shared" si="124"/>
        <v>6.6912648357238737E-6</v>
      </c>
      <c r="N614">
        <f t="shared" si="125"/>
        <v>2.5799999999999998E-4</v>
      </c>
      <c r="O614">
        <f t="shared" si="133"/>
        <v>0.321648229848086</v>
      </c>
      <c r="P614">
        <f t="shared" si="127"/>
        <v>2.5339865387266891</v>
      </c>
      <c r="Q614">
        <f t="shared" si="128"/>
        <v>0.23576334379556074</v>
      </c>
      <c r="R614">
        <f t="shared" si="129"/>
        <v>0.23576334379556058</v>
      </c>
    </row>
    <row r="615" spans="6:18">
      <c r="F615">
        <f t="shared" si="134"/>
        <v>61.300000000000601</v>
      </c>
      <c r="G615">
        <f t="shared" si="122"/>
        <v>322.2268495642536</v>
      </c>
      <c r="H615">
        <f t="shared" si="130"/>
        <v>3.2164822984808596</v>
      </c>
      <c r="I615" s="4">
        <f t="shared" si="123"/>
        <v>3.1E-6</v>
      </c>
      <c r="J615" s="5">
        <f t="shared" si="131"/>
        <v>4.3613178294572952E-7</v>
      </c>
      <c r="K615" s="5">
        <f t="shared" si="132"/>
        <v>6.2058419027788739E-4</v>
      </c>
      <c r="L615" s="5">
        <f t="shared" si="126"/>
        <v>1.0011305903641106E-9</v>
      </c>
      <c r="M615" s="6">
        <f t="shared" si="124"/>
        <v>6.6979548140443852E-6</v>
      </c>
      <c r="N615">
        <f t="shared" si="125"/>
        <v>2.5799999999999998E-4</v>
      </c>
      <c r="O615">
        <f t="shared" si="133"/>
        <v>0.321648229848086</v>
      </c>
      <c r="P615">
        <f t="shared" si="127"/>
        <v>2.5341916699766918</v>
      </c>
      <c r="Q615">
        <f t="shared" si="128"/>
        <v>0.23569248265287052</v>
      </c>
      <c r="R615">
        <f t="shared" si="129"/>
        <v>0.23569248265287038</v>
      </c>
    </row>
    <row r="616" spans="6:18">
      <c r="F616">
        <f t="shared" si="134"/>
        <v>61.400000000000603</v>
      </c>
      <c r="G616">
        <f t="shared" si="122"/>
        <v>322.2268495642536</v>
      </c>
      <c r="H616">
        <f t="shared" si="130"/>
        <v>3.2164822984808596</v>
      </c>
      <c r="I616" s="4">
        <f t="shared" si="123"/>
        <v>3.1E-6</v>
      </c>
      <c r="J616" s="5">
        <f t="shared" si="131"/>
        <v>4.3613178294572952E-7</v>
      </c>
      <c r="K616" s="5">
        <f t="shared" si="132"/>
        <v>6.2089419027788739E-4</v>
      </c>
      <c r="L616" s="5">
        <f t="shared" si="126"/>
        <v>1.0026316221798946E-9</v>
      </c>
      <c r="M616" s="6">
        <f t="shared" si="124"/>
        <v>6.7046481350401146E-6</v>
      </c>
      <c r="N616">
        <f t="shared" si="125"/>
        <v>2.5799999999999998E-4</v>
      </c>
      <c r="O616">
        <f t="shared" si="133"/>
        <v>0.321648229848086</v>
      </c>
      <c r="P616">
        <f t="shared" si="127"/>
        <v>2.5343963913503966</v>
      </c>
      <c r="Q616">
        <f t="shared" si="128"/>
        <v>0.23562176309905464</v>
      </c>
      <c r="R616">
        <f t="shared" si="129"/>
        <v>0.2356217630990545</v>
      </c>
    </row>
    <row r="617" spans="6:18">
      <c r="F617">
        <f t="shared" si="134"/>
        <v>61.500000000000604</v>
      </c>
      <c r="G617">
        <f t="shared" si="122"/>
        <v>322.2268495642536</v>
      </c>
      <c r="H617">
        <f t="shared" si="130"/>
        <v>3.2164822984808596</v>
      </c>
      <c r="I617" s="4">
        <f t="shared" si="123"/>
        <v>3.1E-6</v>
      </c>
      <c r="J617" s="5">
        <f t="shared" si="131"/>
        <v>4.3613178294572952E-7</v>
      </c>
      <c r="K617" s="5">
        <f t="shared" si="132"/>
        <v>6.212041902778874E-4</v>
      </c>
      <c r="L617" s="5">
        <f t="shared" si="126"/>
        <v>1.0041341536143653E-9</v>
      </c>
      <c r="M617" s="6">
        <f t="shared" si="124"/>
        <v>6.7113447987110627E-6</v>
      </c>
      <c r="N617">
        <f t="shared" si="125"/>
        <v>2.5799999999999998E-4</v>
      </c>
      <c r="O617">
        <f t="shared" si="133"/>
        <v>0.321648229848086</v>
      </c>
      <c r="P617">
        <f t="shared" si="127"/>
        <v>2.5346007038710185</v>
      </c>
      <c r="Q617">
        <f t="shared" si="128"/>
        <v>0.23555118478065071</v>
      </c>
      <c r="R617">
        <f t="shared" si="129"/>
        <v>0.23555118478065057</v>
      </c>
    </row>
    <row r="618" spans="6:18">
      <c r="F618">
        <f t="shared" si="134"/>
        <v>61.600000000000605</v>
      </c>
      <c r="G618">
        <f t="shared" si="122"/>
        <v>322.2268495642536</v>
      </c>
      <c r="H618">
        <f t="shared" si="130"/>
        <v>3.2164822984808596</v>
      </c>
      <c r="I618" s="4">
        <f t="shared" si="123"/>
        <v>3.1E-6</v>
      </c>
      <c r="J618" s="5">
        <f t="shared" si="131"/>
        <v>4.3613178294572952E-7</v>
      </c>
      <c r="K618" s="5">
        <f t="shared" si="132"/>
        <v>6.215141902778874E-4</v>
      </c>
      <c r="L618" s="5">
        <f t="shared" si="126"/>
        <v>1.0056381854162521E-9</v>
      </c>
      <c r="M618" s="6">
        <f t="shared" si="124"/>
        <v>6.7180448050572295E-6</v>
      </c>
      <c r="N618">
        <f t="shared" si="125"/>
        <v>2.5799999999999998E-4</v>
      </c>
      <c r="O618">
        <f t="shared" si="133"/>
        <v>0.321648229848086</v>
      </c>
      <c r="P618">
        <f t="shared" si="127"/>
        <v>2.5348046085587104</v>
      </c>
      <c r="Q618">
        <f t="shared" si="128"/>
        <v>0.23548074734525465</v>
      </c>
      <c r="R618">
        <f t="shared" si="129"/>
        <v>0.23548074734525451</v>
      </c>
    </row>
    <row r="619" spans="6:18">
      <c r="F619">
        <f t="shared" si="134"/>
        <v>61.700000000000607</v>
      </c>
      <c r="G619">
        <f t="shared" si="122"/>
        <v>322.2268495642536</v>
      </c>
      <c r="H619">
        <f t="shared" si="130"/>
        <v>3.2164822984808596</v>
      </c>
      <c r="I619" s="4">
        <f t="shared" si="123"/>
        <v>3.1E-6</v>
      </c>
      <c r="J619" s="5">
        <f t="shared" si="131"/>
        <v>4.3613178294572952E-7</v>
      </c>
      <c r="K619" s="5">
        <f t="shared" si="132"/>
        <v>6.218241902778874E-4</v>
      </c>
      <c r="L619" s="5">
        <f t="shared" si="126"/>
        <v>1.0071437183342846E-9</v>
      </c>
      <c r="M619" s="6">
        <f t="shared" si="124"/>
        <v>6.7247481540786141E-6</v>
      </c>
      <c r="N619">
        <f t="shared" si="125"/>
        <v>2.5799999999999998E-4</v>
      </c>
      <c r="O619">
        <f t="shared" si="133"/>
        <v>0.321648229848086</v>
      </c>
      <c r="P619">
        <f t="shared" si="127"/>
        <v>2.5350081064305696</v>
      </c>
      <c r="Q619">
        <f t="shared" si="128"/>
        <v>0.23541045044151701</v>
      </c>
      <c r="R619">
        <f t="shared" si="129"/>
        <v>0.23541045044151684</v>
      </c>
    </row>
    <row r="620" spans="6:18">
      <c r="F620">
        <f t="shared" si="134"/>
        <v>61.800000000000608</v>
      </c>
      <c r="G620">
        <f t="shared" si="122"/>
        <v>322.2268495642536</v>
      </c>
      <c r="H620">
        <f t="shared" si="130"/>
        <v>3.2164822984808596</v>
      </c>
      <c r="I620" s="4">
        <f t="shared" si="123"/>
        <v>3.1E-6</v>
      </c>
      <c r="J620" s="5">
        <f t="shared" si="131"/>
        <v>4.3613178294572952E-7</v>
      </c>
      <c r="K620" s="5">
        <f t="shared" si="132"/>
        <v>6.221341902778874E-4</v>
      </c>
      <c r="L620" s="5">
        <f t="shared" si="126"/>
        <v>1.0086507531171924E-9</v>
      </c>
      <c r="M620" s="6">
        <f t="shared" si="124"/>
        <v>6.7314548457752192E-6</v>
      </c>
      <c r="N620">
        <f t="shared" si="125"/>
        <v>2.5799999999999998E-4</v>
      </c>
      <c r="O620">
        <f t="shared" si="133"/>
        <v>0.321648229848086</v>
      </c>
      <c r="P620">
        <f t="shared" si="127"/>
        <v>2.5352111985006518</v>
      </c>
      <c r="Q620">
        <f t="shared" si="128"/>
        <v>0.23534029371913928</v>
      </c>
      <c r="R620">
        <f t="shared" si="129"/>
        <v>0.23534029371913912</v>
      </c>
    </row>
    <row r="621" spans="6:18">
      <c r="F621">
        <f t="shared" si="134"/>
        <v>61.90000000000061</v>
      </c>
      <c r="G621">
        <f t="shared" si="122"/>
        <v>322.2268495642536</v>
      </c>
      <c r="H621">
        <f t="shared" si="130"/>
        <v>3.2164822984808596</v>
      </c>
      <c r="I621" s="4">
        <f t="shared" si="123"/>
        <v>3.1E-6</v>
      </c>
      <c r="J621" s="5">
        <f t="shared" si="131"/>
        <v>4.3613178294572952E-7</v>
      </c>
      <c r="K621" s="5">
        <f t="shared" si="132"/>
        <v>6.2244419027788741E-4</v>
      </c>
      <c r="L621" s="5">
        <f t="shared" si="126"/>
        <v>1.0101592905137047E-9</v>
      </c>
      <c r="M621" s="6">
        <f t="shared" si="124"/>
        <v>6.7381648801470422E-6</v>
      </c>
      <c r="N621">
        <f t="shared" si="125"/>
        <v>2.5799999999999998E-4</v>
      </c>
      <c r="O621">
        <f t="shared" si="133"/>
        <v>0.321648229848086</v>
      </c>
      <c r="P621">
        <f t="shared" si="127"/>
        <v>2.5354138857799824</v>
      </c>
      <c r="Q621">
        <f t="shared" si="128"/>
        <v>0.23527027682887031</v>
      </c>
      <c r="R621">
        <f t="shared" si="129"/>
        <v>0.23527027682887014</v>
      </c>
    </row>
    <row r="622" spans="6:18">
      <c r="F622">
        <f t="shared" si="134"/>
        <v>62.000000000000611</v>
      </c>
      <c r="G622">
        <f t="shared" si="122"/>
        <v>322.2268495642536</v>
      </c>
      <c r="H622">
        <f t="shared" si="130"/>
        <v>3.2164822984808596</v>
      </c>
      <c r="I622" s="4">
        <f t="shared" si="123"/>
        <v>3.1E-6</v>
      </c>
      <c r="J622" s="5">
        <f t="shared" si="131"/>
        <v>4.3613178294572952E-7</v>
      </c>
      <c r="K622" s="5">
        <f t="shared" si="132"/>
        <v>6.2275419027788741E-4</v>
      </c>
      <c r="L622" s="5">
        <f t="shared" si="126"/>
        <v>1.0116693312725514E-9</v>
      </c>
      <c r="M622" s="6">
        <f t="shared" si="124"/>
        <v>6.7448782571940847E-6</v>
      </c>
      <c r="N622">
        <f t="shared" si="125"/>
        <v>2.5799999999999998E-4</v>
      </c>
      <c r="O622">
        <f t="shared" si="133"/>
        <v>0.321648229848086</v>
      </c>
      <c r="P622">
        <f t="shared" si="127"/>
        <v>2.5356161692765635</v>
      </c>
      <c r="Q622">
        <f t="shared" si="128"/>
        <v>0.23520039942250251</v>
      </c>
      <c r="R622">
        <f t="shared" si="129"/>
        <v>0.23520039942250237</v>
      </c>
    </row>
    <row r="623" spans="6:18">
      <c r="F623">
        <f t="shared" si="134"/>
        <v>62.100000000000612</v>
      </c>
      <c r="G623">
        <f t="shared" si="122"/>
        <v>322.2268495642536</v>
      </c>
      <c r="H623">
        <f t="shared" si="130"/>
        <v>3.2164822984808596</v>
      </c>
      <c r="I623" s="4">
        <f t="shared" si="123"/>
        <v>3.1E-6</v>
      </c>
      <c r="J623" s="5">
        <f t="shared" si="131"/>
        <v>4.3613178294572952E-7</v>
      </c>
      <c r="K623" s="5">
        <f t="shared" si="132"/>
        <v>6.2306419027788741E-4</v>
      </c>
      <c r="L623" s="5">
        <f t="shared" si="126"/>
        <v>1.0131808761424616E-9</v>
      </c>
      <c r="M623" s="6">
        <f t="shared" si="124"/>
        <v>6.7515949769163451E-6</v>
      </c>
      <c r="N623">
        <f t="shared" si="125"/>
        <v>2.5799999999999998E-4</v>
      </c>
      <c r="O623">
        <f t="shared" si="133"/>
        <v>0.321648229848086</v>
      </c>
      <c r="P623">
        <f t="shared" si="127"/>
        <v>2.5358180499953877</v>
      </c>
      <c r="Q623">
        <f t="shared" si="128"/>
        <v>0.23513066115286835</v>
      </c>
      <c r="R623">
        <f t="shared" si="129"/>
        <v>0.23513066115286824</v>
      </c>
    </row>
    <row r="624" spans="6:18">
      <c r="F624">
        <f t="shared" si="134"/>
        <v>62.200000000000614</v>
      </c>
      <c r="G624">
        <f t="shared" si="122"/>
        <v>322.2268495642536</v>
      </c>
      <c r="H624">
        <f t="shared" si="130"/>
        <v>3.2164822984808596</v>
      </c>
      <c r="I624" s="4">
        <f t="shared" si="123"/>
        <v>3.1E-6</v>
      </c>
      <c r="J624" s="5">
        <f t="shared" si="131"/>
        <v>4.3613178294572952E-7</v>
      </c>
      <c r="K624" s="5">
        <f t="shared" si="132"/>
        <v>6.2337419027788741E-4</v>
      </c>
      <c r="L624" s="5">
        <f t="shared" si="126"/>
        <v>1.0146939258721651E-9</v>
      </c>
      <c r="M624" s="6">
        <f t="shared" si="124"/>
        <v>6.7583150393138259E-6</v>
      </c>
      <c r="N624">
        <f t="shared" si="125"/>
        <v>2.5799999999999998E-4</v>
      </c>
      <c r="O624">
        <f t="shared" si="133"/>
        <v>0.321648229848086</v>
      </c>
      <c r="P624">
        <f t="shared" si="127"/>
        <v>2.5360195289384482</v>
      </c>
      <c r="Q624">
        <f t="shared" si="128"/>
        <v>0.23506106167383667</v>
      </c>
      <c r="R624">
        <f t="shared" si="129"/>
        <v>0.23506106167383656</v>
      </c>
    </row>
    <row r="625" spans="6:18">
      <c r="F625">
        <f t="shared" si="134"/>
        <v>62.300000000000615</v>
      </c>
      <c r="G625">
        <f t="shared" si="122"/>
        <v>322.2268495642536</v>
      </c>
      <c r="H625">
        <f t="shared" si="130"/>
        <v>3.2164822984808596</v>
      </c>
      <c r="I625" s="4">
        <f t="shared" si="123"/>
        <v>3.1E-6</v>
      </c>
      <c r="J625" s="5">
        <f t="shared" si="131"/>
        <v>4.3613178294572952E-7</v>
      </c>
      <c r="K625" s="5">
        <f t="shared" si="132"/>
        <v>6.2368419027788741E-4</v>
      </c>
      <c r="L625" s="5">
        <f t="shared" si="126"/>
        <v>1.0162084812103911E-9</v>
      </c>
      <c r="M625" s="6">
        <f t="shared" si="124"/>
        <v>6.7650384443865229E-6</v>
      </c>
      <c r="N625">
        <f t="shared" si="125"/>
        <v>2.5799999999999998E-4</v>
      </c>
      <c r="O625">
        <f t="shared" si="133"/>
        <v>0.321648229848086</v>
      </c>
      <c r="P625">
        <f t="shared" si="127"/>
        <v>2.5362206071047462</v>
      </c>
      <c r="Q625">
        <f t="shared" si="128"/>
        <v>0.23499160064030905</v>
      </c>
      <c r="R625">
        <f t="shared" si="129"/>
        <v>0.23499160064030897</v>
      </c>
    </row>
    <row r="626" spans="6:18">
      <c r="F626">
        <f t="shared" si="134"/>
        <v>62.400000000000617</v>
      </c>
      <c r="G626">
        <f t="shared" si="122"/>
        <v>322.2268495642536</v>
      </c>
      <c r="H626">
        <f t="shared" si="130"/>
        <v>3.2164822984808596</v>
      </c>
      <c r="I626" s="4">
        <f t="shared" si="123"/>
        <v>3.1E-6</v>
      </c>
      <c r="J626" s="5">
        <f t="shared" si="131"/>
        <v>4.3613178294572952E-7</v>
      </c>
      <c r="K626" s="5">
        <f t="shared" si="132"/>
        <v>6.2399419027788742E-4</v>
      </c>
      <c r="L626" s="5">
        <f t="shared" si="126"/>
        <v>1.0177245429058694E-9</v>
      </c>
      <c r="M626" s="6">
        <f t="shared" si="124"/>
        <v>6.7717651921344411E-6</v>
      </c>
      <c r="N626">
        <f t="shared" si="125"/>
        <v>2.5799999999999998E-4</v>
      </c>
      <c r="O626">
        <f t="shared" si="133"/>
        <v>0.321648229848086</v>
      </c>
      <c r="P626">
        <f t="shared" si="127"/>
        <v>2.5364212854903054</v>
      </c>
      <c r="Q626">
        <f t="shared" si="128"/>
        <v>0.2349222777082163</v>
      </c>
      <c r="R626">
        <f t="shared" si="129"/>
        <v>0.23492227770821622</v>
      </c>
    </row>
    <row r="627" spans="6:18">
      <c r="F627">
        <f t="shared" si="134"/>
        <v>62.500000000000618</v>
      </c>
      <c r="G627">
        <f t="shared" si="122"/>
        <v>322.2268495642536</v>
      </c>
      <c r="H627">
        <f t="shared" si="130"/>
        <v>3.2164822984808596</v>
      </c>
      <c r="I627" s="4">
        <f t="shared" si="123"/>
        <v>3.1E-6</v>
      </c>
      <c r="J627" s="5">
        <f t="shared" si="131"/>
        <v>4.3613178294572952E-7</v>
      </c>
      <c r="K627" s="5">
        <f t="shared" si="132"/>
        <v>6.2430419027788742E-4</v>
      </c>
      <c r="L627" s="5">
        <f t="shared" si="126"/>
        <v>1.0192421117073293E-9</v>
      </c>
      <c r="M627" s="6">
        <f t="shared" si="124"/>
        <v>6.7784952825575764E-6</v>
      </c>
      <c r="N627">
        <f t="shared" si="125"/>
        <v>2.5799999999999998E-4</v>
      </c>
      <c r="O627">
        <f t="shared" si="133"/>
        <v>0.321648229848086</v>
      </c>
      <c r="P627">
        <f t="shared" si="127"/>
        <v>2.5366215650881814</v>
      </c>
      <c r="Q627">
        <f t="shared" si="128"/>
        <v>0.23485309253451478</v>
      </c>
      <c r="R627">
        <f t="shared" si="129"/>
        <v>0.23485309253451472</v>
      </c>
    </row>
    <row r="628" spans="6:18">
      <c r="F628">
        <f t="shared" si="134"/>
        <v>62.60000000000062</v>
      </c>
      <c r="G628">
        <f t="shared" si="122"/>
        <v>322.2268495642536</v>
      </c>
      <c r="H628">
        <f t="shared" si="130"/>
        <v>3.2164822984808596</v>
      </c>
      <c r="I628" s="4">
        <f t="shared" si="123"/>
        <v>3.1E-6</v>
      </c>
      <c r="J628" s="5">
        <f t="shared" si="131"/>
        <v>4.3613178294572952E-7</v>
      </c>
      <c r="K628" s="5">
        <f t="shared" si="132"/>
        <v>6.2461419027788742E-4</v>
      </c>
      <c r="L628" s="5">
        <f t="shared" si="126"/>
        <v>1.0207611883635001E-9</v>
      </c>
      <c r="M628" s="6">
        <f t="shared" si="124"/>
        <v>6.7852287156559287E-6</v>
      </c>
      <c r="N628">
        <f t="shared" si="125"/>
        <v>2.5799999999999998E-4</v>
      </c>
      <c r="O628">
        <f t="shared" si="133"/>
        <v>0.321648229848086</v>
      </c>
      <c r="P628">
        <f t="shared" si="127"/>
        <v>2.5368214468884682</v>
      </c>
      <c r="Q628">
        <f t="shared" si="128"/>
        <v>0.23478404477718293</v>
      </c>
      <c r="R628">
        <f t="shared" si="129"/>
        <v>0.23478404477718287</v>
      </c>
    </row>
    <row r="629" spans="6:18">
      <c r="F629">
        <f t="shared" si="134"/>
        <v>62.700000000000621</v>
      </c>
      <c r="G629">
        <f t="shared" si="122"/>
        <v>322.2268495642536</v>
      </c>
      <c r="H629">
        <f t="shared" si="130"/>
        <v>3.2164822984808596</v>
      </c>
      <c r="I629" s="4">
        <f t="shared" si="123"/>
        <v>3.1E-6</v>
      </c>
      <c r="J629" s="5">
        <f t="shared" si="131"/>
        <v>4.3613178294572952E-7</v>
      </c>
      <c r="K629" s="5">
        <f t="shared" si="132"/>
        <v>6.2492419027788742E-4</v>
      </c>
      <c r="L629" s="5">
        <f t="shared" si="126"/>
        <v>1.022281773623112E-9</v>
      </c>
      <c r="M629" s="6">
        <f t="shared" si="124"/>
        <v>6.7919654914295048E-6</v>
      </c>
      <c r="N629">
        <f t="shared" si="125"/>
        <v>2.5799999999999998E-4</v>
      </c>
      <c r="O629">
        <f t="shared" si="133"/>
        <v>0.321648229848086</v>
      </c>
      <c r="P629">
        <f t="shared" si="127"/>
        <v>2.5370209318783137</v>
      </c>
      <c r="Q629">
        <f t="shared" si="128"/>
        <v>0.23471513409521763</v>
      </c>
      <c r="R629">
        <f t="shared" si="129"/>
        <v>0.23471513409521758</v>
      </c>
    </row>
    <row r="630" spans="6:18">
      <c r="F630">
        <f t="shared" si="134"/>
        <v>62.800000000000622</v>
      </c>
      <c r="G630">
        <f t="shared" si="122"/>
        <v>322.2268495642536</v>
      </c>
      <c r="H630">
        <f t="shared" si="130"/>
        <v>3.2164822984808596</v>
      </c>
      <c r="I630" s="4">
        <f t="shared" si="123"/>
        <v>3.1E-6</v>
      </c>
      <c r="J630" s="5">
        <f t="shared" si="131"/>
        <v>4.3613178294572952E-7</v>
      </c>
      <c r="K630" s="5">
        <f t="shared" si="132"/>
        <v>6.2523419027788742E-4</v>
      </c>
      <c r="L630" s="5">
        <f t="shared" si="126"/>
        <v>1.0238038682348936E-9</v>
      </c>
      <c r="M630" s="6">
        <f t="shared" si="124"/>
        <v>6.7987056098782954E-6</v>
      </c>
      <c r="N630">
        <f t="shared" si="125"/>
        <v>2.5799999999999998E-4</v>
      </c>
      <c r="O630">
        <f t="shared" si="133"/>
        <v>0.321648229848086</v>
      </c>
      <c r="P630">
        <f t="shared" si="127"/>
        <v>2.5372200210419278</v>
      </c>
      <c r="Q630">
        <f t="shared" si="128"/>
        <v>0.23464636014863077</v>
      </c>
      <c r="R630">
        <f t="shared" si="129"/>
        <v>0.23464636014863072</v>
      </c>
    </row>
    <row r="631" spans="6:18">
      <c r="F631">
        <f t="shared" si="134"/>
        <v>62.900000000000624</v>
      </c>
      <c r="G631">
        <f t="shared" si="122"/>
        <v>322.2268495642536</v>
      </c>
      <c r="H631">
        <f t="shared" si="130"/>
        <v>3.2164822984808596</v>
      </c>
      <c r="I631" s="4">
        <f t="shared" si="123"/>
        <v>3.1E-6</v>
      </c>
      <c r="J631" s="5">
        <f t="shared" si="131"/>
        <v>4.3613178294572952E-7</v>
      </c>
      <c r="K631" s="5">
        <f t="shared" si="132"/>
        <v>6.2554419027788743E-4</v>
      </c>
      <c r="L631" s="5">
        <f t="shared" si="126"/>
        <v>1.0253274729475751E-9</v>
      </c>
      <c r="M631" s="6">
        <f t="shared" si="124"/>
        <v>6.8054490710023072E-6</v>
      </c>
      <c r="N631">
        <f t="shared" si="125"/>
        <v>2.5799999999999998E-4</v>
      </c>
      <c r="O631">
        <f t="shared" si="133"/>
        <v>0.321648229848086</v>
      </c>
      <c r="P631">
        <f t="shared" si="127"/>
        <v>2.5374187153605914</v>
      </c>
      <c r="Q631">
        <f t="shared" si="128"/>
        <v>0.23457772259844559</v>
      </c>
      <c r="R631">
        <f t="shared" si="129"/>
        <v>0.23457772259844553</v>
      </c>
    </row>
    <row r="632" spans="6:18">
      <c r="F632">
        <f t="shared" si="134"/>
        <v>63.000000000000625</v>
      </c>
      <c r="G632">
        <f t="shared" si="122"/>
        <v>322.2268495642536</v>
      </c>
      <c r="H632">
        <f t="shared" si="130"/>
        <v>3.2164822984808596</v>
      </c>
      <c r="I632" s="4">
        <f t="shared" si="123"/>
        <v>3.1E-6</v>
      </c>
      <c r="J632" s="5">
        <f t="shared" si="131"/>
        <v>4.3613178294572952E-7</v>
      </c>
      <c r="K632" s="5">
        <f t="shared" si="132"/>
        <v>6.2585419027788743E-4</v>
      </c>
      <c r="L632" s="5">
        <f t="shared" si="126"/>
        <v>1.0268525885098858E-9</v>
      </c>
      <c r="M632" s="6">
        <f t="shared" si="124"/>
        <v>6.8121958748015378E-6</v>
      </c>
      <c r="N632">
        <f t="shared" si="125"/>
        <v>2.5799999999999998E-4</v>
      </c>
      <c r="O632">
        <f t="shared" si="133"/>
        <v>0.321648229848086</v>
      </c>
      <c r="P632">
        <f t="shared" si="127"/>
        <v>2.5376170158126681</v>
      </c>
      <c r="Q632">
        <f t="shared" si="128"/>
        <v>0.23450922110669328</v>
      </c>
      <c r="R632">
        <f t="shared" si="129"/>
        <v>0.23450922110669323</v>
      </c>
    </row>
    <row r="633" spans="6:18">
      <c r="F633">
        <f t="shared" si="134"/>
        <v>63.100000000000627</v>
      </c>
      <c r="G633">
        <f t="shared" si="122"/>
        <v>322.2268495642536</v>
      </c>
      <c r="H633">
        <f t="shared" si="130"/>
        <v>3.2164822984808596</v>
      </c>
      <c r="I633" s="4">
        <f t="shared" si="123"/>
        <v>3.1E-6</v>
      </c>
      <c r="J633" s="5">
        <f t="shared" si="131"/>
        <v>4.3613178294572952E-7</v>
      </c>
      <c r="K633" s="5">
        <f t="shared" si="132"/>
        <v>6.2616419027788743E-4</v>
      </c>
      <c r="L633" s="5">
        <f t="shared" si="126"/>
        <v>1.0283792156705548E-9</v>
      </c>
      <c r="M633" s="6">
        <f t="shared" si="124"/>
        <v>6.8189460212759854E-6</v>
      </c>
      <c r="N633">
        <f t="shared" si="125"/>
        <v>2.5799999999999998E-4</v>
      </c>
      <c r="O633">
        <f t="shared" si="133"/>
        <v>0.321648229848086</v>
      </c>
      <c r="P633">
        <f t="shared" si="127"/>
        <v>2.537814923373614</v>
      </c>
      <c r="Q633">
        <f t="shared" si="128"/>
        <v>0.23444085533640949</v>
      </c>
      <c r="R633">
        <f t="shared" si="129"/>
        <v>0.23444085533640943</v>
      </c>
    </row>
    <row r="634" spans="6:18">
      <c r="F634">
        <f t="shared" si="134"/>
        <v>63.200000000000628</v>
      </c>
      <c r="G634">
        <f t="shared" si="122"/>
        <v>322.2268495642536</v>
      </c>
      <c r="H634">
        <f t="shared" si="130"/>
        <v>3.2164822984808596</v>
      </c>
      <c r="I634" s="4">
        <f t="shared" si="123"/>
        <v>3.1E-6</v>
      </c>
      <c r="J634" s="5">
        <f t="shared" si="131"/>
        <v>4.3613178294572952E-7</v>
      </c>
      <c r="K634" s="5">
        <f t="shared" si="132"/>
        <v>6.2647419027788743E-4</v>
      </c>
      <c r="L634" s="5">
        <f t="shared" si="126"/>
        <v>1.0299073551783121E-9</v>
      </c>
      <c r="M634" s="6">
        <f t="shared" si="124"/>
        <v>6.8256995104256534E-6</v>
      </c>
      <c r="N634">
        <f t="shared" si="125"/>
        <v>2.5799999999999998E-4</v>
      </c>
      <c r="O634">
        <f t="shared" si="133"/>
        <v>0.321648229848086</v>
      </c>
      <c r="P634">
        <f t="shared" si="127"/>
        <v>2.5380124390159877</v>
      </c>
      <c r="Q634">
        <f t="shared" si="128"/>
        <v>0.23437262495163075</v>
      </c>
      <c r="R634">
        <f t="shared" si="129"/>
        <v>0.23437262495163069</v>
      </c>
    </row>
    <row r="635" spans="6:18">
      <c r="F635">
        <f t="shared" si="134"/>
        <v>63.30000000000063</v>
      </c>
      <c r="G635">
        <f t="shared" si="122"/>
        <v>322.2268495642536</v>
      </c>
      <c r="H635">
        <f t="shared" si="130"/>
        <v>3.2164822984808596</v>
      </c>
      <c r="I635" s="4">
        <f t="shared" si="123"/>
        <v>3.1E-6</v>
      </c>
      <c r="J635" s="5">
        <f t="shared" si="131"/>
        <v>4.3613178294572952E-7</v>
      </c>
      <c r="K635" s="5">
        <f t="shared" si="132"/>
        <v>6.2678419027788744E-4</v>
      </c>
      <c r="L635" s="5">
        <f t="shared" si="126"/>
        <v>1.0314370077818869E-9</v>
      </c>
      <c r="M635" s="6">
        <f t="shared" si="124"/>
        <v>6.8324563422505384E-6</v>
      </c>
      <c r="N635">
        <f t="shared" si="125"/>
        <v>2.5799999999999998E-4</v>
      </c>
      <c r="O635">
        <f t="shared" si="133"/>
        <v>0.321648229848086</v>
      </c>
      <c r="P635">
        <f t="shared" si="127"/>
        <v>2.5382095637094593</v>
      </c>
      <c r="Q635">
        <f t="shared" si="128"/>
        <v>0.23430452961739112</v>
      </c>
      <c r="R635">
        <f t="shared" si="129"/>
        <v>0.23430452961739107</v>
      </c>
    </row>
    <row r="636" spans="6:18">
      <c r="F636">
        <f t="shared" si="134"/>
        <v>63.400000000000631</v>
      </c>
      <c r="G636">
        <f t="shared" si="122"/>
        <v>322.2268495642536</v>
      </c>
      <c r="H636">
        <f t="shared" si="130"/>
        <v>3.2164822984808596</v>
      </c>
      <c r="I636" s="4">
        <f t="shared" si="123"/>
        <v>3.1E-6</v>
      </c>
      <c r="J636" s="5">
        <f t="shared" si="131"/>
        <v>4.3613178294572952E-7</v>
      </c>
      <c r="K636" s="5">
        <f t="shared" si="132"/>
        <v>6.2709419027788744E-4</v>
      </c>
      <c r="L636" s="5">
        <f t="shared" si="126"/>
        <v>1.0329681742300088E-9</v>
      </c>
      <c r="M636" s="6">
        <f t="shared" si="124"/>
        <v>6.8392165167506439E-6</v>
      </c>
      <c r="N636">
        <f t="shared" si="125"/>
        <v>2.5799999999999998E-4</v>
      </c>
      <c r="O636">
        <f t="shared" si="133"/>
        <v>0.321648229848086</v>
      </c>
      <c r="P636">
        <f t="shared" si="127"/>
        <v>2.5384062984208233</v>
      </c>
      <c r="Q636">
        <f t="shared" si="128"/>
        <v>0.23423656899971862</v>
      </c>
      <c r="R636">
        <f t="shared" si="129"/>
        <v>0.23423656899971856</v>
      </c>
    </row>
    <row r="637" spans="6:18">
      <c r="F637">
        <f t="shared" si="134"/>
        <v>63.500000000000632</v>
      </c>
      <c r="G637">
        <f t="shared" si="122"/>
        <v>322.2268495642536</v>
      </c>
      <c r="H637">
        <f t="shared" si="130"/>
        <v>3.2164822984808596</v>
      </c>
      <c r="I637" s="4">
        <f t="shared" si="123"/>
        <v>3.1E-6</v>
      </c>
      <c r="J637" s="5">
        <f t="shared" si="131"/>
        <v>4.3613178294572952E-7</v>
      </c>
      <c r="K637" s="5">
        <f t="shared" si="132"/>
        <v>6.2740419027788744E-4</v>
      </c>
      <c r="L637" s="5">
        <f t="shared" si="126"/>
        <v>1.0345008552714076E-9</v>
      </c>
      <c r="M637" s="6">
        <f t="shared" si="124"/>
        <v>6.845980033925968E-6</v>
      </c>
      <c r="N637">
        <f t="shared" si="125"/>
        <v>2.5799999999999998E-4</v>
      </c>
      <c r="O637">
        <f t="shared" si="133"/>
        <v>0.321648229848086</v>
      </c>
      <c r="P637">
        <f t="shared" si="127"/>
        <v>2.5386026441140044</v>
      </c>
      <c r="Q637">
        <f t="shared" si="128"/>
        <v>0.2341687427656319</v>
      </c>
      <c r="R637">
        <f t="shared" si="129"/>
        <v>0.23416874276563185</v>
      </c>
    </row>
    <row r="638" spans="6:18">
      <c r="F638">
        <f t="shared" si="134"/>
        <v>63.600000000000634</v>
      </c>
      <c r="G638">
        <f t="shared" si="122"/>
        <v>322.2268495642536</v>
      </c>
      <c r="H638">
        <f t="shared" si="130"/>
        <v>3.2164822984808596</v>
      </c>
      <c r="I638" s="4">
        <f t="shared" si="123"/>
        <v>3.1E-6</v>
      </c>
      <c r="J638" s="5">
        <f t="shared" si="131"/>
        <v>4.3613178294572952E-7</v>
      </c>
      <c r="K638" s="5">
        <f t="shared" si="132"/>
        <v>6.2771419027788744E-4</v>
      </c>
      <c r="L638" s="5">
        <f t="shared" si="126"/>
        <v>1.0360350516548122E-9</v>
      </c>
      <c r="M638" s="6">
        <f t="shared" si="124"/>
        <v>6.8527468937765109E-6</v>
      </c>
      <c r="N638">
        <f t="shared" si="125"/>
        <v>2.5799999999999998E-4</v>
      </c>
      <c r="O638">
        <f t="shared" si="133"/>
        <v>0.321648229848086</v>
      </c>
      <c r="P638">
        <f t="shared" si="127"/>
        <v>2.5387986017500714</v>
      </c>
      <c r="Q638">
        <f t="shared" si="128"/>
        <v>0.23410105058313677</v>
      </c>
      <c r="R638">
        <f t="shared" si="129"/>
        <v>0.23410105058313671</v>
      </c>
    </row>
    <row r="639" spans="6:18">
      <c r="F639">
        <f t="shared" si="134"/>
        <v>63.700000000000635</v>
      </c>
      <c r="G639">
        <f t="shared" si="122"/>
        <v>322.2268495642536</v>
      </c>
      <c r="H639">
        <f t="shared" si="130"/>
        <v>3.2164822984808596</v>
      </c>
      <c r="I639" s="4">
        <f t="shared" si="123"/>
        <v>3.1E-6</v>
      </c>
      <c r="J639" s="5">
        <f t="shared" si="131"/>
        <v>4.3613178294572952E-7</v>
      </c>
      <c r="K639" s="5">
        <f t="shared" si="132"/>
        <v>6.2802419027788744E-4</v>
      </c>
      <c r="L639" s="5">
        <f t="shared" si="126"/>
        <v>1.0375707641289523E-9</v>
      </c>
      <c r="M639" s="6">
        <f t="shared" si="124"/>
        <v>6.8595170963022717E-6</v>
      </c>
      <c r="N639">
        <f t="shared" si="125"/>
        <v>2.5799999999999998E-4</v>
      </c>
      <c r="O639">
        <f t="shared" si="133"/>
        <v>0.321648229848086</v>
      </c>
      <c r="P639">
        <f t="shared" si="127"/>
        <v>2.5389941722872442</v>
      </c>
      <c r="Q639">
        <f t="shared" si="128"/>
        <v>0.23403349212122274</v>
      </c>
      <c r="R639">
        <f t="shared" si="129"/>
        <v>0.23403349212122268</v>
      </c>
    </row>
    <row r="640" spans="6:18">
      <c r="F640">
        <f t="shared" si="134"/>
        <v>63.800000000000637</v>
      </c>
      <c r="G640">
        <f t="shared" si="122"/>
        <v>322.2268495642536</v>
      </c>
      <c r="H640">
        <f t="shared" si="130"/>
        <v>3.2164822984808596</v>
      </c>
      <c r="I640" s="4">
        <f t="shared" si="123"/>
        <v>3.1E-6</v>
      </c>
      <c r="J640" s="5">
        <f t="shared" si="131"/>
        <v>4.3613178294572952E-7</v>
      </c>
      <c r="K640" s="5">
        <f t="shared" si="132"/>
        <v>6.2833419027788745E-4</v>
      </c>
      <c r="L640" s="5">
        <f t="shared" si="126"/>
        <v>1.0391079934425575E-9</v>
      </c>
      <c r="M640" s="6">
        <f t="shared" si="124"/>
        <v>6.866290641503252E-6</v>
      </c>
      <c r="N640">
        <f t="shared" si="125"/>
        <v>2.5799999999999998E-4</v>
      </c>
      <c r="O640">
        <f t="shared" si="133"/>
        <v>0.321648229848086</v>
      </c>
      <c r="P640">
        <f t="shared" si="127"/>
        <v>2.5391893566809061</v>
      </c>
      <c r="Q640">
        <f t="shared" si="128"/>
        <v>0.2339660670498597</v>
      </c>
      <c r="R640">
        <f t="shared" si="129"/>
        <v>0.23396606704985964</v>
      </c>
    </row>
    <row r="641" spans="6:18">
      <c r="F641">
        <f t="shared" si="134"/>
        <v>63.900000000000638</v>
      </c>
      <c r="G641">
        <f t="shared" si="122"/>
        <v>322.2268495642536</v>
      </c>
      <c r="H641">
        <f t="shared" si="130"/>
        <v>3.2164822984808596</v>
      </c>
      <c r="I641" s="4">
        <f t="shared" si="123"/>
        <v>3.1E-6</v>
      </c>
      <c r="J641" s="5">
        <f t="shared" si="131"/>
        <v>4.3613178294572952E-7</v>
      </c>
      <c r="K641" s="5">
        <f t="shared" si="132"/>
        <v>6.2864419027788745E-4</v>
      </c>
      <c r="L641" s="5">
        <f t="shared" si="126"/>
        <v>1.0406467403443574E-9</v>
      </c>
      <c r="M641" s="6">
        <f t="shared" si="124"/>
        <v>6.8730675293794519E-6</v>
      </c>
      <c r="N641">
        <f t="shared" si="125"/>
        <v>2.5799999999999998E-4</v>
      </c>
      <c r="O641">
        <f t="shared" si="133"/>
        <v>0.321648229848086</v>
      </c>
      <c r="P641">
        <f t="shared" si="127"/>
        <v>2.5393841558836105</v>
      </c>
      <c r="Q641">
        <f t="shared" si="128"/>
        <v>0.23389877503999448</v>
      </c>
      <c r="R641">
        <f t="shared" si="129"/>
        <v>0.23389877503999443</v>
      </c>
    </row>
    <row r="642" spans="6:18">
      <c r="F642">
        <f t="shared" si="134"/>
        <v>64.000000000000639</v>
      </c>
      <c r="G642">
        <f t="shared" ref="G642:G705" si="135">Tc+R_*F642</f>
        <v>322.2268495642536</v>
      </c>
      <c r="H642">
        <f t="shared" si="130"/>
        <v>3.2164822984808596</v>
      </c>
      <c r="I642" s="4">
        <f t="shared" ref="I642:I705" si="136">we</f>
        <v>3.1E-6</v>
      </c>
      <c r="J642" s="5">
        <f t="shared" si="131"/>
        <v>4.3613178294572952E-7</v>
      </c>
      <c r="K642" s="5">
        <f t="shared" si="132"/>
        <v>6.2895419027788745E-4</v>
      </c>
      <c r="L642" s="5">
        <f t="shared" si="126"/>
        <v>1.0421870055830812E-9</v>
      </c>
      <c r="M642" s="6">
        <f t="shared" ref="M642:M705" si="137">f2_*f3_/f1_/K642*L642</f>
        <v>6.8798477599308679E-6</v>
      </c>
      <c r="N642">
        <f t="shared" ref="N642:N705" si="138">del_dl</f>
        <v>2.5799999999999998E-4</v>
      </c>
      <c r="O642">
        <f t="shared" si="133"/>
        <v>0.321648229848086</v>
      </c>
      <c r="P642">
        <f t="shared" si="127"/>
        <v>2.5395785708450944</v>
      </c>
      <c r="Q642">
        <f t="shared" si="128"/>
        <v>0.23383161576354752</v>
      </c>
      <c r="R642">
        <f t="shared" si="129"/>
        <v>0.23383161576354744</v>
      </c>
    </row>
    <row r="643" spans="6:18">
      <c r="F643">
        <f t="shared" si="134"/>
        <v>64.100000000000634</v>
      </c>
      <c r="G643">
        <f t="shared" si="135"/>
        <v>322.2268495642536</v>
      </c>
      <c r="H643">
        <f t="shared" si="130"/>
        <v>3.2164822984808596</v>
      </c>
      <c r="I643" s="4">
        <f t="shared" si="136"/>
        <v>3.1E-6</v>
      </c>
      <c r="J643" s="5">
        <f t="shared" si="131"/>
        <v>4.3613178294572952E-7</v>
      </c>
      <c r="K643" s="5">
        <f t="shared" si="132"/>
        <v>6.2926419027788745E-4</v>
      </c>
      <c r="L643" s="5">
        <f t="shared" ref="L643:L706" si="139">K643^3*4/3*PI()</f>
        <v>1.0437287899074586E-9</v>
      </c>
      <c r="M643" s="6">
        <f t="shared" si="137"/>
        <v>6.8866313331575044E-6</v>
      </c>
      <c r="N643">
        <f t="shared" si="138"/>
        <v>2.5799999999999998E-4</v>
      </c>
      <c r="O643">
        <f t="shared" si="133"/>
        <v>0.321648229848086</v>
      </c>
      <c r="P643">
        <f t="shared" ref="P643:P706" si="140">R643*O643+(1-R643)*H643</f>
        <v>2.5397726025122838</v>
      </c>
      <c r="Q643">
        <f t="shared" ref="Q643:Q706" si="141">Q642+pl/ps*Dl/N642*((Tc-Tf)/ml-Co)/H642/(1-kpart)*M642*dt/L642-Q642*3/K642*we*dt</f>
        <v>0.23376458889340943</v>
      </c>
      <c r="R643">
        <f t="shared" ref="R643:R706" si="142">esidtGeral(R642,K642,MAX(I642,J642),pl,ps,kpart,H642,(H643-H642)/dt,M642,L642,Dl,N642,Co,dt)</f>
        <v>0.23376458889340934</v>
      </c>
    </row>
    <row r="644" spans="6:18">
      <c r="F644">
        <f t="shared" si="134"/>
        <v>64.200000000000628</v>
      </c>
      <c r="G644">
        <f t="shared" si="135"/>
        <v>322.2268495642536</v>
      </c>
      <c r="H644">
        <f t="shared" si="130"/>
        <v>3.2164822984808596</v>
      </c>
      <c r="I644" s="4">
        <f t="shared" si="136"/>
        <v>3.1E-6</v>
      </c>
      <c r="J644" s="5">
        <f t="shared" si="131"/>
        <v>4.3613178294572952E-7</v>
      </c>
      <c r="K644" s="5">
        <f t="shared" si="132"/>
        <v>6.2957419027788745E-4</v>
      </c>
      <c r="L644" s="5">
        <f t="shared" si="139"/>
        <v>1.0452720940662194E-9</v>
      </c>
      <c r="M644" s="6">
        <f t="shared" si="137"/>
        <v>6.8934182490593613E-6</v>
      </c>
      <c r="N644">
        <f t="shared" si="138"/>
        <v>2.5799999999999998E-4</v>
      </c>
      <c r="O644">
        <f t="shared" si="133"/>
        <v>0.321648229848086</v>
      </c>
      <c r="P644">
        <f t="shared" si="140"/>
        <v>2.5399662518293078</v>
      </c>
      <c r="Q644">
        <f t="shared" si="141"/>
        <v>0.23369769410343777</v>
      </c>
      <c r="R644">
        <f t="shared" si="142"/>
        <v>0.23369769410343766</v>
      </c>
    </row>
    <row r="645" spans="6:18">
      <c r="F645">
        <f t="shared" si="134"/>
        <v>64.300000000000622</v>
      </c>
      <c r="G645">
        <f t="shared" si="135"/>
        <v>322.2268495642536</v>
      </c>
      <c r="H645">
        <f t="shared" si="130"/>
        <v>3.2164822984808596</v>
      </c>
      <c r="I645" s="4">
        <f t="shared" si="136"/>
        <v>3.1E-6</v>
      </c>
      <c r="J645" s="5">
        <f t="shared" si="131"/>
        <v>4.3613178294572952E-7</v>
      </c>
      <c r="K645" s="5">
        <f t="shared" si="132"/>
        <v>6.2988419027788746E-4</v>
      </c>
      <c r="L645" s="5">
        <f t="shared" si="139"/>
        <v>1.0468169188080921E-9</v>
      </c>
      <c r="M645" s="6">
        <f t="shared" si="137"/>
        <v>6.9002085076364344E-6</v>
      </c>
      <c r="N645">
        <f t="shared" si="138"/>
        <v>2.5799999999999998E-4</v>
      </c>
      <c r="O645">
        <f t="shared" si="133"/>
        <v>0.321648229848086</v>
      </c>
      <c r="P645">
        <f t="shared" si="140"/>
        <v>2.5401595197375055</v>
      </c>
      <c r="Q645">
        <f t="shared" si="141"/>
        <v>0.23363093106845359</v>
      </c>
      <c r="R645">
        <f t="shared" si="142"/>
        <v>0.23363093106845348</v>
      </c>
    </row>
    <row r="646" spans="6:18">
      <c r="F646">
        <f t="shared" si="134"/>
        <v>64.400000000000617</v>
      </c>
      <c r="G646">
        <f t="shared" si="135"/>
        <v>322.2268495642536</v>
      </c>
      <c r="H646">
        <f t="shared" si="130"/>
        <v>3.2164822984808596</v>
      </c>
      <c r="I646" s="4">
        <f t="shared" si="136"/>
        <v>3.1E-6</v>
      </c>
      <c r="J646" s="5">
        <f t="shared" si="131"/>
        <v>4.3613178294572952E-7</v>
      </c>
      <c r="K646" s="5">
        <f t="shared" si="132"/>
        <v>6.3019419027788746E-4</v>
      </c>
      <c r="L646" s="5">
        <f t="shared" si="139"/>
        <v>1.0483632648818075E-9</v>
      </c>
      <c r="M646" s="6">
        <f t="shared" si="137"/>
        <v>6.9070021088887287E-6</v>
      </c>
      <c r="N646">
        <f t="shared" si="138"/>
        <v>2.5799999999999998E-4</v>
      </c>
      <c r="O646">
        <f t="shared" si="133"/>
        <v>0.321648229848086</v>
      </c>
      <c r="P646">
        <f t="shared" si="140"/>
        <v>2.540352407175436</v>
      </c>
      <c r="Q646">
        <f t="shared" si="141"/>
        <v>0.23356429946423821</v>
      </c>
      <c r="R646">
        <f t="shared" si="142"/>
        <v>0.2335642994642381</v>
      </c>
    </row>
    <row r="647" spans="6:18">
      <c r="F647">
        <f t="shared" si="134"/>
        <v>64.500000000000611</v>
      </c>
      <c r="G647">
        <f t="shared" si="135"/>
        <v>322.2268495642536</v>
      </c>
      <c r="H647">
        <f t="shared" si="130"/>
        <v>3.2164822984808596</v>
      </c>
      <c r="I647" s="4">
        <f t="shared" si="136"/>
        <v>3.1E-6</v>
      </c>
      <c r="J647" s="5">
        <f t="shared" si="131"/>
        <v>4.3613178294572952E-7</v>
      </c>
      <c r="K647" s="5">
        <f t="shared" si="132"/>
        <v>6.3050419027788746E-4</v>
      </c>
      <c r="L647" s="5">
        <f t="shared" si="139"/>
        <v>1.0499111330360941E-9</v>
      </c>
      <c r="M647" s="6">
        <f t="shared" si="137"/>
        <v>6.9137990528162409E-6</v>
      </c>
      <c r="N647">
        <f t="shared" si="138"/>
        <v>2.5799999999999998E-4</v>
      </c>
      <c r="O647">
        <f t="shared" si="133"/>
        <v>0.321648229848086</v>
      </c>
      <c r="P647">
        <f t="shared" si="140"/>
        <v>2.5405449150788884</v>
      </c>
      <c r="Q647">
        <f t="shared" si="141"/>
        <v>0.23349779896752984</v>
      </c>
      <c r="R647">
        <f t="shared" si="142"/>
        <v>0.23349779896752973</v>
      </c>
    </row>
    <row r="648" spans="6:18">
      <c r="F648">
        <f t="shared" si="134"/>
        <v>64.600000000000605</v>
      </c>
      <c r="G648">
        <f t="shared" si="135"/>
        <v>322.2268495642536</v>
      </c>
      <c r="H648">
        <f t="shared" si="130"/>
        <v>3.2164822984808596</v>
      </c>
      <c r="I648" s="4">
        <f t="shared" si="136"/>
        <v>3.1E-6</v>
      </c>
      <c r="J648" s="5">
        <f t="shared" si="131"/>
        <v>4.3613178294572952E-7</v>
      </c>
      <c r="K648" s="5">
        <f t="shared" si="132"/>
        <v>6.3081419027788746E-4</v>
      </c>
      <c r="L648" s="5">
        <f t="shared" si="139"/>
        <v>1.0514605240196815E-9</v>
      </c>
      <c r="M648" s="6">
        <f t="shared" si="137"/>
        <v>6.9205993394189701E-6</v>
      </c>
      <c r="N648">
        <f t="shared" si="138"/>
        <v>2.5799999999999998E-4</v>
      </c>
      <c r="O648">
        <f t="shared" si="133"/>
        <v>0.321648229848086</v>
      </c>
      <c r="P648">
        <f t="shared" si="140"/>
        <v>2.5407370443808914</v>
      </c>
      <c r="Q648">
        <f t="shared" si="141"/>
        <v>0.23343142925602034</v>
      </c>
      <c r="R648">
        <f t="shared" si="142"/>
        <v>0.23343142925602026</v>
      </c>
    </row>
    <row r="649" spans="6:18">
      <c r="F649">
        <f t="shared" si="134"/>
        <v>64.7000000000006</v>
      </c>
      <c r="G649">
        <f t="shared" si="135"/>
        <v>322.2268495642536</v>
      </c>
      <c r="H649">
        <f t="shared" si="130"/>
        <v>3.2164822984808596</v>
      </c>
      <c r="I649" s="4">
        <f t="shared" si="136"/>
        <v>3.1E-6</v>
      </c>
      <c r="J649" s="5">
        <f t="shared" si="131"/>
        <v>4.3613178294572952E-7</v>
      </c>
      <c r="K649" s="5">
        <f t="shared" si="132"/>
        <v>6.3112419027788746E-4</v>
      </c>
      <c r="L649" s="5">
        <f t="shared" si="139"/>
        <v>1.0530114385812999E-9</v>
      </c>
      <c r="M649" s="6">
        <f t="shared" si="137"/>
        <v>6.9274029686969206E-6</v>
      </c>
      <c r="N649">
        <f t="shared" si="138"/>
        <v>2.5799999999999998E-4</v>
      </c>
      <c r="O649">
        <f t="shared" si="133"/>
        <v>0.321648229848086</v>
      </c>
      <c r="P649">
        <f t="shared" si="140"/>
        <v>2.5409287960117219</v>
      </c>
      <c r="Q649">
        <f t="shared" si="141"/>
        <v>0.23336519000835193</v>
      </c>
      <c r="R649">
        <f t="shared" si="142"/>
        <v>0.23336519000835185</v>
      </c>
    </row>
    <row r="650" spans="6:18">
      <c r="F650">
        <f t="shared" si="134"/>
        <v>64.800000000000594</v>
      </c>
      <c r="G650">
        <f t="shared" si="135"/>
        <v>322.2268495642536</v>
      </c>
      <c r="H650">
        <f t="shared" si="130"/>
        <v>3.2164822984808596</v>
      </c>
      <c r="I650" s="4">
        <f t="shared" si="136"/>
        <v>3.1E-6</v>
      </c>
      <c r="J650" s="5">
        <f t="shared" si="131"/>
        <v>4.3613178294572952E-7</v>
      </c>
      <c r="K650" s="5">
        <f t="shared" si="132"/>
        <v>6.3143419027788747E-4</v>
      </c>
      <c r="L650" s="5">
        <f t="shared" si="139"/>
        <v>1.0545638774696779E-9</v>
      </c>
      <c r="M650" s="6">
        <f t="shared" si="137"/>
        <v>6.9342099406500881E-6</v>
      </c>
      <c r="N650">
        <f t="shared" si="138"/>
        <v>2.5799999999999998E-4</v>
      </c>
      <c r="O650">
        <f t="shared" si="133"/>
        <v>0.321648229848086</v>
      </c>
      <c r="P650">
        <f t="shared" si="140"/>
        <v>2.5411201708989175</v>
      </c>
      <c r="Q650">
        <f t="shared" si="141"/>
        <v>0.23329908090411389</v>
      </c>
      <c r="R650">
        <f t="shared" si="142"/>
        <v>0.2332990809041138</v>
      </c>
    </row>
    <row r="651" spans="6:18">
      <c r="F651">
        <f t="shared" si="134"/>
        <v>64.900000000000588</v>
      </c>
      <c r="G651">
        <f t="shared" si="135"/>
        <v>322.2268495642536</v>
      </c>
      <c r="H651">
        <f t="shared" si="130"/>
        <v>3.2164822984808596</v>
      </c>
      <c r="I651" s="4">
        <f t="shared" si="136"/>
        <v>3.1E-6</v>
      </c>
      <c r="J651" s="5">
        <f t="shared" si="131"/>
        <v>4.3613178294572952E-7</v>
      </c>
      <c r="K651" s="5">
        <f t="shared" si="132"/>
        <v>6.3174419027788747E-4</v>
      </c>
      <c r="L651" s="5">
        <f t="shared" si="139"/>
        <v>1.0561178414335455E-9</v>
      </c>
      <c r="M651" s="6">
        <f t="shared" si="137"/>
        <v>6.9410202552784744E-6</v>
      </c>
      <c r="N651">
        <f t="shared" si="138"/>
        <v>2.5799999999999998E-4</v>
      </c>
      <c r="O651">
        <f t="shared" si="133"/>
        <v>0.321648229848086</v>
      </c>
      <c r="P651">
        <f t="shared" si="140"/>
        <v>2.5413111699672801</v>
      </c>
      <c r="Q651">
        <f t="shared" si="141"/>
        <v>0.23323310162383934</v>
      </c>
      <c r="R651">
        <f t="shared" si="142"/>
        <v>0.23323310162383923</v>
      </c>
    </row>
    <row r="652" spans="6:18">
      <c r="F652">
        <f t="shared" si="134"/>
        <v>65.000000000000583</v>
      </c>
      <c r="G652">
        <f t="shared" si="135"/>
        <v>322.2268495642536</v>
      </c>
      <c r="H652">
        <f t="shared" si="130"/>
        <v>3.2164822984808596</v>
      </c>
      <c r="I652" s="4">
        <f t="shared" si="136"/>
        <v>3.1E-6</v>
      </c>
      <c r="J652" s="5">
        <f t="shared" si="131"/>
        <v>4.3613178294572952E-7</v>
      </c>
      <c r="K652" s="5">
        <f t="shared" si="132"/>
        <v>6.3205419027788747E-4</v>
      </c>
      <c r="L652" s="5">
        <f t="shared" si="139"/>
        <v>1.0576733312216323E-9</v>
      </c>
      <c r="M652" s="6">
        <f t="shared" si="137"/>
        <v>6.9478339125820819E-6</v>
      </c>
      <c r="N652">
        <f t="shared" si="138"/>
        <v>2.5799999999999998E-4</v>
      </c>
      <c r="O652">
        <f t="shared" si="133"/>
        <v>0.321648229848086</v>
      </c>
      <c r="P652">
        <f t="shared" si="140"/>
        <v>2.5415017941388913</v>
      </c>
      <c r="Q652">
        <f t="shared" si="141"/>
        <v>0.23316725184900194</v>
      </c>
      <c r="R652">
        <f t="shared" si="142"/>
        <v>0.23316725184900183</v>
      </c>
    </row>
    <row r="653" spans="6:18">
      <c r="F653">
        <f t="shared" si="134"/>
        <v>65.100000000000577</v>
      </c>
      <c r="G653">
        <f t="shared" si="135"/>
        <v>322.2268495642536</v>
      </c>
      <c r="H653">
        <f t="shared" si="130"/>
        <v>3.2164822984808596</v>
      </c>
      <c r="I653" s="4">
        <f t="shared" si="136"/>
        <v>3.1E-6</v>
      </c>
      <c r="J653" s="5">
        <f t="shared" si="131"/>
        <v>4.3613178294572952E-7</v>
      </c>
      <c r="K653" s="5">
        <f t="shared" si="132"/>
        <v>6.3236419027788747E-4</v>
      </c>
      <c r="L653" s="5">
        <f t="shared" si="139"/>
        <v>1.0592303475826672E-9</v>
      </c>
      <c r="M653" s="6">
        <f t="shared" si="137"/>
        <v>6.9546509125609038E-6</v>
      </c>
      <c r="N653">
        <f t="shared" si="138"/>
        <v>2.5799999999999998E-4</v>
      </c>
      <c r="O653">
        <f t="shared" si="133"/>
        <v>0.321648229848086</v>
      </c>
      <c r="P653">
        <f t="shared" si="140"/>
        <v>2.5416920443331183</v>
      </c>
      <c r="Q653">
        <f t="shared" si="141"/>
        <v>0.23310153126201277</v>
      </c>
      <c r="R653">
        <f t="shared" si="142"/>
        <v>0.23310153126201266</v>
      </c>
    </row>
    <row r="654" spans="6:18">
      <c r="F654">
        <f t="shared" si="134"/>
        <v>65.200000000000571</v>
      </c>
      <c r="G654">
        <f t="shared" si="135"/>
        <v>322.2268495642536</v>
      </c>
      <c r="H654">
        <f t="shared" si="130"/>
        <v>3.2164822984808596</v>
      </c>
      <c r="I654" s="4">
        <f t="shared" si="136"/>
        <v>3.1E-6</v>
      </c>
      <c r="J654" s="5">
        <f t="shared" si="131"/>
        <v>4.3613178294572952E-7</v>
      </c>
      <c r="K654" s="5">
        <f t="shared" si="132"/>
        <v>6.3267419027788748E-4</v>
      </c>
      <c r="L654" s="5">
        <f t="shared" si="139"/>
        <v>1.0607888912653806E-9</v>
      </c>
      <c r="M654" s="6">
        <f t="shared" si="137"/>
        <v>6.9614712552149488E-6</v>
      </c>
      <c r="N654">
        <f t="shared" si="138"/>
        <v>2.5799999999999998E-4</v>
      </c>
      <c r="O654">
        <f t="shared" si="133"/>
        <v>0.321648229848086</v>
      </c>
      <c r="P654">
        <f t="shared" si="140"/>
        <v>2.5418819214666231</v>
      </c>
      <c r="Q654">
        <f t="shared" si="141"/>
        <v>0.23303593954621699</v>
      </c>
      <c r="R654">
        <f t="shared" si="142"/>
        <v>0.23303593954621687</v>
      </c>
    </row>
    <row r="655" spans="6:18">
      <c r="F655">
        <f t="shared" si="134"/>
        <v>65.300000000000566</v>
      </c>
      <c r="G655">
        <f t="shared" si="135"/>
        <v>322.2268495642536</v>
      </c>
      <c r="H655">
        <f t="shared" si="130"/>
        <v>3.2164822984808596</v>
      </c>
      <c r="I655" s="4">
        <f t="shared" si="136"/>
        <v>3.1E-6</v>
      </c>
      <c r="J655" s="5">
        <f t="shared" si="131"/>
        <v>4.3613178294572952E-7</v>
      </c>
      <c r="K655" s="5">
        <f t="shared" si="132"/>
        <v>6.3298419027788748E-4</v>
      </c>
      <c r="L655" s="5">
        <f t="shared" si="139"/>
        <v>1.0623489630185012E-9</v>
      </c>
      <c r="M655" s="6">
        <f t="shared" si="137"/>
        <v>6.9682949405442116E-6</v>
      </c>
      <c r="N655">
        <f t="shared" si="138"/>
        <v>2.5799999999999998E-4</v>
      </c>
      <c r="O655">
        <f t="shared" si="133"/>
        <v>0.321648229848086</v>
      </c>
      <c r="P655">
        <f t="shared" si="140"/>
        <v>2.5420714264533766</v>
      </c>
      <c r="Q655">
        <f t="shared" si="141"/>
        <v>0.23297047638589072</v>
      </c>
      <c r="R655">
        <f t="shared" si="142"/>
        <v>0.23297047638589061</v>
      </c>
    </row>
    <row r="656" spans="6:18">
      <c r="F656">
        <f t="shared" si="134"/>
        <v>65.40000000000056</v>
      </c>
      <c r="G656">
        <f t="shared" si="135"/>
        <v>322.2268495642536</v>
      </c>
      <c r="H656">
        <f t="shared" si="130"/>
        <v>3.2164822984808596</v>
      </c>
      <c r="I656" s="4">
        <f t="shared" si="136"/>
        <v>3.1E-6</v>
      </c>
      <c r="J656" s="5">
        <f t="shared" si="131"/>
        <v>4.3613178294572952E-7</v>
      </c>
      <c r="K656" s="5">
        <f t="shared" si="132"/>
        <v>6.3329419027788748E-4</v>
      </c>
      <c r="L656" s="5">
        <f t="shared" si="139"/>
        <v>1.0639105635907587E-9</v>
      </c>
      <c r="M656" s="6">
        <f t="shared" si="137"/>
        <v>6.9751219685486914E-6</v>
      </c>
      <c r="N656">
        <f t="shared" si="138"/>
        <v>2.5799999999999998E-4</v>
      </c>
      <c r="O656">
        <f t="shared" si="133"/>
        <v>0.321648229848086</v>
      </c>
      <c r="P656">
        <f t="shared" si="140"/>
        <v>2.5422605602046588</v>
      </c>
      <c r="Q656">
        <f t="shared" si="141"/>
        <v>0.23290514146623786</v>
      </c>
      <c r="R656">
        <f t="shared" si="142"/>
        <v>0.23290514146623773</v>
      </c>
    </row>
    <row r="657" spans="6:18">
      <c r="F657">
        <f t="shared" si="134"/>
        <v>65.500000000000554</v>
      </c>
      <c r="G657">
        <f t="shared" si="135"/>
        <v>322.2268495642536</v>
      </c>
      <c r="H657">
        <f t="shared" si="130"/>
        <v>3.2164822984808596</v>
      </c>
      <c r="I657" s="4">
        <f t="shared" si="136"/>
        <v>3.1E-6</v>
      </c>
      <c r="J657" s="5">
        <f t="shared" si="131"/>
        <v>4.3613178294572952E-7</v>
      </c>
      <c r="K657" s="5">
        <f t="shared" si="132"/>
        <v>6.3360419027788748E-4</v>
      </c>
      <c r="L657" s="5">
        <f t="shared" si="139"/>
        <v>1.0654736937308829E-9</v>
      </c>
      <c r="M657" s="6">
        <f t="shared" si="137"/>
        <v>6.9819523392283925E-6</v>
      </c>
      <c r="N657">
        <f t="shared" si="138"/>
        <v>2.5799999999999998E-4</v>
      </c>
      <c r="O657">
        <f t="shared" si="133"/>
        <v>0.321648229848086</v>
      </c>
      <c r="P657">
        <f t="shared" si="140"/>
        <v>2.5424493236290773</v>
      </c>
      <c r="Q657">
        <f t="shared" si="141"/>
        <v>0.2328399344733868</v>
      </c>
      <c r="R657">
        <f t="shared" si="142"/>
        <v>0.23283993447338666</v>
      </c>
    </row>
    <row r="658" spans="6:18">
      <c r="F658">
        <f t="shared" si="134"/>
        <v>65.600000000000549</v>
      </c>
      <c r="G658">
        <f t="shared" si="135"/>
        <v>322.2268495642536</v>
      </c>
      <c r="H658">
        <f t="shared" si="130"/>
        <v>3.2164822984808596</v>
      </c>
      <c r="I658" s="4">
        <f t="shared" si="136"/>
        <v>3.1E-6</v>
      </c>
      <c r="J658" s="5">
        <f t="shared" si="131"/>
        <v>4.3613178294572952E-7</v>
      </c>
      <c r="K658" s="5">
        <f t="shared" si="132"/>
        <v>6.3391419027788748E-4</v>
      </c>
      <c r="L658" s="5">
        <f t="shared" si="139"/>
        <v>1.0670383541876026E-9</v>
      </c>
      <c r="M658" s="6">
        <f t="shared" si="137"/>
        <v>6.9887860525833089E-6</v>
      </c>
      <c r="N658">
        <f t="shared" si="138"/>
        <v>2.5799999999999998E-4</v>
      </c>
      <c r="O658">
        <f t="shared" si="133"/>
        <v>0.321648229848086</v>
      </c>
      <c r="P658">
        <f t="shared" si="140"/>
        <v>2.5426377176325703</v>
      </c>
      <c r="Q658">
        <f t="shared" si="141"/>
        <v>0.23277485509438739</v>
      </c>
      <c r="R658">
        <f t="shared" si="142"/>
        <v>0.23277485509438725</v>
      </c>
    </row>
    <row r="659" spans="6:18">
      <c r="F659">
        <f t="shared" si="134"/>
        <v>65.700000000000543</v>
      </c>
      <c r="G659">
        <f t="shared" si="135"/>
        <v>322.2268495642536</v>
      </c>
      <c r="H659">
        <f t="shared" ref="H659:H722" si="143">(G659-Tf)/ml</f>
        <v>3.2164822984808596</v>
      </c>
      <c r="I659" s="4">
        <f t="shared" si="136"/>
        <v>3.1E-6</v>
      </c>
      <c r="J659" s="5">
        <f t="shared" ref="J659:J722" si="144">Glob(H659,N659,Dl,Co,kpart)</f>
        <v>4.3613178294572952E-7</v>
      </c>
      <c r="K659" s="5">
        <f t="shared" ref="K659:K722" si="145">I658*dt+K658</f>
        <v>6.3422419027788749E-4</v>
      </c>
      <c r="L659" s="5">
        <f t="shared" si="139"/>
        <v>1.0686045457096483E-9</v>
      </c>
      <c r="M659" s="6">
        <f t="shared" si="137"/>
        <v>6.9956231086134475E-6</v>
      </c>
      <c r="N659">
        <f t="shared" si="138"/>
        <v>2.5799999999999998E-4</v>
      </c>
      <c r="O659">
        <f t="shared" ref="O659:O722" si="146">O658+(kpart*H658-O658)/L658/R658*(L658*(R659-R658)+R658*MAX(I658,J658)*M658*dt)</f>
        <v>0.321648229848086</v>
      </c>
      <c r="P659">
        <f t="shared" si="140"/>
        <v>2.5428257431184189</v>
      </c>
      <c r="Q659">
        <f t="shared" si="141"/>
        <v>0.23270990301720768</v>
      </c>
      <c r="R659">
        <f t="shared" si="142"/>
        <v>0.23270990301720754</v>
      </c>
    </row>
    <row r="660" spans="6:18">
      <c r="F660">
        <f t="shared" si="134"/>
        <v>65.800000000000537</v>
      </c>
      <c r="G660">
        <f t="shared" si="135"/>
        <v>322.2268495642536</v>
      </c>
      <c r="H660">
        <f t="shared" si="143"/>
        <v>3.2164822984808596</v>
      </c>
      <c r="I660" s="4">
        <f t="shared" si="136"/>
        <v>3.1E-6</v>
      </c>
      <c r="J660" s="5">
        <f t="shared" si="144"/>
        <v>4.3613178294572952E-7</v>
      </c>
      <c r="K660" s="5">
        <f t="shared" si="145"/>
        <v>6.3453419027788749E-4</v>
      </c>
      <c r="L660" s="5">
        <f t="shared" si="139"/>
        <v>1.0701722690457485E-9</v>
      </c>
      <c r="M660" s="6">
        <f t="shared" si="137"/>
        <v>7.002463507318803E-6</v>
      </c>
      <c r="N660">
        <f t="shared" si="138"/>
        <v>2.5799999999999998E-4</v>
      </c>
      <c r="O660">
        <f t="shared" si="146"/>
        <v>0.321648229848086</v>
      </c>
      <c r="P660">
        <f t="shared" si="140"/>
        <v>2.5430134009872534</v>
      </c>
      <c r="Q660">
        <f t="shared" si="141"/>
        <v>0.23264507793073083</v>
      </c>
      <c r="R660">
        <f t="shared" si="142"/>
        <v>0.23264507793073069</v>
      </c>
    </row>
    <row r="661" spans="6:18">
      <c r="F661">
        <f t="shared" si="134"/>
        <v>65.900000000000531</v>
      </c>
      <c r="G661">
        <f t="shared" si="135"/>
        <v>322.2268495642536</v>
      </c>
      <c r="H661">
        <f t="shared" si="143"/>
        <v>3.2164822984808596</v>
      </c>
      <c r="I661" s="4">
        <f t="shared" si="136"/>
        <v>3.1E-6</v>
      </c>
      <c r="J661" s="5">
        <f t="shared" si="144"/>
        <v>4.3613178294572952E-7</v>
      </c>
      <c r="K661" s="5">
        <f t="shared" si="145"/>
        <v>6.3484419027788749E-4</v>
      </c>
      <c r="L661" s="5">
        <f t="shared" si="139"/>
        <v>1.0717415249446336E-9</v>
      </c>
      <c r="M661" s="6">
        <f t="shared" si="137"/>
        <v>7.009307248699379E-6</v>
      </c>
      <c r="N661">
        <f t="shared" si="138"/>
        <v>2.5799999999999998E-4</v>
      </c>
      <c r="O661">
        <f t="shared" si="146"/>
        <v>0.321648229848086</v>
      </c>
      <c r="P661">
        <f t="shared" si="140"/>
        <v>2.5432006921370678</v>
      </c>
      <c r="Q661">
        <f t="shared" si="141"/>
        <v>0.232580379524752</v>
      </c>
      <c r="R661">
        <f t="shared" si="142"/>
        <v>0.23258037952475186</v>
      </c>
    </row>
    <row r="662" spans="6:18">
      <c r="F662">
        <f t="shared" si="134"/>
        <v>66.000000000000526</v>
      </c>
      <c r="G662">
        <f t="shared" si="135"/>
        <v>322.2268495642536</v>
      </c>
      <c r="H662">
        <f t="shared" si="143"/>
        <v>3.2164822984808596</v>
      </c>
      <c r="I662" s="4">
        <f t="shared" si="136"/>
        <v>3.1E-6</v>
      </c>
      <c r="J662" s="5">
        <f t="shared" si="144"/>
        <v>4.3613178294572952E-7</v>
      </c>
      <c r="K662" s="5">
        <f t="shared" si="145"/>
        <v>6.3515419027788749E-4</v>
      </c>
      <c r="L662" s="5">
        <f t="shared" si="139"/>
        <v>1.0733123141550323E-9</v>
      </c>
      <c r="M662" s="6">
        <f t="shared" si="137"/>
        <v>7.016154332755172E-6</v>
      </c>
      <c r="N662">
        <f t="shared" si="138"/>
        <v>2.5799999999999998E-4</v>
      </c>
      <c r="O662">
        <f t="shared" si="146"/>
        <v>0.321648229848086</v>
      </c>
      <c r="P662">
        <f t="shared" si="140"/>
        <v>2.5433876174632206</v>
      </c>
      <c r="Q662">
        <f t="shared" si="141"/>
        <v>0.23251580748997519</v>
      </c>
      <c r="R662">
        <f t="shared" si="142"/>
        <v>0.23251580748997505</v>
      </c>
    </row>
    <row r="663" spans="6:18">
      <c r="F663">
        <f t="shared" si="134"/>
        <v>66.10000000000052</v>
      </c>
      <c r="G663">
        <f t="shared" si="135"/>
        <v>322.2268495642536</v>
      </c>
      <c r="H663">
        <f t="shared" si="143"/>
        <v>3.2164822984808596</v>
      </c>
      <c r="I663" s="4">
        <f t="shared" si="136"/>
        <v>3.1E-6</v>
      </c>
      <c r="J663" s="5">
        <f t="shared" si="144"/>
        <v>4.3613178294572952E-7</v>
      </c>
      <c r="K663" s="5">
        <f t="shared" si="145"/>
        <v>6.3546419027788749E-4</v>
      </c>
      <c r="L663" s="5">
        <f t="shared" si="139"/>
        <v>1.0748846374256747E-9</v>
      </c>
      <c r="M663" s="6">
        <f t="shared" si="137"/>
        <v>7.0230047594861854E-6</v>
      </c>
      <c r="N663">
        <f t="shared" si="138"/>
        <v>2.5799999999999998E-4</v>
      </c>
      <c r="O663">
        <f t="shared" si="146"/>
        <v>0.321648229848086</v>
      </c>
      <c r="P663">
        <f t="shared" si="140"/>
        <v>2.5435741778584515</v>
      </c>
      <c r="Q663">
        <f t="shared" si="141"/>
        <v>0.23245136151801013</v>
      </c>
      <c r="R663">
        <f t="shared" si="142"/>
        <v>0.23245136151800999</v>
      </c>
    </row>
    <row r="664" spans="6:18">
      <c r="F664">
        <f t="shared" si="134"/>
        <v>66.200000000000514</v>
      </c>
      <c r="G664">
        <f t="shared" si="135"/>
        <v>322.2268495642536</v>
      </c>
      <c r="H664">
        <f t="shared" si="143"/>
        <v>3.2164822984808596</v>
      </c>
      <c r="I664" s="4">
        <f t="shared" si="136"/>
        <v>3.1E-6</v>
      </c>
      <c r="J664" s="5">
        <f t="shared" si="144"/>
        <v>4.3613178294572952E-7</v>
      </c>
      <c r="K664" s="5">
        <f t="shared" si="145"/>
        <v>6.357741902778875E-4</v>
      </c>
      <c r="L664" s="5">
        <f t="shared" si="139"/>
        <v>1.0764584955052897E-9</v>
      </c>
      <c r="M664" s="6">
        <f t="shared" si="137"/>
        <v>7.0298585288924158E-6</v>
      </c>
      <c r="N664">
        <f t="shared" si="138"/>
        <v>2.5799999999999998E-4</v>
      </c>
      <c r="O664">
        <f t="shared" si="146"/>
        <v>0.321648229848086</v>
      </c>
      <c r="P664">
        <f t="shared" si="140"/>
        <v>2.5437603742128849</v>
      </c>
      <c r="Q664">
        <f t="shared" si="141"/>
        <v>0.23238704130136922</v>
      </c>
      <c r="R664">
        <f t="shared" si="142"/>
        <v>0.23238704130136908</v>
      </c>
    </row>
    <row r="665" spans="6:18">
      <c r="F665">
        <f t="shared" si="134"/>
        <v>66.300000000000509</v>
      </c>
      <c r="G665">
        <f t="shared" si="135"/>
        <v>322.2268495642536</v>
      </c>
      <c r="H665">
        <f t="shared" si="143"/>
        <v>3.2164822984808596</v>
      </c>
      <c r="I665" s="4">
        <f t="shared" si="136"/>
        <v>3.1E-6</v>
      </c>
      <c r="J665" s="5">
        <f t="shared" si="144"/>
        <v>4.3613178294572952E-7</v>
      </c>
      <c r="K665" s="5">
        <f t="shared" si="145"/>
        <v>6.360841902778875E-4</v>
      </c>
      <c r="L665" s="5">
        <f t="shared" si="139"/>
        <v>1.0780338891426072E-9</v>
      </c>
      <c r="M665" s="6">
        <f t="shared" si="137"/>
        <v>7.036715640973865E-6</v>
      </c>
      <c r="N665">
        <f t="shared" si="138"/>
        <v>2.5799999999999998E-4</v>
      </c>
      <c r="O665">
        <f t="shared" si="146"/>
        <v>0.321648229848086</v>
      </c>
      <c r="P665">
        <f t="shared" si="140"/>
        <v>2.5439462074140438</v>
      </c>
      <c r="Q665">
        <f t="shared" si="141"/>
        <v>0.23232284653346444</v>
      </c>
      <c r="R665">
        <f t="shared" si="142"/>
        <v>0.2323228465334643</v>
      </c>
    </row>
    <row r="666" spans="6:18">
      <c r="F666">
        <f t="shared" si="134"/>
        <v>66.400000000000503</v>
      </c>
      <c r="G666">
        <f t="shared" si="135"/>
        <v>322.2268495642536</v>
      </c>
      <c r="H666">
        <f t="shared" si="143"/>
        <v>3.2164822984808596</v>
      </c>
      <c r="I666" s="4">
        <f t="shared" si="136"/>
        <v>3.1E-6</v>
      </c>
      <c r="J666" s="5">
        <f t="shared" si="144"/>
        <v>4.3613178294572952E-7</v>
      </c>
      <c r="K666" s="5">
        <f t="shared" si="145"/>
        <v>6.363941902778875E-4</v>
      </c>
      <c r="L666" s="5">
        <f t="shared" si="139"/>
        <v>1.0796108190863568E-9</v>
      </c>
      <c r="M666" s="6">
        <f t="shared" si="137"/>
        <v>7.0435760957305337E-6</v>
      </c>
      <c r="N666">
        <f t="shared" si="138"/>
        <v>2.5799999999999998E-4</v>
      </c>
      <c r="O666">
        <f t="shared" si="146"/>
        <v>0.321648229848086</v>
      </c>
      <c r="P666">
        <f t="shared" si="140"/>
        <v>2.5441316783468531</v>
      </c>
      <c r="Q666">
        <f t="shared" si="141"/>
        <v>0.23225877690860428</v>
      </c>
      <c r="R666">
        <f t="shared" si="142"/>
        <v>0.23225877690860414</v>
      </c>
    </row>
    <row r="667" spans="6:18">
      <c r="F667">
        <f t="shared" si="134"/>
        <v>66.500000000000497</v>
      </c>
      <c r="G667">
        <f t="shared" si="135"/>
        <v>322.2268495642536</v>
      </c>
      <c r="H667">
        <f t="shared" si="143"/>
        <v>3.2164822984808596</v>
      </c>
      <c r="I667" s="4">
        <f t="shared" si="136"/>
        <v>3.1E-6</v>
      </c>
      <c r="J667" s="5">
        <f t="shared" si="144"/>
        <v>4.3613178294572952E-7</v>
      </c>
      <c r="K667" s="5">
        <f t="shared" si="145"/>
        <v>6.367041902778875E-4</v>
      </c>
      <c r="L667" s="5">
        <f t="shared" si="139"/>
        <v>1.0811892860852675E-9</v>
      </c>
      <c r="M667" s="6">
        <f t="shared" si="137"/>
        <v>7.0504398931624212E-6</v>
      </c>
      <c r="N667">
        <f t="shared" si="138"/>
        <v>2.5799999999999998E-4</v>
      </c>
      <c r="O667">
        <f t="shared" si="146"/>
        <v>0.321648229848086</v>
      </c>
      <c r="P667">
        <f t="shared" si="140"/>
        <v>2.5443167878936537</v>
      </c>
      <c r="Q667">
        <f t="shared" si="141"/>
        <v>0.23219483212199066</v>
      </c>
      <c r="R667">
        <f t="shared" si="142"/>
        <v>0.23219483212199052</v>
      </c>
    </row>
    <row r="668" spans="6:18">
      <c r="F668">
        <f t="shared" ref="F668:F731" si="147">F667+dt</f>
        <v>66.600000000000492</v>
      </c>
      <c r="G668">
        <f t="shared" si="135"/>
        <v>322.2268495642536</v>
      </c>
      <c r="H668">
        <f t="shared" si="143"/>
        <v>3.2164822984808596</v>
      </c>
      <c r="I668" s="4">
        <f t="shared" si="136"/>
        <v>3.1E-6</v>
      </c>
      <c r="J668" s="5">
        <f t="shared" si="144"/>
        <v>4.3613178294572952E-7</v>
      </c>
      <c r="K668" s="5">
        <f t="shared" si="145"/>
        <v>6.370141902778875E-4</v>
      </c>
      <c r="L668" s="5">
        <f t="shared" si="139"/>
        <v>1.0827692908880695E-9</v>
      </c>
      <c r="M668" s="6">
        <f t="shared" si="137"/>
        <v>7.057307033269529E-6</v>
      </c>
      <c r="N668">
        <f t="shared" si="138"/>
        <v>2.5799999999999998E-4</v>
      </c>
      <c r="O668">
        <f t="shared" si="146"/>
        <v>0.321648229848086</v>
      </c>
      <c r="P668">
        <f t="shared" si="140"/>
        <v>2.5445015369342077</v>
      </c>
      <c r="Q668">
        <f t="shared" si="141"/>
        <v>0.23213101186971591</v>
      </c>
      <c r="R668">
        <f t="shared" si="142"/>
        <v>0.2321310118697158</v>
      </c>
    </row>
    <row r="669" spans="6:18">
      <c r="F669">
        <f t="shared" si="147"/>
        <v>66.700000000000486</v>
      </c>
      <c r="G669">
        <f t="shared" si="135"/>
        <v>322.2268495642536</v>
      </c>
      <c r="H669">
        <f t="shared" si="143"/>
        <v>3.2164822984808596</v>
      </c>
      <c r="I669" s="4">
        <f t="shared" si="136"/>
        <v>3.1E-6</v>
      </c>
      <c r="J669" s="5">
        <f t="shared" si="144"/>
        <v>4.3613178294572952E-7</v>
      </c>
      <c r="K669" s="5">
        <f t="shared" si="145"/>
        <v>6.3732419027788751E-4</v>
      </c>
      <c r="L669" s="5">
        <f t="shared" si="139"/>
        <v>1.0843508342434916E-9</v>
      </c>
      <c r="M669" s="6">
        <f t="shared" si="137"/>
        <v>7.0641775160518531E-6</v>
      </c>
      <c r="N669">
        <f t="shared" si="138"/>
        <v>2.5799999999999998E-4</v>
      </c>
      <c r="O669">
        <f t="shared" si="146"/>
        <v>0.321648229848086</v>
      </c>
      <c r="P669">
        <f t="shared" si="140"/>
        <v>2.544685926345708</v>
      </c>
      <c r="Q669">
        <f t="shared" si="141"/>
        <v>0.23206731584875978</v>
      </c>
      <c r="R669">
        <f t="shared" si="142"/>
        <v>0.23206731584875967</v>
      </c>
    </row>
    <row r="670" spans="6:18">
      <c r="F670">
        <f t="shared" si="147"/>
        <v>66.80000000000048</v>
      </c>
      <c r="G670">
        <f t="shared" si="135"/>
        <v>322.2268495642536</v>
      </c>
      <c r="H670">
        <f t="shared" si="143"/>
        <v>3.2164822984808596</v>
      </c>
      <c r="I670" s="4">
        <f t="shared" si="136"/>
        <v>3.1E-6</v>
      </c>
      <c r="J670" s="5">
        <f t="shared" si="144"/>
        <v>4.3613178294572952E-7</v>
      </c>
      <c r="K670" s="5">
        <f t="shared" si="145"/>
        <v>6.3763419027788751E-4</v>
      </c>
      <c r="L670" s="5">
        <f t="shared" si="139"/>
        <v>1.0859339169002638E-9</v>
      </c>
      <c r="M670" s="6">
        <f t="shared" si="137"/>
        <v>7.0710513415093983E-6</v>
      </c>
      <c r="N670">
        <f t="shared" si="138"/>
        <v>2.5799999999999998E-4</v>
      </c>
      <c r="O670">
        <f t="shared" si="146"/>
        <v>0.321648229848086</v>
      </c>
      <c r="P670">
        <f t="shared" si="140"/>
        <v>2.544869957002788</v>
      </c>
      <c r="Q670">
        <f t="shared" si="141"/>
        <v>0.23200374375698629</v>
      </c>
      <c r="R670">
        <f t="shared" si="142"/>
        <v>0.23200374375698618</v>
      </c>
    </row>
    <row r="671" spans="6:18">
      <c r="F671">
        <f t="shared" si="147"/>
        <v>66.900000000000475</v>
      </c>
      <c r="G671">
        <f t="shared" si="135"/>
        <v>322.2268495642536</v>
      </c>
      <c r="H671">
        <f t="shared" si="143"/>
        <v>3.2164822984808596</v>
      </c>
      <c r="I671" s="4">
        <f t="shared" si="136"/>
        <v>3.1E-6</v>
      </c>
      <c r="J671" s="5">
        <f t="shared" si="144"/>
        <v>4.3613178294572952E-7</v>
      </c>
      <c r="K671" s="5">
        <f t="shared" si="145"/>
        <v>6.3794419027788751E-4</v>
      </c>
      <c r="L671" s="5">
        <f t="shared" si="139"/>
        <v>1.0875185396071152E-9</v>
      </c>
      <c r="M671" s="6">
        <f t="shared" si="137"/>
        <v>7.0779285096421607E-6</v>
      </c>
      <c r="N671">
        <f t="shared" si="138"/>
        <v>2.5799999999999998E-4</v>
      </c>
      <c r="O671">
        <f t="shared" si="146"/>
        <v>0.321648229848086</v>
      </c>
      <c r="P671">
        <f t="shared" si="140"/>
        <v>2.5450536297775299</v>
      </c>
      <c r="Q671">
        <f t="shared" si="141"/>
        <v>0.23194029529314086</v>
      </c>
      <c r="R671">
        <f t="shared" si="142"/>
        <v>0.23194029529314075</v>
      </c>
    </row>
    <row r="672" spans="6:18">
      <c r="F672">
        <f t="shared" si="147"/>
        <v>67.000000000000469</v>
      </c>
      <c r="G672">
        <f t="shared" si="135"/>
        <v>322.2268495642536</v>
      </c>
      <c r="H672">
        <f t="shared" si="143"/>
        <v>3.2164822984808596</v>
      </c>
      <c r="I672" s="4">
        <f t="shared" si="136"/>
        <v>3.1E-6</v>
      </c>
      <c r="J672" s="5">
        <f t="shared" si="144"/>
        <v>4.3613178294572952E-7</v>
      </c>
      <c r="K672" s="5">
        <f t="shared" si="145"/>
        <v>6.3825419027788751E-4</v>
      </c>
      <c r="L672" s="5">
        <f t="shared" si="139"/>
        <v>1.0891047031127755E-9</v>
      </c>
      <c r="M672" s="6">
        <f t="shared" si="137"/>
        <v>7.0848090204501426E-6</v>
      </c>
      <c r="N672">
        <f t="shared" si="138"/>
        <v>2.5799999999999998E-4</v>
      </c>
      <c r="O672">
        <f t="shared" si="146"/>
        <v>0.321648229848086</v>
      </c>
      <c r="P672">
        <f t="shared" si="140"/>
        <v>2.5452369455394739</v>
      </c>
      <c r="Q672">
        <f t="shared" si="141"/>
        <v>0.23187697015684722</v>
      </c>
      <c r="R672">
        <f t="shared" si="142"/>
        <v>0.23187697015684711</v>
      </c>
    </row>
    <row r="673" spans="6:18">
      <c r="F673">
        <f t="shared" si="147"/>
        <v>67.100000000000463</v>
      </c>
      <c r="G673">
        <f t="shared" si="135"/>
        <v>322.2268495642536</v>
      </c>
      <c r="H673">
        <f t="shared" si="143"/>
        <v>3.2164822984808596</v>
      </c>
      <c r="I673" s="4">
        <f t="shared" si="136"/>
        <v>3.1E-6</v>
      </c>
      <c r="J673" s="5">
        <f t="shared" si="144"/>
        <v>4.3613178294572952E-7</v>
      </c>
      <c r="K673" s="5">
        <f t="shared" si="145"/>
        <v>6.3856419027788752E-4</v>
      </c>
      <c r="L673" s="5">
        <f t="shared" si="139"/>
        <v>1.090692408165974E-9</v>
      </c>
      <c r="M673" s="6">
        <f t="shared" si="137"/>
        <v>7.0916928739333415E-6</v>
      </c>
      <c r="N673">
        <f t="shared" si="138"/>
        <v>2.5799999999999998E-4</v>
      </c>
      <c r="O673">
        <f t="shared" si="146"/>
        <v>0.321648229848086</v>
      </c>
      <c r="P673">
        <f t="shared" si="140"/>
        <v>2.5454199051556241</v>
      </c>
      <c r="Q673">
        <f t="shared" si="141"/>
        <v>0.23181376804860448</v>
      </c>
      <c r="R673">
        <f t="shared" si="142"/>
        <v>0.23181376804860435</v>
      </c>
    </row>
    <row r="674" spans="6:18">
      <c r="F674">
        <f t="shared" si="147"/>
        <v>67.200000000000458</v>
      </c>
      <c r="G674">
        <f t="shared" si="135"/>
        <v>322.2268495642536</v>
      </c>
      <c r="H674">
        <f t="shared" si="143"/>
        <v>3.2164822984808596</v>
      </c>
      <c r="I674" s="4">
        <f t="shared" si="136"/>
        <v>3.1E-6</v>
      </c>
      <c r="J674" s="5">
        <f t="shared" si="144"/>
        <v>4.3613178294572952E-7</v>
      </c>
      <c r="K674" s="5">
        <f t="shared" si="145"/>
        <v>6.3887419027788752E-4</v>
      </c>
      <c r="L674" s="5">
        <f t="shared" si="139"/>
        <v>1.0922816555154408E-9</v>
      </c>
      <c r="M674" s="6">
        <f t="shared" si="137"/>
        <v>7.0985800700917616E-6</v>
      </c>
      <c r="N674">
        <f t="shared" si="138"/>
        <v>2.5799999999999998E-4</v>
      </c>
      <c r="O674">
        <f t="shared" si="146"/>
        <v>0.321648229848086</v>
      </c>
      <c r="P674">
        <f t="shared" si="140"/>
        <v>2.5456025094904615</v>
      </c>
      <c r="Q674">
        <f t="shared" si="141"/>
        <v>0.23175068866978413</v>
      </c>
      <c r="R674">
        <f t="shared" si="142"/>
        <v>0.23175068866978396</v>
      </c>
    </row>
    <row r="675" spans="6:18">
      <c r="F675">
        <f t="shared" si="147"/>
        <v>67.300000000000452</v>
      </c>
      <c r="G675">
        <f t="shared" si="135"/>
        <v>322.2268495642536</v>
      </c>
      <c r="H675">
        <f t="shared" si="143"/>
        <v>3.2164822984808596</v>
      </c>
      <c r="I675" s="4">
        <f t="shared" si="136"/>
        <v>3.1E-6</v>
      </c>
      <c r="J675" s="5">
        <f t="shared" si="144"/>
        <v>4.3613178294572952E-7</v>
      </c>
      <c r="K675" s="5">
        <f t="shared" si="145"/>
        <v>6.3918419027788752E-4</v>
      </c>
      <c r="L675" s="5">
        <f t="shared" si="139"/>
        <v>1.0938724459099046E-9</v>
      </c>
      <c r="M675" s="6">
        <f t="shared" si="137"/>
        <v>7.1054706089253997E-6</v>
      </c>
      <c r="N675">
        <f t="shared" si="138"/>
        <v>2.5799999999999998E-4</v>
      </c>
      <c r="O675">
        <f t="shared" si="146"/>
        <v>0.321648229848086</v>
      </c>
      <c r="P675">
        <f t="shared" si="140"/>
        <v>2.5457847594059491</v>
      </c>
      <c r="Q675">
        <f t="shared" si="141"/>
        <v>0.23168773172262702</v>
      </c>
      <c r="R675">
        <f t="shared" si="142"/>
        <v>0.23168773172262686</v>
      </c>
    </row>
    <row r="676" spans="6:18">
      <c r="F676">
        <f t="shared" si="147"/>
        <v>67.400000000000446</v>
      </c>
      <c r="G676">
        <f t="shared" si="135"/>
        <v>322.2268495642536</v>
      </c>
      <c r="H676">
        <f t="shared" si="143"/>
        <v>3.2164822984808596</v>
      </c>
      <c r="I676" s="4">
        <f t="shared" si="136"/>
        <v>3.1E-6</v>
      </c>
      <c r="J676" s="5">
        <f t="shared" si="144"/>
        <v>4.3613178294572952E-7</v>
      </c>
      <c r="K676" s="5">
        <f t="shared" si="145"/>
        <v>6.3949419027788752E-4</v>
      </c>
      <c r="L676" s="5">
        <f t="shared" si="139"/>
        <v>1.0954647800980954E-9</v>
      </c>
      <c r="M676" s="6">
        <f t="shared" si="137"/>
        <v>7.1123644904342556E-6</v>
      </c>
      <c r="N676">
        <f t="shared" si="138"/>
        <v>2.5799999999999998E-4</v>
      </c>
      <c r="O676">
        <f t="shared" si="146"/>
        <v>0.321648229848086</v>
      </c>
      <c r="P676">
        <f t="shared" si="140"/>
        <v>2.5459666557615419</v>
      </c>
      <c r="Q676">
        <f t="shared" si="141"/>
        <v>0.23162489691024057</v>
      </c>
      <c r="R676">
        <f t="shared" si="142"/>
        <v>0.23162489691024038</v>
      </c>
    </row>
    <row r="677" spans="6:18">
      <c r="F677">
        <f t="shared" si="147"/>
        <v>67.500000000000441</v>
      </c>
      <c r="G677">
        <f t="shared" si="135"/>
        <v>322.2268495642536</v>
      </c>
      <c r="H677">
        <f t="shared" si="143"/>
        <v>3.2164822984808596</v>
      </c>
      <c r="I677" s="4">
        <f t="shared" si="136"/>
        <v>3.1E-6</v>
      </c>
      <c r="J677" s="5">
        <f t="shared" si="144"/>
        <v>4.3613178294572952E-7</v>
      </c>
      <c r="K677" s="5">
        <f t="shared" si="145"/>
        <v>6.3980419027788752E-4</v>
      </c>
      <c r="L677" s="5">
        <f t="shared" si="139"/>
        <v>1.0970586588287426E-9</v>
      </c>
      <c r="M677" s="6">
        <f t="shared" si="137"/>
        <v>7.1192617146183328E-6</v>
      </c>
      <c r="N677">
        <f t="shared" si="138"/>
        <v>2.5799999999999998E-4</v>
      </c>
      <c r="O677">
        <f t="shared" si="146"/>
        <v>0.321648229848086</v>
      </c>
      <c r="P677">
        <f t="shared" si="140"/>
        <v>2.5461481994141941</v>
      </c>
      <c r="Q677">
        <f t="shared" si="141"/>
        <v>0.23156218393659564</v>
      </c>
      <c r="R677">
        <f t="shared" si="142"/>
        <v>0.23156218393659544</v>
      </c>
    </row>
    <row r="678" spans="6:18">
      <c r="F678">
        <f t="shared" si="147"/>
        <v>67.600000000000435</v>
      </c>
      <c r="G678">
        <f t="shared" si="135"/>
        <v>322.2268495642536</v>
      </c>
      <c r="H678">
        <f t="shared" si="143"/>
        <v>3.2164822984808596</v>
      </c>
      <c r="I678" s="4">
        <f t="shared" si="136"/>
        <v>3.1E-6</v>
      </c>
      <c r="J678" s="5">
        <f t="shared" si="144"/>
        <v>4.3613178294572952E-7</v>
      </c>
      <c r="K678" s="5">
        <f t="shared" si="145"/>
        <v>6.4011419027788753E-4</v>
      </c>
      <c r="L678" s="5">
        <f t="shared" si="139"/>
        <v>1.0986540828505755E-9</v>
      </c>
      <c r="M678" s="6">
        <f t="shared" si="137"/>
        <v>7.1261622814776261E-6</v>
      </c>
      <c r="N678">
        <f t="shared" si="138"/>
        <v>2.5799999999999998E-4</v>
      </c>
      <c r="O678">
        <f t="shared" si="146"/>
        <v>0.321648229848086</v>
      </c>
      <c r="P678">
        <f t="shared" si="140"/>
        <v>2.5463293912183711</v>
      </c>
      <c r="Q678">
        <f t="shared" si="141"/>
        <v>0.23149959250652374</v>
      </c>
      <c r="R678">
        <f t="shared" si="142"/>
        <v>0.23149959250652352</v>
      </c>
    </row>
    <row r="679" spans="6:18">
      <c r="F679">
        <f t="shared" si="147"/>
        <v>67.700000000000429</v>
      </c>
      <c r="G679">
        <f t="shared" si="135"/>
        <v>322.2268495642536</v>
      </c>
      <c r="H679">
        <f t="shared" si="143"/>
        <v>3.2164822984808596</v>
      </c>
      <c r="I679" s="4">
        <f t="shared" si="136"/>
        <v>3.1E-6</v>
      </c>
      <c r="J679" s="5">
        <f t="shared" si="144"/>
        <v>4.3613178294572952E-7</v>
      </c>
      <c r="K679" s="5">
        <f t="shared" si="145"/>
        <v>6.4042419027788753E-4</v>
      </c>
      <c r="L679" s="5">
        <f t="shared" si="139"/>
        <v>1.100251052912324E-9</v>
      </c>
      <c r="M679" s="6">
        <f t="shared" si="137"/>
        <v>7.1330661910121399E-6</v>
      </c>
      <c r="N679">
        <f t="shared" si="138"/>
        <v>2.5799999999999998E-4</v>
      </c>
      <c r="O679">
        <f t="shared" si="146"/>
        <v>0.321648229848086</v>
      </c>
      <c r="P679">
        <f t="shared" si="140"/>
        <v>2.5465102320260526</v>
      </c>
      <c r="Q679">
        <f t="shared" si="141"/>
        <v>0.23143712232571401</v>
      </c>
      <c r="R679">
        <f t="shared" si="142"/>
        <v>0.23143712232571378</v>
      </c>
    </row>
    <row r="680" spans="6:18">
      <c r="F680">
        <f t="shared" si="147"/>
        <v>67.800000000000423</v>
      </c>
      <c r="G680">
        <f t="shared" si="135"/>
        <v>322.2268495642536</v>
      </c>
      <c r="H680">
        <f t="shared" si="143"/>
        <v>3.2164822984808596</v>
      </c>
      <c r="I680" s="4">
        <f t="shared" si="136"/>
        <v>3.1E-6</v>
      </c>
      <c r="J680" s="5">
        <f t="shared" si="144"/>
        <v>4.3613178294572952E-7</v>
      </c>
      <c r="K680" s="5">
        <f t="shared" si="145"/>
        <v>6.4073419027788753E-4</v>
      </c>
      <c r="L680" s="5">
        <f t="shared" si="139"/>
        <v>1.1018495697627171E-9</v>
      </c>
      <c r="M680" s="6">
        <f t="shared" si="137"/>
        <v>7.1399734432218715E-6</v>
      </c>
      <c r="N680">
        <f t="shared" si="138"/>
        <v>2.5799999999999998E-4</v>
      </c>
      <c r="O680">
        <f t="shared" si="146"/>
        <v>0.321648229848086</v>
      </c>
      <c r="P680">
        <f t="shared" si="140"/>
        <v>2.5466907226867459</v>
      </c>
      <c r="Q680">
        <f t="shared" si="141"/>
        <v>0.23137477310071042</v>
      </c>
      <c r="R680">
        <f t="shared" si="142"/>
        <v>0.2313747731007102</v>
      </c>
    </row>
    <row r="681" spans="6:18">
      <c r="F681">
        <f t="shared" si="147"/>
        <v>67.900000000000418</v>
      </c>
      <c r="G681">
        <f t="shared" si="135"/>
        <v>322.2268495642536</v>
      </c>
      <c r="H681">
        <f t="shared" si="143"/>
        <v>3.2164822984808596</v>
      </c>
      <c r="I681" s="4">
        <f t="shared" si="136"/>
        <v>3.1E-6</v>
      </c>
      <c r="J681" s="5">
        <f t="shared" si="144"/>
        <v>4.3613178294572952E-7</v>
      </c>
      <c r="K681" s="5">
        <f t="shared" si="145"/>
        <v>6.4104419027788753E-4</v>
      </c>
      <c r="L681" s="5">
        <f t="shared" si="139"/>
        <v>1.1034496341504846E-9</v>
      </c>
      <c r="M681" s="6">
        <f t="shared" si="137"/>
        <v>7.1468840381068228E-6</v>
      </c>
      <c r="N681">
        <f t="shared" si="138"/>
        <v>2.5799999999999998E-4</v>
      </c>
      <c r="O681">
        <f t="shared" si="146"/>
        <v>0.321648229848086</v>
      </c>
      <c r="P681">
        <f t="shared" si="140"/>
        <v>2.5468708640474915</v>
      </c>
      <c r="Q681">
        <f t="shared" si="141"/>
        <v>0.23131254453890879</v>
      </c>
      <c r="R681">
        <f t="shared" si="142"/>
        <v>0.23131254453890857</v>
      </c>
    </row>
    <row r="682" spans="6:18">
      <c r="F682">
        <f t="shared" si="147"/>
        <v>68.000000000000412</v>
      </c>
      <c r="G682">
        <f t="shared" si="135"/>
        <v>322.2268495642536</v>
      </c>
      <c r="H682">
        <f t="shared" si="143"/>
        <v>3.2164822984808596</v>
      </c>
      <c r="I682" s="4">
        <f t="shared" si="136"/>
        <v>3.1E-6</v>
      </c>
      <c r="J682" s="5">
        <f t="shared" si="144"/>
        <v>4.3613178294572952E-7</v>
      </c>
      <c r="K682" s="5">
        <f t="shared" si="145"/>
        <v>6.4135419027788753E-4</v>
      </c>
      <c r="L682" s="5">
        <f t="shared" si="139"/>
        <v>1.1050512468243556E-9</v>
      </c>
      <c r="M682" s="6">
        <f t="shared" si="137"/>
        <v>7.153797975666991E-6</v>
      </c>
      <c r="N682">
        <f t="shared" si="138"/>
        <v>2.5799999999999998E-4</v>
      </c>
      <c r="O682">
        <f t="shared" si="146"/>
        <v>0.321648229848086</v>
      </c>
      <c r="P682">
        <f t="shared" si="140"/>
        <v>2.5470506569528717</v>
      </c>
      <c r="Q682">
        <f t="shared" si="141"/>
        <v>0.23125043634855394</v>
      </c>
      <c r="R682">
        <f t="shared" si="142"/>
        <v>0.23125043634855372</v>
      </c>
    </row>
    <row r="683" spans="6:18">
      <c r="F683">
        <f t="shared" si="147"/>
        <v>68.100000000000406</v>
      </c>
      <c r="G683">
        <f t="shared" si="135"/>
        <v>322.2268495642536</v>
      </c>
      <c r="H683">
        <f t="shared" si="143"/>
        <v>3.2164822984808596</v>
      </c>
      <c r="I683" s="4">
        <f t="shared" si="136"/>
        <v>3.1E-6</v>
      </c>
      <c r="J683" s="5">
        <f t="shared" si="144"/>
        <v>4.3613178294572952E-7</v>
      </c>
      <c r="K683" s="5">
        <f t="shared" si="145"/>
        <v>6.4166419027788754E-4</v>
      </c>
      <c r="L683" s="5">
        <f t="shared" si="139"/>
        <v>1.1066544085330602E-9</v>
      </c>
      <c r="M683" s="6">
        <f t="shared" si="137"/>
        <v>7.1607152559023796E-6</v>
      </c>
      <c r="N683">
        <f t="shared" si="138"/>
        <v>2.5799999999999998E-4</v>
      </c>
      <c r="O683">
        <f t="shared" si="146"/>
        <v>0.321648229848086</v>
      </c>
      <c r="P683">
        <f t="shared" si="140"/>
        <v>2.5472301022450203</v>
      </c>
      <c r="Q683">
        <f t="shared" si="141"/>
        <v>0.23118844823873683</v>
      </c>
      <c r="R683">
        <f t="shared" si="142"/>
        <v>0.2311884482387366</v>
      </c>
    </row>
    <row r="684" spans="6:18">
      <c r="F684">
        <f t="shared" si="147"/>
        <v>68.200000000000401</v>
      </c>
      <c r="G684">
        <f t="shared" si="135"/>
        <v>322.2268495642536</v>
      </c>
      <c r="H684">
        <f t="shared" si="143"/>
        <v>3.2164822984808596</v>
      </c>
      <c r="I684" s="4">
        <f t="shared" si="136"/>
        <v>3.1E-6</v>
      </c>
      <c r="J684" s="5">
        <f t="shared" si="144"/>
        <v>4.3613178294572952E-7</v>
      </c>
      <c r="K684" s="5">
        <f t="shared" si="145"/>
        <v>6.4197419027788754E-4</v>
      </c>
      <c r="L684" s="5">
        <f t="shared" si="139"/>
        <v>1.1082591200253277E-9</v>
      </c>
      <c r="M684" s="6">
        <f t="shared" si="137"/>
        <v>7.1676358788129878E-6</v>
      </c>
      <c r="N684">
        <f t="shared" si="138"/>
        <v>2.5799999999999998E-4</v>
      </c>
      <c r="O684">
        <f t="shared" si="146"/>
        <v>0.321648229848086</v>
      </c>
      <c r="P684">
        <f t="shared" si="140"/>
        <v>2.5474092007636298</v>
      </c>
      <c r="Q684">
        <f t="shared" si="141"/>
        <v>0.23112657991939164</v>
      </c>
      <c r="R684">
        <f t="shared" si="142"/>
        <v>0.23112657991939142</v>
      </c>
    </row>
    <row r="685" spans="6:18">
      <c r="F685">
        <f t="shared" si="147"/>
        <v>68.300000000000395</v>
      </c>
      <c r="G685">
        <f t="shared" si="135"/>
        <v>322.2268495642536</v>
      </c>
      <c r="H685">
        <f t="shared" si="143"/>
        <v>3.2164822984808596</v>
      </c>
      <c r="I685" s="4">
        <f t="shared" si="136"/>
        <v>3.1E-6</v>
      </c>
      <c r="J685" s="5">
        <f t="shared" si="144"/>
        <v>4.3613178294572952E-7</v>
      </c>
      <c r="K685" s="5">
        <f t="shared" si="145"/>
        <v>6.4228419027788754E-4</v>
      </c>
      <c r="L685" s="5">
        <f t="shared" si="139"/>
        <v>1.1098653820498873E-9</v>
      </c>
      <c r="M685" s="6">
        <f t="shared" si="137"/>
        <v>7.1745598443988122E-6</v>
      </c>
      <c r="N685">
        <f t="shared" si="138"/>
        <v>2.5799999999999998E-4</v>
      </c>
      <c r="O685">
        <f t="shared" si="146"/>
        <v>0.321648229848086</v>
      </c>
      <c r="P685">
        <f t="shared" si="140"/>
        <v>2.5475879533459596</v>
      </c>
      <c r="Q685">
        <f t="shared" si="141"/>
        <v>0.23106483110129297</v>
      </c>
      <c r="R685">
        <f t="shared" si="142"/>
        <v>0.23106483110129278</v>
      </c>
    </row>
    <row r="686" spans="6:18">
      <c r="F686">
        <f t="shared" si="147"/>
        <v>68.400000000000389</v>
      </c>
      <c r="G686">
        <f t="shared" si="135"/>
        <v>322.2268495642536</v>
      </c>
      <c r="H686">
        <f t="shared" si="143"/>
        <v>3.2164822984808596</v>
      </c>
      <c r="I686" s="4">
        <f t="shared" si="136"/>
        <v>3.1E-6</v>
      </c>
      <c r="J686" s="5">
        <f t="shared" si="144"/>
        <v>4.3613178294572952E-7</v>
      </c>
      <c r="K686" s="5">
        <f t="shared" si="145"/>
        <v>6.4259419027788754E-4</v>
      </c>
      <c r="L686" s="5">
        <f t="shared" si="139"/>
        <v>1.1114731953554688E-9</v>
      </c>
      <c r="M686" s="6">
        <f t="shared" si="137"/>
        <v>7.1814871526598579E-6</v>
      </c>
      <c r="N686">
        <f t="shared" si="138"/>
        <v>2.5799999999999998E-4</v>
      </c>
      <c r="O686">
        <f t="shared" si="146"/>
        <v>0.321648229848086</v>
      </c>
      <c r="P686">
        <f t="shared" si="140"/>
        <v>2.547766360826845</v>
      </c>
      <c r="Q686">
        <f t="shared" si="141"/>
        <v>0.23100320149605305</v>
      </c>
      <c r="R686">
        <f t="shared" si="142"/>
        <v>0.23100320149605286</v>
      </c>
    </row>
    <row r="687" spans="6:18">
      <c r="F687">
        <f t="shared" si="147"/>
        <v>68.500000000000384</v>
      </c>
      <c r="G687">
        <f t="shared" si="135"/>
        <v>322.2268495642536</v>
      </c>
      <c r="H687">
        <f t="shared" si="143"/>
        <v>3.2164822984808596</v>
      </c>
      <c r="I687" s="4">
        <f t="shared" si="136"/>
        <v>3.1E-6</v>
      </c>
      <c r="J687" s="5">
        <f t="shared" si="144"/>
        <v>4.3613178294572952E-7</v>
      </c>
      <c r="K687" s="5">
        <f t="shared" si="145"/>
        <v>6.4290419027788754E-4</v>
      </c>
      <c r="L687" s="5">
        <f t="shared" si="139"/>
        <v>1.1130825606908016E-9</v>
      </c>
      <c r="M687" s="6">
        <f t="shared" si="137"/>
        <v>7.1884178035961214E-6</v>
      </c>
      <c r="N687">
        <f t="shared" si="138"/>
        <v>2.5799999999999998E-4</v>
      </c>
      <c r="O687">
        <f t="shared" si="146"/>
        <v>0.321648229848086</v>
      </c>
      <c r="P687">
        <f t="shared" si="140"/>
        <v>2.547944424038703</v>
      </c>
      <c r="Q687">
        <f t="shared" si="141"/>
        <v>0.23094169081611882</v>
      </c>
      <c r="R687">
        <f t="shared" si="142"/>
        <v>0.23094169081611859</v>
      </c>
    </row>
    <row r="688" spans="6:18">
      <c r="F688">
        <f t="shared" si="147"/>
        <v>68.600000000000378</v>
      </c>
      <c r="G688">
        <f t="shared" si="135"/>
        <v>322.2268495642536</v>
      </c>
      <c r="H688">
        <f t="shared" si="143"/>
        <v>3.2164822984808596</v>
      </c>
      <c r="I688" s="4">
        <f t="shared" si="136"/>
        <v>3.1E-6</v>
      </c>
      <c r="J688" s="5">
        <f t="shared" si="144"/>
        <v>4.3613178294572952E-7</v>
      </c>
      <c r="K688" s="5">
        <f t="shared" si="145"/>
        <v>6.4321419027788755E-4</v>
      </c>
      <c r="L688" s="5">
        <f t="shared" si="139"/>
        <v>1.114693478804615E-9</v>
      </c>
      <c r="M688" s="6">
        <f t="shared" si="137"/>
        <v>7.1953517972076037E-6</v>
      </c>
      <c r="N688">
        <f t="shared" si="138"/>
        <v>2.5799999999999998E-4</v>
      </c>
      <c r="O688">
        <f t="shared" si="146"/>
        <v>0.321648229848086</v>
      </c>
      <c r="P688">
        <f t="shared" si="140"/>
        <v>2.5481221438115451</v>
      </c>
      <c r="Q688">
        <f t="shared" si="141"/>
        <v>0.23088029877476909</v>
      </c>
      <c r="R688">
        <f t="shared" si="142"/>
        <v>0.23088029877476887</v>
      </c>
    </row>
    <row r="689" spans="6:18">
      <c r="F689">
        <f t="shared" si="147"/>
        <v>68.700000000000372</v>
      </c>
      <c r="G689">
        <f t="shared" si="135"/>
        <v>322.2268495642536</v>
      </c>
      <c r="H689">
        <f t="shared" si="143"/>
        <v>3.2164822984808596</v>
      </c>
      <c r="I689" s="4">
        <f t="shared" si="136"/>
        <v>3.1E-6</v>
      </c>
      <c r="J689" s="5">
        <f t="shared" si="144"/>
        <v>4.3613178294572952E-7</v>
      </c>
      <c r="K689" s="5">
        <f t="shared" si="145"/>
        <v>6.4352419027788755E-4</v>
      </c>
      <c r="L689" s="5">
        <f t="shared" si="139"/>
        <v>1.116305950445639E-9</v>
      </c>
      <c r="M689" s="6">
        <f t="shared" si="137"/>
        <v>7.2022891334943055E-6</v>
      </c>
      <c r="N689">
        <f t="shared" si="138"/>
        <v>2.5799999999999998E-4</v>
      </c>
      <c r="O689">
        <f t="shared" si="146"/>
        <v>0.321648229848086</v>
      </c>
      <c r="P689">
        <f t="shared" si="140"/>
        <v>2.5482995209729808</v>
      </c>
      <c r="Q689">
        <f t="shared" si="141"/>
        <v>0.23081902508611188</v>
      </c>
      <c r="R689">
        <f t="shared" si="142"/>
        <v>0.23081902508611166</v>
      </c>
    </row>
    <row r="690" spans="6:18">
      <c r="F690">
        <f t="shared" si="147"/>
        <v>68.800000000000367</v>
      </c>
      <c r="G690">
        <f t="shared" si="135"/>
        <v>322.2268495642536</v>
      </c>
      <c r="H690">
        <f t="shared" si="143"/>
        <v>3.2164822984808596</v>
      </c>
      <c r="I690" s="4">
        <f t="shared" si="136"/>
        <v>3.1E-6</v>
      </c>
      <c r="J690" s="5">
        <f t="shared" si="144"/>
        <v>4.3613178294572952E-7</v>
      </c>
      <c r="K690" s="5">
        <f t="shared" si="145"/>
        <v>6.4383419027788755E-4</v>
      </c>
      <c r="L690" s="5">
        <f t="shared" si="139"/>
        <v>1.1179199763626024E-9</v>
      </c>
      <c r="M690" s="6">
        <f t="shared" si="137"/>
        <v>7.2092298124562243E-6</v>
      </c>
      <c r="N690">
        <f t="shared" si="138"/>
        <v>2.5799999999999998E-4</v>
      </c>
      <c r="O690">
        <f t="shared" si="146"/>
        <v>0.321648229848086</v>
      </c>
      <c r="P690">
        <f t="shared" si="140"/>
        <v>2.5484765563482283</v>
      </c>
      <c r="Q690">
        <f t="shared" si="141"/>
        <v>0.23075786946508145</v>
      </c>
      <c r="R690">
        <f t="shared" si="142"/>
        <v>0.23075786946508123</v>
      </c>
    </row>
    <row r="691" spans="6:18">
      <c r="F691">
        <f t="shared" si="147"/>
        <v>68.900000000000361</v>
      </c>
      <c r="G691">
        <f t="shared" si="135"/>
        <v>322.2268495642536</v>
      </c>
      <c r="H691">
        <f t="shared" si="143"/>
        <v>3.2164822984808596</v>
      </c>
      <c r="I691" s="4">
        <f t="shared" si="136"/>
        <v>3.1E-6</v>
      </c>
      <c r="J691" s="5">
        <f t="shared" si="144"/>
        <v>4.3613178294572952E-7</v>
      </c>
      <c r="K691" s="5">
        <f t="shared" si="145"/>
        <v>6.4414419027788755E-4</v>
      </c>
      <c r="L691" s="5">
        <f t="shared" si="139"/>
        <v>1.1195355573042353E-9</v>
      </c>
      <c r="M691" s="6">
        <f t="shared" si="137"/>
        <v>7.2161738340933627E-6</v>
      </c>
      <c r="N691">
        <f t="shared" si="138"/>
        <v>2.5799999999999998E-4</v>
      </c>
      <c r="O691">
        <f t="shared" si="146"/>
        <v>0.321648229848086</v>
      </c>
      <c r="P691">
        <f t="shared" si="140"/>
        <v>2.5486532507601209</v>
      </c>
      <c r="Q691">
        <f t="shared" si="141"/>
        <v>0.23069683162743565</v>
      </c>
      <c r="R691">
        <f t="shared" si="142"/>
        <v>0.23069683162743543</v>
      </c>
    </row>
    <row r="692" spans="6:18">
      <c r="F692">
        <f t="shared" si="147"/>
        <v>69.000000000000355</v>
      </c>
      <c r="G692">
        <f t="shared" si="135"/>
        <v>322.2268495642536</v>
      </c>
      <c r="H692">
        <f t="shared" si="143"/>
        <v>3.2164822984808596</v>
      </c>
      <c r="I692" s="4">
        <f t="shared" si="136"/>
        <v>3.1E-6</v>
      </c>
      <c r="J692" s="5">
        <f t="shared" si="144"/>
        <v>4.3613178294572952E-7</v>
      </c>
      <c r="K692" s="5">
        <f t="shared" si="145"/>
        <v>6.4445419027788756E-4</v>
      </c>
      <c r="L692" s="5">
        <f t="shared" si="139"/>
        <v>1.1211526940192669E-9</v>
      </c>
      <c r="M692" s="6">
        <f t="shared" si="137"/>
        <v>7.2231211984057207E-6</v>
      </c>
      <c r="N692">
        <f t="shared" si="138"/>
        <v>2.5799999999999998E-4</v>
      </c>
      <c r="O692">
        <f t="shared" si="146"/>
        <v>0.321648229848086</v>
      </c>
      <c r="P692">
        <f t="shared" si="140"/>
        <v>2.5488296050291166</v>
      </c>
      <c r="Q692">
        <f t="shared" si="141"/>
        <v>0.23063591128975311</v>
      </c>
      <c r="R692">
        <f t="shared" si="142"/>
        <v>0.23063591128975289</v>
      </c>
    </row>
    <row r="693" spans="6:18">
      <c r="F693">
        <f t="shared" si="147"/>
        <v>69.10000000000035</v>
      </c>
      <c r="G693">
        <f t="shared" si="135"/>
        <v>322.2268495642536</v>
      </c>
      <c r="H693">
        <f t="shared" si="143"/>
        <v>3.2164822984808596</v>
      </c>
      <c r="I693" s="4">
        <f t="shared" si="136"/>
        <v>3.1E-6</v>
      </c>
      <c r="J693" s="5">
        <f t="shared" si="144"/>
        <v>4.3613178294572952E-7</v>
      </c>
      <c r="K693" s="5">
        <f t="shared" si="145"/>
        <v>6.4476419027788756E-4</v>
      </c>
      <c r="L693" s="5">
        <f t="shared" si="139"/>
        <v>1.1227713872564268E-9</v>
      </c>
      <c r="M693" s="6">
        <f t="shared" si="137"/>
        <v>7.2300719053932974E-6</v>
      </c>
      <c r="N693">
        <f t="shared" si="138"/>
        <v>2.5799999999999998E-4</v>
      </c>
      <c r="O693">
        <f t="shared" si="146"/>
        <v>0.321648229848086</v>
      </c>
      <c r="P693">
        <f t="shared" si="140"/>
        <v>2.5490056199733062</v>
      </c>
      <c r="Q693">
        <f t="shared" si="141"/>
        <v>0.23057510816943041</v>
      </c>
      <c r="R693">
        <f t="shared" si="142"/>
        <v>0.23057510816943019</v>
      </c>
    </row>
    <row r="694" spans="6:18">
      <c r="F694">
        <f t="shared" si="147"/>
        <v>69.200000000000344</v>
      </c>
      <c r="G694">
        <f t="shared" si="135"/>
        <v>322.2268495642536</v>
      </c>
      <c r="H694">
        <f t="shared" si="143"/>
        <v>3.2164822984808596</v>
      </c>
      <c r="I694" s="4">
        <f t="shared" si="136"/>
        <v>3.1E-6</v>
      </c>
      <c r="J694" s="5">
        <f t="shared" si="144"/>
        <v>4.3613178294572952E-7</v>
      </c>
      <c r="K694" s="5">
        <f t="shared" si="145"/>
        <v>6.4507419027788756E-4</v>
      </c>
      <c r="L694" s="5">
        <f t="shared" si="139"/>
        <v>1.1243916377644443E-9</v>
      </c>
      <c r="M694" s="6">
        <f t="shared" si="137"/>
        <v>7.2370259550560911E-6</v>
      </c>
      <c r="N694">
        <f t="shared" si="138"/>
        <v>2.5799999999999998E-4</v>
      </c>
      <c r="O694">
        <f t="shared" si="146"/>
        <v>0.321648229848086</v>
      </c>
      <c r="P694">
        <f t="shared" si="140"/>
        <v>2.5491812964084186</v>
      </c>
      <c r="Q694">
        <f t="shared" si="141"/>
        <v>0.23051442198467939</v>
      </c>
      <c r="R694">
        <f t="shared" si="142"/>
        <v>0.2305144219846792</v>
      </c>
    </row>
    <row r="695" spans="6:18">
      <c r="F695">
        <f t="shared" si="147"/>
        <v>69.300000000000338</v>
      </c>
      <c r="G695">
        <f t="shared" si="135"/>
        <v>322.2268495642536</v>
      </c>
      <c r="H695">
        <f t="shared" si="143"/>
        <v>3.2164822984808596</v>
      </c>
      <c r="I695" s="4">
        <f t="shared" si="136"/>
        <v>3.1E-6</v>
      </c>
      <c r="J695" s="5">
        <f t="shared" si="144"/>
        <v>4.3613178294572952E-7</v>
      </c>
      <c r="K695" s="5">
        <f t="shared" si="145"/>
        <v>6.4538419027788756E-4</v>
      </c>
      <c r="L695" s="5">
        <f t="shared" si="139"/>
        <v>1.1260134462920492E-9</v>
      </c>
      <c r="M695" s="6">
        <f t="shared" si="137"/>
        <v>7.2439833473941061E-6</v>
      </c>
      <c r="N695">
        <f t="shared" si="138"/>
        <v>2.5799999999999998E-4</v>
      </c>
      <c r="O695">
        <f t="shared" si="146"/>
        <v>0.321648229848086</v>
      </c>
      <c r="P695">
        <f t="shared" si="140"/>
        <v>2.5493566351478325</v>
      </c>
      <c r="Q695">
        <f t="shared" si="141"/>
        <v>0.23045385245452443</v>
      </c>
      <c r="R695">
        <f t="shared" si="142"/>
        <v>0.23045385245452424</v>
      </c>
    </row>
    <row r="696" spans="6:18">
      <c r="F696">
        <f t="shared" si="147"/>
        <v>69.400000000000333</v>
      </c>
      <c r="G696">
        <f t="shared" si="135"/>
        <v>322.2268495642536</v>
      </c>
      <c r="H696">
        <f t="shared" si="143"/>
        <v>3.2164822984808596</v>
      </c>
      <c r="I696" s="4">
        <f t="shared" si="136"/>
        <v>3.1E-6</v>
      </c>
      <c r="J696" s="5">
        <f t="shared" si="144"/>
        <v>4.3613178294572952E-7</v>
      </c>
      <c r="K696" s="5">
        <f t="shared" si="145"/>
        <v>6.4569419027788756E-4</v>
      </c>
      <c r="L696" s="5">
        <f t="shared" si="139"/>
        <v>1.1276368135879705E-9</v>
      </c>
      <c r="M696" s="6">
        <f t="shared" si="137"/>
        <v>7.2509440824073364E-6</v>
      </c>
      <c r="N696">
        <f t="shared" si="138"/>
        <v>2.5799999999999998E-4</v>
      </c>
      <c r="O696">
        <f t="shared" si="146"/>
        <v>0.321648229848086</v>
      </c>
      <c r="P696">
        <f t="shared" si="140"/>
        <v>2.5495316370025805</v>
      </c>
      <c r="Q696">
        <f t="shared" si="141"/>
        <v>0.23039339929879965</v>
      </c>
      <c r="R696">
        <f t="shared" si="142"/>
        <v>0.23039339929879948</v>
      </c>
    </row>
    <row r="697" spans="6:18">
      <c r="F697">
        <f t="shared" si="147"/>
        <v>69.500000000000327</v>
      </c>
      <c r="G697">
        <f t="shared" si="135"/>
        <v>322.2268495642536</v>
      </c>
      <c r="H697">
        <f t="shared" si="143"/>
        <v>3.2164822984808596</v>
      </c>
      <c r="I697" s="4">
        <f t="shared" si="136"/>
        <v>3.1E-6</v>
      </c>
      <c r="J697" s="5">
        <f t="shared" si="144"/>
        <v>4.3613178294572952E-7</v>
      </c>
      <c r="K697" s="5">
        <f t="shared" si="145"/>
        <v>6.4600419027788757E-4</v>
      </c>
      <c r="L697" s="5">
        <f t="shared" si="139"/>
        <v>1.1292617404009384E-9</v>
      </c>
      <c r="M697" s="6">
        <f t="shared" si="137"/>
        <v>7.2579081600957888E-6</v>
      </c>
      <c r="N697">
        <f t="shared" si="138"/>
        <v>2.5799999999999998E-4</v>
      </c>
      <c r="O697">
        <f t="shared" si="146"/>
        <v>0.321648229848086</v>
      </c>
      <c r="P697">
        <f t="shared" si="140"/>
        <v>2.5497063027813609</v>
      </c>
      <c r="Q697">
        <f t="shared" si="141"/>
        <v>0.23033306223814626</v>
      </c>
      <c r="R697">
        <f t="shared" si="142"/>
        <v>0.23033306223814609</v>
      </c>
    </row>
    <row r="698" spans="6:18">
      <c r="F698">
        <f t="shared" si="147"/>
        <v>69.600000000000321</v>
      </c>
      <c r="G698">
        <f t="shared" si="135"/>
        <v>322.2268495642536</v>
      </c>
      <c r="H698">
        <f t="shared" si="143"/>
        <v>3.2164822984808596</v>
      </c>
      <c r="I698" s="4">
        <f t="shared" si="136"/>
        <v>3.1E-6</v>
      </c>
      <c r="J698" s="5">
        <f t="shared" si="144"/>
        <v>4.3613178294572952E-7</v>
      </c>
      <c r="K698" s="5">
        <f t="shared" si="145"/>
        <v>6.4631419027788757E-4</v>
      </c>
      <c r="L698" s="5">
        <f t="shared" si="139"/>
        <v>1.130888227479682E-9</v>
      </c>
      <c r="M698" s="6">
        <f t="shared" si="137"/>
        <v>7.2648755804594599E-6</v>
      </c>
      <c r="N698">
        <f t="shared" si="138"/>
        <v>2.5799999999999998E-4</v>
      </c>
      <c r="O698">
        <f t="shared" si="146"/>
        <v>0.321648229848086</v>
      </c>
      <c r="P698">
        <f t="shared" si="140"/>
        <v>2.549880633290543</v>
      </c>
      <c r="Q698">
        <f t="shared" si="141"/>
        <v>0.23027284099400974</v>
      </c>
      <c r="R698">
        <f t="shared" si="142"/>
        <v>0.23027284099400958</v>
      </c>
    </row>
    <row r="699" spans="6:18">
      <c r="F699">
        <f t="shared" si="147"/>
        <v>69.700000000000315</v>
      </c>
      <c r="G699">
        <f t="shared" si="135"/>
        <v>322.2268495642536</v>
      </c>
      <c r="H699">
        <f t="shared" si="143"/>
        <v>3.2164822984808596</v>
      </c>
      <c r="I699" s="4">
        <f t="shared" si="136"/>
        <v>3.1E-6</v>
      </c>
      <c r="J699" s="5">
        <f t="shared" si="144"/>
        <v>4.3613178294572952E-7</v>
      </c>
      <c r="K699" s="5">
        <f t="shared" si="145"/>
        <v>6.4662419027788757E-4</v>
      </c>
      <c r="L699" s="5">
        <f t="shared" si="139"/>
        <v>1.1325162755729307E-9</v>
      </c>
      <c r="M699" s="6">
        <f t="shared" si="137"/>
        <v>7.2718463434983489E-6</v>
      </c>
      <c r="N699">
        <f t="shared" si="138"/>
        <v>2.5799999999999998E-4</v>
      </c>
      <c r="O699">
        <f t="shared" si="146"/>
        <v>0.321648229848086</v>
      </c>
      <c r="P699">
        <f t="shared" si="140"/>
        <v>2.5500546293341744</v>
      </c>
      <c r="Q699">
        <f t="shared" si="141"/>
        <v>0.23021273528863725</v>
      </c>
      <c r="R699">
        <f t="shared" si="142"/>
        <v>0.23021273528863709</v>
      </c>
    </row>
    <row r="700" spans="6:18">
      <c r="F700">
        <f t="shared" si="147"/>
        <v>69.80000000000031</v>
      </c>
      <c r="G700">
        <f t="shared" si="135"/>
        <v>322.2268495642536</v>
      </c>
      <c r="H700">
        <f t="shared" si="143"/>
        <v>3.2164822984808596</v>
      </c>
      <c r="I700" s="4">
        <f t="shared" si="136"/>
        <v>3.1E-6</v>
      </c>
      <c r="J700" s="5">
        <f t="shared" si="144"/>
        <v>4.3613178294572952E-7</v>
      </c>
      <c r="K700" s="5">
        <f t="shared" si="145"/>
        <v>6.4693419027788757E-4</v>
      </c>
      <c r="L700" s="5">
        <f t="shared" si="139"/>
        <v>1.1341458854294141E-9</v>
      </c>
      <c r="M700" s="6">
        <f t="shared" si="137"/>
        <v>7.2788204492124567E-6</v>
      </c>
      <c r="N700">
        <f t="shared" si="138"/>
        <v>2.5799999999999998E-4</v>
      </c>
      <c r="O700">
        <f t="shared" si="146"/>
        <v>0.321648229848086</v>
      </c>
      <c r="P700">
        <f t="shared" si="140"/>
        <v>2.5502282917139913</v>
      </c>
      <c r="Q700">
        <f t="shared" si="141"/>
        <v>0.23015274484507495</v>
      </c>
      <c r="R700">
        <f t="shared" si="142"/>
        <v>0.23015274484507478</v>
      </c>
    </row>
    <row r="701" spans="6:18">
      <c r="F701">
        <f t="shared" si="147"/>
        <v>69.900000000000304</v>
      </c>
      <c r="G701">
        <f t="shared" si="135"/>
        <v>322.2268495642536</v>
      </c>
      <c r="H701">
        <f t="shared" si="143"/>
        <v>3.2164822984808596</v>
      </c>
      <c r="I701" s="4">
        <f t="shared" si="136"/>
        <v>3.1E-6</v>
      </c>
      <c r="J701" s="5">
        <f t="shared" si="144"/>
        <v>4.3613178294572952E-7</v>
      </c>
      <c r="K701" s="5">
        <f t="shared" si="145"/>
        <v>6.4724419027788757E-4</v>
      </c>
      <c r="L701" s="5">
        <f t="shared" si="139"/>
        <v>1.1357770577978617E-9</v>
      </c>
      <c r="M701" s="6">
        <f t="shared" si="137"/>
        <v>7.2857978976017831E-6</v>
      </c>
      <c r="N701">
        <f t="shared" si="138"/>
        <v>2.5799999999999998E-4</v>
      </c>
      <c r="O701">
        <f t="shared" si="146"/>
        <v>0.321648229848086</v>
      </c>
      <c r="P701">
        <f t="shared" si="140"/>
        <v>2.5504016212294238</v>
      </c>
      <c r="Q701">
        <f t="shared" si="141"/>
        <v>0.23009286938716517</v>
      </c>
      <c r="R701">
        <f t="shared" si="142"/>
        <v>0.230092869387165</v>
      </c>
    </row>
    <row r="702" spans="6:18">
      <c r="F702">
        <f t="shared" si="147"/>
        <v>70.000000000000298</v>
      </c>
      <c r="G702">
        <f t="shared" si="135"/>
        <v>322.2268495642536</v>
      </c>
      <c r="H702">
        <f t="shared" si="143"/>
        <v>3.2164822984808596</v>
      </c>
      <c r="I702" s="4">
        <f t="shared" si="136"/>
        <v>3.1E-6</v>
      </c>
      <c r="J702" s="5">
        <f t="shared" si="144"/>
        <v>4.3613178294572952E-7</v>
      </c>
      <c r="K702" s="5">
        <f t="shared" si="145"/>
        <v>6.4755419027788758E-4</v>
      </c>
      <c r="L702" s="5">
        <f t="shared" si="139"/>
        <v>1.1374097934270031E-9</v>
      </c>
      <c r="M702" s="6">
        <f t="shared" si="137"/>
        <v>7.2927786886663291E-6</v>
      </c>
      <c r="N702">
        <f t="shared" si="138"/>
        <v>2.5799999999999998E-4</v>
      </c>
      <c r="O702">
        <f t="shared" si="146"/>
        <v>0.321648229848086</v>
      </c>
      <c r="P702">
        <f t="shared" si="140"/>
        <v>2.5505746186776044</v>
      </c>
      <c r="Q702">
        <f t="shared" si="141"/>
        <v>0.2300331086395439</v>
      </c>
      <c r="R702">
        <f t="shared" si="142"/>
        <v>0.23003310863954374</v>
      </c>
    </row>
    <row r="703" spans="6:18">
      <c r="F703">
        <f t="shared" si="147"/>
        <v>70.100000000000293</v>
      </c>
      <c r="G703">
        <f t="shared" si="135"/>
        <v>322.2268495642536</v>
      </c>
      <c r="H703">
        <f t="shared" si="143"/>
        <v>3.2164822984808596</v>
      </c>
      <c r="I703" s="4">
        <f t="shared" si="136"/>
        <v>3.1E-6</v>
      </c>
      <c r="J703" s="5">
        <f t="shared" si="144"/>
        <v>4.3613178294572952E-7</v>
      </c>
      <c r="K703" s="5">
        <f t="shared" si="145"/>
        <v>6.4786419027788758E-4</v>
      </c>
      <c r="L703" s="5">
        <f t="shared" si="139"/>
        <v>1.1390440930655674E-9</v>
      </c>
      <c r="M703" s="6">
        <f t="shared" si="137"/>
        <v>7.2997628224060922E-6</v>
      </c>
      <c r="N703">
        <f t="shared" si="138"/>
        <v>2.5799999999999998E-4</v>
      </c>
      <c r="O703">
        <f t="shared" si="146"/>
        <v>0.321648229848086</v>
      </c>
      <c r="P703">
        <f t="shared" si="140"/>
        <v>2.5507472848533776</v>
      </c>
      <c r="Q703">
        <f t="shared" si="141"/>
        <v>0.22997346232763807</v>
      </c>
      <c r="R703">
        <f t="shared" si="142"/>
        <v>0.22997346232763791</v>
      </c>
    </row>
    <row r="704" spans="6:18">
      <c r="F704">
        <f t="shared" si="147"/>
        <v>70.200000000000287</v>
      </c>
      <c r="G704">
        <f t="shared" si="135"/>
        <v>322.2268495642536</v>
      </c>
      <c r="H704">
        <f t="shared" si="143"/>
        <v>3.2164822984808596</v>
      </c>
      <c r="I704" s="4">
        <f t="shared" si="136"/>
        <v>3.1E-6</v>
      </c>
      <c r="J704" s="5">
        <f t="shared" si="144"/>
        <v>4.3613178294572952E-7</v>
      </c>
      <c r="K704" s="5">
        <f t="shared" si="145"/>
        <v>6.4817419027788758E-4</v>
      </c>
      <c r="L704" s="5">
        <f t="shared" si="139"/>
        <v>1.140679957462285E-9</v>
      </c>
      <c r="M704" s="6">
        <f t="shared" si="137"/>
        <v>7.3067502988210782E-6</v>
      </c>
      <c r="N704">
        <f t="shared" si="138"/>
        <v>2.5799999999999998E-4</v>
      </c>
      <c r="O704">
        <f t="shared" si="146"/>
        <v>0.321648229848086</v>
      </c>
      <c r="P704">
        <f t="shared" si="140"/>
        <v>2.5509196205493052</v>
      </c>
      <c r="Q704">
        <f t="shared" si="141"/>
        <v>0.2299139301776629</v>
      </c>
      <c r="R704">
        <f t="shared" si="142"/>
        <v>0.22991393017766273</v>
      </c>
    </row>
    <row r="705" spans="6:18">
      <c r="F705">
        <f t="shared" si="147"/>
        <v>70.300000000000281</v>
      </c>
      <c r="G705">
        <f t="shared" si="135"/>
        <v>322.2268495642536</v>
      </c>
      <c r="H705">
        <f t="shared" si="143"/>
        <v>3.2164822984808596</v>
      </c>
      <c r="I705" s="4">
        <f t="shared" si="136"/>
        <v>3.1E-6</v>
      </c>
      <c r="J705" s="5">
        <f t="shared" si="144"/>
        <v>4.3613178294572952E-7</v>
      </c>
      <c r="K705" s="5">
        <f t="shared" si="145"/>
        <v>6.4848419027788758E-4</v>
      </c>
      <c r="L705" s="5">
        <f t="shared" si="139"/>
        <v>1.1423173873658843E-9</v>
      </c>
      <c r="M705" s="6">
        <f t="shared" si="137"/>
        <v>7.3137411179112786E-6</v>
      </c>
      <c r="N705">
        <f t="shared" si="138"/>
        <v>2.5799999999999998E-4</v>
      </c>
      <c r="O705">
        <f t="shared" si="146"/>
        <v>0.321648229848086</v>
      </c>
      <c r="P705">
        <f t="shared" si="140"/>
        <v>2.5510916265556727</v>
      </c>
      <c r="Q705">
        <f t="shared" si="141"/>
        <v>0.22985451191661926</v>
      </c>
      <c r="R705">
        <f t="shared" si="142"/>
        <v>0.22985451191661907</v>
      </c>
    </row>
    <row r="706" spans="6:18">
      <c r="F706">
        <f t="shared" si="147"/>
        <v>70.400000000000276</v>
      </c>
      <c r="G706">
        <f t="shared" ref="G706:G769" si="148">Tc+R_*F706</f>
        <v>322.2268495642536</v>
      </c>
      <c r="H706">
        <f t="shared" si="143"/>
        <v>3.2164822984808596</v>
      </c>
      <c r="I706" s="4">
        <f t="shared" ref="I706:I769" si="149">we</f>
        <v>3.1E-6</v>
      </c>
      <c r="J706" s="5">
        <f t="shared" si="144"/>
        <v>4.3613178294572952E-7</v>
      </c>
      <c r="K706" s="5">
        <f t="shared" si="145"/>
        <v>6.4879419027788759E-4</v>
      </c>
      <c r="L706" s="5">
        <f t="shared" si="139"/>
        <v>1.1439563835250954E-9</v>
      </c>
      <c r="M706" s="6">
        <f t="shared" ref="M706:M769" si="150">f2_*f3_/f1_/K706*L706</f>
        <v>7.3207352796767004E-6</v>
      </c>
      <c r="N706">
        <f t="shared" ref="N706:N769" si="151">del_dl</f>
        <v>2.5799999999999998E-4</v>
      </c>
      <c r="O706">
        <f t="shared" si="146"/>
        <v>0.321648229848086</v>
      </c>
      <c r="P706">
        <f t="shared" si="140"/>
        <v>2.5512633036605026</v>
      </c>
      <c r="Q706">
        <f t="shared" si="141"/>
        <v>0.22979520727229102</v>
      </c>
      <c r="R706">
        <f t="shared" si="142"/>
        <v>0.22979520727229083</v>
      </c>
    </row>
    <row r="707" spans="6:18">
      <c r="F707">
        <f t="shared" si="147"/>
        <v>70.50000000000027</v>
      </c>
      <c r="G707">
        <f t="shared" si="148"/>
        <v>322.2268495642536</v>
      </c>
      <c r="H707">
        <f t="shared" si="143"/>
        <v>3.2164822984808596</v>
      </c>
      <c r="I707" s="4">
        <f t="shared" si="149"/>
        <v>3.1E-6</v>
      </c>
      <c r="J707" s="5">
        <f t="shared" si="144"/>
        <v>4.3613178294572952E-7</v>
      </c>
      <c r="K707" s="5">
        <f t="shared" si="145"/>
        <v>6.4910419027788759E-4</v>
      </c>
      <c r="L707" s="5">
        <f t="shared" ref="L707:L770" si="152">K707^3*4/3*PI()</f>
        <v>1.1455969466886474E-9</v>
      </c>
      <c r="M707" s="6">
        <f t="shared" si="150"/>
        <v>7.3277327841173383E-6</v>
      </c>
      <c r="N707">
        <f t="shared" si="151"/>
        <v>2.5799999999999998E-4</v>
      </c>
      <c r="O707">
        <f t="shared" si="146"/>
        <v>0.321648229848086</v>
      </c>
      <c r="P707">
        <f t="shared" ref="P707:P770" si="153">R707*O707+(1-R707)*H707</f>
        <v>2.5514346526495548</v>
      </c>
      <c r="Q707">
        <f t="shared" ref="Q707:Q770" si="154">Q706+pl/ps*Dl/N706*((Tc-Tf)/ml-Co)/H706/(1-kpart)*M706*dt/L706-Q706*3/K706*we*dt</f>
        <v>0.2297360159732425</v>
      </c>
      <c r="R707">
        <f t="shared" ref="R707:R770" si="155">esidtGeral(R706,K706,MAX(I706,J706),pl,ps,kpart,H706,(H707-H706)/dt,M706,L706,Dl,N706,Co,dt)</f>
        <v>0.22973601597324228</v>
      </c>
    </row>
    <row r="708" spans="6:18">
      <c r="F708">
        <f t="shared" si="147"/>
        <v>70.600000000000264</v>
      </c>
      <c r="G708">
        <f t="shared" si="148"/>
        <v>322.2268495642536</v>
      </c>
      <c r="H708">
        <f t="shared" si="143"/>
        <v>3.2164822984808596</v>
      </c>
      <c r="I708" s="4">
        <f t="shared" si="149"/>
        <v>3.1E-6</v>
      </c>
      <c r="J708" s="5">
        <f t="shared" si="144"/>
        <v>4.3613178294572952E-7</v>
      </c>
      <c r="K708" s="5">
        <f t="shared" si="145"/>
        <v>6.4941419027788759E-4</v>
      </c>
      <c r="L708" s="5">
        <f t="shared" si="152"/>
        <v>1.1472390776052702E-9</v>
      </c>
      <c r="M708" s="6">
        <f t="shared" si="150"/>
        <v>7.3347336312331966E-6</v>
      </c>
      <c r="N708">
        <f t="shared" si="151"/>
        <v>2.5799999999999998E-4</v>
      </c>
      <c r="O708">
        <f t="shared" si="146"/>
        <v>0.321648229848086</v>
      </c>
      <c r="P708">
        <f t="shared" si="153"/>
        <v>2.55160567430634</v>
      </c>
      <c r="Q708">
        <f t="shared" si="154"/>
        <v>0.22967693774881576</v>
      </c>
      <c r="R708">
        <f t="shared" si="155"/>
        <v>0.22967693774881554</v>
      </c>
    </row>
    <row r="709" spans="6:18">
      <c r="F709">
        <f t="shared" si="147"/>
        <v>70.700000000000259</v>
      </c>
      <c r="G709">
        <f t="shared" si="148"/>
        <v>322.2268495642536</v>
      </c>
      <c r="H709">
        <f t="shared" si="143"/>
        <v>3.2164822984808596</v>
      </c>
      <c r="I709" s="4">
        <f t="shared" si="149"/>
        <v>3.1E-6</v>
      </c>
      <c r="J709" s="5">
        <f t="shared" si="144"/>
        <v>4.3613178294572952E-7</v>
      </c>
      <c r="K709" s="5">
        <f t="shared" si="145"/>
        <v>6.4972419027788759E-4</v>
      </c>
      <c r="L709" s="5">
        <f t="shared" si="152"/>
        <v>1.1488827770236934E-9</v>
      </c>
      <c r="M709" s="6">
        <f t="shared" si="150"/>
        <v>7.3417378210242737E-6</v>
      </c>
      <c r="N709">
        <f t="shared" si="151"/>
        <v>2.5799999999999998E-4</v>
      </c>
      <c r="O709">
        <f t="shared" si="146"/>
        <v>0.321648229848086</v>
      </c>
      <c r="P709">
        <f t="shared" si="153"/>
        <v>2.5517763694121229</v>
      </c>
      <c r="Q709">
        <f t="shared" si="154"/>
        <v>0.22961797232912809</v>
      </c>
      <c r="R709">
        <f t="shared" si="155"/>
        <v>0.22961797232912787</v>
      </c>
    </row>
    <row r="710" spans="6:18">
      <c r="F710">
        <f t="shared" si="147"/>
        <v>70.800000000000253</v>
      </c>
      <c r="G710">
        <f t="shared" si="148"/>
        <v>322.2268495642536</v>
      </c>
      <c r="H710">
        <f t="shared" si="143"/>
        <v>3.2164822984808596</v>
      </c>
      <c r="I710" s="4">
        <f t="shared" si="149"/>
        <v>3.1E-6</v>
      </c>
      <c r="J710" s="5">
        <f t="shared" si="144"/>
        <v>4.3613178294572952E-7</v>
      </c>
      <c r="K710" s="5">
        <f t="shared" si="145"/>
        <v>6.5003419027788759E-4</v>
      </c>
      <c r="L710" s="5">
        <f t="shared" si="152"/>
        <v>1.1505280456926461E-9</v>
      </c>
      <c r="M710" s="6">
        <f t="shared" si="150"/>
        <v>7.3487453534905703E-6</v>
      </c>
      <c r="N710">
        <f t="shared" si="151"/>
        <v>2.5799999999999998E-4</v>
      </c>
      <c r="O710">
        <f t="shared" si="146"/>
        <v>0.321648229848086</v>
      </c>
      <c r="P710">
        <f t="shared" si="153"/>
        <v>2.5519467387459329</v>
      </c>
      <c r="Q710">
        <f t="shared" si="154"/>
        <v>0.2295591194450694</v>
      </c>
      <c r="R710">
        <f t="shared" si="155"/>
        <v>0.22955911944506918</v>
      </c>
    </row>
    <row r="711" spans="6:18">
      <c r="F711">
        <f t="shared" si="147"/>
        <v>70.900000000000247</v>
      </c>
      <c r="G711">
        <f t="shared" si="148"/>
        <v>322.2268495642536</v>
      </c>
      <c r="H711">
        <f t="shared" si="143"/>
        <v>3.2164822984808596</v>
      </c>
      <c r="I711" s="4">
        <f t="shared" si="149"/>
        <v>3.1E-6</v>
      </c>
      <c r="J711" s="5">
        <f t="shared" si="144"/>
        <v>4.3613178294572952E-7</v>
      </c>
      <c r="K711" s="5">
        <f t="shared" si="145"/>
        <v>6.503441902778876E-4</v>
      </c>
      <c r="L711" s="5">
        <f t="shared" si="152"/>
        <v>1.1521748843608577E-9</v>
      </c>
      <c r="M711" s="6">
        <f t="shared" si="150"/>
        <v>7.3557562286320839E-6</v>
      </c>
      <c r="N711">
        <f t="shared" si="151"/>
        <v>2.5799999999999998E-4</v>
      </c>
      <c r="O711">
        <f t="shared" si="146"/>
        <v>0.321648229848086</v>
      </c>
      <c r="P711">
        <f t="shared" si="153"/>
        <v>2.5521167830845704</v>
      </c>
      <c r="Q711">
        <f t="shared" si="154"/>
        <v>0.2295003788282996</v>
      </c>
      <c r="R711">
        <f t="shared" si="155"/>
        <v>0.22950037882829938</v>
      </c>
    </row>
    <row r="712" spans="6:18">
      <c r="F712">
        <f t="shared" si="147"/>
        <v>71.000000000000242</v>
      </c>
      <c r="G712">
        <f t="shared" si="148"/>
        <v>322.2268495642536</v>
      </c>
      <c r="H712">
        <f t="shared" si="143"/>
        <v>3.2164822984808596</v>
      </c>
      <c r="I712" s="4">
        <f t="shared" si="149"/>
        <v>3.1E-6</v>
      </c>
      <c r="J712" s="5">
        <f t="shared" si="144"/>
        <v>4.3613178294572952E-7</v>
      </c>
      <c r="K712" s="5">
        <f t="shared" si="145"/>
        <v>6.506541902778876E-4</v>
      </c>
      <c r="L712" s="5">
        <f t="shared" si="152"/>
        <v>1.1538232937770583E-9</v>
      </c>
      <c r="M712" s="6">
        <f t="shared" si="150"/>
        <v>7.362770446448818E-6</v>
      </c>
      <c r="N712">
        <f t="shared" si="151"/>
        <v>2.5799999999999998E-4</v>
      </c>
      <c r="O712">
        <f t="shared" si="146"/>
        <v>0.321648229848086</v>
      </c>
      <c r="P712">
        <f t="shared" si="153"/>
        <v>2.5522865032026143</v>
      </c>
      <c r="Q712">
        <f t="shared" si="154"/>
        <v>0.22944175021124608</v>
      </c>
      <c r="R712">
        <f t="shared" si="155"/>
        <v>0.22944175021124585</v>
      </c>
    </row>
    <row r="713" spans="6:18">
      <c r="F713">
        <f t="shared" si="147"/>
        <v>71.100000000000236</v>
      </c>
      <c r="G713">
        <f t="shared" si="148"/>
        <v>322.2268495642536</v>
      </c>
      <c r="H713">
        <f t="shared" si="143"/>
        <v>3.2164822984808596</v>
      </c>
      <c r="I713" s="4">
        <f t="shared" si="149"/>
        <v>3.1E-6</v>
      </c>
      <c r="J713" s="5">
        <f t="shared" si="144"/>
        <v>4.3613178294572952E-7</v>
      </c>
      <c r="K713" s="5">
        <f t="shared" si="145"/>
        <v>6.509641902778876E-4</v>
      </c>
      <c r="L713" s="5">
        <f t="shared" si="152"/>
        <v>1.1554732746899768E-9</v>
      </c>
      <c r="M713" s="6">
        <f t="shared" si="150"/>
        <v>7.3697880069407699E-6</v>
      </c>
      <c r="N713">
        <f t="shared" si="151"/>
        <v>2.5799999999999998E-4</v>
      </c>
      <c r="O713">
        <f t="shared" si="146"/>
        <v>0.321648229848086</v>
      </c>
      <c r="P713">
        <f t="shared" si="153"/>
        <v>2.5524558998724274</v>
      </c>
      <c r="Q713">
        <f t="shared" si="154"/>
        <v>0.22938323332710112</v>
      </c>
      <c r="R713">
        <f t="shared" si="155"/>
        <v>0.22938323332710089</v>
      </c>
    </row>
    <row r="714" spans="6:18">
      <c r="F714">
        <f t="shared" si="147"/>
        <v>71.20000000000023</v>
      </c>
      <c r="G714">
        <f t="shared" si="148"/>
        <v>322.2268495642536</v>
      </c>
      <c r="H714">
        <f t="shared" si="143"/>
        <v>3.2164822984808596</v>
      </c>
      <c r="I714" s="4">
        <f t="shared" si="149"/>
        <v>3.1E-6</v>
      </c>
      <c r="J714" s="5">
        <f t="shared" si="144"/>
        <v>4.3613178294572952E-7</v>
      </c>
      <c r="K714" s="5">
        <f t="shared" si="145"/>
        <v>6.512741902778876E-4</v>
      </c>
      <c r="L714" s="5">
        <f t="shared" si="152"/>
        <v>1.1571248278483428E-9</v>
      </c>
      <c r="M714" s="6">
        <f t="shared" si="150"/>
        <v>7.3768089101079397E-6</v>
      </c>
      <c r="N714">
        <f t="shared" si="151"/>
        <v>2.5799999999999998E-4</v>
      </c>
      <c r="O714">
        <f t="shared" si="146"/>
        <v>0.321648229848086</v>
      </c>
      <c r="P714">
        <f t="shared" si="153"/>
        <v>2.5526249738641673</v>
      </c>
      <c r="Q714">
        <f t="shared" si="154"/>
        <v>0.22932482790981934</v>
      </c>
      <c r="R714">
        <f t="shared" si="155"/>
        <v>0.22932482790981912</v>
      </c>
    </row>
    <row r="715" spans="6:18">
      <c r="F715">
        <f t="shared" si="147"/>
        <v>71.300000000000225</v>
      </c>
      <c r="G715">
        <f t="shared" si="148"/>
        <v>322.2268495642536</v>
      </c>
      <c r="H715">
        <f t="shared" si="143"/>
        <v>3.2164822984808596</v>
      </c>
      <c r="I715" s="4">
        <f t="shared" si="149"/>
        <v>3.1E-6</v>
      </c>
      <c r="J715" s="5">
        <f t="shared" si="144"/>
        <v>4.3613178294572952E-7</v>
      </c>
      <c r="K715" s="5">
        <f t="shared" si="145"/>
        <v>6.515841902778876E-4</v>
      </c>
      <c r="L715" s="5">
        <f t="shared" si="152"/>
        <v>1.1587779540008863E-9</v>
      </c>
      <c r="M715" s="6">
        <f t="shared" si="150"/>
        <v>7.3838331559503299E-6</v>
      </c>
      <c r="N715">
        <f t="shared" si="151"/>
        <v>2.5799999999999998E-4</v>
      </c>
      <c r="O715">
        <f t="shared" si="146"/>
        <v>0.321648229848086</v>
      </c>
      <c r="P715">
        <f t="shared" si="153"/>
        <v>2.5527937259457922</v>
      </c>
      <c r="Q715">
        <f t="shared" si="154"/>
        <v>0.2292665336941152</v>
      </c>
      <c r="R715">
        <f t="shared" si="155"/>
        <v>0.22926653369411498</v>
      </c>
    </row>
    <row r="716" spans="6:18">
      <c r="F716">
        <f t="shared" si="147"/>
        <v>71.400000000000219</v>
      </c>
      <c r="G716">
        <f t="shared" si="148"/>
        <v>322.2268495642536</v>
      </c>
      <c r="H716">
        <f t="shared" si="143"/>
        <v>3.2164822984808596</v>
      </c>
      <c r="I716" s="4">
        <f t="shared" si="149"/>
        <v>3.1E-6</v>
      </c>
      <c r="J716" s="5">
        <f t="shared" si="144"/>
        <v>4.3613178294572952E-7</v>
      </c>
      <c r="K716" s="5">
        <f t="shared" si="145"/>
        <v>6.5189419027788761E-4</v>
      </c>
      <c r="L716" s="5">
        <f t="shared" si="152"/>
        <v>1.160432653896336E-9</v>
      </c>
      <c r="M716" s="6">
        <f t="shared" si="150"/>
        <v>7.3908607444679372E-6</v>
      </c>
      <c r="N716">
        <f t="shared" si="151"/>
        <v>2.5799999999999998E-4</v>
      </c>
      <c r="O716">
        <f t="shared" si="146"/>
        <v>0.321648229848086</v>
      </c>
      <c r="P716">
        <f t="shared" si="153"/>
        <v>2.5529621568830665</v>
      </c>
      <c r="Q716">
        <f t="shared" si="154"/>
        <v>0.22920835041546042</v>
      </c>
      <c r="R716">
        <f t="shared" si="155"/>
        <v>0.2292083504154602</v>
      </c>
    </row>
    <row r="717" spans="6:18">
      <c r="F717">
        <f t="shared" si="147"/>
        <v>71.500000000000213</v>
      </c>
      <c r="G717">
        <f t="shared" si="148"/>
        <v>322.2268495642536</v>
      </c>
      <c r="H717">
        <f t="shared" si="143"/>
        <v>3.2164822984808596</v>
      </c>
      <c r="I717" s="4">
        <f t="shared" si="149"/>
        <v>3.1E-6</v>
      </c>
      <c r="J717" s="5">
        <f t="shared" si="144"/>
        <v>4.3613178294572952E-7</v>
      </c>
      <c r="K717" s="5">
        <f t="shared" si="145"/>
        <v>6.5220419027788761E-4</v>
      </c>
      <c r="L717" s="5">
        <f t="shared" si="152"/>
        <v>1.1620889282834222E-9</v>
      </c>
      <c r="M717" s="6">
        <f t="shared" si="150"/>
        <v>7.3978916756607665E-6</v>
      </c>
      <c r="N717">
        <f t="shared" si="151"/>
        <v>2.5799999999999998E-4</v>
      </c>
      <c r="O717">
        <f t="shared" si="146"/>
        <v>0.321648229848086</v>
      </c>
      <c r="P717">
        <f t="shared" si="153"/>
        <v>2.5531302674395717</v>
      </c>
      <c r="Q717">
        <f t="shared" si="154"/>
        <v>0.22915027781008146</v>
      </c>
      <c r="R717">
        <f t="shared" si="155"/>
        <v>0.22915027781008124</v>
      </c>
    </row>
    <row r="718" spans="6:18">
      <c r="F718">
        <f t="shared" si="147"/>
        <v>71.600000000000207</v>
      </c>
      <c r="G718">
        <f t="shared" si="148"/>
        <v>322.2268495642536</v>
      </c>
      <c r="H718">
        <f t="shared" si="143"/>
        <v>3.2164822984808596</v>
      </c>
      <c r="I718" s="4">
        <f t="shared" si="149"/>
        <v>3.1E-6</v>
      </c>
      <c r="J718" s="5">
        <f t="shared" si="144"/>
        <v>4.3613178294572952E-7</v>
      </c>
      <c r="K718" s="5">
        <f t="shared" si="145"/>
        <v>6.5251419027788761E-4</v>
      </c>
      <c r="L718" s="5">
        <f t="shared" si="152"/>
        <v>1.1637467779108739E-9</v>
      </c>
      <c r="M718" s="6">
        <f t="shared" si="150"/>
        <v>7.404925949528812E-6</v>
      </c>
      <c r="N718">
        <f t="shared" si="151"/>
        <v>2.5799999999999998E-4</v>
      </c>
      <c r="O718">
        <f t="shared" si="146"/>
        <v>0.321648229848086</v>
      </c>
      <c r="P718">
        <f t="shared" si="153"/>
        <v>2.5532980583767104</v>
      </c>
      <c r="Q718">
        <f t="shared" si="154"/>
        <v>0.22909231561495708</v>
      </c>
      <c r="R718">
        <f t="shared" si="155"/>
        <v>0.22909231561495683</v>
      </c>
    </row>
    <row r="719" spans="6:18">
      <c r="F719">
        <f t="shared" si="147"/>
        <v>71.700000000000202</v>
      </c>
      <c r="G719">
        <f t="shared" si="148"/>
        <v>322.2268495642536</v>
      </c>
      <c r="H719">
        <f t="shared" si="143"/>
        <v>3.2164822984808596</v>
      </c>
      <c r="I719" s="4">
        <f t="shared" si="149"/>
        <v>3.1E-6</v>
      </c>
      <c r="J719" s="5">
        <f t="shared" si="144"/>
        <v>4.3613178294572952E-7</v>
      </c>
      <c r="K719" s="5">
        <f t="shared" si="145"/>
        <v>6.5282419027788761E-4</v>
      </c>
      <c r="L719" s="5">
        <f t="shared" si="152"/>
        <v>1.1654062035274204E-9</v>
      </c>
      <c r="M719" s="6">
        <f t="shared" si="150"/>
        <v>7.4119635660720763E-6</v>
      </c>
      <c r="N719">
        <f t="shared" si="151"/>
        <v>2.5799999999999998E-4</v>
      </c>
      <c r="O719">
        <f t="shared" si="146"/>
        <v>0.321648229848086</v>
      </c>
      <c r="P719">
        <f t="shared" si="153"/>
        <v>2.5534655304537162</v>
      </c>
      <c r="Q719">
        <f t="shared" si="154"/>
        <v>0.2290344635678157</v>
      </c>
      <c r="R719">
        <f t="shared" si="155"/>
        <v>0.22903446356781546</v>
      </c>
    </row>
    <row r="720" spans="6:18">
      <c r="F720">
        <f t="shared" si="147"/>
        <v>71.800000000000196</v>
      </c>
      <c r="G720">
        <f t="shared" si="148"/>
        <v>322.2268495642536</v>
      </c>
      <c r="H720">
        <f t="shared" si="143"/>
        <v>3.2164822984808596</v>
      </c>
      <c r="I720" s="4">
        <f t="shared" si="149"/>
        <v>3.1E-6</v>
      </c>
      <c r="J720" s="5">
        <f t="shared" si="144"/>
        <v>4.3613178294572952E-7</v>
      </c>
      <c r="K720" s="5">
        <f t="shared" si="145"/>
        <v>6.5313419027788761E-4</v>
      </c>
      <c r="L720" s="5">
        <f t="shared" si="152"/>
        <v>1.1670672058817917E-9</v>
      </c>
      <c r="M720" s="6">
        <f t="shared" si="150"/>
        <v>7.4190045252905601E-6</v>
      </c>
      <c r="N720">
        <f t="shared" si="151"/>
        <v>2.5799999999999998E-4</v>
      </c>
      <c r="O720">
        <f t="shared" si="146"/>
        <v>0.321648229848086</v>
      </c>
      <c r="P720">
        <f t="shared" si="153"/>
        <v>2.5536326844276562</v>
      </c>
      <c r="Q720">
        <f t="shared" si="154"/>
        <v>0.22897672140713307</v>
      </c>
      <c r="R720">
        <f t="shared" si="155"/>
        <v>0.22897672140713282</v>
      </c>
    </row>
    <row r="721" spans="6:18">
      <c r="F721">
        <f t="shared" si="147"/>
        <v>71.90000000000019</v>
      </c>
      <c r="G721">
        <f t="shared" si="148"/>
        <v>322.2268495642536</v>
      </c>
      <c r="H721">
        <f t="shared" si="143"/>
        <v>3.2164822984808596</v>
      </c>
      <c r="I721" s="4">
        <f t="shared" si="149"/>
        <v>3.1E-6</v>
      </c>
      <c r="J721" s="5">
        <f t="shared" si="144"/>
        <v>4.3613178294572952E-7</v>
      </c>
      <c r="K721" s="5">
        <f t="shared" si="145"/>
        <v>6.5344419027788762E-4</v>
      </c>
      <c r="L721" s="5">
        <f t="shared" si="152"/>
        <v>1.1687297857227169E-9</v>
      </c>
      <c r="M721" s="6">
        <f t="shared" si="150"/>
        <v>7.4260488271842618E-6</v>
      </c>
      <c r="N721">
        <f t="shared" si="151"/>
        <v>2.5799999999999998E-4</v>
      </c>
      <c r="O721">
        <f t="shared" si="146"/>
        <v>0.321648229848086</v>
      </c>
      <c r="P721">
        <f t="shared" si="153"/>
        <v>2.5537995210534454</v>
      </c>
      <c r="Q721">
        <f t="shared" si="154"/>
        <v>0.22891908887212969</v>
      </c>
      <c r="R721">
        <f t="shared" si="155"/>
        <v>0.22891908887212944</v>
      </c>
    </row>
    <row r="722" spans="6:18">
      <c r="F722">
        <f t="shared" si="147"/>
        <v>72.000000000000185</v>
      </c>
      <c r="G722">
        <f t="shared" si="148"/>
        <v>322.2268495642536</v>
      </c>
      <c r="H722">
        <f t="shared" si="143"/>
        <v>3.2164822984808596</v>
      </c>
      <c r="I722" s="4">
        <f t="shared" si="149"/>
        <v>3.1E-6</v>
      </c>
      <c r="J722" s="5">
        <f t="shared" si="144"/>
        <v>4.3613178294572952E-7</v>
      </c>
      <c r="K722" s="5">
        <f t="shared" si="145"/>
        <v>6.5375419027788762E-4</v>
      </c>
      <c r="L722" s="5">
        <f t="shared" si="152"/>
        <v>1.1703939437989261E-9</v>
      </c>
      <c r="M722" s="6">
        <f t="shared" si="150"/>
        <v>7.4330964717531847E-6</v>
      </c>
      <c r="N722">
        <f t="shared" si="151"/>
        <v>2.5799999999999998E-4</v>
      </c>
      <c r="O722">
        <f t="shared" si="146"/>
        <v>0.321648229848086</v>
      </c>
      <c r="P722">
        <f t="shared" si="153"/>
        <v>2.5539660410838487</v>
      </c>
      <c r="Q722">
        <f t="shared" si="154"/>
        <v>0.22886156570276833</v>
      </c>
      <c r="R722">
        <f t="shared" si="155"/>
        <v>0.22886156570276811</v>
      </c>
    </row>
    <row r="723" spans="6:18">
      <c r="F723">
        <f t="shared" si="147"/>
        <v>72.100000000000179</v>
      </c>
      <c r="G723">
        <f t="shared" si="148"/>
        <v>322.2268495642536</v>
      </c>
      <c r="H723">
        <f t="shared" ref="H723:H786" si="156">(G723-Tf)/ml</f>
        <v>3.2164822984808596</v>
      </c>
      <c r="I723" s="4">
        <f t="shared" si="149"/>
        <v>3.1E-6</v>
      </c>
      <c r="J723" s="5">
        <f t="shared" ref="J723:J786" si="157">Glob(H723,N723,Dl,Co,kpart)</f>
        <v>4.3613178294572952E-7</v>
      </c>
      <c r="K723" s="5">
        <f t="shared" ref="K723:K786" si="158">I722*dt+K722</f>
        <v>6.5406419027788762E-4</v>
      </c>
      <c r="L723" s="5">
        <f t="shared" si="152"/>
        <v>1.1720596808591483E-9</v>
      </c>
      <c r="M723" s="6">
        <f t="shared" si="150"/>
        <v>7.4401474589973247E-6</v>
      </c>
      <c r="N723">
        <f t="shared" si="151"/>
        <v>2.5799999999999998E-4</v>
      </c>
      <c r="O723">
        <f t="shared" ref="O723:O786" si="159">O722+(kpart*H722-O722)/L722/R722*(L722*(R723-R722)+R722*MAX(I722,J722)*M722*dt)</f>
        <v>0.321648229848086</v>
      </c>
      <c r="P723">
        <f t="shared" si="153"/>
        <v>2.5541322452694879</v>
      </c>
      <c r="Q723">
        <f t="shared" si="154"/>
        <v>0.22880415163975165</v>
      </c>
      <c r="R723">
        <f t="shared" si="155"/>
        <v>0.22880415163975143</v>
      </c>
    </row>
    <row r="724" spans="6:18">
      <c r="F724">
        <f t="shared" si="147"/>
        <v>72.200000000000173</v>
      </c>
      <c r="G724">
        <f t="shared" si="148"/>
        <v>322.2268495642536</v>
      </c>
      <c r="H724">
        <f t="shared" si="156"/>
        <v>3.2164822984808596</v>
      </c>
      <c r="I724" s="4">
        <f t="shared" si="149"/>
        <v>3.1E-6</v>
      </c>
      <c r="J724" s="5">
        <f t="shared" si="157"/>
        <v>4.3613178294572952E-7</v>
      </c>
      <c r="K724" s="5">
        <f t="shared" si="158"/>
        <v>6.5437419027788762E-4</v>
      </c>
      <c r="L724" s="5">
        <f t="shared" si="152"/>
        <v>1.1737269976521127E-9</v>
      </c>
      <c r="M724" s="6">
        <f t="shared" si="150"/>
        <v>7.4472017889166834E-6</v>
      </c>
      <c r="N724">
        <f t="shared" si="151"/>
        <v>2.5799999999999998E-4</v>
      </c>
      <c r="O724">
        <f t="shared" si="159"/>
        <v>0.321648229848086</v>
      </c>
      <c r="P724">
        <f t="shared" si="153"/>
        <v>2.5542981343588522</v>
      </c>
      <c r="Q724">
        <f t="shared" si="154"/>
        <v>0.22874684642451962</v>
      </c>
      <c r="R724">
        <f t="shared" si="155"/>
        <v>0.2287468464245194</v>
      </c>
    </row>
    <row r="725" spans="6:18">
      <c r="F725">
        <f t="shared" si="147"/>
        <v>72.300000000000168</v>
      </c>
      <c r="G725">
        <f t="shared" si="148"/>
        <v>322.2268495642536</v>
      </c>
      <c r="H725">
        <f t="shared" si="156"/>
        <v>3.2164822984808596</v>
      </c>
      <c r="I725" s="4">
        <f t="shared" si="149"/>
        <v>3.1E-6</v>
      </c>
      <c r="J725" s="5">
        <f t="shared" si="157"/>
        <v>4.3613178294572952E-7</v>
      </c>
      <c r="K725" s="5">
        <f t="shared" si="158"/>
        <v>6.5468419027788763E-4</v>
      </c>
      <c r="L725" s="5">
        <f t="shared" si="152"/>
        <v>1.1753958949265494E-9</v>
      </c>
      <c r="M725" s="6">
        <f t="shared" si="150"/>
        <v>7.4542594615112616E-6</v>
      </c>
      <c r="N725">
        <f t="shared" si="151"/>
        <v>2.5799999999999998E-4</v>
      </c>
      <c r="O725">
        <f t="shared" si="159"/>
        <v>0.321648229848086</v>
      </c>
      <c r="P725">
        <f t="shared" si="153"/>
        <v>2.5544637090983011</v>
      </c>
      <c r="Q725">
        <f t="shared" si="154"/>
        <v>0.22868964979924719</v>
      </c>
      <c r="R725">
        <f t="shared" si="155"/>
        <v>0.22868964979924697</v>
      </c>
    </row>
    <row r="726" spans="6:18">
      <c r="F726">
        <f t="shared" si="147"/>
        <v>72.400000000000162</v>
      </c>
      <c r="G726">
        <f t="shared" si="148"/>
        <v>322.2268495642536</v>
      </c>
      <c r="H726">
        <f t="shared" si="156"/>
        <v>3.2164822984808596</v>
      </c>
      <c r="I726" s="4">
        <f t="shared" si="149"/>
        <v>3.1E-6</v>
      </c>
      <c r="J726" s="5">
        <f t="shared" si="157"/>
        <v>4.3613178294572952E-7</v>
      </c>
      <c r="K726" s="5">
        <f t="shared" si="158"/>
        <v>6.5499419027788763E-4</v>
      </c>
      <c r="L726" s="5">
        <f t="shared" si="152"/>
        <v>1.1770663734311877E-9</v>
      </c>
      <c r="M726" s="6">
        <f t="shared" si="150"/>
        <v>7.4613204767810586E-6</v>
      </c>
      <c r="N726">
        <f t="shared" si="151"/>
        <v>2.5799999999999998E-4</v>
      </c>
      <c r="O726">
        <f t="shared" si="159"/>
        <v>0.321648229848086</v>
      </c>
      <c r="P726">
        <f t="shared" si="153"/>
        <v>2.5546289702320766</v>
      </c>
      <c r="Q726">
        <f t="shared" si="154"/>
        <v>0.22863256150684183</v>
      </c>
      <c r="R726">
        <f t="shared" si="155"/>
        <v>0.22863256150684158</v>
      </c>
    </row>
    <row r="727" spans="6:18">
      <c r="F727">
        <f t="shared" si="147"/>
        <v>72.500000000000156</v>
      </c>
      <c r="G727">
        <f t="shared" si="148"/>
        <v>322.2268495642536</v>
      </c>
      <c r="H727">
        <f t="shared" si="156"/>
        <v>3.2164822984808596</v>
      </c>
      <c r="I727" s="4">
        <f t="shared" si="149"/>
        <v>3.1E-6</v>
      </c>
      <c r="J727" s="5">
        <f t="shared" si="157"/>
        <v>4.3613178294572952E-7</v>
      </c>
      <c r="K727" s="5">
        <f t="shared" si="158"/>
        <v>6.5530419027788763E-4</v>
      </c>
      <c r="L727" s="5">
        <f t="shared" si="152"/>
        <v>1.1787384339147568E-9</v>
      </c>
      <c r="M727" s="6">
        <f t="shared" si="150"/>
        <v>7.4683848347260734E-6</v>
      </c>
      <c r="N727">
        <f t="shared" si="151"/>
        <v>2.5799999999999998E-4</v>
      </c>
      <c r="O727">
        <f t="shared" si="159"/>
        <v>0.321648229848086</v>
      </c>
      <c r="P727">
        <f t="shared" si="153"/>
        <v>2.5547939185023045</v>
      </c>
      <c r="Q727">
        <f t="shared" si="154"/>
        <v>0.22857558129094102</v>
      </c>
      <c r="R727">
        <f t="shared" si="155"/>
        <v>0.22857558129094074</v>
      </c>
    </row>
    <row r="728" spans="6:18">
      <c r="F728">
        <f t="shared" si="147"/>
        <v>72.600000000000151</v>
      </c>
      <c r="G728">
        <f t="shared" si="148"/>
        <v>322.2268495642536</v>
      </c>
      <c r="H728">
        <f t="shared" si="156"/>
        <v>3.2164822984808596</v>
      </c>
      <c r="I728" s="4">
        <f t="shared" si="149"/>
        <v>3.1E-6</v>
      </c>
      <c r="J728" s="5">
        <f t="shared" si="157"/>
        <v>4.3613178294572952E-7</v>
      </c>
      <c r="K728" s="5">
        <f t="shared" si="158"/>
        <v>6.5561419027788763E-4</v>
      </c>
      <c r="L728" s="5">
        <f t="shared" si="152"/>
        <v>1.1804120771259864E-9</v>
      </c>
      <c r="M728" s="6">
        <f t="shared" si="150"/>
        <v>7.4754525353463062E-6</v>
      </c>
      <c r="N728">
        <f t="shared" si="151"/>
        <v>2.5799999999999998E-4</v>
      </c>
      <c r="O728">
        <f t="shared" si="159"/>
        <v>0.321648229848086</v>
      </c>
      <c r="P728">
        <f t="shared" si="153"/>
        <v>2.554958554649005</v>
      </c>
      <c r="Q728">
        <f t="shared" si="154"/>
        <v>0.22851870889590989</v>
      </c>
      <c r="R728">
        <f t="shared" si="155"/>
        <v>0.22851870889590961</v>
      </c>
    </row>
    <row r="729" spans="6:18">
      <c r="F729">
        <f t="shared" si="147"/>
        <v>72.700000000000145</v>
      </c>
      <c r="G729">
        <f t="shared" si="148"/>
        <v>322.2268495642536</v>
      </c>
      <c r="H729">
        <f t="shared" si="156"/>
        <v>3.2164822984808596</v>
      </c>
      <c r="I729" s="4">
        <f t="shared" si="149"/>
        <v>3.1E-6</v>
      </c>
      <c r="J729" s="5">
        <f t="shared" si="157"/>
        <v>4.3613178294572952E-7</v>
      </c>
      <c r="K729" s="5">
        <f t="shared" si="158"/>
        <v>6.5592419027788763E-4</v>
      </c>
      <c r="L729" s="5">
        <f t="shared" si="152"/>
        <v>1.1820873038136064E-9</v>
      </c>
      <c r="M729" s="6">
        <f t="shared" si="150"/>
        <v>7.4825235786417601E-6</v>
      </c>
      <c r="N729">
        <f t="shared" si="151"/>
        <v>2.5799999999999998E-4</v>
      </c>
      <c r="O729">
        <f t="shared" si="159"/>
        <v>0.321648229848086</v>
      </c>
      <c r="P729">
        <f t="shared" si="153"/>
        <v>2.5551228794101002</v>
      </c>
      <c r="Q729">
        <f t="shared" si="154"/>
        <v>0.2284619440668389</v>
      </c>
      <c r="R729">
        <f t="shared" si="155"/>
        <v>0.22846194406683859</v>
      </c>
    </row>
    <row r="730" spans="6:18">
      <c r="F730">
        <f t="shared" si="147"/>
        <v>72.800000000000139</v>
      </c>
      <c r="G730">
        <f t="shared" si="148"/>
        <v>322.2268495642536</v>
      </c>
      <c r="H730">
        <f t="shared" si="156"/>
        <v>3.2164822984808596</v>
      </c>
      <c r="I730" s="4">
        <f t="shared" si="149"/>
        <v>3.1E-6</v>
      </c>
      <c r="J730" s="5">
        <f t="shared" si="157"/>
        <v>4.3613178294572952E-7</v>
      </c>
      <c r="K730" s="5">
        <f t="shared" si="158"/>
        <v>6.5623419027788764E-4</v>
      </c>
      <c r="L730" s="5">
        <f t="shared" si="152"/>
        <v>1.1837641147263456E-9</v>
      </c>
      <c r="M730" s="6">
        <f t="shared" si="150"/>
        <v>7.4895979646124303E-6</v>
      </c>
      <c r="N730">
        <f t="shared" si="151"/>
        <v>2.5799999999999998E-4</v>
      </c>
      <c r="O730">
        <f t="shared" si="159"/>
        <v>0.321648229848086</v>
      </c>
      <c r="P730">
        <f t="shared" si="153"/>
        <v>2.5552868935214175</v>
      </c>
      <c r="Q730">
        <f t="shared" si="154"/>
        <v>0.22840528654954123</v>
      </c>
      <c r="R730">
        <f t="shared" si="155"/>
        <v>0.22840528654954093</v>
      </c>
    </row>
    <row r="731" spans="6:18">
      <c r="F731">
        <f t="shared" si="147"/>
        <v>72.900000000000134</v>
      </c>
      <c r="G731">
        <f t="shared" si="148"/>
        <v>322.2268495642536</v>
      </c>
      <c r="H731">
        <f t="shared" si="156"/>
        <v>3.2164822984808596</v>
      </c>
      <c r="I731" s="4">
        <f t="shared" si="149"/>
        <v>3.1E-6</v>
      </c>
      <c r="J731" s="5">
        <f t="shared" si="157"/>
        <v>4.3613178294572952E-7</v>
      </c>
      <c r="K731" s="5">
        <f t="shared" si="158"/>
        <v>6.5654419027788764E-4</v>
      </c>
      <c r="L731" s="5">
        <f t="shared" si="152"/>
        <v>1.1854425106129338E-9</v>
      </c>
      <c r="M731" s="6">
        <f t="shared" si="150"/>
        <v>7.4966756932583209E-6</v>
      </c>
      <c r="N731">
        <f t="shared" si="151"/>
        <v>2.5799999999999998E-4</v>
      </c>
      <c r="O731">
        <f t="shared" si="159"/>
        <v>0.321648229848086</v>
      </c>
      <c r="P731">
        <f t="shared" si="153"/>
        <v>2.5554505977167006</v>
      </c>
      <c r="Q731">
        <f t="shared" si="154"/>
        <v>0.22834873609055065</v>
      </c>
      <c r="R731">
        <f t="shared" si="155"/>
        <v>0.22834873609055034</v>
      </c>
    </row>
    <row r="732" spans="6:18">
      <c r="F732">
        <f t="shared" ref="F732:F795" si="160">F731+dt</f>
        <v>73.000000000000128</v>
      </c>
      <c r="G732">
        <f t="shared" si="148"/>
        <v>322.2268495642536</v>
      </c>
      <c r="H732">
        <f t="shared" si="156"/>
        <v>3.2164822984808596</v>
      </c>
      <c r="I732" s="4">
        <f t="shared" si="149"/>
        <v>3.1E-6</v>
      </c>
      <c r="J732" s="5">
        <f t="shared" si="157"/>
        <v>4.3613178294572952E-7</v>
      </c>
      <c r="K732" s="5">
        <f t="shared" si="158"/>
        <v>6.5685419027788764E-4</v>
      </c>
      <c r="L732" s="5">
        <f t="shared" si="152"/>
        <v>1.1871224922221008E-9</v>
      </c>
      <c r="M732" s="6">
        <f t="shared" si="150"/>
        <v>7.503756764579431E-6</v>
      </c>
      <c r="N732">
        <f t="shared" si="151"/>
        <v>2.5799999999999998E-4</v>
      </c>
      <c r="O732">
        <f t="shared" si="159"/>
        <v>0.321648229848086</v>
      </c>
      <c r="P732">
        <f t="shared" si="153"/>
        <v>2.5556139927276127</v>
      </c>
      <c r="Q732">
        <f t="shared" si="154"/>
        <v>0.22829229243711888</v>
      </c>
      <c r="R732">
        <f t="shared" si="155"/>
        <v>0.2282922924371186</v>
      </c>
    </row>
    <row r="733" spans="6:18">
      <c r="F733">
        <f t="shared" si="160"/>
        <v>73.100000000000122</v>
      </c>
      <c r="G733">
        <f t="shared" si="148"/>
        <v>322.2268495642536</v>
      </c>
      <c r="H733">
        <f t="shared" si="156"/>
        <v>3.2164822984808596</v>
      </c>
      <c r="I733" s="4">
        <f t="shared" si="149"/>
        <v>3.1E-6</v>
      </c>
      <c r="J733" s="5">
        <f t="shared" si="157"/>
        <v>4.3613178294572952E-7</v>
      </c>
      <c r="K733" s="5">
        <f t="shared" si="158"/>
        <v>6.5716419027788764E-4</v>
      </c>
      <c r="L733" s="5">
        <f t="shared" si="152"/>
        <v>1.1888040603025756E-9</v>
      </c>
      <c r="M733" s="6">
        <f t="shared" si="150"/>
        <v>7.5108411785757582E-6</v>
      </c>
      <c r="N733">
        <f t="shared" si="151"/>
        <v>2.5799999999999998E-4</v>
      </c>
      <c r="O733">
        <f t="shared" si="159"/>
        <v>0.321648229848086</v>
      </c>
      <c r="P733">
        <f t="shared" si="153"/>
        <v>2.5557770792837471</v>
      </c>
      <c r="Q733">
        <f t="shared" si="154"/>
        <v>0.22823595533721347</v>
      </c>
      <c r="R733">
        <f t="shared" si="155"/>
        <v>0.22823595533721316</v>
      </c>
    </row>
    <row r="734" spans="6:18">
      <c r="F734">
        <f t="shared" si="160"/>
        <v>73.200000000000117</v>
      </c>
      <c r="G734">
        <f t="shared" si="148"/>
        <v>322.2268495642536</v>
      </c>
      <c r="H734">
        <f t="shared" si="156"/>
        <v>3.2164822984808596</v>
      </c>
      <c r="I734" s="4">
        <f t="shared" si="149"/>
        <v>3.1E-6</v>
      </c>
      <c r="J734" s="5">
        <f t="shared" si="157"/>
        <v>4.3613178294572952E-7</v>
      </c>
      <c r="K734" s="5">
        <f t="shared" si="158"/>
        <v>6.5747419027788764E-4</v>
      </c>
      <c r="L734" s="5">
        <f t="shared" si="152"/>
        <v>1.1904872156030879E-9</v>
      </c>
      <c r="M734" s="6">
        <f t="shared" si="150"/>
        <v>7.5179289352473049E-6</v>
      </c>
      <c r="N734">
        <f t="shared" si="151"/>
        <v>2.5799999999999998E-4</v>
      </c>
      <c r="O734">
        <f t="shared" si="159"/>
        <v>0.321648229848086</v>
      </c>
      <c r="P734">
        <f t="shared" si="153"/>
        <v>2.5559398581126302</v>
      </c>
      <c r="Q734">
        <f t="shared" si="154"/>
        <v>0.22817972453951518</v>
      </c>
      <c r="R734">
        <f t="shared" si="155"/>
        <v>0.22817972453951488</v>
      </c>
    </row>
    <row r="735" spans="6:18">
      <c r="F735">
        <f t="shared" si="160"/>
        <v>73.300000000000111</v>
      </c>
      <c r="G735">
        <f t="shared" si="148"/>
        <v>322.2268495642536</v>
      </c>
      <c r="H735">
        <f t="shared" si="156"/>
        <v>3.2164822984808596</v>
      </c>
      <c r="I735" s="4">
        <f t="shared" si="149"/>
        <v>3.1E-6</v>
      </c>
      <c r="J735" s="5">
        <f t="shared" si="157"/>
        <v>4.3613178294572952E-7</v>
      </c>
      <c r="K735" s="5">
        <f t="shared" si="158"/>
        <v>6.5778419027788765E-4</v>
      </c>
      <c r="L735" s="5">
        <f t="shared" si="152"/>
        <v>1.1921719588723672E-9</v>
      </c>
      <c r="M735" s="6">
        <f t="shared" si="150"/>
        <v>7.5250200345940704E-6</v>
      </c>
      <c r="N735">
        <f t="shared" si="151"/>
        <v>2.5799999999999998E-4</v>
      </c>
      <c r="O735">
        <f t="shared" si="159"/>
        <v>0.321648229848086</v>
      </c>
      <c r="P735">
        <f t="shared" si="153"/>
        <v>2.5561023299397316</v>
      </c>
      <c r="Q735">
        <f t="shared" si="154"/>
        <v>0.22812359979341584</v>
      </c>
      <c r="R735">
        <f t="shared" si="155"/>
        <v>0.22812359979341554</v>
      </c>
    </row>
    <row r="736" spans="6:18">
      <c r="F736">
        <f t="shared" si="160"/>
        <v>73.400000000000105</v>
      </c>
      <c r="G736">
        <f t="shared" si="148"/>
        <v>322.2268495642536</v>
      </c>
      <c r="H736">
        <f t="shared" si="156"/>
        <v>3.2164822984808596</v>
      </c>
      <c r="I736" s="4">
        <f t="shared" si="149"/>
        <v>3.1E-6</v>
      </c>
      <c r="J736" s="5">
        <f t="shared" si="157"/>
        <v>4.3613178294572952E-7</v>
      </c>
      <c r="K736" s="5">
        <f t="shared" si="158"/>
        <v>6.5809419027788765E-4</v>
      </c>
      <c r="L736" s="5">
        <f t="shared" si="152"/>
        <v>1.1938582908591432E-9</v>
      </c>
      <c r="M736" s="6">
        <f t="shared" si="150"/>
        <v>7.5321144766160554E-6</v>
      </c>
      <c r="N736">
        <f t="shared" si="151"/>
        <v>2.5799999999999998E-4</v>
      </c>
      <c r="O736">
        <f t="shared" si="159"/>
        <v>0.321648229848086</v>
      </c>
      <c r="P736">
        <f t="shared" si="153"/>
        <v>2.5562644954884699</v>
      </c>
      <c r="Q736">
        <f t="shared" si="154"/>
        <v>0.22806758084901591</v>
      </c>
      <c r="R736">
        <f t="shared" si="155"/>
        <v>0.2280675808490156</v>
      </c>
    </row>
    <row r="737" spans="6:18">
      <c r="F737">
        <f t="shared" si="160"/>
        <v>73.500000000000099</v>
      </c>
      <c r="G737">
        <f t="shared" si="148"/>
        <v>322.2268495642536</v>
      </c>
      <c r="H737">
        <f t="shared" si="156"/>
        <v>3.2164822984808596</v>
      </c>
      <c r="I737" s="4">
        <f t="shared" si="149"/>
        <v>3.1E-6</v>
      </c>
      <c r="J737" s="5">
        <f t="shared" si="157"/>
        <v>4.3613178294572952E-7</v>
      </c>
      <c r="K737" s="5">
        <f t="shared" si="158"/>
        <v>6.5840419027788765E-4</v>
      </c>
      <c r="L737" s="5">
        <f t="shared" si="152"/>
        <v>1.1955462123121449E-9</v>
      </c>
      <c r="M737" s="6">
        <f t="shared" si="150"/>
        <v>7.5392122613132583E-6</v>
      </c>
      <c r="N737">
        <f t="shared" si="151"/>
        <v>2.5799999999999998E-4</v>
      </c>
      <c r="O737">
        <f t="shared" si="159"/>
        <v>0.321648229848086</v>
      </c>
      <c r="P737">
        <f t="shared" si="153"/>
        <v>2.5564263554802169</v>
      </c>
      <c r="Q737">
        <f t="shared" si="154"/>
        <v>0.22801166745712209</v>
      </c>
      <c r="R737">
        <f t="shared" si="155"/>
        <v>0.22801166745712179</v>
      </c>
    </row>
    <row r="738" spans="6:18">
      <c r="F738">
        <f t="shared" si="160"/>
        <v>73.600000000000094</v>
      </c>
      <c r="G738">
        <f t="shared" si="148"/>
        <v>322.2268495642536</v>
      </c>
      <c r="H738">
        <f t="shared" si="156"/>
        <v>3.2164822984808596</v>
      </c>
      <c r="I738" s="4">
        <f t="shared" si="149"/>
        <v>3.1E-6</v>
      </c>
      <c r="J738" s="5">
        <f t="shared" si="157"/>
        <v>4.3613178294572952E-7</v>
      </c>
      <c r="K738" s="5">
        <f t="shared" si="158"/>
        <v>6.5871419027788765E-4</v>
      </c>
      <c r="L738" s="5">
        <f t="shared" si="152"/>
        <v>1.1972357239801026E-9</v>
      </c>
      <c r="M738" s="6">
        <f t="shared" si="150"/>
        <v>7.5463133886856833E-6</v>
      </c>
      <c r="N738">
        <f t="shared" si="151"/>
        <v>2.5799999999999998E-4</v>
      </c>
      <c r="O738">
        <f t="shared" si="159"/>
        <v>0.321648229848086</v>
      </c>
      <c r="P738">
        <f t="shared" si="153"/>
        <v>2.5565879106343083</v>
      </c>
      <c r="Q738">
        <f t="shared" si="154"/>
        <v>0.22795585936924515</v>
      </c>
      <c r="R738">
        <f t="shared" si="155"/>
        <v>0.22795585936924484</v>
      </c>
    </row>
    <row r="739" spans="6:18">
      <c r="F739">
        <f t="shared" si="160"/>
        <v>73.700000000000088</v>
      </c>
      <c r="G739">
        <f t="shared" si="148"/>
        <v>322.2268495642536</v>
      </c>
      <c r="H739">
        <f t="shared" si="156"/>
        <v>3.2164822984808596</v>
      </c>
      <c r="I739" s="4">
        <f t="shared" si="149"/>
        <v>3.1E-6</v>
      </c>
      <c r="J739" s="5">
        <f t="shared" si="157"/>
        <v>4.3613178294572952E-7</v>
      </c>
      <c r="K739" s="5">
        <f t="shared" si="158"/>
        <v>6.5902419027788765E-4</v>
      </c>
      <c r="L739" s="5">
        <f t="shared" si="152"/>
        <v>1.1989268266117448E-9</v>
      </c>
      <c r="M739" s="6">
        <f t="shared" si="150"/>
        <v>7.5534178587333227E-6</v>
      </c>
      <c r="N739">
        <f t="shared" si="151"/>
        <v>2.5799999999999998E-4</v>
      </c>
      <c r="O739">
        <f t="shared" si="159"/>
        <v>0.321648229848086</v>
      </c>
      <c r="P739">
        <f t="shared" si="153"/>
        <v>2.5567491616680482</v>
      </c>
      <c r="Q739">
        <f t="shared" si="154"/>
        <v>0.22790015633759739</v>
      </c>
      <c r="R739">
        <f t="shared" si="155"/>
        <v>0.22790015633759711</v>
      </c>
    </row>
    <row r="740" spans="6:18">
      <c r="F740">
        <f t="shared" si="160"/>
        <v>73.800000000000082</v>
      </c>
      <c r="G740">
        <f t="shared" si="148"/>
        <v>322.2268495642536</v>
      </c>
      <c r="H740">
        <f t="shared" si="156"/>
        <v>3.2164822984808596</v>
      </c>
      <c r="I740" s="4">
        <f t="shared" si="149"/>
        <v>3.1E-6</v>
      </c>
      <c r="J740" s="5">
        <f t="shared" si="157"/>
        <v>4.3613178294572952E-7</v>
      </c>
      <c r="K740" s="5">
        <f t="shared" si="158"/>
        <v>6.5933419027788766E-4</v>
      </c>
      <c r="L740" s="5">
        <f t="shared" si="152"/>
        <v>1.2006195209558015E-9</v>
      </c>
      <c r="M740" s="6">
        <f t="shared" si="150"/>
        <v>7.5605256714561818E-6</v>
      </c>
      <c r="N740">
        <f t="shared" si="151"/>
        <v>2.5799999999999998E-4</v>
      </c>
      <c r="O740">
        <f t="shared" si="159"/>
        <v>0.321648229848086</v>
      </c>
      <c r="P740">
        <f t="shared" si="153"/>
        <v>2.5569101092967164</v>
      </c>
      <c r="Q740">
        <f t="shared" si="154"/>
        <v>0.22784455811509058</v>
      </c>
      <c r="R740">
        <f t="shared" si="155"/>
        <v>0.22784455811509033</v>
      </c>
    </row>
    <row r="741" spans="6:18">
      <c r="F741">
        <f t="shared" si="160"/>
        <v>73.900000000000077</v>
      </c>
      <c r="G741">
        <f t="shared" si="148"/>
        <v>322.2268495642536</v>
      </c>
      <c r="H741">
        <f t="shared" si="156"/>
        <v>3.2164822984808596</v>
      </c>
      <c r="I741" s="4">
        <f t="shared" si="149"/>
        <v>3.1E-6</v>
      </c>
      <c r="J741" s="5">
        <f t="shared" si="157"/>
        <v>4.3613178294572952E-7</v>
      </c>
      <c r="K741" s="5">
        <f t="shared" si="158"/>
        <v>6.5964419027788766E-4</v>
      </c>
      <c r="L741" s="5">
        <f t="shared" si="152"/>
        <v>1.202313807761002E-9</v>
      </c>
      <c r="M741" s="6">
        <f t="shared" si="150"/>
        <v>7.5676368268542587E-6</v>
      </c>
      <c r="N741">
        <f t="shared" si="151"/>
        <v>2.5799999999999998E-4</v>
      </c>
      <c r="O741">
        <f t="shared" si="159"/>
        <v>0.321648229848086</v>
      </c>
      <c r="P741">
        <f t="shared" si="153"/>
        <v>2.5570707542335742</v>
      </c>
      <c r="Q741">
        <f t="shared" si="154"/>
        <v>0.22778906445533348</v>
      </c>
      <c r="R741">
        <f t="shared" si="155"/>
        <v>0.22778906445533323</v>
      </c>
    </row>
    <row r="742" spans="6:18">
      <c r="F742">
        <f t="shared" si="160"/>
        <v>74.000000000000071</v>
      </c>
      <c r="G742">
        <f t="shared" si="148"/>
        <v>322.2268495642536</v>
      </c>
      <c r="H742">
        <f t="shared" si="156"/>
        <v>3.2164822984808596</v>
      </c>
      <c r="I742" s="4">
        <f t="shared" si="149"/>
        <v>3.1E-6</v>
      </c>
      <c r="J742" s="5">
        <f t="shared" si="157"/>
        <v>4.3613178294572952E-7</v>
      </c>
      <c r="K742" s="5">
        <f t="shared" si="158"/>
        <v>6.5995419027788766E-4</v>
      </c>
      <c r="L742" s="5">
        <f t="shared" si="152"/>
        <v>1.204009687776076E-9</v>
      </c>
      <c r="M742" s="6">
        <f t="shared" si="150"/>
        <v>7.574751324927556E-6</v>
      </c>
      <c r="N742">
        <f t="shared" si="151"/>
        <v>2.5799999999999998E-4</v>
      </c>
      <c r="O742">
        <f t="shared" si="159"/>
        <v>0.321648229848086</v>
      </c>
      <c r="P742">
        <f t="shared" si="153"/>
        <v>2.5572310971898728</v>
      </c>
      <c r="Q742">
        <f t="shared" si="154"/>
        <v>0.2277336751126296</v>
      </c>
      <c r="R742">
        <f t="shared" si="155"/>
        <v>0.22773367511262935</v>
      </c>
    </row>
    <row r="743" spans="6:18">
      <c r="F743">
        <f t="shared" si="160"/>
        <v>74.100000000000065</v>
      </c>
      <c r="G743">
        <f t="shared" si="148"/>
        <v>322.2268495642536</v>
      </c>
      <c r="H743">
        <f t="shared" si="156"/>
        <v>3.2164822984808596</v>
      </c>
      <c r="I743" s="4">
        <f t="shared" si="149"/>
        <v>3.1E-6</v>
      </c>
      <c r="J743" s="5">
        <f t="shared" si="157"/>
        <v>4.3613178294572952E-7</v>
      </c>
      <c r="K743" s="5">
        <f t="shared" si="158"/>
        <v>6.6026419027788766E-4</v>
      </c>
      <c r="L743" s="5">
        <f t="shared" si="152"/>
        <v>1.2057071617497533E-9</v>
      </c>
      <c r="M743" s="6">
        <f t="shared" si="150"/>
        <v>7.5818691656760721E-6</v>
      </c>
      <c r="N743">
        <f t="shared" si="151"/>
        <v>2.5799999999999998E-4</v>
      </c>
      <c r="O743">
        <f t="shared" si="159"/>
        <v>0.321648229848086</v>
      </c>
      <c r="P743">
        <f t="shared" si="153"/>
        <v>2.5573911388748574</v>
      </c>
      <c r="Q743">
        <f t="shared" si="154"/>
        <v>0.22767838984197492</v>
      </c>
      <c r="R743">
        <f t="shared" si="155"/>
        <v>0.22767838984197467</v>
      </c>
    </row>
    <row r="744" spans="6:18">
      <c r="F744">
        <f t="shared" si="160"/>
        <v>74.20000000000006</v>
      </c>
      <c r="G744">
        <f t="shared" si="148"/>
        <v>322.2268495642536</v>
      </c>
      <c r="H744">
        <f t="shared" si="156"/>
        <v>3.2164822984808596</v>
      </c>
      <c r="I744" s="4">
        <f t="shared" si="149"/>
        <v>3.1E-6</v>
      </c>
      <c r="J744" s="5">
        <f t="shared" si="157"/>
        <v>4.3613178294572952E-7</v>
      </c>
      <c r="K744" s="5">
        <f t="shared" si="158"/>
        <v>6.6057419027788767E-4</v>
      </c>
      <c r="L744" s="5">
        <f t="shared" si="152"/>
        <v>1.2074062304307628E-9</v>
      </c>
      <c r="M744" s="6">
        <f t="shared" si="150"/>
        <v>7.5889903490998069E-6</v>
      </c>
      <c r="N744">
        <f t="shared" si="151"/>
        <v>2.5799999999999998E-4</v>
      </c>
      <c r="O744">
        <f t="shared" si="159"/>
        <v>0.321648229848086</v>
      </c>
      <c r="P744">
        <f t="shared" si="153"/>
        <v>2.5575508799957762</v>
      </c>
      <c r="Q744">
        <f t="shared" si="154"/>
        <v>0.22762320839905559</v>
      </c>
      <c r="R744">
        <f t="shared" si="155"/>
        <v>0.22762320839905534</v>
      </c>
    </row>
    <row r="745" spans="6:18">
      <c r="F745">
        <f t="shared" si="160"/>
        <v>74.300000000000054</v>
      </c>
      <c r="G745">
        <f t="shared" si="148"/>
        <v>322.2268495642536</v>
      </c>
      <c r="H745">
        <f t="shared" si="156"/>
        <v>3.2164822984808596</v>
      </c>
      <c r="I745" s="4">
        <f t="shared" si="149"/>
        <v>3.1E-6</v>
      </c>
      <c r="J745" s="5">
        <f t="shared" si="157"/>
        <v>4.3613178294572952E-7</v>
      </c>
      <c r="K745" s="5">
        <f t="shared" si="158"/>
        <v>6.6088419027788767E-4</v>
      </c>
      <c r="L745" s="5">
        <f t="shared" si="152"/>
        <v>1.2091068945678342E-9</v>
      </c>
      <c r="M745" s="6">
        <f t="shared" si="150"/>
        <v>7.5961148751987604E-6</v>
      </c>
      <c r="N745">
        <f t="shared" si="151"/>
        <v>2.5799999999999998E-4</v>
      </c>
      <c r="O745">
        <f t="shared" si="159"/>
        <v>0.321648229848086</v>
      </c>
      <c r="P745">
        <f t="shared" si="153"/>
        <v>2.5577103212578867</v>
      </c>
      <c r="Q745">
        <f t="shared" si="154"/>
        <v>0.22756813054024569</v>
      </c>
      <c r="R745">
        <f t="shared" si="155"/>
        <v>0.22756813054024544</v>
      </c>
    </row>
    <row r="746" spans="6:18">
      <c r="F746">
        <f t="shared" si="160"/>
        <v>74.400000000000048</v>
      </c>
      <c r="G746">
        <f t="shared" si="148"/>
        <v>322.2268495642536</v>
      </c>
      <c r="H746">
        <f t="shared" si="156"/>
        <v>3.2164822984808596</v>
      </c>
      <c r="I746" s="4">
        <f t="shared" si="149"/>
        <v>3.1E-6</v>
      </c>
      <c r="J746" s="5">
        <f t="shared" si="157"/>
        <v>4.3613178294572952E-7</v>
      </c>
      <c r="K746" s="5">
        <f t="shared" si="158"/>
        <v>6.6119419027788767E-4</v>
      </c>
      <c r="L746" s="5">
        <f t="shared" si="152"/>
        <v>1.2108091549096972E-9</v>
      </c>
      <c r="M746" s="6">
        <f t="shared" si="150"/>
        <v>7.6032427439729343E-6</v>
      </c>
      <c r="N746">
        <f t="shared" si="151"/>
        <v>2.5799999999999998E-4</v>
      </c>
      <c r="O746">
        <f t="shared" si="159"/>
        <v>0.321648229848086</v>
      </c>
      <c r="P746">
        <f t="shared" si="153"/>
        <v>2.5578694633644599</v>
      </c>
      <c r="Q746">
        <f t="shared" si="154"/>
        <v>0.227513156022605</v>
      </c>
      <c r="R746">
        <f t="shared" si="155"/>
        <v>0.22751315602260475</v>
      </c>
    </row>
    <row r="747" spans="6:18">
      <c r="F747">
        <f t="shared" si="160"/>
        <v>74.500000000000043</v>
      </c>
      <c r="G747">
        <f t="shared" si="148"/>
        <v>322.2268495642536</v>
      </c>
      <c r="H747">
        <f t="shared" si="156"/>
        <v>3.2164822984808596</v>
      </c>
      <c r="I747" s="4">
        <f t="shared" si="149"/>
        <v>3.1E-6</v>
      </c>
      <c r="J747" s="5">
        <f t="shared" si="157"/>
        <v>4.3613178294572952E-7</v>
      </c>
      <c r="K747" s="5">
        <f t="shared" si="158"/>
        <v>6.6150419027788767E-4</v>
      </c>
      <c r="L747" s="5">
        <f t="shared" si="152"/>
        <v>1.2125130122050809E-9</v>
      </c>
      <c r="M747" s="6">
        <f t="shared" si="150"/>
        <v>7.6103739554223235E-6</v>
      </c>
      <c r="N747">
        <f t="shared" si="151"/>
        <v>2.5799999999999998E-4</v>
      </c>
      <c r="O747">
        <f t="shared" si="159"/>
        <v>0.321648229848086</v>
      </c>
      <c r="P747">
        <f t="shared" si="153"/>
        <v>2.5580283070167891</v>
      </c>
      <c r="Q747">
        <f t="shared" si="154"/>
        <v>0.22745828460387665</v>
      </c>
      <c r="R747">
        <f t="shared" si="155"/>
        <v>0.2274582846038764</v>
      </c>
    </row>
    <row r="748" spans="6:18">
      <c r="F748">
        <f t="shared" si="160"/>
        <v>74.600000000000037</v>
      </c>
      <c r="G748">
        <f t="shared" si="148"/>
        <v>322.2268495642536</v>
      </c>
      <c r="H748">
        <f t="shared" si="156"/>
        <v>3.2164822984808596</v>
      </c>
      <c r="I748" s="4">
        <f t="shared" si="149"/>
        <v>3.1E-6</v>
      </c>
      <c r="J748" s="5">
        <f t="shared" si="157"/>
        <v>4.3613178294572952E-7</v>
      </c>
      <c r="K748" s="5">
        <f t="shared" si="158"/>
        <v>6.6181419027788767E-4</v>
      </c>
      <c r="L748" s="5">
        <f t="shared" si="152"/>
        <v>1.2142184672027152E-9</v>
      </c>
      <c r="M748" s="6">
        <f t="shared" si="150"/>
        <v>7.6175085095469349E-6</v>
      </c>
      <c r="N748">
        <f t="shared" si="151"/>
        <v>2.5799999999999998E-4</v>
      </c>
      <c r="O748">
        <f t="shared" si="159"/>
        <v>0.321648229848086</v>
      </c>
      <c r="P748">
        <f t="shared" si="153"/>
        <v>2.5581868529141953</v>
      </c>
      <c r="Q748">
        <f t="shared" si="154"/>
        <v>0.22740351604248499</v>
      </c>
      <c r="R748">
        <f t="shared" si="155"/>
        <v>0.22740351604248477</v>
      </c>
    </row>
    <row r="749" spans="6:18">
      <c r="F749">
        <f t="shared" si="160"/>
        <v>74.700000000000031</v>
      </c>
      <c r="G749">
        <f t="shared" si="148"/>
        <v>322.2268495642536</v>
      </c>
      <c r="H749">
        <f t="shared" si="156"/>
        <v>3.2164822984808596</v>
      </c>
      <c r="I749" s="4">
        <f t="shared" si="149"/>
        <v>3.1E-6</v>
      </c>
      <c r="J749" s="5">
        <f t="shared" si="157"/>
        <v>4.3613178294572952E-7</v>
      </c>
      <c r="K749" s="5">
        <f t="shared" si="158"/>
        <v>6.6212419027788768E-4</v>
      </c>
      <c r="L749" s="5">
        <f t="shared" si="152"/>
        <v>1.2159255206513293E-9</v>
      </c>
      <c r="M749" s="6">
        <f t="shared" si="150"/>
        <v>7.6246464063467624E-6</v>
      </c>
      <c r="N749">
        <f t="shared" si="151"/>
        <v>2.5799999999999998E-4</v>
      </c>
      <c r="O749">
        <f t="shared" si="159"/>
        <v>0.321648229848086</v>
      </c>
      <c r="P749">
        <f t="shared" si="153"/>
        <v>2.5583451017540355</v>
      </c>
      <c r="Q749">
        <f t="shared" si="154"/>
        <v>0.22734885009753331</v>
      </c>
      <c r="R749">
        <f t="shared" si="155"/>
        <v>0.22734885009753308</v>
      </c>
    </row>
    <row r="750" spans="6:18">
      <c r="F750">
        <f t="shared" si="160"/>
        <v>74.800000000000026</v>
      </c>
      <c r="G750">
        <f t="shared" si="148"/>
        <v>322.2268495642536</v>
      </c>
      <c r="H750">
        <f t="shared" si="156"/>
        <v>3.2164822984808596</v>
      </c>
      <c r="I750" s="4">
        <f t="shared" si="149"/>
        <v>3.1E-6</v>
      </c>
      <c r="J750" s="5">
        <f t="shared" si="157"/>
        <v>4.3613178294572952E-7</v>
      </c>
      <c r="K750" s="5">
        <f t="shared" si="158"/>
        <v>6.6243419027788768E-4</v>
      </c>
      <c r="L750" s="5">
        <f t="shared" si="152"/>
        <v>1.2176341732996531E-9</v>
      </c>
      <c r="M750" s="6">
        <f t="shared" si="150"/>
        <v>7.6317876458218103E-6</v>
      </c>
      <c r="N750">
        <f t="shared" si="151"/>
        <v>2.5799999999999998E-4</v>
      </c>
      <c r="O750">
        <f t="shared" si="159"/>
        <v>0.321648229848086</v>
      </c>
      <c r="P750">
        <f t="shared" si="153"/>
        <v>2.5585030542317062</v>
      </c>
      <c r="Q750">
        <f t="shared" si="154"/>
        <v>0.22729428652880157</v>
      </c>
      <c r="R750">
        <f t="shared" si="155"/>
        <v>0.22729428652880135</v>
      </c>
    </row>
    <row r="751" spans="6:18">
      <c r="F751">
        <f t="shared" si="160"/>
        <v>74.90000000000002</v>
      </c>
      <c r="G751">
        <f t="shared" si="148"/>
        <v>322.2268495642536</v>
      </c>
      <c r="H751">
        <f t="shared" si="156"/>
        <v>3.2164822984808596</v>
      </c>
      <c r="I751" s="4">
        <f t="shared" si="149"/>
        <v>3.1E-6</v>
      </c>
      <c r="J751" s="5">
        <f t="shared" si="157"/>
        <v>4.3613178294572952E-7</v>
      </c>
      <c r="K751" s="5">
        <f t="shared" si="158"/>
        <v>6.6274419027788768E-4</v>
      </c>
      <c r="L751" s="5">
        <f t="shared" si="152"/>
        <v>1.2193444258964154E-9</v>
      </c>
      <c r="M751" s="6">
        <f t="shared" si="150"/>
        <v>7.638932227972077E-6</v>
      </c>
      <c r="N751">
        <f t="shared" si="151"/>
        <v>2.5799999999999998E-4</v>
      </c>
      <c r="O751">
        <f t="shared" si="159"/>
        <v>0.321648229848086</v>
      </c>
      <c r="P751">
        <f t="shared" si="153"/>
        <v>2.5586607110406523</v>
      </c>
      <c r="Q751">
        <f t="shared" si="154"/>
        <v>0.22723982509674429</v>
      </c>
      <c r="R751">
        <f t="shared" si="155"/>
        <v>0.22723982509674406</v>
      </c>
    </row>
    <row r="752" spans="6:18">
      <c r="F752">
        <f t="shared" si="160"/>
        <v>75.000000000000014</v>
      </c>
      <c r="G752">
        <f t="shared" si="148"/>
        <v>322.2268495642536</v>
      </c>
      <c r="H752">
        <f t="shared" si="156"/>
        <v>3.2164822984808596</v>
      </c>
      <c r="I752" s="4">
        <f t="shared" si="149"/>
        <v>3.1E-6</v>
      </c>
      <c r="J752" s="5">
        <f t="shared" si="157"/>
        <v>4.3613178294572952E-7</v>
      </c>
      <c r="K752" s="5">
        <f t="shared" si="158"/>
        <v>6.6305419027788768E-4</v>
      </c>
      <c r="L752" s="5">
        <f t="shared" si="152"/>
        <v>1.2210562791903464E-9</v>
      </c>
      <c r="M752" s="6">
        <f t="shared" si="150"/>
        <v>7.6460801527975624E-6</v>
      </c>
      <c r="N752">
        <f t="shared" si="151"/>
        <v>2.5799999999999998E-4</v>
      </c>
      <c r="O752">
        <f t="shared" si="159"/>
        <v>0.321648229848086</v>
      </c>
      <c r="P752">
        <f t="shared" si="153"/>
        <v>2.5588180728723717</v>
      </c>
      <c r="Q752">
        <f t="shared" si="154"/>
        <v>0.2271854655624882</v>
      </c>
      <c r="R752">
        <f t="shared" si="155"/>
        <v>0.22718546556248798</v>
      </c>
    </row>
    <row r="753" spans="6:18">
      <c r="F753">
        <f t="shared" si="160"/>
        <v>75.100000000000009</v>
      </c>
      <c r="G753">
        <f t="shared" si="148"/>
        <v>322.2268495642536</v>
      </c>
      <c r="H753">
        <f t="shared" si="156"/>
        <v>3.2164822984808596</v>
      </c>
      <c r="I753" s="4">
        <f t="shared" si="149"/>
        <v>3.1E-6</v>
      </c>
      <c r="J753" s="5">
        <f t="shared" si="157"/>
        <v>4.3613178294572952E-7</v>
      </c>
      <c r="K753" s="5">
        <f t="shared" si="158"/>
        <v>6.6336419027788768E-4</v>
      </c>
      <c r="L753" s="5">
        <f t="shared" si="152"/>
        <v>1.2227697339301749E-9</v>
      </c>
      <c r="M753" s="6">
        <f t="shared" si="150"/>
        <v>7.6532314202982648E-6</v>
      </c>
      <c r="N753">
        <f t="shared" si="151"/>
        <v>2.5799999999999998E-4</v>
      </c>
      <c r="O753">
        <f t="shared" si="159"/>
        <v>0.321648229848086</v>
      </c>
      <c r="P753">
        <f t="shared" si="153"/>
        <v>2.5589751404164232</v>
      </c>
      <c r="Q753">
        <f t="shared" si="154"/>
        <v>0.22713120768783018</v>
      </c>
      <c r="R753">
        <f t="shared" si="155"/>
        <v>0.22713120768782996</v>
      </c>
    </row>
    <row r="754" spans="6:18">
      <c r="F754">
        <f t="shared" si="160"/>
        <v>75.2</v>
      </c>
      <c r="G754">
        <f t="shared" si="148"/>
        <v>322.2268495642536</v>
      </c>
      <c r="H754">
        <f t="shared" si="156"/>
        <v>3.2164822984808596</v>
      </c>
      <c r="I754" s="4">
        <f t="shared" si="149"/>
        <v>3.1E-6</v>
      </c>
      <c r="J754" s="5">
        <f t="shared" si="157"/>
        <v>4.3613178294572952E-7</v>
      </c>
      <c r="K754" s="5">
        <f t="shared" si="158"/>
        <v>6.6367419027788769E-4</v>
      </c>
      <c r="L754" s="5">
        <f t="shared" si="152"/>
        <v>1.2244847908646311E-9</v>
      </c>
      <c r="M754" s="6">
        <f t="shared" si="150"/>
        <v>7.6603860304741893E-6</v>
      </c>
      <c r="N754">
        <f t="shared" si="151"/>
        <v>2.5799999999999998E-4</v>
      </c>
      <c r="O754">
        <f t="shared" si="159"/>
        <v>0.321648229848086</v>
      </c>
      <c r="P754">
        <f t="shared" si="153"/>
        <v>2.5591319143604325</v>
      </c>
      <c r="Q754">
        <f t="shared" si="154"/>
        <v>0.22707705123523497</v>
      </c>
      <c r="R754">
        <f t="shared" si="155"/>
        <v>0.22707705123523475</v>
      </c>
    </row>
    <row r="755" spans="6:18">
      <c r="F755">
        <f t="shared" si="160"/>
        <v>75.3</v>
      </c>
      <c r="G755">
        <f t="shared" si="148"/>
        <v>322.2268495642536</v>
      </c>
      <c r="H755">
        <f t="shared" si="156"/>
        <v>3.2164822984808596</v>
      </c>
      <c r="I755" s="4">
        <f t="shared" si="149"/>
        <v>3.1E-6</v>
      </c>
      <c r="J755" s="5">
        <f t="shared" si="157"/>
        <v>4.3613178294572952E-7</v>
      </c>
      <c r="K755" s="5">
        <f t="shared" si="158"/>
        <v>6.6398419027788769E-4</v>
      </c>
      <c r="L755" s="5">
        <f t="shared" si="152"/>
        <v>1.2262014507424442E-9</v>
      </c>
      <c r="M755" s="6">
        <f t="shared" si="150"/>
        <v>7.6675439833253308E-6</v>
      </c>
      <c r="N755">
        <f t="shared" si="151"/>
        <v>2.5799999999999998E-4</v>
      </c>
      <c r="O755">
        <f t="shared" si="159"/>
        <v>0.321648229848086</v>
      </c>
      <c r="P755">
        <f t="shared" si="153"/>
        <v>2.5592883953900962</v>
      </c>
      <c r="Q755">
        <f t="shared" si="154"/>
        <v>0.22702299596783304</v>
      </c>
      <c r="R755">
        <f t="shared" si="155"/>
        <v>0.22702299596783282</v>
      </c>
    </row>
    <row r="756" spans="6:18">
      <c r="F756">
        <f t="shared" si="160"/>
        <v>75.399999999999991</v>
      </c>
      <c r="G756">
        <f t="shared" si="148"/>
        <v>322.2268495642536</v>
      </c>
      <c r="H756">
        <f t="shared" si="156"/>
        <v>3.2164822984808596</v>
      </c>
      <c r="I756" s="4">
        <f t="shared" si="149"/>
        <v>3.1E-6</v>
      </c>
      <c r="J756" s="5">
        <f t="shared" si="157"/>
        <v>4.3613178294572952E-7</v>
      </c>
      <c r="K756" s="5">
        <f t="shared" si="158"/>
        <v>6.6429419027788769E-4</v>
      </c>
      <c r="L756" s="5">
        <f t="shared" si="152"/>
        <v>1.2279197143123434E-9</v>
      </c>
      <c r="M756" s="6">
        <f t="shared" si="150"/>
        <v>7.6747052788516894E-6</v>
      </c>
      <c r="N756">
        <f t="shared" si="151"/>
        <v>2.5799999999999998E-4</v>
      </c>
      <c r="O756">
        <f t="shared" si="159"/>
        <v>0.321648229848086</v>
      </c>
      <c r="P756">
        <f t="shared" si="153"/>
        <v>2.5594445841891931</v>
      </c>
      <c r="Q756">
        <f t="shared" si="154"/>
        <v>0.22696904164941839</v>
      </c>
      <c r="R756">
        <f t="shared" si="155"/>
        <v>0.22696904164941817</v>
      </c>
    </row>
    <row r="757" spans="6:18">
      <c r="F757">
        <f t="shared" si="160"/>
        <v>75.499999999999986</v>
      </c>
      <c r="G757">
        <f t="shared" si="148"/>
        <v>322.2268495642536</v>
      </c>
      <c r="H757">
        <f t="shared" si="156"/>
        <v>3.2164822984808596</v>
      </c>
      <c r="I757" s="4">
        <f t="shared" si="149"/>
        <v>3.1E-6</v>
      </c>
      <c r="J757" s="5">
        <f t="shared" si="157"/>
        <v>4.3613178294572952E-7</v>
      </c>
      <c r="K757" s="5">
        <f t="shared" si="158"/>
        <v>6.6460419027788769E-4</v>
      </c>
      <c r="L757" s="5">
        <f t="shared" si="152"/>
        <v>1.2296395823230585E-9</v>
      </c>
      <c r="M757" s="6">
        <f t="shared" si="150"/>
        <v>7.6818699170532683E-6</v>
      </c>
      <c r="N757">
        <f t="shared" si="151"/>
        <v>2.5799999999999998E-4</v>
      </c>
      <c r="O757">
        <f t="shared" si="159"/>
        <v>0.321648229848086</v>
      </c>
      <c r="P757">
        <f t="shared" si="153"/>
        <v>2.5596004814395847</v>
      </c>
      <c r="Q757">
        <f t="shared" si="154"/>
        <v>0.22691518804444641</v>
      </c>
      <c r="R757">
        <f t="shared" si="155"/>
        <v>0.22691518804444616</v>
      </c>
    </row>
    <row r="758" spans="6:18">
      <c r="F758">
        <f t="shared" si="160"/>
        <v>75.59999999999998</v>
      </c>
      <c r="G758">
        <f t="shared" si="148"/>
        <v>322.2268495642536</v>
      </c>
      <c r="H758">
        <f t="shared" si="156"/>
        <v>3.2164822984808596</v>
      </c>
      <c r="I758" s="4">
        <f t="shared" si="149"/>
        <v>3.1E-6</v>
      </c>
      <c r="J758" s="5">
        <f t="shared" si="157"/>
        <v>4.3613178294572952E-7</v>
      </c>
      <c r="K758" s="5">
        <f t="shared" si="158"/>
        <v>6.649141902778877E-4</v>
      </c>
      <c r="L758" s="5">
        <f t="shared" si="152"/>
        <v>1.2313610555233194E-9</v>
      </c>
      <c r="M758" s="6">
        <f t="shared" si="150"/>
        <v>7.6890378979300677E-6</v>
      </c>
      <c r="N758">
        <f t="shared" si="151"/>
        <v>2.5799999999999998E-4</v>
      </c>
      <c r="O758">
        <f t="shared" si="159"/>
        <v>0.321648229848086</v>
      </c>
      <c r="P758">
        <f t="shared" si="153"/>
        <v>2.5597560878212255</v>
      </c>
      <c r="Q758">
        <f t="shared" si="154"/>
        <v>0.22686143491803162</v>
      </c>
      <c r="R758">
        <f t="shared" si="155"/>
        <v>0.22686143491803137</v>
      </c>
    </row>
    <row r="759" spans="6:18">
      <c r="F759">
        <f t="shared" si="160"/>
        <v>75.699999999999974</v>
      </c>
      <c r="G759">
        <f t="shared" si="148"/>
        <v>322.2268495642536</v>
      </c>
      <c r="H759">
        <f t="shared" si="156"/>
        <v>3.2164822984808596</v>
      </c>
      <c r="I759" s="4">
        <f t="shared" si="149"/>
        <v>3.1E-6</v>
      </c>
      <c r="J759" s="5">
        <f t="shared" si="157"/>
        <v>4.3613178294572952E-7</v>
      </c>
      <c r="K759" s="5">
        <f t="shared" si="158"/>
        <v>6.652241902778877E-4</v>
      </c>
      <c r="L759" s="5">
        <f t="shared" si="152"/>
        <v>1.2330841346618549E-9</v>
      </c>
      <c r="M759" s="6">
        <f t="shared" si="150"/>
        <v>7.6962092214820858E-6</v>
      </c>
      <c r="N759">
        <f t="shared" si="151"/>
        <v>2.5799999999999998E-4</v>
      </c>
      <c r="O759">
        <f t="shared" si="159"/>
        <v>0.321648229848086</v>
      </c>
      <c r="P759">
        <f t="shared" si="153"/>
        <v>2.5599114040121687</v>
      </c>
      <c r="Q759">
        <f t="shared" si="154"/>
        <v>0.22680778203594573</v>
      </c>
      <c r="R759">
        <f t="shared" si="155"/>
        <v>0.22680778203594545</v>
      </c>
    </row>
    <row r="760" spans="6:18">
      <c r="F760">
        <f t="shared" si="160"/>
        <v>75.799999999999969</v>
      </c>
      <c r="G760">
        <f t="shared" si="148"/>
        <v>322.2268495642536</v>
      </c>
      <c r="H760">
        <f t="shared" si="156"/>
        <v>3.2164822984808596</v>
      </c>
      <c r="I760" s="4">
        <f t="shared" si="149"/>
        <v>3.1E-6</v>
      </c>
      <c r="J760" s="5">
        <f t="shared" si="157"/>
        <v>4.3613178294572952E-7</v>
      </c>
      <c r="K760" s="5">
        <f t="shared" si="158"/>
        <v>6.655341902778877E-4</v>
      </c>
      <c r="L760" s="5">
        <f t="shared" si="152"/>
        <v>1.2348088204873942E-9</v>
      </c>
      <c r="M760" s="6">
        <f t="shared" si="150"/>
        <v>7.7033838877093176E-6</v>
      </c>
      <c r="N760">
        <f t="shared" si="151"/>
        <v>2.5799999999999998E-4</v>
      </c>
      <c r="O760">
        <f t="shared" si="159"/>
        <v>0.321648229848086</v>
      </c>
      <c r="P760">
        <f t="shared" si="153"/>
        <v>2.5600664306885692</v>
      </c>
      <c r="Q760">
        <f t="shared" si="154"/>
        <v>0.22675422916461524</v>
      </c>
      <c r="R760">
        <f t="shared" si="155"/>
        <v>0.22675422916461493</v>
      </c>
    </row>
    <row r="761" spans="6:18">
      <c r="F761">
        <f t="shared" si="160"/>
        <v>75.899999999999963</v>
      </c>
      <c r="G761">
        <f t="shared" si="148"/>
        <v>322.2268495642536</v>
      </c>
      <c r="H761">
        <f t="shared" si="156"/>
        <v>3.2164822984808596</v>
      </c>
      <c r="I761" s="4">
        <f t="shared" si="149"/>
        <v>3.1E-6</v>
      </c>
      <c r="J761" s="5">
        <f t="shared" si="157"/>
        <v>4.3613178294572952E-7</v>
      </c>
      <c r="K761" s="5">
        <f t="shared" si="158"/>
        <v>6.658441902778877E-4</v>
      </c>
      <c r="L761" s="5">
        <f t="shared" si="152"/>
        <v>1.2365351137486681E-9</v>
      </c>
      <c r="M761" s="6">
        <f t="shared" si="150"/>
        <v>7.7105618966117748E-6</v>
      </c>
      <c r="N761">
        <f t="shared" si="151"/>
        <v>2.5799999999999998E-4</v>
      </c>
      <c r="O761">
        <f t="shared" si="159"/>
        <v>0.321648229848086</v>
      </c>
      <c r="P761">
        <f t="shared" si="153"/>
        <v>2.5602211685246941</v>
      </c>
      <c r="Q761">
        <f t="shared" si="154"/>
        <v>0.22670077607111949</v>
      </c>
      <c r="R761">
        <f t="shared" si="155"/>
        <v>0.22670077607111916</v>
      </c>
    </row>
    <row r="762" spans="6:18">
      <c r="F762">
        <f t="shared" si="160"/>
        <v>75.999999999999957</v>
      </c>
      <c r="G762">
        <f t="shared" si="148"/>
        <v>322.2268495642536</v>
      </c>
      <c r="H762">
        <f t="shared" si="156"/>
        <v>3.2164822984808596</v>
      </c>
      <c r="I762" s="4">
        <f t="shared" si="149"/>
        <v>3.1E-6</v>
      </c>
      <c r="J762" s="5">
        <f t="shared" si="157"/>
        <v>4.3613178294572952E-7</v>
      </c>
      <c r="K762" s="5">
        <f t="shared" si="158"/>
        <v>6.661541902778877E-4</v>
      </c>
      <c r="L762" s="5">
        <f t="shared" si="152"/>
        <v>1.2382630151944049E-9</v>
      </c>
      <c r="M762" s="6">
        <f t="shared" si="150"/>
        <v>7.7177432481894457E-6</v>
      </c>
      <c r="N762">
        <f t="shared" si="151"/>
        <v>2.5799999999999998E-4</v>
      </c>
      <c r="O762">
        <f t="shared" si="159"/>
        <v>0.321648229848086</v>
      </c>
      <c r="P762">
        <f t="shared" si="153"/>
        <v>2.5603756181929276</v>
      </c>
      <c r="Q762">
        <f t="shared" si="154"/>
        <v>0.22664742252318842</v>
      </c>
      <c r="R762">
        <f t="shared" si="155"/>
        <v>0.22664742252318812</v>
      </c>
    </row>
    <row r="763" spans="6:18">
      <c r="F763">
        <f t="shared" si="160"/>
        <v>76.099999999999952</v>
      </c>
      <c r="G763">
        <f t="shared" si="148"/>
        <v>322.2268495642536</v>
      </c>
      <c r="H763">
        <f t="shared" si="156"/>
        <v>3.2164822984808596</v>
      </c>
      <c r="I763" s="4">
        <f t="shared" si="149"/>
        <v>3.1E-6</v>
      </c>
      <c r="J763" s="5">
        <f t="shared" si="157"/>
        <v>4.3613178294572952E-7</v>
      </c>
      <c r="K763" s="5">
        <f t="shared" si="158"/>
        <v>6.6646419027788771E-4</v>
      </c>
      <c r="L763" s="5">
        <f t="shared" si="152"/>
        <v>1.2399925255733348E-9</v>
      </c>
      <c r="M763" s="6">
        <f t="shared" si="150"/>
        <v>7.7249279424423387E-6</v>
      </c>
      <c r="N763">
        <f t="shared" si="151"/>
        <v>2.5799999999999998E-4</v>
      </c>
      <c r="O763">
        <f t="shared" si="159"/>
        <v>0.321648229848086</v>
      </c>
      <c r="P763">
        <f t="shared" si="153"/>
        <v>2.5605297803637743</v>
      </c>
      <c r="Q763">
        <f t="shared" si="154"/>
        <v>0.22659416828920059</v>
      </c>
      <c r="R763">
        <f t="shared" si="155"/>
        <v>0.22659416828920029</v>
      </c>
    </row>
    <row r="764" spans="6:18">
      <c r="F764">
        <f t="shared" si="160"/>
        <v>76.199999999999946</v>
      </c>
      <c r="G764">
        <f t="shared" si="148"/>
        <v>322.2268495642536</v>
      </c>
      <c r="H764">
        <f t="shared" si="156"/>
        <v>3.2164822984808596</v>
      </c>
      <c r="I764" s="4">
        <f t="shared" si="149"/>
        <v>3.1E-6</v>
      </c>
      <c r="J764" s="5">
        <f t="shared" si="157"/>
        <v>4.3613178294572952E-7</v>
      </c>
      <c r="K764" s="5">
        <f t="shared" si="158"/>
        <v>6.6677419027788771E-4</v>
      </c>
      <c r="L764" s="5">
        <f t="shared" si="152"/>
        <v>1.2417236456341869E-9</v>
      </c>
      <c r="M764" s="6">
        <f t="shared" si="150"/>
        <v>7.7321159793704487E-6</v>
      </c>
      <c r="N764">
        <f t="shared" si="151"/>
        <v>2.5799999999999998E-4</v>
      </c>
      <c r="O764">
        <f t="shared" si="159"/>
        <v>0.321648229848086</v>
      </c>
      <c r="P764">
        <f t="shared" si="153"/>
        <v>2.5606836557058696</v>
      </c>
      <c r="Q764">
        <f t="shared" si="154"/>
        <v>0.22654101313818092</v>
      </c>
      <c r="R764">
        <f t="shared" si="155"/>
        <v>0.22654101313818062</v>
      </c>
    </row>
    <row r="765" spans="6:18">
      <c r="F765">
        <f t="shared" si="160"/>
        <v>76.29999999999994</v>
      </c>
      <c r="G765">
        <f t="shared" si="148"/>
        <v>322.2268495642536</v>
      </c>
      <c r="H765">
        <f t="shared" si="156"/>
        <v>3.2164822984808596</v>
      </c>
      <c r="I765" s="4">
        <f t="shared" si="149"/>
        <v>3.1E-6</v>
      </c>
      <c r="J765" s="5">
        <f t="shared" si="157"/>
        <v>4.3613178294572952E-7</v>
      </c>
      <c r="K765" s="5">
        <f t="shared" si="158"/>
        <v>6.6708419027788771E-4</v>
      </c>
      <c r="L765" s="5">
        <f t="shared" si="152"/>
        <v>1.2434563761256909E-9</v>
      </c>
      <c r="M765" s="6">
        <f t="shared" si="150"/>
        <v>7.7393073589737791E-6</v>
      </c>
      <c r="N765">
        <f t="shared" si="151"/>
        <v>2.5799999999999998E-4</v>
      </c>
      <c r="O765">
        <f t="shared" si="159"/>
        <v>0.321648229848086</v>
      </c>
      <c r="P765">
        <f t="shared" si="153"/>
        <v>2.560837244885982</v>
      </c>
      <c r="Q765">
        <f t="shared" si="154"/>
        <v>0.22648795683979867</v>
      </c>
      <c r="R765">
        <f t="shared" si="155"/>
        <v>0.22648795683979836</v>
      </c>
    </row>
    <row r="766" spans="6:18">
      <c r="F766">
        <f t="shared" si="160"/>
        <v>76.399999999999935</v>
      </c>
      <c r="G766">
        <f t="shared" si="148"/>
        <v>322.2268495642536</v>
      </c>
      <c r="H766">
        <f t="shared" si="156"/>
        <v>3.2164822984808596</v>
      </c>
      <c r="I766" s="4">
        <f t="shared" si="149"/>
        <v>3.1E-6</v>
      </c>
      <c r="J766" s="5">
        <f t="shared" si="157"/>
        <v>4.3613178294572952E-7</v>
      </c>
      <c r="K766" s="5">
        <f t="shared" si="158"/>
        <v>6.6739419027788771E-4</v>
      </c>
      <c r="L766" s="5">
        <f t="shared" si="152"/>
        <v>1.245190717796576E-9</v>
      </c>
      <c r="M766" s="6">
        <f t="shared" si="150"/>
        <v>7.7465020812523266E-6</v>
      </c>
      <c r="N766">
        <f t="shared" si="151"/>
        <v>2.5799999999999998E-4</v>
      </c>
      <c r="O766">
        <f t="shared" si="159"/>
        <v>0.321648229848086</v>
      </c>
      <c r="P766">
        <f t="shared" si="153"/>
        <v>2.5609905485690221</v>
      </c>
      <c r="Q766">
        <f t="shared" si="154"/>
        <v>0.22643499916436527</v>
      </c>
      <c r="R766">
        <f t="shared" si="155"/>
        <v>0.22643499916436499</v>
      </c>
    </row>
    <row r="767" spans="6:18">
      <c r="F767">
        <f t="shared" si="160"/>
        <v>76.499999999999929</v>
      </c>
      <c r="G767">
        <f t="shared" si="148"/>
        <v>322.2268495642536</v>
      </c>
      <c r="H767">
        <f t="shared" si="156"/>
        <v>3.2164822984808596</v>
      </c>
      <c r="I767" s="4">
        <f t="shared" si="149"/>
        <v>3.1E-6</v>
      </c>
      <c r="J767" s="5">
        <f t="shared" si="157"/>
        <v>4.3613178294572952E-7</v>
      </c>
      <c r="K767" s="5">
        <f t="shared" si="158"/>
        <v>6.6770419027788771E-4</v>
      </c>
      <c r="L767" s="5">
        <f t="shared" si="152"/>
        <v>1.246926671395572E-9</v>
      </c>
      <c r="M767" s="6">
        <f t="shared" si="150"/>
        <v>7.7537001462060944E-6</v>
      </c>
      <c r="N767">
        <f t="shared" si="151"/>
        <v>2.5799999999999998E-4</v>
      </c>
      <c r="O767">
        <f t="shared" si="159"/>
        <v>0.321648229848086</v>
      </c>
      <c r="P767">
        <f t="shared" si="153"/>
        <v>2.5611435674180472</v>
      </c>
      <c r="Q767">
        <f t="shared" si="154"/>
        <v>0.22638213988283237</v>
      </c>
      <c r="R767">
        <f t="shared" si="155"/>
        <v>0.2263821398828321</v>
      </c>
    </row>
    <row r="768" spans="6:18">
      <c r="F768">
        <f t="shared" si="160"/>
        <v>76.599999999999923</v>
      </c>
      <c r="G768">
        <f t="shared" si="148"/>
        <v>322.2268495642536</v>
      </c>
      <c r="H768">
        <f t="shared" si="156"/>
        <v>3.2164822984808596</v>
      </c>
      <c r="I768" s="4">
        <f t="shared" si="149"/>
        <v>3.1E-6</v>
      </c>
      <c r="J768" s="5">
        <f t="shared" si="157"/>
        <v>4.3613178294572952E-7</v>
      </c>
      <c r="K768" s="5">
        <f t="shared" si="158"/>
        <v>6.6801419027788772E-4</v>
      </c>
      <c r="L768" s="5">
        <f t="shared" si="152"/>
        <v>1.2486642376714084E-9</v>
      </c>
      <c r="M768" s="6">
        <f t="shared" si="150"/>
        <v>7.760901553835081E-6</v>
      </c>
      <c r="N768">
        <f t="shared" si="151"/>
        <v>2.5799999999999998E-4</v>
      </c>
      <c r="O768">
        <f t="shared" si="159"/>
        <v>0.321648229848086</v>
      </c>
      <c r="P768">
        <f t="shared" si="153"/>
        <v>2.5612963020942674</v>
      </c>
      <c r="Q768">
        <f t="shared" si="154"/>
        <v>0.22632937876678957</v>
      </c>
      <c r="R768">
        <f t="shared" si="155"/>
        <v>0.22632937876678932</v>
      </c>
    </row>
    <row r="769" spans="6:18">
      <c r="F769">
        <f t="shared" si="160"/>
        <v>76.699999999999918</v>
      </c>
      <c r="G769">
        <f t="shared" si="148"/>
        <v>322.2268495642536</v>
      </c>
      <c r="H769">
        <f t="shared" si="156"/>
        <v>3.2164822984808596</v>
      </c>
      <c r="I769" s="4">
        <f t="shared" si="149"/>
        <v>3.1E-6</v>
      </c>
      <c r="J769" s="5">
        <f t="shared" si="157"/>
        <v>4.3613178294572952E-7</v>
      </c>
      <c r="K769" s="5">
        <f t="shared" si="158"/>
        <v>6.6832419027788772E-4</v>
      </c>
      <c r="L769" s="5">
        <f t="shared" si="152"/>
        <v>1.2504034173728145E-9</v>
      </c>
      <c r="M769" s="6">
        <f t="shared" si="150"/>
        <v>7.7681063041392863E-6</v>
      </c>
      <c r="N769">
        <f t="shared" si="151"/>
        <v>2.5799999999999998E-4</v>
      </c>
      <c r="O769">
        <f t="shared" si="159"/>
        <v>0.321648229848086</v>
      </c>
      <c r="P769">
        <f t="shared" si="153"/>
        <v>2.5614487532570505</v>
      </c>
      <c r="Q769">
        <f t="shared" si="154"/>
        <v>0.22627671558846255</v>
      </c>
      <c r="R769">
        <f t="shared" si="155"/>
        <v>0.22627671558846232</v>
      </c>
    </row>
    <row r="770" spans="6:18">
      <c r="F770">
        <f t="shared" si="160"/>
        <v>76.799999999999912</v>
      </c>
      <c r="G770">
        <f t="shared" ref="G770:G833" si="161">Tc+R_*F770</f>
        <v>322.2268495642536</v>
      </c>
      <c r="H770">
        <f t="shared" si="156"/>
        <v>3.2164822984808596</v>
      </c>
      <c r="I770" s="4">
        <f t="shared" ref="I770:I833" si="162">we</f>
        <v>3.1E-6</v>
      </c>
      <c r="J770" s="5">
        <f t="shared" si="157"/>
        <v>4.3613178294572952E-7</v>
      </c>
      <c r="K770" s="5">
        <f t="shared" si="158"/>
        <v>6.6863419027788772E-4</v>
      </c>
      <c r="L770" s="5">
        <f t="shared" si="152"/>
        <v>1.2521442112485197E-9</v>
      </c>
      <c r="M770" s="6">
        <f t="shared" ref="M770:M833" si="163">f2_*f3_/f1_/K770*L770</f>
        <v>7.7753143971187069E-6</v>
      </c>
      <c r="N770">
        <f t="shared" ref="N770:N833" si="164">del_dl</f>
        <v>2.5799999999999998E-4</v>
      </c>
      <c r="O770">
        <f t="shared" si="159"/>
        <v>0.321648229848086</v>
      </c>
      <c r="P770">
        <f t="shared" si="153"/>
        <v>2.5616009215639313</v>
      </c>
      <c r="Q770">
        <f t="shared" si="154"/>
        <v>0.22622415012071084</v>
      </c>
      <c r="R770">
        <f t="shared" si="155"/>
        <v>0.22622415012071062</v>
      </c>
    </row>
    <row r="771" spans="6:18">
      <c r="F771">
        <f t="shared" si="160"/>
        <v>76.899999999999906</v>
      </c>
      <c r="G771">
        <f t="shared" si="161"/>
        <v>322.2268495642536</v>
      </c>
      <c r="H771">
        <f t="shared" si="156"/>
        <v>3.2164822984808596</v>
      </c>
      <c r="I771" s="4">
        <f t="shared" si="162"/>
        <v>3.1E-6</v>
      </c>
      <c r="J771" s="5">
        <f t="shared" si="157"/>
        <v>4.3613178294572952E-7</v>
      </c>
      <c r="K771" s="5">
        <f t="shared" si="158"/>
        <v>6.6894419027788772E-4</v>
      </c>
      <c r="L771" s="5">
        <f t="shared" ref="L771:L834" si="165">K771^3*4/3*PI()</f>
        <v>1.2538866200472539E-9</v>
      </c>
      <c r="M771" s="6">
        <f t="shared" si="163"/>
        <v>7.7825258327733497E-6</v>
      </c>
      <c r="N771">
        <f t="shared" si="164"/>
        <v>2.5799999999999998E-4</v>
      </c>
      <c r="O771">
        <f t="shared" si="159"/>
        <v>0.321648229848086</v>
      </c>
      <c r="P771">
        <f t="shared" ref="P771:P834" si="166">R771*O771+(1-R771)*H771</f>
        <v>2.5617528076706151</v>
      </c>
      <c r="Q771">
        <f t="shared" ref="Q771:Q834" si="167">Q770+pl/ps*Dl/N770*((Tc-Tf)/ml-Co)/H770/(1-kpart)*M770*dt/L770-Q770*3/K770*we*dt</f>
        <v>0.22617168213702585</v>
      </c>
      <c r="R771">
        <f t="shared" ref="R771:R834" si="168">esidtGeral(R770,K770,MAX(I770,J770),pl,ps,kpart,H770,(H771-H770)/dt,M770,L770,Dl,N770,Co,dt)</f>
        <v>0.22617168213702563</v>
      </c>
    </row>
    <row r="772" spans="6:18">
      <c r="F772">
        <f t="shared" si="160"/>
        <v>76.999999999999901</v>
      </c>
      <c r="G772">
        <f t="shared" si="161"/>
        <v>322.2268495642536</v>
      </c>
      <c r="H772">
        <f t="shared" si="156"/>
        <v>3.2164822984808596</v>
      </c>
      <c r="I772" s="4">
        <f t="shared" si="162"/>
        <v>3.1E-6</v>
      </c>
      <c r="J772" s="5">
        <f t="shared" si="157"/>
        <v>4.3613178294572952E-7</v>
      </c>
      <c r="K772" s="5">
        <f t="shared" si="158"/>
        <v>6.6925419027788772E-4</v>
      </c>
      <c r="L772" s="5">
        <f t="shared" si="165"/>
        <v>1.2556306445177461E-9</v>
      </c>
      <c r="M772" s="6">
        <f t="shared" si="163"/>
        <v>7.7897406111032095E-6</v>
      </c>
      <c r="N772">
        <f t="shared" si="164"/>
        <v>2.5799999999999998E-4</v>
      </c>
      <c r="O772">
        <f t="shared" si="159"/>
        <v>0.321648229848086</v>
      </c>
      <c r="P772">
        <f t="shared" si="166"/>
        <v>2.5619044122309833</v>
      </c>
      <c r="Q772">
        <f t="shared" si="167"/>
        <v>0.22611931141152877</v>
      </c>
      <c r="R772">
        <f t="shared" si="168"/>
        <v>0.22611931141152858</v>
      </c>
    </row>
    <row r="773" spans="6:18">
      <c r="F773">
        <f t="shared" si="160"/>
        <v>77.099999999999895</v>
      </c>
      <c r="G773">
        <f t="shared" si="161"/>
        <v>322.2268495642536</v>
      </c>
      <c r="H773">
        <f t="shared" si="156"/>
        <v>3.2164822984808596</v>
      </c>
      <c r="I773" s="4">
        <f t="shared" si="162"/>
        <v>3.1E-6</v>
      </c>
      <c r="J773" s="5">
        <f t="shared" si="157"/>
        <v>4.3613178294572952E-7</v>
      </c>
      <c r="K773" s="5">
        <f t="shared" si="158"/>
        <v>6.6956419027788773E-4</v>
      </c>
      <c r="L773" s="5">
        <f t="shared" si="165"/>
        <v>1.2573762854087266E-9</v>
      </c>
      <c r="M773" s="6">
        <f t="shared" si="163"/>
        <v>7.7969587321082913E-6</v>
      </c>
      <c r="N773">
        <f t="shared" si="164"/>
        <v>2.5799999999999998E-4</v>
      </c>
      <c r="O773">
        <f t="shared" si="159"/>
        <v>0.321648229848086</v>
      </c>
      <c r="P773">
        <f t="shared" si="166"/>
        <v>2.5620557358970997</v>
      </c>
      <c r="Q773">
        <f t="shared" si="167"/>
        <v>0.22606703771896861</v>
      </c>
      <c r="R773">
        <f t="shared" si="168"/>
        <v>0.22606703771896841</v>
      </c>
    </row>
    <row r="774" spans="6:18">
      <c r="F774">
        <f t="shared" si="160"/>
        <v>77.199999999999889</v>
      </c>
      <c r="G774">
        <f t="shared" si="161"/>
        <v>322.2268495642536</v>
      </c>
      <c r="H774">
        <f t="shared" si="156"/>
        <v>3.2164822984808596</v>
      </c>
      <c r="I774" s="4">
        <f t="shared" si="162"/>
        <v>3.1E-6</v>
      </c>
      <c r="J774" s="5">
        <f t="shared" si="157"/>
        <v>4.3613178294572952E-7</v>
      </c>
      <c r="K774" s="5">
        <f t="shared" si="158"/>
        <v>6.6987419027788773E-4</v>
      </c>
      <c r="L774" s="5">
        <f t="shared" si="165"/>
        <v>1.2591235434689239E-9</v>
      </c>
      <c r="M774" s="6">
        <f t="shared" si="163"/>
        <v>7.8041801957885902E-6</v>
      </c>
      <c r="N774">
        <f t="shared" si="164"/>
        <v>2.5799999999999998E-4</v>
      </c>
      <c r="O774">
        <f t="shared" si="159"/>
        <v>0.321648229848086</v>
      </c>
      <c r="P774">
        <f t="shared" si="166"/>
        <v>2.5622067793192174</v>
      </c>
      <c r="Q774">
        <f t="shared" si="167"/>
        <v>0.22601486083472005</v>
      </c>
      <c r="R774">
        <f t="shared" si="168"/>
        <v>0.22601486083471986</v>
      </c>
    </row>
    <row r="775" spans="6:18">
      <c r="F775">
        <f t="shared" si="160"/>
        <v>77.299999999999883</v>
      </c>
      <c r="G775">
        <f t="shared" si="161"/>
        <v>322.2268495642536</v>
      </c>
      <c r="H775">
        <f t="shared" si="156"/>
        <v>3.2164822984808596</v>
      </c>
      <c r="I775" s="4">
        <f t="shared" si="162"/>
        <v>3.1E-6</v>
      </c>
      <c r="J775" s="5">
        <f t="shared" si="157"/>
        <v>4.3613178294572952E-7</v>
      </c>
      <c r="K775" s="5">
        <f t="shared" si="158"/>
        <v>6.7018419027788773E-4</v>
      </c>
      <c r="L775" s="5">
        <f t="shared" si="165"/>
        <v>1.2608724194470681E-9</v>
      </c>
      <c r="M775" s="6">
        <f t="shared" si="163"/>
        <v>7.8114050021441062E-6</v>
      </c>
      <c r="N775">
        <f t="shared" si="164"/>
        <v>2.5799999999999998E-4</v>
      </c>
      <c r="O775">
        <f t="shared" si="159"/>
        <v>0.321648229848086</v>
      </c>
      <c r="P775">
        <f t="shared" si="166"/>
        <v>2.5623575431457839</v>
      </c>
      <c r="Q775">
        <f t="shared" si="167"/>
        <v>0.22596278053478153</v>
      </c>
      <c r="R775">
        <f t="shared" si="168"/>
        <v>0.22596278053478133</v>
      </c>
    </row>
    <row r="776" spans="6:18">
      <c r="F776">
        <f t="shared" si="160"/>
        <v>77.399999999999878</v>
      </c>
      <c r="G776">
        <f t="shared" si="161"/>
        <v>322.2268495642536</v>
      </c>
      <c r="H776">
        <f t="shared" si="156"/>
        <v>3.2164822984808596</v>
      </c>
      <c r="I776" s="4">
        <f t="shared" si="162"/>
        <v>3.1E-6</v>
      </c>
      <c r="J776" s="5">
        <f t="shared" si="157"/>
        <v>4.3613178294572952E-7</v>
      </c>
      <c r="K776" s="5">
        <f t="shared" si="158"/>
        <v>6.7049419027788773E-4</v>
      </c>
      <c r="L776" s="5">
        <f t="shared" si="165"/>
        <v>1.2626229140918884E-9</v>
      </c>
      <c r="M776" s="6">
        <f t="shared" si="163"/>
        <v>7.8186331511748425E-6</v>
      </c>
      <c r="N776">
        <f t="shared" si="164"/>
        <v>2.5799999999999998E-4</v>
      </c>
      <c r="O776">
        <f t="shared" si="159"/>
        <v>0.321648229848086</v>
      </c>
      <c r="P776">
        <f t="shared" si="166"/>
        <v>2.5625080280234473</v>
      </c>
      <c r="Q776">
        <f t="shared" si="167"/>
        <v>0.22591079659577312</v>
      </c>
      <c r="R776">
        <f t="shared" si="168"/>
        <v>0.22591079659577293</v>
      </c>
    </row>
    <row r="777" spans="6:18">
      <c r="F777">
        <f t="shared" si="160"/>
        <v>77.499999999999872</v>
      </c>
      <c r="G777">
        <f t="shared" si="161"/>
        <v>322.2268495642536</v>
      </c>
      <c r="H777">
        <f t="shared" si="156"/>
        <v>3.2164822984808596</v>
      </c>
      <c r="I777" s="4">
        <f t="shared" si="162"/>
        <v>3.1E-6</v>
      </c>
      <c r="J777" s="5">
        <f t="shared" si="157"/>
        <v>4.3613178294572952E-7</v>
      </c>
      <c r="K777" s="5">
        <f t="shared" si="158"/>
        <v>6.7080419027788774E-4</v>
      </c>
      <c r="L777" s="5">
        <f t="shared" si="165"/>
        <v>1.2643750281521146E-9</v>
      </c>
      <c r="M777" s="6">
        <f t="shared" si="163"/>
        <v>7.8258646428807975E-6</v>
      </c>
      <c r="N777">
        <f t="shared" si="164"/>
        <v>2.5799999999999998E-4</v>
      </c>
      <c r="O777">
        <f t="shared" si="159"/>
        <v>0.321648229848086</v>
      </c>
      <c r="P777">
        <f t="shared" si="166"/>
        <v>2.5626582345970612</v>
      </c>
      <c r="Q777">
        <f t="shared" si="167"/>
        <v>0.22585890879493462</v>
      </c>
      <c r="R777">
        <f t="shared" si="168"/>
        <v>0.22585890879493439</v>
      </c>
    </row>
    <row r="778" spans="6:18">
      <c r="F778">
        <f t="shared" si="160"/>
        <v>77.599999999999866</v>
      </c>
      <c r="G778">
        <f t="shared" si="161"/>
        <v>322.2268495642536</v>
      </c>
      <c r="H778">
        <f t="shared" si="156"/>
        <v>3.2164822984808596</v>
      </c>
      <c r="I778" s="4">
        <f t="shared" si="162"/>
        <v>3.1E-6</v>
      </c>
      <c r="J778" s="5">
        <f t="shared" si="157"/>
        <v>4.3613178294572952E-7</v>
      </c>
      <c r="K778" s="5">
        <f t="shared" si="158"/>
        <v>6.7111419027788774E-4</v>
      </c>
      <c r="L778" s="5">
        <f t="shared" si="165"/>
        <v>1.2661287623764762E-9</v>
      </c>
      <c r="M778" s="6">
        <f t="shared" si="163"/>
        <v>7.8330994772619713E-6</v>
      </c>
      <c r="N778">
        <f t="shared" si="164"/>
        <v>2.5799999999999998E-4</v>
      </c>
      <c r="O778">
        <f t="shared" si="159"/>
        <v>0.321648229848086</v>
      </c>
      <c r="P778">
        <f t="shared" si="166"/>
        <v>2.5628081635096911</v>
      </c>
      <c r="Q778">
        <f t="shared" si="167"/>
        <v>0.22580711691012342</v>
      </c>
      <c r="R778">
        <f t="shared" si="168"/>
        <v>0.22580711691012317</v>
      </c>
    </row>
    <row r="779" spans="6:18">
      <c r="F779">
        <f t="shared" si="160"/>
        <v>77.699999999999861</v>
      </c>
      <c r="G779">
        <f t="shared" si="161"/>
        <v>322.2268495642536</v>
      </c>
      <c r="H779">
        <f t="shared" si="156"/>
        <v>3.2164822984808596</v>
      </c>
      <c r="I779" s="4">
        <f t="shared" si="162"/>
        <v>3.1E-6</v>
      </c>
      <c r="J779" s="5">
        <f t="shared" si="157"/>
        <v>4.3613178294572952E-7</v>
      </c>
      <c r="K779" s="5">
        <f t="shared" si="158"/>
        <v>6.7142419027788774E-4</v>
      </c>
      <c r="L779" s="5">
        <f t="shared" si="165"/>
        <v>1.2678841175137024E-9</v>
      </c>
      <c r="M779" s="6">
        <f t="shared" si="163"/>
        <v>7.8403376543183655E-6</v>
      </c>
      <c r="N779">
        <f t="shared" si="164"/>
        <v>2.5799999999999998E-4</v>
      </c>
      <c r="O779">
        <f t="shared" si="159"/>
        <v>0.321648229848086</v>
      </c>
      <c r="P779">
        <f t="shared" si="166"/>
        <v>2.5629578154026218</v>
      </c>
      <c r="Q779">
        <f t="shared" si="167"/>
        <v>0.22575542071981264</v>
      </c>
      <c r="R779">
        <f t="shared" si="168"/>
        <v>0.22575542071981239</v>
      </c>
    </row>
    <row r="780" spans="6:18">
      <c r="F780">
        <f t="shared" si="160"/>
        <v>77.799999999999855</v>
      </c>
      <c r="G780">
        <f t="shared" si="161"/>
        <v>322.2268495642536</v>
      </c>
      <c r="H780">
        <f t="shared" si="156"/>
        <v>3.2164822984808596</v>
      </c>
      <c r="I780" s="4">
        <f t="shared" si="162"/>
        <v>3.1E-6</v>
      </c>
      <c r="J780" s="5">
        <f t="shared" si="157"/>
        <v>4.3613178294572952E-7</v>
      </c>
      <c r="K780" s="5">
        <f t="shared" si="158"/>
        <v>6.7173419027788774E-4</v>
      </c>
      <c r="L780" s="5">
        <f t="shared" si="165"/>
        <v>1.2696410943125227E-9</v>
      </c>
      <c r="M780" s="6">
        <f t="shared" si="163"/>
        <v>7.8475791740499767E-6</v>
      </c>
      <c r="N780">
        <f t="shared" si="164"/>
        <v>2.5799999999999998E-4</v>
      </c>
      <c r="O780">
        <f t="shared" si="159"/>
        <v>0.321648229848086</v>
      </c>
      <c r="P780">
        <f t="shared" si="166"/>
        <v>2.5631071909153591</v>
      </c>
      <c r="Q780">
        <f t="shared" si="167"/>
        <v>0.22570382000308906</v>
      </c>
      <c r="R780">
        <f t="shared" si="168"/>
        <v>0.22570382000308881</v>
      </c>
    </row>
    <row r="781" spans="6:18">
      <c r="F781">
        <f t="shared" si="160"/>
        <v>77.899999999999849</v>
      </c>
      <c r="G781">
        <f t="shared" si="161"/>
        <v>322.2268495642536</v>
      </c>
      <c r="H781">
        <f t="shared" si="156"/>
        <v>3.2164822984808596</v>
      </c>
      <c r="I781" s="4">
        <f t="shared" si="162"/>
        <v>3.1E-6</v>
      </c>
      <c r="J781" s="5">
        <f t="shared" si="157"/>
        <v>4.3613178294572952E-7</v>
      </c>
      <c r="K781" s="5">
        <f t="shared" si="158"/>
        <v>6.7204419027788774E-4</v>
      </c>
      <c r="L781" s="5">
        <f t="shared" si="165"/>
        <v>1.2713996935216667E-9</v>
      </c>
      <c r="M781" s="6">
        <f t="shared" si="163"/>
        <v>7.854824036456805E-6</v>
      </c>
      <c r="N781">
        <f t="shared" si="164"/>
        <v>2.5799999999999998E-4</v>
      </c>
      <c r="O781">
        <f t="shared" si="159"/>
        <v>0.321648229848086</v>
      </c>
      <c r="P781">
        <f t="shared" si="166"/>
        <v>2.5632562906856395</v>
      </c>
      <c r="Q781">
        <f t="shared" si="167"/>
        <v>0.22565231453965118</v>
      </c>
      <c r="R781">
        <f t="shared" si="168"/>
        <v>0.22565231453965093</v>
      </c>
    </row>
    <row r="782" spans="6:18">
      <c r="F782">
        <f t="shared" si="160"/>
        <v>77.999999999999844</v>
      </c>
      <c r="G782">
        <f t="shared" si="161"/>
        <v>322.2268495642536</v>
      </c>
      <c r="H782">
        <f t="shared" si="156"/>
        <v>3.2164822984808596</v>
      </c>
      <c r="I782" s="4">
        <f t="shared" si="162"/>
        <v>3.1E-6</v>
      </c>
      <c r="J782" s="5">
        <f t="shared" si="157"/>
        <v>4.3613178294572952E-7</v>
      </c>
      <c r="K782" s="5">
        <f t="shared" si="158"/>
        <v>6.7235419027788775E-4</v>
      </c>
      <c r="L782" s="5">
        <f t="shared" si="165"/>
        <v>1.2731599158898641E-9</v>
      </c>
      <c r="M782" s="6">
        <f t="shared" si="163"/>
        <v>7.8620722415388536E-6</v>
      </c>
      <c r="N782">
        <f t="shared" si="164"/>
        <v>2.5799999999999998E-4</v>
      </c>
      <c r="O782">
        <f t="shared" si="159"/>
        <v>0.321648229848086</v>
      </c>
      <c r="P782">
        <f t="shared" si="166"/>
        <v>2.5634051153494348</v>
      </c>
      <c r="Q782">
        <f t="shared" si="167"/>
        <v>0.22560090410980718</v>
      </c>
      <c r="R782">
        <f t="shared" si="168"/>
        <v>0.22560090410980693</v>
      </c>
    </row>
    <row r="783" spans="6:18">
      <c r="F783">
        <f t="shared" si="160"/>
        <v>78.099999999999838</v>
      </c>
      <c r="G783">
        <f t="shared" si="161"/>
        <v>322.2268495642536</v>
      </c>
      <c r="H783">
        <f t="shared" si="156"/>
        <v>3.2164822984808596</v>
      </c>
      <c r="I783" s="4">
        <f t="shared" si="162"/>
        <v>3.1E-6</v>
      </c>
      <c r="J783" s="5">
        <f t="shared" si="157"/>
        <v>4.3613178294572952E-7</v>
      </c>
      <c r="K783" s="5">
        <f t="shared" si="158"/>
        <v>6.7266419027788775E-4</v>
      </c>
      <c r="L783" s="5">
        <f t="shared" si="165"/>
        <v>1.2749217621658438E-9</v>
      </c>
      <c r="M783" s="6">
        <f t="shared" si="163"/>
        <v>7.869323789296121E-6</v>
      </c>
      <c r="N783">
        <f t="shared" si="164"/>
        <v>2.5799999999999998E-4</v>
      </c>
      <c r="O783">
        <f t="shared" si="159"/>
        <v>0.321648229848086</v>
      </c>
      <c r="P783">
        <f t="shared" si="166"/>
        <v>2.5635536655409572</v>
      </c>
      <c r="Q783">
        <f t="shared" si="167"/>
        <v>0.22554958849447307</v>
      </c>
      <c r="R783">
        <f t="shared" si="168"/>
        <v>0.22554958849447282</v>
      </c>
    </row>
    <row r="784" spans="6:18">
      <c r="F784">
        <f t="shared" si="160"/>
        <v>78.199999999999832</v>
      </c>
      <c r="G784">
        <f t="shared" si="161"/>
        <v>322.2268495642536</v>
      </c>
      <c r="H784">
        <f t="shared" si="156"/>
        <v>3.2164822984808596</v>
      </c>
      <c r="I784" s="4">
        <f t="shared" si="162"/>
        <v>3.1E-6</v>
      </c>
      <c r="J784" s="5">
        <f t="shared" si="157"/>
        <v>4.3613178294572952E-7</v>
      </c>
      <c r="K784" s="5">
        <f t="shared" si="158"/>
        <v>6.7297419027788775E-4</v>
      </c>
      <c r="L784" s="5">
        <f t="shared" si="165"/>
        <v>1.2766852330983362E-9</v>
      </c>
      <c r="M784" s="6">
        <f t="shared" si="163"/>
        <v>7.8765786797286088E-6</v>
      </c>
      <c r="N784">
        <f t="shared" si="164"/>
        <v>2.5799999999999998E-4</v>
      </c>
      <c r="O784">
        <f t="shared" si="159"/>
        <v>0.321648229848086</v>
      </c>
      <c r="P784">
        <f t="shared" si="166"/>
        <v>2.5637019418926643</v>
      </c>
      <c r="Q784">
        <f t="shared" si="167"/>
        <v>0.22549836747517057</v>
      </c>
      <c r="R784">
        <f t="shared" si="168"/>
        <v>0.22549836747517032</v>
      </c>
    </row>
    <row r="785" spans="6:18">
      <c r="F785">
        <f t="shared" si="160"/>
        <v>78.299999999999827</v>
      </c>
      <c r="G785">
        <f t="shared" si="161"/>
        <v>322.2268495642536</v>
      </c>
      <c r="H785">
        <f t="shared" si="156"/>
        <v>3.2164822984808596</v>
      </c>
      <c r="I785" s="4">
        <f t="shared" si="162"/>
        <v>3.1E-6</v>
      </c>
      <c r="J785" s="5">
        <f t="shared" si="157"/>
        <v>4.3613178294572952E-7</v>
      </c>
      <c r="K785" s="5">
        <f t="shared" si="158"/>
        <v>6.7328419027788775E-4</v>
      </c>
      <c r="L785" s="5">
        <f t="shared" si="165"/>
        <v>1.2784503294360703E-9</v>
      </c>
      <c r="M785" s="6">
        <f t="shared" si="163"/>
        <v>7.8838369128363153E-6</v>
      </c>
      <c r="N785">
        <f t="shared" si="164"/>
        <v>2.5799999999999998E-4</v>
      </c>
      <c r="O785">
        <f t="shared" si="159"/>
        <v>0.321648229848086</v>
      </c>
      <c r="P785">
        <f t="shared" si="166"/>
        <v>2.5638499450352663</v>
      </c>
      <c r="Q785">
        <f t="shared" si="167"/>
        <v>0.22544724083402531</v>
      </c>
      <c r="R785">
        <f t="shared" si="168"/>
        <v>0.22544724083402504</v>
      </c>
    </row>
    <row r="786" spans="6:18">
      <c r="F786">
        <f t="shared" si="160"/>
        <v>78.399999999999821</v>
      </c>
      <c r="G786">
        <f t="shared" si="161"/>
        <v>322.2268495642536</v>
      </c>
      <c r="H786">
        <f t="shared" si="156"/>
        <v>3.2164822984808596</v>
      </c>
      <c r="I786" s="4">
        <f t="shared" si="162"/>
        <v>3.1E-6</v>
      </c>
      <c r="J786" s="5">
        <f t="shared" si="157"/>
        <v>4.3613178294572952E-7</v>
      </c>
      <c r="K786" s="5">
        <f t="shared" si="158"/>
        <v>6.7359419027788775E-4</v>
      </c>
      <c r="L786" s="5">
        <f t="shared" si="165"/>
        <v>1.2802170519277751E-9</v>
      </c>
      <c r="M786" s="6">
        <f t="shared" si="163"/>
        <v>7.8910984886192371E-6</v>
      </c>
      <c r="N786">
        <f t="shared" si="164"/>
        <v>2.5799999999999998E-4</v>
      </c>
      <c r="O786">
        <f t="shared" si="159"/>
        <v>0.321648229848086</v>
      </c>
      <c r="P786">
        <f t="shared" si="166"/>
        <v>2.5639976755977312</v>
      </c>
      <c r="Q786">
        <f t="shared" si="167"/>
        <v>0.22539620835376473</v>
      </c>
      <c r="R786">
        <f t="shared" si="168"/>
        <v>0.22539620835376448</v>
      </c>
    </row>
    <row r="787" spans="6:18">
      <c r="F787">
        <f t="shared" si="160"/>
        <v>78.499999999999815</v>
      </c>
      <c r="G787">
        <f t="shared" si="161"/>
        <v>322.2268495642536</v>
      </c>
      <c r="H787">
        <f t="shared" ref="H787:H850" si="169">(G787-Tf)/ml</f>
        <v>3.2164822984808596</v>
      </c>
      <c r="I787" s="4">
        <f t="shared" si="162"/>
        <v>3.1E-6</v>
      </c>
      <c r="J787" s="5">
        <f t="shared" ref="J787:J850" si="170">Glob(H787,N787,Dl,Co,kpart)</f>
        <v>4.3613178294572952E-7</v>
      </c>
      <c r="K787" s="5">
        <f t="shared" ref="K787:K850" si="171">I786*dt+K786</f>
        <v>6.7390419027788776E-4</v>
      </c>
      <c r="L787" s="5">
        <f t="shared" si="165"/>
        <v>1.2819854013221812E-9</v>
      </c>
      <c r="M787" s="6">
        <f t="shared" si="163"/>
        <v>7.8983634070773828E-6</v>
      </c>
      <c r="N787">
        <f t="shared" si="164"/>
        <v>2.5799999999999998E-4</v>
      </c>
      <c r="O787">
        <f t="shared" ref="O787:O850" si="172">O786+(kpart*H786-O786)/L786/R786*(L786*(R787-R786)+R786*MAX(I786,J786)*M786*dt)</f>
        <v>0.321648229848086</v>
      </c>
      <c r="P787">
        <f t="shared" si="166"/>
        <v>2.5641451342072901</v>
      </c>
      <c r="Q787">
        <f t="shared" si="167"/>
        <v>0.22534526981771633</v>
      </c>
      <c r="R787">
        <f t="shared" si="168"/>
        <v>0.22534526981771608</v>
      </c>
    </row>
    <row r="788" spans="6:18">
      <c r="F788">
        <f t="shared" si="160"/>
        <v>78.59999999999981</v>
      </c>
      <c r="G788">
        <f t="shared" si="161"/>
        <v>322.2268495642536</v>
      </c>
      <c r="H788">
        <f t="shared" si="169"/>
        <v>3.2164822984808596</v>
      </c>
      <c r="I788" s="4">
        <f t="shared" si="162"/>
        <v>3.1E-6</v>
      </c>
      <c r="J788" s="5">
        <f t="shared" si="170"/>
        <v>4.3613178294572952E-7</v>
      </c>
      <c r="K788" s="5">
        <f t="shared" si="171"/>
        <v>6.7421419027788776E-4</v>
      </c>
      <c r="L788" s="5">
        <f t="shared" si="165"/>
        <v>1.2837553783680169E-9</v>
      </c>
      <c r="M788" s="6">
        <f t="shared" si="163"/>
        <v>7.9056316682107421E-6</v>
      </c>
      <c r="N788">
        <f t="shared" si="164"/>
        <v>2.5799999999999998E-4</v>
      </c>
      <c r="O788">
        <f t="shared" si="172"/>
        <v>0.321648229848086</v>
      </c>
      <c r="P788">
        <f t="shared" si="166"/>
        <v>2.5642923214894435</v>
      </c>
      <c r="Q788">
        <f t="shared" si="167"/>
        <v>0.22529442500980557</v>
      </c>
      <c r="R788">
        <f t="shared" si="168"/>
        <v>0.22529442500980532</v>
      </c>
    </row>
    <row r="789" spans="6:18">
      <c r="F789">
        <f t="shared" si="160"/>
        <v>78.699999999999804</v>
      </c>
      <c r="G789">
        <f t="shared" si="161"/>
        <v>322.2268495642536</v>
      </c>
      <c r="H789">
        <f t="shared" si="169"/>
        <v>3.2164822984808596</v>
      </c>
      <c r="I789" s="4">
        <f t="shared" si="162"/>
        <v>3.1E-6</v>
      </c>
      <c r="J789" s="5">
        <f t="shared" si="170"/>
        <v>4.3613178294572952E-7</v>
      </c>
      <c r="K789" s="5">
        <f t="shared" si="171"/>
        <v>6.7452419027788776E-4</v>
      </c>
      <c r="L789" s="5">
        <f t="shared" si="165"/>
        <v>1.2855269838140128E-9</v>
      </c>
      <c r="M789" s="6">
        <f t="shared" si="163"/>
        <v>7.9129032720193251E-6</v>
      </c>
      <c r="N789">
        <f t="shared" si="164"/>
        <v>2.5799999999999998E-4</v>
      </c>
      <c r="O789">
        <f t="shared" si="172"/>
        <v>0.321648229848086</v>
      </c>
      <c r="P789">
        <f t="shared" si="166"/>
        <v>2.564439238067965</v>
      </c>
      <c r="Q789">
        <f t="shared" si="167"/>
        <v>0.225243673714554</v>
      </c>
      <c r="R789">
        <f t="shared" si="168"/>
        <v>0.22524367371455375</v>
      </c>
    </row>
    <row r="790" spans="6:18">
      <c r="F790">
        <f t="shared" si="160"/>
        <v>78.799999999999798</v>
      </c>
      <c r="G790">
        <f t="shared" si="161"/>
        <v>322.2268495642536</v>
      </c>
      <c r="H790">
        <f t="shared" si="169"/>
        <v>3.2164822984808596</v>
      </c>
      <c r="I790" s="4">
        <f t="shared" si="162"/>
        <v>3.1E-6</v>
      </c>
      <c r="J790" s="5">
        <f t="shared" si="170"/>
        <v>4.3613178294572952E-7</v>
      </c>
      <c r="K790" s="5">
        <f t="shared" si="171"/>
        <v>6.7483419027788776E-4</v>
      </c>
      <c r="L790" s="5">
        <f t="shared" si="165"/>
        <v>1.2873002184088972E-9</v>
      </c>
      <c r="M790" s="6">
        <f t="shared" si="163"/>
        <v>7.9201782185031219E-6</v>
      </c>
      <c r="N790">
        <f t="shared" si="164"/>
        <v>2.5799999999999998E-4</v>
      </c>
      <c r="O790">
        <f t="shared" si="172"/>
        <v>0.321648229848086</v>
      </c>
      <c r="P790">
        <f t="shared" si="166"/>
        <v>2.564585884564909</v>
      </c>
      <c r="Q790">
        <f t="shared" si="167"/>
        <v>0.22519301571707742</v>
      </c>
      <c r="R790">
        <f t="shared" si="168"/>
        <v>0.22519301571707717</v>
      </c>
    </row>
    <row r="791" spans="6:18">
      <c r="F791">
        <f t="shared" si="160"/>
        <v>78.899999999999793</v>
      </c>
      <c r="G791">
        <f t="shared" si="161"/>
        <v>322.2268495642536</v>
      </c>
      <c r="H791">
        <f t="shared" si="169"/>
        <v>3.2164822984808596</v>
      </c>
      <c r="I791" s="4">
        <f t="shared" si="162"/>
        <v>3.1E-6</v>
      </c>
      <c r="J791" s="5">
        <f t="shared" si="170"/>
        <v>4.3613178294572952E-7</v>
      </c>
      <c r="K791" s="5">
        <f t="shared" si="171"/>
        <v>6.7514419027788776E-4</v>
      </c>
      <c r="L791" s="5">
        <f t="shared" si="165"/>
        <v>1.2890750829014008E-9</v>
      </c>
      <c r="M791" s="6">
        <f t="shared" si="163"/>
        <v>7.9274565076621407E-6</v>
      </c>
      <c r="N791">
        <f t="shared" si="164"/>
        <v>2.5799999999999998E-4</v>
      </c>
      <c r="O791">
        <f t="shared" si="172"/>
        <v>0.321648229848086</v>
      </c>
      <c r="P791">
        <f t="shared" si="166"/>
        <v>2.5647322616006152</v>
      </c>
      <c r="Q791">
        <f t="shared" si="167"/>
        <v>0.22514245080308382</v>
      </c>
      <c r="R791">
        <f t="shared" si="168"/>
        <v>0.22514245080308357</v>
      </c>
    </row>
    <row r="792" spans="6:18">
      <c r="F792">
        <f t="shared" si="160"/>
        <v>78.999999999999787</v>
      </c>
      <c r="G792">
        <f t="shared" si="161"/>
        <v>322.2268495642536</v>
      </c>
      <c r="H792">
        <f t="shared" si="169"/>
        <v>3.2164822984808596</v>
      </c>
      <c r="I792" s="4">
        <f t="shared" si="162"/>
        <v>3.1E-6</v>
      </c>
      <c r="J792" s="5">
        <f t="shared" si="170"/>
        <v>4.3613178294572952E-7</v>
      </c>
      <c r="K792" s="5">
        <f t="shared" si="171"/>
        <v>6.7545419027788777E-4</v>
      </c>
      <c r="L792" s="5">
        <f t="shared" si="165"/>
        <v>1.2908515780402521E-9</v>
      </c>
      <c r="M792" s="6">
        <f t="shared" si="163"/>
        <v>7.9347381394963765E-6</v>
      </c>
      <c r="N792">
        <f t="shared" si="164"/>
        <v>2.5799999999999998E-4</v>
      </c>
      <c r="O792">
        <f t="shared" si="172"/>
        <v>0.321648229848086</v>
      </c>
      <c r="P792">
        <f t="shared" si="166"/>
        <v>2.5648783697937141</v>
      </c>
      <c r="Q792">
        <f t="shared" si="167"/>
        <v>0.2250919787588716</v>
      </c>
      <c r="R792">
        <f t="shared" si="168"/>
        <v>0.22509197875887135</v>
      </c>
    </row>
    <row r="793" spans="6:18">
      <c r="F793">
        <f t="shared" si="160"/>
        <v>79.099999999999781</v>
      </c>
      <c r="G793">
        <f t="shared" si="161"/>
        <v>322.2268495642536</v>
      </c>
      <c r="H793">
        <f t="shared" si="169"/>
        <v>3.2164822984808596</v>
      </c>
      <c r="I793" s="4">
        <f t="shared" si="162"/>
        <v>3.1E-6</v>
      </c>
      <c r="J793" s="5">
        <f t="shared" si="170"/>
        <v>4.3613178294572952E-7</v>
      </c>
      <c r="K793" s="5">
        <f t="shared" si="171"/>
        <v>6.7576419027788777E-4</v>
      </c>
      <c r="L793" s="5">
        <f t="shared" si="165"/>
        <v>1.2926297045741814E-9</v>
      </c>
      <c r="M793" s="6">
        <f t="shared" si="163"/>
        <v>7.9420231140058328E-6</v>
      </c>
      <c r="N793">
        <f t="shared" si="164"/>
        <v>2.5799999999999998E-4</v>
      </c>
      <c r="O793">
        <f t="shared" si="172"/>
        <v>0.321648229848086</v>
      </c>
      <c r="P793">
        <f t="shared" si="166"/>
        <v>2.5650242097611331</v>
      </c>
      <c r="Q793">
        <f t="shared" si="167"/>
        <v>0.22504159937132762</v>
      </c>
      <c r="R793">
        <f t="shared" si="168"/>
        <v>0.22504159937132737</v>
      </c>
    </row>
    <row r="794" spans="6:18">
      <c r="F794">
        <f t="shared" si="160"/>
        <v>79.199999999999775</v>
      </c>
      <c r="G794">
        <f t="shared" si="161"/>
        <v>322.2268495642536</v>
      </c>
      <c r="H794">
        <f t="shared" si="169"/>
        <v>3.2164822984808596</v>
      </c>
      <c r="I794" s="4">
        <f t="shared" si="162"/>
        <v>3.1E-6</v>
      </c>
      <c r="J794" s="5">
        <f t="shared" si="170"/>
        <v>4.3613178294572952E-7</v>
      </c>
      <c r="K794" s="5">
        <f t="shared" si="171"/>
        <v>6.7607419027788777E-4</v>
      </c>
      <c r="L794" s="5">
        <f t="shared" si="165"/>
        <v>1.2944094632519178E-9</v>
      </c>
      <c r="M794" s="6">
        <f t="shared" si="163"/>
        <v>7.9493114311905078E-6</v>
      </c>
      <c r="N794">
        <f t="shared" si="164"/>
        <v>2.5799999999999998E-4</v>
      </c>
      <c r="O794">
        <f t="shared" si="172"/>
        <v>0.321648229848086</v>
      </c>
      <c r="P794">
        <f t="shared" si="166"/>
        <v>2.5651697821181019</v>
      </c>
      <c r="Q794">
        <f t="shared" si="167"/>
        <v>0.22499131242792533</v>
      </c>
      <c r="R794">
        <f t="shared" si="168"/>
        <v>0.22499131242792508</v>
      </c>
    </row>
    <row r="795" spans="6:18">
      <c r="F795">
        <f t="shared" si="160"/>
        <v>79.29999999999977</v>
      </c>
      <c r="G795">
        <f t="shared" si="161"/>
        <v>322.2268495642536</v>
      </c>
      <c r="H795">
        <f t="shared" si="169"/>
        <v>3.2164822984808596</v>
      </c>
      <c r="I795" s="4">
        <f t="shared" si="162"/>
        <v>3.1E-6</v>
      </c>
      <c r="J795" s="5">
        <f t="shared" si="170"/>
        <v>4.3613178294572952E-7</v>
      </c>
      <c r="K795" s="5">
        <f t="shared" si="171"/>
        <v>6.7638419027788777E-4</v>
      </c>
      <c r="L795" s="5">
        <f t="shared" si="165"/>
        <v>1.2961908548221909E-9</v>
      </c>
      <c r="M795" s="6">
        <f t="shared" si="163"/>
        <v>7.9566030910504015E-6</v>
      </c>
      <c r="N795">
        <f t="shared" si="164"/>
        <v>2.5799999999999998E-4</v>
      </c>
      <c r="O795">
        <f t="shared" si="172"/>
        <v>0.321648229848086</v>
      </c>
      <c r="P795">
        <f t="shared" si="166"/>
        <v>2.5653150874781558</v>
      </c>
      <c r="Q795">
        <f t="shared" si="167"/>
        <v>0.22494111771672287</v>
      </c>
      <c r="R795">
        <f t="shared" si="168"/>
        <v>0.22494111771672262</v>
      </c>
    </row>
    <row r="796" spans="6:18">
      <c r="F796">
        <f t="shared" ref="F796:F855" si="173">F795+dt</f>
        <v>79.399999999999764</v>
      </c>
      <c r="G796">
        <f t="shared" si="161"/>
        <v>322.2268495642536</v>
      </c>
      <c r="H796">
        <f t="shared" si="169"/>
        <v>3.2164822984808596</v>
      </c>
      <c r="I796" s="4">
        <f t="shared" si="162"/>
        <v>3.1E-6</v>
      </c>
      <c r="J796" s="5">
        <f t="shared" si="170"/>
        <v>4.3613178294572952E-7</v>
      </c>
      <c r="K796" s="5">
        <f t="shared" si="171"/>
        <v>6.7669419027788778E-4</v>
      </c>
      <c r="L796" s="5">
        <f t="shared" si="165"/>
        <v>1.2979738800337301E-9</v>
      </c>
      <c r="M796" s="6">
        <f t="shared" si="163"/>
        <v>7.9638980935855139E-6</v>
      </c>
      <c r="N796">
        <f t="shared" si="164"/>
        <v>2.5799999999999998E-4</v>
      </c>
      <c r="O796">
        <f t="shared" si="172"/>
        <v>0.321648229848086</v>
      </c>
      <c r="P796">
        <f t="shared" si="166"/>
        <v>2.5654601264531447</v>
      </c>
      <c r="Q796">
        <f t="shared" si="167"/>
        <v>0.22489101502636122</v>
      </c>
      <c r="R796">
        <f t="shared" si="168"/>
        <v>0.22489101502636097</v>
      </c>
    </row>
    <row r="797" spans="6:18">
      <c r="F797">
        <f t="shared" si="173"/>
        <v>79.499999999999758</v>
      </c>
      <c r="G797">
        <f t="shared" si="161"/>
        <v>322.2268495642536</v>
      </c>
      <c r="H797">
        <f t="shared" si="169"/>
        <v>3.2164822984808596</v>
      </c>
      <c r="I797" s="4">
        <f t="shared" si="162"/>
        <v>3.1E-6</v>
      </c>
      <c r="J797" s="5">
        <f t="shared" si="170"/>
        <v>4.3613178294572952E-7</v>
      </c>
      <c r="K797" s="5">
        <f t="shared" si="171"/>
        <v>6.7700419027788778E-4</v>
      </c>
      <c r="L797" s="5">
        <f t="shared" si="165"/>
        <v>1.2997585396352646E-9</v>
      </c>
      <c r="M797" s="6">
        <f t="shared" si="163"/>
        <v>7.9711964387958434E-6</v>
      </c>
      <c r="N797">
        <f t="shared" si="164"/>
        <v>2.5799999999999998E-4</v>
      </c>
      <c r="O797">
        <f t="shared" si="172"/>
        <v>0.321648229848086</v>
      </c>
      <c r="P797">
        <f t="shared" si="166"/>
        <v>2.5656048996532363</v>
      </c>
      <c r="Q797">
        <f t="shared" si="167"/>
        <v>0.22484100414606228</v>
      </c>
      <c r="R797">
        <f t="shared" si="168"/>
        <v>0.22484100414606203</v>
      </c>
    </row>
    <row r="798" spans="6:18">
      <c r="F798">
        <f t="shared" si="173"/>
        <v>79.599999999999753</v>
      </c>
      <c r="G798">
        <f t="shared" si="161"/>
        <v>322.2268495642536</v>
      </c>
      <c r="H798">
        <f t="shared" si="169"/>
        <v>3.2164822984808596</v>
      </c>
      <c r="I798" s="4">
        <f t="shared" si="162"/>
        <v>3.1E-6</v>
      </c>
      <c r="J798" s="5">
        <f t="shared" si="170"/>
        <v>4.3613178294572952E-7</v>
      </c>
      <c r="K798" s="5">
        <f t="shared" si="171"/>
        <v>6.7731419027788778E-4</v>
      </c>
      <c r="L798" s="5">
        <f t="shared" si="165"/>
        <v>1.3015448343755247E-9</v>
      </c>
      <c r="M798" s="6">
        <f t="shared" si="163"/>
        <v>7.9784981266813949E-6</v>
      </c>
      <c r="N798">
        <f t="shared" si="164"/>
        <v>2.5799999999999998E-4</v>
      </c>
      <c r="O798">
        <f t="shared" si="172"/>
        <v>0.321648229848086</v>
      </c>
      <c r="P798">
        <f t="shared" si="166"/>
        <v>2.5657494076869223</v>
      </c>
      <c r="Q798">
        <f t="shared" si="167"/>
        <v>0.22479108486562707</v>
      </c>
      <c r="R798">
        <f t="shared" si="168"/>
        <v>0.22479108486562682</v>
      </c>
    </row>
    <row r="799" spans="6:18">
      <c r="F799">
        <f t="shared" si="173"/>
        <v>79.699999999999747</v>
      </c>
      <c r="G799">
        <f t="shared" si="161"/>
        <v>322.2268495642536</v>
      </c>
      <c r="H799">
        <f t="shared" si="169"/>
        <v>3.2164822984808596</v>
      </c>
      <c r="I799" s="4">
        <f t="shared" si="162"/>
        <v>3.1E-6</v>
      </c>
      <c r="J799" s="5">
        <f t="shared" si="170"/>
        <v>4.3613178294572952E-7</v>
      </c>
      <c r="K799" s="5">
        <f t="shared" si="171"/>
        <v>6.7762419027788778E-4</v>
      </c>
      <c r="L799" s="5">
        <f t="shared" si="165"/>
        <v>1.3033327650032389E-9</v>
      </c>
      <c r="M799" s="6">
        <f t="shared" si="163"/>
        <v>7.9858031572421618E-6</v>
      </c>
      <c r="N799">
        <f t="shared" si="164"/>
        <v>2.5799999999999998E-4</v>
      </c>
      <c r="O799">
        <f t="shared" si="172"/>
        <v>0.321648229848086</v>
      </c>
      <c r="P799">
        <f t="shared" si="166"/>
        <v>2.5658936511610215</v>
      </c>
      <c r="Q799">
        <f t="shared" si="167"/>
        <v>0.22474125697543382</v>
      </c>
      <c r="R799">
        <f t="shared" si="168"/>
        <v>0.22474125697543357</v>
      </c>
    </row>
    <row r="800" spans="6:18">
      <c r="F800">
        <f t="shared" si="173"/>
        <v>79.799999999999741</v>
      </c>
      <c r="G800">
        <f t="shared" si="161"/>
        <v>322.2268495642536</v>
      </c>
      <c r="H800">
        <f t="shared" si="169"/>
        <v>3.2164822984808596</v>
      </c>
      <c r="I800" s="4">
        <f t="shared" si="162"/>
        <v>3.1E-6</v>
      </c>
      <c r="J800" s="5">
        <f t="shared" si="170"/>
        <v>4.3613178294572952E-7</v>
      </c>
      <c r="K800" s="5">
        <f t="shared" si="171"/>
        <v>6.7793419027788778E-4</v>
      </c>
      <c r="L800" s="5">
        <f t="shared" si="165"/>
        <v>1.3051223322671378E-9</v>
      </c>
      <c r="M800" s="6">
        <f t="shared" si="163"/>
        <v>7.9931115304781508E-6</v>
      </c>
      <c r="N800">
        <f t="shared" si="164"/>
        <v>2.5799999999999998E-4</v>
      </c>
      <c r="O800">
        <f t="shared" si="172"/>
        <v>0.321648229848086</v>
      </c>
      <c r="P800">
        <f t="shared" si="166"/>
        <v>2.5660376306806896</v>
      </c>
      <c r="Q800">
        <f t="shared" si="167"/>
        <v>0.22469152026643616</v>
      </c>
      <c r="R800">
        <f t="shared" si="168"/>
        <v>0.22469152026643593</v>
      </c>
    </row>
    <row r="801" spans="6:18">
      <c r="F801">
        <f t="shared" si="173"/>
        <v>79.899999999999736</v>
      </c>
      <c r="G801">
        <f t="shared" si="161"/>
        <v>322.2268495642536</v>
      </c>
      <c r="H801">
        <f t="shared" si="169"/>
        <v>3.2164822984808596</v>
      </c>
      <c r="I801" s="4">
        <f t="shared" si="162"/>
        <v>3.1E-6</v>
      </c>
      <c r="J801" s="5">
        <f t="shared" si="170"/>
        <v>4.3613178294572952E-7</v>
      </c>
      <c r="K801" s="5">
        <f t="shared" si="171"/>
        <v>6.7824419027788779E-4</v>
      </c>
      <c r="L801" s="5">
        <f t="shared" si="165"/>
        <v>1.30691353691595E-9</v>
      </c>
      <c r="M801" s="6">
        <f t="shared" si="163"/>
        <v>8.0004232463893568E-6</v>
      </c>
      <c r="N801">
        <f t="shared" si="164"/>
        <v>2.5799999999999998E-4</v>
      </c>
      <c r="O801">
        <f t="shared" si="172"/>
        <v>0.321648229848086</v>
      </c>
      <c r="P801">
        <f t="shared" si="166"/>
        <v>2.5661813468494206</v>
      </c>
      <c r="Q801">
        <f t="shared" si="167"/>
        <v>0.2246418745301613</v>
      </c>
      <c r="R801">
        <f t="shared" si="168"/>
        <v>0.22464187453016107</v>
      </c>
    </row>
    <row r="802" spans="6:18">
      <c r="F802">
        <f t="shared" si="173"/>
        <v>79.99999999999973</v>
      </c>
      <c r="G802">
        <f t="shared" si="161"/>
        <v>322.2268495642536</v>
      </c>
      <c r="H802">
        <f t="shared" si="169"/>
        <v>3.2164822984808596</v>
      </c>
      <c r="I802" s="4">
        <f t="shared" si="162"/>
        <v>3.1E-6</v>
      </c>
      <c r="J802" s="5">
        <f t="shared" si="170"/>
        <v>4.3613178294572952E-7</v>
      </c>
      <c r="K802" s="5">
        <f t="shared" si="171"/>
        <v>6.7855419027788779E-4</v>
      </c>
      <c r="L802" s="5">
        <f t="shared" si="165"/>
        <v>1.3087063796984049E-9</v>
      </c>
      <c r="M802" s="6">
        <f t="shared" si="163"/>
        <v>8.0077383049757799E-6</v>
      </c>
      <c r="N802">
        <f t="shared" si="164"/>
        <v>2.5799999999999998E-4</v>
      </c>
      <c r="O802">
        <f t="shared" si="172"/>
        <v>0.321648229848086</v>
      </c>
      <c r="P802">
        <f t="shared" si="166"/>
        <v>2.5663248002690535</v>
      </c>
      <c r="Q802">
        <f t="shared" si="167"/>
        <v>0.22459231955870812</v>
      </c>
      <c r="R802">
        <f t="shared" si="168"/>
        <v>0.22459231955870787</v>
      </c>
    </row>
    <row r="803" spans="6:18">
      <c r="F803">
        <f t="shared" si="173"/>
        <v>80.099999999999724</v>
      </c>
      <c r="G803">
        <f t="shared" si="161"/>
        <v>322.2268495642536</v>
      </c>
      <c r="H803">
        <f t="shared" si="169"/>
        <v>3.2164822984808596</v>
      </c>
      <c r="I803" s="4">
        <f t="shared" si="162"/>
        <v>3.1E-6</v>
      </c>
      <c r="J803" s="5">
        <f t="shared" si="170"/>
        <v>4.3613178294572952E-7</v>
      </c>
      <c r="K803" s="5">
        <f t="shared" si="171"/>
        <v>6.7886419027788779E-4</v>
      </c>
      <c r="L803" s="5">
        <f t="shared" si="165"/>
        <v>1.3105008613632328E-9</v>
      </c>
      <c r="M803" s="6">
        <f t="shared" si="163"/>
        <v>8.0150567062374233E-6</v>
      </c>
      <c r="N803">
        <f t="shared" si="164"/>
        <v>2.5799999999999998E-4</v>
      </c>
      <c r="O803">
        <f t="shared" si="172"/>
        <v>0.321648229848086</v>
      </c>
      <c r="P803">
        <f t="shared" si="166"/>
        <v>2.5664679915397777</v>
      </c>
      <c r="Q803">
        <f t="shared" si="167"/>
        <v>0.22454285514474537</v>
      </c>
      <c r="R803">
        <f t="shared" si="168"/>
        <v>0.22454285514474512</v>
      </c>
    </row>
    <row r="804" spans="6:18">
      <c r="F804">
        <f t="shared" si="173"/>
        <v>80.199999999999719</v>
      </c>
      <c r="G804">
        <f t="shared" si="161"/>
        <v>322.2268495642536</v>
      </c>
      <c r="H804">
        <f t="shared" si="169"/>
        <v>3.2164822984808596</v>
      </c>
      <c r="I804" s="4">
        <f t="shared" si="162"/>
        <v>3.1E-6</v>
      </c>
      <c r="J804" s="5">
        <f t="shared" si="170"/>
        <v>4.3613178294572952E-7</v>
      </c>
      <c r="K804" s="5">
        <f t="shared" si="171"/>
        <v>6.7917419027788779E-4</v>
      </c>
      <c r="L804" s="5">
        <f t="shared" si="165"/>
        <v>1.3122969826591626E-9</v>
      </c>
      <c r="M804" s="6">
        <f t="shared" si="163"/>
        <v>8.0223784501742855E-6</v>
      </c>
      <c r="N804">
        <f t="shared" si="164"/>
        <v>2.5799999999999998E-4</v>
      </c>
      <c r="O804">
        <f t="shared" si="172"/>
        <v>0.321648229848086</v>
      </c>
      <c r="P804">
        <f t="shared" si="166"/>
        <v>2.5666109212601387</v>
      </c>
      <c r="Q804">
        <f t="shared" si="167"/>
        <v>0.2244934810815099</v>
      </c>
      <c r="R804">
        <f t="shared" si="168"/>
        <v>0.22449348108150965</v>
      </c>
    </row>
    <row r="805" spans="6:18">
      <c r="F805">
        <f t="shared" si="173"/>
        <v>80.299999999999713</v>
      </c>
      <c r="G805">
        <f t="shared" si="161"/>
        <v>322.2268495642536</v>
      </c>
      <c r="H805">
        <f t="shared" si="169"/>
        <v>3.2164822984808596</v>
      </c>
      <c r="I805" s="4">
        <f t="shared" si="162"/>
        <v>3.1E-6</v>
      </c>
      <c r="J805" s="5">
        <f t="shared" si="170"/>
        <v>4.3613178294572952E-7</v>
      </c>
      <c r="K805" s="5">
        <f t="shared" si="171"/>
        <v>6.7948419027788779E-4</v>
      </c>
      <c r="L805" s="5">
        <f t="shared" si="165"/>
        <v>1.3140947443349241E-9</v>
      </c>
      <c r="M805" s="6">
        <f t="shared" si="163"/>
        <v>8.0297035367863664E-6</v>
      </c>
      <c r="N805">
        <f t="shared" si="164"/>
        <v>2.5799999999999998E-4</v>
      </c>
      <c r="O805">
        <f t="shared" si="172"/>
        <v>0.321648229848086</v>
      </c>
      <c r="P805">
        <f t="shared" si="166"/>
        <v>2.5667535900270417</v>
      </c>
      <c r="Q805">
        <f t="shared" si="167"/>
        <v>0.22444419716280478</v>
      </c>
      <c r="R805">
        <f t="shared" si="168"/>
        <v>0.22444419716280453</v>
      </c>
    </row>
    <row r="806" spans="6:18">
      <c r="F806">
        <f t="shared" si="173"/>
        <v>80.399999999999707</v>
      </c>
      <c r="G806">
        <f t="shared" si="161"/>
        <v>322.2268495642536</v>
      </c>
      <c r="H806">
        <f t="shared" si="169"/>
        <v>3.2164822984808596</v>
      </c>
      <c r="I806" s="4">
        <f t="shared" si="162"/>
        <v>3.1E-6</v>
      </c>
      <c r="J806" s="5">
        <f t="shared" si="170"/>
        <v>4.3613178294572952E-7</v>
      </c>
      <c r="K806" s="5">
        <f t="shared" si="171"/>
        <v>6.797941902778878E-4</v>
      </c>
      <c r="L806" s="5">
        <f t="shared" si="165"/>
        <v>1.3158941471392465E-9</v>
      </c>
      <c r="M806" s="6">
        <f t="shared" si="163"/>
        <v>8.037031966073666E-6</v>
      </c>
      <c r="N806">
        <f t="shared" si="164"/>
        <v>2.5799999999999998E-4</v>
      </c>
      <c r="O806">
        <f t="shared" si="172"/>
        <v>0.321648229848086</v>
      </c>
      <c r="P806">
        <f t="shared" si="166"/>
        <v>2.5668959984357596</v>
      </c>
      <c r="Q806">
        <f t="shared" si="167"/>
        <v>0.22439500318299754</v>
      </c>
      <c r="R806">
        <f t="shared" si="168"/>
        <v>0.22439500318299729</v>
      </c>
    </row>
    <row r="807" spans="6:18">
      <c r="F807">
        <f t="shared" si="173"/>
        <v>80.499999999999702</v>
      </c>
      <c r="G807">
        <f t="shared" si="161"/>
        <v>322.2268495642536</v>
      </c>
      <c r="H807">
        <f t="shared" si="169"/>
        <v>3.2164822984808596</v>
      </c>
      <c r="I807" s="4">
        <f t="shared" si="162"/>
        <v>3.1E-6</v>
      </c>
      <c r="J807" s="5">
        <f t="shared" si="170"/>
        <v>4.3613178294572952E-7</v>
      </c>
      <c r="K807" s="5">
        <f t="shared" si="171"/>
        <v>6.801041902778878E-4</v>
      </c>
      <c r="L807" s="5">
        <f t="shared" si="165"/>
        <v>1.3176951918208596E-9</v>
      </c>
      <c r="M807" s="6">
        <f t="shared" si="163"/>
        <v>8.0443637380361861E-6</v>
      </c>
      <c r="N807">
        <f t="shared" si="164"/>
        <v>2.5799999999999998E-4</v>
      </c>
      <c r="O807">
        <f t="shared" si="172"/>
        <v>0.321648229848086</v>
      </c>
      <c r="P807">
        <f t="shared" si="166"/>
        <v>2.5670381470799346</v>
      </c>
      <c r="Q807">
        <f t="shared" si="167"/>
        <v>0.22434589893701831</v>
      </c>
      <c r="R807">
        <f t="shared" si="168"/>
        <v>0.22434589893701806</v>
      </c>
    </row>
    <row r="808" spans="6:18">
      <c r="F808">
        <f t="shared" si="173"/>
        <v>80.599999999999696</v>
      </c>
      <c r="G808">
        <f t="shared" si="161"/>
        <v>322.2268495642536</v>
      </c>
      <c r="H808">
        <f t="shared" si="169"/>
        <v>3.2164822984808596</v>
      </c>
      <c r="I808" s="4">
        <f t="shared" si="162"/>
        <v>3.1E-6</v>
      </c>
      <c r="J808" s="5">
        <f t="shared" si="170"/>
        <v>4.3613178294572952E-7</v>
      </c>
      <c r="K808" s="5">
        <f t="shared" si="171"/>
        <v>6.804141902778878E-4</v>
      </c>
      <c r="L808" s="5">
        <f t="shared" si="165"/>
        <v>1.319497879128493E-9</v>
      </c>
      <c r="M808" s="6">
        <f t="shared" si="163"/>
        <v>8.0516988526739231E-6</v>
      </c>
      <c r="N808">
        <f t="shared" si="164"/>
        <v>2.5799999999999998E-4</v>
      </c>
      <c r="O808">
        <f t="shared" si="172"/>
        <v>0.321648229848086</v>
      </c>
      <c r="P808">
        <f t="shared" si="166"/>
        <v>2.5671800365515871</v>
      </c>
      <c r="Q808">
        <f t="shared" si="167"/>
        <v>0.22429688422035809</v>
      </c>
      <c r="R808">
        <f t="shared" si="168"/>
        <v>0.22429688422035785</v>
      </c>
    </row>
    <row r="809" spans="6:18">
      <c r="F809">
        <f t="shared" si="173"/>
        <v>80.69999999999969</v>
      </c>
      <c r="G809">
        <f t="shared" si="161"/>
        <v>322.2268495642536</v>
      </c>
      <c r="H809">
        <f t="shared" si="169"/>
        <v>3.2164822984808596</v>
      </c>
      <c r="I809" s="4">
        <f t="shared" si="162"/>
        <v>3.1E-6</v>
      </c>
      <c r="J809" s="5">
        <f t="shared" si="170"/>
        <v>4.3613178294572952E-7</v>
      </c>
      <c r="K809" s="5">
        <f t="shared" si="171"/>
        <v>6.807241902778878E-4</v>
      </c>
      <c r="L809" s="5">
        <f t="shared" si="165"/>
        <v>1.3213022098108756E-9</v>
      </c>
      <c r="M809" s="6">
        <f t="shared" si="163"/>
        <v>8.0590373099868789E-6</v>
      </c>
      <c r="N809">
        <f t="shared" si="164"/>
        <v>2.5799999999999998E-4</v>
      </c>
      <c r="O809">
        <f t="shared" si="172"/>
        <v>0.321648229848086</v>
      </c>
      <c r="P809">
        <f t="shared" si="166"/>
        <v>2.5673216674411177</v>
      </c>
      <c r="Q809">
        <f t="shared" si="167"/>
        <v>0.22424795882906695</v>
      </c>
      <c r="R809">
        <f t="shared" si="168"/>
        <v>0.2242479588290667</v>
      </c>
    </row>
    <row r="810" spans="6:18">
      <c r="F810">
        <f t="shared" si="173"/>
        <v>80.799999999999685</v>
      </c>
      <c r="G810">
        <f t="shared" si="161"/>
        <v>322.2268495642536</v>
      </c>
      <c r="H810">
        <f t="shared" si="169"/>
        <v>3.2164822984808596</v>
      </c>
      <c r="I810" s="4">
        <f t="shared" si="162"/>
        <v>3.1E-6</v>
      </c>
      <c r="J810" s="5">
        <f t="shared" si="170"/>
        <v>4.3613178294572952E-7</v>
      </c>
      <c r="K810" s="5">
        <f t="shared" si="171"/>
        <v>6.810341902778878E-4</v>
      </c>
      <c r="L810" s="5">
        <f t="shared" si="165"/>
        <v>1.3231081846167371E-9</v>
      </c>
      <c r="M810" s="6">
        <f t="shared" si="163"/>
        <v>8.0663791099750534E-6</v>
      </c>
      <c r="N810">
        <f t="shared" si="164"/>
        <v>2.5799999999999998E-4</v>
      </c>
      <c r="O810">
        <f t="shared" si="172"/>
        <v>0.321648229848086</v>
      </c>
      <c r="P810">
        <f t="shared" si="166"/>
        <v>2.5674630403373149</v>
      </c>
      <c r="Q810">
        <f t="shared" si="167"/>
        <v>0.22419912255975219</v>
      </c>
      <c r="R810">
        <f t="shared" si="168"/>
        <v>0.22419912255975191</v>
      </c>
    </row>
    <row r="811" spans="6:18">
      <c r="F811">
        <f t="shared" si="173"/>
        <v>80.899999999999679</v>
      </c>
      <c r="G811">
        <f t="shared" si="161"/>
        <v>322.2268495642536</v>
      </c>
      <c r="H811">
        <f t="shared" si="169"/>
        <v>3.2164822984808596</v>
      </c>
      <c r="I811" s="4">
        <f t="shared" si="162"/>
        <v>3.1E-6</v>
      </c>
      <c r="J811" s="5">
        <f t="shared" si="170"/>
        <v>4.3613178294572952E-7</v>
      </c>
      <c r="K811" s="5">
        <f t="shared" si="171"/>
        <v>6.8134419027788781E-4</v>
      </c>
      <c r="L811" s="5">
        <f t="shared" si="165"/>
        <v>1.3249158042948077E-9</v>
      </c>
      <c r="M811" s="6">
        <f t="shared" si="163"/>
        <v>8.07372425263845E-6</v>
      </c>
      <c r="N811">
        <f t="shared" si="164"/>
        <v>2.5799999999999998E-4</v>
      </c>
      <c r="O811">
        <f t="shared" si="172"/>
        <v>0.321648229848086</v>
      </c>
      <c r="P811">
        <f t="shared" si="166"/>
        <v>2.5676041558273588</v>
      </c>
      <c r="Q811">
        <f t="shared" si="167"/>
        <v>0.22415037520957659</v>
      </c>
      <c r="R811">
        <f t="shared" si="168"/>
        <v>0.22415037520957631</v>
      </c>
    </row>
    <row r="812" spans="6:18">
      <c r="F812">
        <f t="shared" si="173"/>
        <v>80.999999999999673</v>
      </c>
      <c r="G812">
        <f t="shared" si="161"/>
        <v>322.2268495642536</v>
      </c>
      <c r="H812">
        <f t="shared" si="169"/>
        <v>3.2164822984808596</v>
      </c>
      <c r="I812" s="4">
        <f t="shared" si="162"/>
        <v>3.1E-6</v>
      </c>
      <c r="J812" s="5">
        <f t="shared" si="170"/>
        <v>4.3613178294572952E-7</v>
      </c>
      <c r="K812" s="5">
        <f t="shared" si="171"/>
        <v>6.8165419027788781E-4</v>
      </c>
      <c r="L812" s="5">
        <f t="shared" si="165"/>
        <v>1.3267250695938158E-9</v>
      </c>
      <c r="M812" s="6">
        <f t="shared" si="163"/>
        <v>8.0810727379770619E-6</v>
      </c>
      <c r="N812">
        <f t="shared" si="164"/>
        <v>2.5799999999999998E-4</v>
      </c>
      <c r="O812">
        <f t="shared" si="172"/>
        <v>0.321648229848086</v>
      </c>
      <c r="P812">
        <f t="shared" si="166"/>
        <v>2.5677450144968264</v>
      </c>
      <c r="Q812">
        <f t="shared" si="167"/>
        <v>0.22410171657625669</v>
      </c>
      <c r="R812">
        <f t="shared" si="168"/>
        <v>0.22410171657625641</v>
      </c>
    </row>
    <row r="813" spans="6:18">
      <c r="F813">
        <f t="shared" si="173"/>
        <v>81.099999999999667</v>
      </c>
      <c r="G813">
        <f t="shared" si="161"/>
        <v>322.2268495642536</v>
      </c>
      <c r="H813">
        <f t="shared" si="169"/>
        <v>3.2164822984808596</v>
      </c>
      <c r="I813" s="4">
        <f t="shared" si="162"/>
        <v>3.1E-6</v>
      </c>
      <c r="J813" s="5">
        <f t="shared" si="170"/>
        <v>4.3613178294572952E-7</v>
      </c>
      <c r="K813" s="5">
        <f t="shared" si="171"/>
        <v>6.8196419027788781E-4</v>
      </c>
      <c r="L813" s="5">
        <f t="shared" si="165"/>
        <v>1.3285359812624918E-9</v>
      </c>
      <c r="M813" s="6">
        <f t="shared" si="163"/>
        <v>8.0884245659908926E-6</v>
      </c>
      <c r="N813">
        <f t="shared" si="164"/>
        <v>2.5799999999999998E-4</v>
      </c>
      <c r="O813">
        <f t="shared" si="172"/>
        <v>0.321648229848086</v>
      </c>
      <c r="P813">
        <f t="shared" si="166"/>
        <v>2.5678856169296971</v>
      </c>
      <c r="Q813">
        <f t="shared" si="167"/>
        <v>0.22405314645806099</v>
      </c>
      <c r="R813">
        <f t="shared" si="168"/>
        <v>0.22405314645806074</v>
      </c>
    </row>
    <row r="814" spans="6:18">
      <c r="F814">
        <f t="shared" si="173"/>
        <v>81.199999999999662</v>
      </c>
      <c r="G814">
        <f t="shared" si="161"/>
        <v>322.2268495642536</v>
      </c>
      <c r="H814">
        <f t="shared" si="169"/>
        <v>3.2164822984808596</v>
      </c>
      <c r="I814" s="4">
        <f t="shared" si="162"/>
        <v>3.1E-6</v>
      </c>
      <c r="J814" s="5">
        <f t="shared" si="170"/>
        <v>4.3613178294572952E-7</v>
      </c>
      <c r="K814" s="5">
        <f t="shared" si="171"/>
        <v>6.8227419027788781E-4</v>
      </c>
      <c r="L814" s="5">
        <f t="shared" si="165"/>
        <v>1.3303485400495646E-9</v>
      </c>
      <c r="M814" s="6">
        <f t="shared" si="163"/>
        <v>8.0957797366799437E-6</v>
      </c>
      <c r="N814">
        <f t="shared" si="164"/>
        <v>2.5799999999999998E-4</v>
      </c>
      <c r="O814">
        <f t="shared" si="172"/>
        <v>0.321648229848086</v>
      </c>
      <c r="P814">
        <f t="shared" si="166"/>
        <v>2.5680259637083567</v>
      </c>
      <c r="Q814">
        <f t="shared" si="167"/>
        <v>0.22400466465380819</v>
      </c>
      <c r="R814">
        <f t="shared" si="168"/>
        <v>0.22400466465380794</v>
      </c>
    </row>
    <row r="815" spans="6:18">
      <c r="F815">
        <f t="shared" si="173"/>
        <v>81.299999999999656</v>
      </c>
      <c r="G815">
        <f t="shared" si="161"/>
        <v>322.2268495642536</v>
      </c>
      <c r="H815">
        <f t="shared" si="169"/>
        <v>3.2164822984808596</v>
      </c>
      <c r="I815" s="4">
        <f t="shared" si="162"/>
        <v>3.1E-6</v>
      </c>
      <c r="J815" s="5">
        <f t="shared" si="170"/>
        <v>4.3613178294572952E-7</v>
      </c>
      <c r="K815" s="5">
        <f t="shared" si="171"/>
        <v>6.8258419027788782E-4</v>
      </c>
      <c r="L815" s="5">
        <f t="shared" si="165"/>
        <v>1.3321627467037642E-9</v>
      </c>
      <c r="M815" s="6">
        <f t="shared" si="163"/>
        <v>8.1031382500442134E-6</v>
      </c>
      <c r="N815">
        <f t="shared" si="164"/>
        <v>2.5799999999999998E-4</v>
      </c>
      <c r="O815">
        <f t="shared" si="172"/>
        <v>0.321648229848086</v>
      </c>
      <c r="P815">
        <f t="shared" si="166"/>
        <v>2.5681660554136045</v>
      </c>
      <c r="Q815">
        <f t="shared" si="167"/>
        <v>0.22395627096286547</v>
      </c>
      <c r="R815">
        <f t="shared" si="168"/>
        <v>0.22395627096286522</v>
      </c>
    </row>
    <row r="816" spans="6:18">
      <c r="F816">
        <f t="shared" si="173"/>
        <v>81.39999999999965</v>
      </c>
      <c r="G816">
        <f t="shared" si="161"/>
        <v>322.2268495642536</v>
      </c>
      <c r="H816">
        <f t="shared" si="169"/>
        <v>3.2164822984808596</v>
      </c>
      <c r="I816" s="4">
        <f t="shared" si="162"/>
        <v>3.1E-6</v>
      </c>
      <c r="J816" s="5">
        <f t="shared" si="170"/>
        <v>4.3613178294572952E-7</v>
      </c>
      <c r="K816" s="5">
        <f t="shared" si="171"/>
        <v>6.8289419027788782E-4</v>
      </c>
      <c r="L816" s="5">
        <f t="shared" si="165"/>
        <v>1.3339786019738194E-9</v>
      </c>
      <c r="M816" s="6">
        <f t="shared" si="163"/>
        <v>8.1105001060837003E-6</v>
      </c>
      <c r="N816">
        <f t="shared" si="164"/>
        <v>2.5799999999999998E-4</v>
      </c>
      <c r="O816">
        <f t="shared" si="172"/>
        <v>0.321648229848086</v>
      </c>
      <c r="P816">
        <f t="shared" si="166"/>
        <v>2.5683058926246569</v>
      </c>
      <c r="Q816">
        <f t="shared" si="167"/>
        <v>0.22390796518514666</v>
      </c>
      <c r="R816">
        <f t="shared" si="168"/>
        <v>0.22390796518514641</v>
      </c>
    </row>
    <row r="817" spans="6:18">
      <c r="F817">
        <f t="shared" si="173"/>
        <v>81.499999999999645</v>
      </c>
      <c r="G817">
        <f t="shared" si="161"/>
        <v>322.2268495642536</v>
      </c>
      <c r="H817">
        <f t="shared" si="169"/>
        <v>3.2164822984808596</v>
      </c>
      <c r="I817" s="4">
        <f t="shared" si="162"/>
        <v>3.1E-6</v>
      </c>
      <c r="J817" s="5">
        <f t="shared" si="170"/>
        <v>4.3613178294572952E-7</v>
      </c>
      <c r="K817" s="5">
        <f t="shared" si="171"/>
        <v>6.8320419027788782E-4</v>
      </c>
      <c r="L817" s="5">
        <f t="shared" si="165"/>
        <v>1.3357961066084601E-9</v>
      </c>
      <c r="M817" s="6">
        <f t="shared" si="163"/>
        <v>8.1178653047984075E-6</v>
      </c>
      <c r="N817">
        <f t="shared" si="164"/>
        <v>2.5799999999999998E-4</v>
      </c>
      <c r="O817">
        <f t="shared" si="172"/>
        <v>0.321648229848086</v>
      </c>
      <c r="P817">
        <f t="shared" si="166"/>
        <v>2.5684454759191522</v>
      </c>
      <c r="Q817">
        <f t="shared" si="167"/>
        <v>0.22385974712111065</v>
      </c>
      <c r="R817">
        <f t="shared" si="168"/>
        <v>0.2238597471211104</v>
      </c>
    </row>
    <row r="818" spans="6:18">
      <c r="F818">
        <f t="shared" si="173"/>
        <v>81.599999999999639</v>
      </c>
      <c r="G818">
        <f t="shared" si="161"/>
        <v>322.2268495642536</v>
      </c>
      <c r="H818">
        <f t="shared" si="169"/>
        <v>3.2164822984808596</v>
      </c>
      <c r="I818" s="4">
        <f t="shared" si="162"/>
        <v>3.1E-6</v>
      </c>
      <c r="J818" s="5">
        <f t="shared" si="170"/>
        <v>4.3613178294572952E-7</v>
      </c>
      <c r="K818" s="5">
        <f t="shared" si="171"/>
        <v>6.8351419027788782E-4</v>
      </c>
      <c r="L818" s="5">
        <f t="shared" si="165"/>
        <v>1.3376152613564159E-9</v>
      </c>
      <c r="M818" s="6">
        <f t="shared" si="163"/>
        <v>8.1252338461883334E-6</v>
      </c>
      <c r="N818">
        <f t="shared" si="164"/>
        <v>2.5799999999999998E-4</v>
      </c>
      <c r="O818">
        <f t="shared" si="172"/>
        <v>0.321648229848086</v>
      </c>
      <c r="P818">
        <f t="shared" si="166"/>
        <v>2.5685848058731553</v>
      </c>
      <c r="Q818">
        <f t="shared" si="167"/>
        <v>0.22381161657175949</v>
      </c>
      <c r="R818">
        <f t="shared" si="168"/>
        <v>0.22381161657175921</v>
      </c>
    </row>
    <row r="819" spans="6:18">
      <c r="F819">
        <f t="shared" si="173"/>
        <v>81.699999999999633</v>
      </c>
      <c r="G819">
        <f t="shared" si="161"/>
        <v>322.2268495642536</v>
      </c>
      <c r="H819">
        <f t="shared" si="169"/>
        <v>3.2164822984808596</v>
      </c>
      <c r="I819" s="4">
        <f t="shared" si="162"/>
        <v>3.1E-6</v>
      </c>
      <c r="J819" s="5">
        <f t="shared" si="170"/>
        <v>4.3613178294572952E-7</v>
      </c>
      <c r="K819" s="5">
        <f t="shared" si="171"/>
        <v>6.8382419027788782E-4</v>
      </c>
      <c r="L819" s="5">
        <f t="shared" si="165"/>
        <v>1.3394360669664162E-9</v>
      </c>
      <c r="M819" s="6">
        <f t="shared" si="163"/>
        <v>8.1326057302534764E-6</v>
      </c>
      <c r="N819">
        <f t="shared" si="164"/>
        <v>2.5799999999999998E-4</v>
      </c>
      <c r="O819">
        <f t="shared" si="172"/>
        <v>0.321648229848086</v>
      </c>
      <c r="P819">
        <f t="shared" si="166"/>
        <v>2.5687238830611663</v>
      </c>
      <c r="Q819">
        <f t="shared" si="167"/>
        <v>0.22376357333863678</v>
      </c>
      <c r="R819">
        <f t="shared" si="168"/>
        <v>0.2237635733386365</v>
      </c>
    </row>
    <row r="820" spans="6:18">
      <c r="F820">
        <f t="shared" si="173"/>
        <v>81.799999999999628</v>
      </c>
      <c r="G820">
        <f t="shared" si="161"/>
        <v>322.2268495642536</v>
      </c>
      <c r="H820">
        <f t="shared" si="169"/>
        <v>3.2164822984808596</v>
      </c>
      <c r="I820" s="4">
        <f t="shared" si="162"/>
        <v>3.1E-6</v>
      </c>
      <c r="J820" s="5">
        <f t="shared" si="170"/>
        <v>4.3613178294572952E-7</v>
      </c>
      <c r="K820" s="5">
        <f t="shared" si="171"/>
        <v>6.8413419027788783E-4</v>
      </c>
      <c r="L820" s="5">
        <f t="shared" si="165"/>
        <v>1.3412585241871905E-9</v>
      </c>
      <c r="M820" s="6">
        <f t="shared" si="163"/>
        <v>8.1399809569938398E-6</v>
      </c>
      <c r="N820">
        <f t="shared" si="164"/>
        <v>2.5799999999999998E-4</v>
      </c>
      <c r="O820">
        <f t="shared" si="172"/>
        <v>0.321648229848086</v>
      </c>
      <c r="P820">
        <f t="shared" si="166"/>
        <v>2.5688627080561202</v>
      </c>
      <c r="Q820">
        <f t="shared" si="167"/>
        <v>0.22371561722382594</v>
      </c>
      <c r="R820">
        <f t="shared" si="168"/>
        <v>0.22371561722382566</v>
      </c>
    </row>
    <row r="821" spans="6:18">
      <c r="F821">
        <f t="shared" si="173"/>
        <v>81.899999999999622</v>
      </c>
      <c r="G821">
        <f t="shared" si="161"/>
        <v>322.2268495642536</v>
      </c>
      <c r="H821">
        <f t="shared" si="169"/>
        <v>3.2164822984808596</v>
      </c>
      <c r="I821" s="4">
        <f t="shared" si="162"/>
        <v>3.1E-6</v>
      </c>
      <c r="J821" s="5">
        <f t="shared" si="170"/>
        <v>4.3613178294572952E-7</v>
      </c>
      <c r="K821" s="5">
        <f t="shared" si="171"/>
        <v>6.8444419027788783E-4</v>
      </c>
      <c r="L821" s="5">
        <f t="shared" si="165"/>
        <v>1.3430826337674683E-9</v>
      </c>
      <c r="M821" s="6">
        <f t="shared" si="163"/>
        <v>8.1473595264094219E-6</v>
      </c>
      <c r="N821">
        <f t="shared" si="164"/>
        <v>2.5799999999999998E-4</v>
      </c>
      <c r="O821">
        <f t="shared" si="172"/>
        <v>0.321648229848086</v>
      </c>
      <c r="P821">
        <f t="shared" si="166"/>
        <v>2.5690012814293945</v>
      </c>
      <c r="Q821">
        <f t="shared" si="167"/>
        <v>0.22366774802994846</v>
      </c>
      <c r="R821">
        <f t="shared" si="168"/>
        <v>0.22366774802994818</v>
      </c>
    </row>
    <row r="822" spans="6:18">
      <c r="F822">
        <f t="shared" si="173"/>
        <v>81.999999999999616</v>
      </c>
      <c r="G822">
        <f t="shared" si="161"/>
        <v>322.2268495642536</v>
      </c>
      <c r="H822">
        <f t="shared" si="169"/>
        <v>3.2164822984808596</v>
      </c>
      <c r="I822" s="4">
        <f t="shared" si="162"/>
        <v>3.1E-6</v>
      </c>
      <c r="J822" s="5">
        <f t="shared" si="170"/>
        <v>4.3613178294572952E-7</v>
      </c>
      <c r="K822" s="5">
        <f t="shared" si="171"/>
        <v>6.8475419027788783E-4</v>
      </c>
      <c r="L822" s="5">
        <f t="shared" si="165"/>
        <v>1.3449083964559794E-9</v>
      </c>
      <c r="M822" s="6">
        <f t="shared" si="163"/>
        <v>8.1547414385002244E-6</v>
      </c>
      <c r="N822">
        <f t="shared" si="164"/>
        <v>2.5799999999999998E-4</v>
      </c>
      <c r="O822">
        <f t="shared" si="172"/>
        <v>0.321648229848086</v>
      </c>
      <c r="P822">
        <f t="shared" si="166"/>
        <v>2.5691396037508154</v>
      </c>
      <c r="Q822">
        <f t="shared" si="167"/>
        <v>0.22361996556016223</v>
      </c>
      <c r="R822">
        <f t="shared" si="168"/>
        <v>0.22361996556016195</v>
      </c>
    </row>
    <row r="823" spans="6:18">
      <c r="F823">
        <f t="shared" si="173"/>
        <v>82.099999999999611</v>
      </c>
      <c r="G823">
        <f t="shared" si="161"/>
        <v>322.2268495642536</v>
      </c>
      <c r="H823">
        <f t="shared" si="169"/>
        <v>3.2164822984808596</v>
      </c>
      <c r="I823" s="4">
        <f t="shared" si="162"/>
        <v>3.1E-6</v>
      </c>
      <c r="J823" s="5">
        <f t="shared" si="170"/>
        <v>4.3613178294572952E-7</v>
      </c>
      <c r="K823" s="5">
        <f t="shared" si="171"/>
        <v>6.8506419027788783E-4</v>
      </c>
      <c r="L823" s="5">
        <f t="shared" si="165"/>
        <v>1.3467358130014521E-9</v>
      </c>
      <c r="M823" s="6">
        <f t="shared" si="163"/>
        <v>8.1621266932662406E-6</v>
      </c>
      <c r="N823">
        <f t="shared" si="164"/>
        <v>2.5799999999999998E-4</v>
      </c>
      <c r="O823">
        <f t="shared" si="172"/>
        <v>0.321648229848086</v>
      </c>
      <c r="P823">
        <f t="shared" si="166"/>
        <v>2.5692776755886597</v>
      </c>
      <c r="Q823">
        <f t="shared" si="167"/>
        <v>0.22357226961815979</v>
      </c>
      <c r="R823">
        <f t="shared" si="168"/>
        <v>0.22357226961815951</v>
      </c>
    </row>
    <row r="824" spans="6:18">
      <c r="F824">
        <f t="shared" si="173"/>
        <v>82.199999999999605</v>
      </c>
      <c r="G824">
        <f t="shared" si="161"/>
        <v>322.2268495642536</v>
      </c>
      <c r="H824">
        <f t="shared" si="169"/>
        <v>3.2164822984808596</v>
      </c>
      <c r="I824" s="4">
        <f t="shared" si="162"/>
        <v>3.1E-6</v>
      </c>
      <c r="J824" s="5">
        <f t="shared" si="170"/>
        <v>4.3613178294572952E-7</v>
      </c>
      <c r="K824" s="5">
        <f t="shared" si="171"/>
        <v>6.8537419027788783E-4</v>
      </c>
      <c r="L824" s="5">
        <f t="shared" si="165"/>
        <v>1.3485648841526175E-9</v>
      </c>
      <c r="M824" s="6">
        <f t="shared" si="163"/>
        <v>8.1695152907074788E-6</v>
      </c>
      <c r="N824">
        <f t="shared" si="164"/>
        <v>2.5799999999999998E-4</v>
      </c>
      <c r="O824">
        <f t="shared" si="172"/>
        <v>0.321648229848086</v>
      </c>
      <c r="P824">
        <f t="shared" si="166"/>
        <v>2.5694154975096617</v>
      </c>
      <c r="Q824">
        <f t="shared" si="167"/>
        <v>0.2235246600081667</v>
      </c>
      <c r="R824">
        <f t="shared" si="168"/>
        <v>0.22352466000816643</v>
      </c>
    </row>
    <row r="825" spans="6:18">
      <c r="F825">
        <f t="shared" si="173"/>
        <v>82.299999999999599</v>
      </c>
      <c r="G825">
        <f t="shared" si="161"/>
        <v>322.2268495642536</v>
      </c>
      <c r="H825">
        <f t="shared" si="169"/>
        <v>3.2164822984808596</v>
      </c>
      <c r="I825" s="4">
        <f t="shared" si="162"/>
        <v>3.1E-6</v>
      </c>
      <c r="J825" s="5">
        <f t="shared" si="170"/>
        <v>4.3613178294572952E-7</v>
      </c>
      <c r="K825" s="5">
        <f t="shared" si="171"/>
        <v>6.8568419027788784E-4</v>
      </c>
      <c r="L825" s="5">
        <f t="shared" si="165"/>
        <v>1.3503956106582043E-9</v>
      </c>
      <c r="M825" s="6">
        <f t="shared" si="163"/>
        <v>8.1769072308239392E-6</v>
      </c>
      <c r="N825">
        <f t="shared" si="164"/>
        <v>2.5799999999999998E-4</v>
      </c>
      <c r="O825">
        <f t="shared" si="172"/>
        <v>0.321648229848086</v>
      </c>
      <c r="P825">
        <f t="shared" si="166"/>
        <v>2.569553070079019</v>
      </c>
      <c r="Q825">
        <f t="shared" si="167"/>
        <v>0.22347713653493984</v>
      </c>
      <c r="R825">
        <f t="shared" si="168"/>
        <v>0.22347713653493956</v>
      </c>
    </row>
    <row r="826" spans="6:18">
      <c r="F826">
        <f t="shared" si="173"/>
        <v>82.399999999999594</v>
      </c>
      <c r="G826">
        <f t="shared" si="161"/>
        <v>322.2268495642536</v>
      </c>
      <c r="H826">
        <f t="shared" si="169"/>
        <v>3.2164822984808596</v>
      </c>
      <c r="I826" s="4">
        <f t="shared" si="162"/>
        <v>3.1E-6</v>
      </c>
      <c r="J826" s="5">
        <f t="shared" si="170"/>
        <v>4.3613178294572952E-7</v>
      </c>
      <c r="K826" s="5">
        <f t="shared" si="171"/>
        <v>6.8599419027788784E-4</v>
      </c>
      <c r="L826" s="5">
        <f t="shared" si="165"/>
        <v>1.3522279932669419E-9</v>
      </c>
      <c r="M826" s="6">
        <f t="shared" si="163"/>
        <v>8.1843025136156149E-6</v>
      </c>
      <c r="N826">
        <f t="shared" si="164"/>
        <v>2.5799999999999998E-4</v>
      </c>
      <c r="O826">
        <f t="shared" si="172"/>
        <v>0.321648229848086</v>
      </c>
      <c r="P826">
        <f t="shared" si="166"/>
        <v>2.5696903938603932</v>
      </c>
      <c r="Q826">
        <f t="shared" si="167"/>
        <v>0.22342969900376564</v>
      </c>
      <c r="R826">
        <f t="shared" si="168"/>
        <v>0.22342969900376536</v>
      </c>
    </row>
    <row r="827" spans="6:18">
      <c r="F827">
        <f t="shared" si="173"/>
        <v>82.499999999999588</v>
      </c>
      <c r="G827">
        <f t="shared" si="161"/>
        <v>322.2268495642536</v>
      </c>
      <c r="H827">
        <f t="shared" si="169"/>
        <v>3.2164822984808596</v>
      </c>
      <c r="I827" s="4">
        <f t="shared" si="162"/>
        <v>3.1E-6</v>
      </c>
      <c r="J827" s="5">
        <f t="shared" si="170"/>
        <v>4.3613178294572952E-7</v>
      </c>
      <c r="K827" s="5">
        <f t="shared" si="171"/>
        <v>6.8630419027788784E-4</v>
      </c>
      <c r="L827" s="5">
        <f t="shared" si="165"/>
        <v>1.3540620327275597E-9</v>
      </c>
      <c r="M827" s="6">
        <f t="shared" si="163"/>
        <v>8.1917011390825076E-6</v>
      </c>
      <c r="N827">
        <f t="shared" si="164"/>
        <v>2.5799999999999998E-4</v>
      </c>
      <c r="O827">
        <f t="shared" si="172"/>
        <v>0.321648229848086</v>
      </c>
      <c r="P827">
        <f t="shared" si="166"/>
        <v>2.5698274694159218</v>
      </c>
      <c r="Q827">
        <f t="shared" si="167"/>
        <v>0.22338234722045855</v>
      </c>
      <c r="R827">
        <f t="shared" si="168"/>
        <v>0.22338234722045827</v>
      </c>
    </row>
    <row r="828" spans="6:18">
      <c r="F828">
        <f t="shared" si="173"/>
        <v>82.599999999999582</v>
      </c>
      <c r="G828">
        <f t="shared" si="161"/>
        <v>322.2268495642536</v>
      </c>
      <c r="H828">
        <f t="shared" si="169"/>
        <v>3.2164822984808596</v>
      </c>
      <c r="I828" s="4">
        <f t="shared" si="162"/>
        <v>3.1E-6</v>
      </c>
      <c r="J828" s="5">
        <f t="shared" si="170"/>
        <v>4.3613178294572952E-7</v>
      </c>
      <c r="K828" s="5">
        <f t="shared" si="171"/>
        <v>6.8661419027788784E-4</v>
      </c>
      <c r="L828" s="5">
        <f t="shared" si="165"/>
        <v>1.3558977297887878E-9</v>
      </c>
      <c r="M828" s="6">
        <f t="shared" si="163"/>
        <v>8.1991031072246225E-6</v>
      </c>
      <c r="N828">
        <f t="shared" si="164"/>
        <v>2.5799999999999998E-4</v>
      </c>
      <c r="O828">
        <f t="shared" si="172"/>
        <v>0.321648229848086</v>
      </c>
      <c r="P828">
        <f t="shared" si="166"/>
        <v>2.5699642973062136</v>
      </c>
      <c r="Q828">
        <f t="shared" si="167"/>
        <v>0.22333508099135924</v>
      </c>
      <c r="R828">
        <f t="shared" si="168"/>
        <v>0.22333508099135896</v>
      </c>
    </row>
    <row r="829" spans="6:18">
      <c r="F829">
        <f t="shared" si="173"/>
        <v>82.699999999999577</v>
      </c>
      <c r="G829">
        <f t="shared" si="161"/>
        <v>322.2268495642536</v>
      </c>
      <c r="H829">
        <f t="shared" si="169"/>
        <v>3.2164822984808596</v>
      </c>
      <c r="I829" s="4">
        <f t="shared" si="162"/>
        <v>3.1E-6</v>
      </c>
      <c r="J829" s="5">
        <f t="shared" si="170"/>
        <v>4.3613178294572952E-7</v>
      </c>
      <c r="K829" s="5">
        <f t="shared" si="171"/>
        <v>6.8692419027788785E-4</v>
      </c>
      <c r="L829" s="5">
        <f t="shared" si="165"/>
        <v>1.3577350851993549E-9</v>
      </c>
      <c r="M829" s="6">
        <f t="shared" si="163"/>
        <v>8.2065084180419526E-6</v>
      </c>
      <c r="N829">
        <f t="shared" si="164"/>
        <v>2.5799999999999998E-4</v>
      </c>
      <c r="O829">
        <f t="shared" si="172"/>
        <v>0.321648229848086</v>
      </c>
      <c r="P829">
        <f t="shared" si="166"/>
        <v>2.5701008780903636</v>
      </c>
      <c r="Q829">
        <f t="shared" si="167"/>
        <v>0.22328790012333302</v>
      </c>
      <c r="R829">
        <f t="shared" si="168"/>
        <v>0.22328790012333274</v>
      </c>
    </row>
    <row r="830" spans="6:18">
      <c r="F830">
        <f t="shared" si="173"/>
        <v>82.799999999999571</v>
      </c>
      <c r="G830">
        <f t="shared" si="161"/>
        <v>322.2268495642536</v>
      </c>
      <c r="H830">
        <f t="shared" si="169"/>
        <v>3.2164822984808596</v>
      </c>
      <c r="I830" s="4">
        <f t="shared" si="162"/>
        <v>3.1E-6</v>
      </c>
      <c r="J830" s="5">
        <f t="shared" si="170"/>
        <v>4.3613178294572952E-7</v>
      </c>
      <c r="K830" s="5">
        <f t="shared" si="171"/>
        <v>6.8723419027788785E-4</v>
      </c>
      <c r="L830" s="5">
        <f t="shared" si="165"/>
        <v>1.3595740997079913E-9</v>
      </c>
      <c r="M830" s="6">
        <f t="shared" si="163"/>
        <v>8.2139170715345032E-6</v>
      </c>
      <c r="N830">
        <f t="shared" si="164"/>
        <v>2.5799999999999998E-4</v>
      </c>
      <c r="O830">
        <f t="shared" si="172"/>
        <v>0.321648229848086</v>
      </c>
      <c r="P830">
        <f t="shared" si="166"/>
        <v>2.5702372123259503</v>
      </c>
      <c r="Q830">
        <f t="shared" si="167"/>
        <v>0.22324080442376815</v>
      </c>
      <c r="R830">
        <f t="shared" si="168"/>
        <v>0.2232408044237679</v>
      </c>
    </row>
    <row r="831" spans="6:18">
      <c r="F831">
        <f t="shared" si="173"/>
        <v>82.899999999999565</v>
      </c>
      <c r="G831">
        <f t="shared" si="161"/>
        <v>322.2268495642536</v>
      </c>
      <c r="H831">
        <f t="shared" si="169"/>
        <v>3.2164822984808596</v>
      </c>
      <c r="I831" s="4">
        <f t="shared" si="162"/>
        <v>3.1E-6</v>
      </c>
      <c r="J831" s="5">
        <f t="shared" si="170"/>
        <v>4.3613178294572952E-7</v>
      </c>
      <c r="K831" s="5">
        <f t="shared" si="171"/>
        <v>6.8754419027788785E-4</v>
      </c>
      <c r="L831" s="5">
        <f t="shared" si="165"/>
        <v>1.361414774063426E-9</v>
      </c>
      <c r="M831" s="6">
        <f t="shared" si="163"/>
        <v>8.2213290677022742E-6</v>
      </c>
      <c r="N831">
        <f t="shared" si="164"/>
        <v>2.5799999999999998E-4</v>
      </c>
      <c r="O831">
        <f t="shared" si="172"/>
        <v>0.321648229848086</v>
      </c>
      <c r="P831">
        <f t="shared" si="166"/>
        <v>2.5703733005690435</v>
      </c>
      <c r="Q831">
        <f t="shared" si="167"/>
        <v>0.22319379370057421</v>
      </c>
      <c r="R831">
        <f t="shared" si="168"/>
        <v>0.22319379370057396</v>
      </c>
    </row>
    <row r="832" spans="6:18">
      <c r="F832">
        <f t="shared" si="173"/>
        <v>82.999999999999559</v>
      </c>
      <c r="G832">
        <f t="shared" si="161"/>
        <v>322.2268495642536</v>
      </c>
      <c r="H832">
        <f t="shared" si="169"/>
        <v>3.2164822984808596</v>
      </c>
      <c r="I832" s="4">
        <f t="shared" si="162"/>
        <v>3.1E-6</v>
      </c>
      <c r="J832" s="5">
        <f t="shared" si="170"/>
        <v>4.3613178294572952E-7</v>
      </c>
      <c r="K832" s="5">
        <f t="shared" si="171"/>
        <v>6.8785419027788785E-4</v>
      </c>
      <c r="L832" s="5">
        <f t="shared" si="165"/>
        <v>1.3632571090143887E-9</v>
      </c>
      <c r="M832" s="6">
        <f t="shared" si="163"/>
        <v>8.2287444065452639E-6</v>
      </c>
      <c r="N832">
        <f t="shared" si="164"/>
        <v>2.5799999999999998E-4</v>
      </c>
      <c r="O832">
        <f t="shared" si="172"/>
        <v>0.321648229848086</v>
      </c>
      <c r="P832">
        <f t="shared" si="166"/>
        <v>2.570509143374208</v>
      </c>
      <c r="Q832">
        <f t="shared" si="167"/>
        <v>0.2231468677621804</v>
      </c>
      <c r="R832">
        <f t="shared" si="168"/>
        <v>0.22314686776218015</v>
      </c>
    </row>
    <row r="833" spans="6:18">
      <c r="F833">
        <f t="shared" si="173"/>
        <v>83.099999999999554</v>
      </c>
      <c r="G833">
        <f t="shared" si="161"/>
        <v>322.2268495642536</v>
      </c>
      <c r="H833">
        <f t="shared" si="169"/>
        <v>3.2164822984808596</v>
      </c>
      <c r="I833" s="4">
        <f t="shared" si="162"/>
        <v>3.1E-6</v>
      </c>
      <c r="J833" s="5">
        <f t="shared" si="170"/>
        <v>4.3613178294572952E-7</v>
      </c>
      <c r="K833" s="5">
        <f t="shared" si="171"/>
        <v>6.8816419027788785E-4</v>
      </c>
      <c r="L833" s="5">
        <f t="shared" si="165"/>
        <v>1.3651011053096086E-9</v>
      </c>
      <c r="M833" s="6">
        <f t="shared" si="163"/>
        <v>8.2361630880634707E-6</v>
      </c>
      <c r="N833">
        <f t="shared" si="164"/>
        <v>2.5799999999999998E-4</v>
      </c>
      <c r="O833">
        <f t="shared" si="172"/>
        <v>0.321648229848086</v>
      </c>
      <c r="P833">
        <f t="shared" si="166"/>
        <v>2.5706447412945108</v>
      </c>
      <c r="Q833">
        <f t="shared" si="167"/>
        <v>0.22310002641753399</v>
      </c>
      <c r="R833">
        <f t="shared" si="168"/>
        <v>0.22310002641753374</v>
      </c>
    </row>
    <row r="834" spans="6:18">
      <c r="F834">
        <f t="shared" si="173"/>
        <v>83.199999999999548</v>
      </c>
      <c r="G834">
        <f t="shared" ref="G834:G855" si="174">Tc+R_*F834</f>
        <v>322.2268495642536</v>
      </c>
      <c r="H834">
        <f t="shared" si="169"/>
        <v>3.2164822984808596</v>
      </c>
      <c r="I834" s="4">
        <f t="shared" ref="I834:I855" si="175">we</f>
        <v>3.1E-6</v>
      </c>
      <c r="J834" s="5">
        <f t="shared" si="170"/>
        <v>4.3613178294572952E-7</v>
      </c>
      <c r="K834" s="5">
        <f t="shared" si="171"/>
        <v>6.8847419027788786E-4</v>
      </c>
      <c r="L834" s="5">
        <f t="shared" si="165"/>
        <v>1.3669467636978156E-9</v>
      </c>
      <c r="M834" s="6">
        <f t="shared" ref="M834:M855" si="176">f2_*f3_/f1_/K834*L834</f>
        <v>8.2435851122568961E-6</v>
      </c>
      <c r="N834">
        <f t="shared" ref="N834:N855" si="177">del_dl</f>
        <v>2.5799999999999998E-4</v>
      </c>
      <c r="O834">
        <f t="shared" si="172"/>
        <v>0.321648229848086</v>
      </c>
      <c r="P834">
        <f t="shared" si="166"/>
        <v>2.5707800948815236</v>
      </c>
      <c r="Q834">
        <f t="shared" si="167"/>
        <v>0.22305326947609858</v>
      </c>
      <c r="R834">
        <f t="shared" si="168"/>
        <v>0.22305326947609833</v>
      </c>
    </row>
    <row r="835" spans="6:18">
      <c r="F835">
        <f t="shared" si="173"/>
        <v>83.299999999999542</v>
      </c>
      <c r="G835">
        <f t="shared" si="174"/>
        <v>322.2268495642536</v>
      </c>
      <c r="H835">
        <f t="shared" si="169"/>
        <v>3.2164822984808596</v>
      </c>
      <c r="I835" s="4">
        <f t="shared" si="175"/>
        <v>3.1E-6</v>
      </c>
      <c r="J835" s="5">
        <f t="shared" si="170"/>
        <v>4.3613178294572952E-7</v>
      </c>
      <c r="K835" s="5">
        <f t="shared" si="171"/>
        <v>6.8878419027788786E-4</v>
      </c>
      <c r="L835" s="5">
        <f t="shared" ref="L835:L898" si="178">K835^3*4/3*PI()</f>
        <v>1.3687940849277388E-9</v>
      </c>
      <c r="M835" s="6">
        <f t="shared" si="176"/>
        <v>8.251010479125542E-6</v>
      </c>
      <c r="N835">
        <f t="shared" si="177"/>
        <v>2.5799999999999998E-4</v>
      </c>
      <c r="O835">
        <f t="shared" si="172"/>
        <v>0.321648229848086</v>
      </c>
      <c r="P835">
        <f t="shared" ref="P835:P898" si="179">R835*O835+(1-R835)*H835</f>
        <v>2.5709152046853263</v>
      </c>
      <c r="Q835">
        <f t="shared" ref="Q835:Q855" si="180">Q834+pl/ps*Dl/N834*((Tc-Tf)/ml-Co)/H834/(1-kpart)*M834*dt/L834-Q834*3/K834*we*dt</f>
        <v>0.22300659674785256</v>
      </c>
      <c r="R835">
        <f t="shared" ref="R835:R855" si="181">esidtGeral(R834,K834,MAX(I834,J834),pl,ps,kpart,H834,(H835-H834)/dt,M834,L834,Dl,N834,Co,dt)</f>
        <v>0.22300659674785231</v>
      </c>
    </row>
    <row r="836" spans="6:18">
      <c r="F836">
        <f t="shared" si="173"/>
        <v>83.399999999999537</v>
      </c>
      <c r="G836">
        <f t="shared" si="174"/>
        <v>322.2268495642536</v>
      </c>
      <c r="H836">
        <f t="shared" si="169"/>
        <v>3.2164822984808596</v>
      </c>
      <c r="I836" s="4">
        <f t="shared" si="175"/>
        <v>3.1E-6</v>
      </c>
      <c r="J836" s="5">
        <f t="shared" si="170"/>
        <v>4.3613178294572952E-7</v>
      </c>
      <c r="K836" s="5">
        <f t="shared" si="171"/>
        <v>6.8909419027788786E-4</v>
      </c>
      <c r="L836" s="5">
        <f t="shared" si="178"/>
        <v>1.370643069748108E-9</v>
      </c>
      <c r="M836" s="6">
        <f t="shared" si="176"/>
        <v>8.2584391886694049E-6</v>
      </c>
      <c r="N836">
        <f t="shared" si="177"/>
        <v>2.5799999999999998E-4</v>
      </c>
      <c r="O836">
        <f t="shared" si="172"/>
        <v>0.321648229848086</v>
      </c>
      <c r="P836">
        <f t="shared" si="179"/>
        <v>2.5710500712545148</v>
      </c>
      <c r="Q836">
        <f t="shared" si="180"/>
        <v>0.22296000804328747</v>
      </c>
      <c r="R836">
        <f t="shared" si="181"/>
        <v>0.22296000804328722</v>
      </c>
    </row>
    <row r="837" spans="6:18">
      <c r="F837">
        <f t="shared" si="173"/>
        <v>83.499999999999531</v>
      </c>
      <c r="G837">
        <f t="shared" si="174"/>
        <v>322.2268495642536</v>
      </c>
      <c r="H837">
        <f t="shared" si="169"/>
        <v>3.2164822984808596</v>
      </c>
      <c r="I837" s="4">
        <f t="shared" si="175"/>
        <v>3.1E-6</v>
      </c>
      <c r="J837" s="5">
        <f t="shared" si="170"/>
        <v>4.3613178294572952E-7</v>
      </c>
      <c r="K837" s="5">
        <f t="shared" si="171"/>
        <v>6.8940419027788786E-4</v>
      </c>
      <c r="L837" s="5">
        <f t="shared" si="178"/>
        <v>1.3724937189076527E-9</v>
      </c>
      <c r="M837" s="6">
        <f t="shared" si="176"/>
        <v>8.2658712408884882E-6</v>
      </c>
      <c r="N837">
        <f t="shared" si="177"/>
        <v>2.5799999999999998E-4</v>
      </c>
      <c r="O837">
        <f t="shared" si="172"/>
        <v>0.321648229848086</v>
      </c>
      <c r="P837">
        <f t="shared" si="179"/>
        <v>2.5711846951362038</v>
      </c>
      <c r="Q837">
        <f t="shared" si="180"/>
        <v>0.22291350317340636</v>
      </c>
      <c r="R837">
        <f t="shared" si="181"/>
        <v>0.22291350317340608</v>
      </c>
    </row>
    <row r="838" spans="6:18">
      <c r="F838">
        <f t="shared" si="173"/>
        <v>83.599999999999525</v>
      </c>
      <c r="G838">
        <f t="shared" si="174"/>
        <v>322.2268495642536</v>
      </c>
      <c r="H838">
        <f t="shared" si="169"/>
        <v>3.2164822984808596</v>
      </c>
      <c r="I838" s="4">
        <f t="shared" si="175"/>
        <v>3.1E-6</v>
      </c>
      <c r="J838" s="5">
        <f t="shared" si="170"/>
        <v>4.3613178294572952E-7</v>
      </c>
      <c r="K838" s="5">
        <f t="shared" si="171"/>
        <v>6.8971419027788786E-4</v>
      </c>
      <c r="L838" s="5">
        <f t="shared" si="178"/>
        <v>1.374346033155102E-9</v>
      </c>
      <c r="M838" s="6">
        <f t="shared" si="176"/>
        <v>8.2733066357827902E-6</v>
      </c>
      <c r="N838">
        <f t="shared" si="177"/>
        <v>2.5799999999999998E-4</v>
      </c>
      <c r="O838">
        <f t="shared" si="172"/>
        <v>0.321648229848086</v>
      </c>
      <c r="P838">
        <f t="shared" si="179"/>
        <v>2.571319076876033</v>
      </c>
      <c r="Q838">
        <f t="shared" si="180"/>
        <v>0.22286708194972213</v>
      </c>
      <c r="R838">
        <f t="shared" si="181"/>
        <v>0.22286708194972185</v>
      </c>
    </row>
    <row r="839" spans="6:18">
      <c r="F839">
        <f t="shared" si="173"/>
        <v>83.69999999999952</v>
      </c>
      <c r="G839">
        <f t="shared" si="174"/>
        <v>322.2268495642536</v>
      </c>
      <c r="H839">
        <f t="shared" si="169"/>
        <v>3.2164822984808596</v>
      </c>
      <c r="I839" s="4">
        <f t="shared" si="175"/>
        <v>3.1E-6</v>
      </c>
      <c r="J839" s="5">
        <f t="shared" si="170"/>
        <v>4.3613178294572952E-7</v>
      </c>
      <c r="K839" s="5">
        <f t="shared" si="171"/>
        <v>6.9002419027788787E-4</v>
      </c>
      <c r="L839" s="5">
        <f t="shared" si="178"/>
        <v>1.3762000132391858E-9</v>
      </c>
      <c r="M839" s="6">
        <f t="shared" si="176"/>
        <v>8.2807453733523093E-6</v>
      </c>
      <c r="N839">
        <f t="shared" si="177"/>
        <v>2.5799999999999998E-4</v>
      </c>
      <c r="O839">
        <f t="shared" si="172"/>
        <v>0.321648229848086</v>
      </c>
      <c r="P839">
        <f t="shared" si="179"/>
        <v>2.5714532170181679</v>
      </c>
      <c r="Q839">
        <f t="shared" si="180"/>
        <v>0.22282074418425607</v>
      </c>
      <c r="R839">
        <f t="shared" si="181"/>
        <v>0.22282074418425579</v>
      </c>
    </row>
    <row r="840" spans="6:18">
      <c r="F840">
        <f t="shared" si="173"/>
        <v>83.799999999999514</v>
      </c>
      <c r="G840">
        <f t="shared" si="174"/>
        <v>322.2268495642536</v>
      </c>
      <c r="H840">
        <f t="shared" si="169"/>
        <v>3.2164822984808596</v>
      </c>
      <c r="I840" s="4">
        <f t="shared" si="175"/>
        <v>3.1E-6</v>
      </c>
      <c r="J840" s="5">
        <f t="shared" si="170"/>
        <v>4.3613178294572952E-7</v>
      </c>
      <c r="K840" s="5">
        <f t="shared" si="171"/>
        <v>6.9033419027788787E-4</v>
      </c>
      <c r="L840" s="5">
        <f t="shared" si="178"/>
        <v>1.3780556599086333E-9</v>
      </c>
      <c r="M840" s="6">
        <f t="shared" si="176"/>
        <v>8.2881874535970471E-6</v>
      </c>
      <c r="N840">
        <f t="shared" si="177"/>
        <v>2.5799999999999998E-4</v>
      </c>
      <c r="O840">
        <f t="shared" si="172"/>
        <v>0.321648229848086</v>
      </c>
      <c r="P840">
        <f t="shared" si="179"/>
        <v>2.5715871161053108</v>
      </c>
      <c r="Q840">
        <f t="shared" si="180"/>
        <v>0.22277448968953614</v>
      </c>
      <c r="R840">
        <f t="shared" si="181"/>
        <v>0.22277448968953587</v>
      </c>
    </row>
    <row r="841" spans="6:18">
      <c r="F841">
        <f t="shared" si="173"/>
        <v>83.899999999999508</v>
      </c>
      <c r="G841">
        <f t="shared" si="174"/>
        <v>322.2268495642536</v>
      </c>
      <c r="H841">
        <f t="shared" si="169"/>
        <v>3.2164822984808596</v>
      </c>
      <c r="I841" s="4">
        <f t="shared" si="175"/>
        <v>3.1E-6</v>
      </c>
      <c r="J841" s="5">
        <f t="shared" si="170"/>
        <v>4.3613178294572952E-7</v>
      </c>
      <c r="K841" s="5">
        <f t="shared" si="171"/>
        <v>6.9064419027788787E-4</v>
      </c>
      <c r="L841" s="5">
        <f t="shared" si="178"/>
        <v>1.3799129739121743E-9</v>
      </c>
      <c r="M841" s="6">
        <f t="shared" si="176"/>
        <v>8.2956328765170053E-6</v>
      </c>
      <c r="N841">
        <f t="shared" si="177"/>
        <v>2.5799999999999998E-4</v>
      </c>
      <c r="O841">
        <f t="shared" si="172"/>
        <v>0.321648229848086</v>
      </c>
      <c r="P841">
        <f t="shared" si="179"/>
        <v>2.5717207746786985</v>
      </c>
      <c r="Q841">
        <f t="shared" si="180"/>
        <v>0.22272831827859543</v>
      </c>
      <c r="R841">
        <f t="shared" si="181"/>
        <v>0.22272831827859518</v>
      </c>
    </row>
    <row r="842" spans="6:18">
      <c r="F842">
        <f t="shared" si="173"/>
        <v>83.999999999999503</v>
      </c>
      <c r="G842">
        <f t="shared" si="174"/>
        <v>322.2268495642536</v>
      </c>
      <c r="H842">
        <f t="shared" si="169"/>
        <v>3.2164822984808596</v>
      </c>
      <c r="I842" s="4">
        <f t="shared" si="175"/>
        <v>3.1E-6</v>
      </c>
      <c r="J842" s="5">
        <f t="shared" si="170"/>
        <v>4.3613178294572952E-7</v>
      </c>
      <c r="K842" s="5">
        <f t="shared" si="171"/>
        <v>6.9095419027788787E-4</v>
      </c>
      <c r="L842" s="5">
        <f t="shared" si="178"/>
        <v>1.3817719559985385E-9</v>
      </c>
      <c r="M842" s="6">
        <f t="shared" si="176"/>
        <v>8.3030816421121839E-6</v>
      </c>
      <c r="N842">
        <f t="shared" si="177"/>
        <v>2.5799999999999998E-4</v>
      </c>
      <c r="O842">
        <f t="shared" si="172"/>
        <v>0.321648229848086</v>
      </c>
      <c r="P842">
        <f t="shared" si="179"/>
        <v>2.5718541932781127</v>
      </c>
      <c r="Q842">
        <f t="shared" si="180"/>
        <v>0.22268222976497057</v>
      </c>
      <c r="R842">
        <f t="shared" si="181"/>
        <v>0.22268222976497032</v>
      </c>
    </row>
    <row r="843" spans="6:18">
      <c r="F843">
        <f t="shared" si="173"/>
        <v>84.099999999999497</v>
      </c>
      <c r="G843">
        <f t="shared" si="174"/>
        <v>322.2268495642536</v>
      </c>
      <c r="H843">
        <f t="shared" si="169"/>
        <v>3.2164822984808596</v>
      </c>
      <c r="I843" s="4">
        <f t="shared" si="175"/>
        <v>3.1E-6</v>
      </c>
      <c r="J843" s="5">
        <f t="shared" si="170"/>
        <v>4.3613178294572952E-7</v>
      </c>
      <c r="K843" s="5">
        <f t="shared" si="171"/>
        <v>6.9126419027788787E-4</v>
      </c>
      <c r="L843" s="5">
        <f t="shared" si="178"/>
        <v>1.3836326069164547E-9</v>
      </c>
      <c r="M843" s="6">
        <f t="shared" si="176"/>
        <v>8.3105337503825795E-6</v>
      </c>
      <c r="N843">
        <f t="shared" si="177"/>
        <v>2.5799999999999998E-4</v>
      </c>
      <c r="O843">
        <f t="shared" si="172"/>
        <v>0.321648229848086</v>
      </c>
      <c r="P843">
        <f t="shared" si="179"/>
        <v>2.57198737244188</v>
      </c>
      <c r="Q843">
        <f t="shared" si="180"/>
        <v>0.22263622396270008</v>
      </c>
      <c r="R843">
        <f t="shared" si="181"/>
        <v>0.22263622396269983</v>
      </c>
    </row>
    <row r="844" spans="6:18">
      <c r="F844">
        <f t="shared" si="173"/>
        <v>84.199999999999491</v>
      </c>
      <c r="G844">
        <f t="shared" si="174"/>
        <v>322.2268495642536</v>
      </c>
      <c r="H844">
        <f t="shared" si="169"/>
        <v>3.2164822984808596</v>
      </c>
      <c r="I844" s="4">
        <f t="shared" si="175"/>
        <v>3.1E-6</v>
      </c>
      <c r="J844" s="5">
        <f t="shared" si="170"/>
        <v>4.3613178294572952E-7</v>
      </c>
      <c r="K844" s="5">
        <f t="shared" si="171"/>
        <v>6.9157419027788788E-4</v>
      </c>
      <c r="L844" s="5">
        <f t="shared" si="178"/>
        <v>1.3854949274146526E-9</v>
      </c>
      <c r="M844" s="6">
        <f t="shared" si="176"/>
        <v>8.3179892013281922E-6</v>
      </c>
      <c r="N844">
        <f t="shared" si="177"/>
        <v>2.5799999999999998E-4</v>
      </c>
      <c r="O844">
        <f t="shared" si="172"/>
        <v>0.321648229848086</v>
      </c>
      <c r="P844">
        <f t="shared" si="179"/>
        <v>2.5721203127068799</v>
      </c>
      <c r="Q844">
        <f t="shared" si="180"/>
        <v>0.22259030068632291</v>
      </c>
      <c r="R844">
        <f t="shared" si="181"/>
        <v>0.22259030068632266</v>
      </c>
    </row>
    <row r="845" spans="6:18">
      <c r="F845">
        <f t="shared" si="173"/>
        <v>84.299999999999486</v>
      </c>
      <c r="G845">
        <f t="shared" si="174"/>
        <v>322.2268495642536</v>
      </c>
      <c r="H845">
        <f t="shared" si="169"/>
        <v>3.2164822984808596</v>
      </c>
      <c r="I845" s="4">
        <f t="shared" si="175"/>
        <v>3.1E-6</v>
      </c>
      <c r="J845" s="5">
        <f t="shared" si="170"/>
        <v>4.3613178294572952E-7</v>
      </c>
      <c r="K845" s="5">
        <f t="shared" si="171"/>
        <v>6.9188419027788788E-4</v>
      </c>
      <c r="L845" s="5">
        <f t="shared" si="178"/>
        <v>1.3873589182418619E-9</v>
      </c>
      <c r="M845" s="6">
        <f t="shared" si="176"/>
        <v>8.3254479949490252E-6</v>
      </c>
      <c r="N845">
        <f t="shared" si="177"/>
        <v>2.5799999999999998E-4</v>
      </c>
      <c r="O845">
        <f t="shared" si="172"/>
        <v>0.321648229848086</v>
      </c>
      <c r="P845">
        <f t="shared" si="179"/>
        <v>2.5722530146085467</v>
      </c>
      <c r="Q845">
        <f t="shared" si="180"/>
        <v>0.22254445975087675</v>
      </c>
      <c r="R845">
        <f t="shared" si="181"/>
        <v>0.22254445975087653</v>
      </c>
    </row>
    <row r="846" spans="6:18">
      <c r="F846">
        <f t="shared" si="173"/>
        <v>84.39999999999948</v>
      </c>
      <c r="G846">
        <f t="shared" si="174"/>
        <v>322.2268495642536</v>
      </c>
      <c r="H846">
        <f t="shared" si="169"/>
        <v>3.2164822984808596</v>
      </c>
      <c r="I846" s="4">
        <f t="shared" si="175"/>
        <v>3.1E-6</v>
      </c>
      <c r="J846" s="5">
        <f t="shared" si="170"/>
        <v>4.3613178294572952E-7</v>
      </c>
      <c r="K846" s="5">
        <f t="shared" si="171"/>
        <v>6.9219419027788788E-4</v>
      </c>
      <c r="L846" s="5">
        <f t="shared" si="178"/>
        <v>1.3892245801468122E-9</v>
      </c>
      <c r="M846" s="6">
        <f t="shared" si="176"/>
        <v>8.332910131245077E-6</v>
      </c>
      <c r="N846">
        <f t="shared" si="177"/>
        <v>2.5799999999999998E-4</v>
      </c>
      <c r="O846">
        <f t="shared" si="172"/>
        <v>0.321648229848086</v>
      </c>
      <c r="P846">
        <f t="shared" si="179"/>
        <v>2.5723854786808782</v>
      </c>
      <c r="Q846">
        <f t="shared" si="180"/>
        <v>0.22249870097189661</v>
      </c>
      <c r="R846">
        <f t="shared" si="181"/>
        <v>0.22249870097189639</v>
      </c>
    </row>
    <row r="847" spans="6:18">
      <c r="F847">
        <f t="shared" si="173"/>
        <v>84.499999999999474</v>
      </c>
      <c r="G847">
        <f t="shared" si="174"/>
        <v>322.2268495642536</v>
      </c>
      <c r="H847">
        <f t="shared" si="169"/>
        <v>3.2164822984808596</v>
      </c>
      <c r="I847" s="4">
        <f t="shared" si="175"/>
        <v>3.1E-6</v>
      </c>
      <c r="J847" s="5">
        <f t="shared" si="170"/>
        <v>4.3613178294572952E-7</v>
      </c>
      <c r="K847" s="5">
        <f t="shared" si="171"/>
        <v>6.9250419027788788E-4</v>
      </c>
      <c r="L847" s="5">
        <f t="shared" si="178"/>
        <v>1.3910919138782324E-9</v>
      </c>
      <c r="M847" s="6">
        <f t="shared" si="176"/>
        <v>8.3403756102163458E-6</v>
      </c>
      <c r="N847">
        <f t="shared" si="177"/>
        <v>2.5799999999999998E-4</v>
      </c>
      <c r="O847">
        <f t="shared" si="172"/>
        <v>0.321648229848086</v>
      </c>
      <c r="P847">
        <f t="shared" si="179"/>
        <v>2.5725177054564328</v>
      </c>
      <c r="Q847">
        <f t="shared" si="180"/>
        <v>0.2224530241654131</v>
      </c>
      <c r="R847">
        <f t="shared" si="181"/>
        <v>0.22245302416541288</v>
      </c>
    </row>
    <row r="848" spans="6:18">
      <c r="F848">
        <f t="shared" si="173"/>
        <v>84.599999999999469</v>
      </c>
      <c r="G848">
        <f t="shared" si="174"/>
        <v>322.2268495642536</v>
      </c>
      <c r="H848">
        <f t="shared" si="169"/>
        <v>3.2164822984808596</v>
      </c>
      <c r="I848" s="4">
        <f t="shared" si="175"/>
        <v>3.1E-6</v>
      </c>
      <c r="J848" s="5">
        <f t="shared" si="170"/>
        <v>4.3613178294572952E-7</v>
      </c>
      <c r="K848" s="5">
        <f t="shared" si="171"/>
        <v>6.9281419027788789E-4</v>
      </c>
      <c r="L848" s="5">
        <f t="shared" si="178"/>
        <v>1.392960920184853E-9</v>
      </c>
      <c r="M848" s="6">
        <f t="shared" si="176"/>
        <v>8.3478444318628367E-6</v>
      </c>
      <c r="N848">
        <f t="shared" si="177"/>
        <v>2.5799999999999998E-4</v>
      </c>
      <c r="O848">
        <f t="shared" si="172"/>
        <v>0.321648229848086</v>
      </c>
      <c r="P848">
        <f t="shared" si="179"/>
        <v>2.572649695466342</v>
      </c>
      <c r="Q848">
        <f t="shared" si="180"/>
        <v>0.222407429147951</v>
      </c>
      <c r="R848">
        <f t="shared" si="181"/>
        <v>0.22240742914795078</v>
      </c>
    </row>
    <row r="849" spans="6:18">
      <c r="F849">
        <f t="shared" si="173"/>
        <v>84.699999999999463</v>
      </c>
      <c r="G849">
        <f t="shared" si="174"/>
        <v>322.2268495642536</v>
      </c>
      <c r="H849">
        <f t="shared" si="169"/>
        <v>3.2164822984808596</v>
      </c>
      <c r="I849" s="4">
        <f t="shared" si="175"/>
        <v>3.1E-6</v>
      </c>
      <c r="J849" s="5">
        <f t="shared" si="170"/>
        <v>4.3613178294572952E-7</v>
      </c>
      <c r="K849" s="5">
        <f t="shared" si="171"/>
        <v>6.9312419027788789E-4</v>
      </c>
      <c r="L849" s="5">
        <f t="shared" si="178"/>
        <v>1.3948315998154026E-9</v>
      </c>
      <c r="M849" s="6">
        <f t="shared" si="176"/>
        <v>8.3553165961845464E-6</v>
      </c>
      <c r="N849">
        <f t="shared" si="177"/>
        <v>2.5799999999999998E-4</v>
      </c>
      <c r="O849">
        <f t="shared" si="172"/>
        <v>0.321648229848086</v>
      </c>
      <c r="P849">
        <f t="shared" si="179"/>
        <v>2.5727814492403103</v>
      </c>
      <c r="Q849">
        <f t="shared" si="180"/>
        <v>0.22236191573652764</v>
      </c>
      <c r="R849">
        <f t="shared" si="181"/>
        <v>0.22236191573652742</v>
      </c>
    </row>
    <row r="850" spans="6:18">
      <c r="F850">
        <f t="shared" si="173"/>
        <v>84.799999999999457</v>
      </c>
      <c r="G850">
        <f t="shared" si="174"/>
        <v>322.2268495642536</v>
      </c>
      <c r="H850">
        <f t="shared" si="169"/>
        <v>3.2164822984808596</v>
      </c>
      <c r="I850" s="4">
        <f t="shared" si="175"/>
        <v>3.1E-6</v>
      </c>
      <c r="J850" s="5">
        <f t="shared" si="170"/>
        <v>4.3613178294572952E-7</v>
      </c>
      <c r="K850" s="5">
        <f t="shared" si="171"/>
        <v>6.9343419027788789E-4</v>
      </c>
      <c r="L850" s="5">
        <f t="shared" si="178"/>
        <v>1.396703953518611E-9</v>
      </c>
      <c r="M850" s="6">
        <f t="shared" si="176"/>
        <v>8.362792103181473E-6</v>
      </c>
      <c r="N850">
        <f t="shared" si="177"/>
        <v>2.5799999999999998E-4</v>
      </c>
      <c r="O850">
        <f t="shared" si="172"/>
        <v>0.321648229848086</v>
      </c>
      <c r="P850">
        <f t="shared" si="179"/>
        <v>2.5729129673066198</v>
      </c>
      <c r="Q850">
        <f t="shared" si="180"/>
        <v>0.2223164837486514</v>
      </c>
      <c r="R850">
        <f t="shared" si="181"/>
        <v>0.22231648374865118</v>
      </c>
    </row>
    <row r="851" spans="6:18">
      <c r="F851">
        <f t="shared" si="173"/>
        <v>84.899999999999451</v>
      </c>
      <c r="G851">
        <f t="shared" si="174"/>
        <v>322.2268495642536</v>
      </c>
      <c r="H851">
        <f t="shared" ref="H851:H855" si="182">(G851-Tf)/ml</f>
        <v>3.2164822984808596</v>
      </c>
      <c r="I851" s="4">
        <f t="shared" si="175"/>
        <v>3.1E-6</v>
      </c>
      <c r="J851" s="5">
        <f t="shared" ref="J851:J855" si="183">Glob(H851,N851,Dl,Co,kpart)</f>
        <v>4.3613178294572952E-7</v>
      </c>
      <c r="K851" s="5">
        <f t="shared" ref="K851:K855" si="184">I850*dt+K850</f>
        <v>6.9374419027788789E-4</v>
      </c>
      <c r="L851" s="5">
        <f t="shared" si="178"/>
        <v>1.3985779820432075E-9</v>
      </c>
      <c r="M851" s="6">
        <f t="shared" si="176"/>
        <v>8.3702709528536167E-6</v>
      </c>
      <c r="N851">
        <f t="shared" si="177"/>
        <v>2.5799999999999998E-4</v>
      </c>
      <c r="O851">
        <f t="shared" ref="O851:O855" si="185">O850+(kpart*H850-O850)/L850/R850*(L850*(R851-R850)+R850*MAX(I850,J850)*M850*dt)</f>
        <v>0.321648229848086</v>
      </c>
      <c r="P851">
        <f t="shared" si="179"/>
        <v>2.5730442501921376</v>
      </c>
      <c r="Q851">
        <f t="shared" si="180"/>
        <v>0.22227113300232015</v>
      </c>
      <c r="R851">
        <f t="shared" si="181"/>
        <v>0.22227113300231993</v>
      </c>
    </row>
    <row r="852" spans="6:18">
      <c r="F852">
        <f t="shared" si="173"/>
        <v>84.999999999999446</v>
      </c>
      <c r="G852">
        <f t="shared" si="174"/>
        <v>322.2268495642536</v>
      </c>
      <c r="H852">
        <f t="shared" si="182"/>
        <v>3.2164822984808596</v>
      </c>
      <c r="I852" s="4">
        <f t="shared" si="175"/>
        <v>3.1E-6</v>
      </c>
      <c r="J852" s="5">
        <f t="shared" si="183"/>
        <v>4.3613178294572952E-7</v>
      </c>
      <c r="K852" s="5">
        <f t="shared" si="184"/>
        <v>6.9405419027788789E-4</v>
      </c>
      <c r="L852" s="5">
        <f t="shared" si="178"/>
        <v>1.4004536861379222E-9</v>
      </c>
      <c r="M852" s="6">
        <f t="shared" si="176"/>
        <v>8.3777531452009825E-6</v>
      </c>
      <c r="N852">
        <f t="shared" si="177"/>
        <v>2.5799999999999998E-4</v>
      </c>
      <c r="O852">
        <f t="shared" si="185"/>
        <v>0.321648229848086</v>
      </c>
      <c r="P852">
        <f t="shared" si="179"/>
        <v>2.5731752984223162</v>
      </c>
      <c r="Q852">
        <f t="shared" si="180"/>
        <v>0.22222586331601973</v>
      </c>
      <c r="R852">
        <f t="shared" si="181"/>
        <v>0.22222586331601951</v>
      </c>
    </row>
    <row r="853" spans="6:18">
      <c r="F853">
        <f t="shared" si="173"/>
        <v>85.09999999999944</v>
      </c>
      <c r="G853">
        <f t="shared" si="174"/>
        <v>322.2268495642536</v>
      </c>
      <c r="H853">
        <f t="shared" si="182"/>
        <v>3.2164822984808596</v>
      </c>
      <c r="I853" s="4">
        <f t="shared" si="175"/>
        <v>3.1E-6</v>
      </c>
      <c r="J853" s="5">
        <f t="shared" si="183"/>
        <v>4.3613178294572952E-7</v>
      </c>
      <c r="K853" s="5">
        <f t="shared" si="184"/>
        <v>6.943641902778879E-4</v>
      </c>
      <c r="L853" s="5">
        <f t="shared" si="178"/>
        <v>1.4023310665514839E-9</v>
      </c>
      <c r="M853" s="6">
        <f t="shared" si="176"/>
        <v>8.3852386802235654E-6</v>
      </c>
      <c r="N853">
        <f t="shared" si="177"/>
        <v>2.5799999999999998E-4</v>
      </c>
      <c r="O853">
        <f t="shared" si="185"/>
        <v>0.321648229848086</v>
      </c>
      <c r="P853">
        <f t="shared" si="179"/>
        <v>2.5733061125212009</v>
      </c>
      <c r="Q853">
        <f t="shared" si="180"/>
        <v>0.22218067450872242</v>
      </c>
      <c r="R853">
        <f t="shared" si="181"/>
        <v>0.2221806745087222</v>
      </c>
    </row>
    <row r="854" spans="6:18">
      <c r="F854">
        <f t="shared" si="173"/>
        <v>85.199999999999434</v>
      </c>
      <c r="G854">
        <f t="shared" si="174"/>
        <v>322.2268495642536</v>
      </c>
      <c r="H854">
        <f t="shared" si="182"/>
        <v>3.2164822984808596</v>
      </c>
      <c r="I854" s="4">
        <f t="shared" si="175"/>
        <v>3.1E-6</v>
      </c>
      <c r="J854" s="5">
        <f t="shared" si="183"/>
        <v>4.3613178294572952E-7</v>
      </c>
      <c r="K854" s="5">
        <f t="shared" si="184"/>
        <v>6.946741902778879E-4</v>
      </c>
      <c r="L854" s="5">
        <f t="shared" si="178"/>
        <v>1.4042101240326225E-9</v>
      </c>
      <c r="M854" s="6">
        <f t="shared" si="176"/>
        <v>8.3927275579213686E-6</v>
      </c>
      <c r="N854">
        <f t="shared" si="177"/>
        <v>2.5799999999999998E-4</v>
      </c>
      <c r="O854">
        <f t="shared" si="185"/>
        <v>0.321648229848086</v>
      </c>
      <c r="P854">
        <f t="shared" si="179"/>
        <v>2.5734366930114341</v>
      </c>
      <c r="Q854">
        <f t="shared" si="180"/>
        <v>0.22213556639988544</v>
      </c>
      <c r="R854">
        <f t="shared" si="181"/>
        <v>0.22213556639988519</v>
      </c>
    </row>
    <row r="855" spans="6:18">
      <c r="F855">
        <f t="shared" si="173"/>
        <v>85.299999999999429</v>
      </c>
      <c r="G855">
        <f t="shared" si="174"/>
        <v>322.2268495642536</v>
      </c>
      <c r="H855">
        <f t="shared" si="182"/>
        <v>3.2164822984808596</v>
      </c>
      <c r="I855" s="4">
        <f t="shared" si="175"/>
        <v>3.1E-6</v>
      </c>
      <c r="J855" s="5">
        <f t="shared" si="183"/>
        <v>4.3613178294572952E-7</v>
      </c>
      <c r="K855" s="5">
        <f t="shared" si="184"/>
        <v>6.949841902778879E-4</v>
      </c>
      <c r="L855" s="5">
        <f t="shared" si="178"/>
        <v>1.4060908593300674E-9</v>
      </c>
      <c r="M855" s="6">
        <f t="shared" si="176"/>
        <v>8.4002197782943889E-6</v>
      </c>
      <c r="N855">
        <f t="shared" si="177"/>
        <v>2.5799999999999998E-4</v>
      </c>
      <c r="O855">
        <f t="shared" si="185"/>
        <v>0.321648229848086</v>
      </c>
      <c r="P855">
        <f t="shared" si="179"/>
        <v>2.573567040414257</v>
      </c>
      <c r="Q855">
        <f t="shared" si="180"/>
        <v>0.22209053880944934</v>
      </c>
      <c r="R855">
        <f t="shared" si="181"/>
        <v>0.2220905388094491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6"/>
  <dimension ref="A1:T855"/>
  <sheetViews>
    <sheetView workbookViewId="0">
      <selection activeCell="B12" sqref="B12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322.94499999999999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321.79873705179284</v>
      </c>
      <c r="H2">
        <f>(G2-Tf)/ml</f>
        <v>3.3693796243597012</v>
      </c>
      <c r="I2" s="4">
        <f t="shared" ref="I2:I65" si="1">we</f>
        <v>9.0999999999999993E-6</v>
      </c>
      <c r="J2" s="5">
        <f>Glob(H2,N2,Dl,Co,kpart)</f>
        <v>7.2957446808510193E-7</v>
      </c>
      <c r="K2" s="5">
        <f>R0</f>
        <v>4.4111042892530698E-4</v>
      </c>
      <c r="L2" s="5">
        <f>K2^3*4/3*PI()</f>
        <v>3.5952623462719071E-10</v>
      </c>
      <c r="M2" s="6">
        <f t="shared" ref="M2:M65" si="2">f2_*f3_/f1_/K2*L2</f>
        <v>3.3373082312950221E-6</v>
      </c>
      <c r="N2">
        <f t="shared" ref="N2:N65" si="3">del_dl</f>
        <v>2.3499999999999999E-4</v>
      </c>
      <c r="O2">
        <f>kpart*H2</f>
        <v>0.33693796243597013</v>
      </c>
      <c r="P2">
        <f>R2*O2+(1-R2)*H2</f>
        <v>2.6112692088787681</v>
      </c>
      <c r="Q2">
        <f>esi0</f>
        <v>0.25</v>
      </c>
      <c r="R2">
        <f>esi0</f>
        <v>0.25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321.79873705179284</v>
      </c>
      <c r="H3">
        <f t="shared" ref="H3:H65" si="5">(G3-Tf)/ml</f>
        <v>3.3693796243597012</v>
      </c>
      <c r="I3" s="4">
        <f t="shared" si="1"/>
        <v>9.0999999999999993E-6</v>
      </c>
      <c r="J3" s="5">
        <f t="shared" ref="J3:J27" si="6">Glob(H3,N3,Dl,Co,kpart)</f>
        <v>7.2957446808510193E-7</v>
      </c>
      <c r="K3" s="5">
        <f t="shared" ref="K3:K27" si="7">I2*dt+K2</f>
        <v>4.42020428925307E-4</v>
      </c>
      <c r="L3" s="5">
        <f t="shared" ref="L3:L66" si="8">K3^3*4/3*PI()</f>
        <v>3.617559094943438E-10</v>
      </c>
      <c r="M3" s="6">
        <f t="shared" si="2"/>
        <v>3.3510920045560028E-6</v>
      </c>
      <c r="N3">
        <f t="shared" si="3"/>
        <v>2.3499999999999999E-4</v>
      </c>
      <c r="O3">
        <f t="shared" ref="O3:O27" si="9">O2+(kpart*H2-O2)/L2/R2*(L2*(R3-R2)+R2*MAX(I2,J2)*M2*dt)</f>
        <v>0.33693796243597013</v>
      </c>
      <c r="P3">
        <f t="shared" ref="P3:P66" si="10">R3*O3+(1-R3)*H3</f>
        <v>2.6139726690836511</v>
      </c>
      <c r="Q3">
        <f t="shared" ref="Q3:Q66" si="11">Q2+pl/ps*Dl/N2*((Tc-Tf)/ml-Co)/H2/(1-kpart)*M2*dt/L2-Q2*3/K2*we*dt</f>
        <v>0.24910848731606999</v>
      </c>
      <c r="R3">
        <f t="shared" ref="R3:R66" si="12">esidtGeral(R2,K2,MAX(I2,J2),pl,ps,kpart,H2,(H3-H2)/dt,M2,L2,Dl,N2,Co,dt)</f>
        <v>0.24910848731607002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321.79873705179284</v>
      </c>
      <c r="H4">
        <f t="shared" si="5"/>
        <v>3.3693796243597012</v>
      </c>
      <c r="I4" s="4">
        <f t="shared" si="1"/>
        <v>9.0999999999999993E-6</v>
      </c>
      <c r="J4" s="5">
        <f t="shared" si="6"/>
        <v>7.2957446808510193E-7</v>
      </c>
      <c r="K4" s="5">
        <f t="shared" si="7"/>
        <v>4.4293042892530702E-4</v>
      </c>
      <c r="L4" s="5">
        <f t="shared" si="8"/>
        <v>3.6399478387764357E-10</v>
      </c>
      <c r="M4" s="6">
        <f t="shared" si="2"/>
        <v>3.3649041841025449E-6</v>
      </c>
      <c r="N4">
        <f t="shared" si="3"/>
        <v>2.3499999999999999E-4</v>
      </c>
      <c r="O4">
        <f t="shared" si="9"/>
        <v>0.33693796243597013</v>
      </c>
      <c r="P4">
        <f t="shared" si="10"/>
        <v>2.6166538665275807</v>
      </c>
      <c r="Q4">
        <f t="shared" si="11"/>
        <v>0.24822431616198148</v>
      </c>
      <c r="R4">
        <f t="shared" si="12"/>
        <v>0.24822431616198151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321.79873705179284</v>
      </c>
      <c r="H5">
        <f t="shared" si="5"/>
        <v>3.3693796243597012</v>
      </c>
      <c r="I5" s="4">
        <f t="shared" si="1"/>
        <v>9.0999999999999993E-6</v>
      </c>
      <c r="J5" s="5">
        <f t="shared" si="6"/>
        <v>7.2957446808510193E-7</v>
      </c>
      <c r="K5" s="5">
        <f t="shared" si="7"/>
        <v>4.4384042892530703E-4</v>
      </c>
      <c r="L5" s="5">
        <f t="shared" si="8"/>
        <v>3.6624287671639476E-10</v>
      </c>
      <c r="M5" s="6">
        <f t="shared" si="2"/>
        <v>3.3787447699346471E-6</v>
      </c>
      <c r="N5">
        <f t="shared" si="3"/>
        <v>2.3499999999999999E-4</v>
      </c>
      <c r="O5">
        <f t="shared" si="9"/>
        <v>0.33693796243597013</v>
      </c>
      <c r="P5">
        <f t="shared" si="10"/>
        <v>2.6193130299046254</v>
      </c>
      <c r="Q5">
        <f t="shared" si="11"/>
        <v>0.24734741112191611</v>
      </c>
      <c r="R5">
        <f t="shared" si="12"/>
        <v>0.24734741112191613</v>
      </c>
    </row>
    <row r="6" spans="1:20">
      <c r="A6" s="4" t="s">
        <v>14</v>
      </c>
      <c r="B6" s="6">
        <v>2.96</v>
      </c>
      <c r="F6">
        <f t="shared" si="4"/>
        <v>0.4</v>
      </c>
      <c r="G6">
        <f t="shared" si="0"/>
        <v>321.79873705179284</v>
      </c>
      <c r="H6">
        <f t="shared" si="5"/>
        <v>3.3693796243597012</v>
      </c>
      <c r="I6" s="4">
        <f t="shared" si="1"/>
        <v>9.0999999999999993E-6</v>
      </c>
      <c r="J6" s="5">
        <f t="shared" si="6"/>
        <v>7.2957446808510193E-7</v>
      </c>
      <c r="K6" s="5">
        <f t="shared" si="7"/>
        <v>4.4475042892530705E-4</v>
      </c>
      <c r="L6" s="5">
        <f t="shared" si="8"/>
        <v>3.6850020694990231E-10</v>
      </c>
      <c r="M6" s="6">
        <f t="shared" si="2"/>
        <v>3.3926137620523086E-6</v>
      </c>
      <c r="N6">
        <f t="shared" si="3"/>
        <v>2.3499999999999999E-4</v>
      </c>
      <c r="O6">
        <f t="shared" si="9"/>
        <v>0.33693796243597013</v>
      </c>
      <c r="P6">
        <f t="shared" si="10"/>
        <v>2.6219503850955261</v>
      </c>
      <c r="Q6">
        <f t="shared" si="11"/>
        <v>0.24647769770779965</v>
      </c>
      <c r="R6">
        <f t="shared" si="12"/>
        <v>0.24647769770779968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321.79873705179284</v>
      </c>
      <c r="H7">
        <f t="shared" si="5"/>
        <v>3.3693796243597012</v>
      </c>
      <c r="I7" s="4">
        <f t="shared" si="1"/>
        <v>9.0999999999999993E-6</v>
      </c>
      <c r="J7" s="5">
        <f t="shared" si="6"/>
        <v>7.2957446808510193E-7</v>
      </c>
      <c r="K7" s="5">
        <f t="shared" si="7"/>
        <v>4.4566042892530707E-4</v>
      </c>
      <c r="L7" s="5">
        <f t="shared" si="8"/>
        <v>3.7076679351747122E-10</v>
      </c>
      <c r="M7" s="6">
        <f t="shared" si="2"/>
        <v>3.4065111604555311E-6</v>
      </c>
      <c r="N7">
        <f t="shared" si="3"/>
        <v>2.3499999999999999E-4</v>
      </c>
      <c r="O7">
        <f t="shared" si="9"/>
        <v>0.33693796243597013</v>
      </c>
      <c r="P7">
        <f t="shared" si="10"/>
        <v>2.6245661552079858</v>
      </c>
      <c r="Q7">
        <f t="shared" si="11"/>
        <v>0.2456151023460143</v>
      </c>
      <c r="R7">
        <f t="shared" si="12"/>
        <v>0.24561510234601436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321.79873705179284</v>
      </c>
      <c r="H8">
        <f t="shared" si="5"/>
        <v>3.3693796243597012</v>
      </c>
      <c r="I8" s="4">
        <f t="shared" si="1"/>
        <v>9.0999999999999993E-6</v>
      </c>
      <c r="J8" s="5">
        <f t="shared" si="6"/>
        <v>7.2957446808510193E-7</v>
      </c>
      <c r="K8" s="5">
        <f t="shared" si="7"/>
        <v>4.4657042892530709E-4</v>
      </c>
      <c r="L8" s="5">
        <f t="shared" si="8"/>
        <v>3.7304265535840648E-10</v>
      </c>
      <c r="M8" s="6">
        <f t="shared" si="2"/>
        <v>3.4204369651443129E-6</v>
      </c>
      <c r="N8">
        <f t="shared" si="3"/>
        <v>2.3499999999999999E-4</v>
      </c>
      <c r="O8">
        <f t="shared" si="9"/>
        <v>0.33693796243597013</v>
      </c>
      <c r="P8">
        <f t="shared" si="10"/>
        <v>2.6271605606163093</v>
      </c>
      <c r="Q8">
        <f t="shared" si="11"/>
        <v>0.24475955236432806</v>
      </c>
      <c r="R8">
        <f t="shared" si="12"/>
        <v>0.24475955236432811</v>
      </c>
    </row>
    <row r="9" spans="1:20">
      <c r="A9" s="1" t="s">
        <v>35</v>
      </c>
      <c r="B9" s="2">
        <f>Tf+ml*Co/(1-B14*(1-kpart))</f>
        <v>321.79873705179284</v>
      </c>
      <c r="C9" s="2"/>
      <c r="D9" s="3"/>
      <c r="F9">
        <f t="shared" si="4"/>
        <v>0.7</v>
      </c>
      <c r="G9">
        <f t="shared" si="0"/>
        <v>321.79873705179284</v>
      </c>
      <c r="H9">
        <f t="shared" si="5"/>
        <v>3.3693796243597012</v>
      </c>
      <c r="I9" s="4">
        <f t="shared" si="1"/>
        <v>9.0999999999999993E-6</v>
      </c>
      <c r="J9" s="5">
        <f t="shared" si="6"/>
        <v>7.2957446808510193E-7</v>
      </c>
      <c r="K9" s="5">
        <f t="shared" si="7"/>
        <v>4.474804289253071E-4</v>
      </c>
      <c r="L9" s="5">
        <f t="shared" si="8"/>
        <v>3.7532781141201282E-10</v>
      </c>
      <c r="M9" s="6">
        <f t="shared" si="2"/>
        <v>3.4343911761186543E-6</v>
      </c>
      <c r="N9">
        <f t="shared" si="3"/>
        <v>2.3499999999999999E-4</v>
      </c>
      <c r="O9">
        <f t="shared" si="9"/>
        <v>0.33693796243597013</v>
      </c>
      <c r="P9">
        <f t="shared" si="10"/>
        <v>2.6297338190003909</v>
      </c>
      <c r="Q9">
        <f t="shared" si="11"/>
        <v>0.24391097597903696</v>
      </c>
      <c r="R9">
        <f t="shared" si="12"/>
        <v>0.24391097597903702</v>
      </c>
    </row>
    <row r="10" spans="1:20">
      <c r="A10" s="4" t="s">
        <v>12</v>
      </c>
      <c r="B10" s="11">
        <f>f3_*Li</f>
        <v>4.4111042892530698E-4</v>
      </c>
      <c r="C10" s="5"/>
      <c r="D10" s="6"/>
      <c r="F10">
        <f t="shared" si="4"/>
        <v>0.79999999999999993</v>
      </c>
      <c r="G10">
        <f t="shared" si="0"/>
        <v>321.79873705179284</v>
      </c>
      <c r="H10">
        <f t="shared" si="5"/>
        <v>3.3693796243597012</v>
      </c>
      <c r="I10" s="4">
        <f t="shared" si="1"/>
        <v>9.0999999999999993E-6</v>
      </c>
      <c r="J10" s="5">
        <f t="shared" si="6"/>
        <v>7.2957446808510193E-7</v>
      </c>
      <c r="K10" s="5">
        <f t="shared" si="7"/>
        <v>4.4839042892530712E-4</v>
      </c>
      <c r="L10" s="5">
        <f t="shared" si="8"/>
        <v>3.7762228061759544E-10</v>
      </c>
      <c r="M10" s="6">
        <f t="shared" si="2"/>
        <v>3.4483737933785568E-6</v>
      </c>
      <c r="N10">
        <f t="shared" si="3"/>
        <v>2.3499999999999999E-4</v>
      </c>
      <c r="O10">
        <f t="shared" si="9"/>
        <v>0.33693796243597013</v>
      </c>
      <c r="P10">
        <f t="shared" si="10"/>
        <v>2.6322861453840702</v>
      </c>
      <c r="Q10">
        <f t="shared" si="11"/>
        <v>0.24306930228231682</v>
      </c>
      <c r="R10">
        <f t="shared" si="12"/>
        <v>0.24306930228231688</v>
      </c>
    </row>
    <row r="11" spans="1:20">
      <c r="A11" s="4" t="s">
        <v>16</v>
      </c>
      <c r="B11" s="11">
        <v>2.3499999999999999E-4</v>
      </c>
      <c r="C11" s="5"/>
      <c r="D11" s="6"/>
      <c r="F11">
        <f t="shared" si="4"/>
        <v>0.89999999999999991</v>
      </c>
      <c r="G11">
        <f t="shared" si="0"/>
        <v>321.79873705179284</v>
      </c>
      <c r="H11">
        <f t="shared" si="5"/>
        <v>3.3693796243597012</v>
      </c>
      <c r="I11" s="4">
        <f t="shared" si="1"/>
        <v>9.0999999999999993E-6</v>
      </c>
      <c r="J11" s="5">
        <f t="shared" si="6"/>
        <v>7.2957446808510193E-7</v>
      </c>
      <c r="K11" s="5">
        <f t="shared" si="7"/>
        <v>4.4930042892530714E-4</v>
      </c>
      <c r="L11" s="5">
        <f t="shared" si="8"/>
        <v>3.7992608191445908E-10</v>
      </c>
      <c r="M11" s="6">
        <f t="shared" si="2"/>
        <v>3.4623848169240186E-6</v>
      </c>
      <c r="N11">
        <f t="shared" si="3"/>
        <v>2.3499999999999999E-4</v>
      </c>
      <c r="O11">
        <f t="shared" si="9"/>
        <v>0.33693796243597013</v>
      </c>
      <c r="P11">
        <f t="shared" si="10"/>
        <v>2.6348177521728671</v>
      </c>
      <c r="Q11">
        <f t="shared" si="11"/>
        <v>0.24223446122978001</v>
      </c>
      <c r="R11">
        <f t="shared" si="12"/>
        <v>0.24223446122978007</v>
      </c>
    </row>
    <row r="12" spans="1:20">
      <c r="A12" s="1" t="s">
        <v>10</v>
      </c>
      <c r="B12" s="2">
        <f>Tliq-dTtotal</f>
        <v>321.64145305179284</v>
      </c>
      <c r="C12" s="2" t="s">
        <v>36</v>
      </c>
      <c r="D12" s="3">
        <f>D14+D15</f>
        <v>1.3035469482071715</v>
      </c>
      <c r="F12">
        <f t="shared" si="4"/>
        <v>0.99999999999999989</v>
      </c>
      <c r="G12">
        <f t="shared" si="0"/>
        <v>321.79873705179284</v>
      </c>
      <c r="H12">
        <f t="shared" si="5"/>
        <v>3.3693796243597012</v>
      </c>
      <c r="I12" s="4">
        <f t="shared" si="1"/>
        <v>9.0999999999999993E-6</v>
      </c>
      <c r="J12" s="5">
        <f t="shared" si="6"/>
        <v>7.2957446808510193E-7</v>
      </c>
      <c r="K12" s="5">
        <f t="shared" si="7"/>
        <v>4.5021042892530715E-4</v>
      </c>
      <c r="L12" s="5">
        <f t="shared" si="8"/>
        <v>3.8223923424190879E-10</v>
      </c>
      <c r="M12" s="6">
        <f t="shared" si="2"/>
        <v>3.4764242467550405E-6</v>
      </c>
      <c r="N12">
        <f t="shared" si="3"/>
        <v>2.3499999999999999E-4</v>
      </c>
      <c r="O12">
        <f t="shared" si="9"/>
        <v>0.33693796243597013</v>
      </c>
      <c r="P12">
        <f t="shared" si="10"/>
        <v>2.6373288491911011</v>
      </c>
      <c r="Q12">
        <f t="shared" si="11"/>
        <v>0.24140638362823413</v>
      </c>
      <c r="R12">
        <f t="shared" si="12"/>
        <v>0.24140638362823416</v>
      </c>
    </row>
    <row r="13" spans="1:20">
      <c r="A13" s="9" t="s">
        <v>40</v>
      </c>
      <c r="B13" s="14">
        <v>1.57E-3</v>
      </c>
      <c r="C13" s="12" t="s">
        <v>41</v>
      </c>
      <c r="D13" s="10">
        <v>0.25</v>
      </c>
      <c r="F13">
        <f t="shared" si="4"/>
        <v>1.0999999999999999</v>
      </c>
      <c r="G13">
        <f t="shared" si="0"/>
        <v>321.79873705179284</v>
      </c>
      <c r="H13">
        <f t="shared" si="5"/>
        <v>3.3693796243597012</v>
      </c>
      <c r="I13" s="4">
        <f t="shared" si="1"/>
        <v>9.0999999999999993E-6</v>
      </c>
      <c r="J13" s="5">
        <f t="shared" si="6"/>
        <v>7.2957446808510193E-7</v>
      </c>
      <c r="K13" s="5">
        <f t="shared" si="7"/>
        <v>4.5112042892530717E-4</v>
      </c>
      <c r="L13" s="5">
        <f t="shared" si="8"/>
        <v>3.8456175653924956E-10</v>
      </c>
      <c r="M13" s="6">
        <f t="shared" si="2"/>
        <v>3.4904920828716233E-6</v>
      </c>
      <c r="N13">
        <f t="shared" si="3"/>
        <v>2.3499999999999999E-4</v>
      </c>
      <c r="O13">
        <f t="shared" si="9"/>
        <v>0.33693796243597013</v>
      </c>
      <c r="P13">
        <f t="shared" si="10"/>
        <v>2.639819643718412</v>
      </c>
      <c r="Q13">
        <f t="shared" si="11"/>
        <v>0.2405850011236384</v>
      </c>
      <c r="R13">
        <f t="shared" si="12"/>
        <v>0.24058500112363843</v>
      </c>
    </row>
    <row r="14" spans="1:20">
      <c r="A14" s="1" t="s">
        <v>32</v>
      </c>
      <c r="B14" s="2">
        <v>0.13500000000000001</v>
      </c>
      <c r="C14" s="2" t="s">
        <v>22</v>
      </c>
      <c r="D14" s="3">
        <f>kpart*(ml*Co*(1-1/kpart))*omegaC/(1-(1-kpart)*omegaC)</f>
        <v>1.1462629482071716</v>
      </c>
      <c r="F14">
        <f t="shared" si="4"/>
        <v>1.2</v>
      </c>
      <c r="G14">
        <f t="shared" si="0"/>
        <v>321.79873705179284</v>
      </c>
      <c r="H14">
        <f t="shared" si="5"/>
        <v>3.3693796243597012</v>
      </c>
      <c r="I14" s="4">
        <f t="shared" si="1"/>
        <v>9.0999999999999993E-6</v>
      </c>
      <c r="J14" s="5">
        <f t="shared" si="6"/>
        <v>7.2957446808510193E-7</v>
      </c>
      <c r="K14" s="5">
        <f t="shared" si="7"/>
        <v>4.5203042892530719E-4</v>
      </c>
      <c r="L14" s="5">
        <f t="shared" si="8"/>
        <v>3.8689366774578617E-10</v>
      </c>
      <c r="M14" s="6">
        <f t="shared" si="2"/>
        <v>3.5045883252737655E-6</v>
      </c>
      <c r="N14">
        <f t="shared" si="3"/>
        <v>2.3499999999999999E-4</v>
      </c>
      <c r="O14">
        <f t="shared" si="9"/>
        <v>0.33693796243597013</v>
      </c>
      <c r="P14">
        <f t="shared" si="10"/>
        <v>2.6422903405256957</v>
      </c>
      <c r="Q14">
        <f t="shared" si="11"/>
        <v>0.23977024618925458</v>
      </c>
      <c r="R14">
        <f t="shared" si="12"/>
        <v>0.2397702461892546</v>
      </c>
    </row>
    <row r="15" spans="1:20">
      <c r="A15" s="9" t="s">
        <v>37</v>
      </c>
      <c r="B15" s="12">
        <v>6.7999999999999996E-3</v>
      </c>
      <c r="C15" s="12" t="s">
        <v>38</v>
      </c>
      <c r="D15" s="10">
        <f>Lf_c*omegaT</f>
        <v>0.15728399999999998</v>
      </c>
      <c r="F15">
        <f t="shared" si="4"/>
        <v>1.3</v>
      </c>
      <c r="G15">
        <f t="shared" si="0"/>
        <v>321.79873705179284</v>
      </c>
      <c r="H15">
        <f t="shared" si="5"/>
        <v>3.3693796243597012</v>
      </c>
      <c r="I15" s="4">
        <f t="shared" si="1"/>
        <v>9.0999999999999993E-6</v>
      </c>
      <c r="J15" s="5">
        <f t="shared" si="6"/>
        <v>7.2957446808510193E-7</v>
      </c>
      <c r="K15" s="5">
        <f t="shared" si="7"/>
        <v>4.529404289253072E-4</v>
      </c>
      <c r="L15" s="5">
        <f t="shared" si="8"/>
        <v>3.8923498680082362E-10</v>
      </c>
      <c r="M15" s="6">
        <f t="shared" si="2"/>
        <v>3.5187129739614669E-6</v>
      </c>
      <c r="N15">
        <f t="shared" si="3"/>
        <v>2.3499999999999999E-4</v>
      </c>
      <c r="O15">
        <f t="shared" si="9"/>
        <v>0.33693796243597013</v>
      </c>
      <c r="P15">
        <f t="shared" si="10"/>
        <v>2.6447411419104525</v>
      </c>
      <c r="Q15">
        <f t="shared" si="11"/>
        <v>0.23896205211398858</v>
      </c>
      <c r="R15">
        <f t="shared" si="12"/>
        <v>0.23896205211398863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321.79873705179284</v>
      </c>
      <c r="H16">
        <f t="shared" si="5"/>
        <v>3.3693796243597012</v>
      </c>
      <c r="I16" s="4">
        <f t="shared" si="1"/>
        <v>9.0999999999999993E-6</v>
      </c>
      <c r="J16" s="5">
        <f t="shared" si="6"/>
        <v>7.2957446808510193E-7</v>
      </c>
      <c r="K16" s="5">
        <f t="shared" si="7"/>
        <v>4.5385042892530722E-4</v>
      </c>
      <c r="L16" s="5">
        <f t="shared" si="8"/>
        <v>3.915857326436669E-10</v>
      </c>
      <c r="M16" s="6">
        <f t="shared" si="2"/>
        <v>3.5328660289347293E-6</v>
      </c>
      <c r="N16">
        <f t="shared" si="3"/>
        <v>2.3499999999999999E-4</v>
      </c>
      <c r="O16">
        <f t="shared" si="9"/>
        <v>0.33693796243597013</v>
      </c>
      <c r="P16">
        <f t="shared" si="10"/>
        <v>2.6471722477315742</v>
      </c>
      <c r="Q16">
        <f t="shared" si="11"/>
        <v>0.23816035299091959</v>
      </c>
      <c r="R16">
        <f t="shared" si="12"/>
        <v>0.23816035299091967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321.79873705179284</v>
      </c>
      <c r="H17">
        <f t="shared" si="5"/>
        <v>3.3693796243597012</v>
      </c>
      <c r="I17" s="4">
        <f t="shared" si="1"/>
        <v>9.0999999999999993E-6</v>
      </c>
      <c r="J17" s="5">
        <f t="shared" si="6"/>
        <v>7.2957446808510193E-7</v>
      </c>
      <c r="K17" s="5">
        <f t="shared" si="7"/>
        <v>4.5476042892530724E-4</v>
      </c>
      <c r="L17" s="5">
        <f t="shared" si="8"/>
        <v>3.9394592421362091E-10</v>
      </c>
      <c r="M17" s="6">
        <f t="shared" si="2"/>
        <v>3.5470474901935515E-6</v>
      </c>
      <c r="N17">
        <f t="shared" si="3"/>
        <v>2.3499999999999999E-4</v>
      </c>
      <c r="O17">
        <f t="shared" si="9"/>
        <v>0.33693796243597013</v>
      </c>
      <c r="P17">
        <f t="shared" si="10"/>
        <v>2.6495838554435731</v>
      </c>
      <c r="Q17">
        <f t="shared" si="11"/>
        <v>0.23736508370601311</v>
      </c>
      <c r="R17">
        <f t="shared" si="12"/>
        <v>0.2373650837060132</v>
      </c>
    </row>
    <row r="18" spans="1:18">
      <c r="A18" s="1" t="s">
        <v>24</v>
      </c>
      <c r="B18" s="2">
        <f>1.048-0.000553*(T0-273.3)</f>
        <v>1.0212671764623587</v>
      </c>
      <c r="C18" s="2"/>
      <c r="D18" s="3"/>
      <c r="F18">
        <f t="shared" si="4"/>
        <v>1.6000000000000003</v>
      </c>
      <c r="G18">
        <f t="shared" si="0"/>
        <v>321.79873705179284</v>
      </c>
      <c r="H18">
        <f t="shared" si="5"/>
        <v>3.3693796243597012</v>
      </c>
      <c r="I18" s="4">
        <f t="shared" si="1"/>
        <v>9.0999999999999993E-6</v>
      </c>
      <c r="J18" s="5">
        <f t="shared" si="6"/>
        <v>7.2957446808510193E-7</v>
      </c>
      <c r="K18" s="5">
        <f t="shared" si="7"/>
        <v>4.5567042892530725E-4</v>
      </c>
      <c r="L18" s="5">
        <f t="shared" si="8"/>
        <v>3.9631558044999074E-10</v>
      </c>
      <c r="M18" s="6">
        <f t="shared" si="2"/>
        <v>3.5612573577379342E-6</v>
      </c>
      <c r="N18">
        <f t="shared" si="3"/>
        <v>2.3499999999999999E-4</v>
      </c>
      <c r="O18">
        <f t="shared" si="9"/>
        <v>0.33693796243597013</v>
      </c>
      <c r="P18">
        <f t="shared" si="10"/>
        <v>2.6519761601302569</v>
      </c>
      <c r="Q18">
        <f t="shared" si="11"/>
        <v>0.23657617992701468</v>
      </c>
      <c r="R18">
        <f t="shared" si="12"/>
        <v>0.23657617992701477</v>
      </c>
    </row>
    <row r="19" spans="1:18">
      <c r="A19" s="4" t="s">
        <v>25</v>
      </c>
      <c r="B19" s="5">
        <f>1.0334-(0.000781+0.00000304*Co)*(T0-273.3)-0.002114*Co-0.000014*Co^2</f>
        <v>0.98883022703540868</v>
      </c>
      <c r="C19" s="5"/>
      <c r="D19" s="6"/>
      <c r="F19">
        <f t="shared" si="4"/>
        <v>1.7000000000000004</v>
      </c>
      <c r="G19">
        <f t="shared" si="0"/>
        <v>321.79873705179284</v>
      </c>
      <c r="H19">
        <f t="shared" si="5"/>
        <v>3.3693796243597012</v>
      </c>
      <c r="I19" s="4">
        <f t="shared" si="1"/>
        <v>9.0999999999999993E-6</v>
      </c>
      <c r="J19" s="5">
        <f t="shared" si="6"/>
        <v>7.2957446808510193E-7</v>
      </c>
      <c r="K19" s="5">
        <f t="shared" si="7"/>
        <v>4.5658042892530727E-4</v>
      </c>
      <c r="L19" s="5">
        <f t="shared" si="8"/>
        <v>3.9869472029208107E-10</v>
      </c>
      <c r="M19" s="6">
        <f t="shared" si="2"/>
        <v>3.5754956315678766E-6</v>
      </c>
      <c r="N19">
        <f t="shared" si="3"/>
        <v>2.3499999999999999E-4</v>
      </c>
      <c r="O19">
        <f t="shared" si="9"/>
        <v>0.33693796243597013</v>
      </c>
      <c r="P19">
        <f t="shared" si="10"/>
        <v>2.6543493545378736</v>
      </c>
      <c r="Q19">
        <f t="shared" si="11"/>
        <v>0.23579357809252102</v>
      </c>
      <c r="R19">
        <f t="shared" si="12"/>
        <v>0.23579357809252111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321.79873705179284</v>
      </c>
      <c r="H20">
        <f t="shared" si="5"/>
        <v>3.3693796243597012</v>
      </c>
      <c r="I20" s="4">
        <f t="shared" si="1"/>
        <v>9.0999999999999993E-6</v>
      </c>
      <c r="J20" s="5">
        <f t="shared" si="6"/>
        <v>7.2957446808510193E-7</v>
      </c>
      <c r="K20" s="5">
        <f t="shared" si="7"/>
        <v>4.5749042892530729E-4</v>
      </c>
      <c r="L20" s="5">
        <f t="shared" si="8"/>
        <v>4.0108336267919696E-10</v>
      </c>
      <c r="M20" s="6">
        <f t="shared" si="2"/>
        <v>3.5897623116833787E-6</v>
      </c>
      <c r="N20">
        <f t="shared" si="3"/>
        <v>2.3499999999999999E-4</v>
      </c>
      <c r="O20">
        <f t="shared" si="9"/>
        <v>0.33693796243597013</v>
      </c>
      <c r="P20">
        <f t="shared" si="10"/>
        <v>2.6567036291077208</v>
      </c>
      <c r="Q20">
        <f t="shared" si="11"/>
        <v>0.23501721540122555</v>
      </c>
      <c r="R20">
        <f t="shared" si="12"/>
        <v>0.23501721540122564</v>
      </c>
    </row>
    <row r="21" spans="1:18">
      <c r="A21" s="1" t="s">
        <v>26</v>
      </c>
      <c r="B21" s="2">
        <f>C21/180*PI()</f>
        <v>0.55850536063818546</v>
      </c>
      <c r="C21" s="2">
        <v>32</v>
      </c>
      <c r="D21" s="3" t="s">
        <v>34</v>
      </c>
      <c r="F21">
        <f t="shared" si="4"/>
        <v>1.9000000000000006</v>
      </c>
      <c r="G21">
        <f t="shared" si="0"/>
        <v>321.79873705179284</v>
      </c>
      <c r="H21">
        <f t="shared" si="5"/>
        <v>3.3693796243597012</v>
      </c>
      <c r="I21" s="4">
        <f t="shared" si="1"/>
        <v>9.0999999999999993E-6</v>
      </c>
      <c r="J21" s="5">
        <f t="shared" si="6"/>
        <v>7.2957446808510193E-7</v>
      </c>
      <c r="K21" s="5">
        <f t="shared" si="7"/>
        <v>4.584004289253073E-4</v>
      </c>
      <c r="L21" s="5">
        <f t="shared" si="8"/>
        <v>4.0348152655064343E-10</v>
      </c>
      <c r="M21" s="6">
        <f t="shared" si="2"/>
        <v>3.6040573980844418E-6</v>
      </c>
      <c r="N21">
        <f t="shared" si="3"/>
        <v>2.3499999999999999E-4</v>
      </c>
      <c r="O21">
        <f t="shared" si="9"/>
        <v>0.33693796243597013</v>
      </c>
      <c r="P21">
        <f t="shared" si="10"/>
        <v>2.6590391720082427</v>
      </c>
      <c r="Q21">
        <f t="shared" si="11"/>
        <v>0.23424702980133494</v>
      </c>
      <c r="R21">
        <f t="shared" si="12"/>
        <v>0.23424702980133502</v>
      </c>
    </row>
    <row r="22" spans="1:18">
      <c r="A22" s="4" t="s">
        <v>27</v>
      </c>
      <c r="B22" s="5">
        <f>B25^2*B26+5*B25^3/6</f>
        <v>9.2903404468079806E-2</v>
      </c>
      <c r="C22" s="5"/>
      <c r="D22" s="6"/>
      <c r="F22">
        <f t="shared" si="4"/>
        <v>2.0000000000000004</v>
      </c>
      <c r="G22">
        <f t="shared" si="0"/>
        <v>321.79873705179284</v>
      </c>
      <c r="H22">
        <f t="shared" si="5"/>
        <v>3.3693796243597012</v>
      </c>
      <c r="I22" s="4">
        <f t="shared" si="1"/>
        <v>9.0999999999999993E-6</v>
      </c>
      <c r="J22" s="5">
        <f t="shared" si="6"/>
        <v>7.2957446808510193E-7</v>
      </c>
      <c r="K22" s="5">
        <f t="shared" si="7"/>
        <v>4.5931042892530732E-4</v>
      </c>
      <c r="L22" s="5">
        <f t="shared" si="8"/>
        <v>4.0588923084572524E-10</v>
      </c>
      <c r="M22" s="6">
        <f t="shared" si="2"/>
        <v>3.6183808907710633E-6</v>
      </c>
      <c r="N22">
        <f t="shared" si="3"/>
        <v>2.3499999999999999E-4</v>
      </c>
      <c r="O22">
        <f t="shared" si="9"/>
        <v>0.33693796243597013</v>
      </c>
      <c r="P22">
        <f t="shared" si="10"/>
        <v>2.6613561691666119</v>
      </c>
      <c r="Q22">
        <f t="shared" si="11"/>
        <v>0.2334829599801537</v>
      </c>
      <c r="R22">
        <f t="shared" si="12"/>
        <v>0.23348295998015381</v>
      </c>
    </row>
    <row r="23" spans="1:18">
      <c r="A23" s="4" t="s">
        <v>28</v>
      </c>
      <c r="B23" s="5">
        <f>6*B25*SQRT(2*B26^2+B25^2/4)+B25^2*SQRT(3)</f>
        <v>1.3539325048866169</v>
      </c>
      <c r="C23" s="5"/>
      <c r="D23" s="6"/>
      <c r="F23">
        <f t="shared" si="4"/>
        <v>2.1000000000000005</v>
      </c>
      <c r="G23">
        <f t="shared" si="0"/>
        <v>321.79873705179284</v>
      </c>
      <c r="H23">
        <f t="shared" si="5"/>
        <v>3.3693796243597012</v>
      </c>
      <c r="I23" s="4">
        <f t="shared" si="1"/>
        <v>9.0999999999999993E-6</v>
      </c>
      <c r="J23" s="5">
        <f t="shared" si="6"/>
        <v>7.2957446808510193E-7</v>
      </c>
      <c r="K23" s="5">
        <f t="shared" si="7"/>
        <v>4.6022042892530734E-4</v>
      </c>
      <c r="L23" s="5">
        <f t="shared" si="8"/>
        <v>4.0830649450374753E-10</v>
      </c>
      <c r="M23" s="6">
        <f t="shared" si="2"/>
        <v>3.6327327897432458E-6</v>
      </c>
      <c r="N23">
        <f t="shared" si="3"/>
        <v>2.3499999999999999E-4</v>
      </c>
      <c r="O23">
        <f t="shared" si="9"/>
        <v>0.33693796243597013</v>
      </c>
      <c r="P23">
        <f t="shared" si="10"/>
        <v>2.6636548042998109</v>
      </c>
      <c r="Q23">
        <f t="shared" si="11"/>
        <v>0.23272494535383406</v>
      </c>
      <c r="R23">
        <f t="shared" si="12"/>
        <v>0.23272494535383417</v>
      </c>
    </row>
    <row r="24" spans="1:18">
      <c r="A24" s="4" t="s">
        <v>29</v>
      </c>
      <c r="B24" s="5">
        <f>(3*B22/4/PI())^(1/3)</f>
        <v>0.28096205664032292</v>
      </c>
      <c r="C24" s="5"/>
      <c r="D24" s="6"/>
      <c r="F24">
        <f t="shared" si="4"/>
        <v>2.2000000000000006</v>
      </c>
      <c r="G24">
        <f t="shared" si="0"/>
        <v>321.79873705179284</v>
      </c>
      <c r="H24">
        <f t="shared" si="5"/>
        <v>3.3693796243597012</v>
      </c>
      <c r="I24" s="4">
        <f t="shared" si="1"/>
        <v>9.0999999999999993E-6</v>
      </c>
      <c r="J24" s="5">
        <f t="shared" si="6"/>
        <v>7.2957446808510193E-7</v>
      </c>
      <c r="K24" s="5">
        <f t="shared" si="7"/>
        <v>4.6113042892530735E-4</v>
      </c>
      <c r="L24" s="5">
        <f t="shared" si="8"/>
        <v>4.1073333646401513E-10</v>
      </c>
      <c r="M24" s="6">
        <f t="shared" si="2"/>
        <v>3.6471130950009889E-6</v>
      </c>
      <c r="N24">
        <f t="shared" si="3"/>
        <v>2.3499999999999999E-4</v>
      </c>
      <c r="O24">
        <f t="shared" si="9"/>
        <v>0.33693796243597013</v>
      </c>
      <c r="P24">
        <f t="shared" si="10"/>
        <v>2.6659352589452285</v>
      </c>
      <c r="Q24">
        <f t="shared" si="11"/>
        <v>0.2319729260572877</v>
      </c>
      <c r="R24">
        <f t="shared" si="12"/>
        <v>0.23197292605728781</v>
      </c>
    </row>
    <row r="25" spans="1:18">
      <c r="A25" s="4" t="s">
        <v>30</v>
      </c>
      <c r="B25" s="5">
        <f>TAN(B21)/(1+TAN(B21))</f>
        <v>0.38456590443721844</v>
      </c>
      <c r="C25" s="5"/>
      <c r="D25" s="6"/>
      <c r="F25">
        <f t="shared" si="4"/>
        <v>2.3000000000000007</v>
      </c>
      <c r="G25">
        <f t="shared" si="0"/>
        <v>321.79873705179284</v>
      </c>
      <c r="H25">
        <f t="shared" si="5"/>
        <v>3.3693796243597012</v>
      </c>
      <c r="I25" s="4">
        <f t="shared" si="1"/>
        <v>9.0999999999999993E-6</v>
      </c>
      <c r="J25" s="5">
        <f t="shared" si="6"/>
        <v>7.2957446808510193E-7</v>
      </c>
      <c r="K25" s="5">
        <f t="shared" si="7"/>
        <v>4.6204042892530737E-4</v>
      </c>
      <c r="L25" s="5">
        <f t="shared" si="8"/>
        <v>4.13169775665833E-10</v>
      </c>
      <c r="M25" s="6">
        <f t="shared" si="2"/>
        <v>3.6615218065442916E-6</v>
      </c>
      <c r="N25">
        <f t="shared" si="3"/>
        <v>2.3499999999999999E-4</v>
      </c>
      <c r="O25">
        <f t="shared" si="9"/>
        <v>0.33693796243597013</v>
      </c>
      <c r="P25">
        <f t="shared" si="10"/>
        <v>2.6681977124907656</v>
      </c>
      <c r="Q25">
        <f t="shared" si="11"/>
        <v>0.23122684293425694</v>
      </c>
      <c r="R25">
        <f t="shared" si="12"/>
        <v>0.23122684293425705</v>
      </c>
    </row>
    <row r="26" spans="1:18">
      <c r="A26" s="4" t="s">
        <v>31</v>
      </c>
      <c r="B26" s="5">
        <f>1/2/(1+TAN(B21))</f>
        <v>0.30771704778139081</v>
      </c>
      <c r="C26" s="5"/>
      <c r="D26" s="6"/>
      <c r="F26">
        <f t="shared" si="4"/>
        <v>2.4000000000000008</v>
      </c>
      <c r="G26">
        <f t="shared" si="0"/>
        <v>321.79873705179284</v>
      </c>
      <c r="H26">
        <f t="shared" si="5"/>
        <v>3.3693796243597012</v>
      </c>
      <c r="I26" s="4">
        <f t="shared" si="1"/>
        <v>9.0999999999999993E-6</v>
      </c>
      <c r="J26" s="5">
        <f t="shared" si="6"/>
        <v>7.2957446808510193E-7</v>
      </c>
      <c r="K26" s="5">
        <f t="shared" si="7"/>
        <v>4.6295042892530739E-4</v>
      </c>
      <c r="L26" s="5">
        <f t="shared" si="8"/>
        <v>4.1561583104850612E-10</v>
      </c>
      <c r="M26" s="6">
        <f t="shared" si="2"/>
        <v>3.6759589243731546E-6</v>
      </c>
      <c r="N26">
        <f t="shared" si="3"/>
        <v>2.3499999999999999E-4</v>
      </c>
      <c r="O26">
        <f t="shared" si="9"/>
        <v>0.33693796243597013</v>
      </c>
      <c r="P26">
        <f t="shared" si="10"/>
        <v>2.6704423422044674</v>
      </c>
      <c r="Q26">
        <f t="shared" si="11"/>
        <v>0.23048663752754237</v>
      </c>
      <c r="R26">
        <f t="shared" si="12"/>
        <v>0.23048663752754248</v>
      </c>
    </row>
    <row r="27" spans="1:18">
      <c r="A27" s="4" t="s">
        <v>33</v>
      </c>
      <c r="B27" s="5">
        <f>f2_*f3_/f1_</f>
        <v>4.0946148669484863</v>
      </c>
      <c r="C27" s="5"/>
      <c r="D27" s="6"/>
      <c r="F27">
        <f t="shared" si="4"/>
        <v>2.5000000000000009</v>
      </c>
      <c r="G27">
        <f t="shared" si="0"/>
        <v>321.79873705179284</v>
      </c>
      <c r="H27">
        <f t="shared" si="5"/>
        <v>3.3693796243597012</v>
      </c>
      <c r="I27" s="4">
        <f t="shared" si="1"/>
        <v>9.0999999999999993E-6</v>
      </c>
      <c r="J27" s="5">
        <f t="shared" si="6"/>
        <v>7.2957446808510193E-7</v>
      </c>
      <c r="K27" s="5">
        <f t="shared" si="7"/>
        <v>4.638604289253074E-4</v>
      </c>
      <c r="L27" s="5">
        <f t="shared" si="8"/>
        <v>4.1807152155133933E-10</v>
      </c>
      <c r="M27" s="6">
        <f t="shared" si="2"/>
        <v>3.6904244484875768E-6</v>
      </c>
      <c r="N27">
        <f t="shared" si="3"/>
        <v>2.3499999999999999E-4</v>
      </c>
      <c r="O27">
        <f t="shared" si="9"/>
        <v>0.33693796243597013</v>
      </c>
      <c r="P27">
        <f t="shared" si="10"/>
        <v>2.672669323263698</v>
      </c>
      <c r="Q27">
        <f t="shared" si="11"/>
        <v>0.22975225206938404</v>
      </c>
      <c r="R27">
        <f t="shared" si="12"/>
        <v>0.22975225206938416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321.79873705179284</v>
      </c>
      <c r="H28">
        <f t="shared" si="5"/>
        <v>3.3693796243597012</v>
      </c>
      <c r="I28" s="4">
        <f t="shared" si="1"/>
        <v>9.0999999999999993E-6</v>
      </c>
      <c r="J28" s="5">
        <f t="shared" ref="J28:J82" si="14">Glob(H28,N28,Dl,Co,kpart)</f>
        <v>7.2957446808510193E-7</v>
      </c>
      <c r="K28" s="5">
        <f t="shared" ref="K28:K82" si="15">I27*dt+K27</f>
        <v>4.6477042892530742E-4</v>
      </c>
      <c r="L28" s="5">
        <f t="shared" si="8"/>
        <v>4.2053686611363762E-10</v>
      </c>
      <c r="M28" s="6">
        <f t="shared" si="2"/>
        <v>3.7049183788875599E-6</v>
      </c>
      <c r="N28">
        <f t="shared" si="3"/>
        <v>2.3499999999999999E-4</v>
      </c>
      <c r="O28">
        <f t="shared" ref="O28:O82" si="16">O27+(kpart*H27-O27)/L27/R27*(L27*(R28-R27)+R27*MAX(I27,J27)*M27*dt)</f>
        <v>0.33693796243597013</v>
      </c>
      <c r="P28">
        <f t="shared" si="10"/>
        <v>2.6748788287838434</v>
      </c>
      <c r="Q28">
        <f t="shared" si="11"/>
        <v>0.22902362947199376</v>
      </c>
      <c r="R28">
        <f t="shared" si="12"/>
        <v>0.22902362947199387</v>
      </c>
    </row>
    <row r="29" spans="1:18">
      <c r="A29" s="1" t="s">
        <v>7</v>
      </c>
      <c r="B29" s="13">
        <v>9.0999999999999993E-6</v>
      </c>
      <c r="C29" s="2"/>
      <c r="D29" s="3"/>
      <c r="F29">
        <f t="shared" si="13"/>
        <v>2.7000000000000011</v>
      </c>
      <c r="G29">
        <f t="shared" si="0"/>
        <v>321.79873705179284</v>
      </c>
      <c r="H29">
        <f t="shared" si="5"/>
        <v>3.3693796243597012</v>
      </c>
      <c r="I29" s="4">
        <f t="shared" si="1"/>
        <v>9.0999999999999993E-6</v>
      </c>
      <c r="J29" s="5">
        <f t="shared" si="14"/>
        <v>7.2957446808510193E-7</v>
      </c>
      <c r="K29" s="5">
        <f t="shared" si="15"/>
        <v>4.6568042892530744E-4</v>
      </c>
      <c r="L29" s="5">
        <f t="shared" si="8"/>
        <v>4.23011883674706E-10</v>
      </c>
      <c r="M29" s="6">
        <f t="shared" si="2"/>
        <v>3.7194407155731028E-6</v>
      </c>
      <c r="N29">
        <f t="shared" si="3"/>
        <v>2.3499999999999999E-4</v>
      </c>
      <c r="O29">
        <f t="shared" si="16"/>
        <v>0.33693796243597013</v>
      </c>
      <c r="P29">
        <f t="shared" si="10"/>
        <v>2.6770710298465774</v>
      </c>
      <c r="Q29">
        <f t="shared" si="11"/>
        <v>0.22830071331823551</v>
      </c>
      <c r="R29">
        <f t="shared" si="12"/>
        <v>0.22830071331823562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321.79873705179284</v>
      </c>
      <c r="H30">
        <f t="shared" si="5"/>
        <v>3.3693796243597012</v>
      </c>
      <c r="I30" s="4">
        <f t="shared" si="1"/>
        <v>9.0999999999999993E-6</v>
      </c>
      <c r="J30" s="5">
        <f t="shared" si="14"/>
        <v>7.2957446808510193E-7</v>
      </c>
      <c r="K30" s="5">
        <f t="shared" si="15"/>
        <v>4.6659042892530745E-4</v>
      </c>
      <c r="L30" s="5">
        <f t="shared" si="8"/>
        <v>4.2549659317384924E-10</v>
      </c>
      <c r="M30" s="6">
        <f t="shared" si="2"/>
        <v>3.7339914585442046E-6</v>
      </c>
      <c r="N30">
        <f t="shared" si="3"/>
        <v>2.3499999999999999E-4</v>
      </c>
      <c r="O30">
        <f t="shared" si="16"/>
        <v>0.33693796243597013</v>
      </c>
      <c r="P30">
        <f t="shared" si="10"/>
        <v>2.6792460955276796</v>
      </c>
      <c r="Q30">
        <f t="shared" si="11"/>
        <v>0.22758344785245174</v>
      </c>
      <c r="R30">
        <f t="shared" si="12"/>
        <v>0.22758344785245185</v>
      </c>
    </row>
    <row r="31" spans="1:18">
      <c r="F31">
        <f t="shared" si="13"/>
        <v>2.9000000000000012</v>
      </c>
      <c r="G31">
        <f t="shared" si="0"/>
        <v>321.79873705179284</v>
      </c>
      <c r="H31">
        <f t="shared" si="5"/>
        <v>3.3693796243597012</v>
      </c>
      <c r="I31" s="4">
        <f t="shared" si="1"/>
        <v>9.0999999999999993E-6</v>
      </c>
      <c r="J31" s="5">
        <f t="shared" si="14"/>
        <v>7.2957446808510193E-7</v>
      </c>
      <c r="K31" s="5">
        <f t="shared" si="15"/>
        <v>4.6750042892530747E-4</v>
      </c>
      <c r="L31" s="5">
        <f t="shared" si="8"/>
        <v>4.2799101355037255E-10</v>
      </c>
      <c r="M31" s="6">
        <f t="shared" si="2"/>
        <v>3.7485706078008686E-6</v>
      </c>
      <c r="N31">
        <f t="shared" si="3"/>
        <v>2.3499999999999999E-4</v>
      </c>
      <c r="O31">
        <f t="shared" si="16"/>
        <v>0.33693796243597013</v>
      </c>
      <c r="P31">
        <f t="shared" si="10"/>
        <v>2.6814041929244179</v>
      </c>
      <c r="Q31">
        <f t="shared" si="11"/>
        <v>0.22687177797143268</v>
      </c>
      <c r="R31">
        <f t="shared" si="12"/>
        <v>0.22687177797143279</v>
      </c>
    </row>
    <row r="32" spans="1:18">
      <c r="F32">
        <f t="shared" si="13"/>
        <v>3.0000000000000013</v>
      </c>
      <c r="G32">
        <f t="shared" si="0"/>
        <v>321.79873705179284</v>
      </c>
      <c r="H32">
        <f t="shared" si="5"/>
        <v>3.3693796243597012</v>
      </c>
      <c r="I32" s="4">
        <f t="shared" si="1"/>
        <v>9.0999999999999993E-6</v>
      </c>
      <c r="J32" s="5">
        <f t="shared" si="14"/>
        <v>7.2957446808510193E-7</v>
      </c>
      <c r="K32" s="5">
        <f t="shared" si="15"/>
        <v>4.6841042892530749E-4</v>
      </c>
      <c r="L32" s="5">
        <f t="shared" si="8"/>
        <v>4.3049516374358061E-10</v>
      </c>
      <c r="M32" s="6">
        <f t="shared" si="2"/>
        <v>3.763178163343091E-6</v>
      </c>
      <c r="N32">
        <f t="shared" si="3"/>
        <v>2.3499999999999999E-4</v>
      </c>
      <c r="O32">
        <f t="shared" si="16"/>
        <v>0.33693796243597013</v>
      </c>
      <c r="P32">
        <f t="shared" si="10"/>
        <v>2.6835454871825104</v>
      </c>
      <c r="Q32">
        <f t="shared" si="11"/>
        <v>0.22616564921552632</v>
      </c>
      <c r="R32">
        <f t="shared" si="12"/>
        <v>0.22616564921552643</v>
      </c>
    </row>
    <row r="33" spans="1:18">
      <c r="F33">
        <f t="shared" si="13"/>
        <v>3.1000000000000014</v>
      </c>
      <c r="G33">
        <f t="shared" si="0"/>
        <v>321.79873705179284</v>
      </c>
      <c r="H33">
        <f t="shared" si="5"/>
        <v>3.3693796243597012</v>
      </c>
      <c r="I33" s="4">
        <f t="shared" si="1"/>
        <v>9.0999999999999993E-6</v>
      </c>
      <c r="J33" s="5">
        <f t="shared" si="14"/>
        <v>7.2957446808510193E-7</v>
      </c>
      <c r="K33" s="5">
        <f t="shared" si="15"/>
        <v>4.693204289253075E-4</v>
      </c>
      <c r="L33" s="5">
        <f t="shared" si="8"/>
        <v>4.3300906269277847E-10</v>
      </c>
      <c r="M33" s="6">
        <f t="shared" si="2"/>
        <v>3.777814125170874E-6</v>
      </c>
      <c r="N33">
        <f t="shared" si="3"/>
        <v>2.3499999999999999E-4</v>
      </c>
      <c r="O33">
        <f t="shared" si="16"/>
        <v>0.33693796243597013</v>
      </c>
      <c r="P33">
        <f t="shared" si="10"/>
        <v>2.6856701415226638</v>
      </c>
      <c r="Q33">
        <f t="shared" si="11"/>
        <v>0.22546500775988651</v>
      </c>
      <c r="R33">
        <f t="shared" si="12"/>
        <v>0.22546500775988662</v>
      </c>
    </row>
    <row r="34" spans="1:18">
      <c r="F34">
        <f t="shared" si="13"/>
        <v>3.2000000000000015</v>
      </c>
      <c r="G34">
        <f t="shared" si="0"/>
        <v>321.79873705179284</v>
      </c>
      <c r="H34">
        <f t="shared" si="5"/>
        <v>3.3693796243597012</v>
      </c>
      <c r="I34" s="4">
        <f t="shared" si="1"/>
        <v>9.0999999999999993E-6</v>
      </c>
      <c r="J34" s="5">
        <f t="shared" si="14"/>
        <v>7.2957446808510193E-7</v>
      </c>
      <c r="K34" s="5">
        <f t="shared" si="15"/>
        <v>4.7023042892530752E-4</v>
      </c>
      <c r="L34" s="5">
        <f t="shared" si="8"/>
        <v>4.3553272933727112E-10</v>
      </c>
      <c r="M34" s="6">
        <f t="shared" si="2"/>
        <v>3.7924784932842176E-6</v>
      </c>
      <c r="N34">
        <f t="shared" si="3"/>
        <v>2.3499999999999999E-4</v>
      </c>
      <c r="O34">
        <f t="shared" si="16"/>
        <v>0.33693796243597013</v>
      </c>
      <c r="P34">
        <f t="shared" si="10"/>
        <v>2.6877783172666989</v>
      </c>
      <c r="Q34">
        <f t="shared" si="11"/>
        <v>0.22476980040585692</v>
      </c>
      <c r="R34">
        <f t="shared" si="12"/>
        <v>0.22476980040585701</v>
      </c>
    </row>
    <row r="35" spans="1:18">
      <c r="F35">
        <f t="shared" si="13"/>
        <v>3.3000000000000016</v>
      </c>
      <c r="G35">
        <f t="shared" si="0"/>
        <v>321.79873705179284</v>
      </c>
      <c r="H35">
        <f t="shared" si="5"/>
        <v>3.3693796243597012</v>
      </c>
      <c r="I35" s="4">
        <f t="shared" si="1"/>
        <v>9.0999999999999993E-6</v>
      </c>
      <c r="J35" s="5">
        <f t="shared" si="14"/>
        <v>7.2957446808510193E-7</v>
      </c>
      <c r="K35" s="5">
        <f t="shared" si="15"/>
        <v>4.7114042892530754E-4</v>
      </c>
      <c r="L35" s="5">
        <f t="shared" si="8"/>
        <v>4.3806618261636334E-10</v>
      </c>
      <c r="M35" s="6">
        <f t="shared" si="2"/>
        <v>3.80717126768312E-6</v>
      </c>
      <c r="N35">
        <f t="shared" si="3"/>
        <v>2.3499999999999999E-4</v>
      </c>
      <c r="O35">
        <f t="shared" si="16"/>
        <v>0.33693796243597013</v>
      </c>
      <c r="P35">
        <f t="shared" si="10"/>
        <v>2.6898701738632771</v>
      </c>
      <c r="Q35">
        <f t="shared" si="11"/>
        <v>0.22407997457248829</v>
      </c>
      <c r="R35">
        <f t="shared" si="12"/>
        <v>0.22407997457248835</v>
      </c>
    </row>
    <row r="36" spans="1:18">
      <c r="F36">
        <f t="shared" si="13"/>
        <v>3.4000000000000017</v>
      </c>
      <c r="G36">
        <f t="shared" si="0"/>
        <v>321.79873705179284</v>
      </c>
      <c r="H36">
        <f t="shared" si="5"/>
        <v>3.3693796243597012</v>
      </c>
      <c r="I36" s="4">
        <f t="shared" si="1"/>
        <v>9.0999999999999993E-6</v>
      </c>
      <c r="J36" s="5">
        <f t="shared" si="14"/>
        <v>7.2957446808510193E-7</v>
      </c>
      <c r="K36" s="5">
        <f t="shared" si="15"/>
        <v>4.7205042892530755E-4</v>
      </c>
      <c r="L36" s="5">
        <f t="shared" si="8"/>
        <v>4.4060944146936024E-10</v>
      </c>
      <c r="M36" s="6">
        <f t="shared" si="2"/>
        <v>3.821892448367583E-6</v>
      </c>
      <c r="N36">
        <f t="shared" si="3"/>
        <v>2.3499999999999999E-4</v>
      </c>
      <c r="O36">
        <f t="shared" si="16"/>
        <v>0.33693796243597013</v>
      </c>
      <c r="P36">
        <f t="shared" si="10"/>
        <v>2.691945868913225</v>
      </c>
      <c r="Q36">
        <f t="shared" si="11"/>
        <v>0.22339547828818676</v>
      </c>
      <c r="R36">
        <f t="shared" si="12"/>
        <v>0.22339547828818682</v>
      </c>
    </row>
    <row r="37" spans="1:18">
      <c r="F37">
        <f t="shared" si="13"/>
        <v>3.5000000000000018</v>
      </c>
      <c r="G37">
        <f t="shared" si="0"/>
        <v>321.79873705179284</v>
      </c>
      <c r="H37">
        <f t="shared" si="5"/>
        <v>3.3693796243597012</v>
      </c>
      <c r="I37" s="4">
        <f t="shared" si="1"/>
        <v>9.0999999999999993E-6</v>
      </c>
      <c r="J37" s="5">
        <f t="shared" si="14"/>
        <v>7.2957446808510193E-7</v>
      </c>
      <c r="K37" s="5">
        <f t="shared" si="15"/>
        <v>4.7296042892530757E-4</v>
      </c>
      <c r="L37" s="5">
        <f t="shared" si="8"/>
        <v>4.4316252483556665E-10</v>
      </c>
      <c r="M37" s="6">
        <f t="shared" si="2"/>
        <v>3.8366420353376061E-6</v>
      </c>
      <c r="N37">
        <f t="shared" si="3"/>
        <v>2.3499999999999999E-4</v>
      </c>
      <c r="O37">
        <f t="shared" si="16"/>
        <v>0.33693796243597013</v>
      </c>
      <c r="P37">
        <f t="shared" si="10"/>
        <v>2.6940055581944695</v>
      </c>
      <c r="Q37">
        <f t="shared" si="11"/>
        <v>0.22271626018249113</v>
      </c>
      <c r="R37">
        <f t="shared" si="12"/>
        <v>0.22271626018249119</v>
      </c>
    </row>
    <row r="38" spans="1:18">
      <c r="F38">
        <f t="shared" si="13"/>
        <v>3.6000000000000019</v>
      </c>
      <c r="G38">
        <f t="shared" si="0"/>
        <v>321.79873705179284</v>
      </c>
      <c r="H38">
        <f t="shared" si="5"/>
        <v>3.3693796243597012</v>
      </c>
      <c r="I38" s="4">
        <f t="shared" si="1"/>
        <v>9.0999999999999993E-6</v>
      </c>
      <c r="J38" s="5">
        <f t="shared" si="14"/>
        <v>7.2957446808510193E-7</v>
      </c>
      <c r="K38" s="5">
        <f t="shared" si="15"/>
        <v>4.7387042892530759E-4</v>
      </c>
      <c r="L38" s="5">
        <f t="shared" si="8"/>
        <v>4.4572545165428762E-10</v>
      </c>
      <c r="M38" s="6">
        <f t="shared" si="2"/>
        <v>3.8514200285931885E-6</v>
      </c>
      <c r="N38">
        <f t="shared" si="3"/>
        <v>2.3499999999999999E-4</v>
      </c>
      <c r="O38">
        <f t="shared" si="16"/>
        <v>0.33693796243597013</v>
      </c>
      <c r="P38">
        <f t="shared" si="10"/>
        <v>2.6960493956865887</v>
      </c>
      <c r="Q38">
        <f t="shared" si="11"/>
        <v>0.22204226947797651</v>
      </c>
      <c r="R38">
        <f t="shared" si="12"/>
        <v>0.22204226947797656</v>
      </c>
    </row>
    <row r="39" spans="1:18">
      <c r="F39">
        <f t="shared" si="13"/>
        <v>3.700000000000002</v>
      </c>
      <c r="G39">
        <f t="shared" si="0"/>
        <v>321.79873705179284</v>
      </c>
      <c r="H39">
        <f t="shared" si="5"/>
        <v>3.3693796243597012</v>
      </c>
      <c r="I39" s="4">
        <f t="shared" si="1"/>
        <v>9.0999999999999993E-6</v>
      </c>
      <c r="J39" s="5">
        <f t="shared" si="14"/>
        <v>7.2957446808510193E-7</v>
      </c>
      <c r="K39" s="5">
        <f t="shared" si="15"/>
        <v>4.747804289253076E-4</v>
      </c>
      <c r="L39" s="5">
        <f t="shared" si="8"/>
        <v>4.4829824086482794E-10</v>
      </c>
      <c r="M39" s="6">
        <f t="shared" si="2"/>
        <v>3.8662264281343319E-6</v>
      </c>
      <c r="N39">
        <f t="shared" si="3"/>
        <v>2.3499999999999999E-4</v>
      </c>
      <c r="O39">
        <f t="shared" si="16"/>
        <v>0.33693796243597013</v>
      </c>
      <c r="P39">
        <f t="shared" si="10"/>
        <v>2.6980775335949887</v>
      </c>
      <c r="Q39">
        <f t="shared" si="11"/>
        <v>0.22137345598228242</v>
      </c>
      <c r="R39">
        <f t="shared" si="12"/>
        <v>0.22137345598228247</v>
      </c>
    </row>
    <row r="40" spans="1:18">
      <c r="F40">
        <f t="shared" si="13"/>
        <v>3.800000000000002</v>
      </c>
      <c r="G40">
        <f t="shared" si="0"/>
        <v>321.79873705179284</v>
      </c>
      <c r="H40">
        <f t="shared" si="5"/>
        <v>3.3693796243597012</v>
      </c>
      <c r="I40" s="4">
        <f t="shared" si="1"/>
        <v>9.0999999999999993E-6</v>
      </c>
      <c r="J40" s="5">
        <f t="shared" si="14"/>
        <v>7.2957446808510193E-7</v>
      </c>
      <c r="K40" s="5">
        <f t="shared" si="15"/>
        <v>4.7569042892530762E-4</v>
      </c>
      <c r="L40" s="5">
        <f t="shared" si="8"/>
        <v>4.508809114064928E-10</v>
      </c>
      <c r="M40" s="6">
        <f t="shared" si="2"/>
        <v>3.8810612339610354E-6</v>
      </c>
      <c r="N40">
        <f t="shared" si="3"/>
        <v>2.3499999999999999E-4</v>
      </c>
      <c r="O40">
        <f t="shared" si="16"/>
        <v>0.33693796243597013</v>
      </c>
      <c r="P40">
        <f t="shared" si="10"/>
        <v>2.7000901223747031</v>
      </c>
      <c r="Q40">
        <f t="shared" si="11"/>
        <v>0.22070977008026324</v>
      </c>
      <c r="R40">
        <f t="shared" si="12"/>
        <v>0.2207097700802633</v>
      </c>
    </row>
    <row r="41" spans="1:18">
      <c r="F41">
        <f t="shared" si="13"/>
        <v>3.9000000000000021</v>
      </c>
      <c r="G41">
        <f t="shared" si="0"/>
        <v>321.79873705179284</v>
      </c>
      <c r="H41">
        <f t="shared" si="5"/>
        <v>3.3693796243597012</v>
      </c>
      <c r="I41" s="4">
        <f t="shared" si="1"/>
        <v>9.0999999999999993E-6</v>
      </c>
      <c r="J41" s="5">
        <f t="shared" si="14"/>
        <v>7.2957446808510193E-7</v>
      </c>
      <c r="K41" s="5">
        <f t="shared" si="15"/>
        <v>4.7660042892530764E-4</v>
      </c>
      <c r="L41" s="5">
        <f t="shared" si="8"/>
        <v>4.5347348221858684E-10</v>
      </c>
      <c r="M41" s="6">
        <f t="shared" si="2"/>
        <v>3.8959244460732991E-6</v>
      </c>
      <c r="N41">
        <f t="shared" si="3"/>
        <v>2.3499999999999999E-4</v>
      </c>
      <c r="O41">
        <f t="shared" si="16"/>
        <v>0.33693796243597013</v>
      </c>
      <c r="P41">
        <f t="shared" si="10"/>
        <v>2.7020873107538361</v>
      </c>
      <c r="Q41">
        <f t="shared" si="11"/>
        <v>0.2200511627262586</v>
      </c>
      <c r="R41">
        <f t="shared" si="12"/>
        <v>0.22005116272625866</v>
      </c>
    </row>
    <row r="42" spans="1:18">
      <c r="F42">
        <f t="shared" si="13"/>
        <v>4.0000000000000018</v>
      </c>
      <c r="G42">
        <f t="shared" si="0"/>
        <v>321.79873705179284</v>
      </c>
      <c r="H42">
        <f t="shared" si="5"/>
        <v>3.3693796243597012</v>
      </c>
      <c r="I42" s="4">
        <f t="shared" si="1"/>
        <v>9.0999999999999993E-6</v>
      </c>
      <c r="J42" s="5">
        <f t="shared" si="14"/>
        <v>7.2957446808510193E-7</v>
      </c>
      <c r="K42" s="5">
        <f t="shared" si="15"/>
        <v>4.7751042892530765E-4</v>
      </c>
      <c r="L42" s="5">
        <f t="shared" si="8"/>
        <v>4.5607597224041515E-10</v>
      </c>
      <c r="M42" s="6">
        <f t="shared" si="2"/>
        <v>3.910816064471122E-6</v>
      </c>
      <c r="N42">
        <f t="shared" si="3"/>
        <v>2.3499999999999999E-4</v>
      </c>
      <c r="O42">
        <f t="shared" si="16"/>
        <v>0.33693796243597013</v>
      </c>
      <c r="P42">
        <f t="shared" si="10"/>
        <v>2.7040692457566418</v>
      </c>
      <c r="Q42">
        <f t="shared" si="11"/>
        <v>0.21939758543648194</v>
      </c>
      <c r="R42">
        <f t="shared" si="12"/>
        <v>0.219397585436482</v>
      </c>
    </row>
    <row r="43" spans="1:18">
      <c r="F43">
        <f t="shared" si="13"/>
        <v>4.1000000000000014</v>
      </c>
      <c r="G43">
        <f t="shared" si="0"/>
        <v>321.79873705179284</v>
      </c>
      <c r="H43">
        <f t="shared" si="5"/>
        <v>3.3693796243597012</v>
      </c>
      <c r="I43" s="4">
        <f t="shared" si="1"/>
        <v>9.0999999999999993E-6</v>
      </c>
      <c r="J43" s="5">
        <f t="shared" si="14"/>
        <v>7.2957446808510193E-7</v>
      </c>
      <c r="K43" s="5">
        <f t="shared" si="15"/>
        <v>4.7842042892530767E-4</v>
      </c>
      <c r="L43" s="5">
        <f t="shared" si="8"/>
        <v>4.5868840041128268E-10</v>
      </c>
      <c r="M43" s="6">
        <f t="shared" si="2"/>
        <v>3.9257360891545051E-6</v>
      </c>
      <c r="N43">
        <f t="shared" si="3"/>
        <v>2.3499999999999999E-4</v>
      </c>
      <c r="O43">
        <f t="shared" si="16"/>
        <v>0.33693796243597013</v>
      </c>
      <c r="P43">
        <f t="shared" si="10"/>
        <v>2.7060360727262549</v>
      </c>
      <c r="Q43">
        <f t="shared" si="11"/>
        <v>0.21874899028152514</v>
      </c>
      <c r="R43">
        <f t="shared" si="12"/>
        <v>0.21874899028152517</v>
      </c>
    </row>
    <row r="44" spans="1:18">
      <c r="F44">
        <f t="shared" si="13"/>
        <v>4.2000000000000011</v>
      </c>
      <c r="G44">
        <f t="shared" si="0"/>
        <v>321.79873705179284</v>
      </c>
      <c r="H44">
        <f t="shared" si="5"/>
        <v>3.3693796243597012</v>
      </c>
      <c r="I44" s="4">
        <f t="shared" si="1"/>
        <v>9.0999999999999993E-6</v>
      </c>
      <c r="J44" s="5">
        <f t="shared" si="14"/>
        <v>7.2957446808510193E-7</v>
      </c>
      <c r="K44" s="5">
        <f t="shared" si="15"/>
        <v>4.7933042892530769E-4</v>
      </c>
      <c r="L44" s="5">
        <f t="shared" si="8"/>
        <v>4.6131078567049442E-10</v>
      </c>
      <c r="M44" s="6">
        <f t="shared" si="2"/>
        <v>3.9406845201234491E-6</v>
      </c>
      <c r="N44">
        <f t="shared" si="3"/>
        <v>2.3499999999999999E-4</v>
      </c>
      <c r="O44">
        <f t="shared" si="16"/>
        <v>0.33693796243597013</v>
      </c>
      <c r="P44">
        <f t="shared" si="10"/>
        <v>2.7079879353470724</v>
      </c>
      <c r="Q44">
        <f t="shared" si="11"/>
        <v>0.2181053298789771</v>
      </c>
      <c r="R44">
        <f t="shared" si="12"/>
        <v>0.21810532987897713</v>
      </c>
    </row>
    <row r="45" spans="1:18">
      <c r="F45">
        <f t="shared" si="13"/>
        <v>4.3000000000000007</v>
      </c>
      <c r="G45">
        <f t="shared" si="0"/>
        <v>321.79873705179284</v>
      </c>
      <c r="H45">
        <f t="shared" si="5"/>
        <v>3.3693796243597012</v>
      </c>
      <c r="I45" s="4">
        <f t="shared" si="1"/>
        <v>9.0999999999999993E-6</v>
      </c>
      <c r="J45" s="5">
        <f t="shared" si="14"/>
        <v>7.2957446808510193E-7</v>
      </c>
      <c r="K45" s="5">
        <f t="shared" si="15"/>
        <v>4.802404289253077E-4</v>
      </c>
      <c r="L45" s="5">
        <f t="shared" si="8"/>
        <v>4.6394314695735511E-10</v>
      </c>
      <c r="M45" s="6">
        <f t="shared" si="2"/>
        <v>3.9556613573779524E-6</v>
      </c>
      <c r="N45">
        <f t="shared" si="3"/>
        <v>2.3499999999999999E-4</v>
      </c>
      <c r="O45">
        <f t="shared" si="16"/>
        <v>0.33693796243597013</v>
      </c>
      <c r="P45">
        <f t="shared" si="10"/>
        <v>2.709924975666798</v>
      </c>
      <c r="Q45">
        <f t="shared" si="11"/>
        <v>0.21746655738615456</v>
      </c>
      <c r="R45">
        <f t="shared" si="12"/>
        <v>0.21746655738615459</v>
      </c>
    </row>
    <row r="46" spans="1:18">
      <c r="A46">
        <v>1</v>
      </c>
      <c r="F46">
        <f t="shared" si="13"/>
        <v>4.4000000000000004</v>
      </c>
      <c r="G46">
        <f t="shared" si="0"/>
        <v>321.79873705179284</v>
      </c>
      <c r="H46">
        <f t="shared" si="5"/>
        <v>3.3693796243597012</v>
      </c>
      <c r="I46" s="4">
        <f t="shared" si="1"/>
        <v>9.0999999999999993E-6</v>
      </c>
      <c r="J46" s="5">
        <f t="shared" si="14"/>
        <v>7.2957446808510193E-7</v>
      </c>
      <c r="K46" s="5">
        <f t="shared" si="15"/>
        <v>4.8115042892530772E-4</v>
      </c>
      <c r="L46" s="5">
        <f t="shared" si="8"/>
        <v>4.6658550321116989E-10</v>
      </c>
      <c r="M46" s="6">
        <f t="shared" si="2"/>
        <v>3.9706666009180159E-6</v>
      </c>
      <c r="N46">
        <f t="shared" si="3"/>
        <v>2.3499999999999999E-4</v>
      </c>
      <c r="O46">
        <f t="shared" si="16"/>
        <v>0.33693796243597013</v>
      </c>
      <c r="P46">
        <f t="shared" si="10"/>
        <v>2.7118473341181533</v>
      </c>
      <c r="Q46">
        <f t="shared" si="11"/>
        <v>0.21683262649294302</v>
      </c>
      <c r="R46">
        <f t="shared" si="12"/>
        <v>0.21683262649294305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321.79873705179284</v>
      </c>
      <c r="H47">
        <f t="shared" si="5"/>
        <v>3.3693796243597012</v>
      </c>
      <c r="I47" s="4">
        <f t="shared" si="1"/>
        <v>9.0999999999999993E-6</v>
      </c>
      <c r="J47" s="5">
        <f t="shared" si="14"/>
        <v>7.2957446808510193E-7</v>
      </c>
      <c r="K47" s="5">
        <f t="shared" si="15"/>
        <v>4.8206042892530774E-4</v>
      </c>
      <c r="L47" s="5">
        <f t="shared" si="8"/>
        <v>4.692378733712435E-10</v>
      </c>
      <c r="M47" s="6">
        <f t="shared" si="2"/>
        <v>3.9857002507436387E-6</v>
      </c>
      <c r="N47">
        <f t="shared" si="3"/>
        <v>2.3499999999999999E-4</v>
      </c>
      <c r="O47">
        <f t="shared" si="16"/>
        <v>0.33693796243597013</v>
      </c>
      <c r="P47">
        <f t="shared" si="10"/>
        <v>2.7137551495402557</v>
      </c>
      <c r="Q47">
        <f t="shared" si="11"/>
        <v>0.21620349141474601</v>
      </c>
      <c r="R47">
        <f t="shared" si="12"/>
        <v>0.21620349141474604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321.79873705179284</v>
      </c>
      <c r="H48">
        <f t="shared" si="5"/>
        <v>3.3693796243597012</v>
      </c>
      <c r="I48" s="4">
        <f t="shared" si="1"/>
        <v>9.0999999999999993E-6</v>
      </c>
      <c r="J48" s="5">
        <f t="shared" si="14"/>
        <v>7.2957446808510193E-7</v>
      </c>
      <c r="K48" s="5">
        <f t="shared" si="15"/>
        <v>4.8297042892530775E-4</v>
      </c>
      <c r="L48" s="5">
        <f t="shared" si="8"/>
        <v>4.7190027637688119E-10</v>
      </c>
      <c r="M48" s="6">
        <f t="shared" si="2"/>
        <v>4.0007623068548224E-6</v>
      </c>
      <c r="N48">
        <f t="shared" si="3"/>
        <v>2.3499999999999999E-4</v>
      </c>
      <c r="O48">
        <f t="shared" si="16"/>
        <v>0.33693796243597013</v>
      </c>
      <c r="P48">
        <f t="shared" si="10"/>
        <v>2.715648559199678</v>
      </c>
      <c r="Q48">
        <f t="shared" si="11"/>
        <v>0.21557910688554086</v>
      </c>
      <c r="R48">
        <f t="shared" si="12"/>
        <v>0.21557910688554088</v>
      </c>
    </row>
    <row r="49" spans="6:18">
      <c r="F49">
        <f t="shared" si="13"/>
        <v>4.6999999999999993</v>
      </c>
      <c r="G49">
        <f t="shared" si="0"/>
        <v>321.79873705179284</v>
      </c>
      <c r="H49">
        <f t="shared" si="5"/>
        <v>3.3693796243597012</v>
      </c>
      <c r="I49" s="4">
        <f t="shared" si="1"/>
        <v>9.0999999999999993E-6</v>
      </c>
      <c r="J49" s="5">
        <f t="shared" si="14"/>
        <v>7.2957446808510193E-7</v>
      </c>
      <c r="K49" s="5">
        <f t="shared" si="15"/>
        <v>4.8388042892530777E-4</v>
      </c>
      <c r="L49" s="5">
        <f t="shared" si="8"/>
        <v>4.745727311673877E-10</v>
      </c>
      <c r="M49" s="6">
        <f t="shared" si="2"/>
        <v>4.0158527692515663E-6</v>
      </c>
      <c r="N49">
        <f t="shared" si="3"/>
        <v>2.3499999999999999E-4</v>
      </c>
      <c r="O49">
        <f t="shared" si="16"/>
        <v>0.33693796243597013</v>
      </c>
      <c r="P49">
        <f t="shared" si="10"/>
        <v>2.7175276988111894</v>
      </c>
      <c r="Q49">
        <f t="shared" si="11"/>
        <v>0.21495942815103905</v>
      </c>
      <c r="R49">
        <f t="shared" si="12"/>
        <v>0.21495942815103905</v>
      </c>
    </row>
    <row r="50" spans="6:18">
      <c r="F50">
        <f t="shared" si="13"/>
        <v>4.7999999999999989</v>
      </c>
      <c r="G50">
        <f t="shared" si="0"/>
        <v>321.79873705179284</v>
      </c>
      <c r="H50">
        <f t="shared" si="5"/>
        <v>3.3693796243597012</v>
      </c>
      <c r="I50" s="4">
        <f t="shared" si="1"/>
        <v>9.0999999999999993E-6</v>
      </c>
      <c r="J50" s="5">
        <f t="shared" si="14"/>
        <v>7.2957446808510193E-7</v>
      </c>
      <c r="K50" s="5">
        <f t="shared" si="15"/>
        <v>4.8479042892530779E-4</v>
      </c>
      <c r="L50" s="5">
        <f t="shared" si="8"/>
        <v>4.7725525668206787E-10</v>
      </c>
      <c r="M50" s="6">
        <f t="shared" si="2"/>
        <v>4.0309716379338694E-6</v>
      </c>
      <c r="N50">
        <f t="shared" si="3"/>
        <v>2.3499999999999999E-4</v>
      </c>
      <c r="O50">
        <f t="shared" si="16"/>
        <v>0.33693796243597013</v>
      </c>
      <c r="P50">
        <f t="shared" si="10"/>
        <v>2.7193927025581837</v>
      </c>
      <c r="Q50">
        <f t="shared" si="11"/>
        <v>0.21434441096194959</v>
      </c>
      <c r="R50">
        <f t="shared" si="12"/>
        <v>0.21434441096194959</v>
      </c>
    </row>
    <row r="51" spans="6:18">
      <c r="F51">
        <f t="shared" si="13"/>
        <v>4.8999999999999986</v>
      </c>
      <c r="G51">
        <f t="shared" si="0"/>
        <v>321.79873705179284</v>
      </c>
      <c r="H51">
        <f t="shared" si="5"/>
        <v>3.3693796243597012</v>
      </c>
      <c r="I51" s="4">
        <f t="shared" si="1"/>
        <v>9.0999999999999993E-6</v>
      </c>
      <c r="J51" s="5">
        <f t="shared" si="14"/>
        <v>7.2957446808510193E-7</v>
      </c>
      <c r="K51" s="5">
        <f t="shared" si="15"/>
        <v>4.857004289253078E-4</v>
      </c>
      <c r="L51" s="5">
        <f t="shared" si="8"/>
        <v>4.7994787186022684E-10</v>
      </c>
      <c r="M51" s="6">
        <f t="shared" si="2"/>
        <v>4.0461189129017327E-6</v>
      </c>
      <c r="N51">
        <f t="shared" si="3"/>
        <v>2.3499999999999999E-4</v>
      </c>
      <c r="O51">
        <f t="shared" si="16"/>
        <v>0.33693796243597013</v>
      </c>
      <c r="P51">
        <f t="shared" si="10"/>
        <v>2.7212437031128003</v>
      </c>
      <c r="Q51">
        <f t="shared" si="11"/>
        <v>0.21373401156734351</v>
      </c>
      <c r="R51">
        <f t="shared" si="12"/>
        <v>0.21373401156734351</v>
      </c>
    </row>
    <row r="52" spans="6:18">
      <c r="F52">
        <f t="shared" si="13"/>
        <v>4.9999999999999982</v>
      </c>
      <c r="G52">
        <f t="shared" si="0"/>
        <v>321.79873705179284</v>
      </c>
      <c r="H52">
        <f t="shared" si="5"/>
        <v>3.3693796243597012</v>
      </c>
      <c r="I52" s="4">
        <f t="shared" si="1"/>
        <v>9.0999999999999993E-6</v>
      </c>
      <c r="J52" s="5">
        <f t="shared" si="14"/>
        <v>7.2957446808510193E-7</v>
      </c>
      <c r="K52" s="5">
        <f t="shared" si="15"/>
        <v>4.8661042892530782E-4</v>
      </c>
      <c r="L52" s="5">
        <f t="shared" si="8"/>
        <v>4.8265059564116945E-10</v>
      </c>
      <c r="M52" s="6">
        <f t="shared" si="2"/>
        <v>4.061294594155157E-6</v>
      </c>
      <c r="N52">
        <f t="shared" si="3"/>
        <v>2.3499999999999999E-4</v>
      </c>
      <c r="O52">
        <f t="shared" si="16"/>
        <v>0.33693796243597013</v>
      </c>
      <c r="P52">
        <f t="shared" si="10"/>
        <v>2.7230808316557451</v>
      </c>
      <c r="Q52">
        <f t="shared" si="11"/>
        <v>0.21312818670811776</v>
      </c>
      <c r="R52">
        <f t="shared" si="12"/>
        <v>0.21312818670811776</v>
      </c>
    </row>
    <row r="53" spans="6:18">
      <c r="F53">
        <f t="shared" si="13"/>
        <v>5.0999999999999979</v>
      </c>
      <c r="G53">
        <f t="shared" si="0"/>
        <v>321.79873705179284</v>
      </c>
      <c r="H53">
        <f t="shared" si="5"/>
        <v>3.3693796243597012</v>
      </c>
      <c r="I53" s="4">
        <f t="shared" si="1"/>
        <v>9.0999999999999993E-6</v>
      </c>
      <c r="J53" s="5">
        <f t="shared" si="14"/>
        <v>7.2957446808510193E-7</v>
      </c>
      <c r="K53" s="5">
        <f t="shared" si="15"/>
        <v>4.8752042892530784E-4</v>
      </c>
      <c r="L53" s="5">
        <f t="shared" si="8"/>
        <v>4.8536344696420076E-10</v>
      </c>
      <c r="M53" s="6">
        <f t="shared" si="2"/>
        <v>4.0764986816941414E-6</v>
      </c>
      <c r="N53">
        <f t="shared" si="3"/>
        <v>2.3499999999999999E-4</v>
      </c>
      <c r="O53">
        <f t="shared" si="16"/>
        <v>0.33693796243597013</v>
      </c>
      <c r="P53">
        <f t="shared" si="10"/>
        <v>2.724904217895816</v>
      </c>
      <c r="Q53">
        <f t="shared" si="11"/>
        <v>0.21252689361055699</v>
      </c>
      <c r="R53">
        <f t="shared" si="12"/>
        <v>0.21252689361055699</v>
      </c>
    </row>
    <row r="54" spans="6:18">
      <c r="F54">
        <f t="shared" si="13"/>
        <v>5.1999999999999975</v>
      </c>
      <c r="G54">
        <f t="shared" si="0"/>
        <v>321.79873705179284</v>
      </c>
      <c r="H54">
        <f t="shared" si="5"/>
        <v>3.3693796243597012</v>
      </c>
      <c r="I54" s="4">
        <f t="shared" si="1"/>
        <v>9.0999999999999993E-6</v>
      </c>
      <c r="J54" s="5">
        <f t="shared" si="14"/>
        <v>7.2957446808510193E-7</v>
      </c>
      <c r="K54" s="5">
        <f t="shared" si="15"/>
        <v>4.884304289253078E-4</v>
      </c>
      <c r="L54" s="5">
        <f t="shared" si="8"/>
        <v>4.8808644476862528E-10</v>
      </c>
      <c r="M54" s="6">
        <f t="shared" si="2"/>
        <v>4.0917311755186834E-6</v>
      </c>
      <c r="N54">
        <f t="shared" si="3"/>
        <v>2.3499999999999999E-4</v>
      </c>
      <c r="O54">
        <f t="shared" si="16"/>
        <v>0.33693796243597013</v>
      </c>
      <c r="P54">
        <f t="shared" si="10"/>
        <v>2.7267139900891304</v>
      </c>
      <c r="Q54">
        <f t="shared" si="11"/>
        <v>0.21193008997999135</v>
      </c>
      <c r="R54">
        <f t="shared" si="12"/>
        <v>0.21193008997999138</v>
      </c>
    </row>
    <row r="55" spans="6:18">
      <c r="F55">
        <f t="shared" si="13"/>
        <v>5.2999999999999972</v>
      </c>
      <c r="G55">
        <f t="shared" si="0"/>
        <v>321.79873705179284</v>
      </c>
      <c r="H55">
        <f t="shared" si="5"/>
        <v>3.3693796243597012</v>
      </c>
      <c r="I55" s="4">
        <f t="shared" si="1"/>
        <v>9.0999999999999993E-6</v>
      </c>
      <c r="J55" s="5">
        <f t="shared" si="14"/>
        <v>7.2957446808510193E-7</v>
      </c>
      <c r="K55" s="5">
        <f t="shared" si="15"/>
        <v>4.8934042892530782E-4</v>
      </c>
      <c r="L55" s="5">
        <f t="shared" si="8"/>
        <v>4.9081960799374858E-10</v>
      </c>
      <c r="M55" s="6">
        <f t="shared" si="2"/>
        <v>4.1069920756287873E-6</v>
      </c>
      <c r="N55">
        <f t="shared" si="3"/>
        <v>2.3499999999999999E-4</v>
      </c>
      <c r="O55">
        <f t="shared" si="16"/>
        <v>0.33693796243597013</v>
      </c>
      <c r="P55">
        <f t="shared" si="10"/>
        <v>2.7285102750580759</v>
      </c>
      <c r="Q55">
        <f t="shared" si="11"/>
        <v>0.21133773399454897</v>
      </c>
      <c r="R55">
        <f t="shared" si="12"/>
        <v>0.21133773399454903</v>
      </c>
    </row>
    <row r="56" spans="6:18">
      <c r="F56">
        <f t="shared" si="13"/>
        <v>5.3999999999999968</v>
      </c>
      <c r="G56">
        <f t="shared" si="0"/>
        <v>321.79873705179284</v>
      </c>
      <c r="H56">
        <f t="shared" si="5"/>
        <v>3.3693796243597012</v>
      </c>
      <c r="I56" s="4">
        <f t="shared" si="1"/>
        <v>9.0999999999999993E-6</v>
      </c>
      <c r="J56" s="5">
        <f t="shared" si="14"/>
        <v>7.2957446808510193E-7</v>
      </c>
      <c r="K56" s="5">
        <f t="shared" si="15"/>
        <v>4.9025042892530783E-4</v>
      </c>
      <c r="L56" s="5">
        <f t="shared" si="8"/>
        <v>4.9356295557887519E-10</v>
      </c>
      <c r="M56" s="6">
        <f t="shared" si="2"/>
        <v>4.1222813820244512E-6</v>
      </c>
      <c r="N56">
        <f t="shared" si="3"/>
        <v>2.3499999999999999E-4</v>
      </c>
      <c r="O56">
        <f t="shared" si="16"/>
        <v>0.33693796243597013</v>
      </c>
      <c r="P56">
        <f t="shared" si="10"/>
        <v>2.7302931982099699</v>
      </c>
      <c r="Q56">
        <f t="shared" si="11"/>
        <v>0.21074978429900124</v>
      </c>
      <c r="R56">
        <f t="shared" si="12"/>
        <v>0.21074978429900129</v>
      </c>
    </row>
    <row r="57" spans="6:18">
      <c r="F57">
        <f t="shared" si="13"/>
        <v>5.4999999999999964</v>
      </c>
      <c r="G57">
        <f t="shared" si="0"/>
        <v>321.79873705179284</v>
      </c>
      <c r="H57">
        <f t="shared" si="5"/>
        <v>3.3693796243597012</v>
      </c>
      <c r="I57" s="4">
        <f t="shared" si="1"/>
        <v>9.0999999999999993E-6</v>
      </c>
      <c r="J57" s="5">
        <f t="shared" si="14"/>
        <v>7.2957446808510193E-7</v>
      </c>
      <c r="K57" s="5">
        <f t="shared" si="15"/>
        <v>4.9116042892530785E-4</v>
      </c>
      <c r="L57" s="5">
        <f t="shared" si="8"/>
        <v>4.9631650646331026E-10</v>
      </c>
      <c r="M57" s="6">
        <f t="shared" si="2"/>
        <v>4.1375990947056745E-6</v>
      </c>
      <c r="N57">
        <f t="shared" si="3"/>
        <v>2.3499999999999999E-4</v>
      </c>
      <c r="O57">
        <f t="shared" si="16"/>
        <v>0.33693796243597013</v>
      </c>
      <c r="P57">
        <f t="shared" si="10"/>
        <v>2.7320628835554497</v>
      </c>
      <c r="Q57">
        <f t="shared" si="11"/>
        <v>0.21016619999869954</v>
      </c>
      <c r="R57">
        <f t="shared" si="12"/>
        <v>0.21016619999869959</v>
      </c>
    </row>
    <row r="58" spans="6:18">
      <c r="F58">
        <f t="shared" si="13"/>
        <v>5.5999999999999961</v>
      </c>
      <c r="G58">
        <f t="shared" si="0"/>
        <v>321.79873705179284</v>
      </c>
      <c r="H58">
        <f t="shared" si="5"/>
        <v>3.3693796243597012</v>
      </c>
      <c r="I58" s="4">
        <f t="shared" si="1"/>
        <v>9.0999999999999993E-6</v>
      </c>
      <c r="J58" s="5">
        <f t="shared" si="14"/>
        <v>7.2957446808510193E-7</v>
      </c>
      <c r="K58" s="5">
        <f t="shared" si="15"/>
        <v>4.9207042892530787E-4</v>
      </c>
      <c r="L58" s="5">
        <f t="shared" si="8"/>
        <v>4.9908027958635862E-10</v>
      </c>
      <c r="M58" s="6">
        <f t="shared" si="2"/>
        <v>4.1529452136724587E-6</v>
      </c>
      <c r="N58">
        <f t="shared" si="3"/>
        <v>2.3499999999999999E-4</v>
      </c>
      <c r="O58">
        <f t="shared" si="16"/>
        <v>0.33693796243597013</v>
      </c>
      <c r="P58">
        <f t="shared" si="10"/>
        <v>2.7338194537265821</v>
      </c>
      <c r="Q58">
        <f t="shared" si="11"/>
        <v>0.20958694065360187</v>
      </c>
      <c r="R58">
        <f t="shared" si="12"/>
        <v>0.20958694065360192</v>
      </c>
    </row>
    <row r="59" spans="6:18">
      <c r="F59">
        <f t="shared" si="13"/>
        <v>5.6999999999999957</v>
      </c>
      <c r="G59">
        <f t="shared" si="0"/>
        <v>321.79873705179284</v>
      </c>
      <c r="H59">
        <f t="shared" si="5"/>
        <v>3.3693796243597012</v>
      </c>
      <c r="I59" s="4">
        <f t="shared" si="1"/>
        <v>9.0999999999999993E-6</v>
      </c>
      <c r="J59" s="5">
        <f t="shared" si="14"/>
        <v>7.2957446808510193E-7</v>
      </c>
      <c r="K59" s="5">
        <f t="shared" si="15"/>
        <v>4.9298042892530788E-4</v>
      </c>
      <c r="L59" s="5">
        <f t="shared" si="8"/>
        <v>5.0185429388732522E-10</v>
      </c>
      <c r="M59" s="6">
        <f t="shared" si="2"/>
        <v>4.1683197389248031E-6</v>
      </c>
      <c r="N59">
        <f t="shared" si="3"/>
        <v>2.3499999999999999E-4</v>
      </c>
      <c r="O59">
        <f t="shared" si="16"/>
        <v>0.33693796243597013</v>
      </c>
      <c r="P59">
        <f t="shared" si="10"/>
        <v>2.7355630299947142</v>
      </c>
      <c r="Q59">
        <f t="shared" si="11"/>
        <v>0.20901196627238786</v>
      </c>
      <c r="R59">
        <f t="shared" si="12"/>
        <v>0.20901196627238791</v>
      </c>
    </row>
    <row r="60" spans="6:18">
      <c r="F60">
        <f t="shared" si="13"/>
        <v>5.7999999999999954</v>
      </c>
      <c r="G60">
        <f t="shared" si="0"/>
        <v>321.79873705179284</v>
      </c>
      <c r="H60">
        <f t="shared" si="5"/>
        <v>3.3693796243597012</v>
      </c>
      <c r="I60" s="4">
        <f t="shared" si="1"/>
        <v>9.0999999999999993E-6</v>
      </c>
      <c r="J60" s="5">
        <f t="shared" si="14"/>
        <v>7.2957446808510193E-7</v>
      </c>
      <c r="K60" s="5">
        <f t="shared" si="15"/>
        <v>4.938904289253079E-4</v>
      </c>
      <c r="L60" s="5">
        <f t="shared" si="8"/>
        <v>5.046385683055149E-10</v>
      </c>
      <c r="M60" s="6">
        <f t="shared" si="2"/>
        <v>4.1837226704627059E-6</v>
      </c>
      <c r="N60">
        <f t="shared" si="3"/>
        <v>2.3499999999999999E-4</v>
      </c>
      <c r="O60">
        <f t="shared" si="16"/>
        <v>0.33693796243597013</v>
      </c>
      <c r="P60">
        <f t="shared" si="10"/>
        <v>2.7372937322880526</v>
      </c>
      <c r="Q60">
        <f t="shared" si="11"/>
        <v>0.20844123730666059</v>
      </c>
      <c r="R60">
        <f t="shared" si="12"/>
        <v>0.20844123730666064</v>
      </c>
    </row>
    <row r="61" spans="6:18">
      <c r="F61">
        <f t="shared" si="13"/>
        <v>5.899999999999995</v>
      </c>
      <c r="G61">
        <f t="shared" si="0"/>
        <v>321.79873705179284</v>
      </c>
      <c r="H61">
        <f t="shared" si="5"/>
        <v>3.3693796243597012</v>
      </c>
      <c r="I61" s="4">
        <f t="shared" si="1"/>
        <v>9.0999999999999993E-6</v>
      </c>
      <c r="J61" s="5">
        <f t="shared" si="14"/>
        <v>7.2957446808510193E-7</v>
      </c>
      <c r="K61" s="5">
        <f t="shared" si="15"/>
        <v>4.9480042892530792E-4</v>
      </c>
      <c r="L61" s="5">
        <f t="shared" si="8"/>
        <v>5.074331217802329E-10</v>
      </c>
      <c r="M61" s="6">
        <f t="shared" si="2"/>
        <v>4.1991540082861713E-6</v>
      </c>
      <c r="N61">
        <f t="shared" si="3"/>
        <v>2.3499999999999999E-4</v>
      </c>
      <c r="O61">
        <f t="shared" si="16"/>
        <v>0.33693796243597013</v>
      </c>
      <c r="P61">
        <f t="shared" si="10"/>
        <v>2.7390116792089865</v>
      </c>
      <c r="Q61">
        <f t="shared" si="11"/>
        <v>0.20787471464523397</v>
      </c>
      <c r="R61">
        <f t="shared" si="12"/>
        <v>0.20787471464523405</v>
      </c>
    </row>
    <row r="62" spans="6:18">
      <c r="F62">
        <f t="shared" si="13"/>
        <v>5.9999999999999947</v>
      </c>
      <c r="G62">
        <f t="shared" si="0"/>
        <v>321.79873705179284</v>
      </c>
      <c r="H62">
        <f t="shared" si="5"/>
        <v>3.3693796243597012</v>
      </c>
      <c r="I62" s="4">
        <f t="shared" si="1"/>
        <v>9.0999999999999993E-6</v>
      </c>
      <c r="J62" s="5">
        <f t="shared" si="14"/>
        <v>7.2957446808510193E-7</v>
      </c>
      <c r="K62" s="5">
        <f t="shared" si="15"/>
        <v>4.9571042892530793E-4</v>
      </c>
      <c r="L62" s="5">
        <f t="shared" si="8"/>
        <v>5.1023797325078387E-10</v>
      </c>
      <c r="M62" s="6">
        <f t="shared" si="2"/>
        <v>4.2146137523951944E-6</v>
      </c>
      <c r="N62">
        <f t="shared" si="3"/>
        <v>2.3499999999999999E-4</v>
      </c>
      <c r="O62">
        <f t="shared" si="16"/>
        <v>0.33693796243597013</v>
      </c>
      <c r="P62">
        <f t="shared" si="10"/>
        <v>2.7407169880511582</v>
      </c>
      <c r="Q62">
        <f t="shared" si="11"/>
        <v>0.20731235960850419</v>
      </c>
      <c r="R62">
        <f t="shared" si="12"/>
        <v>0.20731235960850428</v>
      </c>
    </row>
    <row r="63" spans="6:18">
      <c r="F63">
        <f t="shared" si="13"/>
        <v>6.0999999999999943</v>
      </c>
      <c r="G63">
        <f t="shared" si="0"/>
        <v>321.79873705179284</v>
      </c>
      <c r="H63">
        <f t="shared" si="5"/>
        <v>3.3693796243597012</v>
      </c>
      <c r="I63" s="4">
        <f t="shared" si="1"/>
        <v>9.0999999999999993E-6</v>
      </c>
      <c r="J63" s="5">
        <f t="shared" si="14"/>
        <v>7.2957446808510193E-7</v>
      </c>
      <c r="K63" s="5">
        <f t="shared" si="15"/>
        <v>4.9662042892530795E-4</v>
      </c>
      <c r="L63" s="5">
        <f t="shared" si="8"/>
        <v>5.1305314165647284E-10</v>
      </c>
      <c r="M63" s="6">
        <f t="shared" si="2"/>
        <v>4.2301019027897785E-6</v>
      </c>
      <c r="N63">
        <f t="shared" si="3"/>
        <v>2.3499999999999999E-4</v>
      </c>
      <c r="O63">
        <f t="shared" si="16"/>
        <v>0.33693796243597013</v>
      </c>
      <c r="P63">
        <f t="shared" si="10"/>
        <v>2.7424097748162803</v>
      </c>
      <c r="Q63">
        <f t="shared" si="11"/>
        <v>0.20675413394290371</v>
      </c>
      <c r="R63">
        <f t="shared" si="12"/>
        <v>0.20675413394290379</v>
      </c>
    </row>
    <row r="64" spans="6:18">
      <c r="F64">
        <f t="shared" si="13"/>
        <v>6.199999999999994</v>
      </c>
      <c r="G64">
        <f t="shared" si="0"/>
        <v>321.79873705179284</v>
      </c>
      <c r="H64">
        <f t="shared" si="5"/>
        <v>3.3693796243597012</v>
      </c>
      <c r="I64" s="4">
        <f t="shared" si="1"/>
        <v>9.0999999999999993E-6</v>
      </c>
      <c r="J64" s="5">
        <f t="shared" si="14"/>
        <v>7.2957446808510193E-7</v>
      </c>
      <c r="K64" s="5">
        <f t="shared" si="15"/>
        <v>4.9753042892530797E-4</v>
      </c>
      <c r="L64" s="5">
        <f t="shared" si="8"/>
        <v>5.1587864593660476E-10</v>
      </c>
      <c r="M64" s="6">
        <f t="shared" si="2"/>
        <v>4.2456184594699235E-6</v>
      </c>
      <c r="N64">
        <f t="shared" si="3"/>
        <v>2.3499999999999999E-4</v>
      </c>
      <c r="O64">
        <f t="shared" si="16"/>
        <v>0.33693796243597013</v>
      </c>
      <c r="P64">
        <f t="shared" si="10"/>
        <v>2.7440901542307055</v>
      </c>
      <c r="Q64">
        <f t="shared" si="11"/>
        <v>0.20619999981543666</v>
      </c>
      <c r="R64">
        <f t="shared" si="12"/>
        <v>0.20619999981543674</v>
      </c>
    </row>
    <row r="65" spans="6:18">
      <c r="F65">
        <f t="shared" si="13"/>
        <v>6.2999999999999936</v>
      </c>
      <c r="G65">
        <f t="shared" si="0"/>
        <v>321.79873705179284</v>
      </c>
      <c r="H65">
        <f t="shared" si="5"/>
        <v>3.3693796243597012</v>
      </c>
      <c r="I65" s="4">
        <f t="shared" si="1"/>
        <v>9.0999999999999993E-6</v>
      </c>
      <c r="J65" s="5">
        <f t="shared" si="14"/>
        <v>7.2957446808510193E-7</v>
      </c>
      <c r="K65" s="5">
        <f t="shared" si="15"/>
        <v>4.9844042892530798E-4</v>
      </c>
      <c r="L65" s="5">
        <f t="shared" si="8"/>
        <v>5.1871450503048468E-10</v>
      </c>
      <c r="M65" s="6">
        <f t="shared" si="2"/>
        <v>4.2611634224356287E-6</v>
      </c>
      <c r="N65">
        <f t="shared" si="3"/>
        <v>2.3499999999999999E-4</v>
      </c>
      <c r="O65">
        <f t="shared" si="16"/>
        <v>0.33693796243597013</v>
      </c>
      <c r="P65">
        <f t="shared" si="10"/>
        <v>2.7457582397617557</v>
      </c>
      <c r="Q65">
        <f t="shared" si="11"/>
        <v>0.20564991980829414</v>
      </c>
      <c r="R65">
        <f t="shared" si="12"/>
        <v>0.20564991980829422</v>
      </c>
    </row>
    <row r="66" spans="6:18">
      <c r="F66">
        <f t="shared" si="13"/>
        <v>6.3999999999999932</v>
      </c>
      <c r="G66">
        <f t="shared" ref="G66:G129" si="17">Tc+R_*F66</f>
        <v>321.79873705179284</v>
      </c>
      <c r="H66">
        <f t="shared" ref="H66:H82" si="18">(G66-Tf)/ml</f>
        <v>3.3693796243597012</v>
      </c>
      <c r="I66" s="4">
        <f t="shared" ref="I66:I129" si="19">we</f>
        <v>9.0999999999999993E-6</v>
      </c>
      <c r="J66" s="5">
        <f t="shared" si="14"/>
        <v>7.2957446808510193E-7</v>
      </c>
      <c r="K66" s="5">
        <f t="shared" si="15"/>
        <v>4.99350428925308E-4</v>
      </c>
      <c r="L66" s="5">
        <f t="shared" si="8"/>
        <v>5.2156073787741732E-10</v>
      </c>
      <c r="M66" s="6">
        <f t="shared" ref="M66:M129" si="20">f2_*f3_/f1_/K66*L66</f>
        <v>4.2767367916868923E-6</v>
      </c>
      <c r="N66">
        <f t="shared" ref="N66:N129" si="21">del_dl</f>
        <v>2.3499999999999999E-4</v>
      </c>
      <c r="O66">
        <f t="shared" si="16"/>
        <v>0.33693796243597013</v>
      </c>
      <c r="P66">
        <f t="shared" si="10"/>
        <v>2.7474141436338138</v>
      </c>
      <c r="Q66">
        <f t="shared" si="11"/>
        <v>0.20510385691354824</v>
      </c>
      <c r="R66">
        <f t="shared" si="12"/>
        <v>0.20510385691354829</v>
      </c>
    </row>
    <row r="67" spans="6:18">
      <c r="F67">
        <f t="shared" si="13"/>
        <v>6.4999999999999929</v>
      </c>
      <c r="G67">
        <f t="shared" si="17"/>
        <v>321.79873705179284</v>
      </c>
      <c r="H67">
        <f t="shared" si="18"/>
        <v>3.3693796243597012</v>
      </c>
      <c r="I67" s="4">
        <f t="shared" si="19"/>
        <v>9.0999999999999993E-6</v>
      </c>
      <c r="J67" s="5">
        <f t="shared" si="14"/>
        <v>7.2957446808510193E-7</v>
      </c>
      <c r="K67" s="5">
        <f t="shared" si="15"/>
        <v>5.0026042892530802E-4</v>
      </c>
      <c r="L67" s="5">
        <f t="shared" ref="L67:L130" si="22">K67^3*4/3*PI()</f>
        <v>5.2441736341670763E-10</v>
      </c>
      <c r="M67" s="6">
        <f t="shared" si="20"/>
        <v>4.292338567223716E-6</v>
      </c>
      <c r="N67">
        <f t="shared" si="21"/>
        <v>2.3499999999999999E-4</v>
      </c>
      <c r="O67">
        <f t="shared" si="16"/>
        <v>0.33693796243597013</v>
      </c>
      <c r="P67">
        <f t="shared" ref="P67:P130" si="23">R67*O67+(1-R67)*H67</f>
        <v>2.7490579768441776</v>
      </c>
      <c r="Q67">
        <f t="shared" ref="Q67:Q130" si="24">Q66+pl/ps*Dl/N66*((Tc-Tf)/ml-Co)/H66/(1-kpart)*M66*dt/L66-Q66*3/K66*we*dt</f>
        <v>0.20456177452792323</v>
      </c>
      <c r="R67">
        <f t="shared" ref="R67:R130" si="25">esidtGeral(R66,K66,MAX(I66,J66),pl,ps,kpart,H66,(H67-H66)/dt,M66,L66,Dl,N66,Co,dt)</f>
        <v>0.20456177452792329</v>
      </c>
    </row>
    <row r="68" spans="6:18">
      <c r="F68">
        <f t="shared" si="13"/>
        <v>6.5999999999999925</v>
      </c>
      <c r="G68">
        <f t="shared" si="17"/>
        <v>321.79873705179284</v>
      </c>
      <c r="H68">
        <f t="shared" si="18"/>
        <v>3.3693796243597012</v>
      </c>
      <c r="I68" s="4">
        <f t="shared" si="19"/>
        <v>9.0999999999999993E-6</v>
      </c>
      <c r="J68" s="5">
        <f t="shared" si="14"/>
        <v>7.2957446808510193E-7</v>
      </c>
      <c r="K68" s="5">
        <f t="shared" si="15"/>
        <v>5.0117042892530803E-4</v>
      </c>
      <c r="L68" s="5">
        <f t="shared" si="22"/>
        <v>5.2728440058766077E-10</v>
      </c>
      <c r="M68" s="6">
        <f t="shared" si="20"/>
        <v>4.3079687490461007E-6</v>
      </c>
      <c r="N68">
        <f t="shared" si="21"/>
        <v>2.3499999999999999E-4</v>
      </c>
      <c r="O68">
        <f t="shared" si="16"/>
        <v>0.33693796243597013</v>
      </c>
      <c r="P68">
        <f t="shared" si="23"/>
        <v>2.7506898491786869</v>
      </c>
      <c r="Q68">
        <f t="shared" si="24"/>
        <v>0.20402363644764318</v>
      </c>
      <c r="R68">
        <f t="shared" si="25"/>
        <v>0.20402363644764324</v>
      </c>
    </row>
    <row r="69" spans="6:18">
      <c r="F69">
        <f t="shared" si="13"/>
        <v>6.6999999999999922</v>
      </c>
      <c r="G69">
        <f t="shared" si="17"/>
        <v>321.79873705179284</v>
      </c>
      <c r="H69">
        <f t="shared" si="18"/>
        <v>3.3693796243597012</v>
      </c>
      <c r="I69" s="4">
        <f t="shared" si="19"/>
        <v>9.0999999999999993E-6</v>
      </c>
      <c r="J69" s="5">
        <f t="shared" si="14"/>
        <v>7.2957446808510193E-7</v>
      </c>
      <c r="K69" s="5">
        <f t="shared" si="15"/>
        <v>5.0208042892530805E-4</v>
      </c>
      <c r="L69" s="5">
        <f t="shared" si="22"/>
        <v>5.3016186832958166E-10</v>
      </c>
      <c r="M69" s="6">
        <f t="shared" si="20"/>
        <v>4.3236273371540464E-6</v>
      </c>
      <c r="N69">
        <f t="shared" si="21"/>
        <v>2.3499999999999999E-4</v>
      </c>
      <c r="O69">
        <f t="shared" si="16"/>
        <v>0.33693796243597013</v>
      </c>
      <c r="P69">
        <f t="shared" si="23"/>
        <v>2.7523098692271173</v>
      </c>
      <c r="Q69">
        <f t="shared" si="24"/>
        <v>0.20348940686335404</v>
      </c>
      <c r="R69">
        <f t="shared" si="25"/>
        <v>0.20348940686335409</v>
      </c>
    </row>
    <row r="70" spans="6:18">
      <c r="F70">
        <f t="shared" si="13"/>
        <v>6.7999999999999918</v>
      </c>
      <c r="G70">
        <f t="shared" si="17"/>
        <v>321.79873705179284</v>
      </c>
      <c r="H70">
        <f t="shared" si="18"/>
        <v>3.3693796243597012</v>
      </c>
      <c r="I70" s="4">
        <f t="shared" si="19"/>
        <v>9.0999999999999993E-6</v>
      </c>
      <c r="J70" s="5">
        <f t="shared" si="14"/>
        <v>7.2957446808510193E-7</v>
      </c>
      <c r="K70" s="5">
        <f t="shared" si="15"/>
        <v>5.0299042892530807E-4</v>
      </c>
      <c r="L70" s="5">
        <f t="shared" si="22"/>
        <v>5.3304978558177485E-10</v>
      </c>
      <c r="M70" s="6">
        <f t="shared" si="20"/>
        <v>4.3393143315475497E-6</v>
      </c>
      <c r="N70">
        <f t="shared" si="21"/>
        <v>2.3499999999999999E-4</v>
      </c>
      <c r="O70">
        <f t="shared" si="16"/>
        <v>0.33693796243597013</v>
      </c>
      <c r="P70">
        <f t="shared" si="23"/>
        <v>2.7539181443983596</v>
      </c>
      <c r="Q70">
        <f t="shared" si="24"/>
        <v>0.20295905035511963</v>
      </c>
      <c r="R70">
        <f t="shared" si="25"/>
        <v>0.20295905035511969</v>
      </c>
    </row>
    <row r="71" spans="6:18">
      <c r="F71">
        <f t="shared" si="13"/>
        <v>6.8999999999999915</v>
      </c>
      <c r="G71">
        <f t="shared" si="17"/>
        <v>321.79873705179284</v>
      </c>
      <c r="H71">
        <f t="shared" si="18"/>
        <v>3.3693796243597012</v>
      </c>
      <c r="I71" s="4">
        <f t="shared" si="19"/>
        <v>9.0999999999999993E-6</v>
      </c>
      <c r="J71" s="5">
        <f t="shared" si="14"/>
        <v>7.2957446808510193E-7</v>
      </c>
      <c r="K71" s="5">
        <f t="shared" si="15"/>
        <v>5.0390042892530808E-4</v>
      </c>
      <c r="L71" s="5">
        <f t="shared" si="22"/>
        <v>5.3594817128354578E-10</v>
      </c>
      <c r="M71" s="6">
        <f t="shared" si="20"/>
        <v>4.355029732226614E-6</v>
      </c>
      <c r="N71">
        <f t="shared" si="21"/>
        <v>2.3499999999999999E-4</v>
      </c>
      <c r="O71">
        <f t="shared" si="16"/>
        <v>0.33693796243597013</v>
      </c>
      <c r="P71">
        <f t="shared" si="23"/>
        <v>2.7555147809353726</v>
      </c>
      <c r="Q71">
        <f t="shared" si="24"/>
        <v>0.20243253188748989</v>
      </c>
      <c r="R71">
        <f t="shared" si="25"/>
        <v>0.20243253188748994</v>
      </c>
    </row>
    <row r="72" spans="6:18">
      <c r="F72">
        <f t="shared" si="13"/>
        <v>6.9999999999999911</v>
      </c>
      <c r="G72">
        <f t="shared" si="17"/>
        <v>321.79873705179284</v>
      </c>
      <c r="H72">
        <f t="shared" si="18"/>
        <v>3.3693796243597012</v>
      </c>
      <c r="I72" s="4">
        <f t="shared" si="19"/>
        <v>9.0999999999999993E-6</v>
      </c>
      <c r="J72" s="5">
        <f t="shared" si="14"/>
        <v>7.2957446808510193E-7</v>
      </c>
      <c r="K72" s="5">
        <f t="shared" si="15"/>
        <v>5.048104289253081E-4</v>
      </c>
      <c r="L72" s="5">
        <f t="shared" si="22"/>
        <v>5.388570443741992E-10</v>
      </c>
      <c r="M72" s="6">
        <f t="shared" si="20"/>
        <v>4.3707735391912384E-6</v>
      </c>
      <c r="N72">
        <f t="shared" si="21"/>
        <v>2.3499999999999999E-4</v>
      </c>
      <c r="O72">
        <f t="shared" si="16"/>
        <v>0.33693796243597013</v>
      </c>
      <c r="P72">
        <f t="shared" si="23"/>
        <v>2.757099883929921</v>
      </c>
      <c r="Q72">
        <f t="shared" si="24"/>
        <v>0.20190981680464043</v>
      </c>
      <c r="R72">
        <f t="shared" si="25"/>
        <v>0.20190981680464051</v>
      </c>
    </row>
    <row r="73" spans="6:18">
      <c r="F73">
        <f t="shared" si="13"/>
        <v>7.0999999999999908</v>
      </c>
      <c r="G73">
        <f t="shared" si="17"/>
        <v>321.79873705179284</v>
      </c>
      <c r="H73">
        <f t="shared" si="18"/>
        <v>3.3693796243597012</v>
      </c>
      <c r="I73" s="4">
        <f t="shared" si="19"/>
        <v>9.0999999999999993E-6</v>
      </c>
      <c r="J73" s="5">
        <f t="shared" si="14"/>
        <v>7.2957446808510193E-7</v>
      </c>
      <c r="K73" s="5">
        <f t="shared" si="15"/>
        <v>5.0572042892530812E-4</v>
      </c>
      <c r="L73" s="5">
        <f t="shared" si="22"/>
        <v>5.4177642379303984E-10</v>
      </c>
      <c r="M73" s="6">
        <f t="shared" si="20"/>
        <v>4.3865457524414221E-6</v>
      </c>
      <c r="N73">
        <f t="shared" si="21"/>
        <v>2.3499999999999999E-4</v>
      </c>
      <c r="O73">
        <f t="shared" si="16"/>
        <v>0.33693796243597013</v>
      </c>
      <c r="P73">
        <f t="shared" si="23"/>
        <v>2.7586735573371044</v>
      </c>
      <c r="Q73">
        <f t="shared" si="24"/>
        <v>0.20139087082558232</v>
      </c>
      <c r="R73">
        <f t="shared" si="25"/>
        <v>0.20139087082558244</v>
      </c>
    </row>
    <row r="74" spans="6:18">
      <c r="F74">
        <f t="shared" si="13"/>
        <v>7.1999999999999904</v>
      </c>
      <c r="G74">
        <f t="shared" si="17"/>
        <v>321.79873705179284</v>
      </c>
      <c r="H74">
        <f t="shared" si="18"/>
        <v>3.3693796243597012</v>
      </c>
      <c r="I74" s="4">
        <f t="shared" si="19"/>
        <v>9.0999999999999993E-6</v>
      </c>
      <c r="J74" s="5">
        <f t="shared" si="14"/>
        <v>7.2957446808510193E-7</v>
      </c>
      <c r="K74" s="5">
        <f t="shared" si="15"/>
        <v>5.0663042892530813E-4</v>
      </c>
      <c r="L74" s="5">
        <f t="shared" si="22"/>
        <v>5.4470632847937295E-10</v>
      </c>
      <c r="M74" s="6">
        <f t="shared" si="20"/>
        <v>4.4023463719771668E-6</v>
      </c>
      <c r="N74">
        <f t="shared" si="21"/>
        <v>2.3499999999999999E-4</v>
      </c>
      <c r="O74">
        <f t="shared" si="16"/>
        <v>0.33693796243597013</v>
      </c>
      <c r="P74">
        <f t="shared" si="23"/>
        <v>2.7602359039896736</v>
      </c>
      <c r="Q74">
        <f t="shared" si="24"/>
        <v>0.2008756600394406</v>
      </c>
      <c r="R74">
        <f t="shared" si="25"/>
        <v>0.20087566003944068</v>
      </c>
    </row>
    <row r="75" spans="6:18">
      <c r="F75">
        <f t="shared" si="13"/>
        <v>7.2999999999999901</v>
      </c>
      <c r="G75">
        <f t="shared" si="17"/>
        <v>321.79873705179284</v>
      </c>
      <c r="H75">
        <f t="shared" si="18"/>
        <v>3.3693796243597012</v>
      </c>
      <c r="I75" s="4">
        <f t="shared" si="19"/>
        <v>9.0999999999999993E-6</v>
      </c>
      <c r="J75" s="5">
        <f t="shared" si="14"/>
        <v>7.2957446808510193E-7</v>
      </c>
      <c r="K75" s="5">
        <f t="shared" si="15"/>
        <v>5.0754042892530815E-4</v>
      </c>
      <c r="L75" s="5">
        <f t="shared" si="22"/>
        <v>5.4764677737250338E-10</v>
      </c>
      <c r="M75" s="6">
        <f t="shared" si="20"/>
        <v>4.4181753977984716E-6</v>
      </c>
      <c r="N75">
        <f t="shared" si="21"/>
        <v>2.3499999999999999E-4</v>
      </c>
      <c r="O75">
        <f t="shared" si="16"/>
        <v>0.33693796243597013</v>
      </c>
      <c r="P75">
        <f t="shared" si="23"/>
        <v>2.7617870256121395</v>
      </c>
      <c r="Q75">
        <f t="shared" si="24"/>
        <v>0.20036415090080062</v>
      </c>
      <c r="R75">
        <f t="shared" si="25"/>
        <v>0.2003641509008007</v>
      </c>
    </row>
    <row r="76" spans="6:18">
      <c r="F76">
        <f t="shared" si="13"/>
        <v>7.3999999999999897</v>
      </c>
      <c r="G76">
        <f t="shared" si="17"/>
        <v>321.79873705179284</v>
      </c>
      <c r="H76">
        <f t="shared" si="18"/>
        <v>3.3693796243597012</v>
      </c>
      <c r="I76" s="4">
        <f t="shared" si="19"/>
        <v>9.0999999999999993E-6</v>
      </c>
      <c r="J76" s="5">
        <f t="shared" si="14"/>
        <v>7.2957446808510193E-7</v>
      </c>
      <c r="K76" s="5">
        <f t="shared" si="15"/>
        <v>5.0845042892530817E-4</v>
      </c>
      <c r="L76" s="5">
        <f t="shared" si="22"/>
        <v>5.5059778941173605E-10</v>
      </c>
      <c r="M76" s="6">
        <f t="shared" si="20"/>
        <v>4.4340328299053366E-6</v>
      </c>
      <c r="N76">
        <f t="shared" si="21"/>
        <v>2.3499999999999999E-4</v>
      </c>
      <c r="O76">
        <f t="shared" si="16"/>
        <v>0.33693796243597013</v>
      </c>
      <c r="P76">
        <f t="shared" si="23"/>
        <v>2.7633270228346887</v>
      </c>
      <c r="Q76">
        <f t="shared" si="24"/>
        <v>0.19985631022512151</v>
      </c>
      <c r="R76">
        <f t="shared" si="25"/>
        <v>0.1998563102251216</v>
      </c>
    </row>
    <row r="77" spans="6:18">
      <c r="F77">
        <f t="shared" si="13"/>
        <v>7.4999999999999893</v>
      </c>
      <c r="G77">
        <f t="shared" si="17"/>
        <v>321.79873705179284</v>
      </c>
      <c r="H77">
        <f t="shared" si="18"/>
        <v>3.3693796243597012</v>
      </c>
      <c r="I77" s="4">
        <f t="shared" si="19"/>
        <v>9.0999999999999993E-6</v>
      </c>
      <c r="J77" s="5">
        <f t="shared" si="14"/>
        <v>7.2957446808510193E-7</v>
      </c>
      <c r="K77" s="5">
        <f t="shared" si="15"/>
        <v>5.0936042892530818E-4</v>
      </c>
      <c r="L77" s="5">
        <f t="shared" si="22"/>
        <v>5.5355938353637592E-10</v>
      </c>
      <c r="M77" s="6">
        <f t="shared" si="20"/>
        <v>4.4499186682977616E-6</v>
      </c>
      <c r="N77">
        <f t="shared" si="21"/>
        <v>2.3499999999999999E-4</v>
      </c>
      <c r="O77">
        <f t="shared" si="16"/>
        <v>0.33693796243597013</v>
      </c>
      <c r="P77">
        <f t="shared" si="23"/>
        <v>2.7648559952068856</v>
      </c>
      <c r="Q77">
        <f t="shared" si="24"/>
        <v>0.19935210518421487</v>
      </c>
      <c r="R77">
        <f t="shared" si="25"/>
        <v>0.19935210518421495</v>
      </c>
    </row>
    <row r="78" spans="6:18">
      <c r="F78">
        <f t="shared" si="13"/>
        <v>7.599999999999989</v>
      </c>
      <c r="G78">
        <f t="shared" si="17"/>
        <v>321.79873705179284</v>
      </c>
      <c r="H78">
        <f t="shared" si="18"/>
        <v>3.3693796243597012</v>
      </c>
      <c r="I78" s="4">
        <f t="shared" si="19"/>
        <v>9.0999999999999993E-6</v>
      </c>
      <c r="J78" s="5">
        <f t="shared" si="14"/>
        <v>7.2957446808510193E-7</v>
      </c>
      <c r="K78" s="5">
        <f t="shared" si="15"/>
        <v>5.102704289253082E-4</v>
      </c>
      <c r="L78" s="5">
        <f t="shared" si="22"/>
        <v>5.5653157868572783E-10</v>
      </c>
      <c r="M78" s="6">
        <f t="shared" si="20"/>
        <v>4.465832912975746E-6</v>
      </c>
      <c r="N78">
        <f t="shared" si="21"/>
        <v>2.3499999999999999E-4</v>
      </c>
      <c r="O78">
        <f t="shared" si="16"/>
        <v>0.33693796243597013</v>
      </c>
      <c r="P78">
        <f t="shared" si="23"/>
        <v>2.7663740412111939</v>
      </c>
      <c r="Q78">
        <f t="shared" si="24"/>
        <v>0.19885150330178827</v>
      </c>
      <c r="R78">
        <f t="shared" si="25"/>
        <v>0.19885150330178838</v>
      </c>
    </row>
    <row r="79" spans="6:18">
      <c r="F79">
        <f t="shared" si="13"/>
        <v>7.6999999999999886</v>
      </c>
      <c r="G79">
        <f t="shared" si="17"/>
        <v>321.79873705179284</v>
      </c>
      <c r="H79">
        <f t="shared" si="18"/>
        <v>3.3693796243597012</v>
      </c>
      <c r="I79" s="4">
        <f t="shared" si="19"/>
        <v>9.0999999999999993E-6</v>
      </c>
      <c r="J79" s="5">
        <f t="shared" si="14"/>
        <v>7.2957446808510193E-7</v>
      </c>
      <c r="K79" s="5">
        <f t="shared" si="15"/>
        <v>5.1118042892530822E-4</v>
      </c>
      <c r="L79" s="5">
        <f t="shared" si="22"/>
        <v>5.5951439379909681E-10</v>
      </c>
      <c r="M79" s="6">
        <f t="shared" si="20"/>
        <v>4.4817755639392913E-6</v>
      </c>
      <c r="N79">
        <f t="shared" si="21"/>
        <v>2.3499999999999999E-4</v>
      </c>
      <c r="O79">
        <f t="shared" si="16"/>
        <v>0.33693796243597013</v>
      </c>
      <c r="P79">
        <f t="shared" si="23"/>
        <v>2.7678812582762911</v>
      </c>
      <c r="Q79">
        <f t="shared" si="24"/>
        <v>0.19835447244905252</v>
      </c>
      <c r="R79">
        <f t="shared" si="25"/>
        <v>0.1983544724490526</v>
      </c>
    </row>
    <row r="80" spans="6:18">
      <c r="F80">
        <f t="shared" si="13"/>
        <v>7.7999999999999883</v>
      </c>
      <c r="G80">
        <f t="shared" si="17"/>
        <v>321.79873705179284</v>
      </c>
      <c r="H80">
        <f t="shared" si="18"/>
        <v>3.3693796243597012</v>
      </c>
      <c r="I80" s="4">
        <f t="shared" si="19"/>
        <v>9.0999999999999993E-6</v>
      </c>
      <c r="J80" s="5">
        <f t="shared" si="14"/>
        <v>7.2957446808510193E-7</v>
      </c>
      <c r="K80" s="5">
        <f t="shared" si="15"/>
        <v>5.1209042892530823E-4</v>
      </c>
      <c r="L80" s="5">
        <f t="shared" si="22"/>
        <v>5.6250784781578781E-10</v>
      </c>
      <c r="M80" s="6">
        <f t="shared" si="20"/>
        <v>4.4977466211883951E-6</v>
      </c>
      <c r="N80">
        <f t="shared" si="21"/>
        <v>2.3499999999999999E-4</v>
      </c>
      <c r="O80">
        <f t="shared" si="16"/>
        <v>0.33693796243597013</v>
      </c>
      <c r="P80">
        <f t="shared" si="23"/>
        <v>2.7693777427902062</v>
      </c>
      <c r="Q80">
        <f t="shared" si="24"/>
        <v>0.19786098084039103</v>
      </c>
      <c r="R80">
        <f t="shared" si="25"/>
        <v>0.19786098084039111</v>
      </c>
    </row>
    <row r="81" spans="6:18">
      <c r="F81">
        <f t="shared" si="13"/>
        <v>7.8999999999999879</v>
      </c>
      <c r="G81">
        <f t="shared" si="17"/>
        <v>321.79873705179284</v>
      </c>
      <c r="H81">
        <f t="shared" si="18"/>
        <v>3.3693796243597012</v>
      </c>
      <c r="I81" s="4">
        <f t="shared" si="19"/>
        <v>9.0999999999999993E-6</v>
      </c>
      <c r="J81" s="5">
        <f t="shared" si="14"/>
        <v>7.2957446808510193E-7</v>
      </c>
      <c r="K81" s="5">
        <f t="shared" si="15"/>
        <v>5.1300042892530825E-4</v>
      </c>
      <c r="L81" s="5">
        <f t="shared" si="22"/>
        <v>5.6551195967510557E-10</v>
      </c>
      <c r="M81" s="6">
        <f t="shared" si="20"/>
        <v>4.5137460847230591E-6</v>
      </c>
      <c r="N81">
        <f t="shared" si="21"/>
        <v>2.3499999999999999E-4</v>
      </c>
      <c r="O81">
        <f t="shared" si="16"/>
        <v>0.33693796243597013</v>
      </c>
      <c r="P81">
        <f t="shared" si="23"/>
        <v>2.7708635901132599</v>
      </c>
      <c r="Q81">
        <f t="shared" si="24"/>
        <v>0.19737099702909122</v>
      </c>
      <c r="R81">
        <f t="shared" si="25"/>
        <v>0.19737099702909131</v>
      </c>
    </row>
    <row r="82" spans="6:18">
      <c r="F82">
        <f t="shared" si="13"/>
        <v>7.9999999999999876</v>
      </c>
      <c r="G82">
        <f t="shared" si="17"/>
        <v>321.79873705179284</v>
      </c>
      <c r="H82">
        <f t="shared" si="18"/>
        <v>3.3693796243597012</v>
      </c>
      <c r="I82" s="4">
        <f t="shared" si="19"/>
        <v>9.0999999999999993E-6</v>
      </c>
      <c r="J82" s="5">
        <f t="shared" si="14"/>
        <v>7.2957446808510193E-7</v>
      </c>
      <c r="K82" s="5">
        <f t="shared" si="15"/>
        <v>5.1391042892530827E-4</v>
      </c>
      <c r="L82" s="5">
        <f t="shared" si="22"/>
        <v>5.6852674831635555E-10</v>
      </c>
      <c r="M82" s="6">
        <f t="shared" si="20"/>
        <v>4.5297739545432856E-6</v>
      </c>
      <c r="N82">
        <f t="shared" si="21"/>
        <v>2.3499999999999999E-4</v>
      </c>
      <c r="O82">
        <f t="shared" si="16"/>
        <v>0.33693796243597013</v>
      </c>
      <c r="P82">
        <f t="shared" si="23"/>
        <v>2.7723388945908281</v>
      </c>
      <c r="Q82">
        <f t="shared" si="24"/>
        <v>0.19688448990313626</v>
      </c>
      <c r="R82">
        <f t="shared" si="25"/>
        <v>0.19688448990313631</v>
      </c>
    </row>
    <row r="83" spans="6:18">
      <c r="F83">
        <f t="shared" si="13"/>
        <v>8.0999999999999872</v>
      </c>
      <c r="G83">
        <f t="shared" si="17"/>
        <v>321.79873705179284</v>
      </c>
      <c r="H83">
        <f t="shared" ref="H83:H146" si="26">(G83-Tf)/ml</f>
        <v>3.3693796243597012</v>
      </c>
      <c r="I83" s="4">
        <f t="shared" si="19"/>
        <v>9.0999999999999993E-6</v>
      </c>
      <c r="J83" s="5">
        <f t="shared" ref="J83:J146" si="27">Glob(H83,N83,Dl,Co,kpart)</f>
        <v>7.2957446808510193E-7</v>
      </c>
      <c r="K83" s="5">
        <f t="shared" ref="K83:K146" si="28">I82*dt+K82</f>
        <v>5.1482042892530828E-4</v>
      </c>
      <c r="L83" s="5">
        <f t="shared" si="22"/>
        <v>5.7155223267884216E-10</v>
      </c>
      <c r="M83" s="6">
        <f t="shared" si="20"/>
        <v>4.5458302306490707E-6</v>
      </c>
      <c r="N83">
        <f t="shared" si="21"/>
        <v>2.3499999999999999E-4</v>
      </c>
      <c r="O83">
        <f t="shared" ref="O83:O146" si="29">O82+(kpart*H82-O82)/L82/R82*(L82*(R83-R82)+R82*MAX(I82,J82)*M82*dt)</f>
        <v>0.33693796243597013</v>
      </c>
      <c r="P83">
        <f t="shared" si="23"/>
        <v>2.7738037495659231</v>
      </c>
      <c r="Q83">
        <f t="shared" si="24"/>
        <v>0.19640142868105634</v>
      </c>
      <c r="R83">
        <f t="shared" si="25"/>
        <v>0.19640142868105639</v>
      </c>
    </row>
    <row r="84" spans="6:18">
      <c r="F84">
        <f t="shared" si="13"/>
        <v>8.1999999999999869</v>
      </c>
      <c r="G84">
        <f t="shared" si="17"/>
        <v>321.79873705179284</v>
      </c>
      <c r="H84">
        <f t="shared" si="26"/>
        <v>3.3693796243597012</v>
      </c>
      <c r="I84" s="4">
        <f t="shared" si="19"/>
        <v>9.0999999999999993E-6</v>
      </c>
      <c r="J84" s="5">
        <f t="shared" si="27"/>
        <v>7.2957446808510193E-7</v>
      </c>
      <c r="K84" s="5">
        <f t="shared" si="28"/>
        <v>5.157304289253083E-4</v>
      </c>
      <c r="L84" s="5">
        <f t="shared" si="22"/>
        <v>5.7458843170187046E-10</v>
      </c>
      <c r="M84" s="6">
        <f t="shared" si="20"/>
        <v>4.561914913040415E-6</v>
      </c>
      <c r="N84">
        <f t="shared" si="21"/>
        <v>2.3499999999999999E-4</v>
      </c>
      <c r="O84">
        <f t="shared" si="29"/>
        <v>0.33693796243597013</v>
      </c>
      <c r="P84">
        <f t="shared" si="23"/>
        <v>2.7752582473915934</v>
      </c>
      <c r="Q84">
        <f t="shared" si="24"/>
        <v>0.19592178290783893</v>
      </c>
      <c r="R84">
        <f t="shared" si="25"/>
        <v>0.19592178290783899</v>
      </c>
    </row>
    <row r="85" spans="6:18">
      <c r="F85">
        <f t="shared" si="13"/>
        <v>8.2999999999999865</v>
      </c>
      <c r="G85">
        <f t="shared" si="17"/>
        <v>321.79873705179284</v>
      </c>
      <c r="H85">
        <f t="shared" si="26"/>
        <v>3.3693796243597012</v>
      </c>
      <c r="I85" s="4">
        <f t="shared" si="19"/>
        <v>9.0999999999999993E-6</v>
      </c>
      <c r="J85" s="5">
        <f t="shared" si="27"/>
        <v>7.2957446808510193E-7</v>
      </c>
      <c r="K85" s="5">
        <f t="shared" si="28"/>
        <v>5.1664042892530832E-4</v>
      </c>
      <c r="L85" s="5">
        <f t="shared" si="22"/>
        <v>5.7763536432474539E-10</v>
      </c>
      <c r="M85" s="6">
        <f t="shared" si="20"/>
        <v>4.5780280017173186E-6</v>
      </c>
      <c r="N85">
        <f t="shared" si="21"/>
        <v>2.3499999999999999E-4</v>
      </c>
      <c r="O85">
        <f t="shared" si="29"/>
        <v>0.33693796243597013</v>
      </c>
      <c r="P85">
        <f t="shared" si="23"/>
        <v>2.7767024794431525</v>
      </c>
      <c r="Q85">
        <f t="shared" si="24"/>
        <v>0.19544552245089647</v>
      </c>
      <c r="R85">
        <f t="shared" si="25"/>
        <v>0.1954455224508965</v>
      </c>
    </row>
    <row r="86" spans="6:18">
      <c r="F86">
        <f t="shared" si="13"/>
        <v>8.3999999999999861</v>
      </c>
      <c r="G86">
        <f t="shared" si="17"/>
        <v>321.79873705179284</v>
      </c>
      <c r="H86">
        <f t="shared" si="26"/>
        <v>3.3693796243597012</v>
      </c>
      <c r="I86" s="4">
        <f t="shared" si="19"/>
        <v>9.0999999999999993E-6</v>
      </c>
      <c r="J86" s="5">
        <f t="shared" si="27"/>
        <v>7.2957446808510193E-7</v>
      </c>
      <c r="K86" s="5">
        <f t="shared" si="28"/>
        <v>5.1755042892530833E-4</v>
      </c>
      <c r="L86" s="5">
        <f t="shared" si="22"/>
        <v>5.806930494867722E-10</v>
      </c>
      <c r="M86" s="6">
        <f t="shared" si="20"/>
        <v>4.5941694966797849E-6</v>
      </c>
      <c r="N86">
        <f t="shared" si="21"/>
        <v>2.3499999999999999E-4</v>
      </c>
      <c r="O86">
        <f t="shared" si="29"/>
        <v>0.33693796243597013</v>
      </c>
      <c r="P86">
        <f t="shared" si="23"/>
        <v>2.7781365361302353</v>
      </c>
      <c r="Q86">
        <f t="shared" si="24"/>
        <v>0.19497261749609088</v>
      </c>
      <c r="R86">
        <f t="shared" si="25"/>
        <v>0.19497261749609091</v>
      </c>
    </row>
    <row r="87" spans="6:18">
      <c r="F87">
        <f t="shared" si="13"/>
        <v>8.4999999999999858</v>
      </c>
      <c r="G87">
        <f t="shared" si="17"/>
        <v>321.79873705179284</v>
      </c>
      <c r="H87">
        <f t="shared" si="26"/>
        <v>3.3693796243597012</v>
      </c>
      <c r="I87" s="4">
        <f t="shared" si="19"/>
        <v>9.0999999999999993E-6</v>
      </c>
      <c r="J87" s="5">
        <f t="shared" si="27"/>
        <v>7.2957446808510193E-7</v>
      </c>
      <c r="K87" s="5">
        <f t="shared" si="28"/>
        <v>5.1846042892530835E-4</v>
      </c>
      <c r="L87" s="5">
        <f t="shared" si="22"/>
        <v>5.8376150612725542E-10</v>
      </c>
      <c r="M87" s="6">
        <f t="shared" si="20"/>
        <v>4.6103393979278096E-6</v>
      </c>
      <c r="N87">
        <f t="shared" si="21"/>
        <v>2.3499999999999999E-4</v>
      </c>
      <c r="O87">
        <f t="shared" si="29"/>
        <v>0.33693796243597013</v>
      </c>
      <c r="P87">
        <f t="shared" si="23"/>
        <v>2.7795605069086813</v>
      </c>
      <c r="Q87">
        <f t="shared" si="24"/>
        <v>0.19450303854381432</v>
      </c>
      <c r="R87">
        <f t="shared" si="25"/>
        <v>0.19450303854381434</v>
      </c>
    </row>
    <row r="88" spans="6:18">
      <c r="F88">
        <f t="shared" si="13"/>
        <v>8.5999999999999854</v>
      </c>
      <c r="G88">
        <f t="shared" si="17"/>
        <v>321.79873705179284</v>
      </c>
      <c r="H88">
        <f t="shared" si="26"/>
        <v>3.3693796243597012</v>
      </c>
      <c r="I88" s="4">
        <f t="shared" si="19"/>
        <v>9.0999999999999993E-6</v>
      </c>
      <c r="J88" s="5">
        <f t="shared" si="27"/>
        <v>7.2957446808510193E-7</v>
      </c>
      <c r="K88" s="5">
        <f t="shared" si="28"/>
        <v>5.1937042892530837E-4</v>
      </c>
      <c r="L88" s="5">
        <f t="shared" si="22"/>
        <v>5.8684075318550029E-10</v>
      </c>
      <c r="M88" s="6">
        <f t="shared" si="20"/>
        <v>4.6265377054613953E-6</v>
      </c>
      <c r="N88">
        <f t="shared" si="21"/>
        <v>2.3499999999999999E-4</v>
      </c>
      <c r="O88">
        <f t="shared" si="29"/>
        <v>0.33693796243597013</v>
      </c>
      <c r="P88">
        <f t="shared" si="23"/>
        <v>2.7809744802922554</v>
      </c>
      <c r="Q88">
        <f t="shared" si="24"/>
        <v>0.19403675640512449</v>
      </c>
      <c r="R88">
        <f t="shared" si="25"/>
        <v>0.19403675640512455</v>
      </c>
    </row>
    <row r="89" spans="6:18">
      <c r="F89">
        <f t="shared" si="13"/>
        <v>8.6999999999999851</v>
      </c>
      <c r="G89">
        <f t="shared" si="17"/>
        <v>321.79873705179284</v>
      </c>
      <c r="H89">
        <f t="shared" si="26"/>
        <v>3.3693796243597012</v>
      </c>
      <c r="I89" s="4">
        <f t="shared" si="19"/>
        <v>9.0999999999999993E-6</v>
      </c>
      <c r="J89" s="5">
        <f t="shared" si="27"/>
        <v>7.2957446808510193E-7</v>
      </c>
      <c r="K89" s="5">
        <f t="shared" si="28"/>
        <v>5.2028042892530838E-4</v>
      </c>
      <c r="L89" s="5">
        <f t="shared" si="22"/>
        <v>5.8993080960081157E-10</v>
      </c>
      <c r="M89" s="6">
        <f t="shared" si="20"/>
        <v>4.6427644192805403E-6</v>
      </c>
      <c r="N89">
        <f t="shared" si="21"/>
        <v>2.3499999999999999E-4</v>
      </c>
      <c r="O89">
        <f t="shared" si="29"/>
        <v>0.33693796243597013</v>
      </c>
      <c r="P89">
        <f t="shared" si="23"/>
        <v>2.7823785438642004</v>
      </c>
      <c r="Q89">
        <f t="shared" si="24"/>
        <v>0.19357374219793466</v>
      </c>
      <c r="R89">
        <f t="shared" si="25"/>
        <v>0.19357374219793472</v>
      </c>
    </row>
    <row r="90" spans="6:18">
      <c r="F90">
        <f t="shared" si="13"/>
        <v>8.7999999999999847</v>
      </c>
      <c r="G90">
        <f t="shared" si="17"/>
        <v>321.79873705179284</v>
      </c>
      <c r="H90">
        <f t="shared" si="26"/>
        <v>3.3693796243597012</v>
      </c>
      <c r="I90" s="4">
        <f t="shared" si="19"/>
        <v>9.0999999999999993E-6</v>
      </c>
      <c r="J90" s="5">
        <f t="shared" si="27"/>
        <v>7.2957446808510193E-7</v>
      </c>
      <c r="K90" s="5">
        <f t="shared" si="28"/>
        <v>5.211904289253084E-4</v>
      </c>
      <c r="L90" s="5">
        <f t="shared" si="22"/>
        <v>5.9303169431249418E-10</v>
      </c>
      <c r="M90" s="6">
        <f t="shared" si="20"/>
        <v>4.6590195393852454E-6</v>
      </c>
      <c r="N90">
        <f t="shared" si="21"/>
        <v>2.3499999999999999E-4</v>
      </c>
      <c r="O90">
        <f t="shared" si="29"/>
        <v>0.33693796243597013</v>
      </c>
      <c r="P90">
        <f t="shared" si="23"/>
        <v>2.7837727842886313</v>
      </c>
      <c r="Q90">
        <f t="shared" si="24"/>
        <v>0.19311396734325642</v>
      </c>
      <c r="R90">
        <f t="shared" si="25"/>
        <v>0.19311396734325648</v>
      </c>
    </row>
    <row r="91" spans="6:18">
      <c r="F91">
        <f t="shared" si="13"/>
        <v>8.8999999999999844</v>
      </c>
      <c r="G91">
        <f t="shared" si="17"/>
        <v>321.79873705179284</v>
      </c>
      <c r="H91">
        <f t="shared" si="26"/>
        <v>3.3693796243597012</v>
      </c>
      <c r="I91" s="4">
        <f t="shared" si="19"/>
        <v>9.0999999999999993E-6</v>
      </c>
      <c r="J91" s="5">
        <f t="shared" si="27"/>
        <v>7.2957446808510193E-7</v>
      </c>
      <c r="K91" s="5">
        <f t="shared" si="28"/>
        <v>5.2210042892530842E-4</v>
      </c>
      <c r="L91" s="5">
        <f t="shared" si="22"/>
        <v>5.9614342625985307E-10</v>
      </c>
      <c r="M91" s="6">
        <f t="shared" si="20"/>
        <v>4.6753030657755099E-6</v>
      </c>
      <c r="N91">
        <f t="shared" si="21"/>
        <v>2.3499999999999999E-4</v>
      </c>
      <c r="O91">
        <f t="shared" si="29"/>
        <v>0.33693796243597013</v>
      </c>
      <c r="P91">
        <f t="shared" si="23"/>
        <v>2.7851572873217694</v>
      </c>
      <c r="Q91">
        <f t="shared" si="24"/>
        <v>0.19265740356149536</v>
      </c>
      <c r="R91">
        <f t="shared" si="25"/>
        <v>0.19265740356149544</v>
      </c>
    </row>
    <row r="92" spans="6:18">
      <c r="F92">
        <f t="shared" ref="F92:F155" si="30">F91+dt</f>
        <v>8.999999999999984</v>
      </c>
      <c r="G92">
        <f t="shared" si="17"/>
        <v>321.79873705179284</v>
      </c>
      <c r="H92">
        <f t="shared" si="26"/>
        <v>3.3693796243597012</v>
      </c>
      <c r="I92" s="4">
        <f t="shared" si="19"/>
        <v>9.0999999999999993E-6</v>
      </c>
      <c r="J92" s="5">
        <f t="shared" si="27"/>
        <v>7.2957446808510193E-7</v>
      </c>
      <c r="K92" s="5">
        <f t="shared" si="28"/>
        <v>5.2301042892530843E-4</v>
      </c>
      <c r="L92" s="5">
        <f t="shared" si="22"/>
        <v>5.9926602438219339E-10</v>
      </c>
      <c r="M92" s="6">
        <f t="shared" si="20"/>
        <v>4.6916149984513352E-6</v>
      </c>
      <c r="N92">
        <f t="shared" si="21"/>
        <v>2.3499999999999999E-4</v>
      </c>
      <c r="O92">
        <f t="shared" si="29"/>
        <v>0.33693796243597013</v>
      </c>
      <c r="P92">
        <f t="shared" si="23"/>
        <v>2.7865321378230155</v>
      </c>
      <c r="Q92">
        <f t="shared" si="24"/>
        <v>0.19220402286879829</v>
      </c>
      <c r="R92">
        <f t="shared" si="25"/>
        <v>0.19220402286879837</v>
      </c>
    </row>
    <row r="93" spans="6:18">
      <c r="F93">
        <f t="shared" si="30"/>
        <v>9.0999999999999837</v>
      </c>
      <c r="G93">
        <f t="shared" si="17"/>
        <v>321.79873705179284</v>
      </c>
      <c r="H93">
        <f t="shared" si="26"/>
        <v>3.3693796243597012</v>
      </c>
      <c r="I93" s="4">
        <f t="shared" si="19"/>
        <v>9.0999999999999993E-6</v>
      </c>
      <c r="J93" s="5">
        <f t="shared" si="27"/>
        <v>7.2957446808510193E-7</v>
      </c>
      <c r="K93" s="5">
        <f t="shared" si="28"/>
        <v>5.2392042892530845E-4</v>
      </c>
      <c r="L93" s="5">
        <f t="shared" si="22"/>
        <v>6.0239950761881998E-10</v>
      </c>
      <c r="M93" s="6">
        <f t="shared" si="20"/>
        <v>4.7079553374127216E-6</v>
      </c>
      <c r="N93">
        <f t="shared" si="21"/>
        <v>2.3499999999999999E-4</v>
      </c>
      <c r="O93">
        <f t="shared" si="29"/>
        <v>0.33693796243597013</v>
      </c>
      <c r="P93">
        <f t="shared" si="23"/>
        <v>2.7878974197658781</v>
      </c>
      <c r="Q93">
        <f t="shared" si="24"/>
        <v>0.19175379757345115</v>
      </c>
      <c r="R93">
        <f t="shared" si="25"/>
        <v>0.19175379757345123</v>
      </c>
    </row>
    <row r="94" spans="6:18">
      <c r="F94">
        <f t="shared" si="30"/>
        <v>9.1999999999999833</v>
      </c>
      <c r="G94">
        <f t="shared" si="17"/>
        <v>321.79873705179284</v>
      </c>
      <c r="H94">
        <f t="shared" si="26"/>
        <v>3.3693796243597012</v>
      </c>
      <c r="I94" s="4">
        <f t="shared" si="19"/>
        <v>9.0999999999999993E-6</v>
      </c>
      <c r="J94" s="5">
        <f t="shared" si="27"/>
        <v>7.2957446808510193E-7</v>
      </c>
      <c r="K94" s="5">
        <f t="shared" si="28"/>
        <v>5.2483042892530847E-4</v>
      </c>
      <c r="L94" s="5">
        <f t="shared" si="22"/>
        <v>6.0554389490903757E-10</v>
      </c>
      <c r="M94" s="6">
        <f t="shared" si="20"/>
        <v>4.7243240826596664E-6</v>
      </c>
      <c r="N94">
        <f t="shared" si="21"/>
        <v>2.3499999999999999E-4</v>
      </c>
      <c r="O94">
        <f t="shared" si="29"/>
        <v>0.33693796243597013</v>
      </c>
      <c r="P94">
        <f t="shared" si="23"/>
        <v>2.7892532162487402</v>
      </c>
      <c r="Q94">
        <f t="shared" si="24"/>
        <v>0.19130670027232716</v>
      </c>
      <c r="R94">
        <f t="shared" si="25"/>
        <v>0.19130670027232724</v>
      </c>
    </row>
    <row r="95" spans="6:18">
      <c r="F95">
        <f t="shared" si="30"/>
        <v>9.2999999999999829</v>
      </c>
      <c r="G95">
        <f t="shared" si="17"/>
        <v>321.79873705179284</v>
      </c>
      <c r="H95">
        <f t="shared" si="26"/>
        <v>3.3693796243597012</v>
      </c>
      <c r="I95" s="4">
        <f t="shared" si="19"/>
        <v>9.0999999999999993E-6</v>
      </c>
      <c r="J95" s="5">
        <f t="shared" si="27"/>
        <v>7.2957446808510193E-7</v>
      </c>
      <c r="K95" s="5">
        <f t="shared" si="28"/>
        <v>5.2574042892530848E-4</v>
      </c>
      <c r="L95" s="5">
        <f t="shared" si="22"/>
        <v>6.0869920519215132E-10</v>
      </c>
      <c r="M95" s="6">
        <f t="shared" si="20"/>
        <v>4.7407212341921714E-6</v>
      </c>
      <c r="N95">
        <f t="shared" si="21"/>
        <v>2.3499999999999999E-4</v>
      </c>
      <c r="O95">
        <f t="shared" si="29"/>
        <v>0.33693796243597013</v>
      </c>
      <c r="P95">
        <f t="shared" si="23"/>
        <v>2.7905996095054828</v>
      </c>
      <c r="Q95">
        <f t="shared" si="24"/>
        <v>0.1908627038473841</v>
      </c>
      <c r="R95">
        <f t="shared" si="25"/>
        <v>0.19086270384738419</v>
      </c>
    </row>
    <row r="96" spans="6:18">
      <c r="F96">
        <f t="shared" si="30"/>
        <v>9.3999999999999826</v>
      </c>
      <c r="G96">
        <f t="shared" si="17"/>
        <v>321.79873705179284</v>
      </c>
      <c r="H96">
        <f t="shared" si="26"/>
        <v>3.3693796243597012</v>
      </c>
      <c r="I96" s="4">
        <f t="shared" si="19"/>
        <v>9.0999999999999993E-6</v>
      </c>
      <c r="J96" s="5">
        <f t="shared" si="27"/>
        <v>7.2957446808510193E-7</v>
      </c>
      <c r="K96" s="5">
        <f t="shared" si="28"/>
        <v>5.266504289253085E-4</v>
      </c>
      <c r="L96" s="5">
        <f t="shared" si="22"/>
        <v>6.1186545740746616E-10</v>
      </c>
      <c r="M96" s="6">
        <f t="shared" si="20"/>
        <v>4.7571467920102373E-6</v>
      </c>
      <c r="N96">
        <f t="shared" si="21"/>
        <v>2.3499999999999999E-4</v>
      </c>
      <c r="O96">
        <f t="shared" si="29"/>
        <v>0.33693796243597013</v>
      </c>
      <c r="P96">
        <f t="shared" si="23"/>
        <v>2.7919366809159585</v>
      </c>
      <c r="Q96">
        <f t="shared" si="24"/>
        <v>0.19042178146221025</v>
      </c>
      <c r="R96">
        <f t="shared" si="25"/>
        <v>0.19042178146221034</v>
      </c>
    </row>
    <row r="97" spans="6:18">
      <c r="F97">
        <f t="shared" si="30"/>
        <v>9.4999999999999822</v>
      </c>
      <c r="G97">
        <f t="shared" si="17"/>
        <v>321.79873705179284</v>
      </c>
      <c r="H97">
        <f t="shared" si="26"/>
        <v>3.3693796243597012</v>
      </c>
      <c r="I97" s="4">
        <f t="shared" si="19"/>
        <v>9.0999999999999993E-6</v>
      </c>
      <c r="J97" s="5">
        <f t="shared" si="27"/>
        <v>7.2957446808510193E-7</v>
      </c>
      <c r="K97" s="5">
        <f t="shared" si="28"/>
        <v>5.2756042892530852E-4</v>
      </c>
      <c r="L97" s="5">
        <f t="shared" si="22"/>
        <v>6.1504267049428693E-10</v>
      </c>
      <c r="M97" s="6">
        <f t="shared" si="20"/>
        <v>4.7736007561138625E-6</v>
      </c>
      <c r="N97">
        <f t="shared" si="21"/>
        <v>2.3499999999999999E-4</v>
      </c>
      <c r="O97">
        <f t="shared" si="29"/>
        <v>0.33693796243597013</v>
      </c>
      <c r="P97">
        <f t="shared" si="23"/>
        <v>2.7932645110163228</v>
      </c>
      <c r="Q97">
        <f t="shared" si="24"/>
        <v>0.18998390655861788</v>
      </c>
      <c r="R97">
        <f t="shared" si="25"/>
        <v>0.18998390655861797</v>
      </c>
    </row>
    <row r="98" spans="6:18">
      <c r="F98">
        <f t="shared" si="30"/>
        <v>9.5999999999999819</v>
      </c>
      <c r="G98">
        <f t="shared" si="17"/>
        <v>321.79873705179284</v>
      </c>
      <c r="H98">
        <f t="shared" si="26"/>
        <v>3.3693796243597012</v>
      </c>
      <c r="I98" s="4">
        <f t="shared" si="19"/>
        <v>9.0999999999999993E-6</v>
      </c>
      <c r="J98" s="5">
        <f t="shared" si="27"/>
        <v>7.2957446808510193E-7</v>
      </c>
      <c r="K98" s="5">
        <f t="shared" si="28"/>
        <v>5.2847042892530853E-4</v>
      </c>
      <c r="L98" s="5">
        <f t="shared" si="22"/>
        <v>6.1823086339191857E-10</v>
      </c>
      <c r="M98" s="6">
        <f t="shared" si="20"/>
        <v>4.7900831265030479E-6</v>
      </c>
      <c r="N98">
        <f t="shared" si="21"/>
        <v>2.3499999999999999E-4</v>
      </c>
      <c r="O98">
        <f t="shared" si="29"/>
        <v>0.33693796243597013</v>
      </c>
      <c r="P98">
        <f t="shared" si="23"/>
        <v>2.7945831795092193</v>
      </c>
      <c r="Q98">
        <f t="shared" si="24"/>
        <v>0.18954905285328394</v>
      </c>
      <c r="R98">
        <f t="shared" si="25"/>
        <v>0.18954905285328402</v>
      </c>
    </row>
    <row r="99" spans="6:18">
      <c r="F99">
        <f t="shared" si="30"/>
        <v>9.6999999999999815</v>
      </c>
      <c r="G99">
        <f t="shared" si="17"/>
        <v>321.79873705179284</v>
      </c>
      <c r="H99">
        <f t="shared" si="26"/>
        <v>3.3693796243597012</v>
      </c>
      <c r="I99" s="4">
        <f t="shared" si="19"/>
        <v>9.0999999999999993E-6</v>
      </c>
      <c r="J99" s="5">
        <f t="shared" si="27"/>
        <v>7.2957446808510193E-7</v>
      </c>
      <c r="K99" s="5">
        <f t="shared" si="28"/>
        <v>5.2938042892530855E-4</v>
      </c>
      <c r="L99" s="5">
        <f t="shared" si="22"/>
        <v>6.2143005503966624E-10</v>
      </c>
      <c r="M99" s="6">
        <f t="shared" si="20"/>
        <v>4.8065939031777934E-6</v>
      </c>
      <c r="N99">
        <f t="shared" si="21"/>
        <v>2.3499999999999999E-4</v>
      </c>
      <c r="O99">
        <f t="shared" si="29"/>
        <v>0.33693796243597013</v>
      </c>
      <c r="P99">
        <f t="shared" si="23"/>
        <v>2.7958927652738277</v>
      </c>
      <c r="Q99">
        <f t="shared" si="24"/>
        <v>0.18911719433443686</v>
      </c>
      <c r="R99">
        <f t="shared" si="25"/>
        <v>0.18911719433443691</v>
      </c>
    </row>
    <row r="100" spans="6:18">
      <c r="F100">
        <f t="shared" si="30"/>
        <v>9.7999999999999812</v>
      </c>
      <c r="G100">
        <f t="shared" si="17"/>
        <v>321.79873705179284</v>
      </c>
      <c r="H100">
        <f t="shared" si="26"/>
        <v>3.3693796243597012</v>
      </c>
      <c r="I100" s="4">
        <f t="shared" si="19"/>
        <v>9.0999999999999993E-6</v>
      </c>
      <c r="J100" s="5">
        <f t="shared" si="27"/>
        <v>7.2957446808510193E-7</v>
      </c>
      <c r="K100" s="5">
        <f t="shared" si="28"/>
        <v>5.3029042892530857E-4</v>
      </c>
      <c r="L100" s="5">
        <f t="shared" si="22"/>
        <v>6.2464026437683456E-10</v>
      </c>
      <c r="M100" s="6">
        <f t="shared" si="20"/>
        <v>4.823133086138099E-6</v>
      </c>
      <c r="N100">
        <f t="shared" si="21"/>
        <v>2.3499999999999999E-4</v>
      </c>
      <c r="O100">
        <f t="shared" si="29"/>
        <v>0.33693796243597013</v>
      </c>
      <c r="P100">
        <f t="shared" si="23"/>
        <v>2.797193346375773</v>
      </c>
      <c r="Q100">
        <f t="shared" si="24"/>
        <v>0.18868830525858898</v>
      </c>
      <c r="R100">
        <f t="shared" si="25"/>
        <v>0.18868830525858904</v>
      </c>
    </row>
    <row r="101" spans="6:18">
      <c r="F101">
        <f t="shared" si="30"/>
        <v>9.8999999999999808</v>
      </c>
      <c r="G101">
        <f t="shared" si="17"/>
        <v>321.79873705179284</v>
      </c>
      <c r="H101">
        <f t="shared" si="26"/>
        <v>3.3693796243597012</v>
      </c>
      <c r="I101" s="4">
        <f t="shared" si="19"/>
        <v>9.0999999999999993E-6</v>
      </c>
      <c r="J101" s="5">
        <f t="shared" si="27"/>
        <v>7.2957446808510193E-7</v>
      </c>
      <c r="K101" s="5">
        <f t="shared" si="28"/>
        <v>5.3120042892530858E-4</v>
      </c>
      <c r="L101" s="5">
        <f t="shared" si="22"/>
        <v>6.2786151034272879E-10</v>
      </c>
      <c r="M101" s="6">
        <f t="shared" si="20"/>
        <v>4.8397006753839656E-6</v>
      </c>
      <c r="N101">
        <f t="shared" si="21"/>
        <v>2.3499999999999999E-4</v>
      </c>
      <c r="O101">
        <f t="shared" si="29"/>
        <v>0.33693796243597013</v>
      </c>
      <c r="P101">
        <f t="shared" si="23"/>
        <v>2.7984850000768962</v>
      </c>
      <c r="Q101">
        <f t="shared" si="24"/>
        <v>0.18826236014731398</v>
      </c>
      <c r="R101">
        <f t="shared" si="25"/>
        <v>0.18826236014731404</v>
      </c>
    </row>
    <row r="102" spans="6:18">
      <c r="F102">
        <f t="shared" si="30"/>
        <v>9.9999999999999805</v>
      </c>
      <c r="G102">
        <f t="shared" si="17"/>
        <v>321.79873705179284</v>
      </c>
      <c r="H102">
        <f t="shared" si="26"/>
        <v>3.3693796243597012</v>
      </c>
      <c r="I102" s="4">
        <f t="shared" si="19"/>
        <v>9.0999999999999993E-6</v>
      </c>
      <c r="J102" s="5">
        <f t="shared" si="27"/>
        <v>7.2957446808510193E-7</v>
      </c>
      <c r="K102" s="5">
        <f t="shared" si="28"/>
        <v>5.321104289253086E-4</v>
      </c>
      <c r="L102" s="5">
        <f t="shared" si="22"/>
        <v>6.3109381187665346E-10</v>
      </c>
      <c r="M102" s="6">
        <f t="shared" si="20"/>
        <v>4.8562966709153906E-6</v>
      </c>
      <c r="N102">
        <f t="shared" si="21"/>
        <v>2.3499999999999999E-4</v>
      </c>
      <c r="O102">
        <f t="shared" si="29"/>
        <v>0.33693796243597013</v>
      </c>
      <c r="P102">
        <f t="shared" si="23"/>
        <v>2.7997678028448947</v>
      </c>
      <c r="Q102">
        <f t="shared" si="24"/>
        <v>0.1878393337840682</v>
      </c>
      <c r="R102">
        <f t="shared" si="25"/>
        <v>0.18783933378406825</v>
      </c>
    </row>
    <row r="103" spans="6:18">
      <c r="F103">
        <f t="shared" si="30"/>
        <v>10.09999999999998</v>
      </c>
      <c r="G103">
        <f t="shared" si="17"/>
        <v>321.79873705179284</v>
      </c>
      <c r="H103">
        <f t="shared" si="26"/>
        <v>3.3693796243597012</v>
      </c>
      <c r="I103" s="4">
        <f t="shared" si="19"/>
        <v>9.0999999999999993E-6</v>
      </c>
      <c r="J103" s="5">
        <f t="shared" si="27"/>
        <v>7.2957446808510193E-7</v>
      </c>
      <c r="K103" s="5">
        <f t="shared" si="28"/>
        <v>5.3302042892530862E-4</v>
      </c>
      <c r="L103" s="5">
        <f t="shared" si="22"/>
        <v>6.3433718791791391E-10</v>
      </c>
      <c r="M103" s="6">
        <f t="shared" si="20"/>
        <v>4.8729210727323758E-6</v>
      </c>
      <c r="N103">
        <f t="shared" si="21"/>
        <v>2.3499999999999999E-4</v>
      </c>
      <c r="O103">
        <f t="shared" si="29"/>
        <v>0.33693796243597013</v>
      </c>
      <c r="P103">
        <f t="shared" si="23"/>
        <v>2.8010418303628293</v>
      </c>
      <c r="Q103">
        <f t="shared" si="24"/>
        <v>0.18741920121105562</v>
      </c>
      <c r="R103">
        <f t="shared" si="25"/>
        <v>0.18741920121105568</v>
      </c>
    </row>
    <row r="104" spans="6:18">
      <c r="F104">
        <f t="shared" si="30"/>
        <v>10.19999999999998</v>
      </c>
      <c r="G104">
        <f t="shared" si="17"/>
        <v>321.79873705179284</v>
      </c>
      <c r="H104">
        <f t="shared" si="26"/>
        <v>3.3693796243597012</v>
      </c>
      <c r="I104" s="4">
        <f t="shared" si="19"/>
        <v>9.0999999999999993E-6</v>
      </c>
      <c r="J104" s="5">
        <f t="shared" si="27"/>
        <v>7.2957446808510193E-7</v>
      </c>
      <c r="K104" s="5">
        <f t="shared" si="28"/>
        <v>5.3393042892530863E-4</v>
      </c>
      <c r="L104" s="5">
        <f t="shared" si="22"/>
        <v>6.375916574058149E-10</v>
      </c>
      <c r="M104" s="6">
        <f t="shared" si="20"/>
        <v>4.8895738808349219E-6</v>
      </c>
      <c r="N104">
        <f t="shared" si="21"/>
        <v>2.3499999999999999E-4</v>
      </c>
      <c r="O104">
        <f t="shared" si="29"/>
        <v>0.33693796243597013</v>
      </c>
      <c r="P104">
        <f t="shared" si="23"/>
        <v>2.8023071575385003</v>
      </c>
      <c r="Q104">
        <f t="shared" si="24"/>
        <v>0.18700193772613569</v>
      </c>
      <c r="R104">
        <f t="shared" si="25"/>
        <v>0.18700193772613574</v>
      </c>
    </row>
    <row r="105" spans="6:18">
      <c r="F105">
        <f t="shared" si="30"/>
        <v>10.299999999999979</v>
      </c>
      <c r="G105">
        <f t="shared" si="17"/>
        <v>321.79873705179284</v>
      </c>
      <c r="H105">
        <f t="shared" si="26"/>
        <v>3.3693796243597012</v>
      </c>
      <c r="I105" s="4">
        <f t="shared" si="19"/>
        <v>9.0999999999999993E-6</v>
      </c>
      <c r="J105" s="5">
        <f t="shared" si="27"/>
        <v>7.2957446808510193E-7</v>
      </c>
      <c r="K105" s="5">
        <f t="shared" si="28"/>
        <v>5.3484042892530865E-4</v>
      </c>
      <c r="L105" s="5">
        <f t="shared" si="22"/>
        <v>6.4085723927966145E-10</v>
      </c>
      <c r="M105" s="6">
        <f t="shared" si="20"/>
        <v>4.9062550952230274E-6</v>
      </c>
      <c r="N105">
        <f t="shared" si="21"/>
        <v>2.3499999999999999E-4</v>
      </c>
      <c r="O105">
        <f t="shared" si="29"/>
        <v>0.33693796243597013</v>
      </c>
      <c r="P105">
        <f t="shared" si="23"/>
        <v>2.8035638585136962</v>
      </c>
      <c r="Q105">
        <f t="shared" si="24"/>
        <v>0.18658751887977318</v>
      </c>
      <c r="R105">
        <f t="shared" si="25"/>
        <v>0.18658751887977323</v>
      </c>
    </row>
    <row r="106" spans="6:18">
      <c r="F106">
        <f t="shared" si="30"/>
        <v>10.399999999999979</v>
      </c>
      <c r="G106">
        <f t="shared" si="17"/>
        <v>321.79873705179284</v>
      </c>
      <c r="H106">
        <f t="shared" si="26"/>
        <v>3.3693796243597012</v>
      </c>
      <c r="I106" s="4">
        <f t="shared" si="19"/>
        <v>9.0999999999999993E-6</v>
      </c>
      <c r="J106" s="5">
        <f t="shared" si="27"/>
        <v>7.2957446808510193E-7</v>
      </c>
      <c r="K106" s="5">
        <f t="shared" si="28"/>
        <v>5.3575042892530867E-4</v>
      </c>
      <c r="L106" s="5">
        <f t="shared" si="22"/>
        <v>6.4413395247875832E-10</v>
      </c>
      <c r="M106" s="6">
        <f t="shared" si="20"/>
        <v>4.9229647158966929E-6</v>
      </c>
      <c r="N106">
        <f t="shared" si="21"/>
        <v>2.3499999999999999E-4</v>
      </c>
      <c r="O106">
        <f t="shared" si="29"/>
        <v>0.33693796243597013</v>
      </c>
      <c r="P106">
        <f t="shared" si="23"/>
        <v>2.8048120066733189</v>
      </c>
      <c r="Q106">
        <f t="shared" si="24"/>
        <v>0.18617592047202972</v>
      </c>
      <c r="R106">
        <f t="shared" si="25"/>
        <v>0.18617592047202977</v>
      </c>
    </row>
    <row r="107" spans="6:18">
      <c r="F107">
        <f t="shared" si="30"/>
        <v>10.499999999999979</v>
      </c>
      <c r="G107">
        <f t="shared" si="17"/>
        <v>321.79873705179284</v>
      </c>
      <c r="H107">
        <f t="shared" si="26"/>
        <v>3.3693796243597012</v>
      </c>
      <c r="I107" s="4">
        <f t="shared" si="19"/>
        <v>9.0999999999999993E-6</v>
      </c>
      <c r="J107" s="5">
        <f t="shared" si="27"/>
        <v>7.2957446808510193E-7</v>
      </c>
      <c r="K107" s="5">
        <f t="shared" si="28"/>
        <v>5.3666042892530868E-4</v>
      </c>
      <c r="L107" s="5">
        <f t="shared" si="22"/>
        <v>6.4742181594241064E-10</v>
      </c>
      <c r="M107" s="6">
        <f t="shared" si="20"/>
        <v>4.9397027428559186E-6</v>
      </c>
      <c r="N107">
        <f t="shared" si="21"/>
        <v>2.3499999999999999E-4</v>
      </c>
      <c r="O107">
        <f t="shared" si="29"/>
        <v>0.33693796243597013</v>
      </c>
      <c r="P107">
        <f t="shared" si="23"/>
        <v>2.8060516746543813</v>
      </c>
      <c r="Q107">
        <f t="shared" si="24"/>
        <v>0.18576711854959599</v>
      </c>
      <c r="R107">
        <f t="shared" si="25"/>
        <v>0.18576711854959607</v>
      </c>
    </row>
    <row r="108" spans="6:18">
      <c r="F108">
        <f t="shared" si="30"/>
        <v>10.599999999999978</v>
      </c>
      <c r="G108">
        <f t="shared" si="17"/>
        <v>321.79873705179284</v>
      </c>
      <c r="H108">
        <f t="shared" si="26"/>
        <v>3.3693796243597012</v>
      </c>
      <c r="I108" s="4">
        <f t="shared" si="19"/>
        <v>9.0999999999999993E-6</v>
      </c>
      <c r="J108" s="5">
        <f t="shared" si="27"/>
        <v>7.2957446808510193E-7</v>
      </c>
      <c r="K108" s="5">
        <f t="shared" si="28"/>
        <v>5.375704289253087E-4</v>
      </c>
      <c r="L108" s="5">
        <f t="shared" si="22"/>
        <v>6.5072084860992346E-10</v>
      </c>
      <c r="M108" s="6">
        <f t="shared" si="20"/>
        <v>4.9564691761007053E-6</v>
      </c>
      <c r="N108">
        <f t="shared" si="21"/>
        <v>2.3499999999999999E-4</v>
      </c>
      <c r="O108">
        <f t="shared" si="29"/>
        <v>0.33693796243597013</v>
      </c>
      <c r="P108">
        <f t="shared" si="23"/>
        <v>2.8072829343548853</v>
      </c>
      <c r="Q108">
        <f t="shared" si="24"/>
        <v>0.18536108940286447</v>
      </c>
      <c r="R108">
        <f t="shared" si="25"/>
        <v>0.18536108940286455</v>
      </c>
    </row>
    <row r="109" spans="6:18">
      <c r="F109">
        <f t="shared" si="30"/>
        <v>10.699999999999978</v>
      </c>
      <c r="G109">
        <f t="shared" si="17"/>
        <v>321.79873705179284</v>
      </c>
      <c r="H109">
        <f t="shared" si="26"/>
        <v>3.3693796243597012</v>
      </c>
      <c r="I109" s="4">
        <f t="shared" si="19"/>
        <v>9.0999999999999993E-6</v>
      </c>
      <c r="J109" s="5">
        <f t="shared" si="27"/>
        <v>7.2957446808510193E-7</v>
      </c>
      <c r="K109" s="5">
        <f t="shared" si="28"/>
        <v>5.3848042892530872E-4</v>
      </c>
      <c r="L109" s="5">
        <f t="shared" si="22"/>
        <v>6.5403106942060131E-10</v>
      </c>
      <c r="M109" s="6">
        <f t="shared" si="20"/>
        <v>4.9732640156310513E-6</v>
      </c>
      <c r="N109">
        <f t="shared" si="21"/>
        <v>2.3499999999999999E-4</v>
      </c>
      <c r="O109">
        <f t="shared" si="29"/>
        <v>0.33693796243597013</v>
      </c>
      <c r="P109">
        <f t="shared" si="23"/>
        <v>2.8085058569425785</v>
      </c>
      <c r="Q109">
        <f t="shared" si="24"/>
        <v>0.18495780956304156</v>
      </c>
      <c r="R109">
        <f t="shared" si="25"/>
        <v>0.18495780956304164</v>
      </c>
    </row>
    <row r="110" spans="6:18">
      <c r="F110">
        <f t="shared" si="30"/>
        <v>10.799999999999978</v>
      </c>
      <c r="G110">
        <f t="shared" si="17"/>
        <v>321.79873705179284</v>
      </c>
      <c r="H110">
        <f t="shared" si="26"/>
        <v>3.3693796243597012</v>
      </c>
      <c r="I110" s="4">
        <f t="shared" si="19"/>
        <v>9.0999999999999993E-6</v>
      </c>
      <c r="J110" s="5">
        <f t="shared" si="27"/>
        <v>7.2957446808510193E-7</v>
      </c>
      <c r="K110" s="5">
        <f t="shared" si="28"/>
        <v>5.3939042892530873E-4</v>
      </c>
      <c r="L110" s="5">
        <f t="shared" si="22"/>
        <v>6.5735249731374945E-10</v>
      </c>
      <c r="M110" s="6">
        <f t="shared" si="20"/>
        <v>4.9900872614469566E-6</v>
      </c>
      <c r="N110">
        <f t="shared" si="21"/>
        <v>2.3499999999999999E-4</v>
      </c>
      <c r="O110">
        <f t="shared" si="29"/>
        <v>0.33693796243597013</v>
      </c>
      <c r="P110">
        <f t="shared" si="23"/>
        <v>2.809720512863592</v>
      </c>
      <c r="Q110">
        <f t="shared" si="24"/>
        <v>0.18455725579929885</v>
      </c>
      <c r="R110">
        <f t="shared" si="25"/>
        <v>0.18455725579929894</v>
      </c>
    </row>
    <row r="111" spans="6:18">
      <c r="F111">
        <f t="shared" si="30"/>
        <v>10.899999999999977</v>
      </c>
      <c r="G111">
        <f t="shared" si="17"/>
        <v>321.79873705179284</v>
      </c>
      <c r="H111">
        <f t="shared" si="26"/>
        <v>3.3693796243597012</v>
      </c>
      <c r="I111" s="4">
        <f t="shared" si="19"/>
        <v>9.0999999999999993E-6</v>
      </c>
      <c r="J111" s="5">
        <f t="shared" si="27"/>
        <v>7.2957446808510193E-7</v>
      </c>
      <c r="K111" s="5">
        <f t="shared" si="28"/>
        <v>5.4030042892530875E-4</v>
      </c>
      <c r="L111" s="5">
        <f t="shared" si="22"/>
        <v>6.6068515122867281E-10</v>
      </c>
      <c r="M111" s="6">
        <f t="shared" si="20"/>
        <v>5.0069389135484237E-6</v>
      </c>
      <c r="N111">
        <f t="shared" si="21"/>
        <v>2.3499999999999999E-4</v>
      </c>
      <c r="O111">
        <f t="shared" si="29"/>
        <v>0.33693796243597013</v>
      </c>
      <c r="P111">
        <f t="shared" si="23"/>
        <v>2.8109269718509649</v>
      </c>
      <c r="Q111">
        <f t="shared" si="24"/>
        <v>0.1841594051159629</v>
      </c>
      <c r="R111">
        <f t="shared" si="25"/>
        <v>0.18415940511596302</v>
      </c>
    </row>
    <row r="112" spans="6:18">
      <c r="F112">
        <f t="shared" si="30"/>
        <v>10.999999999999977</v>
      </c>
      <c r="G112">
        <f t="shared" si="17"/>
        <v>321.79873705179284</v>
      </c>
      <c r="H112">
        <f t="shared" si="26"/>
        <v>3.3693796243597012</v>
      </c>
      <c r="I112" s="4">
        <f t="shared" si="19"/>
        <v>9.0999999999999993E-6</v>
      </c>
      <c r="J112" s="5">
        <f t="shared" si="27"/>
        <v>7.2957446808510193E-7</v>
      </c>
      <c r="K112" s="5">
        <f t="shared" si="28"/>
        <v>5.4121042892530877E-4</v>
      </c>
      <c r="L112" s="5">
        <f t="shared" si="22"/>
        <v>6.6402905010467613E-10</v>
      </c>
      <c r="M112" s="6">
        <f t="shared" si="20"/>
        <v>5.0238189719354492E-6</v>
      </c>
      <c r="N112">
        <f t="shared" si="21"/>
        <v>2.3499999999999999E-4</v>
      </c>
      <c r="O112">
        <f t="shared" si="29"/>
        <v>0.33693796243597013</v>
      </c>
      <c r="P112">
        <f t="shared" si="23"/>
        <v>2.8121253029330484</v>
      </c>
      <c r="Q112">
        <f t="shared" si="24"/>
        <v>0.18376423474974279</v>
      </c>
      <c r="R112">
        <f t="shared" si="25"/>
        <v>0.18376423474974293</v>
      </c>
    </row>
    <row r="113" spans="6:18">
      <c r="F113">
        <f t="shared" si="30"/>
        <v>11.099999999999977</v>
      </c>
      <c r="G113">
        <f t="shared" si="17"/>
        <v>321.79873705179284</v>
      </c>
      <c r="H113">
        <f t="shared" si="26"/>
        <v>3.3693796243597012</v>
      </c>
      <c r="I113" s="4">
        <f t="shared" si="19"/>
        <v>9.0999999999999993E-6</v>
      </c>
      <c r="J113" s="5">
        <f t="shared" si="27"/>
        <v>7.2957446808510193E-7</v>
      </c>
      <c r="K113" s="5">
        <f t="shared" si="28"/>
        <v>5.4212042892530878E-4</v>
      </c>
      <c r="L113" s="5">
        <f t="shared" si="22"/>
        <v>6.6738421288106445E-10</v>
      </c>
      <c r="M113" s="6">
        <f t="shared" si="20"/>
        <v>5.0407274366080348E-6</v>
      </c>
      <c r="N113">
        <f t="shared" si="21"/>
        <v>2.3499999999999999E-4</v>
      </c>
      <c r="O113">
        <f t="shared" si="29"/>
        <v>0.33693796243597013</v>
      </c>
      <c r="P113">
        <f t="shared" si="23"/>
        <v>2.8133155744418015</v>
      </c>
      <c r="Q113">
        <f t="shared" si="24"/>
        <v>0.18337172216699502</v>
      </c>
      <c r="R113">
        <f t="shared" si="25"/>
        <v>0.18337172216699515</v>
      </c>
    </row>
    <row r="114" spans="6:18">
      <c r="F114">
        <f t="shared" si="30"/>
        <v>11.199999999999976</v>
      </c>
      <c r="G114">
        <f t="shared" si="17"/>
        <v>321.79873705179284</v>
      </c>
      <c r="H114">
        <f t="shared" si="26"/>
        <v>3.3693796243597012</v>
      </c>
      <c r="I114" s="4">
        <f t="shared" si="19"/>
        <v>9.0999999999999993E-6</v>
      </c>
      <c r="J114" s="5">
        <f t="shared" si="27"/>
        <v>7.2957446808510193E-7</v>
      </c>
      <c r="K114" s="5">
        <f t="shared" si="28"/>
        <v>5.430304289253088E-4</v>
      </c>
      <c r="L114" s="5">
        <f t="shared" si="22"/>
        <v>6.7075065849714283E-10</v>
      </c>
      <c r="M114" s="6">
        <f t="shared" si="20"/>
        <v>5.0576643075661806E-6</v>
      </c>
      <c r="N114">
        <f t="shared" si="21"/>
        <v>2.3499999999999999E-4</v>
      </c>
      <c r="O114">
        <f t="shared" si="29"/>
        <v>0.33693796243597013</v>
      </c>
      <c r="P114">
        <f t="shared" si="23"/>
        <v>2.8144978540209751</v>
      </c>
      <c r="Q114">
        <f t="shared" si="24"/>
        <v>0.18298184506102502</v>
      </c>
      <c r="R114">
        <f t="shared" si="25"/>
        <v>0.18298184506102516</v>
      </c>
    </row>
    <row r="115" spans="6:18">
      <c r="F115">
        <f t="shared" si="30"/>
        <v>11.299999999999976</v>
      </c>
      <c r="G115">
        <f t="shared" si="17"/>
        <v>321.79873705179284</v>
      </c>
      <c r="H115">
        <f t="shared" si="26"/>
        <v>3.3693796243597012</v>
      </c>
      <c r="I115" s="4">
        <f t="shared" si="19"/>
        <v>9.0999999999999993E-6</v>
      </c>
      <c r="J115" s="5">
        <f t="shared" si="27"/>
        <v>7.2957446808510193E-7</v>
      </c>
      <c r="K115" s="5">
        <f t="shared" si="28"/>
        <v>5.4394042892530882E-4</v>
      </c>
      <c r="L115" s="5">
        <f t="shared" si="22"/>
        <v>6.7412840589221619E-10</v>
      </c>
      <c r="M115" s="6">
        <f t="shared" si="20"/>
        <v>5.0746295848098874E-6</v>
      </c>
      <c r="N115">
        <f t="shared" si="21"/>
        <v>2.3499999999999999E-4</v>
      </c>
      <c r="O115">
        <f t="shared" si="29"/>
        <v>0.33693796243597013</v>
      </c>
      <c r="P115">
        <f t="shared" si="23"/>
        <v>2.8156722086341825</v>
      </c>
      <c r="Q115">
        <f t="shared" si="24"/>
        <v>0.18259458134942511</v>
      </c>
      <c r="R115">
        <f t="shared" si="25"/>
        <v>0.18259458134942524</v>
      </c>
    </row>
    <row r="116" spans="6:18">
      <c r="F116">
        <f t="shared" si="30"/>
        <v>11.399999999999975</v>
      </c>
      <c r="G116">
        <f t="shared" si="17"/>
        <v>321.79873705179284</v>
      </c>
      <c r="H116">
        <f t="shared" si="26"/>
        <v>3.3693796243597012</v>
      </c>
      <c r="I116" s="4">
        <f t="shared" si="19"/>
        <v>9.0999999999999993E-6</v>
      </c>
      <c r="J116" s="5">
        <f t="shared" si="27"/>
        <v>7.2957446808510193E-7</v>
      </c>
      <c r="K116" s="5">
        <f t="shared" si="28"/>
        <v>5.4485042892530883E-4</v>
      </c>
      <c r="L116" s="5">
        <f t="shared" si="22"/>
        <v>6.7751747400558929E-10</v>
      </c>
      <c r="M116" s="6">
        <f t="shared" si="20"/>
        <v>5.0916232683391535E-6</v>
      </c>
      <c r="N116">
        <f t="shared" si="21"/>
        <v>2.3499999999999999E-4</v>
      </c>
      <c r="O116">
        <f t="shared" si="29"/>
        <v>0.33693796243597013</v>
      </c>
      <c r="P116">
        <f t="shared" si="23"/>
        <v>2.8168387045728638</v>
      </c>
      <c r="Q116">
        <f t="shared" si="24"/>
        <v>0.18220990917144772</v>
      </c>
      <c r="R116">
        <f t="shared" si="25"/>
        <v>0.18220990917144789</v>
      </c>
    </row>
    <row r="117" spans="6:18">
      <c r="F117">
        <f t="shared" si="30"/>
        <v>11.499999999999975</v>
      </c>
      <c r="G117">
        <f t="shared" si="17"/>
        <v>321.79873705179284</v>
      </c>
      <c r="H117">
        <f t="shared" si="26"/>
        <v>3.3693796243597012</v>
      </c>
      <c r="I117" s="4">
        <f t="shared" si="19"/>
        <v>9.0999999999999993E-6</v>
      </c>
      <c r="J117" s="5">
        <f t="shared" si="27"/>
        <v>7.2957446808510193E-7</v>
      </c>
      <c r="K117" s="5">
        <f t="shared" si="28"/>
        <v>5.4576042892530885E-4</v>
      </c>
      <c r="L117" s="5">
        <f t="shared" si="22"/>
        <v>6.8091788177656716E-10</v>
      </c>
      <c r="M117" s="6">
        <f t="shared" si="20"/>
        <v>5.1086453581539788E-6</v>
      </c>
      <c r="N117">
        <f t="shared" si="21"/>
        <v>2.3499999999999999E-4</v>
      </c>
      <c r="O117">
        <f t="shared" si="29"/>
        <v>0.33693796243597013</v>
      </c>
      <c r="P117">
        <f t="shared" si="23"/>
        <v>2.8179974074641487</v>
      </c>
      <c r="Q117">
        <f t="shared" si="24"/>
        <v>0.18182780688541411</v>
      </c>
      <c r="R117">
        <f t="shared" si="25"/>
        <v>0.18182780688541425</v>
      </c>
    </row>
    <row r="118" spans="6:18">
      <c r="F118">
        <f t="shared" si="30"/>
        <v>11.599999999999975</v>
      </c>
      <c r="G118">
        <f t="shared" si="17"/>
        <v>321.79873705179284</v>
      </c>
      <c r="H118">
        <f t="shared" si="26"/>
        <v>3.3693796243597012</v>
      </c>
      <c r="I118" s="4">
        <f t="shared" si="19"/>
        <v>9.0999999999999993E-6</v>
      </c>
      <c r="J118" s="5">
        <f t="shared" si="27"/>
        <v>7.2957446808510193E-7</v>
      </c>
      <c r="K118" s="5">
        <f t="shared" si="28"/>
        <v>5.4667042892530887E-4</v>
      </c>
      <c r="L118" s="5">
        <f t="shared" si="22"/>
        <v>6.8432964814445495E-10</v>
      </c>
      <c r="M118" s="6">
        <f t="shared" si="20"/>
        <v>5.125695854254366E-6</v>
      </c>
      <c r="N118">
        <f t="shared" si="21"/>
        <v>2.3499999999999999E-4</v>
      </c>
      <c r="O118">
        <f t="shared" si="29"/>
        <v>0.33693796243597013</v>
      </c>
      <c r="P118">
        <f t="shared" si="23"/>
        <v>2.8191483822786054</v>
      </c>
      <c r="Q118">
        <f t="shared" si="24"/>
        <v>0.18144825306615722</v>
      </c>
      <c r="R118">
        <f t="shared" si="25"/>
        <v>0.18144825306615733</v>
      </c>
    </row>
    <row r="119" spans="6:18">
      <c r="F119">
        <f t="shared" si="30"/>
        <v>11.699999999999974</v>
      </c>
      <c r="G119">
        <f t="shared" si="17"/>
        <v>321.79873705179284</v>
      </c>
      <c r="H119">
        <f t="shared" si="26"/>
        <v>3.3693796243597012</v>
      </c>
      <c r="I119" s="4">
        <f t="shared" si="19"/>
        <v>9.0999999999999993E-6</v>
      </c>
      <c r="J119" s="5">
        <f t="shared" si="27"/>
        <v>7.2957446808510193E-7</v>
      </c>
      <c r="K119" s="5">
        <f t="shared" si="28"/>
        <v>5.4758042892530888E-4</v>
      </c>
      <c r="L119" s="5">
        <f t="shared" si="22"/>
        <v>6.8775279204855719E-10</v>
      </c>
      <c r="M119" s="6">
        <f t="shared" si="20"/>
        <v>5.1427747566403116E-6</v>
      </c>
      <c r="N119">
        <f t="shared" si="21"/>
        <v>2.3499999999999999E-4</v>
      </c>
      <c r="O119">
        <f t="shared" si="29"/>
        <v>0.33693796243597013</v>
      </c>
      <c r="P119">
        <f t="shared" si="23"/>
        <v>2.8202916933378948</v>
      </c>
      <c r="Q119">
        <f t="shared" si="24"/>
        <v>0.18107122650249893</v>
      </c>
      <c r="R119">
        <f t="shared" si="25"/>
        <v>0.18107122650249904</v>
      </c>
    </row>
    <row r="120" spans="6:18">
      <c r="F120">
        <f t="shared" si="30"/>
        <v>11.799999999999974</v>
      </c>
      <c r="G120">
        <f t="shared" si="17"/>
        <v>321.79873705179284</v>
      </c>
      <c r="H120">
        <f t="shared" si="26"/>
        <v>3.3693796243597012</v>
      </c>
      <c r="I120" s="4">
        <f t="shared" si="19"/>
        <v>9.0999999999999993E-6</v>
      </c>
      <c r="J120" s="5">
        <f t="shared" si="27"/>
        <v>7.2957446808510193E-7</v>
      </c>
      <c r="K120" s="5">
        <f t="shared" si="28"/>
        <v>5.484904289253089E-4</v>
      </c>
      <c r="L120" s="5">
        <f t="shared" si="22"/>
        <v>6.9118733242817935E-10</v>
      </c>
      <c r="M120" s="6">
        <f t="shared" si="20"/>
        <v>5.1598820653118199E-6</v>
      </c>
      <c r="N120">
        <f t="shared" si="21"/>
        <v>2.3499999999999999E-4</v>
      </c>
      <c r="O120">
        <f t="shared" si="29"/>
        <v>0.33693796243597013</v>
      </c>
      <c r="P120">
        <f t="shared" si="23"/>
        <v>2.8214274043223164</v>
      </c>
      <c r="Q120">
        <f t="shared" si="24"/>
        <v>0.18069670619476072</v>
      </c>
      <c r="R120">
        <f t="shared" si="25"/>
        <v>0.18069670619476083</v>
      </c>
    </row>
    <row r="121" spans="6:18">
      <c r="F121">
        <f t="shared" si="30"/>
        <v>11.899999999999974</v>
      </c>
      <c r="G121">
        <f t="shared" si="17"/>
        <v>321.79873705179284</v>
      </c>
      <c r="H121">
        <f t="shared" si="26"/>
        <v>3.3693796243597012</v>
      </c>
      <c r="I121" s="4">
        <f t="shared" si="19"/>
        <v>9.0999999999999993E-6</v>
      </c>
      <c r="J121" s="5">
        <f t="shared" si="27"/>
        <v>7.2957446808510193E-7</v>
      </c>
      <c r="K121" s="5">
        <f t="shared" si="28"/>
        <v>5.4940042892530892E-4</v>
      </c>
      <c r="L121" s="5">
        <f t="shared" si="22"/>
        <v>6.9463328822262573E-10</v>
      </c>
      <c r="M121" s="6">
        <f t="shared" si="20"/>
        <v>5.177017780268885E-6</v>
      </c>
      <c r="N121">
        <f t="shared" si="21"/>
        <v>2.3499999999999999E-4</v>
      </c>
      <c r="O121">
        <f t="shared" si="29"/>
        <v>0.33693796243597013</v>
      </c>
      <c r="P121">
        <f t="shared" si="23"/>
        <v>2.8225555782782594</v>
      </c>
      <c r="Q121">
        <f t="shared" si="24"/>
        <v>0.18032467135230737</v>
      </c>
      <c r="R121">
        <f t="shared" si="25"/>
        <v>0.18032467135230745</v>
      </c>
    </row>
    <row r="122" spans="6:18">
      <c r="F122">
        <f t="shared" si="30"/>
        <v>11.999999999999973</v>
      </c>
      <c r="G122">
        <f t="shared" si="17"/>
        <v>321.79873705179284</v>
      </c>
      <c r="H122">
        <f t="shared" si="26"/>
        <v>3.3693796243597012</v>
      </c>
      <c r="I122" s="4">
        <f t="shared" si="19"/>
        <v>9.0999999999999993E-6</v>
      </c>
      <c r="J122" s="5">
        <f t="shared" si="27"/>
        <v>7.2957446808510193E-7</v>
      </c>
      <c r="K122" s="5">
        <f t="shared" si="28"/>
        <v>5.5031042892530893E-4</v>
      </c>
      <c r="L122" s="5">
        <f t="shared" si="22"/>
        <v>6.980906783712017E-10</v>
      </c>
      <c r="M122" s="6">
        <f t="shared" si="20"/>
        <v>5.1941819015115118E-6</v>
      </c>
      <c r="N122">
        <f t="shared" si="21"/>
        <v>2.3499999999999999E-4</v>
      </c>
      <c r="O122">
        <f t="shared" si="29"/>
        <v>0.33693796243597013</v>
      </c>
      <c r="P122">
        <f t="shared" si="23"/>
        <v>2.82367627762555</v>
      </c>
      <c r="Q122">
        <f t="shared" si="24"/>
        <v>0.17995510139112317</v>
      </c>
      <c r="R122">
        <f t="shared" si="25"/>
        <v>0.17995510139112325</v>
      </c>
    </row>
    <row r="123" spans="6:18">
      <c r="F123">
        <f t="shared" si="30"/>
        <v>12.099999999999973</v>
      </c>
      <c r="G123">
        <f t="shared" si="17"/>
        <v>321.79873705179284</v>
      </c>
      <c r="H123">
        <f t="shared" si="26"/>
        <v>3.3693796243597012</v>
      </c>
      <c r="I123" s="4">
        <f t="shared" si="19"/>
        <v>9.0999999999999993E-6</v>
      </c>
      <c r="J123" s="5">
        <f t="shared" si="27"/>
        <v>7.2957446808510193E-7</v>
      </c>
      <c r="K123" s="5">
        <f t="shared" si="28"/>
        <v>5.5122042892530895E-4</v>
      </c>
      <c r="L123" s="5">
        <f t="shared" si="22"/>
        <v>7.015595218132122E-10</v>
      </c>
      <c r="M123" s="6">
        <f t="shared" si="20"/>
        <v>5.211374429039698E-6</v>
      </c>
      <c r="N123">
        <f t="shared" si="21"/>
        <v>2.3499999999999999E-4</v>
      </c>
      <c r="O123">
        <f t="shared" si="29"/>
        <v>0.33693796243597013</v>
      </c>
      <c r="P123">
        <f t="shared" si="23"/>
        <v>2.8247895641647056</v>
      </c>
      <c r="Q123">
        <f t="shared" si="24"/>
        <v>0.17958797593142031</v>
      </c>
      <c r="R123">
        <f t="shared" si="25"/>
        <v>0.1795879759314204</v>
      </c>
    </row>
    <row r="124" spans="6:18">
      <c r="F124">
        <f t="shared" si="30"/>
        <v>12.199999999999973</v>
      </c>
      <c r="G124">
        <f t="shared" si="17"/>
        <v>321.79873705179284</v>
      </c>
      <c r="H124">
        <f t="shared" si="26"/>
        <v>3.3693796243597012</v>
      </c>
      <c r="I124" s="4">
        <f t="shared" si="19"/>
        <v>9.0999999999999993E-6</v>
      </c>
      <c r="J124" s="5">
        <f t="shared" si="27"/>
        <v>7.2957446808510193E-7</v>
      </c>
      <c r="K124" s="5">
        <f t="shared" si="28"/>
        <v>5.5213042892530897E-4</v>
      </c>
      <c r="L124" s="5">
        <f t="shared" si="22"/>
        <v>7.0503983748796197E-10</v>
      </c>
      <c r="M124" s="6">
        <f t="shared" si="20"/>
        <v>5.2285953628534443E-6</v>
      </c>
      <c r="N124">
        <f t="shared" si="21"/>
        <v>2.3499999999999999E-4</v>
      </c>
      <c r="O124">
        <f t="shared" si="29"/>
        <v>0.33693796243597013</v>
      </c>
      <c r="P124">
        <f t="shared" si="23"/>
        <v>2.8258954990840919</v>
      </c>
      <c r="Q124">
        <f t="shared" si="24"/>
        <v>0.17922327479527878</v>
      </c>
      <c r="R124">
        <f t="shared" si="25"/>
        <v>0.17922327479527886</v>
      </c>
    </row>
    <row r="125" spans="6:18">
      <c r="F125">
        <f t="shared" si="30"/>
        <v>12.299999999999972</v>
      </c>
      <c r="G125">
        <f t="shared" si="17"/>
        <v>321.79873705179284</v>
      </c>
      <c r="H125">
        <f t="shared" si="26"/>
        <v>3.3693796243597012</v>
      </c>
      <c r="I125" s="4">
        <f t="shared" si="19"/>
        <v>9.0999999999999993E-6</v>
      </c>
      <c r="J125" s="5">
        <f t="shared" si="27"/>
        <v>7.2957446808510193E-7</v>
      </c>
      <c r="K125" s="5">
        <f t="shared" si="28"/>
        <v>5.5304042892530898E-4</v>
      </c>
      <c r="L125" s="5">
        <f t="shared" si="22"/>
        <v>7.0853164433475614E-10</v>
      </c>
      <c r="M125" s="6">
        <f t="shared" si="20"/>
        <v>5.2458447029527515E-6</v>
      </c>
      <c r="N125">
        <f t="shared" si="21"/>
        <v>2.3499999999999999E-4</v>
      </c>
      <c r="O125">
        <f t="shared" si="29"/>
        <v>0.33693796243597013</v>
      </c>
      <c r="P125">
        <f t="shared" si="23"/>
        <v>2.8269941429669854</v>
      </c>
      <c r="Q125">
        <f t="shared" si="24"/>
        <v>0.1788609780043173</v>
      </c>
      <c r="R125">
        <f t="shared" si="25"/>
        <v>0.17886097800431738</v>
      </c>
    </row>
    <row r="126" spans="6:18">
      <c r="F126">
        <f t="shared" si="30"/>
        <v>12.399999999999972</v>
      </c>
      <c r="G126">
        <f t="shared" si="17"/>
        <v>321.79873705179284</v>
      </c>
      <c r="H126">
        <f t="shared" si="26"/>
        <v>3.3693796243597012</v>
      </c>
      <c r="I126" s="4">
        <f t="shared" si="19"/>
        <v>9.0999999999999993E-6</v>
      </c>
      <c r="J126" s="5">
        <f t="shared" si="27"/>
        <v>7.2957446808510193E-7</v>
      </c>
      <c r="K126" s="5">
        <f t="shared" si="28"/>
        <v>5.53950428925309E-4</v>
      </c>
      <c r="L126" s="5">
        <f t="shared" si="22"/>
        <v>7.1203496129289947E-10</v>
      </c>
      <c r="M126" s="6">
        <f t="shared" si="20"/>
        <v>5.2631224493376172E-6</v>
      </c>
      <c r="N126">
        <f t="shared" si="21"/>
        <v>2.3499999999999999E-4</v>
      </c>
      <c r="O126">
        <f t="shared" si="29"/>
        <v>0.33693796243597013</v>
      </c>
      <c r="P126">
        <f t="shared" si="23"/>
        <v>2.8280855557985394</v>
      </c>
      <c r="Q126">
        <f t="shared" si="24"/>
        <v>0.17850106577739513</v>
      </c>
      <c r="R126">
        <f t="shared" si="25"/>
        <v>0.17850106577739522</v>
      </c>
    </row>
    <row r="127" spans="6:18">
      <c r="F127">
        <f t="shared" si="30"/>
        <v>12.499999999999972</v>
      </c>
      <c r="G127">
        <f t="shared" si="17"/>
        <v>321.79873705179284</v>
      </c>
      <c r="H127">
        <f t="shared" si="26"/>
        <v>3.3693796243597012</v>
      </c>
      <c r="I127" s="4">
        <f t="shared" si="19"/>
        <v>9.0999999999999993E-6</v>
      </c>
      <c r="J127" s="5">
        <f t="shared" si="27"/>
        <v>7.2957446808510193E-7</v>
      </c>
      <c r="K127" s="5">
        <f t="shared" si="28"/>
        <v>5.5486042892530902E-4</v>
      </c>
      <c r="L127" s="5">
        <f t="shared" si="22"/>
        <v>7.1554980730169709E-10</v>
      </c>
      <c r="M127" s="6">
        <f t="shared" si="20"/>
        <v>5.2804286020080448E-6</v>
      </c>
      <c r="N127">
        <f t="shared" si="21"/>
        <v>2.3499999999999999E-4</v>
      </c>
      <c r="O127">
        <f t="shared" si="29"/>
        <v>0.33693796243597013</v>
      </c>
      <c r="P127">
        <f t="shared" si="23"/>
        <v>2.829169796972669</v>
      </c>
      <c r="Q127">
        <f t="shared" si="24"/>
        <v>0.1781435185283439</v>
      </c>
      <c r="R127">
        <f t="shared" si="25"/>
        <v>0.17814351852834398</v>
      </c>
    </row>
    <row r="128" spans="6:18">
      <c r="F128">
        <f t="shared" si="30"/>
        <v>12.599999999999971</v>
      </c>
      <c r="G128">
        <f t="shared" si="17"/>
        <v>321.79873705179284</v>
      </c>
      <c r="H128">
        <f t="shared" si="26"/>
        <v>3.3693796243597012</v>
      </c>
      <c r="I128" s="4">
        <f t="shared" si="19"/>
        <v>9.0999999999999993E-6</v>
      </c>
      <c r="J128" s="5">
        <f t="shared" si="27"/>
        <v>7.2957446808510193E-7</v>
      </c>
      <c r="K128" s="5">
        <f t="shared" si="28"/>
        <v>5.5577042892530903E-4</v>
      </c>
      <c r="L128" s="5">
        <f t="shared" si="22"/>
        <v>7.1907620130045375E-10</v>
      </c>
      <c r="M128" s="6">
        <f t="shared" si="20"/>
        <v>5.2977631609640308E-6</v>
      </c>
      <c r="N128">
        <f t="shared" si="21"/>
        <v>2.3499999999999999E-4</v>
      </c>
      <c r="O128">
        <f t="shared" si="29"/>
        <v>0.33693796243597013</v>
      </c>
      <c r="P128">
        <f t="shared" si="23"/>
        <v>2.8302469252988307</v>
      </c>
      <c r="Q128">
        <f t="shared" si="24"/>
        <v>0.1777883168637292</v>
      </c>
      <c r="R128">
        <f t="shared" si="25"/>
        <v>0.17778831686372928</v>
      </c>
    </row>
    <row r="129" spans="6:18">
      <c r="F129">
        <f t="shared" si="30"/>
        <v>12.699999999999971</v>
      </c>
      <c r="G129">
        <f t="shared" si="17"/>
        <v>321.79873705179284</v>
      </c>
      <c r="H129">
        <f t="shared" si="26"/>
        <v>3.3693796243597012</v>
      </c>
      <c r="I129" s="4">
        <f t="shared" si="19"/>
        <v>9.0999999999999993E-6</v>
      </c>
      <c r="J129" s="5">
        <f t="shared" si="27"/>
        <v>7.2957446808510193E-7</v>
      </c>
      <c r="K129" s="5">
        <f t="shared" si="28"/>
        <v>5.5668042892530905E-4</v>
      </c>
      <c r="L129" s="5">
        <f t="shared" si="22"/>
        <v>7.2261416222847459E-10</v>
      </c>
      <c r="M129" s="6">
        <f t="shared" si="20"/>
        <v>5.3151261262055777E-6</v>
      </c>
      <c r="N129">
        <f t="shared" si="21"/>
        <v>2.3499999999999999E-4</v>
      </c>
      <c r="O129">
        <f t="shared" si="29"/>
        <v>0.33693796243597013</v>
      </c>
      <c r="P129">
        <f t="shared" si="23"/>
        <v>2.8313169990087288</v>
      </c>
      <c r="Q129">
        <f t="shared" si="24"/>
        <v>0.17743544158064167</v>
      </c>
      <c r="R129">
        <f t="shared" si="25"/>
        <v>0.17743544158064176</v>
      </c>
    </row>
    <row r="130" spans="6:18">
      <c r="F130">
        <f t="shared" si="30"/>
        <v>12.799999999999971</v>
      </c>
      <c r="G130">
        <f t="shared" ref="G130:G193" si="31">Tc+R_*F130</f>
        <v>321.79873705179284</v>
      </c>
      <c r="H130">
        <f t="shared" si="26"/>
        <v>3.3693796243597012</v>
      </c>
      <c r="I130" s="4">
        <f t="shared" ref="I130:I193" si="32">we</f>
        <v>9.0999999999999993E-6</v>
      </c>
      <c r="J130" s="5">
        <f t="shared" si="27"/>
        <v>7.2957446808510193E-7</v>
      </c>
      <c r="K130" s="5">
        <f t="shared" si="28"/>
        <v>5.5759042892530907E-4</v>
      </c>
      <c r="L130" s="5">
        <f t="shared" si="22"/>
        <v>7.2616370902506444E-10</v>
      </c>
      <c r="M130" s="6">
        <f t="shared" ref="M130:M193" si="33">f2_*f3_/f1_/K130*L130</f>
        <v>5.3325174977326848E-6</v>
      </c>
      <c r="N130">
        <f t="shared" ref="N130:N193" si="34">del_dl</f>
        <v>2.3499999999999999E-4</v>
      </c>
      <c r="O130">
        <f t="shared" si="29"/>
        <v>0.33693796243597013</v>
      </c>
      <c r="P130">
        <f t="shared" si="23"/>
        <v>2.8323800757629196</v>
      </c>
      <c r="Q130">
        <f t="shared" si="24"/>
        <v>0.17708487366451678</v>
      </c>
      <c r="R130">
        <f t="shared" si="25"/>
        <v>0.17708487366451686</v>
      </c>
    </row>
    <row r="131" spans="6:18">
      <c r="F131">
        <f t="shared" si="30"/>
        <v>12.89999999999997</v>
      </c>
      <c r="G131">
        <f t="shared" si="31"/>
        <v>321.79873705179284</v>
      </c>
      <c r="H131">
        <f t="shared" si="26"/>
        <v>3.3693796243597012</v>
      </c>
      <c r="I131" s="4">
        <f t="shared" si="32"/>
        <v>9.0999999999999993E-6</v>
      </c>
      <c r="J131" s="5">
        <f t="shared" si="27"/>
        <v>7.2957446808510193E-7</v>
      </c>
      <c r="K131" s="5">
        <f t="shared" si="28"/>
        <v>5.5850042892530908E-4</v>
      </c>
      <c r="L131" s="5">
        <f t="shared" ref="L131:L194" si="35">K131^3*4/3*PI()</f>
        <v>7.2972486062952826E-10</v>
      </c>
      <c r="M131" s="6">
        <f t="shared" si="33"/>
        <v>5.349937275545352E-6</v>
      </c>
      <c r="N131">
        <f t="shared" si="34"/>
        <v>2.3499999999999999E-4</v>
      </c>
      <c r="O131">
        <f t="shared" si="29"/>
        <v>0.33693796243597013</v>
      </c>
      <c r="P131">
        <f t="shared" ref="P131:P194" si="36">R131*O131+(1-R131)*H131</f>
        <v>2.8334362126573418</v>
      </c>
      <c r="Q131">
        <f t="shared" ref="Q131:Q194" si="37">Q130+pl/ps*Dl/N130*((Tc-Tf)/ml-Co)/H130/(1-kpart)*M130*dt/L130-Q130*3/K130*we*dt</f>
        <v>0.17673659428698313</v>
      </c>
      <c r="R131">
        <f t="shared" ref="R131:R194" si="38">esidtGeral(R130,K130,MAX(I130,J130),pl,ps,kpart,H130,(H131-H130)/dt,M130,L130,Dl,N130,Co,dt)</f>
        <v>0.17673659428698318</v>
      </c>
    </row>
    <row r="132" spans="6:18">
      <c r="F132">
        <f t="shared" si="30"/>
        <v>12.99999999999997</v>
      </c>
      <c r="G132">
        <f t="shared" si="31"/>
        <v>321.79873705179284</v>
      </c>
      <c r="H132">
        <f t="shared" si="26"/>
        <v>3.3693796243597012</v>
      </c>
      <c r="I132" s="4">
        <f t="shared" si="32"/>
        <v>9.0999999999999993E-6</v>
      </c>
      <c r="J132" s="5">
        <f t="shared" si="27"/>
        <v>7.2957446808510193E-7</v>
      </c>
      <c r="K132" s="5">
        <f t="shared" si="28"/>
        <v>5.594104289253091E-4</v>
      </c>
      <c r="L132" s="5">
        <f t="shared" si="35"/>
        <v>7.3329763598117088E-10</v>
      </c>
      <c r="M132" s="6">
        <f t="shared" si="33"/>
        <v>5.3673854596435785E-6</v>
      </c>
      <c r="N132">
        <f t="shared" si="34"/>
        <v>2.3499999999999999E-4</v>
      </c>
      <c r="O132">
        <f t="shared" si="29"/>
        <v>0.33693796243597013</v>
      </c>
      <c r="P132">
        <f t="shared" si="36"/>
        <v>2.8344854662297525</v>
      </c>
      <c r="Q132">
        <f t="shared" si="37"/>
        <v>0.17639058480373881</v>
      </c>
      <c r="R132">
        <f t="shared" si="38"/>
        <v>0.17639058480373887</v>
      </c>
    </row>
    <row r="133" spans="6:18">
      <c r="F133">
        <f t="shared" si="30"/>
        <v>13.099999999999969</v>
      </c>
      <c r="G133">
        <f t="shared" si="31"/>
        <v>321.79873705179284</v>
      </c>
      <c r="H133">
        <f t="shared" si="26"/>
        <v>3.3693796243597012</v>
      </c>
      <c r="I133" s="4">
        <f t="shared" si="32"/>
        <v>9.0999999999999993E-6</v>
      </c>
      <c r="J133" s="5">
        <f t="shared" si="27"/>
        <v>7.2957446808510193E-7</v>
      </c>
      <c r="K133" s="5">
        <f t="shared" si="28"/>
        <v>5.6032042892530912E-4</v>
      </c>
      <c r="L133" s="5">
        <f t="shared" si="35"/>
        <v>7.3688205401929756E-10</v>
      </c>
      <c r="M133" s="6">
        <f t="shared" si="33"/>
        <v>5.384862050027366E-6</v>
      </c>
      <c r="N133">
        <f t="shared" si="34"/>
        <v>2.3499999999999999E-4</v>
      </c>
      <c r="O133">
        <f t="shared" si="29"/>
        <v>0.33693796243597013</v>
      </c>
      <c r="P133">
        <f t="shared" si="36"/>
        <v>2.8355278924660858</v>
      </c>
      <c r="Q133">
        <f t="shared" si="37"/>
        <v>0.1760468267524555</v>
      </c>
      <c r="R133">
        <f t="shared" si="38"/>
        <v>0.17604682675245559</v>
      </c>
    </row>
    <row r="134" spans="6:18">
      <c r="F134">
        <f t="shared" si="30"/>
        <v>13.199999999999969</v>
      </c>
      <c r="G134">
        <f t="shared" si="31"/>
        <v>321.79873705179284</v>
      </c>
      <c r="H134">
        <f t="shared" si="26"/>
        <v>3.3693796243597012</v>
      </c>
      <c r="I134" s="4">
        <f t="shared" si="32"/>
        <v>9.0999999999999993E-6</v>
      </c>
      <c r="J134" s="5">
        <f t="shared" si="27"/>
        <v>7.2957446808510193E-7</v>
      </c>
      <c r="K134" s="5">
        <f t="shared" si="28"/>
        <v>5.6123042892530913E-4</v>
      </c>
      <c r="L134" s="5">
        <f t="shared" si="35"/>
        <v>7.4047813368321271E-10</v>
      </c>
      <c r="M134" s="6">
        <f t="shared" si="33"/>
        <v>5.4023670466967128E-6</v>
      </c>
      <c r="N134">
        <f t="shared" si="34"/>
        <v>2.3499999999999999E-4</v>
      </c>
      <c r="O134">
        <f t="shared" si="29"/>
        <v>0.33693796243597013</v>
      </c>
      <c r="P134">
        <f t="shared" si="36"/>
        <v>2.8365635468067243</v>
      </c>
      <c r="Q134">
        <f t="shared" si="37"/>
        <v>0.17570530185070965</v>
      </c>
      <c r="R134">
        <f t="shared" si="38"/>
        <v>0.17570530185070973</v>
      </c>
    </row>
    <row r="135" spans="6:18">
      <c r="F135">
        <f t="shared" si="30"/>
        <v>13.299999999999969</v>
      </c>
      <c r="G135">
        <f t="shared" si="31"/>
        <v>321.79873705179284</v>
      </c>
      <c r="H135">
        <f t="shared" si="26"/>
        <v>3.3693796243597012</v>
      </c>
      <c r="I135" s="4">
        <f t="shared" si="32"/>
        <v>9.0999999999999993E-6</v>
      </c>
      <c r="J135" s="5">
        <f t="shared" si="27"/>
        <v>7.2957446808510193E-7</v>
      </c>
      <c r="K135" s="5">
        <f t="shared" si="28"/>
        <v>5.6214042892530915E-4</v>
      </c>
      <c r="L135" s="5">
        <f t="shared" si="35"/>
        <v>7.440858939122218E-10</v>
      </c>
      <c r="M135" s="6">
        <f t="shared" si="33"/>
        <v>5.4199004496516206E-6</v>
      </c>
      <c r="N135">
        <f t="shared" si="34"/>
        <v>2.3499999999999999E-4</v>
      </c>
      <c r="O135">
        <f t="shared" si="29"/>
        <v>0.33693796243597013</v>
      </c>
      <c r="P135">
        <f t="shared" si="36"/>
        <v>2.8375924841526925</v>
      </c>
      <c r="Q135">
        <f t="shared" si="37"/>
        <v>0.17536599199394048</v>
      </c>
      <c r="R135">
        <f t="shared" si="38"/>
        <v>0.17536599199394057</v>
      </c>
    </row>
    <row r="136" spans="6:18">
      <c r="F136">
        <f t="shared" si="30"/>
        <v>13.399999999999968</v>
      </c>
      <c r="G136">
        <f t="shared" si="31"/>
        <v>321.79873705179284</v>
      </c>
      <c r="H136">
        <f t="shared" si="26"/>
        <v>3.3693796243597012</v>
      </c>
      <c r="I136" s="4">
        <f t="shared" si="32"/>
        <v>9.0999999999999993E-6</v>
      </c>
      <c r="J136" s="5">
        <f t="shared" si="27"/>
        <v>7.2957446808510193E-7</v>
      </c>
      <c r="K136" s="5">
        <f t="shared" si="28"/>
        <v>5.6305042892530917E-4</v>
      </c>
      <c r="L136" s="5">
        <f t="shared" si="35"/>
        <v>7.4770535364562935E-10</v>
      </c>
      <c r="M136" s="6">
        <f t="shared" si="33"/>
        <v>5.4374622588920859E-6</v>
      </c>
      <c r="N136">
        <f t="shared" si="34"/>
        <v>2.3499999999999999E-4</v>
      </c>
      <c r="O136">
        <f t="shared" si="29"/>
        <v>0.33693796243597013</v>
      </c>
      <c r="P136">
        <f t="shared" si="36"/>
        <v>2.8386147588717674</v>
      </c>
      <c r="Q136">
        <f t="shared" si="37"/>
        <v>0.17502887925343458</v>
      </c>
      <c r="R136">
        <f t="shared" si="38"/>
        <v>0.17502887925343469</v>
      </c>
    </row>
    <row r="137" spans="6:18">
      <c r="F137">
        <f t="shared" si="30"/>
        <v>13.499999999999968</v>
      </c>
      <c r="G137">
        <f t="shared" si="31"/>
        <v>321.79873705179284</v>
      </c>
      <c r="H137">
        <f t="shared" si="26"/>
        <v>3.3693796243597012</v>
      </c>
      <c r="I137" s="4">
        <f t="shared" si="32"/>
        <v>9.0999999999999993E-6</v>
      </c>
      <c r="J137" s="5">
        <f t="shared" si="27"/>
        <v>7.2957446808510193E-7</v>
      </c>
      <c r="K137" s="5">
        <f t="shared" si="28"/>
        <v>5.6396042892530918E-4</v>
      </c>
      <c r="L137" s="5">
        <f t="shared" si="35"/>
        <v>7.5133653182274062E-10</v>
      </c>
      <c r="M137" s="6">
        <f t="shared" si="33"/>
        <v>5.4550524744181131E-6</v>
      </c>
      <c r="N137">
        <f t="shared" si="34"/>
        <v>2.3499999999999999E-4</v>
      </c>
      <c r="O137">
        <f t="shared" si="29"/>
        <v>0.33693796243597013</v>
      </c>
      <c r="P137">
        <f t="shared" si="36"/>
        <v>2.8396304248045134</v>
      </c>
      <c r="Q137">
        <f t="shared" si="37"/>
        <v>0.17469394587433648</v>
      </c>
      <c r="R137">
        <f t="shared" si="38"/>
        <v>0.17469394587433659</v>
      </c>
    </row>
    <row r="138" spans="6:18">
      <c r="F138">
        <f t="shared" si="30"/>
        <v>13.599999999999968</v>
      </c>
      <c r="G138">
        <f t="shared" si="31"/>
        <v>321.79873705179284</v>
      </c>
      <c r="H138">
        <f t="shared" si="26"/>
        <v>3.3693796243597012</v>
      </c>
      <c r="I138" s="4">
        <f t="shared" si="32"/>
        <v>9.0999999999999993E-6</v>
      </c>
      <c r="J138" s="5">
        <f t="shared" si="27"/>
        <v>7.2957446808510193E-7</v>
      </c>
      <c r="K138" s="5">
        <f t="shared" si="28"/>
        <v>5.648704289253092E-4</v>
      </c>
      <c r="L138" s="5">
        <f t="shared" si="35"/>
        <v>7.5497944738286045E-10</v>
      </c>
      <c r="M138" s="6">
        <f t="shared" si="33"/>
        <v>5.4726710962297004E-6</v>
      </c>
      <c r="N138">
        <f t="shared" si="34"/>
        <v>2.3499999999999999E-4</v>
      </c>
      <c r="O138">
        <f t="shared" si="29"/>
        <v>0.33693796243597013</v>
      </c>
      <c r="P138">
        <f t="shared" si="36"/>
        <v>2.8406395352702343</v>
      </c>
      <c r="Q138">
        <f t="shared" si="37"/>
        <v>0.17436117427368486</v>
      </c>
      <c r="R138">
        <f t="shared" si="38"/>
        <v>0.17436117427368497</v>
      </c>
    </row>
    <row r="139" spans="6:18">
      <c r="F139">
        <f t="shared" si="30"/>
        <v>13.699999999999967</v>
      </c>
      <c r="G139">
        <f t="shared" si="31"/>
        <v>321.79873705179284</v>
      </c>
      <c r="H139">
        <f t="shared" si="26"/>
        <v>3.3693796243597012</v>
      </c>
      <c r="I139" s="4">
        <f t="shared" si="32"/>
        <v>9.0999999999999993E-6</v>
      </c>
      <c r="J139" s="5">
        <f t="shared" si="27"/>
        <v>7.2957446808510193E-7</v>
      </c>
      <c r="K139" s="5">
        <f t="shared" si="28"/>
        <v>5.6578042892530922E-4</v>
      </c>
      <c r="L139" s="5">
        <f t="shared" si="35"/>
        <v>7.5863411926529368E-10</v>
      </c>
      <c r="M139" s="6">
        <f t="shared" si="33"/>
        <v>5.490318124326847E-6</v>
      </c>
      <c r="N139">
        <f t="shared" si="34"/>
        <v>2.3499999999999999E-4</v>
      </c>
      <c r="O139">
        <f t="shared" si="29"/>
        <v>0.33693796243597013</v>
      </c>
      <c r="P139">
        <f t="shared" si="36"/>
        <v>2.8416421430728542</v>
      </c>
      <c r="Q139">
        <f t="shared" si="37"/>
        <v>0.17403054703847415</v>
      </c>
      <c r="R139">
        <f t="shared" si="38"/>
        <v>0.17403054703847426</v>
      </c>
    </row>
    <row r="140" spans="6:18">
      <c r="F140">
        <f t="shared" si="30"/>
        <v>13.799999999999967</v>
      </c>
      <c r="G140">
        <f t="shared" si="31"/>
        <v>321.79873705179284</v>
      </c>
      <c r="H140">
        <f t="shared" si="26"/>
        <v>3.3693796243597012</v>
      </c>
      <c r="I140" s="4">
        <f t="shared" si="32"/>
        <v>9.0999999999999993E-6</v>
      </c>
      <c r="J140" s="5">
        <f t="shared" si="27"/>
        <v>7.2957446808510193E-7</v>
      </c>
      <c r="K140" s="5">
        <f t="shared" si="28"/>
        <v>5.6669042892530923E-4</v>
      </c>
      <c r="L140" s="5">
        <f t="shared" si="35"/>
        <v>7.6230056640934534E-10</v>
      </c>
      <c r="M140" s="6">
        <f t="shared" si="33"/>
        <v>5.5079935587095529E-6</v>
      </c>
      <c r="N140">
        <f t="shared" si="34"/>
        <v>2.3499999999999999E-4</v>
      </c>
      <c r="O140">
        <f t="shared" si="29"/>
        <v>0.33693796243597013</v>
      </c>
      <c r="P140">
        <f t="shared" si="36"/>
        <v>2.8426383005067177</v>
      </c>
      <c r="Q140">
        <f t="shared" si="37"/>
        <v>0.17370204692374097</v>
      </c>
      <c r="R140">
        <f t="shared" si="38"/>
        <v>0.17370204692374108</v>
      </c>
    </row>
    <row r="141" spans="6:18">
      <c r="F141">
        <f t="shared" si="30"/>
        <v>13.899999999999967</v>
      </c>
      <c r="G141">
        <f t="shared" si="31"/>
        <v>321.79873705179284</v>
      </c>
      <c r="H141">
        <f t="shared" si="26"/>
        <v>3.3693796243597012</v>
      </c>
      <c r="I141" s="4">
        <f t="shared" si="32"/>
        <v>9.0999999999999993E-6</v>
      </c>
      <c r="J141" s="5">
        <f t="shared" si="27"/>
        <v>7.2957446808510193E-7</v>
      </c>
      <c r="K141" s="5">
        <f t="shared" si="28"/>
        <v>5.6760042892530925E-4</v>
      </c>
      <c r="L141" s="5">
        <f t="shared" si="35"/>
        <v>7.659788077543206E-10</v>
      </c>
      <c r="M141" s="6">
        <f t="shared" si="33"/>
        <v>5.5256973993778223E-6</v>
      </c>
      <c r="N141">
        <f t="shared" si="34"/>
        <v>2.3499999999999999E-4</v>
      </c>
      <c r="O141">
        <f t="shared" si="29"/>
        <v>0.33693796243597013</v>
      </c>
      <c r="P141">
        <f t="shared" si="36"/>
        <v>2.8436280593623207</v>
      </c>
      <c r="Q141">
        <f t="shared" si="37"/>
        <v>0.17337565685067535</v>
      </c>
      <c r="R141">
        <f t="shared" si="38"/>
        <v>0.17337565685067546</v>
      </c>
    </row>
    <row r="142" spans="6:18">
      <c r="F142">
        <f t="shared" si="30"/>
        <v>13.999999999999966</v>
      </c>
      <c r="G142">
        <f t="shared" si="31"/>
        <v>321.79873705179284</v>
      </c>
      <c r="H142">
        <f t="shared" si="26"/>
        <v>3.3693796243597012</v>
      </c>
      <c r="I142" s="4">
        <f t="shared" si="32"/>
        <v>9.0999999999999993E-6</v>
      </c>
      <c r="J142" s="5">
        <f t="shared" si="27"/>
        <v>7.2957446808510193E-7</v>
      </c>
      <c r="K142" s="5">
        <f t="shared" si="28"/>
        <v>5.6851042892530927E-4</v>
      </c>
      <c r="L142" s="5">
        <f t="shared" si="35"/>
        <v>7.6966886223952397E-10</v>
      </c>
      <c r="M142" s="6">
        <f t="shared" si="33"/>
        <v>5.5434296463316493E-6</v>
      </c>
      <c r="N142">
        <f t="shared" si="34"/>
        <v>2.3499999999999999E-4</v>
      </c>
      <c r="O142">
        <f t="shared" si="29"/>
        <v>0.33693796243597013</v>
      </c>
      <c r="P142">
        <f t="shared" si="36"/>
        <v>2.844611470931961</v>
      </c>
      <c r="Q142">
        <f t="shared" si="37"/>
        <v>0.17305135990475587</v>
      </c>
      <c r="R142">
        <f t="shared" si="38"/>
        <v>0.17305135990475601</v>
      </c>
    </row>
    <row r="143" spans="6:18">
      <c r="F143">
        <f t="shared" si="30"/>
        <v>14.099999999999966</v>
      </c>
      <c r="G143">
        <f t="shared" si="31"/>
        <v>321.79873705179284</v>
      </c>
      <c r="H143">
        <f t="shared" si="26"/>
        <v>3.3693796243597012</v>
      </c>
      <c r="I143" s="4">
        <f t="shared" si="32"/>
        <v>9.0999999999999993E-6</v>
      </c>
      <c r="J143" s="5">
        <f t="shared" si="27"/>
        <v>7.2957446808510193E-7</v>
      </c>
      <c r="K143" s="5">
        <f t="shared" si="28"/>
        <v>5.6942042892530929E-4</v>
      </c>
      <c r="L143" s="5">
        <f t="shared" si="35"/>
        <v>7.733707488042605E-10</v>
      </c>
      <c r="M143" s="6">
        <f t="shared" si="33"/>
        <v>5.5611902995710356E-6</v>
      </c>
      <c r="N143">
        <f t="shared" si="34"/>
        <v>2.3499999999999999E-4</v>
      </c>
      <c r="O143">
        <f t="shared" si="29"/>
        <v>0.33693796243597013</v>
      </c>
      <c r="P143">
        <f t="shared" si="36"/>
        <v>2.8455885860153258</v>
      </c>
      <c r="Q143">
        <f t="shared" si="37"/>
        <v>0.17272913933390904</v>
      </c>
      <c r="R143">
        <f t="shared" si="38"/>
        <v>0.17272913933390918</v>
      </c>
    </row>
    <row r="144" spans="6:18">
      <c r="F144">
        <f t="shared" si="30"/>
        <v>14.199999999999966</v>
      </c>
      <c r="G144">
        <f t="shared" si="31"/>
        <v>321.79873705179284</v>
      </c>
      <c r="H144">
        <f t="shared" si="26"/>
        <v>3.3693796243597012</v>
      </c>
      <c r="I144" s="4">
        <f t="shared" si="32"/>
        <v>9.0999999999999993E-6</v>
      </c>
      <c r="J144" s="5">
        <f t="shared" si="27"/>
        <v>7.2957446808510193E-7</v>
      </c>
      <c r="K144" s="5">
        <f t="shared" si="28"/>
        <v>5.703304289253093E-4</v>
      </c>
      <c r="L144" s="5">
        <f t="shared" si="35"/>
        <v>7.7708448638783535E-10</v>
      </c>
      <c r="M144" s="6">
        <f t="shared" si="33"/>
        <v>5.5789793590959837E-6</v>
      </c>
      <c r="N144">
        <f t="shared" si="34"/>
        <v>2.3499999999999999E-4</v>
      </c>
      <c r="O144">
        <f t="shared" si="29"/>
        <v>0.33693796243597013</v>
      </c>
      <c r="P144">
        <f t="shared" si="36"/>
        <v>2.8465594549249973</v>
      </c>
      <c r="Q144">
        <f t="shared" si="37"/>
        <v>0.17240897854669185</v>
      </c>
      <c r="R144">
        <f t="shared" si="38"/>
        <v>0.17240897854669199</v>
      </c>
    </row>
    <row r="145" spans="6:18">
      <c r="F145">
        <f t="shared" si="30"/>
        <v>14.299999999999965</v>
      </c>
      <c r="G145">
        <f t="shared" si="31"/>
        <v>321.79873705179284</v>
      </c>
      <c r="H145">
        <f t="shared" si="26"/>
        <v>3.3693796243597012</v>
      </c>
      <c r="I145" s="4">
        <f t="shared" si="32"/>
        <v>9.0999999999999993E-6</v>
      </c>
      <c r="J145" s="5">
        <f t="shared" si="27"/>
        <v>7.2957446808510193E-7</v>
      </c>
      <c r="K145" s="5">
        <f t="shared" si="28"/>
        <v>5.7124042892530932E-4</v>
      </c>
      <c r="L145" s="5">
        <f t="shared" si="35"/>
        <v>7.8081009392955325E-10</v>
      </c>
      <c r="M145" s="6">
        <f t="shared" si="33"/>
        <v>5.5967968249064903E-6</v>
      </c>
      <c r="N145">
        <f t="shared" si="34"/>
        <v>2.3499999999999999E-4</v>
      </c>
      <c r="O145">
        <f t="shared" si="29"/>
        <v>0.33693796243597013</v>
      </c>
      <c r="P145">
        <f t="shared" si="36"/>
        <v>2.847524127491897</v>
      </c>
      <c r="Q145">
        <f t="shared" si="37"/>
        <v>0.17209086111049779</v>
      </c>
      <c r="R145">
        <f t="shared" si="38"/>
        <v>0.17209086111049793</v>
      </c>
    </row>
    <row r="146" spans="6:18">
      <c r="F146">
        <f t="shared" si="30"/>
        <v>14.399999999999965</v>
      </c>
      <c r="G146">
        <f t="shared" si="31"/>
        <v>321.79873705179284</v>
      </c>
      <c r="H146">
        <f t="shared" si="26"/>
        <v>3.3693796243597012</v>
      </c>
      <c r="I146" s="4">
        <f t="shared" si="32"/>
        <v>9.0999999999999993E-6</v>
      </c>
      <c r="J146" s="5">
        <f t="shared" si="27"/>
        <v>7.2957446808510193E-7</v>
      </c>
      <c r="K146" s="5">
        <f t="shared" si="28"/>
        <v>5.7215042892530934E-4</v>
      </c>
      <c r="L146" s="5">
        <f t="shared" si="35"/>
        <v>7.8454759036871934E-10</v>
      </c>
      <c r="M146" s="6">
        <f t="shared" si="33"/>
        <v>5.6146426970025578E-6</v>
      </c>
      <c r="N146">
        <f t="shared" si="34"/>
        <v>2.3499999999999999E-4</v>
      </c>
      <c r="O146">
        <f t="shared" si="29"/>
        <v>0.33693796243597013</v>
      </c>
      <c r="P146">
        <f t="shared" si="36"/>
        <v>2.8484826530706528</v>
      </c>
      <c r="Q146">
        <f t="shared" si="37"/>
        <v>0.17177477074978564</v>
      </c>
      <c r="R146">
        <f t="shared" si="38"/>
        <v>0.17177477074978578</v>
      </c>
    </row>
    <row r="147" spans="6:18">
      <c r="F147">
        <f t="shared" si="30"/>
        <v>14.499999999999964</v>
      </c>
      <c r="G147">
        <f t="shared" si="31"/>
        <v>321.79873705179284</v>
      </c>
      <c r="H147">
        <f t="shared" ref="H147:H210" si="39">(G147-Tf)/ml</f>
        <v>3.3693796243597012</v>
      </c>
      <c r="I147" s="4">
        <f t="shared" si="32"/>
        <v>9.0999999999999993E-6</v>
      </c>
      <c r="J147" s="5">
        <f t="shared" ref="J147:J210" si="40">Glob(H147,N147,Dl,Co,kpart)</f>
        <v>7.2957446808510193E-7</v>
      </c>
      <c r="K147" s="5">
        <f t="shared" ref="K147:K210" si="41">I146*dt+K146</f>
        <v>5.7306042892530935E-4</v>
      </c>
      <c r="L147" s="5">
        <f t="shared" si="35"/>
        <v>7.8829699464463826E-10</v>
      </c>
      <c r="M147" s="6">
        <f t="shared" si="33"/>
        <v>5.6325169753841855E-6</v>
      </c>
      <c r="N147">
        <f t="shared" si="34"/>
        <v>2.3499999999999999E-4</v>
      </c>
      <c r="O147">
        <f t="shared" ref="O147:O210" si="42">O146+(kpart*H146-O146)/L146/R146*(L146*(R147-R146)+R146*MAX(I146,J146)*M146*dt)</f>
        <v>0.33693796243597013</v>
      </c>
      <c r="P147">
        <f t="shared" si="36"/>
        <v>2.8494350805449065</v>
      </c>
      <c r="Q147">
        <f t="shared" si="37"/>
        <v>0.17146069134433076</v>
      </c>
      <c r="R147">
        <f t="shared" si="38"/>
        <v>0.1714606913443309</v>
      </c>
    </row>
    <row r="148" spans="6:18">
      <c r="F148">
        <f t="shared" si="30"/>
        <v>14.599999999999964</v>
      </c>
      <c r="G148">
        <f t="shared" si="31"/>
        <v>321.79873705179284</v>
      </c>
      <c r="H148">
        <f t="shared" si="39"/>
        <v>3.3693796243597012</v>
      </c>
      <c r="I148" s="4">
        <f t="shared" si="32"/>
        <v>9.0999999999999993E-6</v>
      </c>
      <c r="J148" s="5">
        <f t="shared" si="40"/>
        <v>7.2957446808510193E-7</v>
      </c>
      <c r="K148" s="5">
        <f t="shared" si="41"/>
        <v>5.7397042892530937E-4</v>
      </c>
      <c r="L148" s="5">
        <f t="shared" si="35"/>
        <v>7.9205832569661526E-10</v>
      </c>
      <c r="M148" s="6">
        <f t="shared" si="33"/>
        <v>5.6504196600513724E-6</v>
      </c>
      <c r="N148">
        <f t="shared" si="34"/>
        <v>2.3499999999999999E-4</v>
      </c>
      <c r="O148">
        <f t="shared" si="42"/>
        <v>0.33693796243597013</v>
      </c>
      <c r="P148">
        <f t="shared" si="36"/>
        <v>2.8503814583325457</v>
      </c>
      <c r="Q148">
        <f t="shared" si="37"/>
        <v>0.17114860692749861</v>
      </c>
      <c r="R148">
        <f t="shared" si="38"/>
        <v>0.17114860692749875</v>
      </c>
    </row>
    <row r="149" spans="6:18">
      <c r="F149">
        <f t="shared" si="30"/>
        <v>14.699999999999964</v>
      </c>
      <c r="G149">
        <f t="shared" si="31"/>
        <v>321.79873705179284</v>
      </c>
      <c r="H149">
        <f t="shared" si="39"/>
        <v>3.3693796243597012</v>
      </c>
      <c r="I149" s="4">
        <f t="shared" si="32"/>
        <v>9.0999999999999993E-6</v>
      </c>
      <c r="J149" s="5">
        <f t="shared" si="40"/>
        <v>7.2957446808510193E-7</v>
      </c>
      <c r="K149" s="5">
        <f t="shared" si="41"/>
        <v>5.7488042892530939E-4</v>
      </c>
      <c r="L149" s="5">
        <f t="shared" si="35"/>
        <v>7.9583160246395518E-10</v>
      </c>
      <c r="M149" s="6">
        <f t="shared" si="33"/>
        <v>5.6683507510041204E-6</v>
      </c>
      <c r="N149">
        <f t="shared" si="34"/>
        <v>2.3499999999999999E-4</v>
      </c>
      <c r="O149">
        <f t="shared" si="42"/>
        <v>0.33693796243597013</v>
      </c>
      <c r="P149">
        <f t="shared" si="36"/>
        <v>2.8513218343908733</v>
      </c>
      <c r="Q149">
        <f t="shared" si="37"/>
        <v>0.17083850168454026</v>
      </c>
      <c r="R149">
        <f t="shared" si="38"/>
        <v>0.17083850168454043</v>
      </c>
    </row>
    <row r="150" spans="6:18">
      <c r="F150">
        <f t="shared" si="30"/>
        <v>14.799999999999963</v>
      </c>
      <c r="G150">
        <f t="shared" si="31"/>
        <v>321.79873705179284</v>
      </c>
      <c r="H150">
        <f t="shared" si="39"/>
        <v>3.3693796243597012</v>
      </c>
      <c r="I150" s="4">
        <f t="shared" si="32"/>
        <v>9.0999999999999993E-6</v>
      </c>
      <c r="J150" s="5">
        <f t="shared" si="40"/>
        <v>7.2957446808510193E-7</v>
      </c>
      <c r="K150" s="5">
        <f t="shared" si="41"/>
        <v>5.757904289253094E-4</v>
      </c>
      <c r="L150" s="5">
        <f t="shared" si="35"/>
        <v>7.9961684388596285E-10</v>
      </c>
      <c r="M150" s="6">
        <f t="shared" si="33"/>
        <v>5.6863102482424284E-6</v>
      </c>
      <c r="N150">
        <f t="shared" si="34"/>
        <v>2.3499999999999999E-4</v>
      </c>
      <c r="O150">
        <f t="shared" si="42"/>
        <v>0.33693796243597013</v>
      </c>
      <c r="P150">
        <f t="shared" si="36"/>
        <v>2.8522562562217129</v>
      </c>
      <c r="Q150">
        <f t="shared" si="37"/>
        <v>0.1705303599509094</v>
      </c>
      <c r="R150">
        <f t="shared" si="38"/>
        <v>0.17053035995090957</v>
      </c>
    </row>
    <row r="151" spans="6:18">
      <c r="F151">
        <f t="shared" si="30"/>
        <v>14.899999999999963</v>
      </c>
      <c r="G151">
        <f t="shared" si="31"/>
        <v>321.79873705179284</v>
      </c>
      <c r="H151">
        <f t="shared" si="39"/>
        <v>3.3693796243597012</v>
      </c>
      <c r="I151" s="4">
        <f t="shared" si="32"/>
        <v>9.0999999999999993E-6</v>
      </c>
      <c r="J151" s="5">
        <f t="shared" si="40"/>
        <v>7.2957446808510193E-7</v>
      </c>
      <c r="K151" s="5">
        <f t="shared" si="41"/>
        <v>5.7670042892530942E-4</v>
      </c>
      <c r="L151" s="5">
        <f t="shared" si="35"/>
        <v>8.0341406890194323E-10</v>
      </c>
      <c r="M151" s="6">
        <f t="shared" si="33"/>
        <v>5.704298151766295E-6</v>
      </c>
      <c r="N151">
        <f t="shared" si="34"/>
        <v>2.3499999999999999E-4</v>
      </c>
      <c r="O151">
        <f t="shared" si="42"/>
        <v>0.33693796243597013</v>
      </c>
      <c r="P151">
        <f t="shared" si="36"/>
        <v>2.853184770876446</v>
      </c>
      <c r="Q151">
        <f t="shared" si="37"/>
        <v>0.17022416621060052</v>
      </c>
      <c r="R151">
        <f t="shared" si="38"/>
        <v>0.17022416621060069</v>
      </c>
    </row>
    <row r="152" spans="6:18">
      <c r="F152">
        <f t="shared" si="30"/>
        <v>14.999999999999963</v>
      </c>
      <c r="G152">
        <f t="shared" si="31"/>
        <v>321.79873705179284</v>
      </c>
      <c r="H152">
        <f t="shared" si="39"/>
        <v>3.3693796243597012</v>
      </c>
      <c r="I152" s="4">
        <f t="shared" si="32"/>
        <v>9.0999999999999993E-6</v>
      </c>
      <c r="J152" s="5">
        <f t="shared" si="40"/>
        <v>7.2957446808510193E-7</v>
      </c>
      <c r="K152" s="5">
        <f t="shared" si="41"/>
        <v>5.7761042892530944E-4</v>
      </c>
      <c r="L152" s="5">
        <f t="shared" si="35"/>
        <v>8.0722329645120145E-10</v>
      </c>
      <c r="M152" s="6">
        <f t="shared" si="33"/>
        <v>5.7223144615757233E-6</v>
      </c>
      <c r="N152">
        <f t="shared" si="34"/>
        <v>2.3499999999999999E-4</v>
      </c>
      <c r="O152">
        <f t="shared" si="42"/>
        <v>0.33693796243597013</v>
      </c>
      <c r="P152">
        <f t="shared" si="36"/>
        <v>2.8541074249609872</v>
      </c>
      <c r="Q152">
        <f t="shared" si="37"/>
        <v>0.16991990509450836</v>
      </c>
      <c r="R152">
        <f t="shared" si="38"/>
        <v>0.16991990509450852</v>
      </c>
    </row>
    <row r="153" spans="6:18">
      <c r="F153">
        <f t="shared" si="30"/>
        <v>15.099999999999962</v>
      </c>
      <c r="G153">
        <f t="shared" si="31"/>
        <v>321.79873705179284</v>
      </c>
      <c r="H153">
        <f t="shared" si="39"/>
        <v>3.3693796243597012</v>
      </c>
      <c r="I153" s="4">
        <f t="shared" si="32"/>
        <v>9.0999999999999993E-6</v>
      </c>
      <c r="J153" s="5">
        <f t="shared" si="40"/>
        <v>7.2957446808510193E-7</v>
      </c>
      <c r="K153" s="5">
        <f t="shared" si="41"/>
        <v>5.7852042892530945E-4</v>
      </c>
      <c r="L153" s="5">
        <f t="shared" si="35"/>
        <v>8.1104454547304226E-10</v>
      </c>
      <c r="M153" s="6">
        <f t="shared" si="33"/>
        <v>5.7403591776707109E-6</v>
      </c>
      <c r="N153">
        <f t="shared" si="34"/>
        <v>2.3499999999999999E-4</v>
      </c>
      <c r="O153">
        <f t="shared" si="42"/>
        <v>0.33693796243597013</v>
      </c>
      <c r="P153">
        <f t="shared" si="36"/>
        <v>2.8550242646406985</v>
      </c>
      <c r="Q153">
        <f t="shared" si="37"/>
        <v>0.16961756137880771</v>
      </c>
      <c r="R153">
        <f t="shared" si="38"/>
        <v>0.16961756137880787</v>
      </c>
    </row>
    <row r="154" spans="6:18">
      <c r="F154">
        <f t="shared" si="30"/>
        <v>15.199999999999962</v>
      </c>
      <c r="G154">
        <f t="shared" si="31"/>
        <v>321.79873705179284</v>
      </c>
      <c r="H154">
        <f t="shared" si="39"/>
        <v>3.3693796243597012</v>
      </c>
      <c r="I154" s="4">
        <f t="shared" si="32"/>
        <v>9.0999999999999993E-6</v>
      </c>
      <c r="J154" s="5">
        <f t="shared" si="40"/>
        <v>7.2957446808510193E-7</v>
      </c>
      <c r="K154" s="5">
        <f t="shared" si="41"/>
        <v>5.7943042892530947E-4</v>
      </c>
      <c r="L154" s="5">
        <f t="shared" si="35"/>
        <v>8.148778349067706E-10</v>
      </c>
      <c r="M154" s="6">
        <f t="shared" si="33"/>
        <v>5.7584323000512587E-6</v>
      </c>
      <c r="N154">
        <f t="shared" si="34"/>
        <v>2.3499999999999999E-4</v>
      </c>
      <c r="O154">
        <f t="shared" si="42"/>
        <v>0.33693796243597013</v>
      </c>
      <c r="P154">
        <f t="shared" si="36"/>
        <v>2.8559353356452393</v>
      </c>
      <c r="Q154">
        <f t="shared" si="37"/>
        <v>0.16931711998335391</v>
      </c>
      <c r="R154">
        <f t="shared" si="38"/>
        <v>0.16931711998335405</v>
      </c>
    </row>
    <row r="155" spans="6:18">
      <c r="F155">
        <f t="shared" si="30"/>
        <v>15.299999999999962</v>
      </c>
      <c r="G155">
        <f t="shared" si="31"/>
        <v>321.79873705179284</v>
      </c>
      <c r="H155">
        <f t="shared" si="39"/>
        <v>3.3693796243597012</v>
      </c>
      <c r="I155" s="4">
        <f t="shared" si="32"/>
        <v>9.0999999999999993E-6</v>
      </c>
      <c r="J155" s="5">
        <f t="shared" si="40"/>
        <v>7.2957446808510193E-7</v>
      </c>
      <c r="K155" s="5">
        <f t="shared" si="41"/>
        <v>5.8034042892530949E-4</v>
      </c>
      <c r="L155" s="5">
        <f t="shared" si="35"/>
        <v>8.187231836916915E-10</v>
      </c>
      <c r="M155" s="6">
        <f t="shared" si="33"/>
        <v>5.7765338287173666E-6</v>
      </c>
      <c r="N155">
        <f t="shared" si="34"/>
        <v>2.3499999999999999E-4</v>
      </c>
      <c r="O155">
        <f t="shared" si="42"/>
        <v>0.33693796243597013</v>
      </c>
      <c r="P155">
        <f t="shared" si="36"/>
        <v>2.8568406832733553</v>
      </c>
      <c r="Q155">
        <f t="shared" si="37"/>
        <v>0.16901856597010315</v>
      </c>
      <c r="R155">
        <f t="shared" si="38"/>
        <v>0.16901856597010328</v>
      </c>
    </row>
    <row r="156" spans="6:18">
      <c r="F156">
        <f t="shared" ref="F156:F219" si="43">F155+dt</f>
        <v>15.399999999999961</v>
      </c>
      <c r="G156">
        <f t="shared" si="31"/>
        <v>321.79873705179284</v>
      </c>
      <c r="H156">
        <f t="shared" si="39"/>
        <v>3.3693796243597012</v>
      </c>
      <c r="I156" s="4">
        <f t="shared" si="32"/>
        <v>9.0999999999999993E-6</v>
      </c>
      <c r="J156" s="5">
        <f t="shared" si="40"/>
        <v>7.2957446808510193E-7</v>
      </c>
      <c r="K156" s="5">
        <f t="shared" si="41"/>
        <v>5.812504289253095E-4</v>
      </c>
      <c r="L156" s="5">
        <f t="shared" si="35"/>
        <v>8.2258061076710992E-10</v>
      </c>
      <c r="M156" s="6">
        <f t="shared" si="33"/>
        <v>5.7946637636690338E-6</v>
      </c>
      <c r="N156">
        <f t="shared" si="34"/>
        <v>2.3499999999999999E-4</v>
      </c>
      <c r="O156">
        <f t="shared" si="42"/>
        <v>0.33693796243597013</v>
      </c>
      <c r="P156">
        <f t="shared" si="36"/>
        <v>2.8577403523976108</v>
      </c>
      <c r="Q156">
        <f t="shared" si="37"/>
        <v>0.16872188454155276</v>
      </c>
      <c r="R156">
        <f t="shared" si="38"/>
        <v>0.16872188454155293</v>
      </c>
    </row>
    <row r="157" spans="6:18">
      <c r="F157">
        <f t="shared" si="43"/>
        <v>15.499999999999961</v>
      </c>
      <c r="G157">
        <f t="shared" si="31"/>
        <v>321.79873705179284</v>
      </c>
      <c r="H157">
        <f t="shared" si="39"/>
        <v>3.3693796243597012</v>
      </c>
      <c r="I157" s="4">
        <f t="shared" si="32"/>
        <v>9.0999999999999993E-6</v>
      </c>
      <c r="J157" s="5">
        <f t="shared" si="40"/>
        <v>7.2957446808510193E-7</v>
      </c>
      <c r="K157" s="5">
        <f t="shared" si="41"/>
        <v>5.8216042892530952E-4</v>
      </c>
      <c r="L157" s="5">
        <f t="shared" si="35"/>
        <v>8.264501350723308E-10</v>
      </c>
      <c r="M157" s="6">
        <f t="shared" si="33"/>
        <v>5.8128221049062628E-6</v>
      </c>
      <c r="N157">
        <f t="shared" si="34"/>
        <v>2.3499999999999999E-4</v>
      </c>
      <c r="O157">
        <f t="shared" si="42"/>
        <v>0.33693796243597013</v>
      </c>
      <c r="P157">
        <f t="shared" si="36"/>
        <v>2.8586343874690558</v>
      </c>
      <c r="Q157">
        <f t="shared" si="37"/>
        <v>0.16842706103920113</v>
      </c>
      <c r="R157">
        <f t="shared" si="38"/>
        <v>0.1684270610392013</v>
      </c>
    </row>
    <row r="158" spans="6:18">
      <c r="F158">
        <f t="shared" si="43"/>
        <v>15.599999999999961</v>
      </c>
      <c r="G158">
        <f t="shared" si="31"/>
        <v>321.79873705179284</v>
      </c>
      <c r="H158">
        <f t="shared" si="39"/>
        <v>3.3693796243597012</v>
      </c>
      <c r="I158" s="4">
        <f t="shared" si="32"/>
        <v>9.0999999999999993E-6</v>
      </c>
      <c r="J158" s="5">
        <f t="shared" si="40"/>
        <v>7.2957446808510193E-7</v>
      </c>
      <c r="K158" s="5">
        <f t="shared" si="41"/>
        <v>5.8307042892530954E-4</v>
      </c>
      <c r="L158" s="5">
        <f t="shared" si="35"/>
        <v>8.3033177554665886E-10</v>
      </c>
      <c r="M158" s="6">
        <f t="shared" si="33"/>
        <v>5.8310088524290502E-6</v>
      </c>
      <c r="N158">
        <f t="shared" si="34"/>
        <v>2.3499999999999999E-4</v>
      </c>
      <c r="O158">
        <f t="shared" si="42"/>
        <v>0.33693796243597013</v>
      </c>
      <c r="P158">
        <f t="shared" si="36"/>
        <v>2.8595228325218423</v>
      </c>
      <c r="Q158">
        <f t="shared" si="37"/>
        <v>0.16813408094202653</v>
      </c>
      <c r="R158">
        <f t="shared" si="38"/>
        <v>0.16813408094202673</v>
      </c>
    </row>
    <row r="159" spans="6:18">
      <c r="F159">
        <f t="shared" si="43"/>
        <v>15.69999999999996</v>
      </c>
      <c r="G159">
        <f t="shared" si="31"/>
        <v>321.79873705179284</v>
      </c>
      <c r="H159">
        <f t="shared" si="39"/>
        <v>3.3693796243597012</v>
      </c>
      <c r="I159" s="4">
        <f t="shared" si="32"/>
        <v>9.0999999999999993E-6</v>
      </c>
      <c r="J159" s="5">
        <f t="shared" si="40"/>
        <v>7.2957446808510193E-7</v>
      </c>
      <c r="K159" s="5">
        <f t="shared" si="41"/>
        <v>5.8398042892530955E-4</v>
      </c>
      <c r="L159" s="5">
        <f t="shared" si="35"/>
        <v>8.3422555112939937E-10</v>
      </c>
      <c r="M159" s="6">
        <f t="shared" si="33"/>
        <v>5.8492240062373987E-6</v>
      </c>
      <c r="N159">
        <f t="shared" si="34"/>
        <v>2.3499999999999999E-4</v>
      </c>
      <c r="O159">
        <f t="shared" si="42"/>
        <v>0.33693796243597013</v>
      </c>
      <c r="P159">
        <f t="shared" si="36"/>
        <v>2.8604057311777762</v>
      </c>
      <c r="Q159">
        <f t="shared" si="37"/>
        <v>0.16784292986498539</v>
      </c>
      <c r="R159">
        <f t="shared" si="38"/>
        <v>0.16784292986498558</v>
      </c>
    </row>
    <row r="160" spans="6:18">
      <c r="F160">
        <f t="shared" si="43"/>
        <v>15.79999999999996</v>
      </c>
      <c r="G160">
        <f t="shared" si="31"/>
        <v>321.79873705179284</v>
      </c>
      <c r="H160">
        <f t="shared" si="39"/>
        <v>3.3693796243597012</v>
      </c>
      <c r="I160" s="4">
        <f t="shared" si="32"/>
        <v>9.0999999999999993E-6</v>
      </c>
      <c r="J160" s="5">
        <f t="shared" si="40"/>
        <v>7.2957446808510193E-7</v>
      </c>
      <c r="K160" s="5">
        <f t="shared" si="41"/>
        <v>5.8489042892530957E-4</v>
      </c>
      <c r="L160" s="5">
        <f t="shared" si="35"/>
        <v>8.3813148075985706E-10</v>
      </c>
      <c r="M160" s="6">
        <f t="shared" si="33"/>
        <v>5.8674675663313055E-6</v>
      </c>
      <c r="N160">
        <f t="shared" si="34"/>
        <v>2.3499999999999999E-4</v>
      </c>
      <c r="O160">
        <f t="shared" si="42"/>
        <v>0.33693796243597013</v>
      </c>
      <c r="P160">
        <f t="shared" si="36"/>
        <v>2.8612831266508141</v>
      </c>
      <c r="Q160">
        <f t="shared" si="37"/>
        <v>0.16755359355752888</v>
      </c>
      <c r="R160">
        <f t="shared" si="38"/>
        <v>0.16755359355752908</v>
      </c>
    </row>
    <row r="161" spans="6:18">
      <c r="F161">
        <f t="shared" si="43"/>
        <v>15.899999999999959</v>
      </c>
      <c r="G161">
        <f t="shared" si="31"/>
        <v>321.79873705179284</v>
      </c>
      <c r="H161">
        <f t="shared" si="39"/>
        <v>3.3693796243597012</v>
      </c>
      <c r="I161" s="4">
        <f t="shared" si="32"/>
        <v>9.0999999999999993E-6</v>
      </c>
      <c r="J161" s="5">
        <f t="shared" si="40"/>
        <v>7.2957446808510193E-7</v>
      </c>
      <c r="K161" s="5">
        <f t="shared" si="41"/>
        <v>5.8580042892530959E-4</v>
      </c>
      <c r="L161" s="5">
        <f t="shared" si="35"/>
        <v>8.4204958337733697E-10</v>
      </c>
      <c r="M161" s="6">
        <f t="shared" si="33"/>
        <v>5.8857395327107742E-6</v>
      </c>
      <c r="N161">
        <f t="shared" si="34"/>
        <v>2.3499999999999999E-4</v>
      </c>
      <c r="O161">
        <f t="shared" si="42"/>
        <v>0.33693796243597013</v>
      </c>
      <c r="P161">
        <f t="shared" si="36"/>
        <v>2.8621550617515097</v>
      </c>
      <c r="Q161">
        <f t="shared" si="37"/>
        <v>0.16726605790213822</v>
      </c>
      <c r="R161">
        <f t="shared" si="38"/>
        <v>0.16726605790213842</v>
      </c>
    </row>
    <row r="162" spans="6:18">
      <c r="F162">
        <f t="shared" si="43"/>
        <v>15.999999999999959</v>
      </c>
      <c r="G162">
        <f t="shared" si="31"/>
        <v>321.79873705179284</v>
      </c>
      <c r="H162">
        <f t="shared" si="39"/>
        <v>3.3693796243597012</v>
      </c>
      <c r="I162" s="4">
        <f t="shared" si="32"/>
        <v>9.0999999999999993E-6</v>
      </c>
      <c r="J162" s="5">
        <f t="shared" si="40"/>
        <v>7.2957446808510193E-7</v>
      </c>
      <c r="K162" s="5">
        <f t="shared" si="41"/>
        <v>5.867104289253096E-4</v>
      </c>
      <c r="L162" s="5">
        <f t="shared" si="35"/>
        <v>8.4597987792114384E-10</v>
      </c>
      <c r="M162" s="6">
        <f t="shared" si="33"/>
        <v>5.9040399053758014E-6</v>
      </c>
      <c r="N162">
        <f t="shared" si="34"/>
        <v>2.3499999999999999E-4</v>
      </c>
      <c r="O162">
        <f t="shared" si="42"/>
        <v>0.33693796243597013</v>
      </c>
      <c r="P162">
        <f t="shared" si="36"/>
        <v>2.8630215788913946</v>
      </c>
      <c r="Q162">
        <f t="shared" si="37"/>
        <v>0.1669803089128781</v>
      </c>
      <c r="R162">
        <f t="shared" si="38"/>
        <v>0.16698030891287829</v>
      </c>
    </row>
    <row r="163" spans="6:18">
      <c r="F163">
        <f t="shared" si="43"/>
        <v>16.099999999999959</v>
      </c>
      <c r="G163">
        <f t="shared" si="31"/>
        <v>321.79873705179284</v>
      </c>
      <c r="H163">
        <f t="shared" si="39"/>
        <v>3.3693796243597012</v>
      </c>
      <c r="I163" s="4">
        <f t="shared" si="32"/>
        <v>9.0999999999999993E-6</v>
      </c>
      <c r="J163" s="5">
        <f t="shared" si="40"/>
        <v>7.2957446808510193E-7</v>
      </c>
      <c r="K163" s="5">
        <f t="shared" si="41"/>
        <v>5.8762042892530962E-4</v>
      </c>
      <c r="L163" s="5">
        <f t="shared" si="35"/>
        <v>8.4992238333058292E-10</v>
      </c>
      <c r="M163" s="6">
        <f t="shared" si="33"/>
        <v>5.9223686843263903E-6</v>
      </c>
      <c r="N163">
        <f t="shared" si="34"/>
        <v>2.3499999999999999E-4</v>
      </c>
      <c r="O163">
        <f t="shared" si="42"/>
        <v>0.33693796243597013</v>
      </c>
      <c r="P163">
        <f t="shared" si="36"/>
        <v>2.8638827200873154</v>
      </c>
      <c r="Q163">
        <f t="shared" si="37"/>
        <v>0.16669633273396808</v>
      </c>
      <c r="R163">
        <f t="shared" si="38"/>
        <v>0.16669633273396828</v>
      </c>
    </row>
    <row r="164" spans="6:18">
      <c r="F164">
        <f t="shared" si="43"/>
        <v>16.19999999999996</v>
      </c>
      <c r="G164">
        <f t="shared" si="31"/>
        <v>321.79873705179284</v>
      </c>
      <c r="H164">
        <f t="shared" si="39"/>
        <v>3.3693796243597012</v>
      </c>
      <c r="I164" s="4">
        <f t="shared" si="32"/>
        <v>9.0999999999999993E-6</v>
      </c>
      <c r="J164" s="5">
        <f t="shared" si="40"/>
        <v>7.2957446808510193E-7</v>
      </c>
      <c r="K164" s="5">
        <f t="shared" si="41"/>
        <v>5.8853042892530964E-4</v>
      </c>
      <c r="L164" s="5">
        <f t="shared" si="35"/>
        <v>8.5387711854495885E-10</v>
      </c>
      <c r="M164" s="6">
        <f t="shared" si="33"/>
        <v>5.9407258695625377E-6</v>
      </c>
      <c r="N164">
        <f t="shared" si="34"/>
        <v>2.3499999999999999E-4</v>
      </c>
      <c r="O164">
        <f t="shared" si="42"/>
        <v>0.33693796243597013</v>
      </c>
      <c r="P164">
        <f t="shared" si="36"/>
        <v>2.8647385269657089</v>
      </c>
      <c r="Q164">
        <f t="shared" si="37"/>
        <v>0.16641411563837163</v>
      </c>
      <c r="R164">
        <f t="shared" si="38"/>
        <v>0.16641411563837183</v>
      </c>
    </row>
    <row r="165" spans="6:18">
      <c r="F165">
        <f t="shared" si="43"/>
        <v>16.299999999999962</v>
      </c>
      <c r="G165">
        <f t="shared" si="31"/>
        <v>321.79873705179284</v>
      </c>
      <c r="H165">
        <f t="shared" si="39"/>
        <v>3.3693796243597012</v>
      </c>
      <c r="I165" s="4">
        <f t="shared" si="32"/>
        <v>9.0999999999999993E-6</v>
      </c>
      <c r="J165" s="5">
        <f t="shared" si="40"/>
        <v>7.2957446808510193E-7</v>
      </c>
      <c r="K165" s="5">
        <f t="shared" si="41"/>
        <v>5.8944042892530965E-4</v>
      </c>
      <c r="L165" s="5">
        <f t="shared" si="35"/>
        <v>8.5784410250357676E-10</v>
      </c>
      <c r="M165" s="6">
        <f t="shared" si="33"/>
        <v>5.9591114610842453E-6</v>
      </c>
      <c r="N165">
        <f t="shared" si="34"/>
        <v>2.3499999999999999E-4</v>
      </c>
      <c r="O165">
        <f t="shared" si="42"/>
        <v>0.33693796243597013</v>
      </c>
      <c r="P165">
        <f t="shared" si="36"/>
        <v>2.8655890407668303</v>
      </c>
      <c r="Q165">
        <f t="shared" si="37"/>
        <v>0.16613364402640268</v>
      </c>
      <c r="R165">
        <f t="shared" si="38"/>
        <v>0.16613364402640288</v>
      </c>
    </row>
    <row r="166" spans="6:18">
      <c r="F166">
        <f t="shared" si="43"/>
        <v>16.399999999999963</v>
      </c>
      <c r="G166">
        <f t="shared" si="31"/>
        <v>321.79873705179284</v>
      </c>
      <c r="H166">
        <f t="shared" si="39"/>
        <v>3.3693796243597012</v>
      </c>
      <c r="I166" s="4">
        <f t="shared" si="32"/>
        <v>9.0999999999999993E-6</v>
      </c>
      <c r="J166" s="5">
        <f t="shared" si="40"/>
        <v>7.2957446808510193E-7</v>
      </c>
      <c r="K166" s="5">
        <f t="shared" si="41"/>
        <v>5.9035042892530967E-4</v>
      </c>
      <c r="L166" s="5">
        <f t="shared" si="35"/>
        <v>8.6182335414574161E-10</v>
      </c>
      <c r="M166" s="6">
        <f t="shared" si="33"/>
        <v>5.9775254588915146E-6</v>
      </c>
      <c r="N166">
        <f t="shared" si="34"/>
        <v>2.3499999999999999E-4</v>
      </c>
      <c r="O166">
        <f t="shared" si="42"/>
        <v>0.33693796243597013</v>
      </c>
      <c r="P166">
        <f t="shared" si="36"/>
        <v>2.8664343023489249</v>
      </c>
      <c r="Q166">
        <f t="shared" si="37"/>
        <v>0.16585490442434933</v>
      </c>
      <c r="R166">
        <f t="shared" si="38"/>
        <v>0.16585490442434953</v>
      </c>
    </row>
    <row r="167" spans="6:18">
      <c r="F167">
        <f t="shared" si="43"/>
        <v>16.499999999999964</v>
      </c>
      <c r="G167">
        <f t="shared" si="31"/>
        <v>321.79873705179284</v>
      </c>
      <c r="H167">
        <f t="shared" si="39"/>
        <v>3.3693796243597012</v>
      </c>
      <c r="I167" s="4">
        <f t="shared" si="32"/>
        <v>9.0999999999999993E-6</v>
      </c>
      <c r="J167" s="5">
        <f t="shared" si="40"/>
        <v>7.2957446808510193E-7</v>
      </c>
      <c r="K167" s="5">
        <f t="shared" si="41"/>
        <v>5.9126042892530969E-4</v>
      </c>
      <c r="L167" s="5">
        <f t="shared" si="35"/>
        <v>8.6581489241075823E-10</v>
      </c>
      <c r="M167" s="6">
        <f t="shared" si="33"/>
        <v>5.9959678629843424E-6</v>
      </c>
      <c r="N167">
        <f t="shared" si="34"/>
        <v>2.3499999999999999E-4</v>
      </c>
      <c r="O167">
        <f t="shared" si="42"/>
        <v>0.33693796243597013</v>
      </c>
      <c r="P167">
        <f t="shared" si="36"/>
        <v>2.8672743521923505</v>
      </c>
      <c r="Q167">
        <f t="shared" si="37"/>
        <v>0.16557788348311467</v>
      </c>
      <c r="R167">
        <f t="shared" si="38"/>
        <v>0.16557788348311483</v>
      </c>
    </row>
    <row r="168" spans="6:18">
      <c r="F168">
        <f t="shared" si="43"/>
        <v>16.599999999999966</v>
      </c>
      <c r="G168">
        <f t="shared" si="31"/>
        <v>321.79873705179284</v>
      </c>
      <c r="H168">
        <f t="shared" si="39"/>
        <v>3.3693796243597012</v>
      </c>
      <c r="I168" s="4">
        <f t="shared" si="32"/>
        <v>9.0999999999999993E-6</v>
      </c>
      <c r="J168" s="5">
        <f t="shared" si="40"/>
        <v>7.2957446808510193E-7</v>
      </c>
      <c r="K168" s="5">
        <f t="shared" si="41"/>
        <v>5.921704289253097E-4</v>
      </c>
      <c r="L168" s="5">
        <f t="shared" si="35"/>
        <v>8.6981873623793167E-10</v>
      </c>
      <c r="M168" s="6">
        <f t="shared" si="33"/>
        <v>6.0144386733627312E-6</v>
      </c>
      <c r="N168">
        <f t="shared" si="34"/>
        <v>2.3499999999999999E-4</v>
      </c>
      <c r="O168">
        <f t="shared" si="42"/>
        <v>0.33693796243597013</v>
      </c>
      <c r="P168">
        <f t="shared" si="36"/>
        <v>2.8681092304036482</v>
      </c>
      <c r="Q168">
        <f t="shared" si="37"/>
        <v>0.16530256797687404</v>
      </c>
      <c r="R168">
        <f t="shared" si="38"/>
        <v>0.16530256797687423</v>
      </c>
    </row>
    <row r="169" spans="6:18">
      <c r="F169">
        <f t="shared" si="43"/>
        <v>16.699999999999967</v>
      </c>
      <c r="G169">
        <f t="shared" si="31"/>
        <v>321.79873705179284</v>
      </c>
      <c r="H169">
        <f t="shared" si="39"/>
        <v>3.3693796243597012</v>
      </c>
      <c r="I169" s="4">
        <f t="shared" si="32"/>
        <v>9.0999999999999993E-6</v>
      </c>
      <c r="J169" s="5">
        <f t="shared" si="40"/>
        <v>7.2957446808510193E-7</v>
      </c>
      <c r="K169" s="5">
        <f t="shared" si="41"/>
        <v>5.9308042892530972E-4</v>
      </c>
      <c r="L169" s="5">
        <f t="shared" si="35"/>
        <v>8.7383490456656677E-10</v>
      </c>
      <c r="M169" s="6">
        <f t="shared" si="33"/>
        <v>6.0329378900266793E-6</v>
      </c>
      <c r="N169">
        <f t="shared" si="34"/>
        <v>2.3499999999999999E-4</v>
      </c>
      <c r="O169">
        <f t="shared" si="42"/>
        <v>0.33693796243597013</v>
      </c>
      <c r="P169">
        <f t="shared" si="36"/>
        <v>2.8689389767195648</v>
      </c>
      <c r="Q169">
        <f t="shared" si="37"/>
        <v>0.16502894480174921</v>
      </c>
      <c r="R169">
        <f t="shared" si="38"/>
        <v>0.1650289448017494</v>
      </c>
    </row>
    <row r="170" spans="6:18">
      <c r="F170">
        <f t="shared" si="43"/>
        <v>16.799999999999969</v>
      </c>
      <c r="G170">
        <f t="shared" si="31"/>
        <v>321.79873705179284</v>
      </c>
      <c r="H170">
        <f t="shared" si="39"/>
        <v>3.3693796243597012</v>
      </c>
      <c r="I170" s="4">
        <f t="shared" si="32"/>
        <v>9.0999999999999993E-6</v>
      </c>
      <c r="J170" s="5">
        <f t="shared" si="40"/>
        <v>7.2957446808510193E-7</v>
      </c>
      <c r="K170" s="5">
        <f t="shared" si="41"/>
        <v>5.9399042892530974E-4</v>
      </c>
      <c r="L170" s="5">
        <f t="shared" si="35"/>
        <v>8.7786341633596836E-10</v>
      </c>
      <c r="M170" s="6">
        <f t="shared" si="33"/>
        <v>6.0514655129761875E-6</v>
      </c>
      <c r="N170">
        <f t="shared" si="34"/>
        <v>2.3499999999999999E-4</v>
      </c>
      <c r="O170">
        <f t="shared" si="42"/>
        <v>0.33693796243597013</v>
      </c>
      <c r="P170">
        <f t="shared" si="36"/>
        <v>2.8697636305110228</v>
      </c>
      <c r="Q170">
        <f t="shared" si="37"/>
        <v>0.16475700097449841</v>
      </c>
      <c r="R170">
        <f t="shared" si="38"/>
        <v>0.16475700097449861</v>
      </c>
    </row>
    <row r="171" spans="6:18">
      <c r="F171">
        <f t="shared" si="43"/>
        <v>16.89999999999997</v>
      </c>
      <c r="G171">
        <f t="shared" si="31"/>
        <v>321.79873705179284</v>
      </c>
      <c r="H171">
        <f t="shared" si="39"/>
        <v>3.3693796243597012</v>
      </c>
      <c r="I171" s="4">
        <f t="shared" si="32"/>
        <v>9.0999999999999993E-6</v>
      </c>
      <c r="J171" s="5">
        <f t="shared" si="40"/>
        <v>7.2957446808510193E-7</v>
      </c>
      <c r="K171" s="5">
        <f t="shared" si="41"/>
        <v>5.9490042892530975E-4</v>
      </c>
      <c r="L171" s="5">
        <f t="shared" si="35"/>
        <v>8.8190429048544181E-10</v>
      </c>
      <c r="M171" s="6">
        <f t="shared" si="33"/>
        <v>6.0700215422112559E-6</v>
      </c>
      <c r="N171">
        <f t="shared" si="34"/>
        <v>2.3499999999999999E-4</v>
      </c>
      <c r="O171">
        <f t="shared" si="42"/>
        <v>0.33693796243597013</v>
      </c>
      <c r="P171">
        <f t="shared" si="36"/>
        <v>2.8705832307870458</v>
      </c>
      <c r="Q171">
        <f t="shared" si="37"/>
        <v>0.16448672363122277</v>
      </c>
      <c r="R171">
        <f t="shared" si="38"/>
        <v>0.16448672363122296</v>
      </c>
    </row>
    <row r="172" spans="6:18">
      <c r="F172">
        <f t="shared" si="43"/>
        <v>16.999999999999972</v>
      </c>
      <c r="G172">
        <f t="shared" si="31"/>
        <v>321.79873705179284</v>
      </c>
      <c r="H172">
        <f t="shared" si="39"/>
        <v>3.3693796243597012</v>
      </c>
      <c r="I172" s="4">
        <f t="shared" si="32"/>
        <v>9.0999999999999993E-6</v>
      </c>
      <c r="J172" s="5">
        <f t="shared" si="40"/>
        <v>7.2957446808510193E-7</v>
      </c>
      <c r="K172" s="5">
        <f t="shared" si="41"/>
        <v>5.9581042892530977E-4</v>
      </c>
      <c r="L172" s="5">
        <f t="shared" si="35"/>
        <v>8.8595754595429153E-10</v>
      </c>
      <c r="M172" s="6">
        <f t="shared" si="33"/>
        <v>6.0886059777318835E-6</v>
      </c>
      <c r="N172">
        <f t="shared" si="34"/>
        <v>2.3499999999999999E-4</v>
      </c>
      <c r="O172">
        <f t="shared" si="42"/>
        <v>0.33693796243597013</v>
      </c>
      <c r="P172">
        <f t="shared" si="36"/>
        <v>2.8713978161986318</v>
      </c>
      <c r="Q172">
        <f t="shared" si="37"/>
        <v>0.16421810002608833</v>
      </c>
      <c r="R172">
        <f t="shared" si="38"/>
        <v>0.1642181000260885</v>
      </c>
    </row>
    <row r="173" spans="6:18">
      <c r="F173">
        <f t="shared" si="43"/>
        <v>17.099999999999973</v>
      </c>
      <c r="G173">
        <f t="shared" si="31"/>
        <v>321.79873705179284</v>
      </c>
      <c r="H173">
        <f t="shared" si="39"/>
        <v>3.3693796243597012</v>
      </c>
      <c r="I173" s="4">
        <f t="shared" si="32"/>
        <v>9.0999999999999993E-6</v>
      </c>
      <c r="J173" s="5">
        <f t="shared" si="40"/>
        <v>7.2957446808510193E-7</v>
      </c>
      <c r="K173" s="5">
        <f t="shared" si="41"/>
        <v>5.9672042892530979E-4</v>
      </c>
      <c r="L173" s="5">
        <f t="shared" si="35"/>
        <v>8.9002320168182298E-10</v>
      </c>
      <c r="M173" s="6">
        <f t="shared" si="33"/>
        <v>6.1072188195380738E-6</v>
      </c>
      <c r="N173">
        <f t="shared" si="34"/>
        <v>2.3499999999999999E-4</v>
      </c>
      <c r="O173">
        <f t="shared" si="42"/>
        <v>0.33693796243597013</v>
      </c>
      <c r="P173">
        <f t="shared" si="36"/>
        <v>2.8722074250425811</v>
      </c>
      <c r="Q173">
        <f t="shared" si="37"/>
        <v>0.16395111753006378</v>
      </c>
      <c r="R173">
        <f t="shared" si="38"/>
        <v>0.16395111753006394</v>
      </c>
    </row>
    <row r="174" spans="6:18">
      <c r="F174">
        <f t="shared" si="43"/>
        <v>17.199999999999974</v>
      </c>
      <c r="G174">
        <f t="shared" si="31"/>
        <v>321.79873705179284</v>
      </c>
      <c r="H174">
        <f t="shared" si="39"/>
        <v>3.3693796243597012</v>
      </c>
      <c r="I174" s="4">
        <f t="shared" si="32"/>
        <v>9.0999999999999993E-6</v>
      </c>
      <c r="J174" s="5">
        <f t="shared" si="40"/>
        <v>7.2957446808510193E-7</v>
      </c>
      <c r="K174" s="5">
        <f t="shared" si="41"/>
        <v>5.976304289253098E-4</v>
      </c>
      <c r="L174" s="5">
        <f t="shared" si="35"/>
        <v>8.9410127660734049E-10</v>
      </c>
      <c r="M174" s="6">
        <f t="shared" si="33"/>
        <v>6.1258600676298208E-6</v>
      </c>
      <c r="N174">
        <f t="shared" si="34"/>
        <v>2.3499999999999999E-4</v>
      </c>
      <c r="O174">
        <f t="shared" si="42"/>
        <v>0.33693796243597013</v>
      </c>
      <c r="P174">
        <f t="shared" si="36"/>
        <v>2.873012095265278</v>
      </c>
      <c r="Q174">
        <f t="shared" si="37"/>
        <v>0.16368576362967369</v>
      </c>
      <c r="R174">
        <f t="shared" si="38"/>
        <v>0.16368576362967385</v>
      </c>
    </row>
    <row r="175" spans="6:18">
      <c r="F175">
        <f t="shared" si="43"/>
        <v>17.299999999999976</v>
      </c>
      <c r="G175">
        <f t="shared" si="31"/>
        <v>321.79873705179284</v>
      </c>
      <c r="H175">
        <f t="shared" si="39"/>
        <v>3.3693796243597012</v>
      </c>
      <c r="I175" s="4">
        <f t="shared" si="32"/>
        <v>9.0999999999999993E-6</v>
      </c>
      <c r="J175" s="5">
        <f t="shared" si="40"/>
        <v>7.2957446808510193E-7</v>
      </c>
      <c r="K175" s="5">
        <f t="shared" si="41"/>
        <v>5.9854042892530982E-4</v>
      </c>
      <c r="L175" s="5">
        <f t="shared" si="35"/>
        <v>8.9819178967014942E-10</v>
      </c>
      <c r="M175" s="6">
        <f t="shared" si="33"/>
        <v>6.1445297220071289E-6</v>
      </c>
      <c r="N175">
        <f t="shared" si="34"/>
        <v>2.3499999999999999E-4</v>
      </c>
      <c r="O175">
        <f t="shared" si="42"/>
        <v>0.33693796243597013</v>
      </c>
      <c r="P175">
        <f t="shared" si="36"/>
        <v>2.8738118644664259</v>
      </c>
      <c r="Q175">
        <f t="shared" si="37"/>
        <v>0.16342202592576668</v>
      </c>
      <c r="R175">
        <f t="shared" si="38"/>
        <v>0.16342202592576685</v>
      </c>
    </row>
    <row r="176" spans="6:18">
      <c r="F176">
        <f t="shared" si="43"/>
        <v>17.399999999999977</v>
      </c>
      <c r="G176">
        <f t="shared" si="31"/>
        <v>321.79873705179284</v>
      </c>
      <c r="H176">
        <f t="shared" si="39"/>
        <v>3.3693796243597012</v>
      </c>
      <c r="I176" s="4">
        <f t="shared" si="32"/>
        <v>9.0999999999999993E-6</v>
      </c>
      <c r="J176" s="5">
        <f t="shared" si="40"/>
        <v>7.2957446808510193E-7</v>
      </c>
      <c r="K176" s="5">
        <f t="shared" si="41"/>
        <v>5.9945042892530984E-4</v>
      </c>
      <c r="L176" s="5">
        <f t="shared" si="35"/>
        <v>9.022947598095548E-10</v>
      </c>
      <c r="M176" s="6">
        <f t="shared" si="33"/>
        <v>6.1632277826699979E-6</v>
      </c>
      <c r="N176">
        <f t="shared" si="34"/>
        <v>2.3499999999999999E-4</v>
      </c>
      <c r="O176">
        <f t="shared" si="42"/>
        <v>0.33693796243597013</v>
      </c>
      <c r="P176">
        <f t="shared" si="36"/>
        <v>2.8746067699027358</v>
      </c>
      <c r="Q176">
        <f t="shared" si="37"/>
        <v>0.16315989213229887</v>
      </c>
      <c r="R176">
        <f t="shared" si="38"/>
        <v>0.16315989213229903</v>
      </c>
    </row>
    <row r="177" spans="6:18">
      <c r="F177">
        <f t="shared" si="43"/>
        <v>17.499999999999979</v>
      </c>
      <c r="G177">
        <f t="shared" si="31"/>
        <v>321.79873705179284</v>
      </c>
      <c r="H177">
        <f t="shared" si="39"/>
        <v>3.3693796243597012</v>
      </c>
      <c r="I177" s="4">
        <f t="shared" si="32"/>
        <v>9.0999999999999993E-6</v>
      </c>
      <c r="J177" s="5">
        <f t="shared" si="40"/>
        <v>7.2957446808510193E-7</v>
      </c>
      <c r="K177" s="5">
        <f t="shared" si="41"/>
        <v>6.0036042892530985E-4</v>
      </c>
      <c r="L177" s="5">
        <f t="shared" si="35"/>
        <v>9.0641020596486127E-10</v>
      </c>
      <c r="M177" s="6">
        <f t="shared" si="33"/>
        <v>6.1819542496184262E-6</v>
      </c>
      <c r="N177">
        <f t="shared" si="34"/>
        <v>2.3499999999999999E-4</v>
      </c>
      <c r="O177">
        <f t="shared" si="42"/>
        <v>0.33693796243597013</v>
      </c>
      <c r="P177">
        <f t="shared" si="36"/>
        <v>2.8753968484915728</v>
      </c>
      <c r="Q177">
        <f t="shared" si="37"/>
        <v>0.16289935007513179</v>
      </c>
      <c r="R177">
        <f t="shared" si="38"/>
        <v>0.16289935007513195</v>
      </c>
    </row>
    <row r="178" spans="6:18">
      <c r="F178">
        <f t="shared" si="43"/>
        <v>17.59999999999998</v>
      </c>
      <c r="G178">
        <f t="shared" si="31"/>
        <v>321.79873705179284</v>
      </c>
      <c r="H178">
        <f t="shared" si="39"/>
        <v>3.3693796243597012</v>
      </c>
      <c r="I178" s="4">
        <f t="shared" si="32"/>
        <v>9.0999999999999993E-6</v>
      </c>
      <c r="J178" s="5">
        <f t="shared" si="40"/>
        <v>7.2957446808510193E-7</v>
      </c>
      <c r="K178" s="5">
        <f t="shared" si="41"/>
        <v>6.0127042892530987E-4</v>
      </c>
      <c r="L178" s="5">
        <f t="shared" si="35"/>
        <v>9.1053814707537408E-10</v>
      </c>
      <c r="M178" s="6">
        <f t="shared" si="33"/>
        <v>6.2007091228524155E-6</v>
      </c>
      <c r="N178">
        <f t="shared" si="34"/>
        <v>2.3499999999999999E-4</v>
      </c>
      <c r="O178">
        <f t="shared" si="42"/>
        <v>0.33693796243597013</v>
      </c>
      <c r="P178">
        <f t="shared" si="36"/>
        <v>2.8761821368145539</v>
      </c>
      <c r="Q178">
        <f t="shared" si="37"/>
        <v>0.16264038769084521</v>
      </c>
      <c r="R178">
        <f t="shared" si="38"/>
        <v>0.16264038769084535</v>
      </c>
    </row>
    <row r="179" spans="6:18">
      <c r="F179">
        <f t="shared" si="43"/>
        <v>17.699999999999982</v>
      </c>
      <c r="G179">
        <f t="shared" si="31"/>
        <v>321.79873705179284</v>
      </c>
      <c r="H179">
        <f t="shared" si="39"/>
        <v>3.3693796243597012</v>
      </c>
      <c r="I179" s="4">
        <f t="shared" si="32"/>
        <v>9.0999999999999993E-6</v>
      </c>
      <c r="J179" s="5">
        <f t="shared" si="40"/>
        <v>7.2957446808510193E-7</v>
      </c>
      <c r="K179" s="5">
        <f t="shared" si="41"/>
        <v>6.0218042892530989E-4</v>
      </c>
      <c r="L179" s="5">
        <f t="shared" si="35"/>
        <v>9.1467860208039787E-10</v>
      </c>
      <c r="M179" s="6">
        <f t="shared" si="33"/>
        <v>6.2194924023719649E-6</v>
      </c>
      <c r="N179">
        <f t="shared" si="34"/>
        <v>2.3499999999999999E-4</v>
      </c>
      <c r="O179">
        <f t="shared" si="42"/>
        <v>0.33693796243597013</v>
      </c>
      <c r="P179">
        <f t="shared" si="36"/>
        <v>2.8769626711211096</v>
      </c>
      <c r="Q179">
        <f t="shared" si="37"/>
        <v>0.16238299302556403</v>
      </c>
      <c r="R179">
        <f t="shared" si="38"/>
        <v>0.16238299302556414</v>
      </c>
    </row>
    <row r="180" spans="6:18">
      <c r="F180">
        <f t="shared" si="43"/>
        <v>17.799999999999983</v>
      </c>
      <c r="G180">
        <f t="shared" si="31"/>
        <v>321.79873705179284</v>
      </c>
      <c r="H180">
        <f t="shared" si="39"/>
        <v>3.3693796243597012</v>
      </c>
      <c r="I180" s="4">
        <f t="shared" si="32"/>
        <v>9.0999999999999993E-6</v>
      </c>
      <c r="J180" s="5">
        <f t="shared" si="40"/>
        <v>7.2957446808510193E-7</v>
      </c>
      <c r="K180" s="5">
        <f t="shared" si="41"/>
        <v>6.030904289253099E-4</v>
      </c>
      <c r="L180" s="5">
        <f t="shared" si="35"/>
        <v>9.1883158991923767E-10</v>
      </c>
      <c r="M180" s="6">
        <f t="shared" si="33"/>
        <v>6.2383040881770736E-6</v>
      </c>
      <c r="N180">
        <f t="shared" si="34"/>
        <v>2.3499999999999999E-4</v>
      </c>
      <c r="O180">
        <f t="shared" si="42"/>
        <v>0.33693796243597013</v>
      </c>
      <c r="P180">
        <f t="shared" si="36"/>
        <v>2.8777384873319924</v>
      </c>
      <c r="Q180">
        <f t="shared" si="37"/>
        <v>0.16212715423379948</v>
      </c>
      <c r="R180">
        <f t="shared" si="38"/>
        <v>0.16212715423379961</v>
      </c>
    </row>
    <row r="181" spans="6:18">
      <c r="F181">
        <f t="shared" si="43"/>
        <v>17.899999999999984</v>
      </c>
      <c r="G181">
        <f t="shared" si="31"/>
        <v>321.79873705179284</v>
      </c>
      <c r="H181">
        <f t="shared" si="39"/>
        <v>3.3693796243597012</v>
      </c>
      <c r="I181" s="4">
        <f t="shared" si="32"/>
        <v>9.0999999999999993E-6</v>
      </c>
      <c r="J181" s="5">
        <f t="shared" si="40"/>
        <v>7.2957446808510193E-7</v>
      </c>
      <c r="K181" s="5">
        <f t="shared" si="41"/>
        <v>6.0400042892530992E-4</v>
      </c>
      <c r="L181" s="5">
        <f t="shared" si="35"/>
        <v>9.2299712953119834E-10</v>
      </c>
      <c r="M181" s="6">
        <f t="shared" si="33"/>
        <v>6.2571441802677407E-6</v>
      </c>
      <c r="N181">
        <f t="shared" si="34"/>
        <v>2.3499999999999999E-4</v>
      </c>
      <c r="O181">
        <f t="shared" si="42"/>
        <v>0.33693796243597013</v>
      </c>
      <c r="P181">
        <f t="shared" si="36"/>
        <v>2.8785096210427525</v>
      </c>
      <c r="Q181">
        <f t="shared" si="37"/>
        <v>0.16187285957730446</v>
      </c>
      <c r="R181">
        <f t="shared" si="38"/>
        <v>0.16187285957730463</v>
      </c>
    </row>
    <row r="182" spans="6:18">
      <c r="F182">
        <f t="shared" si="43"/>
        <v>17.999999999999986</v>
      </c>
      <c r="G182">
        <f t="shared" si="31"/>
        <v>321.79873705179284</v>
      </c>
      <c r="H182">
        <f t="shared" si="39"/>
        <v>3.3693796243597012</v>
      </c>
      <c r="I182" s="4">
        <f t="shared" si="32"/>
        <v>9.0999999999999993E-6</v>
      </c>
      <c r="J182" s="5">
        <f t="shared" si="40"/>
        <v>7.2957446808510193E-7</v>
      </c>
      <c r="K182" s="5">
        <f t="shared" si="41"/>
        <v>6.0491042892530994E-4</v>
      </c>
      <c r="L182" s="5">
        <f t="shared" si="35"/>
        <v>9.2717523985558521E-10</v>
      </c>
      <c r="M182" s="6">
        <f t="shared" si="33"/>
        <v>6.2760126786439714E-6</v>
      </c>
      <c r="N182">
        <f t="shared" si="34"/>
        <v>2.3499999999999999E-4</v>
      </c>
      <c r="O182">
        <f t="shared" si="42"/>
        <v>0.33693796243597013</v>
      </c>
      <c r="P182">
        <f t="shared" si="36"/>
        <v>2.8792761075271653</v>
      </c>
      <c r="Q182">
        <f t="shared" si="37"/>
        <v>0.16162009742394243</v>
      </c>
      <c r="R182">
        <f t="shared" si="38"/>
        <v>0.16162009742394259</v>
      </c>
    </row>
    <row r="183" spans="6:18">
      <c r="F183">
        <f t="shared" si="43"/>
        <v>18.099999999999987</v>
      </c>
      <c r="G183">
        <f t="shared" si="31"/>
        <v>321.79873705179284</v>
      </c>
      <c r="H183">
        <f t="shared" si="39"/>
        <v>3.3693796243597012</v>
      </c>
      <c r="I183" s="4">
        <f t="shared" si="32"/>
        <v>9.0999999999999993E-6</v>
      </c>
      <c r="J183" s="5">
        <f t="shared" si="40"/>
        <v>7.2957446808510193E-7</v>
      </c>
      <c r="K183" s="5">
        <f t="shared" si="41"/>
        <v>6.0582042892530995E-4</v>
      </c>
      <c r="L183" s="5">
        <f t="shared" si="35"/>
        <v>9.3136593983170283E-10</v>
      </c>
      <c r="M183" s="6">
        <f t="shared" si="33"/>
        <v>6.2949095833057596E-6</v>
      </c>
      <c r="N183">
        <f t="shared" si="34"/>
        <v>2.3499999999999999E-4</v>
      </c>
      <c r="O183">
        <f t="shared" si="42"/>
        <v>0.33693796243597013</v>
      </c>
      <c r="P183">
        <f t="shared" si="36"/>
        <v>2.8800379817406205</v>
      </c>
      <c r="Q183">
        <f t="shared" si="37"/>
        <v>0.16136885624656996</v>
      </c>
      <c r="R183">
        <f t="shared" si="38"/>
        <v>0.16136885624657013</v>
      </c>
    </row>
    <row r="184" spans="6:18">
      <c r="F184">
        <f t="shared" si="43"/>
        <v>18.199999999999989</v>
      </c>
      <c r="G184">
        <f t="shared" si="31"/>
        <v>321.79873705179284</v>
      </c>
      <c r="H184">
        <f t="shared" si="39"/>
        <v>3.3693796243597012</v>
      </c>
      <c r="I184" s="4">
        <f t="shared" si="32"/>
        <v>9.0999999999999993E-6</v>
      </c>
      <c r="J184" s="5">
        <f t="shared" si="40"/>
        <v>7.2957446808510193E-7</v>
      </c>
      <c r="K184" s="5">
        <f t="shared" si="41"/>
        <v>6.0673042892530997E-4</v>
      </c>
      <c r="L184" s="5">
        <f t="shared" si="35"/>
        <v>9.3556924839885614E-10</v>
      </c>
      <c r="M184" s="6">
        <f t="shared" si="33"/>
        <v>6.313834894253108E-6</v>
      </c>
      <c r="N184">
        <f t="shared" si="34"/>
        <v>2.3499999999999999E-4</v>
      </c>
      <c r="O184">
        <f t="shared" si="42"/>
        <v>0.33693796243597013</v>
      </c>
      <c r="P184">
        <f t="shared" si="36"/>
        <v>2.8807952783234696</v>
      </c>
      <c r="Q184">
        <f t="shared" si="37"/>
        <v>0.16111912462193287</v>
      </c>
      <c r="R184">
        <f t="shared" si="38"/>
        <v>0.16111912462193306</v>
      </c>
    </row>
    <row r="185" spans="6:18">
      <c r="F185">
        <f t="shared" si="43"/>
        <v>18.29999999999999</v>
      </c>
      <c r="G185">
        <f t="shared" si="31"/>
        <v>321.79873705179284</v>
      </c>
      <c r="H185">
        <f t="shared" si="39"/>
        <v>3.3693796243597012</v>
      </c>
      <c r="I185" s="4">
        <f t="shared" si="32"/>
        <v>9.0999999999999993E-6</v>
      </c>
      <c r="J185" s="5">
        <f t="shared" si="40"/>
        <v>7.2957446808510193E-7</v>
      </c>
      <c r="K185" s="5">
        <f t="shared" si="41"/>
        <v>6.0764042892530999E-4</v>
      </c>
      <c r="L185" s="5">
        <f t="shared" si="35"/>
        <v>9.3978518449635027E-10</v>
      </c>
      <c r="M185" s="6">
        <f t="shared" si="33"/>
        <v>6.3327886114860174E-6</v>
      </c>
      <c r="N185">
        <f t="shared" si="34"/>
        <v>2.3499999999999999E-4</v>
      </c>
      <c r="O185">
        <f t="shared" si="42"/>
        <v>0.33693796243597013</v>
      </c>
      <c r="P185">
        <f t="shared" si="36"/>
        <v>2.8815480316043351</v>
      </c>
      <c r="Q185">
        <f t="shared" si="37"/>
        <v>0.16087089122957546</v>
      </c>
      <c r="R185">
        <f t="shared" si="38"/>
        <v>0.16087089122957568</v>
      </c>
    </row>
    <row r="186" spans="6:18">
      <c r="F186">
        <f t="shared" si="43"/>
        <v>18.399999999999991</v>
      </c>
      <c r="G186">
        <f t="shared" si="31"/>
        <v>321.79873705179284</v>
      </c>
      <c r="H186">
        <f t="shared" si="39"/>
        <v>3.3693796243597012</v>
      </c>
      <c r="I186" s="4">
        <f t="shared" si="32"/>
        <v>9.0999999999999993E-6</v>
      </c>
      <c r="J186" s="5">
        <f t="shared" si="40"/>
        <v>7.2957446808510193E-7</v>
      </c>
      <c r="K186" s="5">
        <f t="shared" si="41"/>
        <v>6.0855042892531E-4</v>
      </c>
      <c r="L186" s="5">
        <f t="shared" si="35"/>
        <v>9.4401376706349019E-10</v>
      </c>
      <c r="M186" s="6">
        <f t="shared" si="33"/>
        <v>6.3517707350044869E-6</v>
      </c>
      <c r="N186">
        <f t="shared" si="34"/>
        <v>2.3499999999999999E-4</v>
      </c>
      <c r="O186">
        <f t="shared" si="42"/>
        <v>0.33693796243597013</v>
      </c>
      <c r="P186">
        <f t="shared" si="36"/>
        <v>2.882296275603375</v>
      </c>
      <c r="Q186">
        <f t="shared" si="37"/>
        <v>0.16062414485076285</v>
      </c>
      <c r="R186">
        <f t="shared" si="38"/>
        <v>0.1606241448507631</v>
      </c>
    </row>
    <row r="187" spans="6:18">
      <c r="F187">
        <f t="shared" si="43"/>
        <v>18.499999999999993</v>
      </c>
      <c r="G187">
        <f t="shared" si="31"/>
        <v>321.79873705179284</v>
      </c>
      <c r="H187">
        <f t="shared" si="39"/>
        <v>3.3693796243597012</v>
      </c>
      <c r="I187" s="4">
        <f t="shared" si="32"/>
        <v>9.0999999999999993E-6</v>
      </c>
      <c r="J187" s="5">
        <f t="shared" si="40"/>
        <v>7.2957446808510193E-7</v>
      </c>
      <c r="K187" s="5">
        <f t="shared" si="41"/>
        <v>6.0946042892531002E-4</v>
      </c>
      <c r="L187" s="5">
        <f t="shared" si="35"/>
        <v>9.4825501503958061E-10</v>
      </c>
      <c r="M187" s="6">
        <f t="shared" si="33"/>
        <v>6.3707812648085165E-6</v>
      </c>
      <c r="N187">
        <f t="shared" si="34"/>
        <v>2.3499999999999999E-4</v>
      </c>
      <c r="O187">
        <f t="shared" si="42"/>
        <v>0.33693796243597013</v>
      </c>
      <c r="P187">
        <f t="shared" si="36"/>
        <v>2.8830400440355155</v>
      </c>
      <c r="Q187">
        <f t="shared" si="37"/>
        <v>0.16037887436741624</v>
      </c>
      <c r="R187">
        <f t="shared" si="38"/>
        <v>0.16037887436741649</v>
      </c>
    </row>
    <row r="188" spans="6:18">
      <c r="F188">
        <f t="shared" si="43"/>
        <v>18.599999999999994</v>
      </c>
      <c r="G188">
        <f t="shared" si="31"/>
        <v>321.79873705179284</v>
      </c>
      <c r="H188">
        <f t="shared" si="39"/>
        <v>3.3693796243597012</v>
      </c>
      <c r="I188" s="4">
        <f t="shared" si="32"/>
        <v>9.0999999999999993E-6</v>
      </c>
      <c r="J188" s="5">
        <f t="shared" si="40"/>
        <v>7.2957446808510193E-7</v>
      </c>
      <c r="K188" s="5">
        <f t="shared" si="41"/>
        <v>6.1037042892531004E-4</v>
      </c>
      <c r="L188" s="5">
        <f t="shared" si="35"/>
        <v>9.5250894736392648E-10</v>
      </c>
      <c r="M188" s="6">
        <f t="shared" si="33"/>
        <v>6.3898202008981037E-6</v>
      </c>
      <c r="N188">
        <f t="shared" si="34"/>
        <v>2.3499999999999999E-4</v>
      </c>
      <c r="O188">
        <f t="shared" si="42"/>
        <v>0.33693796243597013</v>
      </c>
      <c r="P188">
        <f t="shared" si="36"/>
        <v>2.8837793703136381</v>
      </c>
      <c r="Q188">
        <f t="shared" si="37"/>
        <v>0.16013506876106084</v>
      </c>
      <c r="R188">
        <f t="shared" si="38"/>
        <v>0.16013506876106109</v>
      </c>
    </row>
    <row r="189" spans="6:18">
      <c r="F189">
        <f t="shared" si="43"/>
        <v>18.699999999999996</v>
      </c>
      <c r="G189">
        <f t="shared" si="31"/>
        <v>321.79873705179284</v>
      </c>
      <c r="H189">
        <f t="shared" si="39"/>
        <v>3.3693796243597012</v>
      </c>
      <c r="I189" s="4">
        <f t="shared" si="32"/>
        <v>9.0999999999999993E-6</v>
      </c>
      <c r="J189" s="5">
        <f t="shared" si="40"/>
        <v>7.2957446808510193E-7</v>
      </c>
      <c r="K189" s="5">
        <f t="shared" si="41"/>
        <v>6.1128042892531005E-4</v>
      </c>
      <c r="L189" s="5">
        <f t="shared" si="35"/>
        <v>9.5677558297583296E-10</v>
      </c>
      <c r="M189" s="6">
        <f t="shared" si="33"/>
        <v>6.4088875432732528E-6</v>
      </c>
      <c r="N189">
        <f t="shared" si="34"/>
        <v>2.3499999999999999E-4</v>
      </c>
      <c r="O189">
        <f t="shared" si="42"/>
        <v>0.33693796243597013</v>
      </c>
      <c r="P189">
        <f t="shared" si="36"/>
        <v>2.8845142875517338</v>
      </c>
      <c r="Q189">
        <f t="shared" si="37"/>
        <v>0.15989271711178638</v>
      </c>
      <c r="R189">
        <f t="shared" si="38"/>
        <v>0.15989271711178663</v>
      </c>
    </row>
    <row r="190" spans="6:18">
      <c r="F190">
        <f t="shared" si="43"/>
        <v>18.799999999999997</v>
      </c>
      <c r="G190">
        <f t="shared" si="31"/>
        <v>321.79873705179284</v>
      </c>
      <c r="H190">
        <f t="shared" si="39"/>
        <v>3.3693796243597012</v>
      </c>
      <c r="I190" s="4">
        <f t="shared" si="32"/>
        <v>9.0999999999999993E-6</v>
      </c>
      <c r="J190" s="5">
        <f t="shared" si="40"/>
        <v>7.2957446808510193E-7</v>
      </c>
      <c r="K190" s="5">
        <f t="shared" si="41"/>
        <v>6.1219042892531007E-4</v>
      </c>
      <c r="L190" s="5">
        <f t="shared" si="35"/>
        <v>9.6105494081460518E-10</v>
      </c>
      <c r="M190" s="6">
        <f t="shared" si="33"/>
        <v>6.4279832919339637E-6</v>
      </c>
      <c r="N190">
        <f t="shared" si="34"/>
        <v>2.3499999999999999E-4</v>
      </c>
      <c r="O190">
        <f t="shared" si="42"/>
        <v>0.33693796243597013</v>
      </c>
      <c r="P190">
        <f t="shared" si="36"/>
        <v>2.8852448285680175</v>
      </c>
      <c r="Q190">
        <f t="shared" si="37"/>
        <v>0.15965180859722</v>
      </c>
      <c r="R190">
        <f t="shared" si="38"/>
        <v>0.15965180859722025</v>
      </c>
    </row>
    <row r="191" spans="6:18">
      <c r="F191">
        <f t="shared" si="43"/>
        <v>18.899999999999999</v>
      </c>
      <c r="G191">
        <f t="shared" si="31"/>
        <v>321.79873705179284</v>
      </c>
      <c r="H191">
        <f t="shared" si="39"/>
        <v>3.3693796243597012</v>
      </c>
      <c r="I191" s="4">
        <f t="shared" si="32"/>
        <v>9.0999999999999993E-6</v>
      </c>
      <c r="J191" s="5">
        <f t="shared" si="40"/>
        <v>7.2957446808510193E-7</v>
      </c>
      <c r="K191" s="5">
        <f t="shared" si="41"/>
        <v>6.1310042892531009E-4</v>
      </c>
      <c r="L191" s="5">
        <f t="shared" si="35"/>
        <v>9.6534703981954727E-10</v>
      </c>
      <c r="M191" s="6">
        <f t="shared" si="33"/>
        <v>6.4471074468802313E-6</v>
      </c>
      <c r="N191">
        <f t="shared" si="34"/>
        <v>2.3499999999999999E-4</v>
      </c>
      <c r="O191">
        <f t="shared" si="42"/>
        <v>0.33693796243597013</v>
      </c>
      <c r="P191">
        <f t="shared" si="36"/>
        <v>2.8859710258880029</v>
      </c>
      <c r="Q191">
        <f t="shared" si="37"/>
        <v>0.1594123324915114</v>
      </c>
      <c r="R191">
        <f t="shared" si="38"/>
        <v>0.15941233249151163</v>
      </c>
    </row>
    <row r="192" spans="6:18">
      <c r="F192">
        <f t="shared" si="43"/>
        <v>19</v>
      </c>
      <c r="G192">
        <f t="shared" si="31"/>
        <v>321.79873705179284</v>
      </c>
      <c r="H192">
        <f t="shared" si="39"/>
        <v>3.3693796243597012</v>
      </c>
      <c r="I192" s="4">
        <f t="shared" si="32"/>
        <v>9.0999999999999993E-6</v>
      </c>
      <c r="J192" s="5">
        <f t="shared" si="40"/>
        <v>7.2957446808510193E-7</v>
      </c>
      <c r="K192" s="5">
        <f t="shared" si="41"/>
        <v>6.140104289253101E-4</v>
      </c>
      <c r="L192" s="5">
        <f t="shared" si="35"/>
        <v>9.696518989299652E-10</v>
      </c>
      <c r="M192" s="6">
        <f t="shared" si="33"/>
        <v>6.4662600081120616E-6</v>
      </c>
      <c r="N192">
        <f t="shared" si="34"/>
        <v>2.3499999999999999E-4</v>
      </c>
      <c r="O192">
        <f t="shared" si="42"/>
        <v>0.33693796243597013</v>
      </c>
      <c r="P192">
        <f t="shared" si="36"/>
        <v>2.8866929117475499</v>
      </c>
      <c r="Q192">
        <f t="shared" si="37"/>
        <v>0.15917427816432986</v>
      </c>
      <c r="R192">
        <f t="shared" si="38"/>
        <v>0.15917427816433008</v>
      </c>
    </row>
    <row r="193" spans="6:18">
      <c r="F193">
        <f t="shared" si="43"/>
        <v>19.100000000000001</v>
      </c>
      <c r="G193">
        <f t="shared" si="31"/>
        <v>321.79873705179284</v>
      </c>
      <c r="H193">
        <f t="shared" si="39"/>
        <v>3.3693796243597012</v>
      </c>
      <c r="I193" s="4">
        <f t="shared" si="32"/>
        <v>9.0999999999999993E-6</v>
      </c>
      <c r="J193" s="5">
        <f t="shared" si="40"/>
        <v>7.2957446808510193E-7</v>
      </c>
      <c r="K193" s="5">
        <f t="shared" si="41"/>
        <v>6.1492042892531012E-4</v>
      </c>
      <c r="L193" s="5">
        <f t="shared" si="35"/>
        <v>9.7396953708516309E-10</v>
      </c>
      <c r="M193" s="6">
        <f t="shared" si="33"/>
        <v>6.4854409756294512E-6</v>
      </c>
      <c r="N193">
        <f t="shared" si="34"/>
        <v>2.3499999999999999E-4</v>
      </c>
      <c r="O193">
        <f t="shared" si="42"/>
        <v>0.33693796243597013</v>
      </c>
      <c r="P193">
        <f t="shared" si="36"/>
        <v>2.8874105180958618</v>
      </c>
      <c r="Q193">
        <f t="shared" si="37"/>
        <v>0.15893763507987338</v>
      </c>
      <c r="R193">
        <f t="shared" si="38"/>
        <v>0.1589376350798736</v>
      </c>
    </row>
    <row r="194" spans="6:18">
      <c r="F194">
        <f t="shared" si="43"/>
        <v>19.200000000000003</v>
      </c>
      <c r="G194">
        <f t="shared" ref="G194:G257" si="44">Tc+R_*F194</f>
        <v>321.79873705179284</v>
      </c>
      <c r="H194">
        <f t="shared" si="39"/>
        <v>3.3693796243597012</v>
      </c>
      <c r="I194" s="4">
        <f t="shared" ref="I194:I257" si="45">we</f>
        <v>9.0999999999999993E-6</v>
      </c>
      <c r="J194" s="5">
        <f t="shared" si="40"/>
        <v>7.2957446808510193E-7</v>
      </c>
      <c r="K194" s="5">
        <f t="shared" si="41"/>
        <v>6.1583042892531014E-4</v>
      </c>
      <c r="L194" s="5">
        <f t="shared" si="35"/>
        <v>9.7829997322444587E-10</v>
      </c>
      <c r="M194" s="6">
        <f t="shared" ref="M194:M257" si="46">f2_*f3_/f1_/K194*L194</f>
        <v>6.5046503494323984E-6</v>
      </c>
      <c r="N194">
        <f t="shared" ref="N194:N257" si="47">del_dl</f>
        <v>2.3499999999999999E-4</v>
      </c>
      <c r="O194">
        <f t="shared" si="42"/>
        <v>0.33693796243597013</v>
      </c>
      <c r="P194">
        <f t="shared" si="36"/>
        <v>2.8881238765984607</v>
      </c>
      <c r="Q194">
        <f t="shared" si="37"/>
        <v>0.15870239279588944</v>
      </c>
      <c r="R194">
        <f t="shared" si="38"/>
        <v>0.15870239279588969</v>
      </c>
    </row>
    <row r="195" spans="6:18">
      <c r="F195">
        <f t="shared" si="43"/>
        <v>19.300000000000004</v>
      </c>
      <c r="G195">
        <f t="shared" si="44"/>
        <v>321.79873705179284</v>
      </c>
      <c r="H195">
        <f t="shared" si="39"/>
        <v>3.3693796243597012</v>
      </c>
      <c r="I195" s="4">
        <f t="shared" si="45"/>
        <v>9.0999999999999993E-6</v>
      </c>
      <c r="J195" s="5">
        <f t="shared" si="40"/>
        <v>7.2957446808510193E-7</v>
      </c>
      <c r="K195" s="5">
        <f t="shared" si="41"/>
        <v>6.1674042892531015E-4</v>
      </c>
      <c r="L195" s="5">
        <f t="shared" ref="L195:L258" si="48">K195^3*4/3*PI()</f>
        <v>9.8264322628711953E-10</v>
      </c>
      <c r="M195" s="6">
        <f t="shared" si="46"/>
        <v>6.52388812952091E-6</v>
      </c>
      <c r="N195">
        <f t="shared" si="47"/>
        <v>2.3499999999999999E-4</v>
      </c>
      <c r="O195">
        <f t="shared" si="42"/>
        <v>0.33693796243597013</v>
      </c>
      <c r="P195">
        <f t="shared" ref="P195:P258" si="49">R195*O195+(1-R195)*H195</f>
        <v>2.8888330186401192</v>
      </c>
      <c r="Q195">
        <f t="shared" ref="Q195:Q258" si="50">Q194+pl/ps*Dl/N194*((Tc-Tf)/ml-Co)/H194/(1-kpart)*M194*dt/L194-Q194*3/K194*we*dt</f>
        <v>0.15846854096270738</v>
      </c>
      <c r="R195">
        <f t="shared" ref="R195:R258" si="51">esidtGeral(R194,K194,MAX(I194,J194),pl,ps,kpart,H194,(H195-H194)/dt,M194,L194,Dl,N194,Co,dt)</f>
        <v>0.1584685409627076</v>
      </c>
    </row>
    <row r="196" spans="6:18">
      <c r="F196">
        <f t="shared" si="43"/>
        <v>19.400000000000006</v>
      </c>
      <c r="G196">
        <f t="shared" si="44"/>
        <v>321.79873705179284</v>
      </c>
      <c r="H196">
        <f t="shared" si="39"/>
        <v>3.3693796243597012</v>
      </c>
      <c r="I196" s="4">
        <f t="shared" si="45"/>
        <v>9.0999999999999993E-6</v>
      </c>
      <c r="J196" s="5">
        <f t="shared" si="40"/>
        <v>7.2957446808510193E-7</v>
      </c>
      <c r="K196" s="5">
        <f t="shared" si="41"/>
        <v>6.1765042892531017E-4</v>
      </c>
      <c r="L196" s="5">
        <f t="shared" si="48"/>
        <v>9.8699931521248776E-10</v>
      </c>
      <c r="M196" s="6">
        <f t="shared" si="46"/>
        <v>6.5431543158949783E-6</v>
      </c>
      <c r="N196">
        <f t="shared" si="47"/>
        <v>2.3499999999999999E-4</v>
      </c>
      <c r="O196">
        <f t="shared" si="42"/>
        <v>0.33693796243597013</v>
      </c>
      <c r="P196">
        <f t="shared" si="49"/>
        <v>2.889537975327761</v>
      </c>
      <c r="Q196">
        <f t="shared" si="50"/>
        <v>0.15823606932228201</v>
      </c>
      <c r="R196">
        <f t="shared" si="51"/>
        <v>0.15823606932228224</v>
      </c>
    </row>
    <row r="197" spans="6:18">
      <c r="F197">
        <f t="shared" si="43"/>
        <v>19.500000000000007</v>
      </c>
      <c r="G197">
        <f t="shared" si="44"/>
        <v>321.79873705179284</v>
      </c>
      <c r="H197">
        <f t="shared" si="39"/>
        <v>3.3693796243597012</v>
      </c>
      <c r="I197" s="4">
        <f t="shared" si="45"/>
        <v>9.0999999999999993E-6</v>
      </c>
      <c r="J197" s="5">
        <f t="shared" si="40"/>
        <v>7.2957446808510193E-7</v>
      </c>
      <c r="K197" s="5">
        <f t="shared" si="41"/>
        <v>6.1856042892531019E-4</v>
      </c>
      <c r="L197" s="5">
        <f t="shared" si="48"/>
        <v>9.9136825893985613E-10</v>
      </c>
      <c r="M197" s="6">
        <f t="shared" si="46"/>
        <v>6.5624489085546067E-6</v>
      </c>
      <c r="N197">
        <f t="shared" si="47"/>
        <v>2.3499999999999999E-4</v>
      </c>
      <c r="O197">
        <f t="shared" si="42"/>
        <v>0.33693796243597013</v>
      </c>
      <c r="P197">
        <f t="shared" si="49"/>
        <v>2.8902387774933249</v>
      </c>
      <c r="Q197">
        <f t="shared" si="50"/>
        <v>0.15800496770724889</v>
      </c>
      <c r="R197">
        <f t="shared" si="51"/>
        <v>0.15800496770724912</v>
      </c>
    </row>
    <row r="198" spans="6:18">
      <c r="F198">
        <f t="shared" si="43"/>
        <v>19.600000000000009</v>
      </c>
      <c r="G198">
        <f t="shared" si="44"/>
        <v>321.79873705179284</v>
      </c>
      <c r="H198">
        <f t="shared" si="39"/>
        <v>3.3693796243597012</v>
      </c>
      <c r="I198" s="4">
        <f t="shared" si="45"/>
        <v>9.0999999999999993E-6</v>
      </c>
      <c r="J198" s="5">
        <f t="shared" si="40"/>
        <v>7.2957446808510193E-7</v>
      </c>
      <c r="K198" s="5">
        <f t="shared" si="41"/>
        <v>6.194704289253102E-4</v>
      </c>
      <c r="L198" s="5">
        <f t="shared" si="48"/>
        <v>9.9575007640852958E-10</v>
      </c>
      <c r="M198" s="6">
        <f t="shared" si="46"/>
        <v>6.581771907499797E-6</v>
      </c>
      <c r="N198">
        <f t="shared" si="47"/>
        <v>2.3499999999999999E-4</v>
      </c>
      <c r="O198">
        <f t="shared" si="42"/>
        <v>0.33693796243597013</v>
      </c>
      <c r="P198">
        <f t="shared" si="49"/>
        <v>2.8909354556965998</v>
      </c>
      <c r="Q198">
        <f t="shared" si="50"/>
        <v>0.15777522603999031</v>
      </c>
      <c r="R198">
        <f t="shared" si="51"/>
        <v>0.1577752260399905</v>
      </c>
    </row>
    <row r="199" spans="6:18">
      <c r="F199">
        <f t="shared" si="43"/>
        <v>19.70000000000001</v>
      </c>
      <c r="G199">
        <f t="shared" si="44"/>
        <v>321.79873705179284</v>
      </c>
      <c r="H199">
        <f t="shared" si="39"/>
        <v>3.3693796243597012</v>
      </c>
      <c r="I199" s="4">
        <f t="shared" si="45"/>
        <v>9.0999999999999993E-6</v>
      </c>
      <c r="J199" s="5">
        <f t="shared" si="40"/>
        <v>7.2957446808510193E-7</v>
      </c>
      <c r="K199" s="5">
        <f t="shared" si="41"/>
        <v>6.2038042892531022E-4</v>
      </c>
      <c r="L199" s="5">
        <f t="shared" si="48"/>
        <v>1.0001447865578128E-9</v>
      </c>
      <c r="M199" s="6">
        <f t="shared" si="46"/>
        <v>6.6011233127305465E-6</v>
      </c>
      <c r="N199">
        <f t="shared" si="47"/>
        <v>2.3499999999999999E-4</v>
      </c>
      <c r="O199">
        <f t="shared" si="42"/>
        <v>0.33693796243597013</v>
      </c>
      <c r="P199">
        <f t="shared" si="49"/>
        <v>2.8916280402280199</v>
      </c>
      <c r="Q199">
        <f t="shared" si="50"/>
        <v>0.15754683433171243</v>
      </c>
      <c r="R199">
        <f t="shared" si="51"/>
        <v>0.15754683433171263</v>
      </c>
    </row>
    <row r="200" spans="6:18">
      <c r="F200">
        <f t="shared" si="43"/>
        <v>19.800000000000011</v>
      </c>
      <c r="G200">
        <f t="shared" si="44"/>
        <v>321.79873705179284</v>
      </c>
      <c r="H200">
        <f t="shared" si="39"/>
        <v>3.3693796243597012</v>
      </c>
      <c r="I200" s="4">
        <f t="shared" si="45"/>
        <v>9.0999999999999993E-6</v>
      </c>
      <c r="J200" s="5">
        <f t="shared" si="40"/>
        <v>7.2957446808510193E-7</v>
      </c>
      <c r="K200" s="5">
        <f t="shared" si="41"/>
        <v>6.2129042892531024E-4</v>
      </c>
      <c r="L200" s="5">
        <f t="shared" si="48"/>
        <v>1.0045524083270109E-9</v>
      </c>
      <c r="M200" s="6">
        <f t="shared" si="46"/>
        <v>6.6205031242468553E-6</v>
      </c>
      <c r="N200">
        <f t="shared" si="47"/>
        <v>2.3499999999999999E-4</v>
      </c>
      <c r="O200">
        <f t="shared" si="42"/>
        <v>0.33693796243597013</v>
      </c>
      <c r="P200">
        <f t="shared" si="49"/>
        <v>2.8923165611114312</v>
      </c>
      <c r="Q200">
        <f t="shared" si="50"/>
        <v>0.15731978268153338</v>
      </c>
      <c r="R200">
        <f t="shared" si="51"/>
        <v>0.15731978268153357</v>
      </c>
    </row>
    <row r="201" spans="6:18">
      <c r="F201">
        <f t="shared" si="43"/>
        <v>19.900000000000013</v>
      </c>
      <c r="G201">
        <f t="shared" si="44"/>
        <v>321.79873705179284</v>
      </c>
      <c r="H201">
        <f t="shared" si="39"/>
        <v>3.3693796243597012</v>
      </c>
      <c r="I201" s="4">
        <f t="shared" si="45"/>
        <v>9.0999999999999993E-6</v>
      </c>
      <c r="J201" s="5">
        <f t="shared" si="40"/>
        <v>7.2957446808510193E-7</v>
      </c>
      <c r="K201" s="5">
        <f t="shared" si="41"/>
        <v>6.2220042892531025E-4</v>
      </c>
      <c r="L201" s="5">
        <f t="shared" si="48"/>
        <v>1.0089729606554288E-9</v>
      </c>
      <c r="M201" s="6">
        <f t="shared" si="46"/>
        <v>6.6399113420487243E-6</v>
      </c>
      <c r="N201">
        <f t="shared" si="47"/>
        <v>2.3499999999999999E-4</v>
      </c>
      <c r="O201">
        <f t="shared" si="42"/>
        <v>0.33693796243597013</v>
      </c>
      <c r="P201">
        <f t="shared" si="49"/>
        <v>2.8930010481068269</v>
      </c>
      <c r="Q201">
        <f t="shared" si="50"/>
        <v>0.15709406127558179</v>
      </c>
      <c r="R201">
        <f t="shared" si="51"/>
        <v>0.15709406127558195</v>
      </c>
    </row>
    <row r="202" spans="6:18">
      <c r="F202">
        <f t="shared" si="43"/>
        <v>20.000000000000014</v>
      </c>
      <c r="G202">
        <f t="shared" si="44"/>
        <v>321.79873705179284</v>
      </c>
      <c r="H202">
        <f t="shared" si="39"/>
        <v>3.3693796243597012</v>
      </c>
      <c r="I202" s="4">
        <f t="shared" si="45"/>
        <v>9.0999999999999993E-6</v>
      </c>
      <c r="J202" s="5">
        <f t="shared" si="40"/>
        <v>7.2957446808510193E-7</v>
      </c>
      <c r="K202" s="5">
        <f t="shared" si="41"/>
        <v>6.2311042892531027E-4</v>
      </c>
      <c r="L202" s="5">
        <f t="shared" si="48"/>
        <v>1.0134064624823716E-9</v>
      </c>
      <c r="M202" s="6">
        <f t="shared" si="46"/>
        <v>6.6593479661361551E-6</v>
      </c>
      <c r="N202">
        <f t="shared" si="47"/>
        <v>2.3499999999999999E-4</v>
      </c>
      <c r="O202">
        <f t="shared" si="42"/>
        <v>0.33693796243597013</v>
      </c>
      <c r="P202">
        <f t="shared" si="49"/>
        <v>2.8936815307130463</v>
      </c>
      <c r="Q202">
        <f t="shared" si="50"/>
        <v>0.15686966038610603</v>
      </c>
      <c r="R202">
        <f t="shared" si="51"/>
        <v>0.15686966038610617</v>
      </c>
    </row>
    <row r="203" spans="6:18">
      <c r="F203">
        <f t="shared" si="43"/>
        <v>20.100000000000016</v>
      </c>
      <c r="G203">
        <f t="shared" si="44"/>
        <v>321.79873705179284</v>
      </c>
      <c r="H203">
        <f t="shared" si="39"/>
        <v>3.3693796243597012</v>
      </c>
      <c r="I203" s="4">
        <f t="shared" si="45"/>
        <v>9.0999999999999993E-6</v>
      </c>
      <c r="J203" s="5">
        <f t="shared" si="40"/>
        <v>7.2957446808510193E-7</v>
      </c>
      <c r="K203" s="5">
        <f t="shared" si="41"/>
        <v>6.2402042892531029E-4</v>
      </c>
      <c r="L203" s="5">
        <f t="shared" si="48"/>
        <v>1.0178529327471439E-9</v>
      </c>
      <c r="M203" s="6">
        <f t="shared" si="46"/>
        <v>6.6788129965091452E-6</v>
      </c>
      <c r="N203">
        <f t="shared" si="47"/>
        <v>2.3499999999999999E-4</v>
      </c>
      <c r="O203">
        <f t="shared" si="42"/>
        <v>0.33693796243597013</v>
      </c>
      <c r="P203">
        <f t="shared" si="49"/>
        <v>2.894358038170445</v>
      </c>
      <c r="Q203">
        <f t="shared" si="50"/>
        <v>0.15664657037059382</v>
      </c>
      <c r="R203">
        <f t="shared" si="51"/>
        <v>0.15664657037059393</v>
      </c>
    </row>
    <row r="204" spans="6:18">
      <c r="F204">
        <f t="shared" si="43"/>
        <v>20.200000000000017</v>
      </c>
      <c r="G204">
        <f t="shared" si="44"/>
        <v>321.79873705179284</v>
      </c>
      <c r="H204">
        <f t="shared" si="39"/>
        <v>3.3693796243597012</v>
      </c>
      <c r="I204" s="4">
        <f t="shared" si="45"/>
        <v>9.0999999999999993E-6</v>
      </c>
      <c r="J204" s="5">
        <f t="shared" si="40"/>
        <v>7.2957446808510193E-7</v>
      </c>
      <c r="K204" s="5">
        <f t="shared" si="41"/>
        <v>6.249304289253103E-4</v>
      </c>
      <c r="L204" s="5">
        <f t="shared" si="48"/>
        <v>1.022312390389051E-9</v>
      </c>
      <c r="M204" s="6">
        <f t="shared" si="46"/>
        <v>6.6983064331676954E-6</v>
      </c>
      <c r="N204">
        <f t="shared" si="47"/>
        <v>2.3499999999999999E-4</v>
      </c>
      <c r="O204">
        <f t="shared" si="42"/>
        <v>0.33693796243597013</v>
      </c>
      <c r="P204">
        <f t="shared" si="49"/>
        <v>2.8950305994635341</v>
      </c>
      <c r="Q204">
        <f t="shared" si="50"/>
        <v>0.15642478167090207</v>
      </c>
      <c r="R204">
        <f t="shared" si="51"/>
        <v>0.15642478167090218</v>
      </c>
    </row>
    <row r="205" spans="6:18">
      <c r="F205">
        <f t="shared" si="43"/>
        <v>20.300000000000018</v>
      </c>
      <c r="G205">
        <f t="shared" si="44"/>
        <v>321.79873705179284</v>
      </c>
      <c r="H205">
        <f t="shared" si="39"/>
        <v>3.3693796243597012</v>
      </c>
      <c r="I205" s="4">
        <f t="shared" si="45"/>
        <v>9.0999999999999993E-6</v>
      </c>
      <c r="J205" s="5">
        <f t="shared" si="40"/>
        <v>7.2957446808510193E-7</v>
      </c>
      <c r="K205" s="5">
        <f t="shared" si="41"/>
        <v>6.2584042892531032E-4</v>
      </c>
      <c r="L205" s="5">
        <f t="shared" si="48"/>
        <v>1.0267848543473974E-9</v>
      </c>
      <c r="M205" s="6">
        <f t="shared" si="46"/>
        <v>6.7178282761118032E-6</v>
      </c>
      <c r="N205">
        <f t="shared" si="47"/>
        <v>2.3499999999999999E-4</v>
      </c>
      <c r="O205">
        <f t="shared" si="42"/>
        <v>0.33693796243597013</v>
      </c>
      <c r="P205">
        <f t="shared" si="49"/>
        <v>2.8956992433235875</v>
      </c>
      <c r="Q205">
        <f t="shared" si="50"/>
        <v>0.15620428481239695</v>
      </c>
      <c r="R205">
        <f t="shared" si="51"/>
        <v>0.15620428481239709</v>
      </c>
    </row>
    <row r="206" spans="6:18">
      <c r="F206">
        <f t="shared" si="43"/>
        <v>20.40000000000002</v>
      </c>
      <c r="G206">
        <f t="shared" si="44"/>
        <v>321.79873705179284</v>
      </c>
      <c r="H206">
        <f t="shared" si="39"/>
        <v>3.3693796243597012</v>
      </c>
      <c r="I206" s="4">
        <f t="shared" si="45"/>
        <v>9.0999999999999993E-6</v>
      </c>
      <c r="J206" s="5">
        <f t="shared" si="40"/>
        <v>7.2957446808510193E-7</v>
      </c>
      <c r="K206" s="5">
        <f t="shared" si="41"/>
        <v>6.2675042892531034E-4</v>
      </c>
      <c r="L206" s="5">
        <f t="shared" si="48"/>
        <v>1.0312703435614885E-9</v>
      </c>
      <c r="M206" s="6">
        <f t="shared" si="46"/>
        <v>6.7373785253414745E-6</v>
      </c>
      <c r="N206">
        <f t="shared" si="47"/>
        <v>2.3499999999999999E-4</v>
      </c>
      <c r="O206">
        <f t="shared" si="42"/>
        <v>0.33693796243597013</v>
      </c>
      <c r="P206">
        <f t="shared" si="49"/>
        <v>2.8963639982312221</v>
      </c>
      <c r="Q206">
        <f t="shared" si="50"/>
        <v>0.15598507040310394</v>
      </c>
      <c r="R206">
        <f t="shared" si="51"/>
        <v>0.15598507040310408</v>
      </c>
    </row>
    <row r="207" spans="6:18">
      <c r="F207">
        <f t="shared" si="43"/>
        <v>20.500000000000021</v>
      </c>
      <c r="G207">
        <f t="shared" si="44"/>
        <v>321.79873705179284</v>
      </c>
      <c r="H207">
        <f t="shared" si="39"/>
        <v>3.3693796243597012</v>
      </c>
      <c r="I207" s="4">
        <f t="shared" si="45"/>
        <v>9.0999999999999993E-6</v>
      </c>
      <c r="J207" s="5">
        <f t="shared" si="40"/>
        <v>7.2957446808510193E-7</v>
      </c>
      <c r="K207" s="5">
        <f t="shared" si="41"/>
        <v>6.2766042892531035E-4</v>
      </c>
      <c r="L207" s="5">
        <f t="shared" si="48"/>
        <v>1.0357688769706289E-9</v>
      </c>
      <c r="M207" s="6">
        <f t="shared" si="46"/>
        <v>6.7569571808567043E-6</v>
      </c>
      <c r="N207">
        <f t="shared" si="47"/>
        <v>2.3499999999999999E-4</v>
      </c>
      <c r="O207">
        <f t="shared" si="42"/>
        <v>0.33693796243597013</v>
      </c>
      <c r="P207">
        <f t="shared" si="49"/>
        <v>2.8970248924189392</v>
      </c>
      <c r="Q207">
        <f t="shared" si="50"/>
        <v>0.15576712913286755</v>
      </c>
      <c r="R207">
        <f t="shared" si="51"/>
        <v>0.15576712913286769</v>
      </c>
    </row>
    <row r="208" spans="6:18">
      <c r="F208">
        <f t="shared" si="43"/>
        <v>20.600000000000023</v>
      </c>
      <c r="G208">
        <f t="shared" si="44"/>
        <v>321.79873705179284</v>
      </c>
      <c r="H208">
        <f t="shared" si="39"/>
        <v>3.3693796243597012</v>
      </c>
      <c r="I208" s="4">
        <f t="shared" si="45"/>
        <v>9.0999999999999993E-6</v>
      </c>
      <c r="J208" s="5">
        <f t="shared" si="40"/>
        <v>7.2957446808510193E-7</v>
      </c>
      <c r="K208" s="5">
        <f t="shared" si="41"/>
        <v>6.2857042892531037E-4</v>
      </c>
      <c r="L208" s="5">
        <f t="shared" si="48"/>
        <v>1.0402804735141237E-9</v>
      </c>
      <c r="M208" s="6">
        <f t="shared" si="46"/>
        <v>6.7765642426574934E-6</v>
      </c>
      <c r="N208">
        <f t="shared" si="47"/>
        <v>2.3499999999999999E-4</v>
      </c>
      <c r="O208">
        <f t="shared" si="42"/>
        <v>0.33693796243597013</v>
      </c>
      <c r="P208">
        <f t="shared" si="49"/>
        <v>2.8976819538736498</v>
      </c>
      <c r="Q208">
        <f t="shared" si="50"/>
        <v>0.15555045177252114</v>
      </c>
      <c r="R208">
        <f t="shared" si="51"/>
        <v>0.15555045177252128</v>
      </c>
    </row>
    <row r="209" spans="6:18">
      <c r="F209">
        <f t="shared" si="43"/>
        <v>20.700000000000024</v>
      </c>
      <c r="G209">
        <f t="shared" si="44"/>
        <v>321.79873705179284</v>
      </c>
      <c r="H209">
        <f t="shared" si="39"/>
        <v>3.3693796243597012</v>
      </c>
      <c r="I209" s="4">
        <f t="shared" si="45"/>
        <v>9.0999999999999993E-6</v>
      </c>
      <c r="J209" s="5">
        <f t="shared" si="40"/>
        <v>7.2957446808510193E-7</v>
      </c>
      <c r="K209" s="5">
        <f t="shared" si="41"/>
        <v>6.2948042892531039E-4</v>
      </c>
      <c r="L209" s="5">
        <f t="shared" si="48"/>
        <v>1.0448051521312777E-9</v>
      </c>
      <c r="M209" s="6">
        <f t="shared" si="46"/>
        <v>6.7961997107438426E-6</v>
      </c>
      <c r="N209">
        <f t="shared" si="47"/>
        <v>2.3499999999999999E-4</v>
      </c>
      <c r="O209">
        <f t="shared" si="42"/>
        <v>0.33693796243597013</v>
      </c>
      <c r="P209">
        <f t="shared" si="49"/>
        <v>2.8983352103391571</v>
      </c>
      <c r="Q209">
        <f t="shared" si="50"/>
        <v>0.15533502917306605</v>
      </c>
      <c r="R209">
        <f t="shared" si="51"/>
        <v>0.15533502917306619</v>
      </c>
    </row>
    <row r="210" spans="6:18">
      <c r="F210">
        <f t="shared" si="43"/>
        <v>20.800000000000026</v>
      </c>
      <c r="G210">
        <f t="shared" si="44"/>
        <v>321.79873705179284</v>
      </c>
      <c r="H210">
        <f t="shared" si="39"/>
        <v>3.3693796243597012</v>
      </c>
      <c r="I210" s="4">
        <f t="shared" si="45"/>
        <v>9.0999999999999993E-6</v>
      </c>
      <c r="J210" s="5">
        <f t="shared" si="40"/>
        <v>7.2957446808510193E-7</v>
      </c>
      <c r="K210" s="5">
        <f t="shared" si="41"/>
        <v>6.303904289253104E-4</v>
      </c>
      <c r="L210" s="5">
        <f t="shared" si="48"/>
        <v>1.0493429317613962E-9</v>
      </c>
      <c r="M210" s="6">
        <f t="shared" si="46"/>
        <v>6.8158635851157536E-6</v>
      </c>
      <c r="N210">
        <f t="shared" si="47"/>
        <v>2.3499999999999999E-4</v>
      </c>
      <c r="O210">
        <f t="shared" si="42"/>
        <v>0.33693796243597013</v>
      </c>
      <c r="P210">
        <f t="shared" si="49"/>
        <v>2.8989846893186217</v>
      </c>
      <c r="Q210">
        <f t="shared" si="50"/>
        <v>0.15512085226486041</v>
      </c>
      <c r="R210">
        <f t="shared" si="51"/>
        <v>0.15512085226486055</v>
      </c>
    </row>
    <row r="211" spans="6:18">
      <c r="F211">
        <f t="shared" si="43"/>
        <v>20.900000000000027</v>
      </c>
      <c r="G211">
        <f t="shared" si="44"/>
        <v>321.79873705179284</v>
      </c>
      <c r="H211">
        <f t="shared" ref="H211:H274" si="52">(G211-Tf)/ml</f>
        <v>3.3693796243597012</v>
      </c>
      <c r="I211" s="4">
        <f t="shared" si="45"/>
        <v>9.0999999999999993E-6</v>
      </c>
      <c r="J211" s="5">
        <f t="shared" ref="J211:J274" si="53">Glob(H211,N211,Dl,Co,kpart)</f>
        <v>7.2957446808510193E-7</v>
      </c>
      <c r="K211" s="5">
        <f t="shared" ref="K211:K274" si="54">I210*dt+K210</f>
        <v>6.3130042892531042E-4</v>
      </c>
      <c r="L211" s="5">
        <f t="shared" si="48"/>
        <v>1.0538938313437837E-9</v>
      </c>
      <c r="M211" s="6">
        <f t="shared" si="46"/>
        <v>6.8355558657732231E-6</v>
      </c>
      <c r="N211">
        <f t="shared" si="47"/>
        <v>2.3499999999999999E-4</v>
      </c>
      <c r="O211">
        <f t="shared" ref="O211:O274" si="55">O210+(kpart*H210-O210)/L210/R210*(L210*(R211-R210)+R210*MAX(I210,J210)*M210*dt)</f>
        <v>0.33693796243597013</v>
      </c>
      <c r="P211">
        <f t="shared" si="49"/>
        <v>2.899630418076991</v>
      </c>
      <c r="Q211">
        <f t="shared" si="50"/>
        <v>0.15490791205681725</v>
      </c>
      <c r="R211">
        <f t="shared" si="51"/>
        <v>0.15490791205681739</v>
      </c>
    </row>
    <row r="212" spans="6:18">
      <c r="F212">
        <f t="shared" si="43"/>
        <v>21.000000000000028</v>
      </c>
      <c r="G212">
        <f t="shared" si="44"/>
        <v>321.79873705179284</v>
      </c>
      <c r="H212">
        <f t="shared" si="52"/>
        <v>3.3693796243597012</v>
      </c>
      <c r="I212" s="4">
        <f t="shared" si="45"/>
        <v>9.0999999999999993E-6</v>
      </c>
      <c r="J212" s="5">
        <f t="shared" si="53"/>
        <v>7.2957446808510193E-7</v>
      </c>
      <c r="K212" s="5">
        <f t="shared" si="54"/>
        <v>6.3221042892531044E-4</v>
      </c>
      <c r="L212" s="5">
        <f t="shared" si="48"/>
        <v>1.0584578698177453E-9</v>
      </c>
      <c r="M212" s="6">
        <f t="shared" si="46"/>
        <v>6.8552765527162518E-6</v>
      </c>
      <c r="N212">
        <f t="shared" si="47"/>
        <v>2.3499999999999999E-4</v>
      </c>
      <c r="O212">
        <f t="shared" si="55"/>
        <v>0.33693796243597013</v>
      </c>
      <c r="P212">
        <f t="shared" si="49"/>
        <v>2.9002724236434005</v>
      </c>
      <c r="Q212">
        <f t="shared" si="50"/>
        <v>0.15469619963561179</v>
      </c>
      <c r="R212">
        <f t="shared" si="51"/>
        <v>0.15469619963561193</v>
      </c>
    </row>
    <row r="213" spans="6:18">
      <c r="F213">
        <f t="shared" si="43"/>
        <v>21.10000000000003</v>
      </c>
      <c r="G213">
        <f t="shared" si="44"/>
        <v>321.79873705179284</v>
      </c>
      <c r="H213">
        <f t="shared" si="52"/>
        <v>3.3693796243597012</v>
      </c>
      <c r="I213" s="4">
        <f t="shared" si="45"/>
        <v>9.0999999999999993E-6</v>
      </c>
      <c r="J213" s="5">
        <f t="shared" si="53"/>
        <v>7.2957446808510193E-7</v>
      </c>
      <c r="K213" s="5">
        <f t="shared" si="54"/>
        <v>6.3312042892531045E-4</v>
      </c>
      <c r="L213" s="5">
        <f t="shared" si="48"/>
        <v>1.0630350661225862E-9</v>
      </c>
      <c r="M213" s="6">
        <f t="shared" si="46"/>
        <v>6.8750256459448432E-6</v>
      </c>
      <c r="N213">
        <f t="shared" si="47"/>
        <v>2.3499999999999999E-4</v>
      </c>
      <c r="O213">
        <f t="shared" si="55"/>
        <v>0.33693796243597013</v>
      </c>
      <c r="P213">
        <f t="shared" si="49"/>
        <v>2.9009107328135566</v>
      </c>
      <c r="Q213">
        <f t="shared" si="50"/>
        <v>0.15448570616489804</v>
      </c>
      <c r="R213">
        <f t="shared" si="51"/>
        <v>0.15448570616489815</v>
      </c>
    </row>
    <row r="214" spans="6:18">
      <c r="F214">
        <f t="shared" si="43"/>
        <v>21.200000000000031</v>
      </c>
      <c r="G214">
        <f t="shared" si="44"/>
        <v>321.79873705179284</v>
      </c>
      <c r="H214">
        <f t="shared" si="52"/>
        <v>3.3693796243597012</v>
      </c>
      <c r="I214" s="4">
        <f t="shared" si="45"/>
        <v>9.0999999999999993E-6</v>
      </c>
      <c r="J214" s="5">
        <f t="shared" si="53"/>
        <v>7.2957446808510193E-7</v>
      </c>
      <c r="K214" s="5">
        <f t="shared" si="54"/>
        <v>6.3403042892531047E-4</v>
      </c>
      <c r="L214" s="5">
        <f t="shared" si="48"/>
        <v>1.0676254391976111E-9</v>
      </c>
      <c r="M214" s="6">
        <f t="shared" si="46"/>
        <v>6.8948031454589939E-6</v>
      </c>
      <c r="N214">
        <f t="shared" si="47"/>
        <v>2.3499999999999999E-4</v>
      </c>
      <c r="O214">
        <f t="shared" si="55"/>
        <v>0.33693796243597013</v>
      </c>
      <c r="P214">
        <f t="shared" si="49"/>
        <v>2.9015453721520759</v>
      </c>
      <c r="Q214">
        <f t="shared" si="50"/>
        <v>0.15427642288453416</v>
      </c>
      <c r="R214">
        <f t="shared" si="51"/>
        <v>0.15427642288453425</v>
      </c>
    </row>
    <row r="215" spans="6:18">
      <c r="F215">
        <f t="shared" si="43"/>
        <v>21.300000000000033</v>
      </c>
      <c r="G215">
        <f t="shared" si="44"/>
        <v>321.79873705179284</v>
      </c>
      <c r="H215">
        <f t="shared" si="52"/>
        <v>3.3693796243597012</v>
      </c>
      <c r="I215" s="4">
        <f t="shared" si="45"/>
        <v>9.0999999999999993E-6</v>
      </c>
      <c r="J215" s="5">
        <f t="shared" si="53"/>
        <v>7.2957446808510193E-7</v>
      </c>
      <c r="K215" s="5">
        <f t="shared" si="54"/>
        <v>6.3494042892531049E-4</v>
      </c>
      <c r="L215" s="5">
        <f t="shared" si="48"/>
        <v>1.072229007982125E-9</v>
      </c>
      <c r="M215" s="6">
        <f t="shared" si="46"/>
        <v>6.9146090512587048E-6</v>
      </c>
      <c r="N215">
        <f t="shared" si="47"/>
        <v>2.3499999999999999E-4</v>
      </c>
      <c r="O215">
        <f t="shared" si="55"/>
        <v>0.33693796243597013</v>
      </c>
      <c r="P215">
        <f t="shared" si="49"/>
        <v>2.9021763679948154</v>
      </c>
      <c r="Q215">
        <f t="shared" si="50"/>
        <v>0.15406834110981699</v>
      </c>
      <c r="R215">
        <f t="shared" si="51"/>
        <v>0.15406834110981704</v>
      </c>
    </row>
    <row r="216" spans="6:18">
      <c r="F216">
        <f t="shared" si="43"/>
        <v>21.400000000000034</v>
      </c>
      <c r="G216">
        <f t="shared" si="44"/>
        <v>321.79873705179284</v>
      </c>
      <c r="H216">
        <f t="shared" si="52"/>
        <v>3.3693796243597012</v>
      </c>
      <c r="I216" s="4">
        <f t="shared" si="45"/>
        <v>9.0999999999999993E-6</v>
      </c>
      <c r="J216" s="5">
        <f t="shared" si="53"/>
        <v>7.2957446808510193E-7</v>
      </c>
      <c r="K216" s="5">
        <f t="shared" si="54"/>
        <v>6.358504289253105E-4</v>
      </c>
      <c r="L216" s="5">
        <f t="shared" si="48"/>
        <v>1.0768457914154325E-9</v>
      </c>
      <c r="M216" s="6">
        <f t="shared" si="46"/>
        <v>6.9344433633439741E-6</v>
      </c>
      <c r="N216">
        <f t="shared" si="47"/>
        <v>2.3499999999999999E-4</v>
      </c>
      <c r="O216">
        <f t="shared" si="55"/>
        <v>0.33693796243597013</v>
      </c>
      <c r="P216">
        <f t="shared" si="49"/>
        <v>2.9028037464511622</v>
      </c>
      <c r="Q216">
        <f t="shared" si="50"/>
        <v>0.15386145223072503</v>
      </c>
      <c r="R216">
        <f t="shared" si="51"/>
        <v>0.15386145223072512</v>
      </c>
    </row>
    <row r="217" spans="6:18">
      <c r="F217">
        <f t="shared" si="43"/>
        <v>21.500000000000036</v>
      </c>
      <c r="G217">
        <f t="shared" si="44"/>
        <v>321.79873705179284</v>
      </c>
      <c r="H217">
        <f t="shared" si="52"/>
        <v>3.3693796243597012</v>
      </c>
      <c r="I217" s="4">
        <f t="shared" si="45"/>
        <v>9.0999999999999993E-6</v>
      </c>
      <c r="J217" s="5">
        <f t="shared" si="53"/>
        <v>7.2957446808510193E-7</v>
      </c>
      <c r="K217" s="5">
        <f t="shared" si="54"/>
        <v>6.3676042892531052E-4</v>
      </c>
      <c r="L217" s="5">
        <f t="shared" si="48"/>
        <v>1.081475808436839E-9</v>
      </c>
      <c r="M217" s="6">
        <f t="shared" si="46"/>
        <v>6.9543060817148043E-6</v>
      </c>
      <c r="N217">
        <f t="shared" si="47"/>
        <v>2.3499999999999999E-4</v>
      </c>
      <c r="O217">
        <f t="shared" si="55"/>
        <v>0.33693796243597013</v>
      </c>
      <c r="P217">
        <f t="shared" si="49"/>
        <v>2.9034275334063055</v>
      </c>
      <c r="Q217">
        <f t="shared" si="50"/>
        <v>0.15365574771117055</v>
      </c>
      <c r="R217">
        <f t="shared" si="51"/>
        <v>0.15365574771117063</v>
      </c>
    </row>
    <row r="218" spans="6:18">
      <c r="F218">
        <f t="shared" si="43"/>
        <v>21.600000000000037</v>
      </c>
      <c r="G218">
        <f t="shared" si="44"/>
        <v>321.79873705179284</v>
      </c>
      <c r="H218">
        <f t="shared" si="52"/>
        <v>3.3693796243597012</v>
      </c>
      <c r="I218" s="4">
        <f t="shared" si="45"/>
        <v>9.0999999999999993E-6</v>
      </c>
      <c r="J218" s="5">
        <f t="shared" si="53"/>
        <v>7.2957446808510193E-7</v>
      </c>
      <c r="K218" s="5">
        <f t="shared" si="54"/>
        <v>6.3767042892531054E-4</v>
      </c>
      <c r="L218" s="5">
        <f t="shared" si="48"/>
        <v>1.0861190779856492E-9</v>
      </c>
      <c r="M218" s="6">
        <f t="shared" si="46"/>
        <v>6.974197206371193E-6</v>
      </c>
      <c r="N218">
        <f t="shared" si="47"/>
        <v>2.3499999999999999E-4</v>
      </c>
      <c r="O218">
        <f t="shared" si="55"/>
        <v>0.33693796243597013</v>
      </c>
      <c r="P218">
        <f t="shared" si="49"/>
        <v>2.904047754523476</v>
      </c>
      <c r="Q218">
        <f t="shared" si="50"/>
        <v>0.1534512190882597</v>
      </c>
      <c r="R218">
        <f t="shared" si="51"/>
        <v>0.15345121908825979</v>
      </c>
    </row>
    <row r="219" spans="6:18">
      <c r="F219">
        <f t="shared" si="43"/>
        <v>21.700000000000038</v>
      </c>
      <c r="G219">
        <f t="shared" si="44"/>
        <v>321.79873705179284</v>
      </c>
      <c r="H219">
        <f t="shared" si="52"/>
        <v>3.3693796243597012</v>
      </c>
      <c r="I219" s="4">
        <f t="shared" si="45"/>
        <v>9.0999999999999993E-6</v>
      </c>
      <c r="J219" s="5">
        <f t="shared" si="53"/>
        <v>7.2957446808510193E-7</v>
      </c>
      <c r="K219" s="5">
        <f t="shared" si="54"/>
        <v>6.3858042892531055E-4</v>
      </c>
      <c r="L219" s="5">
        <f t="shared" si="48"/>
        <v>1.0907756190011682E-9</v>
      </c>
      <c r="M219" s="6">
        <f t="shared" si="46"/>
        <v>6.9941167373131444E-6</v>
      </c>
      <c r="N219">
        <f t="shared" si="47"/>
        <v>2.3499999999999999E-4</v>
      </c>
      <c r="O219">
        <f t="shared" si="55"/>
        <v>0.33693796243597013</v>
      </c>
      <c r="P219">
        <f t="shared" si="49"/>
        <v>2.904664435246167</v>
      </c>
      <c r="Q219">
        <f t="shared" si="50"/>
        <v>0.15324785797156151</v>
      </c>
      <c r="R219">
        <f t="shared" si="51"/>
        <v>0.1532478579715616</v>
      </c>
    </row>
    <row r="220" spans="6:18">
      <c r="F220">
        <f t="shared" ref="F220:F283" si="56">F219+dt</f>
        <v>21.80000000000004</v>
      </c>
      <c r="G220">
        <f t="shared" si="44"/>
        <v>321.79873705179284</v>
      </c>
      <c r="H220">
        <f t="shared" si="52"/>
        <v>3.3693796243597012</v>
      </c>
      <c r="I220" s="4">
        <f t="shared" si="45"/>
        <v>9.0999999999999993E-6</v>
      </c>
      <c r="J220" s="5">
        <f t="shared" si="53"/>
        <v>7.2957446808510193E-7</v>
      </c>
      <c r="K220" s="5">
        <f t="shared" si="54"/>
        <v>6.3949042892531057E-4</v>
      </c>
      <c r="L220" s="5">
        <f t="shared" si="48"/>
        <v>1.0954454504227008E-9</v>
      </c>
      <c r="M220" s="6">
        <f t="shared" si="46"/>
        <v>7.0140646745406542E-6</v>
      </c>
      <c r="N220">
        <f t="shared" si="47"/>
        <v>2.3499999999999999E-4</v>
      </c>
      <c r="O220">
        <f t="shared" si="55"/>
        <v>0.33693796243597013</v>
      </c>
      <c r="P220">
        <f t="shared" si="49"/>
        <v>2.9052776008003236</v>
      </c>
      <c r="Q220">
        <f t="shared" si="50"/>
        <v>0.15304565604238499</v>
      </c>
      <c r="R220">
        <f t="shared" si="51"/>
        <v>0.15304565604238507</v>
      </c>
    </row>
    <row r="221" spans="6:18">
      <c r="F221">
        <f t="shared" si="56"/>
        <v>21.900000000000041</v>
      </c>
      <c r="G221">
        <f t="shared" si="44"/>
        <v>321.79873705179284</v>
      </c>
      <c r="H221">
        <f t="shared" si="52"/>
        <v>3.3693796243597012</v>
      </c>
      <c r="I221" s="4">
        <f t="shared" si="45"/>
        <v>9.0999999999999993E-6</v>
      </c>
      <c r="J221" s="5">
        <f t="shared" si="53"/>
        <v>7.2957446808510193E-7</v>
      </c>
      <c r="K221" s="5">
        <f t="shared" si="54"/>
        <v>6.4040042892531059E-4</v>
      </c>
      <c r="L221" s="5">
        <f t="shared" si="48"/>
        <v>1.1001285911895522E-9</v>
      </c>
      <c r="M221" s="6">
        <f t="shared" si="46"/>
        <v>7.0340410180537259E-6</v>
      </c>
      <c r="N221">
        <f t="shared" si="47"/>
        <v>2.3499999999999999E-4</v>
      </c>
      <c r="O221">
        <f t="shared" si="55"/>
        <v>0.33693796243597013</v>
      </c>
      <c r="P221">
        <f t="shared" si="49"/>
        <v>2.90588727619651</v>
      </c>
      <c r="Q221">
        <f t="shared" si="50"/>
        <v>0.15284460505306449</v>
      </c>
      <c r="R221">
        <f t="shared" si="51"/>
        <v>0.15284460505306458</v>
      </c>
    </row>
    <row r="222" spans="6:18">
      <c r="F222">
        <f t="shared" si="56"/>
        <v>22.000000000000043</v>
      </c>
      <c r="G222">
        <f t="shared" si="44"/>
        <v>321.79873705179284</v>
      </c>
      <c r="H222">
        <f t="shared" si="52"/>
        <v>3.3693796243597012</v>
      </c>
      <c r="I222" s="4">
        <f t="shared" si="45"/>
        <v>9.0999999999999993E-6</v>
      </c>
      <c r="J222" s="5">
        <f t="shared" si="53"/>
        <v>7.2957446808510193E-7</v>
      </c>
      <c r="K222" s="5">
        <f t="shared" si="54"/>
        <v>6.413104289253106E-4</v>
      </c>
      <c r="L222" s="5">
        <f t="shared" si="48"/>
        <v>1.1048250602410269E-9</v>
      </c>
      <c r="M222" s="6">
        <f t="shared" si="46"/>
        <v>7.0540457678523543E-6</v>
      </c>
      <c r="N222">
        <f t="shared" si="47"/>
        <v>2.3499999999999999E-4</v>
      </c>
      <c r="O222">
        <f t="shared" si="55"/>
        <v>0.33693796243597013</v>
      </c>
      <c r="P222">
        <f t="shared" si="49"/>
        <v>2.9064934862320535</v>
      </c>
      <c r="Q222">
        <f t="shared" si="50"/>
        <v>0.15264469682625334</v>
      </c>
      <c r="R222">
        <f t="shared" si="51"/>
        <v>0.1526446968262534</v>
      </c>
    </row>
    <row r="223" spans="6:18">
      <c r="F223">
        <f t="shared" si="56"/>
        <v>22.100000000000044</v>
      </c>
      <c r="G223">
        <f t="shared" si="44"/>
        <v>321.79873705179284</v>
      </c>
      <c r="H223">
        <f t="shared" si="52"/>
        <v>3.3693796243597012</v>
      </c>
      <c r="I223" s="4">
        <f t="shared" si="45"/>
        <v>9.0999999999999993E-6</v>
      </c>
      <c r="J223" s="5">
        <f t="shared" si="53"/>
        <v>7.2957446808510193E-7</v>
      </c>
      <c r="K223" s="5">
        <f t="shared" si="54"/>
        <v>6.4222042892531062E-4</v>
      </c>
      <c r="L223" s="5">
        <f t="shared" si="48"/>
        <v>1.1095348765164302E-9</v>
      </c>
      <c r="M223" s="6">
        <f t="shared" si="46"/>
        <v>7.0740789239365462E-6</v>
      </c>
      <c r="N223">
        <f t="shared" si="47"/>
        <v>2.3499999999999999E-4</v>
      </c>
      <c r="O223">
        <f t="shared" si="55"/>
        <v>0.33693796243597013</v>
      </c>
      <c r="P223">
        <f t="shared" si="49"/>
        <v>2.907096255493161</v>
      </c>
      <c r="Q223">
        <f t="shared" si="50"/>
        <v>0.15244592325422521</v>
      </c>
      <c r="R223">
        <f t="shared" si="51"/>
        <v>0.15244592325422526</v>
      </c>
    </row>
    <row r="224" spans="6:18">
      <c r="F224">
        <f t="shared" si="56"/>
        <v>22.200000000000045</v>
      </c>
      <c r="G224">
        <f t="shared" si="44"/>
        <v>321.79873705179284</v>
      </c>
      <c r="H224">
        <f t="shared" si="52"/>
        <v>3.3693796243597012</v>
      </c>
      <c r="I224" s="4">
        <f t="shared" si="45"/>
        <v>9.0999999999999993E-6</v>
      </c>
      <c r="J224" s="5">
        <f t="shared" si="53"/>
        <v>7.2957446808510193E-7</v>
      </c>
      <c r="K224" s="5">
        <f t="shared" si="54"/>
        <v>6.4313042892531064E-4</v>
      </c>
      <c r="L224" s="5">
        <f t="shared" si="48"/>
        <v>1.1142580589550671E-9</v>
      </c>
      <c r="M224" s="6">
        <f t="shared" si="46"/>
        <v>7.0941404863062974E-6</v>
      </c>
      <c r="N224">
        <f t="shared" si="47"/>
        <v>2.3499999999999999E-4</v>
      </c>
      <c r="O224">
        <f t="shared" si="55"/>
        <v>0.33693796243597013</v>
      </c>
      <c r="P224">
        <f t="shared" si="49"/>
        <v>2.9076956083570136</v>
      </c>
      <c r="Q224">
        <f t="shared" si="50"/>
        <v>0.15224827629818372</v>
      </c>
      <c r="R224">
        <f t="shared" si="51"/>
        <v>0.15224827629818377</v>
      </c>
    </row>
    <row r="225" spans="6:18">
      <c r="F225">
        <f t="shared" si="56"/>
        <v>22.300000000000047</v>
      </c>
      <c r="G225">
        <f t="shared" si="44"/>
        <v>321.79873705179284</v>
      </c>
      <c r="H225">
        <f t="shared" si="52"/>
        <v>3.3693796243597012</v>
      </c>
      <c r="I225" s="4">
        <f t="shared" si="45"/>
        <v>9.0999999999999993E-6</v>
      </c>
      <c r="J225" s="5">
        <f t="shared" si="53"/>
        <v>7.2957446808510193E-7</v>
      </c>
      <c r="K225" s="5">
        <f t="shared" si="54"/>
        <v>6.4404042892531065E-4</v>
      </c>
      <c r="L225" s="5">
        <f t="shared" si="48"/>
        <v>1.118994626496242E-9</v>
      </c>
      <c r="M225" s="6">
        <f t="shared" si="46"/>
        <v>7.1142304549616062E-6</v>
      </c>
      <c r="N225">
        <f t="shared" si="47"/>
        <v>2.3499999999999999E-4</v>
      </c>
      <c r="O225">
        <f t="shared" si="55"/>
        <v>0.33693796243597013</v>
      </c>
      <c r="P225">
        <f t="shared" si="49"/>
        <v>2.9082915689938367</v>
      </c>
      <c r="Q225">
        <f t="shared" si="50"/>
        <v>0.15205174798757967</v>
      </c>
      <c r="R225">
        <f t="shared" si="51"/>
        <v>0.15205174798757973</v>
      </c>
    </row>
    <row r="226" spans="6:18">
      <c r="F226">
        <f t="shared" si="56"/>
        <v>22.400000000000048</v>
      </c>
      <c r="G226">
        <f t="shared" si="44"/>
        <v>321.79873705179284</v>
      </c>
      <c r="H226">
        <f t="shared" si="52"/>
        <v>3.3693796243597012</v>
      </c>
      <c r="I226" s="4">
        <f t="shared" si="45"/>
        <v>9.0999999999999993E-6</v>
      </c>
      <c r="J226" s="5">
        <f t="shared" si="53"/>
        <v>7.2957446808510193E-7</v>
      </c>
      <c r="K226" s="5">
        <f t="shared" si="54"/>
        <v>6.4495042892531067E-4</v>
      </c>
      <c r="L226" s="5">
        <f t="shared" si="48"/>
        <v>1.1237445980792605E-9</v>
      </c>
      <c r="M226" s="6">
        <f t="shared" si="46"/>
        <v>7.1343488299024776E-6</v>
      </c>
      <c r="N226">
        <f t="shared" si="47"/>
        <v>2.3499999999999999E-4</v>
      </c>
      <c r="O226">
        <f t="shared" si="55"/>
        <v>0.33693796243597013</v>
      </c>
      <c r="P226">
        <f t="shared" si="49"/>
        <v>2.9088841613689476</v>
      </c>
      <c r="Q226">
        <f t="shared" si="50"/>
        <v>0.151856330419436</v>
      </c>
      <c r="R226">
        <f t="shared" si="51"/>
        <v>0.15185633041943603</v>
      </c>
    </row>
    <row r="227" spans="6:18">
      <c r="F227">
        <f t="shared" si="56"/>
        <v>22.50000000000005</v>
      </c>
      <c r="G227">
        <f t="shared" si="44"/>
        <v>321.79873705179284</v>
      </c>
      <c r="H227">
        <f t="shared" si="52"/>
        <v>3.3693796243597012</v>
      </c>
      <c r="I227" s="4">
        <f t="shared" si="45"/>
        <v>9.0999999999999993E-6</v>
      </c>
      <c r="J227" s="5">
        <f t="shared" si="53"/>
        <v>7.2957446808510193E-7</v>
      </c>
      <c r="K227" s="5">
        <f t="shared" si="54"/>
        <v>6.4586042892531069E-4</v>
      </c>
      <c r="L227" s="5">
        <f t="shared" si="48"/>
        <v>1.1285079926434271E-9</v>
      </c>
      <c r="M227" s="6">
        <f t="shared" si="46"/>
        <v>7.1544956111289075E-6</v>
      </c>
      <c r="N227">
        <f t="shared" si="47"/>
        <v>2.3499999999999999E-4</v>
      </c>
      <c r="O227">
        <f t="shared" si="55"/>
        <v>0.33693796243597013</v>
      </c>
      <c r="P227">
        <f t="shared" si="49"/>
        <v>2.9094734092447774</v>
      </c>
      <c r="Q227">
        <f t="shared" si="50"/>
        <v>0.15166201575768037</v>
      </c>
      <c r="R227">
        <f t="shared" si="51"/>
        <v>0.1516620157576804</v>
      </c>
    </row>
    <row r="228" spans="6:18">
      <c r="F228">
        <f t="shared" si="56"/>
        <v>22.600000000000051</v>
      </c>
      <c r="G228">
        <f t="shared" si="44"/>
        <v>321.79873705179284</v>
      </c>
      <c r="H228">
        <f t="shared" si="52"/>
        <v>3.3693796243597012</v>
      </c>
      <c r="I228" s="4">
        <f t="shared" si="45"/>
        <v>9.0999999999999993E-6</v>
      </c>
      <c r="J228" s="5">
        <f t="shared" si="53"/>
        <v>7.2957446808510193E-7</v>
      </c>
      <c r="K228" s="5">
        <f t="shared" si="54"/>
        <v>6.467704289253107E-4</v>
      </c>
      <c r="L228" s="5">
        <f t="shared" si="48"/>
        <v>1.133284829128047E-9</v>
      </c>
      <c r="M228" s="6">
        <f t="shared" si="46"/>
        <v>7.1746707986409001E-6</v>
      </c>
      <c r="N228">
        <f t="shared" si="47"/>
        <v>2.3499999999999999E-4</v>
      </c>
      <c r="O228">
        <f t="shared" si="55"/>
        <v>0.33693796243597013</v>
      </c>
      <c r="P228">
        <f t="shared" si="49"/>
        <v>2.9100593361828762</v>
      </c>
      <c r="Q228">
        <f t="shared" si="50"/>
        <v>0.15146879623248538</v>
      </c>
      <c r="R228">
        <f t="shared" si="51"/>
        <v>0.15146879623248541</v>
      </c>
    </row>
    <row r="229" spans="6:18">
      <c r="F229">
        <f t="shared" si="56"/>
        <v>22.700000000000053</v>
      </c>
      <c r="G229">
        <f t="shared" si="44"/>
        <v>321.79873705179284</v>
      </c>
      <c r="H229">
        <f t="shared" si="52"/>
        <v>3.3693796243597012</v>
      </c>
      <c r="I229" s="4">
        <f t="shared" si="45"/>
        <v>9.0999999999999993E-6</v>
      </c>
      <c r="J229" s="5">
        <f t="shared" si="53"/>
        <v>7.2957446808510193E-7</v>
      </c>
      <c r="K229" s="5">
        <f t="shared" si="54"/>
        <v>6.4768042892531072E-4</v>
      </c>
      <c r="L229" s="5">
        <f t="shared" si="48"/>
        <v>1.1380751264724247E-9</v>
      </c>
      <c r="M229" s="6">
        <f t="shared" si="46"/>
        <v>7.1948743924384486E-6</v>
      </c>
      <c r="N229">
        <f t="shared" si="47"/>
        <v>2.3499999999999999E-4</v>
      </c>
      <c r="O229">
        <f t="shared" si="55"/>
        <v>0.33693796243597013</v>
      </c>
      <c r="P229">
        <f t="shared" si="49"/>
        <v>2.9106419655458855</v>
      </c>
      <c r="Q229">
        <f t="shared" si="50"/>
        <v>0.15127666413961607</v>
      </c>
      <c r="R229">
        <f t="shared" si="51"/>
        <v>0.1512766641396161</v>
      </c>
    </row>
    <row r="230" spans="6:18">
      <c r="F230">
        <f t="shared" si="56"/>
        <v>22.800000000000054</v>
      </c>
      <c r="G230">
        <f t="shared" si="44"/>
        <v>321.79873705179284</v>
      </c>
      <c r="H230">
        <f t="shared" si="52"/>
        <v>3.3693796243597012</v>
      </c>
      <c r="I230" s="4">
        <f t="shared" si="45"/>
        <v>9.0999999999999993E-6</v>
      </c>
      <c r="J230" s="5">
        <f t="shared" si="53"/>
        <v>7.2957446808510193E-7</v>
      </c>
      <c r="K230" s="5">
        <f t="shared" si="54"/>
        <v>6.4859042892531074E-4</v>
      </c>
      <c r="L230" s="5">
        <f t="shared" si="48"/>
        <v>1.1428789036158659E-9</v>
      </c>
      <c r="M230" s="6">
        <f t="shared" si="46"/>
        <v>7.2151063925215606E-6</v>
      </c>
      <c r="N230">
        <f t="shared" si="47"/>
        <v>2.3499999999999999E-4</v>
      </c>
      <c r="O230">
        <f t="shared" si="55"/>
        <v>0.33693796243597013</v>
      </c>
      <c r="P230">
        <f t="shared" si="49"/>
        <v>2.9112213204995001</v>
      </c>
      <c r="Q230">
        <f t="shared" si="50"/>
        <v>0.15108561183978483</v>
      </c>
      <c r="R230">
        <f t="shared" si="51"/>
        <v>0.15108561183978486</v>
      </c>
    </row>
    <row r="231" spans="6:18">
      <c r="F231">
        <f t="shared" si="56"/>
        <v>22.900000000000055</v>
      </c>
      <c r="G231">
        <f t="shared" si="44"/>
        <v>321.79873705179284</v>
      </c>
      <c r="H231">
        <f t="shared" si="52"/>
        <v>3.3693796243597012</v>
      </c>
      <c r="I231" s="4">
        <f t="shared" si="45"/>
        <v>9.0999999999999993E-6</v>
      </c>
      <c r="J231" s="5">
        <f t="shared" si="53"/>
        <v>7.2957446808510193E-7</v>
      </c>
      <c r="K231" s="5">
        <f t="shared" si="54"/>
        <v>6.4950042892531075E-4</v>
      </c>
      <c r="L231" s="5">
        <f t="shared" si="48"/>
        <v>1.1476961794976747E-9</v>
      </c>
      <c r="M231" s="6">
        <f t="shared" si="46"/>
        <v>7.235366798890231E-6</v>
      </c>
      <c r="N231">
        <f t="shared" si="47"/>
        <v>2.3499999999999999E-4</v>
      </c>
      <c r="O231">
        <f t="shared" si="55"/>
        <v>0.33693796243597013</v>
      </c>
      <c r="P231">
        <f t="shared" si="49"/>
        <v>2.9117974240143991</v>
      </c>
      <c r="Q231">
        <f t="shared" si="50"/>
        <v>0.15089563175801352</v>
      </c>
      <c r="R231">
        <f t="shared" si="51"/>
        <v>0.15089563175801354</v>
      </c>
    </row>
    <row r="232" spans="6:18">
      <c r="F232">
        <f t="shared" si="56"/>
        <v>23.000000000000057</v>
      </c>
      <c r="G232">
        <f t="shared" si="44"/>
        <v>321.79873705179284</v>
      </c>
      <c r="H232">
        <f t="shared" si="52"/>
        <v>3.3693796243597012</v>
      </c>
      <c r="I232" s="4">
        <f t="shared" si="45"/>
        <v>9.0999999999999993E-6</v>
      </c>
      <c r="J232" s="5">
        <f t="shared" si="53"/>
        <v>7.2957446808510193E-7</v>
      </c>
      <c r="K232" s="5">
        <f t="shared" si="54"/>
        <v>6.5041042892531077E-4</v>
      </c>
      <c r="L232" s="5">
        <f t="shared" si="48"/>
        <v>1.1525269730571567E-9</v>
      </c>
      <c r="M232" s="6">
        <f t="shared" si="46"/>
        <v>7.2556556115444616E-6</v>
      </c>
      <c r="N232">
        <f t="shared" si="47"/>
        <v>2.3499999999999999E-4</v>
      </c>
      <c r="O232">
        <f t="shared" si="55"/>
        <v>0.33693796243597013</v>
      </c>
      <c r="P232">
        <f t="shared" si="49"/>
        <v>2.9123702988681597</v>
      </c>
      <c r="Q232">
        <f t="shared" si="50"/>
        <v>0.15070671638300273</v>
      </c>
      <c r="R232">
        <f t="shared" si="51"/>
        <v>0.15070671638300276</v>
      </c>
    </row>
    <row r="233" spans="6:18">
      <c r="F233">
        <f t="shared" si="56"/>
        <v>23.100000000000058</v>
      </c>
      <c r="G233">
        <f t="shared" si="44"/>
        <v>321.79873705179284</v>
      </c>
      <c r="H233">
        <f t="shared" si="52"/>
        <v>3.3693796243597012</v>
      </c>
      <c r="I233" s="4">
        <f t="shared" si="45"/>
        <v>9.0999999999999993E-6</v>
      </c>
      <c r="J233" s="5">
        <f t="shared" si="53"/>
        <v>7.2957446808510193E-7</v>
      </c>
      <c r="K233" s="5">
        <f t="shared" si="54"/>
        <v>6.5132042892531079E-4</v>
      </c>
      <c r="L233" s="5">
        <f t="shared" si="48"/>
        <v>1.1573713032336166E-9</v>
      </c>
      <c r="M233" s="6">
        <f t="shared" si="46"/>
        <v>7.275972830484254E-6</v>
      </c>
      <c r="N233">
        <f t="shared" si="47"/>
        <v>2.3499999999999999E-4</v>
      </c>
      <c r="O233">
        <f t="shared" si="55"/>
        <v>0.33693796243597013</v>
      </c>
      <c r="P233">
        <f t="shared" si="49"/>
        <v>2.9129399676471484</v>
      </c>
      <c r="Q233">
        <f t="shared" si="50"/>
        <v>0.15051885826650818</v>
      </c>
      <c r="R233">
        <f t="shared" si="51"/>
        <v>0.15051885826650824</v>
      </c>
    </row>
    <row r="234" spans="6:18">
      <c r="F234">
        <f t="shared" si="56"/>
        <v>23.20000000000006</v>
      </c>
      <c r="G234">
        <f t="shared" si="44"/>
        <v>321.79873705179284</v>
      </c>
      <c r="H234">
        <f t="shared" si="52"/>
        <v>3.3693796243597012</v>
      </c>
      <c r="I234" s="4">
        <f t="shared" si="45"/>
        <v>9.0999999999999993E-6</v>
      </c>
      <c r="J234" s="5">
        <f t="shared" si="53"/>
        <v>7.2957446808510193E-7</v>
      </c>
      <c r="K234" s="5">
        <f t="shared" si="54"/>
        <v>6.522304289253108E-4</v>
      </c>
      <c r="L234" s="5">
        <f t="shared" si="48"/>
        <v>1.162229188966359E-9</v>
      </c>
      <c r="M234" s="6">
        <f t="shared" si="46"/>
        <v>7.2963184557096015E-6</v>
      </c>
      <c r="N234">
        <f t="shared" si="47"/>
        <v>2.3499999999999999E-4</v>
      </c>
      <c r="O234">
        <f t="shared" si="55"/>
        <v>0.33693796243597013</v>
      </c>
      <c r="P234">
        <f t="shared" si="49"/>
        <v>2.9135064527483903</v>
      </c>
      <c r="Q234">
        <f t="shared" si="50"/>
        <v>0.15033205002272404</v>
      </c>
      <c r="R234">
        <f t="shared" si="51"/>
        <v>0.1503320500227241</v>
      </c>
    </row>
    <row r="235" spans="6:18">
      <c r="F235">
        <f t="shared" si="56"/>
        <v>23.300000000000061</v>
      </c>
      <c r="G235">
        <f t="shared" si="44"/>
        <v>321.79873705179284</v>
      </c>
      <c r="H235">
        <f t="shared" si="52"/>
        <v>3.3693796243597012</v>
      </c>
      <c r="I235" s="4">
        <f t="shared" si="45"/>
        <v>9.0999999999999993E-6</v>
      </c>
      <c r="J235" s="5">
        <f t="shared" si="53"/>
        <v>7.2957446808510193E-7</v>
      </c>
      <c r="K235" s="5">
        <f t="shared" si="54"/>
        <v>6.5314042892531082E-4</v>
      </c>
      <c r="L235" s="5">
        <f t="shared" si="48"/>
        <v>1.1671006491946897E-9</v>
      </c>
      <c r="M235" s="6">
        <f t="shared" si="46"/>
        <v>7.316692487220515E-6</v>
      </c>
      <c r="N235">
        <f t="shared" si="47"/>
        <v>2.3499999999999999E-4</v>
      </c>
      <c r="O235">
        <f t="shared" si="55"/>
        <v>0.33693796243597013</v>
      </c>
      <c r="P235">
        <f t="shared" si="49"/>
        <v>2.9140697763814192</v>
      </c>
      <c r="Q235">
        <f t="shared" si="50"/>
        <v>0.15014628432767302</v>
      </c>
      <c r="R235">
        <f t="shared" si="51"/>
        <v>0.15014628432767305</v>
      </c>
    </row>
    <row r="236" spans="6:18">
      <c r="F236">
        <f t="shared" si="56"/>
        <v>23.400000000000063</v>
      </c>
      <c r="G236">
        <f t="shared" si="44"/>
        <v>321.79873705179284</v>
      </c>
      <c r="H236">
        <f t="shared" si="52"/>
        <v>3.3693796243597012</v>
      </c>
      <c r="I236" s="4">
        <f t="shared" si="45"/>
        <v>9.0999999999999993E-6</v>
      </c>
      <c r="J236" s="5">
        <f t="shared" si="53"/>
        <v>7.2957446808510193E-7</v>
      </c>
      <c r="K236" s="5">
        <f t="shared" si="54"/>
        <v>6.5405042892531084E-4</v>
      </c>
      <c r="L236" s="5">
        <f t="shared" si="48"/>
        <v>1.1719857028579126E-9</v>
      </c>
      <c r="M236" s="6">
        <f t="shared" si="46"/>
        <v>7.3370949250169844E-6</v>
      </c>
      <c r="N236">
        <f t="shared" si="47"/>
        <v>2.3499999999999999E-4</v>
      </c>
      <c r="O236">
        <f t="shared" si="55"/>
        <v>0.33693796243597013</v>
      </c>
      <c r="P236">
        <f t="shared" si="49"/>
        <v>2.9146299605701063</v>
      </c>
      <c r="Q236">
        <f t="shared" si="50"/>
        <v>0.14996155391860344</v>
      </c>
      <c r="R236">
        <f t="shared" si="51"/>
        <v>0.14996155391860347</v>
      </c>
    </row>
    <row r="237" spans="6:18">
      <c r="F237">
        <f t="shared" si="56"/>
        <v>23.500000000000064</v>
      </c>
      <c r="G237">
        <f t="shared" si="44"/>
        <v>321.79873705179284</v>
      </c>
      <c r="H237">
        <f t="shared" si="52"/>
        <v>3.3693796243597012</v>
      </c>
      <c r="I237" s="4">
        <f t="shared" si="45"/>
        <v>9.0999999999999993E-6</v>
      </c>
      <c r="J237" s="5">
        <f t="shared" si="53"/>
        <v>7.2957446808510193E-7</v>
      </c>
      <c r="K237" s="5">
        <f t="shared" si="54"/>
        <v>6.5496042892531085E-4</v>
      </c>
      <c r="L237" s="5">
        <f t="shared" si="48"/>
        <v>1.1768843688953336E-9</v>
      </c>
      <c r="M237" s="6">
        <f t="shared" si="46"/>
        <v>7.3575257690990165E-6</v>
      </c>
      <c r="N237">
        <f t="shared" si="47"/>
        <v>2.3499999999999999E-4</v>
      </c>
      <c r="O237">
        <f t="shared" si="55"/>
        <v>0.33693796243597013</v>
      </c>
      <c r="P237">
        <f t="shared" si="49"/>
        <v>2.9151870271544666</v>
      </c>
      <c r="Q237">
        <f t="shared" si="50"/>
        <v>0.14977785159339296</v>
      </c>
      <c r="R237">
        <f t="shared" si="51"/>
        <v>0.14977785159339299</v>
      </c>
    </row>
    <row r="238" spans="6:18">
      <c r="F238">
        <f t="shared" si="56"/>
        <v>23.600000000000065</v>
      </c>
      <c r="G238">
        <f t="shared" si="44"/>
        <v>321.79873705179284</v>
      </c>
      <c r="H238">
        <f t="shared" si="52"/>
        <v>3.3693796243597012</v>
      </c>
      <c r="I238" s="4">
        <f t="shared" si="45"/>
        <v>9.0999999999999993E-6</v>
      </c>
      <c r="J238" s="5">
        <f t="shared" si="53"/>
        <v>7.2957446808510193E-7</v>
      </c>
      <c r="K238" s="5">
        <f t="shared" si="54"/>
        <v>6.5587042892531087E-4</v>
      </c>
      <c r="L238" s="5">
        <f t="shared" si="48"/>
        <v>1.1817966662462569E-9</v>
      </c>
      <c r="M238" s="6">
        <f t="shared" si="46"/>
        <v>7.377985019466607E-6</v>
      </c>
      <c r="N238">
        <f t="shared" si="47"/>
        <v>2.3499999999999999E-4</v>
      </c>
      <c r="O238">
        <f t="shared" si="55"/>
        <v>0.33693796243597013</v>
      </c>
      <c r="P238">
        <f t="shared" si="49"/>
        <v>2.91574099779245</v>
      </c>
      <c r="Q238">
        <f t="shared" si="50"/>
        <v>0.14959517020995886</v>
      </c>
      <c r="R238">
        <f t="shared" si="51"/>
        <v>0.14959517020995888</v>
      </c>
    </row>
    <row r="239" spans="6:18">
      <c r="F239">
        <f t="shared" si="56"/>
        <v>23.700000000000067</v>
      </c>
      <c r="G239">
        <f t="shared" si="44"/>
        <v>321.79873705179284</v>
      </c>
      <c r="H239">
        <f t="shared" si="52"/>
        <v>3.3693796243597012</v>
      </c>
      <c r="I239" s="4">
        <f t="shared" si="45"/>
        <v>9.0999999999999993E-6</v>
      </c>
      <c r="J239" s="5">
        <f t="shared" si="53"/>
        <v>7.2957446808510193E-7</v>
      </c>
      <c r="K239" s="5">
        <f t="shared" si="54"/>
        <v>6.5678042892531089E-4</v>
      </c>
      <c r="L239" s="5">
        <f t="shared" si="48"/>
        <v>1.1867226138499879E-9</v>
      </c>
      <c r="M239" s="6">
        <f t="shared" si="46"/>
        <v>7.3984726761197594E-6</v>
      </c>
      <c r="N239">
        <f t="shared" si="47"/>
        <v>2.3499999999999999E-4</v>
      </c>
      <c r="O239">
        <f t="shared" si="55"/>
        <v>0.33693796243597013</v>
      </c>
      <c r="P239">
        <f t="shared" si="49"/>
        <v>2.9162918939617066</v>
      </c>
      <c r="Q239">
        <f t="shared" si="50"/>
        <v>0.14941350268567491</v>
      </c>
      <c r="R239">
        <f t="shared" si="51"/>
        <v>0.14941350268567496</v>
      </c>
    </row>
    <row r="240" spans="6:18">
      <c r="F240">
        <f t="shared" si="56"/>
        <v>23.800000000000068</v>
      </c>
      <c r="G240">
        <f t="shared" si="44"/>
        <v>321.79873705179284</v>
      </c>
      <c r="H240">
        <f t="shared" si="52"/>
        <v>3.3693796243597012</v>
      </c>
      <c r="I240" s="4">
        <f t="shared" si="45"/>
        <v>9.0999999999999993E-6</v>
      </c>
      <c r="J240" s="5">
        <f t="shared" si="53"/>
        <v>7.2957446808510193E-7</v>
      </c>
      <c r="K240" s="5">
        <f t="shared" si="54"/>
        <v>6.576904289253109E-4</v>
      </c>
      <c r="L240" s="5">
        <f t="shared" si="48"/>
        <v>1.1916622306458314E-9</v>
      </c>
      <c r="M240" s="6">
        <f t="shared" si="46"/>
        <v>7.4189887390584711E-6</v>
      </c>
      <c r="N240">
        <f t="shared" si="47"/>
        <v>2.3499999999999999E-4</v>
      </c>
      <c r="O240">
        <f t="shared" si="55"/>
        <v>0.33693796243597013</v>
      </c>
      <c r="P240">
        <f t="shared" si="49"/>
        <v>2.916839736961339</v>
      </c>
      <c r="Q240">
        <f t="shared" si="50"/>
        <v>0.14923284199679482</v>
      </c>
      <c r="R240">
        <f t="shared" si="51"/>
        <v>0.14923284199679487</v>
      </c>
    </row>
    <row r="241" spans="6:18">
      <c r="F241">
        <f t="shared" si="56"/>
        <v>23.90000000000007</v>
      </c>
      <c r="G241">
        <f t="shared" si="44"/>
        <v>321.79873705179284</v>
      </c>
      <c r="H241">
        <f t="shared" si="52"/>
        <v>3.3693796243597012</v>
      </c>
      <c r="I241" s="4">
        <f t="shared" si="45"/>
        <v>9.0999999999999993E-6</v>
      </c>
      <c r="J241" s="5">
        <f t="shared" si="53"/>
        <v>7.2957446808510193E-7</v>
      </c>
      <c r="K241" s="5">
        <f t="shared" si="54"/>
        <v>6.5860042892531092E-4</v>
      </c>
      <c r="L241" s="5">
        <f t="shared" si="48"/>
        <v>1.1966155355730918E-9</v>
      </c>
      <c r="M241" s="6">
        <f t="shared" si="46"/>
        <v>7.4395332082827403E-6</v>
      </c>
      <c r="N241">
        <f t="shared" si="47"/>
        <v>2.3499999999999999E-4</v>
      </c>
      <c r="O241">
        <f t="shared" si="55"/>
        <v>0.33693796243597013</v>
      </c>
      <c r="P241">
        <f t="shared" si="49"/>
        <v>2.9173845479136258</v>
      </c>
      <c r="Q241">
        <f t="shared" si="50"/>
        <v>0.14905318117788183</v>
      </c>
      <c r="R241">
        <f t="shared" si="51"/>
        <v>0.14905318117788188</v>
      </c>
    </row>
    <row r="242" spans="6:18">
      <c r="F242">
        <f t="shared" si="56"/>
        <v>24.000000000000071</v>
      </c>
      <c r="G242">
        <f t="shared" si="44"/>
        <v>321.79873705179284</v>
      </c>
      <c r="H242">
        <f t="shared" si="52"/>
        <v>3.3693796243597012</v>
      </c>
      <c r="I242" s="4">
        <f t="shared" si="45"/>
        <v>9.0999999999999993E-6</v>
      </c>
      <c r="J242" s="5">
        <f t="shared" si="53"/>
        <v>7.2957446808510193E-7</v>
      </c>
      <c r="K242" s="5">
        <f t="shared" si="54"/>
        <v>6.5951042892531094E-4</v>
      </c>
      <c r="L242" s="5">
        <f t="shared" si="48"/>
        <v>1.201582547571075E-9</v>
      </c>
      <c r="M242" s="6">
        <f t="shared" si="46"/>
        <v>7.4601060837925714E-6</v>
      </c>
      <c r="N242">
        <f t="shared" si="47"/>
        <v>2.3499999999999999E-4</v>
      </c>
      <c r="O242">
        <f t="shared" si="55"/>
        <v>0.33693796243597013</v>
      </c>
      <c r="P242">
        <f t="shared" si="49"/>
        <v>2.9179263477657393</v>
      </c>
      <c r="Q242">
        <f t="shared" si="50"/>
        <v>0.14887451332124477</v>
      </c>
      <c r="R242">
        <f t="shared" si="51"/>
        <v>0.14887451332124482</v>
      </c>
    </row>
    <row r="243" spans="6:18">
      <c r="F243">
        <f t="shared" si="56"/>
        <v>24.100000000000072</v>
      </c>
      <c r="G243">
        <f t="shared" si="44"/>
        <v>321.79873705179284</v>
      </c>
      <c r="H243">
        <f t="shared" si="52"/>
        <v>3.3693796243597012</v>
      </c>
      <c r="I243" s="4">
        <f t="shared" si="45"/>
        <v>9.0999999999999993E-6</v>
      </c>
      <c r="J243" s="5">
        <f t="shared" si="53"/>
        <v>7.2957446808510193E-7</v>
      </c>
      <c r="K243" s="5">
        <f t="shared" si="54"/>
        <v>6.6042042892531095E-4</v>
      </c>
      <c r="L243" s="5">
        <f t="shared" si="48"/>
        <v>1.2065632855790854E-9</v>
      </c>
      <c r="M243" s="6">
        <f t="shared" si="46"/>
        <v>7.4807073655879626E-6</v>
      </c>
      <c r="N243">
        <f t="shared" si="47"/>
        <v>2.3499999999999999E-4</v>
      </c>
      <c r="O243">
        <f t="shared" si="55"/>
        <v>0.33693796243597013</v>
      </c>
      <c r="P243">
        <f t="shared" si="49"/>
        <v>2.9184651572914286</v>
      </c>
      <c r="Q243">
        <f t="shared" si="50"/>
        <v>0.14869683157638039</v>
      </c>
      <c r="R243">
        <f t="shared" si="51"/>
        <v>0.14869683157638044</v>
      </c>
    </row>
    <row r="244" spans="6:18">
      <c r="F244">
        <f t="shared" si="56"/>
        <v>24.200000000000074</v>
      </c>
      <c r="G244">
        <f t="shared" si="44"/>
        <v>321.79873705179284</v>
      </c>
      <c r="H244">
        <f t="shared" si="52"/>
        <v>3.3693796243597012</v>
      </c>
      <c r="I244" s="4">
        <f t="shared" si="45"/>
        <v>9.0999999999999993E-6</v>
      </c>
      <c r="J244" s="5">
        <f t="shared" si="53"/>
        <v>7.2957446808510193E-7</v>
      </c>
      <c r="K244" s="5">
        <f t="shared" si="54"/>
        <v>6.6133042892531097E-4</v>
      </c>
      <c r="L244" s="5">
        <f t="shared" si="48"/>
        <v>1.2115577685364283E-9</v>
      </c>
      <c r="M244" s="6">
        <f t="shared" si="46"/>
        <v>7.5013370536689156E-6</v>
      </c>
      <c r="N244">
        <f t="shared" si="47"/>
        <v>2.3499999999999999E-4</v>
      </c>
      <c r="O244">
        <f t="shared" si="55"/>
        <v>0.33693796243597013</v>
      </c>
      <c r="P244">
        <f t="shared" si="49"/>
        <v>2.9190009970927013</v>
      </c>
      <c r="Q244">
        <f t="shared" si="50"/>
        <v>0.14852012914942167</v>
      </c>
      <c r="R244">
        <f t="shared" si="51"/>
        <v>0.14852012914942173</v>
      </c>
    </row>
    <row r="245" spans="6:18">
      <c r="F245">
        <f t="shared" si="56"/>
        <v>24.300000000000075</v>
      </c>
      <c r="G245">
        <f t="shared" si="44"/>
        <v>321.79873705179284</v>
      </c>
      <c r="H245">
        <f t="shared" si="52"/>
        <v>3.3693796243597012</v>
      </c>
      <c r="I245" s="4">
        <f t="shared" si="45"/>
        <v>9.0999999999999993E-6</v>
      </c>
      <c r="J245" s="5">
        <f t="shared" si="53"/>
        <v>7.2957446808510193E-7</v>
      </c>
      <c r="K245" s="5">
        <f t="shared" si="54"/>
        <v>6.6224042892531099E-4</v>
      </c>
      <c r="L245" s="5">
        <f t="shared" si="48"/>
        <v>1.2165660153824079E-9</v>
      </c>
      <c r="M245" s="6">
        <f t="shared" si="46"/>
        <v>7.5219951480354254E-6</v>
      </c>
      <c r="N245">
        <f t="shared" si="47"/>
        <v>2.3499999999999999E-4</v>
      </c>
      <c r="O245">
        <f t="shared" si="55"/>
        <v>0.33693796243597013</v>
      </c>
      <c r="P245">
        <f t="shared" si="49"/>
        <v>2.9195338876014705</v>
      </c>
      <c r="Q245">
        <f t="shared" si="50"/>
        <v>0.14834439930259233</v>
      </c>
      <c r="R245">
        <f t="shared" si="51"/>
        <v>0.14834439930259238</v>
      </c>
    </row>
    <row r="246" spans="6:18">
      <c r="F246">
        <f t="shared" si="56"/>
        <v>24.400000000000077</v>
      </c>
      <c r="G246">
        <f t="shared" si="44"/>
        <v>321.79873705179284</v>
      </c>
      <c r="H246">
        <f t="shared" si="52"/>
        <v>3.3693796243597012</v>
      </c>
      <c r="I246" s="4">
        <f t="shared" si="45"/>
        <v>9.0999999999999993E-6</v>
      </c>
      <c r="J246" s="5">
        <f t="shared" si="53"/>
        <v>7.2957446808510193E-7</v>
      </c>
      <c r="K246" s="5">
        <f t="shared" si="54"/>
        <v>6.6315042892531101E-4</v>
      </c>
      <c r="L246" s="5">
        <f t="shared" si="48"/>
        <v>1.2215880450563302E-9</v>
      </c>
      <c r="M246" s="6">
        <f t="shared" si="46"/>
        <v>7.5426816486874987E-6</v>
      </c>
      <c r="N246">
        <f t="shared" si="47"/>
        <v>2.3499999999999999E-4</v>
      </c>
      <c r="O246">
        <f t="shared" si="55"/>
        <v>0.33693796243597013</v>
      </c>
      <c r="P246">
        <f t="shared" si="49"/>
        <v>2.9200638490811932</v>
      </c>
      <c r="Q246">
        <f t="shared" si="50"/>
        <v>0.14816963535366731</v>
      </c>
      <c r="R246">
        <f t="shared" si="51"/>
        <v>0.14816963535366737</v>
      </c>
    </row>
    <row r="247" spans="6:18">
      <c r="F247">
        <f t="shared" si="56"/>
        <v>24.500000000000078</v>
      </c>
      <c r="G247">
        <f t="shared" si="44"/>
        <v>321.79873705179284</v>
      </c>
      <c r="H247">
        <f t="shared" si="52"/>
        <v>3.3693796243597012</v>
      </c>
      <c r="I247" s="4">
        <f t="shared" si="45"/>
        <v>9.0999999999999993E-6</v>
      </c>
      <c r="J247" s="5">
        <f t="shared" si="53"/>
        <v>7.2957446808510193E-7</v>
      </c>
      <c r="K247" s="5">
        <f t="shared" si="54"/>
        <v>6.6406042892531102E-4</v>
      </c>
      <c r="L247" s="5">
        <f t="shared" si="48"/>
        <v>1.2266238764974989E-9</v>
      </c>
      <c r="M247" s="6">
        <f t="shared" si="46"/>
        <v>7.5633965556251287E-6</v>
      </c>
      <c r="N247">
        <f t="shared" si="47"/>
        <v>2.3499999999999999E-4</v>
      </c>
      <c r="O247">
        <f t="shared" si="55"/>
        <v>0.33693796243597013</v>
      </c>
      <c r="P247">
        <f t="shared" si="49"/>
        <v>2.920590901628489</v>
      </c>
      <c r="Q247">
        <f t="shared" si="50"/>
        <v>0.14799583067543914</v>
      </c>
      <c r="R247">
        <f t="shared" si="51"/>
        <v>0.14799583067543923</v>
      </c>
    </row>
    <row r="248" spans="6:18">
      <c r="F248">
        <f t="shared" si="56"/>
        <v>24.60000000000008</v>
      </c>
      <c r="G248">
        <f t="shared" si="44"/>
        <v>321.79873705179284</v>
      </c>
      <c r="H248">
        <f t="shared" si="52"/>
        <v>3.3693796243597012</v>
      </c>
      <c r="I248" s="4">
        <f t="shared" si="45"/>
        <v>9.0999999999999993E-6</v>
      </c>
      <c r="J248" s="5">
        <f t="shared" si="53"/>
        <v>7.2957446808510193E-7</v>
      </c>
      <c r="K248" s="5">
        <f t="shared" si="54"/>
        <v>6.6497042892531104E-4</v>
      </c>
      <c r="L248" s="5">
        <f t="shared" si="48"/>
        <v>1.2316735286452198E-9</v>
      </c>
      <c r="M248" s="6">
        <f t="shared" si="46"/>
        <v>7.5841398688483197E-6</v>
      </c>
      <c r="N248">
        <f t="shared" si="47"/>
        <v>2.3499999999999999E-4</v>
      </c>
      <c r="O248">
        <f t="shared" si="55"/>
        <v>0.33693796243597013</v>
      </c>
      <c r="P248">
        <f t="shared" si="49"/>
        <v>2.921115065174742</v>
      </c>
      <c r="Q248">
        <f t="shared" si="50"/>
        <v>0.14782297869519026</v>
      </c>
      <c r="R248">
        <f t="shared" si="51"/>
        <v>0.14782297869519034</v>
      </c>
    </row>
    <row r="249" spans="6:18">
      <c r="F249">
        <f t="shared" si="56"/>
        <v>24.700000000000081</v>
      </c>
      <c r="G249">
        <f t="shared" si="44"/>
        <v>321.79873705179284</v>
      </c>
      <c r="H249">
        <f t="shared" si="52"/>
        <v>3.3693796243597012</v>
      </c>
      <c r="I249" s="4">
        <f t="shared" si="45"/>
        <v>9.0999999999999993E-6</v>
      </c>
      <c r="J249" s="5">
        <f t="shared" si="53"/>
        <v>7.2957446808510193E-7</v>
      </c>
      <c r="K249" s="5">
        <f t="shared" si="54"/>
        <v>6.6588042892531106E-4</v>
      </c>
      <c r="L249" s="5">
        <f t="shared" si="48"/>
        <v>1.2367370204387978E-9</v>
      </c>
      <c r="M249" s="6">
        <f t="shared" si="46"/>
        <v>7.6049115883570717E-6</v>
      </c>
      <c r="N249">
        <f t="shared" si="47"/>
        <v>2.3499999999999999E-4</v>
      </c>
      <c r="O249">
        <f t="shared" si="55"/>
        <v>0.33693796243597013</v>
      </c>
      <c r="P249">
        <f t="shared" si="49"/>
        <v>2.9216363594876791</v>
      </c>
      <c r="Q249">
        <f t="shared" si="50"/>
        <v>0.14765107289417093</v>
      </c>
      <c r="R249">
        <f t="shared" si="51"/>
        <v>0.14765107289417101</v>
      </c>
    </row>
    <row r="250" spans="6:18">
      <c r="F250">
        <f t="shared" si="56"/>
        <v>24.800000000000082</v>
      </c>
      <c r="G250">
        <f t="shared" si="44"/>
        <v>321.79873705179284</v>
      </c>
      <c r="H250">
        <f t="shared" si="52"/>
        <v>3.3693796243597012</v>
      </c>
      <c r="I250" s="4">
        <f t="shared" si="45"/>
        <v>9.0999999999999993E-6</v>
      </c>
      <c r="J250" s="5">
        <f t="shared" si="53"/>
        <v>7.2957446808510193E-7</v>
      </c>
      <c r="K250" s="5">
        <f t="shared" si="54"/>
        <v>6.6679042892531107E-4</v>
      </c>
      <c r="L250" s="5">
        <f t="shared" si="48"/>
        <v>1.2418143708175374E-9</v>
      </c>
      <c r="M250" s="6">
        <f t="shared" si="46"/>
        <v>7.6257117141513822E-6</v>
      </c>
      <c r="N250">
        <f t="shared" si="47"/>
        <v>2.3499999999999999E-4</v>
      </c>
      <c r="O250">
        <f t="shared" si="55"/>
        <v>0.33693796243597013</v>
      </c>
      <c r="P250">
        <f t="shared" si="49"/>
        <v>2.922154804172941</v>
      </c>
      <c r="Q250">
        <f t="shared" si="50"/>
        <v>0.14748010680708298</v>
      </c>
      <c r="R250">
        <f t="shared" si="51"/>
        <v>0.14748010680708307</v>
      </c>
    </row>
    <row r="251" spans="6:18">
      <c r="F251">
        <f t="shared" si="56"/>
        <v>24.900000000000084</v>
      </c>
      <c r="G251">
        <f t="shared" si="44"/>
        <v>321.79873705179284</v>
      </c>
      <c r="H251">
        <f t="shared" si="52"/>
        <v>3.3693796243597012</v>
      </c>
      <c r="I251" s="4">
        <f t="shared" si="45"/>
        <v>9.0999999999999993E-6</v>
      </c>
      <c r="J251" s="5">
        <f t="shared" si="53"/>
        <v>7.2957446808510193E-7</v>
      </c>
      <c r="K251" s="5">
        <f t="shared" si="54"/>
        <v>6.6770042892531109E-4</v>
      </c>
      <c r="L251" s="5">
        <f t="shared" si="48"/>
        <v>1.2469055987207443E-9</v>
      </c>
      <c r="M251" s="6">
        <f t="shared" si="46"/>
        <v>7.6465402462312562E-6</v>
      </c>
      <c r="N251">
        <f t="shared" si="47"/>
        <v>2.3499999999999999E-4</v>
      </c>
      <c r="O251">
        <f t="shared" si="55"/>
        <v>0.33693796243597013</v>
      </c>
      <c r="P251">
        <f t="shared" si="49"/>
        <v>2.9226704186756254</v>
      </c>
      <c r="Q251">
        <f t="shared" si="50"/>
        <v>0.14731007402156929</v>
      </c>
      <c r="R251">
        <f t="shared" si="51"/>
        <v>0.14731007402156937</v>
      </c>
    </row>
    <row r="252" spans="6:18">
      <c r="F252">
        <f t="shared" si="56"/>
        <v>25.000000000000085</v>
      </c>
      <c r="G252">
        <f t="shared" si="44"/>
        <v>321.79873705179284</v>
      </c>
      <c r="H252">
        <f t="shared" si="52"/>
        <v>3.3693796243597012</v>
      </c>
      <c r="I252" s="4">
        <f t="shared" si="45"/>
        <v>9.0999999999999993E-6</v>
      </c>
      <c r="J252" s="5">
        <f t="shared" si="53"/>
        <v>7.2957446808510193E-7</v>
      </c>
      <c r="K252" s="5">
        <f t="shared" si="54"/>
        <v>6.6861042892531111E-4</v>
      </c>
      <c r="L252" s="5">
        <f t="shared" si="48"/>
        <v>1.2520107230877223E-9</v>
      </c>
      <c r="M252" s="6">
        <f t="shared" si="46"/>
        <v>7.6673971845966843E-6</v>
      </c>
      <c r="N252">
        <f t="shared" si="47"/>
        <v>2.3499999999999999E-4</v>
      </c>
      <c r="O252">
        <f t="shared" si="55"/>
        <v>0.33693796243597013</v>
      </c>
      <c r="P252">
        <f t="shared" si="49"/>
        <v>2.9231832222818235</v>
      </c>
      <c r="Q252">
        <f t="shared" si="50"/>
        <v>0.14714096817770855</v>
      </c>
      <c r="R252">
        <f t="shared" si="51"/>
        <v>0.14714096817770864</v>
      </c>
    </row>
    <row r="253" spans="6:18">
      <c r="F253">
        <f t="shared" si="56"/>
        <v>25.100000000000087</v>
      </c>
      <c r="G253">
        <f t="shared" si="44"/>
        <v>321.79873705179284</v>
      </c>
      <c r="H253">
        <f t="shared" si="52"/>
        <v>3.3693796243597012</v>
      </c>
      <c r="I253" s="4">
        <f t="shared" si="45"/>
        <v>9.0999999999999993E-6</v>
      </c>
      <c r="J253" s="5">
        <f t="shared" si="53"/>
        <v>7.2957446808510193E-7</v>
      </c>
      <c r="K253" s="5">
        <f t="shared" si="54"/>
        <v>6.6952042892531112E-4</v>
      </c>
      <c r="L253" s="5">
        <f t="shared" si="48"/>
        <v>1.2571297628577776E-9</v>
      </c>
      <c r="M253" s="6">
        <f t="shared" si="46"/>
        <v>7.6882825292476777E-6</v>
      </c>
      <c r="N253">
        <f t="shared" si="47"/>
        <v>2.3499999999999999E-4</v>
      </c>
      <c r="O253">
        <f t="shared" si="55"/>
        <v>0.33693796243597013</v>
      </c>
      <c r="P253">
        <f t="shared" si="49"/>
        <v>2.9236932341201314</v>
      </c>
      <c r="Q253">
        <f t="shared" si="50"/>
        <v>0.14697278296751584</v>
      </c>
      <c r="R253">
        <f t="shared" si="51"/>
        <v>0.1469727829675159</v>
      </c>
    </row>
    <row r="254" spans="6:18">
      <c r="F254">
        <f t="shared" si="56"/>
        <v>25.200000000000088</v>
      </c>
      <c r="G254">
        <f t="shared" si="44"/>
        <v>321.79873705179284</v>
      </c>
      <c r="H254">
        <f t="shared" si="52"/>
        <v>3.3693796243597012</v>
      </c>
      <c r="I254" s="4">
        <f t="shared" si="45"/>
        <v>9.0999999999999993E-6</v>
      </c>
      <c r="J254" s="5">
        <f t="shared" si="53"/>
        <v>7.2957446808510193E-7</v>
      </c>
      <c r="K254" s="5">
        <f t="shared" si="54"/>
        <v>6.7043042892531114E-4</v>
      </c>
      <c r="L254" s="5">
        <f t="shared" si="48"/>
        <v>1.2622627369702144E-9</v>
      </c>
      <c r="M254" s="6">
        <f t="shared" si="46"/>
        <v>7.7091962801842295E-6</v>
      </c>
      <c r="N254">
        <f t="shared" si="47"/>
        <v>2.3499999999999999E-4</v>
      </c>
      <c r="O254">
        <f t="shared" si="55"/>
        <v>0.33693796243597013</v>
      </c>
      <c r="P254">
        <f t="shared" si="49"/>
        <v>2.9242004731631499</v>
      </c>
      <c r="Q254">
        <f t="shared" si="50"/>
        <v>0.14680551213444837</v>
      </c>
      <c r="R254">
        <f t="shared" si="51"/>
        <v>0.14680551213444842</v>
      </c>
    </row>
    <row r="255" spans="6:18">
      <c r="F255">
        <f t="shared" si="56"/>
        <v>25.30000000000009</v>
      </c>
      <c r="G255">
        <f t="shared" si="44"/>
        <v>321.79873705179284</v>
      </c>
      <c r="H255">
        <f t="shared" si="52"/>
        <v>3.3693796243597012</v>
      </c>
      <c r="I255" s="4">
        <f t="shared" si="45"/>
        <v>9.0999999999999993E-6</v>
      </c>
      <c r="J255" s="5">
        <f t="shared" si="53"/>
        <v>7.2957446808510193E-7</v>
      </c>
      <c r="K255" s="5">
        <f t="shared" si="54"/>
        <v>6.7134042892531116E-4</v>
      </c>
      <c r="L255" s="5">
        <f t="shared" si="48"/>
        <v>1.2674096643643375E-9</v>
      </c>
      <c r="M255" s="6">
        <f t="shared" si="46"/>
        <v>7.7301384374063415E-6</v>
      </c>
      <c r="N255">
        <f t="shared" si="47"/>
        <v>2.3499999999999999E-4</v>
      </c>
      <c r="O255">
        <f t="shared" si="55"/>
        <v>0.33693796243597013</v>
      </c>
      <c r="P255">
        <f t="shared" si="49"/>
        <v>2.9247049582289666</v>
      </c>
      <c r="Q255">
        <f t="shared" si="50"/>
        <v>0.14663914947291681</v>
      </c>
      <c r="R255">
        <f t="shared" si="51"/>
        <v>0.14663914947291687</v>
      </c>
    </row>
    <row r="256" spans="6:18">
      <c r="F256">
        <f t="shared" si="56"/>
        <v>25.400000000000091</v>
      </c>
      <c r="G256">
        <f t="shared" si="44"/>
        <v>321.79873705179284</v>
      </c>
      <c r="H256">
        <f t="shared" si="52"/>
        <v>3.3693796243597012</v>
      </c>
      <c r="I256" s="4">
        <f t="shared" si="45"/>
        <v>9.0999999999999993E-6</v>
      </c>
      <c r="J256" s="5">
        <f t="shared" si="53"/>
        <v>7.2957446808510193E-7</v>
      </c>
      <c r="K256" s="5">
        <f t="shared" si="54"/>
        <v>6.7225042892531117E-4</v>
      </c>
      <c r="L256" s="5">
        <f t="shared" si="48"/>
        <v>1.2725705639794523E-9</v>
      </c>
      <c r="M256" s="6">
        <f t="shared" si="46"/>
        <v>7.7511090009140136E-6</v>
      </c>
      <c r="N256">
        <f t="shared" si="47"/>
        <v>2.3499999999999999E-4</v>
      </c>
      <c r="O256">
        <f t="shared" si="55"/>
        <v>0.33693796243597013</v>
      </c>
      <c r="P256">
        <f t="shared" si="49"/>
        <v>2.9252067079826225</v>
      </c>
      <c r="Q256">
        <f t="shared" si="50"/>
        <v>0.14647368882780179</v>
      </c>
      <c r="R256">
        <f t="shared" si="51"/>
        <v>0.14647368882780185</v>
      </c>
    </row>
    <row r="257" spans="6:18">
      <c r="F257">
        <f t="shared" si="56"/>
        <v>25.500000000000092</v>
      </c>
      <c r="G257">
        <f t="shared" si="44"/>
        <v>321.79873705179284</v>
      </c>
      <c r="H257">
        <f t="shared" si="52"/>
        <v>3.3693796243597012</v>
      </c>
      <c r="I257" s="4">
        <f t="shared" si="45"/>
        <v>9.0999999999999993E-6</v>
      </c>
      <c r="J257" s="5">
        <f t="shared" si="53"/>
        <v>7.2957446808510193E-7</v>
      </c>
      <c r="K257" s="5">
        <f t="shared" si="54"/>
        <v>6.7316042892531119E-4</v>
      </c>
      <c r="L257" s="5">
        <f t="shared" si="48"/>
        <v>1.2777454547548636E-9</v>
      </c>
      <c r="M257" s="6">
        <f t="shared" si="46"/>
        <v>7.7721079707072441E-6</v>
      </c>
      <c r="N257">
        <f t="shared" si="47"/>
        <v>2.3499999999999999E-4</v>
      </c>
      <c r="O257">
        <f t="shared" si="55"/>
        <v>0.33693796243597013</v>
      </c>
      <c r="P257">
        <f t="shared" si="49"/>
        <v>2.92570574093756</v>
      </c>
      <c r="Q257">
        <f t="shared" si="50"/>
        <v>0.14630912409397565</v>
      </c>
      <c r="R257">
        <f t="shared" si="51"/>
        <v>0.1463091240939757</v>
      </c>
    </row>
    <row r="258" spans="6:18">
      <c r="F258">
        <f t="shared" si="56"/>
        <v>25.600000000000094</v>
      </c>
      <c r="G258">
        <f t="shared" ref="G258:G321" si="57">Tc+R_*F258</f>
        <v>321.79873705179284</v>
      </c>
      <c r="H258">
        <f t="shared" si="52"/>
        <v>3.3693796243597012</v>
      </c>
      <c r="I258" s="4">
        <f t="shared" ref="I258:I321" si="58">we</f>
        <v>9.0999999999999993E-6</v>
      </c>
      <c r="J258" s="5">
        <f t="shared" si="53"/>
        <v>7.2957446808510193E-7</v>
      </c>
      <c r="K258" s="5">
        <f t="shared" si="54"/>
        <v>6.7407042892531121E-4</v>
      </c>
      <c r="L258" s="5">
        <f t="shared" si="48"/>
        <v>1.2829343556298762E-9</v>
      </c>
      <c r="M258" s="6">
        <f t="shared" ref="M258:M321" si="59">f2_*f3_/f1_/K258*L258</f>
        <v>7.7931353467860365E-6</v>
      </c>
      <c r="N258">
        <f t="shared" ref="N258:N321" si="60">del_dl</f>
        <v>2.3499999999999999E-4</v>
      </c>
      <c r="O258">
        <f t="shared" si="55"/>
        <v>0.33693796243597013</v>
      </c>
      <c r="P258">
        <f t="shared" si="49"/>
        <v>2.9262020754570615</v>
      </c>
      <c r="Q258">
        <f t="shared" si="50"/>
        <v>0.14614544921582934</v>
      </c>
      <c r="R258">
        <f t="shared" si="51"/>
        <v>0.14614544921582939</v>
      </c>
    </row>
    <row r="259" spans="6:18">
      <c r="F259">
        <f t="shared" si="56"/>
        <v>25.700000000000095</v>
      </c>
      <c r="G259">
        <f t="shared" si="57"/>
        <v>321.79873705179284</v>
      </c>
      <c r="H259">
        <f t="shared" si="52"/>
        <v>3.3693796243597012</v>
      </c>
      <c r="I259" s="4">
        <f t="shared" si="58"/>
        <v>9.0999999999999993E-6</v>
      </c>
      <c r="J259" s="5">
        <f t="shared" si="53"/>
        <v>7.2957446808510193E-7</v>
      </c>
      <c r="K259" s="5">
        <f t="shared" si="54"/>
        <v>6.7498042892531122E-4</v>
      </c>
      <c r="L259" s="5">
        <f t="shared" ref="L259:L322" si="61">K259^3*4/3*PI()</f>
        <v>1.288137285543795E-9</v>
      </c>
      <c r="M259" s="6">
        <f t="shared" si="59"/>
        <v>7.8141911291503873E-6</v>
      </c>
      <c r="N259">
        <f t="shared" si="60"/>
        <v>2.3499999999999999E-4</v>
      </c>
      <c r="O259">
        <f t="shared" si="55"/>
        <v>0.33693796243597013</v>
      </c>
      <c r="P259">
        <f t="shared" ref="P259:P322" si="62">R259*O259+(1-R259)*H259</f>
        <v>2.9266957297556631</v>
      </c>
      <c r="Q259">
        <f t="shared" ref="Q259:Q322" si="63">Q258+pl/ps*Dl/N258*((Tc-Tf)/ml-Co)/H258/(1-kpart)*M258*dt/L258-Q258*3/K258*we*dt</f>
        <v>0.14598265818680456</v>
      </c>
      <c r="R259">
        <f t="shared" ref="R259:R322" si="64">esidtGeral(R258,K258,MAX(I258,J258),pl,ps,kpart,H258,(H259-H258)/dt,M258,L258,Dl,N258,Co,dt)</f>
        <v>0.14598265818680461</v>
      </c>
    </row>
    <row r="260" spans="6:18">
      <c r="F260">
        <f t="shared" si="56"/>
        <v>25.800000000000097</v>
      </c>
      <c r="G260">
        <f t="shared" si="57"/>
        <v>321.79873705179284</v>
      </c>
      <c r="H260">
        <f t="shared" si="52"/>
        <v>3.3693796243597012</v>
      </c>
      <c r="I260" s="4">
        <f t="shared" si="58"/>
        <v>9.0999999999999993E-6</v>
      </c>
      <c r="J260" s="5">
        <f t="shared" si="53"/>
        <v>7.2957446808510193E-7</v>
      </c>
      <c r="K260" s="5">
        <f t="shared" si="54"/>
        <v>6.7589042892531124E-4</v>
      </c>
      <c r="L260" s="5">
        <f t="shared" si="61"/>
        <v>1.2933542634359255E-9</v>
      </c>
      <c r="M260" s="6">
        <f t="shared" si="59"/>
        <v>7.8352753178002999E-6</v>
      </c>
      <c r="N260">
        <f t="shared" si="60"/>
        <v>2.3499999999999999E-4</v>
      </c>
      <c r="O260">
        <f t="shared" si="55"/>
        <v>0.33693796243597013</v>
      </c>
      <c r="P260">
        <f t="shared" si="62"/>
        <v>2.9271867219005645</v>
      </c>
      <c r="Q260">
        <f t="shared" si="63"/>
        <v>0.14582074504893078</v>
      </c>
      <c r="R260">
        <f t="shared" si="64"/>
        <v>0.14582074504893083</v>
      </c>
    </row>
    <row r="261" spans="6:18">
      <c r="F261">
        <f t="shared" si="56"/>
        <v>25.900000000000098</v>
      </c>
      <c r="G261">
        <f t="shared" si="57"/>
        <v>321.79873705179284</v>
      </c>
      <c r="H261">
        <f t="shared" si="52"/>
        <v>3.3693796243597012</v>
      </c>
      <c r="I261" s="4">
        <f t="shared" si="58"/>
        <v>9.0999999999999993E-6</v>
      </c>
      <c r="J261" s="5">
        <f t="shared" si="53"/>
        <v>7.2957446808510193E-7</v>
      </c>
      <c r="K261" s="5">
        <f t="shared" si="54"/>
        <v>6.7680042892531126E-4</v>
      </c>
      <c r="L261" s="5">
        <f t="shared" si="61"/>
        <v>1.2985853082455718E-9</v>
      </c>
      <c r="M261" s="6">
        <f t="shared" si="59"/>
        <v>7.856387912735771E-6</v>
      </c>
      <c r="N261">
        <f t="shared" si="60"/>
        <v>2.3499999999999999E-4</v>
      </c>
      <c r="O261">
        <f t="shared" si="55"/>
        <v>0.33693796243597013</v>
      </c>
      <c r="P261">
        <f t="shared" si="62"/>
        <v>2.9276750698130121</v>
      </c>
      <c r="Q261">
        <f t="shared" si="63"/>
        <v>0.14565970389236735</v>
      </c>
      <c r="R261">
        <f t="shared" si="64"/>
        <v>0.1456597038923674</v>
      </c>
    </row>
    <row r="262" spans="6:18">
      <c r="F262">
        <f t="shared" si="56"/>
        <v>26.000000000000099</v>
      </c>
      <c r="G262">
        <f t="shared" si="57"/>
        <v>321.79873705179284</v>
      </c>
      <c r="H262">
        <f t="shared" si="52"/>
        <v>3.3693796243597012</v>
      </c>
      <c r="I262" s="4">
        <f t="shared" si="58"/>
        <v>9.0999999999999993E-6</v>
      </c>
      <c r="J262" s="5">
        <f t="shared" si="53"/>
        <v>7.2957446808510193E-7</v>
      </c>
      <c r="K262" s="5">
        <f t="shared" si="54"/>
        <v>6.7771042892531127E-4</v>
      </c>
      <c r="L262" s="5">
        <f t="shared" si="61"/>
        <v>1.3038304389120397E-9</v>
      </c>
      <c r="M262" s="6">
        <f t="shared" si="59"/>
        <v>7.8775289139568039E-6</v>
      </c>
      <c r="N262">
        <f t="shared" si="60"/>
        <v>2.3499999999999999E-4</v>
      </c>
      <c r="O262">
        <f t="shared" si="55"/>
        <v>0.33693796243597013</v>
      </c>
      <c r="P262">
        <f t="shared" si="62"/>
        <v>2.9281607912696748</v>
      </c>
      <c r="Q262">
        <f t="shared" si="63"/>
        <v>0.14549952885495046</v>
      </c>
      <c r="R262">
        <f t="shared" si="64"/>
        <v>0.14549952885495052</v>
      </c>
    </row>
    <row r="263" spans="6:18">
      <c r="F263">
        <f t="shared" si="56"/>
        <v>26.100000000000101</v>
      </c>
      <c r="G263">
        <f t="shared" si="57"/>
        <v>321.79873705179284</v>
      </c>
      <c r="H263">
        <f t="shared" si="52"/>
        <v>3.3693796243597012</v>
      </c>
      <c r="I263" s="4">
        <f t="shared" si="58"/>
        <v>9.0999999999999993E-6</v>
      </c>
      <c r="J263" s="5">
        <f t="shared" si="53"/>
        <v>7.2957446808510193E-7</v>
      </c>
      <c r="K263" s="5">
        <f t="shared" si="54"/>
        <v>6.7862042892531129E-4</v>
      </c>
      <c r="L263" s="5">
        <f t="shared" si="61"/>
        <v>1.3090896743746332E-9</v>
      </c>
      <c r="M263" s="6">
        <f t="shared" si="59"/>
        <v>7.8986983214633969E-6</v>
      </c>
      <c r="N263">
        <f t="shared" si="60"/>
        <v>2.3499999999999999E-4</v>
      </c>
      <c r="O263">
        <f t="shared" si="55"/>
        <v>0.33693796243597013</v>
      </c>
      <c r="P263">
        <f t="shared" si="62"/>
        <v>2.9286439039040055</v>
      </c>
      <c r="Q263">
        <f t="shared" si="63"/>
        <v>0.14534021412174511</v>
      </c>
      <c r="R263">
        <f t="shared" si="64"/>
        <v>0.14534021412174516</v>
      </c>
    </row>
    <row r="264" spans="6:18">
      <c r="F264">
        <f t="shared" si="56"/>
        <v>26.200000000000102</v>
      </c>
      <c r="G264">
        <f t="shared" si="57"/>
        <v>321.79873705179284</v>
      </c>
      <c r="H264">
        <f t="shared" si="52"/>
        <v>3.3693796243597012</v>
      </c>
      <c r="I264" s="4">
        <f t="shared" si="58"/>
        <v>9.0999999999999993E-6</v>
      </c>
      <c r="J264" s="5">
        <f t="shared" si="53"/>
        <v>7.2957446808510193E-7</v>
      </c>
      <c r="K264" s="5">
        <f t="shared" si="54"/>
        <v>6.7953042892531131E-4</v>
      </c>
      <c r="L264" s="5">
        <f t="shared" si="61"/>
        <v>1.3143630335726578E-9</v>
      </c>
      <c r="M264" s="6">
        <f t="shared" si="59"/>
        <v>7.9198961352555467E-6</v>
      </c>
      <c r="N264">
        <f t="shared" si="60"/>
        <v>2.3499999999999999E-4</v>
      </c>
      <c r="O264">
        <f t="shared" si="55"/>
        <v>0.33693796243597013</v>
      </c>
      <c r="P264">
        <f t="shared" si="62"/>
        <v>2.9291244252075797</v>
      </c>
      <c r="Q264">
        <f t="shared" si="63"/>
        <v>0.14518175392460167</v>
      </c>
      <c r="R264">
        <f t="shared" si="64"/>
        <v>0.14518175392460173</v>
      </c>
    </row>
    <row r="265" spans="6:18">
      <c r="F265">
        <f t="shared" si="56"/>
        <v>26.300000000000104</v>
      </c>
      <c r="G265">
        <f t="shared" si="57"/>
        <v>321.79873705179284</v>
      </c>
      <c r="H265">
        <f t="shared" si="52"/>
        <v>3.3693796243597012</v>
      </c>
      <c r="I265" s="4">
        <f t="shared" si="58"/>
        <v>9.0999999999999993E-6</v>
      </c>
      <c r="J265" s="5">
        <f t="shared" si="53"/>
        <v>7.2957446808510193E-7</v>
      </c>
      <c r="K265" s="5">
        <f t="shared" si="54"/>
        <v>6.8044042892531132E-4</v>
      </c>
      <c r="L265" s="5">
        <f t="shared" si="61"/>
        <v>1.3196505354454189E-9</v>
      </c>
      <c r="M265" s="6">
        <f t="shared" si="59"/>
        <v>7.94112235533326E-6</v>
      </c>
      <c r="N265">
        <f t="shared" si="60"/>
        <v>2.3499999999999999E-4</v>
      </c>
      <c r="O265">
        <f t="shared" si="55"/>
        <v>0.33693796243597013</v>
      </c>
      <c r="P265">
        <f t="shared" si="62"/>
        <v>2.9296023725314315</v>
      </c>
      <c r="Q265">
        <f t="shared" si="63"/>
        <v>0.14502414254171739</v>
      </c>
      <c r="R265">
        <f t="shared" si="64"/>
        <v>0.14502414254171744</v>
      </c>
    </row>
    <row r="266" spans="6:18">
      <c r="F266">
        <f t="shared" si="56"/>
        <v>26.400000000000105</v>
      </c>
      <c r="G266">
        <f t="shared" si="57"/>
        <v>321.79873705179284</v>
      </c>
      <c r="H266">
        <f t="shared" si="52"/>
        <v>3.3693796243597012</v>
      </c>
      <c r="I266" s="4">
        <f t="shared" si="58"/>
        <v>9.0999999999999993E-6</v>
      </c>
      <c r="J266" s="5">
        <f t="shared" si="53"/>
        <v>7.2957446808510193E-7</v>
      </c>
      <c r="K266" s="5">
        <f t="shared" si="54"/>
        <v>6.8135042892531134E-4</v>
      </c>
      <c r="L266" s="5">
        <f t="shared" si="61"/>
        <v>1.3249521989322206E-9</v>
      </c>
      <c r="M266" s="6">
        <f t="shared" si="59"/>
        <v>7.9623769816965334E-6</v>
      </c>
      <c r="N266">
        <f t="shared" si="60"/>
        <v>2.3499999999999999E-4</v>
      </c>
      <c r="O266">
        <f t="shared" si="55"/>
        <v>0.33693796243597013</v>
      </c>
      <c r="P266">
        <f t="shared" si="62"/>
        <v>2.9300777630873651</v>
      </c>
      <c r="Q266">
        <f t="shared" si="63"/>
        <v>0.14486737429720248</v>
      </c>
      <c r="R266">
        <f t="shared" si="64"/>
        <v>0.14486737429720253</v>
      </c>
    </row>
    <row r="267" spans="6:18">
      <c r="F267">
        <f t="shared" si="56"/>
        <v>26.500000000000107</v>
      </c>
      <c r="G267">
        <f t="shared" si="57"/>
        <v>321.79873705179284</v>
      </c>
      <c r="H267">
        <f t="shared" si="52"/>
        <v>3.3693796243597012</v>
      </c>
      <c r="I267" s="4">
        <f t="shared" si="58"/>
        <v>9.0999999999999993E-6</v>
      </c>
      <c r="J267" s="5">
        <f t="shared" si="53"/>
        <v>7.2957446808510193E-7</v>
      </c>
      <c r="K267" s="5">
        <f t="shared" si="54"/>
        <v>6.8226042892531136E-4</v>
      </c>
      <c r="L267" s="5">
        <f t="shared" si="61"/>
        <v>1.330268042972368E-9</v>
      </c>
      <c r="M267" s="6">
        <f t="shared" si="59"/>
        <v>7.9836600143453653E-6</v>
      </c>
      <c r="N267">
        <f t="shared" si="60"/>
        <v>2.3499999999999999E-4</v>
      </c>
      <c r="O267">
        <f t="shared" si="55"/>
        <v>0.33693796243597013</v>
      </c>
      <c r="P267">
        <f t="shared" si="62"/>
        <v>2.9305506139492588</v>
      </c>
      <c r="Q267">
        <f t="shared" si="63"/>
        <v>0.14471144356065088</v>
      </c>
      <c r="R267">
        <f t="shared" si="64"/>
        <v>0.14471144356065094</v>
      </c>
    </row>
    <row r="268" spans="6:18">
      <c r="F268">
        <f t="shared" si="56"/>
        <v>26.600000000000108</v>
      </c>
      <c r="G268">
        <f t="shared" si="57"/>
        <v>321.79873705179284</v>
      </c>
      <c r="H268">
        <f t="shared" si="52"/>
        <v>3.3693796243597012</v>
      </c>
      <c r="I268" s="4">
        <f t="shared" si="58"/>
        <v>9.0999999999999993E-6</v>
      </c>
      <c r="J268" s="5">
        <f t="shared" si="53"/>
        <v>7.2957446808510193E-7</v>
      </c>
      <c r="K268" s="5">
        <f t="shared" si="54"/>
        <v>6.8317042892531137E-4</v>
      </c>
      <c r="L268" s="5">
        <f t="shared" si="61"/>
        <v>1.3355980865051665E-9</v>
      </c>
      <c r="M268" s="6">
        <f t="shared" si="59"/>
        <v>8.0049714532797573E-6</v>
      </c>
      <c r="N268">
        <f t="shared" si="60"/>
        <v>2.3499999999999999E-4</v>
      </c>
      <c r="O268">
        <f t="shared" si="55"/>
        <v>0.33693796243597013</v>
      </c>
      <c r="P268">
        <f t="shared" si="62"/>
        <v>2.9310209420543507</v>
      </c>
      <c r="Q268">
        <f t="shared" si="63"/>
        <v>0.14455634474671561</v>
      </c>
      <c r="R268">
        <f t="shared" si="64"/>
        <v>0.14455634474671566</v>
      </c>
    </row>
    <row r="269" spans="6:18">
      <c r="F269">
        <f t="shared" si="56"/>
        <v>26.700000000000109</v>
      </c>
      <c r="G269">
        <f t="shared" si="57"/>
        <v>321.79873705179284</v>
      </c>
      <c r="H269">
        <f t="shared" si="52"/>
        <v>3.3693796243597012</v>
      </c>
      <c r="I269" s="4">
        <f t="shared" si="58"/>
        <v>9.0999999999999993E-6</v>
      </c>
      <c r="J269" s="5">
        <f t="shared" si="53"/>
        <v>7.2957446808510193E-7</v>
      </c>
      <c r="K269" s="5">
        <f t="shared" si="54"/>
        <v>6.8408042892531139E-4</v>
      </c>
      <c r="L269" s="5">
        <f t="shared" si="61"/>
        <v>1.3409423484699202E-9</v>
      </c>
      <c r="M269" s="6">
        <f t="shared" si="59"/>
        <v>8.0263112984997078E-6</v>
      </c>
      <c r="N269">
        <f t="shared" si="60"/>
        <v>2.3499999999999999E-4</v>
      </c>
      <c r="O269">
        <f t="shared" si="55"/>
        <v>0.33693796243597013</v>
      </c>
      <c r="P269">
        <f t="shared" si="62"/>
        <v>2.931488764204516</v>
      </c>
      <c r="Q269">
        <f t="shared" si="63"/>
        <v>0.1444020723146886</v>
      </c>
      <c r="R269">
        <f t="shared" si="64"/>
        <v>0.14440207231468866</v>
      </c>
    </row>
    <row r="270" spans="6:18">
      <c r="F270">
        <f t="shared" si="56"/>
        <v>26.800000000000111</v>
      </c>
      <c r="G270">
        <f t="shared" si="57"/>
        <v>321.79873705179284</v>
      </c>
      <c r="H270">
        <f t="shared" si="52"/>
        <v>3.3693796243597012</v>
      </c>
      <c r="I270" s="4">
        <f t="shared" si="58"/>
        <v>9.0999999999999993E-6</v>
      </c>
      <c r="J270" s="5">
        <f t="shared" si="53"/>
        <v>7.2957446808510193E-7</v>
      </c>
      <c r="K270" s="5">
        <f t="shared" si="54"/>
        <v>6.8499042892531141E-4</v>
      </c>
      <c r="L270" s="5">
        <f t="shared" si="61"/>
        <v>1.3463008478059351E-9</v>
      </c>
      <c r="M270" s="6">
        <f t="shared" si="59"/>
        <v>8.0476795500052217E-6</v>
      </c>
      <c r="N270">
        <f t="shared" si="60"/>
        <v>2.3499999999999999E-4</v>
      </c>
      <c r="O270">
        <f t="shared" si="55"/>
        <v>0.33693796243597013</v>
      </c>
      <c r="P270">
        <f t="shared" si="62"/>
        <v>2.9319540970675235</v>
      </c>
      <c r="Q270">
        <f t="shared" si="63"/>
        <v>0.14424862076808503</v>
      </c>
      <c r="R270">
        <f t="shared" si="64"/>
        <v>0.14424862076808512</v>
      </c>
    </row>
    <row r="271" spans="6:18">
      <c r="F271">
        <f t="shared" si="56"/>
        <v>26.900000000000112</v>
      </c>
      <c r="G271">
        <f t="shared" si="57"/>
        <v>321.79873705179284</v>
      </c>
      <c r="H271">
        <f t="shared" si="52"/>
        <v>3.3693796243597012</v>
      </c>
      <c r="I271" s="4">
        <f t="shared" si="58"/>
        <v>9.0999999999999993E-6</v>
      </c>
      <c r="J271" s="5">
        <f t="shared" si="53"/>
        <v>7.2957446808510193E-7</v>
      </c>
      <c r="K271" s="5">
        <f t="shared" si="54"/>
        <v>6.8590042892531142E-4</v>
      </c>
      <c r="L271" s="5">
        <f t="shared" si="61"/>
        <v>1.3516736034525157E-9</v>
      </c>
      <c r="M271" s="6">
        <f t="shared" si="59"/>
        <v>8.0690762077962941E-6</v>
      </c>
      <c r="N271">
        <f t="shared" si="60"/>
        <v>2.3499999999999999E-4</v>
      </c>
      <c r="O271">
        <f t="shared" si="55"/>
        <v>0.33693796243597013</v>
      </c>
      <c r="P271">
        <f t="shared" si="62"/>
        <v>2.9324169571782845</v>
      </c>
      <c r="Q271">
        <f t="shared" si="63"/>
        <v>0.14409598465423215</v>
      </c>
      <c r="R271">
        <f t="shared" si="64"/>
        <v>0.14409598465423223</v>
      </c>
    </row>
    <row r="272" spans="6:18">
      <c r="F272">
        <f t="shared" si="56"/>
        <v>27.000000000000114</v>
      </c>
      <c r="G272">
        <f t="shared" si="57"/>
        <v>321.79873705179284</v>
      </c>
      <c r="H272">
        <f t="shared" si="52"/>
        <v>3.3693796243597012</v>
      </c>
      <c r="I272" s="4">
        <f t="shared" si="58"/>
        <v>9.0999999999999993E-6</v>
      </c>
      <c r="J272" s="5">
        <f t="shared" si="53"/>
        <v>7.2957446808510193E-7</v>
      </c>
      <c r="K272" s="5">
        <f t="shared" si="54"/>
        <v>6.8681042892531144E-4</v>
      </c>
      <c r="L272" s="5">
        <f t="shared" si="61"/>
        <v>1.3570606343489664E-9</v>
      </c>
      <c r="M272" s="6">
        <f t="shared" si="59"/>
        <v>8.090501271872925E-6</v>
      </c>
      <c r="N272">
        <f t="shared" si="60"/>
        <v>2.3499999999999999E-4</v>
      </c>
      <c r="O272">
        <f t="shared" si="55"/>
        <v>0.33693796243597013</v>
      </c>
      <c r="P272">
        <f t="shared" si="62"/>
        <v>2.9328773609400898</v>
      </c>
      <c r="Q272">
        <f t="shared" si="63"/>
        <v>0.14394415856386225</v>
      </c>
      <c r="R272">
        <f t="shared" si="64"/>
        <v>0.14394415856386233</v>
      </c>
    </row>
    <row r="273" spans="6:18">
      <c r="F273">
        <f t="shared" si="56"/>
        <v>27.100000000000115</v>
      </c>
      <c r="G273">
        <f t="shared" si="57"/>
        <v>321.79873705179284</v>
      </c>
      <c r="H273">
        <f t="shared" si="52"/>
        <v>3.3693796243597012</v>
      </c>
      <c r="I273" s="4">
        <f t="shared" si="58"/>
        <v>9.0999999999999993E-6</v>
      </c>
      <c r="J273" s="5">
        <f t="shared" si="53"/>
        <v>7.2957446808510193E-7</v>
      </c>
      <c r="K273" s="5">
        <f t="shared" si="54"/>
        <v>6.8772042892531146E-4</v>
      </c>
      <c r="L273" s="5">
        <f t="shared" si="61"/>
        <v>1.362461959434593E-9</v>
      </c>
      <c r="M273" s="6">
        <f t="shared" si="59"/>
        <v>8.1119547422351177E-6</v>
      </c>
      <c r="N273">
        <f t="shared" si="60"/>
        <v>2.3499999999999999E-4</v>
      </c>
      <c r="O273">
        <f t="shared" si="55"/>
        <v>0.33693796243597013</v>
      </c>
      <c r="P273">
        <f t="shared" si="62"/>
        <v>2.9333353246258231</v>
      </c>
      <c r="Q273">
        <f t="shared" si="63"/>
        <v>0.14379313713071024</v>
      </c>
      <c r="R273">
        <f t="shared" si="64"/>
        <v>0.14379313713071032</v>
      </c>
    </row>
    <row r="274" spans="6:18">
      <c r="F274">
        <f t="shared" si="56"/>
        <v>27.200000000000117</v>
      </c>
      <c r="G274">
        <f t="shared" si="57"/>
        <v>321.79873705179284</v>
      </c>
      <c r="H274">
        <f t="shared" si="52"/>
        <v>3.3693796243597012</v>
      </c>
      <c r="I274" s="4">
        <f t="shared" si="58"/>
        <v>9.0999999999999993E-6</v>
      </c>
      <c r="J274" s="5">
        <f t="shared" si="53"/>
        <v>7.2957446808510193E-7</v>
      </c>
      <c r="K274" s="5">
        <f t="shared" si="54"/>
        <v>6.8863042892531147E-4</v>
      </c>
      <c r="L274" s="5">
        <f t="shared" si="61"/>
        <v>1.3678775976486999E-9</v>
      </c>
      <c r="M274" s="6">
        <f t="shared" si="59"/>
        <v>8.1334366188828722E-6</v>
      </c>
      <c r="N274">
        <f t="shared" si="60"/>
        <v>2.3499999999999999E-4</v>
      </c>
      <c r="O274">
        <f t="shared" si="55"/>
        <v>0.33693796243597013</v>
      </c>
      <c r="P274">
        <f t="shared" si="62"/>
        <v>2.9337908643791768</v>
      </c>
      <c r="Q274">
        <f t="shared" si="63"/>
        <v>0.14364291503111523</v>
      </c>
      <c r="R274">
        <f t="shared" si="64"/>
        <v>0.14364291503111529</v>
      </c>
    </row>
    <row r="275" spans="6:18">
      <c r="F275">
        <f t="shared" si="56"/>
        <v>27.300000000000118</v>
      </c>
      <c r="G275">
        <f t="shared" si="57"/>
        <v>321.79873705179284</v>
      </c>
      <c r="H275">
        <f t="shared" ref="H275:H338" si="65">(G275-Tf)/ml</f>
        <v>3.3693796243597012</v>
      </c>
      <c r="I275" s="4">
        <f t="shared" si="58"/>
        <v>9.0999999999999993E-6</v>
      </c>
      <c r="J275" s="5">
        <f t="shared" ref="J275:J338" si="66">Glob(H275,N275,Dl,Co,kpart)</f>
        <v>7.2957446808510193E-7</v>
      </c>
      <c r="K275" s="5">
        <f t="shared" ref="K275:K338" si="67">I274*dt+K274</f>
        <v>6.8954042892531149E-4</v>
      </c>
      <c r="L275" s="5">
        <f t="shared" si="61"/>
        <v>1.3733075679305922E-9</v>
      </c>
      <c r="M275" s="6">
        <f t="shared" si="59"/>
        <v>8.1549469018161834E-6</v>
      </c>
      <c r="N275">
        <f t="shared" si="60"/>
        <v>2.3499999999999999E-4</v>
      </c>
      <c r="O275">
        <f t="shared" ref="O275:O338" si="68">O274+(kpart*H274-O274)/L274/R274*(L274*(R275-R274)+R274*MAX(I274,J274)*M274*dt)</f>
        <v>0.33693796243597013</v>
      </c>
      <c r="P275">
        <f t="shared" si="62"/>
        <v>2.9342439962158413</v>
      </c>
      <c r="Q275">
        <f t="shared" si="63"/>
        <v>0.14349348698362646</v>
      </c>
      <c r="R275">
        <f t="shared" si="64"/>
        <v>0.14349348698362652</v>
      </c>
    </row>
    <row r="276" spans="6:18">
      <c r="F276">
        <f t="shared" si="56"/>
        <v>27.400000000000119</v>
      </c>
      <c r="G276">
        <f t="shared" si="57"/>
        <v>321.79873705179284</v>
      </c>
      <c r="H276">
        <f t="shared" si="65"/>
        <v>3.3693796243597012</v>
      </c>
      <c r="I276" s="4">
        <f t="shared" si="58"/>
        <v>9.0999999999999993E-6</v>
      </c>
      <c r="J276" s="5">
        <f t="shared" si="66"/>
        <v>7.2957446808510193E-7</v>
      </c>
      <c r="K276" s="5">
        <f t="shared" si="67"/>
        <v>6.9045042892531151E-4</v>
      </c>
      <c r="L276" s="5">
        <f t="shared" si="61"/>
        <v>1.3787518892195749E-9</v>
      </c>
      <c r="M276" s="6">
        <f t="shared" si="59"/>
        <v>8.1764855910350565E-6</v>
      </c>
      <c r="N276">
        <f t="shared" si="60"/>
        <v>2.3499999999999999E-4</v>
      </c>
      <c r="O276">
        <f t="shared" si="68"/>
        <v>0.33693796243597013</v>
      </c>
      <c r="P276">
        <f t="shared" si="62"/>
        <v>2.9346947360246918</v>
      </c>
      <c r="Q276">
        <f t="shared" si="63"/>
        <v>0.14334484774861345</v>
      </c>
      <c r="R276">
        <f t="shared" si="64"/>
        <v>0.1433448477486135</v>
      </c>
    </row>
    <row r="277" spans="6:18">
      <c r="F277">
        <f t="shared" si="56"/>
        <v>27.500000000000121</v>
      </c>
      <c r="G277">
        <f t="shared" si="57"/>
        <v>321.79873705179284</v>
      </c>
      <c r="H277">
        <f t="shared" si="65"/>
        <v>3.3693796243597012</v>
      </c>
      <c r="I277" s="4">
        <f t="shared" si="58"/>
        <v>9.0999999999999993E-6</v>
      </c>
      <c r="J277" s="5">
        <f t="shared" si="66"/>
        <v>7.2957446808510193E-7</v>
      </c>
      <c r="K277" s="5">
        <f t="shared" si="67"/>
        <v>6.9136042892531152E-4</v>
      </c>
      <c r="L277" s="5">
        <f t="shared" si="61"/>
        <v>1.3842105804549527E-9</v>
      </c>
      <c r="M277" s="6">
        <f t="shared" si="59"/>
        <v>8.198052686539488E-6</v>
      </c>
      <c r="N277">
        <f t="shared" si="60"/>
        <v>2.3499999999999999E-4</v>
      </c>
      <c r="O277">
        <f t="shared" si="68"/>
        <v>0.33693796243597013</v>
      </c>
      <c r="P277">
        <f t="shared" si="62"/>
        <v>2.9351430995689531</v>
      </c>
      <c r="Q277">
        <f t="shared" si="63"/>
        <v>0.14319699212787998</v>
      </c>
      <c r="R277">
        <f t="shared" si="64"/>
        <v>0.14319699212788006</v>
      </c>
    </row>
    <row r="278" spans="6:18">
      <c r="F278">
        <f t="shared" si="56"/>
        <v>27.600000000000122</v>
      </c>
      <c r="G278">
        <f t="shared" si="57"/>
        <v>321.79873705179284</v>
      </c>
      <c r="H278">
        <f t="shared" si="65"/>
        <v>3.3693796243597012</v>
      </c>
      <c r="I278" s="4">
        <f t="shared" si="58"/>
        <v>9.0999999999999993E-6</v>
      </c>
      <c r="J278" s="5">
        <f t="shared" si="66"/>
        <v>7.2957446808510193E-7</v>
      </c>
      <c r="K278" s="5">
        <f t="shared" si="67"/>
        <v>6.9227042892531154E-4</v>
      </c>
      <c r="L278" s="5">
        <f t="shared" si="61"/>
        <v>1.3896836605760309E-9</v>
      </c>
      <c r="M278" s="6">
        <f t="shared" si="59"/>
        <v>8.2196481883294813E-6</v>
      </c>
      <c r="N278">
        <f t="shared" si="60"/>
        <v>2.3499999999999999E-4</v>
      </c>
      <c r="O278">
        <f t="shared" si="68"/>
        <v>0.33693796243597013</v>
      </c>
      <c r="P278">
        <f t="shared" si="62"/>
        <v>2.9355891024873633</v>
      </c>
      <c r="Q278">
        <f t="shared" si="63"/>
        <v>0.14304991496428257</v>
      </c>
      <c r="R278">
        <f t="shared" si="64"/>
        <v>0.14304991496428265</v>
      </c>
    </row>
    <row r="279" spans="6:18">
      <c r="F279">
        <f t="shared" si="56"/>
        <v>27.700000000000124</v>
      </c>
      <c r="G279">
        <f t="shared" si="57"/>
        <v>321.79873705179284</v>
      </c>
      <c r="H279">
        <f t="shared" si="65"/>
        <v>3.3693796243597012</v>
      </c>
      <c r="I279" s="4">
        <f t="shared" si="58"/>
        <v>9.0999999999999993E-6</v>
      </c>
      <c r="J279" s="5">
        <f t="shared" si="66"/>
        <v>7.2957446808510193E-7</v>
      </c>
      <c r="K279" s="5">
        <f t="shared" si="67"/>
        <v>6.9318042892531156E-4</v>
      </c>
      <c r="L279" s="5">
        <f t="shared" si="61"/>
        <v>1.395171148522114E-9</v>
      </c>
      <c r="M279" s="6">
        <f t="shared" si="59"/>
        <v>8.2412720964050331E-6</v>
      </c>
      <c r="N279">
        <f t="shared" si="60"/>
        <v>2.3499999999999999E-4</v>
      </c>
      <c r="O279">
        <f t="shared" si="68"/>
        <v>0.33693796243597013</v>
      </c>
      <c r="P279">
        <f t="shared" si="62"/>
        <v>2.9360327602953151</v>
      </c>
      <c r="Q279">
        <f t="shared" si="63"/>
        <v>0.14290361114135253</v>
      </c>
      <c r="R279">
        <f t="shared" si="64"/>
        <v>0.14290361114135261</v>
      </c>
    </row>
    <row r="280" spans="6:18">
      <c r="F280">
        <f t="shared" si="56"/>
        <v>27.800000000000125</v>
      </c>
      <c r="G280">
        <f t="shared" si="57"/>
        <v>321.79873705179284</v>
      </c>
      <c r="H280">
        <f t="shared" si="65"/>
        <v>3.3693796243597012</v>
      </c>
      <c r="I280" s="4">
        <f t="shared" si="58"/>
        <v>9.0999999999999993E-6</v>
      </c>
      <c r="J280" s="5">
        <f t="shared" si="66"/>
        <v>7.2957446808510193E-7</v>
      </c>
      <c r="K280" s="5">
        <f t="shared" si="67"/>
        <v>6.9409042892531157E-4</v>
      </c>
      <c r="L280" s="5">
        <f t="shared" si="61"/>
        <v>1.4006730632325075E-9</v>
      </c>
      <c r="M280" s="6">
        <f t="shared" si="59"/>
        <v>8.2629244107661467E-6</v>
      </c>
      <c r="N280">
        <f t="shared" si="60"/>
        <v>2.3499999999999999E-4</v>
      </c>
      <c r="O280">
        <f t="shared" si="68"/>
        <v>0.33693796243597013</v>
      </c>
      <c r="P280">
        <f t="shared" si="62"/>
        <v>2.9364740883859906</v>
      </c>
      <c r="Q280">
        <f t="shared" si="63"/>
        <v>0.14275807558292222</v>
      </c>
      <c r="R280">
        <f t="shared" si="64"/>
        <v>0.14275807558292231</v>
      </c>
    </row>
    <row r="281" spans="6:18">
      <c r="F281">
        <f t="shared" si="56"/>
        <v>27.900000000000126</v>
      </c>
      <c r="G281">
        <f t="shared" si="57"/>
        <v>321.79873705179284</v>
      </c>
      <c r="H281">
        <f t="shared" si="65"/>
        <v>3.3693796243597012</v>
      </c>
      <c r="I281" s="4">
        <f t="shared" si="58"/>
        <v>9.0999999999999993E-6</v>
      </c>
      <c r="J281" s="5">
        <f t="shared" si="66"/>
        <v>7.2957446808510193E-7</v>
      </c>
      <c r="K281" s="5">
        <f t="shared" si="67"/>
        <v>6.9500042892531159E-4</v>
      </c>
      <c r="L281" s="5">
        <f t="shared" si="61"/>
        <v>1.4061894236465157E-9</v>
      </c>
      <c r="M281" s="6">
        <f t="shared" si="59"/>
        <v>8.2846051314128188E-6</v>
      </c>
      <c r="N281">
        <f t="shared" si="60"/>
        <v>2.3499999999999999E-4</v>
      </c>
      <c r="O281">
        <f t="shared" si="68"/>
        <v>0.33693796243597013</v>
      </c>
      <c r="P281">
        <f t="shared" si="62"/>
        <v>2.9369131020314825</v>
      </c>
      <c r="Q281">
        <f t="shared" si="63"/>
        <v>0.14261330325275529</v>
      </c>
      <c r="R281">
        <f t="shared" si="64"/>
        <v>0.14261330325275537</v>
      </c>
    </row>
    <row r="282" spans="6:18">
      <c r="F282">
        <f t="shared" si="56"/>
        <v>28.000000000000128</v>
      </c>
      <c r="G282">
        <f t="shared" si="57"/>
        <v>321.79873705179284</v>
      </c>
      <c r="H282">
        <f t="shared" si="65"/>
        <v>3.3693796243597012</v>
      </c>
      <c r="I282" s="4">
        <f t="shared" si="58"/>
        <v>9.0999999999999993E-6</v>
      </c>
      <c r="J282" s="5">
        <f t="shared" si="66"/>
        <v>7.2957446808510193E-7</v>
      </c>
      <c r="K282" s="5">
        <f t="shared" si="67"/>
        <v>6.9591042892531161E-4</v>
      </c>
      <c r="L282" s="5">
        <f t="shared" si="61"/>
        <v>1.4117202487034441E-9</v>
      </c>
      <c r="M282" s="6">
        <f t="shared" si="59"/>
        <v>8.306314258345051E-6</v>
      </c>
      <c r="N282">
        <f t="shared" si="60"/>
        <v>2.3499999999999999E-4</v>
      </c>
      <c r="O282">
        <f t="shared" si="68"/>
        <v>0.33693796243597013</v>
      </c>
      <c r="P282">
        <f t="shared" si="62"/>
        <v>2.9373498163839051</v>
      </c>
      <c r="Q282">
        <f t="shared" si="63"/>
        <v>0.14246928915418056</v>
      </c>
      <c r="R282">
        <f t="shared" si="64"/>
        <v>0.14246928915418064</v>
      </c>
    </row>
    <row r="283" spans="6:18">
      <c r="F283">
        <f t="shared" si="56"/>
        <v>28.100000000000129</v>
      </c>
      <c r="G283">
        <f t="shared" si="57"/>
        <v>321.79873705179284</v>
      </c>
      <c r="H283">
        <f t="shared" si="65"/>
        <v>3.3693796243597012</v>
      </c>
      <c r="I283" s="4">
        <f t="shared" si="58"/>
        <v>9.0999999999999993E-6</v>
      </c>
      <c r="J283" s="5">
        <f t="shared" si="66"/>
        <v>7.2957446808510193E-7</v>
      </c>
      <c r="K283" s="5">
        <f t="shared" si="67"/>
        <v>6.9682042892531162E-4</v>
      </c>
      <c r="L283" s="5">
        <f t="shared" si="61"/>
        <v>1.4172655573425972E-9</v>
      </c>
      <c r="M283" s="6">
        <f t="shared" si="59"/>
        <v>8.3280517915628433E-6</v>
      </c>
      <c r="N283">
        <f t="shared" si="60"/>
        <v>2.3499999999999999E-4</v>
      </c>
      <c r="O283">
        <f t="shared" si="68"/>
        <v>0.33693796243597013</v>
      </c>
      <c r="P283">
        <f t="shared" si="62"/>
        <v>2.9377842464764905</v>
      </c>
      <c r="Q283">
        <f t="shared" si="63"/>
        <v>0.14232602832972993</v>
      </c>
      <c r="R283">
        <f t="shared" si="64"/>
        <v>0.14232602832973001</v>
      </c>
    </row>
    <row r="284" spans="6:18">
      <c r="F284">
        <f t="shared" ref="F284:F347" si="69">F283+dt</f>
        <v>28.200000000000131</v>
      </c>
      <c r="G284">
        <f t="shared" si="57"/>
        <v>321.79873705179284</v>
      </c>
      <c r="H284">
        <f t="shared" si="65"/>
        <v>3.3693796243597012</v>
      </c>
      <c r="I284" s="4">
        <f t="shared" si="58"/>
        <v>9.0999999999999993E-6</v>
      </c>
      <c r="J284" s="5">
        <f t="shared" si="66"/>
        <v>7.2957446808510193E-7</v>
      </c>
      <c r="K284" s="5">
        <f t="shared" si="67"/>
        <v>6.9773042892531164E-4</v>
      </c>
      <c r="L284" s="5">
        <f t="shared" si="61"/>
        <v>1.4228253685032806E-9</v>
      </c>
      <c r="M284" s="6">
        <f t="shared" si="59"/>
        <v>8.3498177310661991E-6</v>
      </c>
      <c r="N284">
        <f t="shared" si="60"/>
        <v>2.3499999999999999E-4</v>
      </c>
      <c r="O284">
        <f t="shared" si="68"/>
        <v>0.33693796243597013</v>
      </c>
      <c r="P284">
        <f t="shared" si="62"/>
        <v>2.9382164072246777</v>
      </c>
      <c r="Q284">
        <f t="shared" si="63"/>
        <v>0.14218351586078004</v>
      </c>
      <c r="R284">
        <f t="shared" si="64"/>
        <v>0.14218351586078012</v>
      </c>
    </row>
    <row r="285" spans="6:18">
      <c r="F285">
        <f t="shared" si="69"/>
        <v>28.300000000000132</v>
      </c>
      <c r="G285">
        <f t="shared" si="57"/>
        <v>321.79873705179284</v>
      </c>
      <c r="H285">
        <f t="shared" si="65"/>
        <v>3.3693796243597012</v>
      </c>
      <c r="I285" s="4">
        <f t="shared" si="58"/>
        <v>9.0999999999999993E-6</v>
      </c>
      <c r="J285" s="5">
        <f t="shared" si="66"/>
        <v>7.2957446808510193E-7</v>
      </c>
      <c r="K285" s="5">
        <f t="shared" si="67"/>
        <v>6.9864042892531166E-4</v>
      </c>
      <c r="L285" s="5">
        <f t="shared" si="61"/>
        <v>1.4283997011247984E-9</v>
      </c>
      <c r="M285" s="6">
        <f t="shared" si="59"/>
        <v>8.3716120768551117E-6</v>
      </c>
      <c r="N285">
        <f t="shared" si="60"/>
        <v>2.3499999999999999E-4</v>
      </c>
      <c r="O285">
        <f t="shared" si="68"/>
        <v>0.33693796243597013</v>
      </c>
      <c r="P285">
        <f t="shared" si="62"/>
        <v>2.9386463134271867</v>
      </c>
      <c r="Q285">
        <f t="shared" si="63"/>
        <v>0.14204174686719753</v>
      </c>
      <c r="R285">
        <f t="shared" si="64"/>
        <v>0.14204174686719762</v>
      </c>
    </row>
    <row r="286" spans="6:18">
      <c r="F286">
        <f t="shared" si="69"/>
        <v>28.400000000000134</v>
      </c>
      <c r="G286">
        <f t="shared" si="57"/>
        <v>321.79873705179284</v>
      </c>
      <c r="H286">
        <f t="shared" si="65"/>
        <v>3.3693796243597012</v>
      </c>
      <c r="I286" s="4">
        <f t="shared" si="58"/>
        <v>9.0999999999999993E-6</v>
      </c>
      <c r="J286" s="5">
        <f t="shared" si="66"/>
        <v>7.2957446808510193E-7</v>
      </c>
      <c r="K286" s="5">
        <f t="shared" si="67"/>
        <v>6.9955042892531167E-4</v>
      </c>
      <c r="L286" s="5">
        <f t="shared" si="61"/>
        <v>1.433988574146456E-9</v>
      </c>
      <c r="M286" s="6">
        <f t="shared" si="59"/>
        <v>8.3934348289295845E-6</v>
      </c>
      <c r="N286">
        <f t="shared" si="60"/>
        <v>2.3499999999999999E-4</v>
      </c>
      <c r="O286">
        <f t="shared" si="68"/>
        <v>0.33693796243597013</v>
      </c>
      <c r="P286">
        <f t="shared" si="62"/>
        <v>2.9390739797670813</v>
      </c>
      <c r="Q286">
        <f t="shared" si="63"/>
        <v>0.14190071650698818</v>
      </c>
      <c r="R286">
        <f t="shared" si="64"/>
        <v>0.14190071650698827</v>
      </c>
    </row>
    <row r="287" spans="6:18">
      <c r="F287">
        <f t="shared" si="69"/>
        <v>28.500000000000135</v>
      </c>
      <c r="G287">
        <f t="shared" si="57"/>
        <v>321.79873705179284</v>
      </c>
      <c r="H287">
        <f t="shared" si="65"/>
        <v>3.3693796243597012</v>
      </c>
      <c r="I287" s="4">
        <f t="shared" si="58"/>
        <v>9.0999999999999993E-6</v>
      </c>
      <c r="J287" s="5">
        <f t="shared" si="66"/>
        <v>7.2957446808510193E-7</v>
      </c>
      <c r="K287" s="5">
        <f t="shared" si="67"/>
        <v>7.0046042892531169E-4</v>
      </c>
      <c r="L287" s="5">
        <f t="shared" si="61"/>
        <v>1.4395920065075579E-9</v>
      </c>
      <c r="M287" s="6">
        <f t="shared" si="59"/>
        <v>8.4152859872896139E-6</v>
      </c>
      <c r="N287">
        <f t="shared" si="60"/>
        <v>2.3499999999999999E-4</v>
      </c>
      <c r="O287">
        <f t="shared" si="68"/>
        <v>0.33693796243597013</v>
      </c>
      <c r="P287">
        <f t="shared" si="62"/>
        <v>2.939499420812826</v>
      </c>
      <c r="Q287">
        <f t="shared" si="63"/>
        <v>0.14176041997594957</v>
      </c>
      <c r="R287">
        <f t="shared" si="64"/>
        <v>0.14176041997594965</v>
      </c>
    </row>
    <row r="288" spans="6:18">
      <c r="F288">
        <f t="shared" si="69"/>
        <v>28.600000000000136</v>
      </c>
      <c r="G288">
        <f t="shared" si="57"/>
        <v>321.79873705179284</v>
      </c>
      <c r="H288">
        <f t="shared" si="65"/>
        <v>3.3693796243597012</v>
      </c>
      <c r="I288" s="4">
        <f t="shared" si="58"/>
        <v>9.0999999999999993E-6</v>
      </c>
      <c r="J288" s="5">
        <f t="shared" si="66"/>
        <v>7.2957446808510193E-7</v>
      </c>
      <c r="K288" s="5">
        <f t="shared" si="67"/>
        <v>7.0137042892531171E-4</v>
      </c>
      <c r="L288" s="5">
        <f t="shared" si="61"/>
        <v>1.4452100171474101E-9</v>
      </c>
      <c r="M288" s="6">
        <f t="shared" si="59"/>
        <v>8.4371655519352103E-6</v>
      </c>
      <c r="N288">
        <f t="shared" si="60"/>
        <v>2.3499999999999999E-4</v>
      </c>
      <c r="O288">
        <f t="shared" si="68"/>
        <v>0.33693796243597013</v>
      </c>
      <c r="P288">
        <f t="shared" si="62"/>
        <v>2.9399226510193253</v>
      </c>
      <c r="Q288">
        <f t="shared" si="63"/>
        <v>0.14162085250732748</v>
      </c>
      <c r="R288">
        <f t="shared" si="64"/>
        <v>0.14162085250732756</v>
      </c>
    </row>
    <row r="289" spans="6:18">
      <c r="F289">
        <f t="shared" si="69"/>
        <v>28.700000000000138</v>
      </c>
      <c r="G289">
        <f t="shared" si="57"/>
        <v>321.79873705179284</v>
      </c>
      <c r="H289">
        <f t="shared" si="65"/>
        <v>3.3693796243597012</v>
      </c>
      <c r="I289" s="4">
        <f t="shared" si="58"/>
        <v>9.0999999999999993E-6</v>
      </c>
      <c r="J289" s="5">
        <f t="shared" si="66"/>
        <v>7.2957446808510193E-7</v>
      </c>
      <c r="K289" s="5">
        <f t="shared" si="67"/>
        <v>7.0228042892531172E-4</v>
      </c>
      <c r="L289" s="5">
        <f t="shared" si="61"/>
        <v>1.4508426250053164E-9</v>
      </c>
      <c r="M289" s="6">
        <f t="shared" si="59"/>
        <v>8.4590735228663617E-6</v>
      </c>
      <c r="N289">
        <f t="shared" si="60"/>
        <v>2.3499999999999999E-4</v>
      </c>
      <c r="O289">
        <f t="shared" si="68"/>
        <v>0.33693796243597013</v>
      </c>
      <c r="P289">
        <f t="shared" si="62"/>
        <v>2.9403436847289548</v>
      </c>
      <c r="Q289">
        <f t="shared" si="63"/>
        <v>0.14148200937147568</v>
      </c>
      <c r="R289">
        <f t="shared" si="64"/>
        <v>0.14148200937147576</v>
      </c>
    </row>
    <row r="290" spans="6:18">
      <c r="F290">
        <f t="shared" si="69"/>
        <v>28.800000000000139</v>
      </c>
      <c r="G290">
        <f t="shared" si="57"/>
        <v>321.79873705179284</v>
      </c>
      <c r="H290">
        <f t="shared" si="65"/>
        <v>3.3693796243597012</v>
      </c>
      <c r="I290" s="4">
        <f t="shared" si="58"/>
        <v>9.0999999999999993E-6</v>
      </c>
      <c r="J290" s="5">
        <f t="shared" si="66"/>
        <v>7.2957446808510193E-7</v>
      </c>
      <c r="K290" s="5">
        <f t="shared" si="67"/>
        <v>7.0319042892531174E-4</v>
      </c>
      <c r="L290" s="5">
        <f t="shared" si="61"/>
        <v>1.4564898490205823E-9</v>
      </c>
      <c r="M290" s="6">
        <f t="shared" si="59"/>
        <v>8.481009900083075E-6</v>
      </c>
      <c r="N290">
        <f t="shared" si="60"/>
        <v>2.3499999999999999E-4</v>
      </c>
      <c r="O290">
        <f t="shared" si="68"/>
        <v>0.33693796243597013</v>
      </c>
      <c r="P290">
        <f t="shared" si="62"/>
        <v>2.9407625361725827</v>
      </c>
      <c r="Q290">
        <f t="shared" si="63"/>
        <v>0.14134388587551938</v>
      </c>
      <c r="R290">
        <f t="shared" si="64"/>
        <v>0.14134388587551949</v>
      </c>
    </row>
    <row r="291" spans="6:18">
      <c r="F291">
        <f t="shared" si="69"/>
        <v>28.900000000000141</v>
      </c>
      <c r="G291">
        <f t="shared" si="57"/>
        <v>321.79873705179284</v>
      </c>
      <c r="H291">
        <f t="shared" si="65"/>
        <v>3.3693796243597012</v>
      </c>
      <c r="I291" s="4">
        <f t="shared" si="58"/>
        <v>9.0999999999999993E-6</v>
      </c>
      <c r="J291" s="5">
        <f t="shared" si="66"/>
        <v>7.2957446808510193E-7</v>
      </c>
      <c r="K291" s="5">
        <f t="shared" si="67"/>
        <v>7.0410042892531176E-4</v>
      </c>
      <c r="L291" s="5">
        <f t="shared" si="61"/>
        <v>1.4621517081325129E-9</v>
      </c>
      <c r="M291" s="6">
        <f t="shared" si="59"/>
        <v>8.5029746835853484E-6</v>
      </c>
      <c r="N291">
        <f t="shared" si="60"/>
        <v>2.3499999999999999E-4</v>
      </c>
      <c r="O291">
        <f t="shared" si="68"/>
        <v>0.33693796243597013</v>
      </c>
      <c r="P291">
        <f t="shared" si="62"/>
        <v>2.9411792194705821</v>
      </c>
      <c r="Q291">
        <f t="shared" si="63"/>
        <v>0.14120647736302222</v>
      </c>
      <c r="R291">
        <f t="shared" si="64"/>
        <v>0.1412064773630223</v>
      </c>
    </row>
    <row r="292" spans="6:18">
      <c r="F292">
        <f t="shared" si="69"/>
        <v>29.000000000000142</v>
      </c>
      <c r="G292">
        <f t="shared" si="57"/>
        <v>321.79873705179284</v>
      </c>
      <c r="H292">
        <f t="shared" si="65"/>
        <v>3.3693796243597012</v>
      </c>
      <c r="I292" s="4">
        <f t="shared" si="58"/>
        <v>9.0999999999999993E-6</v>
      </c>
      <c r="J292" s="5">
        <f t="shared" si="66"/>
        <v>7.2957446808510193E-7</v>
      </c>
      <c r="K292" s="5">
        <f t="shared" si="67"/>
        <v>7.0501042892531177E-4</v>
      </c>
      <c r="L292" s="5">
        <f t="shared" si="61"/>
        <v>1.4678282212804123E-9</v>
      </c>
      <c r="M292" s="6">
        <f t="shared" si="59"/>
        <v>8.5249678733731802E-6</v>
      </c>
      <c r="N292">
        <f t="shared" si="60"/>
        <v>2.3499999999999999E-4</v>
      </c>
      <c r="O292">
        <f t="shared" si="68"/>
        <v>0.33693796243597013</v>
      </c>
      <c r="P292">
        <f t="shared" si="62"/>
        <v>2.9415937486338271</v>
      </c>
      <c r="Q292">
        <f t="shared" si="63"/>
        <v>0.1410697792136564</v>
      </c>
      <c r="R292">
        <f t="shared" si="64"/>
        <v>0.14106977921365649</v>
      </c>
    </row>
    <row r="293" spans="6:18">
      <c r="F293">
        <f t="shared" si="69"/>
        <v>29.100000000000144</v>
      </c>
      <c r="G293">
        <f t="shared" si="57"/>
        <v>321.79873705179284</v>
      </c>
      <c r="H293">
        <f t="shared" si="65"/>
        <v>3.3693796243597012</v>
      </c>
      <c r="I293" s="4">
        <f t="shared" si="58"/>
        <v>9.0999999999999993E-6</v>
      </c>
      <c r="J293" s="5">
        <f t="shared" si="66"/>
        <v>7.2957446808510193E-7</v>
      </c>
      <c r="K293" s="5">
        <f t="shared" si="67"/>
        <v>7.0592042892531179E-4</v>
      </c>
      <c r="L293" s="5">
        <f t="shared" si="61"/>
        <v>1.4735194074035865E-9</v>
      </c>
      <c r="M293" s="6">
        <f t="shared" si="59"/>
        <v>8.5469894694465739E-6</v>
      </c>
      <c r="N293">
        <f t="shared" si="60"/>
        <v>2.3499999999999999E-4</v>
      </c>
      <c r="O293">
        <f t="shared" si="68"/>
        <v>0.33693796243597013</v>
      </c>
      <c r="P293">
        <f t="shared" si="62"/>
        <v>2.9420061375646833</v>
      </c>
      <c r="Q293">
        <f t="shared" si="63"/>
        <v>0.14093378684287666</v>
      </c>
      <c r="R293">
        <f t="shared" si="64"/>
        <v>0.14093378684287675</v>
      </c>
    </row>
    <row r="294" spans="6:18">
      <c r="F294">
        <f t="shared" si="69"/>
        <v>29.200000000000145</v>
      </c>
      <c r="G294">
        <f t="shared" si="57"/>
        <v>321.79873705179284</v>
      </c>
      <c r="H294">
        <f t="shared" si="65"/>
        <v>3.3693796243597012</v>
      </c>
      <c r="I294" s="4">
        <f t="shared" si="58"/>
        <v>9.0999999999999993E-6</v>
      </c>
      <c r="J294" s="5">
        <f t="shared" si="66"/>
        <v>7.2957446808510193E-7</v>
      </c>
      <c r="K294" s="5">
        <f t="shared" si="67"/>
        <v>7.0683042892531181E-4</v>
      </c>
      <c r="L294" s="5">
        <f t="shared" si="61"/>
        <v>1.47922528544134E-9</v>
      </c>
      <c r="M294" s="6">
        <f t="shared" si="59"/>
        <v>8.5690394718055294E-6</v>
      </c>
      <c r="N294">
        <f t="shared" si="60"/>
        <v>2.3499999999999999E-4</v>
      </c>
      <c r="O294">
        <f t="shared" si="68"/>
        <v>0.33693796243597013</v>
      </c>
      <c r="P294">
        <f t="shared" si="62"/>
        <v>2.9424164000579882</v>
      </c>
      <c r="Q294">
        <f t="shared" si="63"/>
        <v>0.14079849570159725</v>
      </c>
      <c r="R294">
        <f t="shared" si="64"/>
        <v>0.14079849570159733</v>
      </c>
    </row>
    <row r="295" spans="6:18">
      <c r="F295">
        <f t="shared" si="69"/>
        <v>29.300000000000146</v>
      </c>
      <c r="G295">
        <f t="shared" si="57"/>
        <v>321.79873705179284</v>
      </c>
      <c r="H295">
        <f t="shared" si="65"/>
        <v>3.3693796243597012</v>
      </c>
      <c r="I295" s="4">
        <f t="shared" si="58"/>
        <v>9.0999999999999993E-6</v>
      </c>
      <c r="J295" s="5">
        <f t="shared" si="66"/>
        <v>7.2957446808510193E-7</v>
      </c>
      <c r="K295" s="5">
        <f t="shared" si="67"/>
        <v>7.0774042892531182E-4</v>
      </c>
      <c r="L295" s="5">
        <f t="shared" si="61"/>
        <v>1.4849458743329775E-9</v>
      </c>
      <c r="M295" s="6">
        <f t="shared" si="59"/>
        <v>8.5911178804500416E-6</v>
      </c>
      <c r="N295">
        <f t="shared" si="60"/>
        <v>2.3499999999999999E-4</v>
      </c>
      <c r="O295">
        <f t="shared" si="68"/>
        <v>0.33693796243597013</v>
      </c>
      <c r="P295">
        <f t="shared" si="62"/>
        <v>2.9428245498020189</v>
      </c>
      <c r="Q295">
        <f t="shared" si="63"/>
        <v>0.14066390127587239</v>
      </c>
      <c r="R295">
        <f t="shared" si="64"/>
        <v>0.14066390127587244</v>
      </c>
    </row>
    <row r="296" spans="6:18">
      <c r="F296">
        <f t="shared" si="69"/>
        <v>29.400000000000148</v>
      </c>
      <c r="G296">
        <f t="shared" si="57"/>
        <v>321.79873705179284</v>
      </c>
      <c r="H296">
        <f t="shared" si="65"/>
        <v>3.3693796243597012</v>
      </c>
      <c r="I296" s="4">
        <f t="shared" si="58"/>
        <v>9.0999999999999993E-6</v>
      </c>
      <c r="J296" s="5">
        <f t="shared" si="66"/>
        <v>7.2957446808510193E-7</v>
      </c>
      <c r="K296" s="5">
        <f t="shared" si="67"/>
        <v>7.0865042892531184E-4</v>
      </c>
      <c r="L296" s="5">
        <f t="shared" si="61"/>
        <v>1.4906811930178041E-9</v>
      </c>
      <c r="M296" s="6">
        <f t="shared" si="59"/>
        <v>8.613224695380114E-6</v>
      </c>
      <c r="N296">
        <f t="shared" si="60"/>
        <v>2.3499999999999999E-4</v>
      </c>
      <c r="O296">
        <f t="shared" si="68"/>
        <v>0.33693796243597013</v>
      </c>
      <c r="P296">
        <f t="shared" si="62"/>
        <v>2.9432306003794522</v>
      </c>
      <c r="Q296">
        <f t="shared" si="63"/>
        <v>0.14052999908657998</v>
      </c>
      <c r="R296">
        <f t="shared" si="64"/>
        <v>0.14052999908658004</v>
      </c>
    </row>
    <row r="297" spans="6:18">
      <c r="F297">
        <f t="shared" si="69"/>
        <v>29.500000000000149</v>
      </c>
      <c r="G297">
        <f t="shared" si="57"/>
        <v>321.79873705179284</v>
      </c>
      <c r="H297">
        <f t="shared" si="65"/>
        <v>3.3693796243597012</v>
      </c>
      <c r="I297" s="4">
        <f t="shared" si="58"/>
        <v>9.0999999999999993E-6</v>
      </c>
      <c r="J297" s="5">
        <f t="shared" si="66"/>
        <v>7.2957446808510193E-7</v>
      </c>
      <c r="K297" s="5">
        <f t="shared" si="67"/>
        <v>7.0956042892531186E-4</v>
      </c>
      <c r="L297" s="5">
        <f t="shared" si="61"/>
        <v>1.4964312604351251E-9</v>
      </c>
      <c r="M297" s="6">
        <f t="shared" si="59"/>
        <v>8.6353599165957498E-6</v>
      </c>
      <c r="N297">
        <f t="shared" si="60"/>
        <v>2.3499999999999999E-4</v>
      </c>
      <c r="O297">
        <f t="shared" si="68"/>
        <v>0.33693796243597013</v>
      </c>
      <c r="P297">
        <f t="shared" si="62"/>
        <v>2.943634565268312</v>
      </c>
      <c r="Q297">
        <f t="shared" si="63"/>
        <v>0.14039678468910866</v>
      </c>
      <c r="R297">
        <f t="shared" si="64"/>
        <v>0.14039678468910871</v>
      </c>
    </row>
    <row r="298" spans="6:18">
      <c r="F298">
        <f t="shared" si="69"/>
        <v>29.600000000000151</v>
      </c>
      <c r="G298">
        <f t="shared" si="57"/>
        <v>321.79873705179284</v>
      </c>
      <c r="H298">
        <f t="shared" si="65"/>
        <v>3.3693796243597012</v>
      </c>
      <c r="I298" s="4">
        <f t="shared" si="58"/>
        <v>9.0999999999999993E-6</v>
      </c>
      <c r="J298" s="5">
        <f t="shared" si="66"/>
        <v>7.2957446808510193E-7</v>
      </c>
      <c r="K298" s="5">
        <f t="shared" si="67"/>
        <v>7.1047042892531187E-4</v>
      </c>
      <c r="L298" s="5">
        <f t="shared" si="61"/>
        <v>1.5021960955242447E-9</v>
      </c>
      <c r="M298" s="6">
        <f t="shared" si="59"/>
        <v>8.6575235440969425E-6</v>
      </c>
      <c r="N298">
        <f t="shared" si="60"/>
        <v>2.3499999999999999E-4</v>
      </c>
      <c r="O298">
        <f t="shared" si="68"/>
        <v>0.33693796243597013</v>
      </c>
      <c r="P298">
        <f t="shared" si="62"/>
        <v>2.9440364578429117</v>
      </c>
      <c r="Q298">
        <f t="shared" si="63"/>
        <v>0.1402642536730479</v>
      </c>
      <c r="R298">
        <f t="shared" si="64"/>
        <v>0.14026425367304796</v>
      </c>
    </row>
    <row r="299" spans="6:18">
      <c r="F299">
        <f t="shared" si="69"/>
        <v>29.700000000000152</v>
      </c>
      <c r="G299">
        <f t="shared" si="57"/>
        <v>321.79873705179284</v>
      </c>
      <c r="H299">
        <f t="shared" si="65"/>
        <v>3.3693796243597012</v>
      </c>
      <c r="I299" s="4">
        <f t="shared" si="58"/>
        <v>9.0999999999999993E-6</v>
      </c>
      <c r="J299" s="5">
        <f t="shared" si="66"/>
        <v>7.2957446808510193E-7</v>
      </c>
      <c r="K299" s="5">
        <f t="shared" si="67"/>
        <v>7.1138042892531189E-4</v>
      </c>
      <c r="L299" s="5">
        <f t="shared" si="61"/>
        <v>1.5079757172244682E-9</v>
      </c>
      <c r="M299" s="6">
        <f t="shared" si="59"/>
        <v>8.6797155778836952E-6</v>
      </c>
      <c r="N299">
        <f t="shared" si="60"/>
        <v>2.3499999999999999E-4</v>
      </c>
      <c r="O299">
        <f t="shared" si="68"/>
        <v>0.33693796243597013</v>
      </c>
      <c r="P299">
        <f t="shared" si="62"/>
        <v>2.9444362913747812</v>
      </c>
      <c r="Q299">
        <f t="shared" si="63"/>
        <v>0.1401324016618814</v>
      </c>
      <c r="R299">
        <f t="shared" si="64"/>
        <v>0.14013240166188146</v>
      </c>
    </row>
    <row r="300" spans="6:18">
      <c r="F300">
        <f t="shared" si="69"/>
        <v>29.800000000000153</v>
      </c>
      <c r="G300">
        <f t="shared" si="57"/>
        <v>321.79873705179284</v>
      </c>
      <c r="H300">
        <f t="shared" si="65"/>
        <v>3.3693796243597012</v>
      </c>
      <c r="I300" s="4">
        <f t="shared" si="58"/>
        <v>9.0999999999999993E-6</v>
      </c>
      <c r="J300" s="5">
        <f t="shared" si="66"/>
        <v>7.2957446808510193E-7</v>
      </c>
      <c r="K300" s="5">
        <f t="shared" si="67"/>
        <v>7.1229042892531191E-4</v>
      </c>
      <c r="L300" s="5">
        <f t="shared" si="61"/>
        <v>1.5137701444751009E-9</v>
      </c>
      <c r="M300" s="6">
        <f t="shared" si="59"/>
        <v>8.7019360179560081E-6</v>
      </c>
      <c r="N300">
        <f t="shared" si="60"/>
        <v>2.3499999999999999E-4</v>
      </c>
      <c r="O300">
        <f t="shared" si="68"/>
        <v>0.33693796243597013</v>
      </c>
      <c r="P300">
        <f t="shared" si="62"/>
        <v>2.9448340790335896</v>
      </c>
      <c r="Q300">
        <f t="shared" si="63"/>
        <v>0.14000122431268355</v>
      </c>
      <c r="R300">
        <f t="shared" si="64"/>
        <v>0.14000122431268361</v>
      </c>
    </row>
    <row r="301" spans="6:18">
      <c r="F301">
        <f t="shared" si="69"/>
        <v>29.900000000000155</v>
      </c>
      <c r="G301">
        <f t="shared" si="57"/>
        <v>321.79873705179284</v>
      </c>
      <c r="H301">
        <f t="shared" si="65"/>
        <v>3.3693796243597012</v>
      </c>
      <c r="I301" s="4">
        <f t="shared" si="58"/>
        <v>9.0999999999999993E-6</v>
      </c>
      <c r="J301" s="5">
        <f t="shared" si="66"/>
        <v>7.2957446808510193E-7</v>
      </c>
      <c r="K301" s="5">
        <f t="shared" si="67"/>
        <v>7.1320042892531192E-4</v>
      </c>
      <c r="L301" s="5">
        <f t="shared" si="61"/>
        <v>1.5195793962154473E-9</v>
      </c>
      <c r="M301" s="6">
        <f t="shared" si="59"/>
        <v>8.7241848643138829E-6</v>
      </c>
      <c r="N301">
        <f t="shared" si="60"/>
        <v>2.3499999999999999E-4</v>
      </c>
      <c r="O301">
        <f t="shared" si="68"/>
        <v>0.33693796243597013</v>
      </c>
      <c r="P301">
        <f t="shared" si="62"/>
        <v>2.945229833888054</v>
      </c>
      <c r="Q301">
        <f t="shared" si="63"/>
        <v>0.1398707173158191</v>
      </c>
      <c r="R301">
        <f t="shared" si="64"/>
        <v>0.13987071731581915</v>
      </c>
    </row>
    <row r="302" spans="6:18">
      <c r="F302">
        <f t="shared" si="69"/>
        <v>30.000000000000156</v>
      </c>
      <c r="G302">
        <f t="shared" si="57"/>
        <v>321.79873705179284</v>
      </c>
      <c r="H302">
        <f t="shared" si="65"/>
        <v>3.3693796243597012</v>
      </c>
      <c r="I302" s="4">
        <f t="shared" si="58"/>
        <v>9.0999999999999993E-6</v>
      </c>
      <c r="J302" s="5">
        <f t="shared" si="66"/>
        <v>7.2957446808510193E-7</v>
      </c>
      <c r="K302" s="5">
        <f t="shared" si="67"/>
        <v>7.1411042892531194E-4</v>
      </c>
      <c r="L302" s="5">
        <f t="shared" si="61"/>
        <v>1.5254034913848126E-9</v>
      </c>
      <c r="M302" s="6">
        <f t="shared" si="59"/>
        <v>8.746462116957316E-6</v>
      </c>
      <c r="N302">
        <f t="shared" si="60"/>
        <v>2.3499999999999999E-4</v>
      </c>
      <c r="O302">
        <f t="shared" si="68"/>
        <v>0.33693796243597013</v>
      </c>
      <c r="P302">
        <f t="shared" si="62"/>
        <v>2.9456235689068424</v>
      </c>
      <c r="Q302">
        <f t="shared" si="63"/>
        <v>0.13974087639464575</v>
      </c>
      <c r="R302">
        <f t="shared" si="64"/>
        <v>0.1397408763946458</v>
      </c>
    </row>
    <row r="303" spans="6:18">
      <c r="F303">
        <f t="shared" si="69"/>
        <v>30.100000000000158</v>
      </c>
      <c r="G303">
        <f t="shared" si="57"/>
        <v>321.79873705179284</v>
      </c>
      <c r="H303">
        <f t="shared" si="65"/>
        <v>3.3693796243597012</v>
      </c>
      <c r="I303" s="4">
        <f t="shared" si="58"/>
        <v>9.0999999999999993E-6</v>
      </c>
      <c r="J303" s="5">
        <f t="shared" si="66"/>
        <v>7.2957446808510193E-7</v>
      </c>
      <c r="K303" s="5">
        <f t="shared" si="67"/>
        <v>7.1502042892531196E-4</v>
      </c>
      <c r="L303" s="5">
        <f t="shared" si="61"/>
        <v>1.5312424489225012E-9</v>
      </c>
      <c r="M303" s="6">
        <f t="shared" si="59"/>
        <v>8.7687677758863076E-6</v>
      </c>
      <c r="N303">
        <f t="shared" si="60"/>
        <v>2.3499999999999999E-4</v>
      </c>
      <c r="O303">
        <f t="shared" si="68"/>
        <v>0.33693796243597013</v>
      </c>
      <c r="P303">
        <f t="shared" si="62"/>
        <v>2.9460152969594673</v>
      </c>
      <c r="Q303">
        <f t="shared" si="63"/>
        <v>0.13961169730521986</v>
      </c>
      <c r="R303">
        <f t="shared" si="64"/>
        <v>0.13961169730521994</v>
      </c>
    </row>
    <row r="304" spans="6:18">
      <c r="F304">
        <f t="shared" si="69"/>
        <v>30.200000000000159</v>
      </c>
      <c r="G304">
        <f t="shared" si="57"/>
        <v>321.79873705179284</v>
      </c>
      <c r="H304">
        <f t="shared" si="65"/>
        <v>3.3693796243597012</v>
      </c>
      <c r="I304" s="4">
        <f t="shared" si="58"/>
        <v>9.0999999999999993E-6</v>
      </c>
      <c r="J304" s="5">
        <f t="shared" si="66"/>
        <v>7.2957446808510193E-7</v>
      </c>
      <c r="K304" s="5">
        <f t="shared" si="67"/>
        <v>7.1593042892531197E-4</v>
      </c>
      <c r="L304" s="5">
        <f t="shared" si="61"/>
        <v>1.5370962877678192E-9</v>
      </c>
      <c r="M304" s="6">
        <f t="shared" si="59"/>
        <v>8.7911018411008645E-6</v>
      </c>
      <c r="N304">
        <f t="shared" si="60"/>
        <v>2.3499999999999999E-4</v>
      </c>
      <c r="O304">
        <f t="shared" si="68"/>
        <v>0.33693796243597013</v>
      </c>
      <c r="P304">
        <f t="shared" si="62"/>
        <v>2.9464050308171652</v>
      </c>
      <c r="Q304">
        <f t="shared" si="63"/>
        <v>0.13948317583600522</v>
      </c>
      <c r="R304">
        <f t="shared" si="64"/>
        <v>0.13948317583600531</v>
      </c>
    </row>
    <row r="305" spans="6:18">
      <c r="F305">
        <f t="shared" si="69"/>
        <v>30.300000000000161</v>
      </c>
      <c r="G305">
        <f t="shared" si="57"/>
        <v>321.79873705179284</v>
      </c>
      <c r="H305">
        <f t="shared" si="65"/>
        <v>3.3693796243597012</v>
      </c>
      <c r="I305" s="4">
        <f t="shared" si="58"/>
        <v>9.0999999999999993E-6</v>
      </c>
      <c r="J305" s="5">
        <f t="shared" si="66"/>
        <v>7.2957446808510193E-7</v>
      </c>
      <c r="K305" s="5">
        <f t="shared" si="67"/>
        <v>7.1684042892531199E-4</v>
      </c>
      <c r="L305" s="5">
        <f t="shared" si="61"/>
        <v>1.5429650268600705E-9</v>
      </c>
      <c r="M305" s="6">
        <f t="shared" si="59"/>
        <v>8.813464312600978E-6</v>
      </c>
      <c r="N305">
        <f t="shared" si="60"/>
        <v>2.3499999999999999E-4</v>
      </c>
      <c r="O305">
        <f t="shared" si="68"/>
        <v>0.33693796243597013</v>
      </c>
      <c r="P305">
        <f t="shared" si="62"/>
        <v>2.9467927831537759</v>
      </c>
      <c r="Q305">
        <f t="shared" si="63"/>
        <v>0.13935530780758462</v>
      </c>
      <c r="R305">
        <f t="shared" si="64"/>
        <v>0.13935530780758471</v>
      </c>
    </row>
    <row r="306" spans="6:18">
      <c r="F306">
        <f t="shared" si="69"/>
        <v>30.400000000000162</v>
      </c>
      <c r="G306">
        <f t="shared" si="57"/>
        <v>321.79873705179284</v>
      </c>
      <c r="H306">
        <f t="shared" si="65"/>
        <v>3.3693796243597012</v>
      </c>
      <c r="I306" s="4">
        <f t="shared" si="58"/>
        <v>9.0999999999999993E-6</v>
      </c>
      <c r="J306" s="5">
        <f t="shared" si="66"/>
        <v>7.2957446808510193E-7</v>
      </c>
      <c r="K306" s="5">
        <f t="shared" si="67"/>
        <v>7.1775042892531201E-4</v>
      </c>
      <c r="L306" s="5">
        <f t="shared" si="61"/>
        <v>1.5488486851385601E-9</v>
      </c>
      <c r="M306" s="6">
        <f t="shared" si="59"/>
        <v>8.8358551903866517E-6</v>
      </c>
      <c r="N306">
        <f t="shared" si="60"/>
        <v>2.3499999999999999E-4</v>
      </c>
      <c r="O306">
        <f t="shared" si="68"/>
        <v>0.33693796243597013</v>
      </c>
      <c r="P306">
        <f t="shared" si="62"/>
        <v>2.9471785665466048</v>
      </c>
      <c r="Q306">
        <f t="shared" si="63"/>
        <v>0.13922808907237441</v>
      </c>
      <c r="R306">
        <f t="shared" si="64"/>
        <v>0.13922808907237449</v>
      </c>
    </row>
    <row r="307" spans="6:18">
      <c r="F307">
        <f t="shared" si="69"/>
        <v>30.500000000000163</v>
      </c>
      <c r="G307">
        <f t="shared" si="57"/>
        <v>321.79873705179284</v>
      </c>
      <c r="H307">
        <f t="shared" si="65"/>
        <v>3.3693796243597012</v>
      </c>
      <c r="I307" s="4">
        <f t="shared" si="58"/>
        <v>9.0999999999999993E-6</v>
      </c>
      <c r="J307" s="5">
        <f t="shared" si="66"/>
        <v>7.2957446808510193E-7</v>
      </c>
      <c r="K307" s="5">
        <f t="shared" si="67"/>
        <v>7.1866042892531202E-4</v>
      </c>
      <c r="L307" s="5">
        <f t="shared" si="61"/>
        <v>1.5547472815425931E-9</v>
      </c>
      <c r="M307" s="6">
        <f t="shared" si="59"/>
        <v>8.8582744744578839E-6</v>
      </c>
      <c r="N307">
        <f t="shared" si="60"/>
        <v>2.3499999999999999E-4</v>
      </c>
      <c r="O307">
        <f t="shared" si="68"/>
        <v>0.33693796243597013</v>
      </c>
      <c r="P307">
        <f t="shared" si="62"/>
        <v>2.9475623934772797</v>
      </c>
      <c r="Q307">
        <f t="shared" si="63"/>
        <v>0.13910151551434211</v>
      </c>
      <c r="R307">
        <f t="shared" si="64"/>
        <v>0.13910151551434219</v>
      </c>
    </row>
    <row r="308" spans="6:18">
      <c r="F308">
        <f t="shared" si="69"/>
        <v>30.600000000000165</v>
      </c>
      <c r="G308">
        <f t="shared" si="57"/>
        <v>321.79873705179284</v>
      </c>
      <c r="H308">
        <f t="shared" si="65"/>
        <v>3.3693796243597012</v>
      </c>
      <c r="I308" s="4">
        <f t="shared" si="58"/>
        <v>9.0999999999999993E-6</v>
      </c>
      <c r="J308" s="5">
        <f t="shared" si="66"/>
        <v>7.2957446808510193E-7</v>
      </c>
      <c r="K308" s="5">
        <f t="shared" si="67"/>
        <v>7.1957042892531204E-4</v>
      </c>
      <c r="L308" s="5">
        <f t="shared" si="61"/>
        <v>1.5606608350114748E-9</v>
      </c>
      <c r="M308" s="6">
        <f t="shared" si="59"/>
        <v>8.8807221648146779E-6</v>
      </c>
      <c r="N308">
        <f t="shared" si="60"/>
        <v>2.3499999999999999E-4</v>
      </c>
      <c r="O308">
        <f t="shared" si="68"/>
        <v>0.33693796243597013</v>
      </c>
      <c r="P308">
        <f t="shared" si="62"/>
        <v>2.9479442763326009</v>
      </c>
      <c r="Q308">
        <f t="shared" si="63"/>
        <v>0.13897558304872659</v>
      </c>
      <c r="R308">
        <f t="shared" si="64"/>
        <v>0.13897558304872668</v>
      </c>
    </row>
    <row r="309" spans="6:18">
      <c r="F309">
        <f t="shared" si="69"/>
        <v>30.700000000000166</v>
      </c>
      <c r="G309">
        <f t="shared" si="57"/>
        <v>321.79873705179284</v>
      </c>
      <c r="H309">
        <f t="shared" si="65"/>
        <v>3.3693796243597012</v>
      </c>
      <c r="I309" s="4">
        <f t="shared" si="58"/>
        <v>9.0999999999999993E-6</v>
      </c>
      <c r="J309" s="5">
        <f t="shared" si="66"/>
        <v>7.2957446808510193E-7</v>
      </c>
      <c r="K309" s="5">
        <f t="shared" si="67"/>
        <v>7.2048042892531206E-4</v>
      </c>
      <c r="L309" s="5">
        <f t="shared" si="61"/>
        <v>1.56658936448451E-9</v>
      </c>
      <c r="M309" s="6">
        <f t="shared" si="59"/>
        <v>8.903198261457032E-6</v>
      </c>
      <c r="N309">
        <f t="shared" si="60"/>
        <v>2.3499999999999999E-4</v>
      </c>
      <c r="O309">
        <f t="shared" si="68"/>
        <v>0.33693796243597013</v>
      </c>
      <c r="P309">
        <f t="shared" si="62"/>
        <v>2.9483242274053789</v>
      </c>
      <c r="Q309">
        <f t="shared" si="63"/>
        <v>0.13885028762176138</v>
      </c>
      <c r="R309">
        <f t="shared" si="64"/>
        <v>0.13885028762176146</v>
      </c>
    </row>
    <row r="310" spans="6:18">
      <c r="F310">
        <f t="shared" si="69"/>
        <v>30.800000000000168</v>
      </c>
      <c r="G310">
        <f t="shared" si="57"/>
        <v>321.79873705179284</v>
      </c>
      <c r="H310">
        <f t="shared" si="65"/>
        <v>3.3693796243597012</v>
      </c>
      <c r="I310" s="4">
        <f t="shared" si="58"/>
        <v>9.0999999999999993E-6</v>
      </c>
      <c r="J310" s="5">
        <f t="shared" si="66"/>
        <v>7.2957446808510193E-7</v>
      </c>
      <c r="K310" s="5">
        <f t="shared" si="67"/>
        <v>7.2139042892531207E-4</v>
      </c>
      <c r="L310" s="5">
        <f t="shared" si="61"/>
        <v>1.5725328889010029E-9</v>
      </c>
      <c r="M310" s="6">
        <f t="shared" si="59"/>
        <v>8.9257027643849445E-6</v>
      </c>
      <c r="N310">
        <f t="shared" si="60"/>
        <v>2.3499999999999999E-4</v>
      </c>
      <c r="O310">
        <f t="shared" si="68"/>
        <v>0.33693796243597013</v>
      </c>
      <c r="P310">
        <f t="shared" si="62"/>
        <v>2.9487022588952652</v>
      </c>
      <c r="Q310">
        <f t="shared" si="63"/>
        <v>0.13872562521040055</v>
      </c>
      <c r="R310">
        <f t="shared" si="64"/>
        <v>0.13872562521040063</v>
      </c>
    </row>
    <row r="311" spans="6:18">
      <c r="F311">
        <f t="shared" si="69"/>
        <v>30.900000000000169</v>
      </c>
      <c r="G311">
        <f t="shared" si="57"/>
        <v>321.79873705179284</v>
      </c>
      <c r="H311">
        <f t="shared" si="65"/>
        <v>3.3693796243597012</v>
      </c>
      <c r="I311" s="4">
        <f t="shared" si="58"/>
        <v>9.0999999999999993E-6</v>
      </c>
      <c r="J311" s="5">
        <f t="shared" si="66"/>
        <v>7.2957446808510193E-7</v>
      </c>
      <c r="K311" s="5">
        <f t="shared" si="67"/>
        <v>7.2230042892531209E-4</v>
      </c>
      <c r="L311" s="5">
        <f t="shared" si="61"/>
        <v>1.5784914272002597E-9</v>
      </c>
      <c r="M311" s="6">
        <f t="shared" si="59"/>
        <v>8.9482356735984189E-6</v>
      </c>
      <c r="N311">
        <f t="shared" si="60"/>
        <v>2.3499999999999999E-4</v>
      </c>
      <c r="O311">
        <f t="shared" si="68"/>
        <v>0.33693796243597013</v>
      </c>
      <c r="P311">
        <f t="shared" si="62"/>
        <v>2.949078382909577</v>
      </c>
      <c r="Q311">
        <f t="shared" si="63"/>
        <v>0.13860159182204745</v>
      </c>
      <c r="R311">
        <f t="shared" si="64"/>
        <v>0.13860159182204754</v>
      </c>
    </row>
    <row r="312" spans="6:18">
      <c r="F312">
        <f t="shared" si="69"/>
        <v>31.000000000000171</v>
      </c>
      <c r="G312">
        <f t="shared" si="57"/>
        <v>321.79873705179284</v>
      </c>
      <c r="H312">
        <f t="shared" si="65"/>
        <v>3.3693796243597012</v>
      </c>
      <c r="I312" s="4">
        <f t="shared" si="58"/>
        <v>9.0999999999999993E-6</v>
      </c>
      <c r="J312" s="5">
        <f t="shared" si="66"/>
        <v>7.2957446808510193E-7</v>
      </c>
      <c r="K312" s="5">
        <f t="shared" si="67"/>
        <v>7.2321042892531211E-4</v>
      </c>
      <c r="L312" s="5">
        <f t="shared" si="61"/>
        <v>1.5844649983215844E-9</v>
      </c>
      <c r="M312" s="6">
        <f t="shared" si="59"/>
        <v>8.9707969890974551E-6</v>
      </c>
      <c r="N312">
        <f t="shared" si="60"/>
        <v>2.3499999999999999E-4</v>
      </c>
      <c r="O312">
        <f t="shared" si="68"/>
        <v>0.33693796243597013</v>
      </c>
      <c r="P312">
        <f t="shared" si="62"/>
        <v>2.9494526114641082</v>
      </c>
      <c r="Q312">
        <f t="shared" si="63"/>
        <v>0.13847818349428623</v>
      </c>
      <c r="R312">
        <f t="shared" si="64"/>
        <v>0.13847818349428628</v>
      </c>
    </row>
    <row r="313" spans="6:18">
      <c r="F313">
        <f t="shared" si="69"/>
        <v>31.100000000000172</v>
      </c>
      <c r="G313">
        <f t="shared" si="57"/>
        <v>321.79873705179284</v>
      </c>
      <c r="H313">
        <f t="shared" si="65"/>
        <v>3.3693796243597012</v>
      </c>
      <c r="I313" s="4">
        <f t="shared" si="58"/>
        <v>9.0999999999999993E-6</v>
      </c>
      <c r="J313" s="5">
        <f t="shared" si="66"/>
        <v>7.2957446808510193E-7</v>
      </c>
      <c r="K313" s="5">
        <f t="shared" si="67"/>
        <v>7.2412042892531212E-4</v>
      </c>
      <c r="L313" s="5">
        <f t="shared" si="61"/>
        <v>1.5904536212042821E-9</v>
      </c>
      <c r="M313" s="6">
        <f t="shared" si="59"/>
        <v>8.993386710882048E-6</v>
      </c>
      <c r="N313">
        <f t="shared" si="60"/>
        <v>2.3499999999999999E-4</v>
      </c>
      <c r="O313">
        <f t="shared" si="68"/>
        <v>0.33693796243597013</v>
      </c>
      <c r="P313">
        <f t="shared" si="62"/>
        <v>2.9498249564839392</v>
      </c>
      <c r="Q313">
        <f t="shared" si="63"/>
        <v>0.13835539629461591</v>
      </c>
      <c r="R313">
        <f t="shared" si="64"/>
        <v>0.13835539629461596</v>
      </c>
    </row>
    <row r="314" spans="6:18">
      <c r="F314">
        <f t="shared" si="69"/>
        <v>31.200000000000173</v>
      </c>
      <c r="G314">
        <f t="shared" si="57"/>
        <v>321.79873705179284</v>
      </c>
      <c r="H314">
        <f t="shared" si="65"/>
        <v>3.3693796243597012</v>
      </c>
      <c r="I314" s="4">
        <f t="shared" si="58"/>
        <v>9.0999999999999993E-6</v>
      </c>
      <c r="J314" s="5">
        <f t="shared" si="66"/>
        <v>7.2957446808510193E-7</v>
      </c>
      <c r="K314" s="5">
        <f t="shared" si="67"/>
        <v>7.2503042892531214E-4</v>
      </c>
      <c r="L314" s="5">
        <f t="shared" si="61"/>
        <v>1.596457314787658E-9</v>
      </c>
      <c r="M314" s="6">
        <f t="shared" si="59"/>
        <v>9.0160048389522011E-6</v>
      </c>
      <c r="N314">
        <f t="shared" si="60"/>
        <v>2.3499999999999999E-4</v>
      </c>
      <c r="O314">
        <f t="shared" si="68"/>
        <v>0.33693796243597013</v>
      </c>
      <c r="P314">
        <f t="shared" si="62"/>
        <v>2.9501954298042325</v>
      </c>
      <c r="Q314">
        <f t="shared" si="63"/>
        <v>0.13823322632018734</v>
      </c>
      <c r="R314">
        <f t="shared" si="64"/>
        <v>0.13823322632018739</v>
      </c>
    </row>
    <row r="315" spans="6:18">
      <c r="F315">
        <f t="shared" si="69"/>
        <v>31.300000000000175</v>
      </c>
      <c r="G315">
        <f t="shared" si="57"/>
        <v>321.79873705179284</v>
      </c>
      <c r="H315">
        <f t="shared" si="65"/>
        <v>3.3693796243597012</v>
      </c>
      <c r="I315" s="4">
        <f t="shared" si="58"/>
        <v>9.0999999999999993E-6</v>
      </c>
      <c r="J315" s="5">
        <f t="shared" si="66"/>
        <v>7.2957446808510193E-7</v>
      </c>
      <c r="K315" s="5">
        <f t="shared" si="67"/>
        <v>7.2594042892531216E-4</v>
      </c>
      <c r="L315" s="5">
        <f t="shared" si="61"/>
        <v>1.6024760980110172E-9</v>
      </c>
      <c r="M315" s="6">
        <f t="shared" si="59"/>
        <v>9.038651373307916E-6</v>
      </c>
      <c r="N315">
        <f t="shared" si="60"/>
        <v>2.3499999999999999E-4</v>
      </c>
      <c r="O315">
        <f t="shared" si="68"/>
        <v>0.33693796243597013</v>
      </c>
      <c r="P315">
        <f t="shared" si="62"/>
        <v>2.9505640431710236</v>
      </c>
      <c r="Q315">
        <f t="shared" si="63"/>
        <v>0.13811166969754263</v>
      </c>
      <c r="R315">
        <f t="shared" si="64"/>
        <v>0.13811166969754265</v>
      </c>
    </row>
    <row r="316" spans="6:18">
      <c r="F316">
        <f t="shared" si="69"/>
        <v>31.400000000000176</v>
      </c>
      <c r="G316">
        <f t="shared" si="57"/>
        <v>321.79873705179284</v>
      </c>
      <c r="H316">
        <f t="shared" si="65"/>
        <v>3.3693796243597012</v>
      </c>
      <c r="I316" s="4">
        <f t="shared" si="58"/>
        <v>9.0999999999999993E-6</v>
      </c>
      <c r="J316" s="5">
        <f t="shared" si="66"/>
        <v>7.2957446808510193E-7</v>
      </c>
      <c r="K316" s="5">
        <f t="shared" si="67"/>
        <v>7.2685042892531217E-4</v>
      </c>
      <c r="L316" s="5">
        <f t="shared" si="61"/>
        <v>1.6085099898136637E-9</v>
      </c>
      <c r="M316" s="6">
        <f t="shared" si="59"/>
        <v>9.0613263139491894E-6</v>
      </c>
      <c r="N316">
        <f t="shared" si="60"/>
        <v>2.3499999999999999E-4</v>
      </c>
      <c r="O316">
        <f t="shared" si="68"/>
        <v>0.33693796243597013</v>
      </c>
      <c r="P316">
        <f t="shared" si="62"/>
        <v>2.9509308082420014</v>
      </c>
      <c r="Q316">
        <f t="shared" si="63"/>
        <v>0.1379907225823572</v>
      </c>
      <c r="R316">
        <f t="shared" si="64"/>
        <v>0.1379907225823572</v>
      </c>
    </row>
    <row r="317" spans="6:18">
      <c r="F317">
        <f t="shared" si="69"/>
        <v>31.500000000000178</v>
      </c>
      <c r="G317">
        <f t="shared" si="57"/>
        <v>321.79873705179284</v>
      </c>
      <c r="H317">
        <f t="shared" si="65"/>
        <v>3.3693796243597012</v>
      </c>
      <c r="I317" s="4">
        <f t="shared" si="58"/>
        <v>9.0999999999999993E-6</v>
      </c>
      <c r="J317" s="5">
        <f t="shared" si="66"/>
        <v>7.2957446808510193E-7</v>
      </c>
      <c r="K317" s="5">
        <f t="shared" si="67"/>
        <v>7.2776042892531219E-4</v>
      </c>
      <c r="L317" s="5">
        <f t="shared" si="61"/>
        <v>1.6145590091349035E-9</v>
      </c>
      <c r="M317" s="6">
        <f t="shared" si="59"/>
        <v>9.0840296608760229E-6</v>
      </c>
      <c r="N317">
        <f t="shared" si="60"/>
        <v>2.3499999999999999E-4</v>
      </c>
      <c r="O317">
        <f t="shared" si="68"/>
        <v>0.33693796243597013</v>
      </c>
      <c r="P317">
        <f t="shared" si="62"/>
        <v>2.9512957365872858</v>
      </c>
      <c r="Q317">
        <f t="shared" si="63"/>
        <v>0.13787038115918451</v>
      </c>
      <c r="R317">
        <f t="shared" si="64"/>
        <v>0.13787038115918451</v>
      </c>
    </row>
    <row r="318" spans="6:18">
      <c r="F318">
        <f t="shared" si="69"/>
        <v>31.600000000000179</v>
      </c>
      <c r="G318">
        <f t="shared" si="57"/>
        <v>321.79873705179284</v>
      </c>
      <c r="H318">
        <f t="shared" si="65"/>
        <v>3.3693796243597012</v>
      </c>
      <c r="I318" s="4">
        <f t="shared" si="58"/>
        <v>9.0999999999999993E-6</v>
      </c>
      <c r="J318" s="5">
        <f t="shared" si="66"/>
        <v>7.2957446808510193E-7</v>
      </c>
      <c r="K318" s="5">
        <f t="shared" si="67"/>
        <v>7.2867042892531221E-4</v>
      </c>
      <c r="L318" s="5">
        <f t="shared" si="61"/>
        <v>1.620623174914041E-9</v>
      </c>
      <c r="M318" s="6">
        <f t="shared" si="59"/>
        <v>9.1067614140884165E-6</v>
      </c>
      <c r="N318">
        <f t="shared" si="60"/>
        <v>2.3499999999999999E-4</v>
      </c>
      <c r="O318">
        <f t="shared" si="68"/>
        <v>0.33693796243597013</v>
      </c>
      <c r="P318">
        <f t="shared" si="62"/>
        <v>2.9516588396901904</v>
      </c>
      <c r="Q318">
        <f t="shared" si="63"/>
        <v>0.13775064164120335</v>
      </c>
      <c r="R318">
        <f t="shared" si="64"/>
        <v>0.13775064164120335</v>
      </c>
    </row>
    <row r="319" spans="6:18">
      <c r="F319">
        <f t="shared" si="69"/>
        <v>31.70000000000018</v>
      </c>
      <c r="G319">
        <f t="shared" si="57"/>
        <v>321.79873705179284</v>
      </c>
      <c r="H319">
        <f t="shared" si="65"/>
        <v>3.3693796243597012</v>
      </c>
      <c r="I319" s="4">
        <f t="shared" si="58"/>
        <v>9.0999999999999993E-6</v>
      </c>
      <c r="J319" s="5">
        <f t="shared" si="66"/>
        <v>7.2957446808510193E-7</v>
      </c>
      <c r="K319" s="5">
        <f t="shared" si="67"/>
        <v>7.2958042892531222E-4</v>
      </c>
      <c r="L319" s="5">
        <f t="shared" si="61"/>
        <v>1.6267025060903815E-9</v>
      </c>
      <c r="M319" s="6">
        <f t="shared" si="59"/>
        <v>9.1295215735863719E-6</v>
      </c>
      <c r="N319">
        <f t="shared" si="60"/>
        <v>2.3499999999999999E-4</v>
      </c>
      <c r="O319">
        <f t="shared" si="68"/>
        <v>0.33693796243597013</v>
      </c>
      <c r="P319">
        <f t="shared" si="62"/>
        <v>2.9520201289479844</v>
      </c>
      <c r="Q319">
        <f t="shared" si="63"/>
        <v>0.13763150026996746</v>
      </c>
      <c r="R319">
        <f t="shared" si="64"/>
        <v>0.13763150026996748</v>
      </c>
    </row>
    <row r="320" spans="6:18">
      <c r="F320">
        <f t="shared" si="69"/>
        <v>31.800000000000182</v>
      </c>
      <c r="G320">
        <f t="shared" si="57"/>
        <v>321.79873705179284</v>
      </c>
      <c r="H320">
        <f t="shared" si="65"/>
        <v>3.3693796243597012</v>
      </c>
      <c r="I320" s="4">
        <f t="shared" si="58"/>
        <v>9.0999999999999993E-6</v>
      </c>
      <c r="J320" s="5">
        <f t="shared" si="66"/>
        <v>7.2957446808510193E-7</v>
      </c>
      <c r="K320" s="5">
        <f t="shared" si="67"/>
        <v>7.3049042892531224E-4</v>
      </c>
      <c r="L320" s="5">
        <f t="shared" si="61"/>
        <v>1.6327970216032298E-9</v>
      </c>
      <c r="M320" s="6">
        <f t="shared" si="59"/>
        <v>9.1523101393698875E-6</v>
      </c>
      <c r="N320">
        <f t="shared" si="60"/>
        <v>2.3499999999999999E-4</v>
      </c>
      <c r="O320">
        <f t="shared" si="68"/>
        <v>0.33693796243597013</v>
      </c>
      <c r="P320">
        <f t="shared" si="62"/>
        <v>2.9523796156726427</v>
      </c>
      <c r="Q320">
        <f t="shared" si="63"/>
        <v>0.13751295331515795</v>
      </c>
      <c r="R320">
        <f t="shared" si="64"/>
        <v>0.13751295331515795</v>
      </c>
    </row>
    <row r="321" spans="6:18">
      <c r="F321">
        <f t="shared" si="69"/>
        <v>31.900000000000183</v>
      </c>
      <c r="G321">
        <f t="shared" si="57"/>
        <v>321.79873705179284</v>
      </c>
      <c r="H321">
        <f t="shared" si="65"/>
        <v>3.3693796243597012</v>
      </c>
      <c r="I321" s="4">
        <f t="shared" si="58"/>
        <v>9.0999999999999993E-6</v>
      </c>
      <c r="J321" s="5">
        <f t="shared" si="66"/>
        <v>7.2957446808510193E-7</v>
      </c>
      <c r="K321" s="5">
        <f t="shared" si="67"/>
        <v>7.3140042892531226E-4</v>
      </c>
      <c r="L321" s="5">
        <f t="shared" si="61"/>
        <v>1.6389067403918905E-9</v>
      </c>
      <c r="M321" s="6">
        <f t="shared" si="59"/>
        <v>9.1751271114389615E-6</v>
      </c>
      <c r="N321">
        <f t="shared" si="60"/>
        <v>2.3499999999999999E-4</v>
      </c>
      <c r="O321">
        <f t="shared" si="68"/>
        <v>0.33693796243597013</v>
      </c>
      <c r="P321">
        <f t="shared" si="62"/>
        <v>2.9527373110915898</v>
      </c>
      <c r="Q321">
        <f t="shared" si="63"/>
        <v>0.13739499707433783</v>
      </c>
      <c r="R321">
        <f t="shared" si="64"/>
        <v>0.13739499707433786</v>
      </c>
    </row>
    <row r="322" spans="6:18">
      <c r="F322">
        <f t="shared" si="69"/>
        <v>32.000000000000185</v>
      </c>
      <c r="G322">
        <f t="shared" ref="G322:G385" si="70">Tc+R_*F322</f>
        <v>321.79873705179284</v>
      </c>
      <c r="H322">
        <f t="shared" si="65"/>
        <v>3.3693796243597012</v>
      </c>
      <c r="I322" s="4">
        <f t="shared" ref="I322:I385" si="71">we</f>
        <v>9.0999999999999993E-6</v>
      </c>
      <c r="J322" s="5">
        <f t="shared" si="66"/>
        <v>7.2957446808510193E-7</v>
      </c>
      <c r="K322" s="5">
        <f t="shared" si="67"/>
        <v>7.3231042892531227E-4</v>
      </c>
      <c r="L322" s="5">
        <f t="shared" si="61"/>
        <v>1.6450316813956686E-9</v>
      </c>
      <c r="M322" s="6">
        <f t="shared" ref="M322:M385" si="72">f2_*f3_/f1_/K322*L322</f>
        <v>9.1979724897935957E-6</v>
      </c>
      <c r="N322">
        <f t="shared" ref="N322:N385" si="73">del_dl</f>
        <v>2.3499999999999999E-4</v>
      </c>
      <c r="O322">
        <f t="shared" si="68"/>
        <v>0.33693796243597013</v>
      </c>
      <c r="P322">
        <f t="shared" si="62"/>
        <v>2.9530932263484346</v>
      </c>
      <c r="Q322">
        <f t="shared" si="63"/>
        <v>0.13727762787270942</v>
      </c>
      <c r="R322">
        <f t="shared" si="64"/>
        <v>0.13727762787270945</v>
      </c>
    </row>
    <row r="323" spans="6:18">
      <c r="F323">
        <f t="shared" si="69"/>
        <v>32.100000000000186</v>
      </c>
      <c r="G323">
        <f t="shared" si="70"/>
        <v>321.79873705179284</v>
      </c>
      <c r="H323">
        <f t="shared" si="65"/>
        <v>3.3693796243597012</v>
      </c>
      <c r="I323" s="4">
        <f t="shared" si="71"/>
        <v>9.0999999999999993E-6</v>
      </c>
      <c r="J323" s="5">
        <f t="shared" si="66"/>
        <v>7.2957446808510193E-7</v>
      </c>
      <c r="K323" s="5">
        <f t="shared" si="67"/>
        <v>7.3322042892531229E-4</v>
      </c>
      <c r="L323" s="5">
        <f t="shared" ref="L323:L386" si="74">K323^3*4/3*PI()</f>
        <v>1.6511718635538692E-9</v>
      </c>
      <c r="M323" s="6">
        <f t="shared" si="72"/>
        <v>9.2208462744337899E-6</v>
      </c>
      <c r="N323">
        <f t="shared" si="73"/>
        <v>2.3499999999999999E-4</v>
      </c>
      <c r="O323">
        <f t="shared" si="68"/>
        <v>0.33693796243597013</v>
      </c>
      <c r="P323">
        <f t="shared" ref="P323:P386" si="75">R323*O323+(1-R323)*H323</f>
        <v>2.9534473725037023</v>
      </c>
      <c r="Q323">
        <f t="shared" ref="Q323:Q386" si="76">Q322+pl/ps*Dl/N322*((Tc-Tf)/ml-Co)/H322/(1-kpart)*M322*dt/L322-Q322*3/K322*we*dt</f>
        <v>0.13716084206287368</v>
      </c>
      <c r="R323">
        <f t="shared" ref="R323:R386" si="77">esidtGeral(R322,K322,MAX(I322,J322),pl,ps,kpart,H322,(H323-H322)/dt,M322,L322,Dl,N322,Co,dt)</f>
        <v>0.13716084206287368</v>
      </c>
    </row>
    <row r="324" spans="6:18">
      <c r="F324">
        <f t="shared" si="69"/>
        <v>32.200000000000188</v>
      </c>
      <c r="G324">
        <f t="shared" si="70"/>
        <v>321.79873705179284</v>
      </c>
      <c r="H324">
        <f t="shared" si="65"/>
        <v>3.3693796243597012</v>
      </c>
      <c r="I324" s="4">
        <f t="shared" si="71"/>
        <v>9.0999999999999993E-6</v>
      </c>
      <c r="J324" s="5">
        <f t="shared" si="66"/>
        <v>7.2957446808510193E-7</v>
      </c>
      <c r="K324" s="5">
        <f t="shared" si="67"/>
        <v>7.3413042892531231E-4</v>
      </c>
      <c r="L324" s="5">
        <f t="shared" si="74"/>
        <v>1.6573273058057976E-9</v>
      </c>
      <c r="M324" s="6">
        <f t="shared" si="72"/>
        <v>9.2437484653595444E-6</v>
      </c>
      <c r="N324">
        <f t="shared" si="73"/>
        <v>2.3499999999999999E-4</v>
      </c>
      <c r="O324">
        <f t="shared" si="68"/>
        <v>0.33693796243597013</v>
      </c>
      <c r="P324">
        <f t="shared" si="75"/>
        <v>2.9537997605355533</v>
      </c>
      <c r="Q324">
        <f t="shared" si="76"/>
        <v>0.13704463602459233</v>
      </c>
      <c r="R324">
        <f t="shared" si="77"/>
        <v>0.13704463602459235</v>
      </c>
    </row>
    <row r="325" spans="6:18">
      <c r="F325">
        <f t="shared" si="69"/>
        <v>32.300000000000189</v>
      </c>
      <c r="G325">
        <f t="shared" si="70"/>
        <v>321.79873705179284</v>
      </c>
      <c r="H325">
        <f t="shared" si="65"/>
        <v>3.3693796243597012</v>
      </c>
      <c r="I325" s="4">
        <f t="shared" si="71"/>
        <v>9.0999999999999993E-6</v>
      </c>
      <c r="J325" s="5">
        <f t="shared" si="66"/>
        <v>7.2957446808510193E-7</v>
      </c>
      <c r="K325" s="5">
        <f t="shared" si="67"/>
        <v>7.3504042892531232E-4</v>
      </c>
      <c r="L325" s="5">
        <f t="shared" si="74"/>
        <v>1.6634980270907582E-9</v>
      </c>
      <c r="M325" s="6">
        <f t="shared" si="72"/>
        <v>9.2666790625708572E-6</v>
      </c>
      <c r="N325">
        <f t="shared" si="73"/>
        <v>2.3499999999999999E-4</v>
      </c>
      <c r="O325">
        <f t="shared" si="68"/>
        <v>0.33693796243597013</v>
      </c>
      <c r="P325">
        <f t="shared" si="75"/>
        <v>2.9541504013405016</v>
      </c>
      <c r="Q325">
        <f t="shared" si="76"/>
        <v>0.1369290061645522</v>
      </c>
      <c r="R325">
        <f t="shared" si="77"/>
        <v>0.1369290061645522</v>
      </c>
    </row>
    <row r="326" spans="6:18">
      <c r="F326">
        <f t="shared" si="69"/>
        <v>32.40000000000019</v>
      </c>
      <c r="G326">
        <f t="shared" si="70"/>
        <v>321.79873705179284</v>
      </c>
      <c r="H326">
        <f t="shared" si="65"/>
        <v>3.3693796243597012</v>
      </c>
      <c r="I326" s="4">
        <f t="shared" si="71"/>
        <v>9.0999999999999993E-6</v>
      </c>
      <c r="J326" s="5">
        <f t="shared" si="66"/>
        <v>7.2957446808510193E-7</v>
      </c>
      <c r="K326" s="5">
        <f t="shared" si="67"/>
        <v>7.3595042892531234E-4</v>
      </c>
      <c r="L326" s="5">
        <f t="shared" si="74"/>
        <v>1.6696840463480565E-9</v>
      </c>
      <c r="M326" s="6">
        <f t="shared" si="72"/>
        <v>9.2896380660677353E-6</v>
      </c>
      <c r="N326">
        <f t="shared" si="73"/>
        <v>2.3499999999999999E-4</v>
      </c>
      <c r="O326">
        <f t="shared" si="68"/>
        <v>0.33693796243597013</v>
      </c>
      <c r="P326">
        <f t="shared" si="75"/>
        <v>2.9544993057341182</v>
      </c>
      <c r="Q326">
        <f t="shared" si="76"/>
        <v>0.13681394891613174</v>
      </c>
      <c r="R326">
        <f t="shared" si="77"/>
        <v>0.13681394891613174</v>
      </c>
    </row>
    <row r="327" spans="6:18">
      <c r="F327">
        <f t="shared" si="69"/>
        <v>32.500000000000192</v>
      </c>
      <c r="G327">
        <f t="shared" si="70"/>
        <v>321.79873705179284</v>
      </c>
      <c r="H327">
        <f t="shared" si="65"/>
        <v>3.3693796243597012</v>
      </c>
      <c r="I327" s="4">
        <f t="shared" si="71"/>
        <v>9.0999999999999993E-6</v>
      </c>
      <c r="J327" s="5">
        <f t="shared" si="66"/>
        <v>7.2957446808510193E-7</v>
      </c>
      <c r="K327" s="5">
        <f t="shared" si="67"/>
        <v>7.3686042892531236E-4</v>
      </c>
      <c r="L327" s="5">
        <f t="shared" si="74"/>
        <v>1.6758853825169969E-9</v>
      </c>
      <c r="M327" s="6">
        <f t="shared" si="72"/>
        <v>9.3126254758501684E-6</v>
      </c>
      <c r="N327">
        <f t="shared" si="73"/>
        <v>2.3499999999999999E-4</v>
      </c>
      <c r="O327">
        <f t="shared" si="68"/>
        <v>0.33693796243597013</v>
      </c>
      <c r="P327">
        <f t="shared" si="75"/>
        <v>2.9548464844517341</v>
      </c>
      <c r="Q327">
        <f t="shared" si="76"/>
        <v>0.13669946073917016</v>
      </c>
      <c r="R327">
        <f t="shared" si="77"/>
        <v>0.13669946073917016</v>
      </c>
    </row>
    <row r="328" spans="6:18">
      <c r="F328">
        <f t="shared" si="69"/>
        <v>32.600000000000193</v>
      </c>
      <c r="G328">
        <f t="shared" si="70"/>
        <v>321.79873705179284</v>
      </c>
      <c r="H328">
        <f t="shared" si="65"/>
        <v>3.3693796243597012</v>
      </c>
      <c r="I328" s="4">
        <f t="shared" si="71"/>
        <v>9.0999999999999993E-6</v>
      </c>
      <c r="J328" s="5">
        <f t="shared" si="66"/>
        <v>7.2957446808510193E-7</v>
      </c>
      <c r="K328" s="5">
        <f t="shared" si="67"/>
        <v>7.3777042892531237E-4</v>
      </c>
      <c r="L328" s="5">
        <f t="shared" si="74"/>
        <v>1.6821020545368843E-9</v>
      </c>
      <c r="M328" s="6">
        <f t="shared" si="72"/>
        <v>9.3356412919181617E-6</v>
      </c>
      <c r="N328">
        <f t="shared" si="73"/>
        <v>2.3499999999999999E-4</v>
      </c>
      <c r="O328">
        <f t="shared" si="68"/>
        <v>0.33693796243597013</v>
      </c>
      <c r="P328">
        <f t="shared" si="75"/>
        <v>2.955191948149134</v>
      </c>
      <c r="Q328">
        <f t="shared" si="76"/>
        <v>0.13658553811973859</v>
      </c>
      <c r="R328">
        <f t="shared" si="77"/>
        <v>0.13658553811973859</v>
      </c>
    </row>
    <row r="329" spans="6:18">
      <c r="F329">
        <f t="shared" si="69"/>
        <v>32.700000000000195</v>
      </c>
      <c r="G329">
        <f t="shared" si="70"/>
        <v>321.79873705179284</v>
      </c>
      <c r="H329">
        <f t="shared" si="65"/>
        <v>3.3693796243597012</v>
      </c>
      <c r="I329" s="4">
        <f t="shared" si="71"/>
        <v>9.0999999999999993E-6</v>
      </c>
      <c r="J329" s="5">
        <f t="shared" si="66"/>
        <v>7.2957446808510193E-7</v>
      </c>
      <c r="K329" s="5">
        <f t="shared" si="67"/>
        <v>7.3868042892531239E-4</v>
      </c>
      <c r="L329" s="5">
        <f t="shared" si="74"/>
        <v>1.6883340813470242E-9</v>
      </c>
      <c r="M329" s="6">
        <f t="shared" si="72"/>
        <v>9.3586855142717168E-6</v>
      </c>
      <c r="N329">
        <f t="shared" si="73"/>
        <v>2.3499999999999999E-4</v>
      </c>
      <c r="O329">
        <f t="shared" si="68"/>
        <v>0.33693796243597013</v>
      </c>
      <c r="P329">
        <f t="shared" si="75"/>
        <v>2.955535707403242</v>
      </c>
      <c r="Q329">
        <f t="shared" si="76"/>
        <v>0.13647217756991359</v>
      </c>
      <c r="R329">
        <f t="shared" si="77"/>
        <v>0.13647217756991359</v>
      </c>
    </row>
    <row r="330" spans="6:18">
      <c r="F330">
        <f t="shared" si="69"/>
        <v>32.800000000000196</v>
      </c>
      <c r="G330">
        <f t="shared" si="70"/>
        <v>321.79873705179284</v>
      </c>
      <c r="H330">
        <f t="shared" si="65"/>
        <v>3.3693796243597012</v>
      </c>
      <c r="I330" s="4">
        <f t="shared" si="71"/>
        <v>9.0999999999999993E-6</v>
      </c>
      <c r="J330" s="5">
        <f t="shared" si="66"/>
        <v>7.2957446808510193E-7</v>
      </c>
      <c r="K330" s="5">
        <f t="shared" si="67"/>
        <v>7.3959042892531241E-4</v>
      </c>
      <c r="L330" s="5">
        <f t="shared" si="74"/>
        <v>1.6945814818867207E-9</v>
      </c>
      <c r="M330" s="6">
        <f t="shared" si="72"/>
        <v>9.381758142910832E-6</v>
      </c>
      <c r="N330">
        <f t="shared" si="73"/>
        <v>2.3499999999999999E-4</v>
      </c>
      <c r="O330">
        <f t="shared" si="68"/>
        <v>0.33693796243597013</v>
      </c>
      <c r="P330">
        <f t="shared" si="75"/>
        <v>2.9558777727128023</v>
      </c>
      <c r="Q330">
        <f t="shared" si="76"/>
        <v>0.13635937562755293</v>
      </c>
      <c r="R330">
        <f t="shared" si="77"/>
        <v>0.13635937562755293</v>
      </c>
    </row>
    <row r="331" spans="6:18">
      <c r="F331">
        <f t="shared" si="69"/>
        <v>32.900000000000198</v>
      </c>
      <c r="G331">
        <f t="shared" si="70"/>
        <v>321.79873705179284</v>
      </c>
      <c r="H331">
        <f t="shared" si="65"/>
        <v>3.3693796243597012</v>
      </c>
      <c r="I331" s="4">
        <f t="shared" si="71"/>
        <v>9.0999999999999993E-6</v>
      </c>
      <c r="J331" s="5">
        <f t="shared" si="66"/>
        <v>7.2957446808510193E-7</v>
      </c>
      <c r="K331" s="5">
        <f t="shared" si="67"/>
        <v>7.4050042892531242E-4</v>
      </c>
      <c r="L331" s="5">
        <f t="shared" si="74"/>
        <v>1.7008442750952796E-9</v>
      </c>
      <c r="M331" s="6">
        <f t="shared" si="72"/>
        <v>9.4048591778355057E-6</v>
      </c>
      <c r="N331">
        <f t="shared" si="73"/>
        <v>2.3499999999999999E-4</v>
      </c>
      <c r="O331">
        <f t="shared" si="68"/>
        <v>0.33693796243597013</v>
      </c>
      <c r="P331">
        <f t="shared" si="75"/>
        <v>2.9562181544990529</v>
      </c>
      <c r="Q331">
        <f t="shared" si="76"/>
        <v>0.13624712885607354</v>
      </c>
      <c r="R331">
        <f t="shared" si="77"/>
        <v>0.13624712885607354</v>
      </c>
    </row>
    <row r="332" spans="6:18">
      <c r="F332">
        <f t="shared" si="69"/>
        <v>33.000000000000199</v>
      </c>
      <c r="G332">
        <f t="shared" si="70"/>
        <v>321.79873705179284</v>
      </c>
      <c r="H332">
        <f t="shared" si="65"/>
        <v>3.3693796243597012</v>
      </c>
      <c r="I332" s="4">
        <f t="shared" si="71"/>
        <v>9.0999999999999993E-6</v>
      </c>
      <c r="J332" s="5">
        <f t="shared" si="66"/>
        <v>7.2957446808510193E-7</v>
      </c>
      <c r="K332" s="5">
        <f t="shared" si="67"/>
        <v>7.4141042892531244E-4</v>
      </c>
      <c r="L332" s="5">
        <f t="shared" si="74"/>
        <v>1.7071224799120056E-9</v>
      </c>
      <c r="M332" s="6">
        <f t="shared" si="72"/>
        <v>9.4279886190457411E-6</v>
      </c>
      <c r="N332">
        <f t="shared" si="73"/>
        <v>2.3499999999999999E-4</v>
      </c>
      <c r="O332">
        <f t="shared" si="68"/>
        <v>0.33693796243597013</v>
      </c>
      <c r="P332">
        <f t="shared" si="75"/>
        <v>2.9565568631063912</v>
      </c>
      <c r="Q332">
        <f t="shared" si="76"/>
        <v>0.1361354338442316</v>
      </c>
      <c r="R332">
        <f t="shared" si="77"/>
        <v>0.13613543384423157</v>
      </c>
    </row>
    <row r="333" spans="6:18">
      <c r="F333">
        <f t="shared" si="69"/>
        <v>33.1000000000002</v>
      </c>
      <c r="G333">
        <f t="shared" si="70"/>
        <v>321.79873705179284</v>
      </c>
      <c r="H333">
        <f t="shared" si="65"/>
        <v>3.3693796243597012</v>
      </c>
      <c r="I333" s="4">
        <f t="shared" si="71"/>
        <v>9.0999999999999993E-6</v>
      </c>
      <c r="J333" s="5">
        <f t="shared" si="66"/>
        <v>7.2957446808510193E-7</v>
      </c>
      <c r="K333" s="5">
        <f t="shared" si="67"/>
        <v>7.4232042892531246E-4</v>
      </c>
      <c r="L333" s="5">
        <f t="shared" si="74"/>
        <v>1.7134161152762035E-9</v>
      </c>
      <c r="M333" s="6">
        <f t="shared" si="72"/>
        <v>9.4511464665415351E-6</v>
      </c>
      <c r="N333">
        <f t="shared" si="73"/>
        <v>2.3499999999999999E-4</v>
      </c>
      <c r="O333">
        <f t="shared" si="68"/>
        <v>0.33693796243597013</v>
      </c>
      <c r="P333">
        <f t="shared" si="75"/>
        <v>2.9568939088030364</v>
      </c>
      <c r="Q333">
        <f t="shared" si="76"/>
        <v>0.13602428720590484</v>
      </c>
      <c r="R333">
        <f t="shared" si="77"/>
        <v>0.13602428720590479</v>
      </c>
    </row>
    <row r="334" spans="6:18">
      <c r="F334">
        <f t="shared" si="69"/>
        <v>33.200000000000202</v>
      </c>
      <c r="G334">
        <f t="shared" si="70"/>
        <v>321.79873705179284</v>
      </c>
      <c r="H334">
        <f t="shared" si="65"/>
        <v>3.3693796243597012</v>
      </c>
      <c r="I334" s="4">
        <f t="shared" si="71"/>
        <v>9.0999999999999993E-6</v>
      </c>
      <c r="J334" s="5">
        <f t="shared" si="66"/>
        <v>7.2957446808510193E-7</v>
      </c>
      <c r="K334" s="5">
        <f t="shared" si="67"/>
        <v>7.4323042892531247E-4</v>
      </c>
      <c r="L334" s="5">
        <f t="shared" si="74"/>
        <v>1.7197252001271781E-9</v>
      </c>
      <c r="M334" s="6">
        <f t="shared" si="72"/>
        <v>9.4743327203228908E-6</v>
      </c>
      <c r="N334">
        <f t="shared" si="73"/>
        <v>2.3499999999999999E-4</v>
      </c>
      <c r="O334">
        <f t="shared" si="68"/>
        <v>0.33693796243597013</v>
      </c>
      <c r="P334">
        <f t="shared" si="75"/>
        <v>2.95722930178168</v>
      </c>
      <c r="Q334">
        <f t="shared" si="76"/>
        <v>0.13591368557987701</v>
      </c>
      <c r="R334">
        <f t="shared" si="77"/>
        <v>0.13591368557987693</v>
      </c>
    </row>
    <row r="335" spans="6:18">
      <c r="F335">
        <f t="shared" si="69"/>
        <v>33.300000000000203</v>
      </c>
      <c r="G335">
        <f t="shared" si="70"/>
        <v>321.79873705179284</v>
      </c>
      <c r="H335">
        <f t="shared" si="65"/>
        <v>3.3693796243597012</v>
      </c>
      <c r="I335" s="4">
        <f t="shared" si="71"/>
        <v>9.0999999999999993E-6</v>
      </c>
      <c r="J335" s="5">
        <f t="shared" si="66"/>
        <v>7.2957446808510193E-7</v>
      </c>
      <c r="K335" s="5">
        <f t="shared" si="67"/>
        <v>7.4414042892531249E-4</v>
      </c>
      <c r="L335" s="5">
        <f t="shared" si="74"/>
        <v>1.7260497534042347E-9</v>
      </c>
      <c r="M335" s="6">
        <f t="shared" si="72"/>
        <v>9.4975473803898067E-6</v>
      </c>
      <c r="N335">
        <f t="shared" si="73"/>
        <v>2.3499999999999999E-4</v>
      </c>
      <c r="O335">
        <f t="shared" si="68"/>
        <v>0.33693796243597013</v>
      </c>
      <c r="P335">
        <f t="shared" si="75"/>
        <v>2.9575630521601353</v>
      </c>
      <c r="Q335">
        <f t="shared" si="76"/>
        <v>0.13580362562962436</v>
      </c>
      <c r="R335">
        <f t="shared" si="77"/>
        <v>0.13580362562962428</v>
      </c>
    </row>
    <row r="336" spans="6:18">
      <c r="F336">
        <f t="shared" si="69"/>
        <v>33.400000000000205</v>
      </c>
      <c r="G336">
        <f t="shared" si="70"/>
        <v>321.79873705179284</v>
      </c>
      <c r="H336">
        <f t="shared" si="65"/>
        <v>3.3693796243597012</v>
      </c>
      <c r="I336" s="4">
        <f t="shared" si="71"/>
        <v>9.0999999999999993E-6</v>
      </c>
      <c r="J336" s="5">
        <f t="shared" si="66"/>
        <v>7.2957446808510193E-7</v>
      </c>
      <c r="K336" s="5">
        <f t="shared" si="67"/>
        <v>7.4505042892531251E-4</v>
      </c>
      <c r="L336" s="5">
        <f t="shared" si="74"/>
        <v>1.7323897940466779E-9</v>
      </c>
      <c r="M336" s="6">
        <f t="shared" si="72"/>
        <v>9.5207904467422811E-6</v>
      </c>
      <c r="N336">
        <f t="shared" si="73"/>
        <v>2.3499999999999999E-4</v>
      </c>
      <c r="O336">
        <f t="shared" si="68"/>
        <v>0.33693796243597013</v>
      </c>
      <c r="P336">
        <f t="shared" si="75"/>
        <v>2.9578951699819789</v>
      </c>
      <c r="Q336">
        <f t="shared" si="76"/>
        <v>0.13569410404310434</v>
      </c>
      <c r="R336">
        <f t="shared" si="77"/>
        <v>0.13569410404310425</v>
      </c>
    </row>
    <row r="337" spans="6:18">
      <c r="F337">
        <f t="shared" si="69"/>
        <v>33.500000000000206</v>
      </c>
      <c r="G337">
        <f t="shared" si="70"/>
        <v>321.79873705179284</v>
      </c>
      <c r="H337">
        <f t="shared" si="65"/>
        <v>3.3693796243597012</v>
      </c>
      <c r="I337" s="4">
        <f t="shared" si="71"/>
        <v>9.0999999999999993E-6</v>
      </c>
      <c r="J337" s="5">
        <f t="shared" si="66"/>
        <v>7.2957446808510193E-7</v>
      </c>
      <c r="K337" s="5">
        <f t="shared" si="67"/>
        <v>7.4596042892531252E-4</v>
      </c>
      <c r="L337" s="5">
        <f t="shared" si="74"/>
        <v>1.738745340993813E-9</v>
      </c>
      <c r="M337" s="6">
        <f t="shared" si="72"/>
        <v>9.5440619193803172E-6</v>
      </c>
      <c r="N337">
        <f t="shared" si="73"/>
        <v>2.3499999999999999E-4</v>
      </c>
      <c r="O337">
        <f t="shared" si="68"/>
        <v>0.33693796243597013</v>
      </c>
      <c r="P337">
        <f t="shared" si="75"/>
        <v>2.9582256652171823</v>
      </c>
      <c r="Q337">
        <f t="shared" si="76"/>
        <v>0.13558511753254623</v>
      </c>
      <c r="R337">
        <f t="shared" si="77"/>
        <v>0.13558511753254615</v>
      </c>
    </row>
    <row r="338" spans="6:18">
      <c r="F338">
        <f t="shared" si="69"/>
        <v>33.600000000000207</v>
      </c>
      <c r="G338">
        <f t="shared" si="70"/>
        <v>321.79873705179284</v>
      </c>
      <c r="H338">
        <f t="shared" si="65"/>
        <v>3.3693796243597012</v>
      </c>
      <c r="I338" s="4">
        <f t="shared" si="71"/>
        <v>9.0999999999999993E-6</v>
      </c>
      <c r="J338" s="5">
        <f t="shared" si="66"/>
        <v>7.2957446808510193E-7</v>
      </c>
      <c r="K338" s="5">
        <f t="shared" si="67"/>
        <v>7.4687042892531254E-4</v>
      </c>
      <c r="L338" s="5">
        <f t="shared" si="74"/>
        <v>1.7451164131849444E-9</v>
      </c>
      <c r="M338" s="6">
        <f t="shared" si="72"/>
        <v>9.5673617983039101E-6</v>
      </c>
      <c r="N338">
        <f t="shared" si="73"/>
        <v>2.3499999999999999E-4</v>
      </c>
      <c r="O338">
        <f t="shared" si="68"/>
        <v>0.33693796243597013</v>
      </c>
      <c r="P338">
        <f t="shared" si="75"/>
        <v>2.9585545477627457</v>
      </c>
      <c r="Q338">
        <f t="shared" si="76"/>
        <v>0.13547666283424392</v>
      </c>
      <c r="R338">
        <f t="shared" si="77"/>
        <v>0.13547666283424384</v>
      </c>
    </row>
    <row r="339" spans="6:18">
      <c r="F339">
        <f t="shared" si="69"/>
        <v>33.700000000000209</v>
      </c>
      <c r="G339">
        <f t="shared" si="70"/>
        <v>321.79873705179284</v>
      </c>
      <c r="H339">
        <f t="shared" ref="H339:H402" si="78">(G339-Tf)/ml</f>
        <v>3.3693796243597012</v>
      </c>
      <c r="I339" s="4">
        <f t="shared" si="71"/>
        <v>9.0999999999999993E-6</v>
      </c>
      <c r="J339" s="5">
        <f t="shared" ref="J339:J402" si="79">Glob(H339,N339,Dl,Co,kpart)</f>
        <v>7.2957446808510193E-7</v>
      </c>
      <c r="K339" s="5">
        <f t="shared" ref="K339:K402" si="80">I338*dt+K338</f>
        <v>7.4778042892531256E-4</v>
      </c>
      <c r="L339" s="5">
        <f t="shared" si="74"/>
        <v>1.7515030295593775E-9</v>
      </c>
      <c r="M339" s="6">
        <f t="shared" si="72"/>
        <v>9.5906900835130649E-6</v>
      </c>
      <c r="N339">
        <f t="shared" si="73"/>
        <v>2.3499999999999999E-4</v>
      </c>
      <c r="O339">
        <f t="shared" ref="O339:O402" si="81">O338+(kpart*H338-O338)/L338/R338*(L338*(R339-R338)+R338*MAX(I338,J338)*M338*dt)</f>
        <v>0.33693796243597013</v>
      </c>
      <c r="P339">
        <f t="shared" si="75"/>
        <v>2.9588818274433151</v>
      </c>
      <c r="Q339">
        <f t="shared" si="76"/>
        <v>0.13536873670835062</v>
      </c>
      <c r="R339">
        <f t="shared" si="77"/>
        <v>0.13536873670835051</v>
      </c>
    </row>
    <row r="340" spans="6:18">
      <c r="F340">
        <f t="shared" si="69"/>
        <v>33.80000000000021</v>
      </c>
      <c r="G340">
        <f t="shared" si="70"/>
        <v>321.79873705179284</v>
      </c>
      <c r="H340">
        <f t="shared" si="78"/>
        <v>3.3693796243597012</v>
      </c>
      <c r="I340" s="4">
        <f t="shared" si="71"/>
        <v>9.0999999999999993E-6</v>
      </c>
      <c r="J340" s="5">
        <f t="shared" si="79"/>
        <v>7.2957446808510193E-7</v>
      </c>
      <c r="K340" s="5">
        <f t="shared" si="80"/>
        <v>7.4869042892531257E-4</v>
      </c>
      <c r="L340" s="5">
        <f t="shared" si="74"/>
        <v>1.7579052090564172E-9</v>
      </c>
      <c r="M340" s="6">
        <f t="shared" si="72"/>
        <v>9.6140467750077797E-6</v>
      </c>
      <c r="N340">
        <f t="shared" si="73"/>
        <v>2.3499999999999999E-4</v>
      </c>
      <c r="O340">
        <f t="shared" si="81"/>
        <v>0.33693796243597013</v>
      </c>
      <c r="P340">
        <f t="shared" si="75"/>
        <v>2.9592075140117999</v>
      </c>
      <c r="Q340">
        <f t="shared" si="76"/>
        <v>0.13526133593867559</v>
      </c>
      <c r="R340">
        <f t="shared" si="77"/>
        <v>0.13526133593867548</v>
      </c>
    </row>
    <row r="341" spans="6:18">
      <c r="F341">
        <f t="shared" si="69"/>
        <v>33.900000000000212</v>
      </c>
      <c r="G341">
        <f t="shared" si="70"/>
        <v>321.79873705179284</v>
      </c>
      <c r="H341">
        <f t="shared" si="78"/>
        <v>3.3693796243597012</v>
      </c>
      <c r="I341" s="4">
        <f t="shared" si="71"/>
        <v>9.0999999999999993E-6</v>
      </c>
      <c r="J341" s="5">
        <f t="shared" si="79"/>
        <v>7.2957446808510193E-7</v>
      </c>
      <c r="K341" s="5">
        <f t="shared" si="80"/>
        <v>7.4960042892531259E-4</v>
      </c>
      <c r="L341" s="5">
        <f t="shared" si="74"/>
        <v>1.7643229706153686E-9</v>
      </c>
      <c r="M341" s="6">
        <f t="shared" si="72"/>
        <v>9.6374318727880564E-6</v>
      </c>
      <c r="N341">
        <f t="shared" si="73"/>
        <v>2.3499999999999999E-4</v>
      </c>
      <c r="O341">
        <f t="shared" si="81"/>
        <v>0.33693796243597013</v>
      </c>
      <c r="P341">
        <f t="shared" si="75"/>
        <v>2.9595316171499868</v>
      </c>
      <c r="Q341">
        <f t="shared" si="76"/>
        <v>0.13515445733248296</v>
      </c>
      <c r="R341">
        <f t="shared" si="77"/>
        <v>0.13515445733248285</v>
      </c>
    </row>
    <row r="342" spans="6:18">
      <c r="F342">
        <f t="shared" si="69"/>
        <v>34.000000000000213</v>
      </c>
      <c r="G342">
        <f t="shared" si="70"/>
        <v>321.79873705179284</v>
      </c>
      <c r="H342">
        <f t="shared" si="78"/>
        <v>3.3693796243597012</v>
      </c>
      <c r="I342" s="4">
        <f t="shared" si="71"/>
        <v>9.0999999999999993E-6</v>
      </c>
      <c r="J342" s="5">
        <f t="shared" si="79"/>
        <v>7.2957446808510193E-7</v>
      </c>
      <c r="K342" s="5">
        <f t="shared" si="80"/>
        <v>7.5051042892531261E-4</v>
      </c>
      <c r="L342" s="5">
        <f t="shared" si="74"/>
        <v>1.7707563331755358E-9</v>
      </c>
      <c r="M342" s="6">
        <f t="shared" si="72"/>
        <v>9.6608453768538882E-6</v>
      </c>
      <c r="N342">
        <f t="shared" si="73"/>
        <v>2.3499999999999999E-4</v>
      </c>
      <c r="O342">
        <f t="shared" si="81"/>
        <v>0.33693796243597013</v>
      </c>
      <c r="P342">
        <f t="shared" si="75"/>
        <v>2.9598541464691399</v>
      </c>
      <c r="Q342">
        <f t="shared" si="76"/>
        <v>0.13504809772029239</v>
      </c>
      <c r="R342">
        <f t="shared" si="77"/>
        <v>0.13504809772029228</v>
      </c>
    </row>
    <row r="343" spans="6:18">
      <c r="F343">
        <f t="shared" si="69"/>
        <v>34.100000000000215</v>
      </c>
      <c r="G343">
        <f t="shared" si="70"/>
        <v>321.79873705179284</v>
      </c>
      <c r="H343">
        <f t="shared" si="78"/>
        <v>3.3693796243597012</v>
      </c>
      <c r="I343" s="4">
        <f t="shared" si="71"/>
        <v>9.0999999999999993E-6</v>
      </c>
      <c r="J343" s="5">
        <f t="shared" si="79"/>
        <v>7.2957446808510193E-7</v>
      </c>
      <c r="K343" s="5">
        <f t="shared" si="80"/>
        <v>7.5142042892531262E-4</v>
      </c>
      <c r="L343" s="5">
        <f t="shared" si="74"/>
        <v>1.7772053156762249E-9</v>
      </c>
      <c r="M343" s="6">
        <f t="shared" si="72"/>
        <v>9.6842872872052868E-6</v>
      </c>
      <c r="N343">
        <f t="shared" si="73"/>
        <v>2.3499999999999999E-4</v>
      </c>
      <c r="O343">
        <f t="shared" si="81"/>
        <v>0.33693796243597013</v>
      </c>
      <c r="P343">
        <f t="shared" si="75"/>
        <v>2.9601751115106003</v>
      </c>
      <c r="Q343">
        <f t="shared" si="76"/>
        <v>0.1349422539556816</v>
      </c>
      <c r="R343">
        <f t="shared" si="77"/>
        <v>0.13494225395568149</v>
      </c>
    </row>
    <row r="344" spans="6:18">
      <c r="F344">
        <f t="shared" si="69"/>
        <v>34.200000000000216</v>
      </c>
      <c r="G344">
        <f t="shared" si="70"/>
        <v>321.79873705179284</v>
      </c>
      <c r="H344">
        <f t="shared" si="78"/>
        <v>3.3693796243597012</v>
      </c>
      <c r="I344" s="4">
        <f t="shared" si="71"/>
        <v>9.0999999999999993E-6</v>
      </c>
      <c r="J344" s="5">
        <f t="shared" si="79"/>
        <v>7.2957446808510193E-7</v>
      </c>
      <c r="K344" s="5">
        <f t="shared" si="80"/>
        <v>7.5233042892531264E-4</v>
      </c>
      <c r="L344" s="5">
        <f t="shared" si="74"/>
        <v>1.7836699370567403E-9</v>
      </c>
      <c r="M344" s="6">
        <f t="shared" si="72"/>
        <v>9.7077576038422422E-6</v>
      </c>
      <c r="N344">
        <f t="shared" si="73"/>
        <v>2.3499999999999999E-4</v>
      </c>
      <c r="O344">
        <f t="shared" si="81"/>
        <v>0.33693796243597013</v>
      </c>
      <c r="P344">
        <f t="shared" si="75"/>
        <v>2.9604945217463805</v>
      </c>
      <c r="Q344">
        <f t="shared" si="76"/>
        <v>0.13483692291509103</v>
      </c>
      <c r="R344">
        <f t="shared" si="77"/>
        <v>0.13483692291509092</v>
      </c>
    </row>
    <row r="345" spans="6:18">
      <c r="F345">
        <f t="shared" si="69"/>
        <v>34.300000000000217</v>
      </c>
      <c r="G345">
        <f t="shared" si="70"/>
        <v>321.79873705179284</v>
      </c>
      <c r="H345">
        <f t="shared" si="78"/>
        <v>3.3693796243597012</v>
      </c>
      <c r="I345" s="4">
        <f t="shared" si="71"/>
        <v>9.0999999999999993E-6</v>
      </c>
      <c r="J345" s="5">
        <f t="shared" si="79"/>
        <v>7.2957446808510193E-7</v>
      </c>
      <c r="K345" s="5">
        <f t="shared" si="80"/>
        <v>7.5324042892531266E-4</v>
      </c>
      <c r="L345" s="5">
        <f t="shared" si="74"/>
        <v>1.7901502162563863E-9</v>
      </c>
      <c r="M345" s="6">
        <f t="shared" si="72"/>
        <v>9.7312563267647561E-6</v>
      </c>
      <c r="N345">
        <f t="shared" si="73"/>
        <v>2.3499999999999999E-4</v>
      </c>
      <c r="O345">
        <f t="shared" si="81"/>
        <v>0.33693796243597013</v>
      </c>
      <c r="P345">
        <f t="shared" si="75"/>
        <v>2.9608123865797511</v>
      </c>
      <c r="Q345">
        <f t="shared" si="76"/>
        <v>0.13473210149763015</v>
      </c>
      <c r="R345">
        <f t="shared" si="77"/>
        <v>0.13473210149763004</v>
      </c>
    </row>
    <row r="346" spans="6:18">
      <c r="F346">
        <f t="shared" si="69"/>
        <v>34.400000000000219</v>
      </c>
      <c r="G346">
        <f t="shared" si="70"/>
        <v>321.79873705179284</v>
      </c>
      <c r="H346">
        <f t="shared" si="78"/>
        <v>3.3693796243597012</v>
      </c>
      <c r="I346" s="4">
        <f t="shared" si="71"/>
        <v>9.0999999999999993E-6</v>
      </c>
      <c r="J346" s="5">
        <f t="shared" si="79"/>
        <v>7.2957446808510193E-7</v>
      </c>
      <c r="K346" s="5">
        <f t="shared" si="80"/>
        <v>7.5415042892531267E-4</v>
      </c>
      <c r="L346" s="5">
        <f t="shared" si="74"/>
        <v>1.7966461722144691E-9</v>
      </c>
      <c r="M346" s="6">
        <f t="shared" si="72"/>
        <v>9.7547834559728334E-6</v>
      </c>
      <c r="N346">
        <f t="shared" si="73"/>
        <v>2.3499999999999999E-4</v>
      </c>
      <c r="O346">
        <f t="shared" si="81"/>
        <v>0.33693796243597013</v>
      </c>
      <c r="P346">
        <f t="shared" si="75"/>
        <v>2.961128715345819</v>
      </c>
      <c r="Q346">
        <f t="shared" si="76"/>
        <v>0.13462778662488581</v>
      </c>
      <c r="R346">
        <f t="shared" si="77"/>
        <v>0.1346277866248857</v>
      </c>
    </row>
    <row r="347" spans="6:18">
      <c r="F347">
        <f t="shared" si="69"/>
        <v>34.50000000000022</v>
      </c>
      <c r="G347">
        <f t="shared" si="70"/>
        <v>321.79873705179284</v>
      </c>
      <c r="H347">
        <f t="shared" si="78"/>
        <v>3.3693796243597012</v>
      </c>
      <c r="I347" s="4">
        <f t="shared" si="71"/>
        <v>9.0999999999999993E-6</v>
      </c>
      <c r="J347" s="5">
        <f t="shared" si="79"/>
        <v>7.2957446808510193E-7</v>
      </c>
      <c r="K347" s="5">
        <f t="shared" si="80"/>
        <v>7.5506042892531269E-4</v>
      </c>
      <c r="L347" s="5">
        <f t="shared" si="74"/>
        <v>1.8031578238702925E-9</v>
      </c>
      <c r="M347" s="6">
        <f t="shared" si="72"/>
        <v>9.7783389914664675E-6</v>
      </c>
      <c r="N347">
        <f t="shared" si="73"/>
        <v>2.3499999999999999E-4</v>
      </c>
      <c r="O347">
        <f t="shared" si="81"/>
        <v>0.33693796243597013</v>
      </c>
      <c r="P347">
        <f t="shared" si="75"/>
        <v>2.9614435173121083</v>
      </c>
      <c r="Q347">
        <f t="shared" si="76"/>
        <v>0.13452397524073237</v>
      </c>
      <c r="R347">
        <f t="shared" si="77"/>
        <v>0.13452397524073226</v>
      </c>
    </row>
    <row r="348" spans="6:18">
      <c r="F348">
        <f t="shared" ref="F348:F411" si="82">F347+dt</f>
        <v>34.600000000000222</v>
      </c>
      <c r="G348">
        <f t="shared" si="70"/>
        <v>321.79873705179284</v>
      </c>
      <c r="H348">
        <f t="shared" si="78"/>
        <v>3.3693796243597012</v>
      </c>
      <c r="I348" s="4">
        <f t="shared" si="71"/>
        <v>9.0999999999999993E-6</v>
      </c>
      <c r="J348" s="5">
        <f t="shared" si="79"/>
        <v>7.2957446808510193E-7</v>
      </c>
      <c r="K348" s="5">
        <f t="shared" si="80"/>
        <v>7.5597042892531271E-4</v>
      </c>
      <c r="L348" s="5">
        <f t="shared" si="74"/>
        <v>1.8096851901631625E-9</v>
      </c>
      <c r="M348" s="6">
        <f t="shared" si="72"/>
        <v>9.8019229332456635E-6</v>
      </c>
      <c r="N348">
        <f t="shared" si="73"/>
        <v>2.3499999999999999E-4</v>
      </c>
      <c r="O348">
        <f t="shared" si="81"/>
        <v>0.33693796243597013</v>
      </c>
      <c r="P348">
        <f t="shared" si="75"/>
        <v>2.9617568016791251</v>
      </c>
      <c r="Q348">
        <f t="shared" si="76"/>
        <v>0.13442066431114369</v>
      </c>
      <c r="R348">
        <f t="shared" si="77"/>
        <v>0.13442066431114358</v>
      </c>
    </row>
    <row r="349" spans="6:18">
      <c r="F349">
        <f t="shared" si="82"/>
        <v>34.700000000000223</v>
      </c>
      <c r="G349">
        <f t="shared" si="70"/>
        <v>321.79873705179284</v>
      </c>
      <c r="H349">
        <f t="shared" si="78"/>
        <v>3.3693796243597012</v>
      </c>
      <c r="I349" s="4">
        <f t="shared" si="71"/>
        <v>9.0999999999999993E-6</v>
      </c>
      <c r="J349" s="5">
        <f t="shared" si="79"/>
        <v>7.2957446808510193E-7</v>
      </c>
      <c r="K349" s="5">
        <f t="shared" si="80"/>
        <v>7.5688042892531272E-4</v>
      </c>
      <c r="L349" s="5">
        <f t="shared" si="74"/>
        <v>1.816228290032383E-9</v>
      </c>
      <c r="M349" s="6">
        <f t="shared" si="72"/>
        <v>9.8255352813104178E-6</v>
      </c>
      <c r="N349">
        <f t="shared" si="73"/>
        <v>2.3499999999999999E-4</v>
      </c>
      <c r="O349">
        <f t="shared" si="81"/>
        <v>0.33693796243597013</v>
      </c>
      <c r="P349">
        <f t="shared" si="75"/>
        <v>2.9620685775809266</v>
      </c>
      <c r="Q349">
        <f t="shared" si="76"/>
        <v>0.13431785082400688</v>
      </c>
      <c r="R349">
        <f t="shared" si="77"/>
        <v>0.13431785082400674</v>
      </c>
    </row>
    <row r="350" spans="6:18">
      <c r="F350">
        <f t="shared" si="82"/>
        <v>34.800000000000225</v>
      </c>
      <c r="G350">
        <f t="shared" si="70"/>
        <v>321.79873705179284</v>
      </c>
      <c r="H350">
        <f t="shared" si="78"/>
        <v>3.3693796243597012</v>
      </c>
      <c r="I350" s="4">
        <f t="shared" si="71"/>
        <v>9.0999999999999993E-6</v>
      </c>
      <c r="J350" s="5">
        <f t="shared" si="79"/>
        <v>7.2957446808510193E-7</v>
      </c>
      <c r="K350" s="5">
        <f t="shared" si="80"/>
        <v>7.5779042892531274E-4</v>
      </c>
      <c r="L350" s="5">
        <f t="shared" si="74"/>
        <v>1.8227871424172595E-9</v>
      </c>
      <c r="M350" s="6">
        <f t="shared" si="72"/>
        <v>9.8491760356607324E-6</v>
      </c>
      <c r="N350">
        <f t="shared" si="73"/>
        <v>2.3499999999999999E-4</v>
      </c>
      <c r="O350">
        <f t="shared" si="81"/>
        <v>0.33693796243597013</v>
      </c>
      <c r="P350">
        <f t="shared" si="75"/>
        <v>2.9623788540856775</v>
      </c>
      <c r="Q350">
        <f t="shared" si="76"/>
        <v>0.13421553178893786</v>
      </c>
      <c r="R350">
        <f t="shared" si="77"/>
        <v>0.13421553178893775</v>
      </c>
    </row>
    <row r="351" spans="6:18">
      <c r="F351">
        <f t="shared" si="82"/>
        <v>34.900000000000226</v>
      </c>
      <c r="G351">
        <f t="shared" si="70"/>
        <v>321.79873705179284</v>
      </c>
      <c r="H351">
        <f t="shared" si="78"/>
        <v>3.3693796243597012</v>
      </c>
      <c r="I351" s="4">
        <f t="shared" si="71"/>
        <v>9.0999999999999993E-6</v>
      </c>
      <c r="J351" s="5">
        <f t="shared" si="79"/>
        <v>7.2957446808510193E-7</v>
      </c>
      <c r="K351" s="5">
        <f t="shared" si="80"/>
        <v>7.5870042892531276E-4</v>
      </c>
      <c r="L351" s="5">
        <f t="shared" si="74"/>
        <v>1.8293617662570971E-9</v>
      </c>
      <c r="M351" s="6">
        <f t="shared" si="72"/>
        <v>9.8728451962966104E-6</v>
      </c>
      <c r="N351">
        <f t="shared" si="73"/>
        <v>2.3499999999999999E-4</v>
      </c>
      <c r="O351">
        <f t="shared" si="81"/>
        <v>0.33693796243597013</v>
      </c>
      <c r="P351">
        <f t="shared" si="75"/>
        <v>2.9626876401962057</v>
      </c>
      <c r="Q351">
        <f t="shared" si="76"/>
        <v>0.13411370423709881</v>
      </c>
      <c r="R351">
        <f t="shared" si="77"/>
        <v>0.13411370423709873</v>
      </c>
    </row>
    <row r="352" spans="6:18">
      <c r="F352">
        <f t="shared" si="82"/>
        <v>35.000000000000227</v>
      </c>
      <c r="G352">
        <f t="shared" si="70"/>
        <v>321.79873705179284</v>
      </c>
      <c r="H352">
        <f t="shared" si="78"/>
        <v>3.3693796243597012</v>
      </c>
      <c r="I352" s="4">
        <f t="shared" si="71"/>
        <v>9.0999999999999993E-6</v>
      </c>
      <c r="J352" s="5">
        <f t="shared" si="79"/>
        <v>7.2957446808510193E-7</v>
      </c>
      <c r="K352" s="5">
        <f t="shared" si="80"/>
        <v>7.5961042892531278E-4</v>
      </c>
      <c r="L352" s="5">
        <f t="shared" si="74"/>
        <v>1.8359521804912002E-9</v>
      </c>
      <c r="M352" s="6">
        <f t="shared" si="72"/>
        <v>9.8965427632180435E-6</v>
      </c>
      <c r="N352">
        <f t="shared" si="73"/>
        <v>2.3499999999999999E-4</v>
      </c>
      <c r="O352">
        <f t="shared" si="81"/>
        <v>0.33693796243597013</v>
      </c>
      <c r="P352">
        <f t="shared" si="75"/>
        <v>2.9629949448505504</v>
      </c>
      <c r="Q352">
        <f t="shared" si="76"/>
        <v>0.1340123652210172</v>
      </c>
      <c r="R352">
        <f t="shared" si="77"/>
        <v>0.13401236522101712</v>
      </c>
    </row>
    <row r="353" spans="6:18">
      <c r="F353">
        <f t="shared" si="82"/>
        <v>35.100000000000229</v>
      </c>
      <c r="G353">
        <f t="shared" si="70"/>
        <v>321.79873705179284</v>
      </c>
      <c r="H353">
        <f t="shared" si="78"/>
        <v>3.3693796243597012</v>
      </c>
      <c r="I353" s="4">
        <f t="shared" si="71"/>
        <v>9.0999999999999993E-6</v>
      </c>
      <c r="J353" s="5">
        <f t="shared" si="79"/>
        <v>7.2957446808510193E-7</v>
      </c>
      <c r="K353" s="5">
        <f t="shared" si="80"/>
        <v>7.6052042892531279E-4</v>
      </c>
      <c r="L353" s="5">
        <f t="shared" si="74"/>
        <v>1.8425584040588741E-9</v>
      </c>
      <c r="M353" s="6">
        <f t="shared" si="72"/>
        <v>9.9202687364250401E-6</v>
      </c>
      <c r="N353">
        <f t="shared" si="73"/>
        <v>2.3499999999999999E-4</v>
      </c>
      <c r="O353">
        <f t="shared" si="81"/>
        <v>0.33693796243597013</v>
      </c>
      <c r="P353">
        <f t="shared" si="75"/>
        <v>2.9633007769225026</v>
      </c>
      <c r="Q353">
        <f t="shared" si="76"/>
        <v>0.13391151181440658</v>
      </c>
      <c r="R353">
        <f t="shared" si="77"/>
        <v>0.13391151181440647</v>
      </c>
    </row>
    <row r="354" spans="6:18">
      <c r="F354">
        <f t="shared" si="82"/>
        <v>35.20000000000023</v>
      </c>
      <c r="G354">
        <f t="shared" si="70"/>
        <v>321.79873705179284</v>
      </c>
      <c r="H354">
        <f t="shared" si="78"/>
        <v>3.3693796243597012</v>
      </c>
      <c r="I354" s="4">
        <f t="shared" si="71"/>
        <v>9.0999999999999993E-6</v>
      </c>
      <c r="J354" s="5">
        <f t="shared" si="79"/>
        <v>7.2957446808510193E-7</v>
      </c>
      <c r="K354" s="5">
        <f t="shared" si="80"/>
        <v>7.6143042892531281E-4</v>
      </c>
      <c r="L354" s="5">
        <f t="shared" si="74"/>
        <v>1.8491804558994238E-9</v>
      </c>
      <c r="M354" s="6">
        <f t="shared" si="72"/>
        <v>9.9440231159175951E-6</v>
      </c>
      <c r="N354">
        <f t="shared" si="73"/>
        <v>2.3499999999999999E-4</v>
      </c>
      <c r="O354">
        <f t="shared" si="81"/>
        <v>0.33693796243597013</v>
      </c>
      <c r="P354">
        <f t="shared" si="75"/>
        <v>2.9636051452221497</v>
      </c>
      <c r="Q354">
        <f t="shared" si="76"/>
        <v>0.13381114111198913</v>
      </c>
      <c r="R354">
        <f t="shared" si="77"/>
        <v>0.13381114111198905</v>
      </c>
    </row>
    <row r="355" spans="6:18">
      <c r="F355">
        <f t="shared" si="82"/>
        <v>35.300000000000232</v>
      </c>
      <c r="G355">
        <f t="shared" si="70"/>
        <v>321.79873705179284</v>
      </c>
      <c r="H355">
        <f t="shared" si="78"/>
        <v>3.3693796243597012</v>
      </c>
      <c r="I355" s="4">
        <f t="shared" si="71"/>
        <v>9.0999999999999993E-6</v>
      </c>
      <c r="J355" s="5">
        <f t="shared" si="79"/>
        <v>7.2957446808510193E-7</v>
      </c>
      <c r="K355" s="5">
        <f t="shared" si="80"/>
        <v>7.6234042892531283E-4</v>
      </c>
      <c r="L355" s="5">
        <f t="shared" si="74"/>
        <v>1.8558183549521539E-9</v>
      </c>
      <c r="M355" s="6">
        <f t="shared" si="72"/>
        <v>9.9678059016957103E-6</v>
      </c>
      <c r="N355">
        <f t="shared" si="73"/>
        <v>2.3499999999999999E-4</v>
      </c>
      <c r="O355">
        <f t="shared" si="81"/>
        <v>0.33693796243597013</v>
      </c>
      <c r="P355">
        <f t="shared" si="75"/>
        <v>2.9639080584964019</v>
      </c>
      <c r="Q355">
        <f t="shared" si="76"/>
        <v>0.13371125022932004</v>
      </c>
      <c r="R355">
        <f t="shared" si="77"/>
        <v>0.13371125022931998</v>
      </c>
    </row>
    <row r="356" spans="6:18">
      <c r="F356">
        <f t="shared" si="82"/>
        <v>35.400000000000233</v>
      </c>
      <c r="G356">
        <f t="shared" si="70"/>
        <v>321.79873705179284</v>
      </c>
      <c r="H356">
        <f t="shared" si="78"/>
        <v>3.3693796243597012</v>
      </c>
      <c r="I356" s="4">
        <f t="shared" si="71"/>
        <v>9.0999999999999993E-6</v>
      </c>
      <c r="J356" s="5">
        <f t="shared" si="79"/>
        <v>7.2957446808510193E-7</v>
      </c>
      <c r="K356" s="5">
        <f t="shared" si="80"/>
        <v>7.6325042892531284E-4</v>
      </c>
      <c r="L356" s="5">
        <f t="shared" si="74"/>
        <v>1.86247212015637E-9</v>
      </c>
      <c r="M356" s="6">
        <f t="shared" si="72"/>
        <v>9.991617093759389E-6</v>
      </c>
      <c r="N356">
        <f t="shared" si="73"/>
        <v>2.3499999999999999E-4</v>
      </c>
      <c r="O356">
        <f t="shared" si="81"/>
        <v>0.33693796243597013</v>
      </c>
      <c r="P356">
        <f t="shared" si="75"/>
        <v>2.9642095254295229</v>
      </c>
      <c r="Q356">
        <f t="shared" si="76"/>
        <v>0.13361183630261331</v>
      </c>
      <c r="R356">
        <f t="shared" si="77"/>
        <v>0.13361183630261325</v>
      </c>
    </row>
    <row r="357" spans="6:18">
      <c r="F357">
        <f t="shared" si="82"/>
        <v>35.500000000000234</v>
      </c>
      <c r="G357">
        <f t="shared" si="70"/>
        <v>321.79873705179284</v>
      </c>
      <c r="H357">
        <f t="shared" si="78"/>
        <v>3.3693796243597012</v>
      </c>
      <c r="I357" s="4">
        <f t="shared" si="71"/>
        <v>9.0999999999999993E-6</v>
      </c>
      <c r="J357" s="5">
        <f t="shared" si="79"/>
        <v>7.2957446808510193E-7</v>
      </c>
      <c r="K357" s="5">
        <f t="shared" si="80"/>
        <v>7.6416042892531286E-4</v>
      </c>
      <c r="L357" s="5">
        <f t="shared" si="74"/>
        <v>1.8691417704513762E-9</v>
      </c>
      <c r="M357" s="6">
        <f t="shared" si="72"/>
        <v>1.0015456692108623E-5</v>
      </c>
      <c r="N357">
        <f t="shared" si="73"/>
        <v>2.3499999999999999E-4</v>
      </c>
      <c r="O357">
        <f t="shared" si="81"/>
        <v>0.33693796243597013</v>
      </c>
      <c r="P357">
        <f t="shared" si="75"/>
        <v>2.9645095546436533</v>
      </c>
      <c r="Q357">
        <f t="shared" si="76"/>
        <v>0.13351289648856934</v>
      </c>
      <c r="R357">
        <f t="shared" si="77"/>
        <v>0.13351289648856929</v>
      </c>
    </row>
    <row r="358" spans="6:18">
      <c r="F358">
        <f t="shared" si="82"/>
        <v>35.600000000000236</v>
      </c>
      <c r="G358">
        <f t="shared" si="70"/>
        <v>321.79873705179284</v>
      </c>
      <c r="H358">
        <f t="shared" si="78"/>
        <v>3.3693796243597012</v>
      </c>
      <c r="I358" s="4">
        <f t="shared" si="71"/>
        <v>9.0999999999999993E-6</v>
      </c>
      <c r="J358" s="5">
        <f t="shared" si="79"/>
        <v>7.2957446808510193E-7</v>
      </c>
      <c r="K358" s="5">
        <f t="shared" si="80"/>
        <v>7.6507042892531288E-4</v>
      </c>
      <c r="L358" s="5">
        <f t="shared" si="74"/>
        <v>1.8758273247764777E-9</v>
      </c>
      <c r="M358" s="6">
        <f t="shared" si="72"/>
        <v>1.0039324696743417E-5</v>
      </c>
      <c r="N358">
        <f t="shared" si="73"/>
        <v>2.3499999999999999E-4</v>
      </c>
      <c r="O358">
        <f t="shared" si="81"/>
        <v>0.33693796243597013</v>
      </c>
      <c r="P358">
        <f t="shared" si="75"/>
        <v>2.9648081546993255</v>
      </c>
      <c r="Q358">
        <f t="shared" si="76"/>
        <v>0.13341442796420419</v>
      </c>
      <c r="R358">
        <f t="shared" si="77"/>
        <v>0.13341442796420416</v>
      </c>
    </row>
    <row r="359" spans="6:18">
      <c r="F359">
        <f t="shared" si="82"/>
        <v>35.700000000000237</v>
      </c>
      <c r="G359">
        <f t="shared" si="70"/>
        <v>321.79873705179284</v>
      </c>
      <c r="H359">
        <f t="shared" si="78"/>
        <v>3.3693796243597012</v>
      </c>
      <c r="I359" s="4">
        <f t="shared" si="71"/>
        <v>9.0999999999999993E-6</v>
      </c>
      <c r="J359" s="5">
        <f t="shared" si="79"/>
        <v>7.2957446808510193E-7</v>
      </c>
      <c r="K359" s="5">
        <f t="shared" si="80"/>
        <v>7.6598042892531289E-4</v>
      </c>
      <c r="L359" s="5">
        <f t="shared" si="74"/>
        <v>1.88252880207098E-9</v>
      </c>
      <c r="M359" s="6">
        <f t="shared" si="72"/>
        <v>1.0063221107663772E-5</v>
      </c>
      <c r="N359">
        <f t="shared" si="73"/>
        <v>2.3499999999999999E-4</v>
      </c>
      <c r="O359">
        <f t="shared" si="81"/>
        <v>0.33693796243597013</v>
      </c>
      <c r="P359">
        <f t="shared" si="75"/>
        <v>2.9651053340959832</v>
      </c>
      <c r="Q359">
        <f t="shared" si="76"/>
        <v>0.13331642792668044</v>
      </c>
      <c r="R359">
        <f t="shared" si="77"/>
        <v>0.13331642792668041</v>
      </c>
    </row>
    <row r="360" spans="6:18">
      <c r="F360">
        <f t="shared" si="82"/>
        <v>35.800000000000239</v>
      </c>
      <c r="G360">
        <f t="shared" si="70"/>
        <v>321.79873705179284</v>
      </c>
      <c r="H360">
        <f t="shared" si="78"/>
        <v>3.3693796243597012</v>
      </c>
      <c r="I360" s="4">
        <f t="shared" si="71"/>
        <v>9.0999999999999993E-6</v>
      </c>
      <c r="J360" s="5">
        <f t="shared" si="79"/>
        <v>7.2957446808510193E-7</v>
      </c>
      <c r="K360" s="5">
        <f t="shared" si="80"/>
        <v>7.6689042892531291E-4</v>
      </c>
      <c r="L360" s="5">
        <f t="shared" si="74"/>
        <v>1.8892462212741878E-9</v>
      </c>
      <c r="M360" s="6">
        <f t="shared" si="72"/>
        <v>1.008714592486969E-5</v>
      </c>
      <c r="N360">
        <f t="shared" si="73"/>
        <v>2.3499999999999999E-4</v>
      </c>
      <c r="O360">
        <f t="shared" si="81"/>
        <v>0.33693796243597013</v>
      </c>
      <c r="P360">
        <f t="shared" si="75"/>
        <v>2.9654011012724806</v>
      </c>
      <c r="Q360">
        <f t="shared" si="76"/>
        <v>0.13321889359313963</v>
      </c>
      <c r="R360">
        <f t="shared" si="77"/>
        <v>0.1332188935931396</v>
      </c>
    </row>
    <row r="361" spans="6:18">
      <c r="F361">
        <f t="shared" si="82"/>
        <v>35.90000000000024</v>
      </c>
      <c r="G361">
        <f t="shared" si="70"/>
        <v>321.79873705179284</v>
      </c>
      <c r="H361">
        <f t="shared" si="78"/>
        <v>3.3693796243597012</v>
      </c>
      <c r="I361" s="4">
        <f t="shared" si="71"/>
        <v>9.0999999999999993E-6</v>
      </c>
      <c r="J361" s="5">
        <f t="shared" si="79"/>
        <v>7.2957446808510193E-7</v>
      </c>
      <c r="K361" s="5">
        <f t="shared" si="80"/>
        <v>7.6780042892531293E-4</v>
      </c>
      <c r="L361" s="5">
        <f t="shared" si="74"/>
        <v>1.8959796013254053E-9</v>
      </c>
      <c r="M361" s="6">
        <f t="shared" si="72"/>
        <v>1.0111099148361164E-5</v>
      </c>
      <c r="N361">
        <f t="shared" si="73"/>
        <v>2.3499999999999999E-4</v>
      </c>
      <c r="O361">
        <f t="shared" si="81"/>
        <v>0.33693796243597013</v>
      </c>
      <c r="P361">
        <f t="shared" si="75"/>
        <v>2.9656954646075917</v>
      </c>
      <c r="Q361">
        <f t="shared" si="76"/>
        <v>0.13312182220053626</v>
      </c>
      <c r="R361">
        <f t="shared" si="77"/>
        <v>0.13312182220053623</v>
      </c>
    </row>
    <row r="362" spans="6:18">
      <c r="F362">
        <f t="shared" si="82"/>
        <v>36.000000000000242</v>
      </c>
      <c r="G362">
        <f t="shared" si="70"/>
        <v>321.79873705179284</v>
      </c>
      <c r="H362">
        <f t="shared" si="78"/>
        <v>3.3693796243597012</v>
      </c>
      <c r="I362" s="4">
        <f t="shared" si="71"/>
        <v>9.0999999999999993E-6</v>
      </c>
      <c r="J362" s="5">
        <f t="shared" si="79"/>
        <v>7.2957446808510193E-7</v>
      </c>
      <c r="K362" s="5">
        <f t="shared" si="80"/>
        <v>7.6871042892531294E-4</v>
      </c>
      <c r="L362" s="5">
        <f t="shared" si="74"/>
        <v>1.9027289611639383E-9</v>
      </c>
      <c r="M362" s="6">
        <f t="shared" si="72"/>
        <v>1.01350807781382E-5</v>
      </c>
      <c r="N362">
        <f t="shared" si="73"/>
        <v>2.3499999999999999E-4</v>
      </c>
      <c r="O362">
        <f t="shared" si="81"/>
        <v>0.33693796243597013</v>
      </c>
      <c r="P362">
        <f t="shared" si="75"/>
        <v>2.9659884324205081</v>
      </c>
      <c r="Q362">
        <f t="shared" si="76"/>
        <v>0.13302521100547349</v>
      </c>
      <c r="R362">
        <f t="shared" si="77"/>
        <v>0.13302521100547346</v>
      </c>
    </row>
    <row r="363" spans="6:18">
      <c r="F363">
        <f t="shared" si="82"/>
        <v>36.100000000000243</v>
      </c>
      <c r="G363">
        <f t="shared" si="70"/>
        <v>321.79873705179284</v>
      </c>
      <c r="H363">
        <f t="shared" si="78"/>
        <v>3.3693796243597012</v>
      </c>
      <c r="I363" s="4">
        <f t="shared" si="71"/>
        <v>9.0999999999999993E-6</v>
      </c>
      <c r="J363" s="5">
        <f t="shared" si="79"/>
        <v>7.2957446808510193E-7</v>
      </c>
      <c r="K363" s="5">
        <f t="shared" si="80"/>
        <v>7.6962042892531296E-4</v>
      </c>
      <c r="L363" s="5">
        <f t="shared" si="74"/>
        <v>1.9094943197290913E-9</v>
      </c>
      <c r="M363" s="6">
        <f t="shared" si="72"/>
        <v>1.0159090814200797E-5</v>
      </c>
      <c r="N363">
        <f t="shared" si="73"/>
        <v>2.3499999999999999E-4</v>
      </c>
      <c r="O363">
        <f t="shared" si="81"/>
        <v>0.33693796243597013</v>
      </c>
      <c r="P363">
        <f t="shared" si="75"/>
        <v>2.9662800129713309</v>
      </c>
      <c r="Q363">
        <f t="shared" si="76"/>
        <v>0.13292905728404031</v>
      </c>
      <c r="R363">
        <f t="shared" si="77"/>
        <v>0.13292905728404031</v>
      </c>
    </row>
    <row r="364" spans="6:18">
      <c r="F364">
        <f t="shared" si="82"/>
        <v>36.200000000000244</v>
      </c>
      <c r="G364">
        <f t="shared" si="70"/>
        <v>321.79873705179284</v>
      </c>
      <c r="H364">
        <f t="shared" si="78"/>
        <v>3.3693796243597012</v>
      </c>
      <c r="I364" s="4">
        <f t="shared" si="71"/>
        <v>9.0999999999999993E-6</v>
      </c>
      <c r="J364" s="5">
        <f t="shared" si="79"/>
        <v>7.2957446808510193E-7</v>
      </c>
      <c r="K364" s="5">
        <f t="shared" si="80"/>
        <v>7.7053042892531298E-4</v>
      </c>
      <c r="L364" s="5">
        <f t="shared" si="74"/>
        <v>1.91627569596017E-9</v>
      </c>
      <c r="M364" s="6">
        <f t="shared" si="72"/>
        <v>1.0183129256548956E-5</v>
      </c>
      <c r="N364">
        <f t="shared" si="73"/>
        <v>2.3499999999999999E-4</v>
      </c>
      <c r="O364">
        <f t="shared" si="81"/>
        <v>0.33693796243597013</v>
      </c>
      <c r="P364">
        <f t="shared" si="75"/>
        <v>2.9665702144615613</v>
      </c>
      <c r="Q364">
        <f t="shared" si="76"/>
        <v>0.13283335833165025</v>
      </c>
      <c r="R364">
        <f t="shared" si="77"/>
        <v>0.13283335833165025</v>
      </c>
    </row>
    <row r="365" spans="6:18">
      <c r="F365">
        <f t="shared" si="82"/>
        <v>36.300000000000246</v>
      </c>
      <c r="G365">
        <f t="shared" si="70"/>
        <v>321.79873705179284</v>
      </c>
      <c r="H365">
        <f t="shared" si="78"/>
        <v>3.3693796243597012</v>
      </c>
      <c r="I365" s="4">
        <f t="shared" si="71"/>
        <v>9.0999999999999993E-6</v>
      </c>
      <c r="J365" s="5">
        <f t="shared" si="79"/>
        <v>7.2957446808510193E-7</v>
      </c>
      <c r="K365" s="5">
        <f t="shared" si="80"/>
        <v>7.7144042892531299E-4</v>
      </c>
      <c r="L365" s="5">
        <f t="shared" si="74"/>
        <v>1.9230731087964783E-9</v>
      </c>
      <c r="M365" s="6">
        <f t="shared" si="72"/>
        <v>1.0207196105182671E-5</v>
      </c>
      <c r="N365">
        <f t="shared" si="73"/>
        <v>2.3499999999999999E-4</v>
      </c>
      <c r="O365">
        <f t="shared" si="81"/>
        <v>0.33693796243597013</v>
      </c>
      <c r="P365">
        <f t="shared" si="75"/>
        <v>2.9668590450345831</v>
      </c>
      <c r="Q365">
        <f t="shared" si="76"/>
        <v>0.13273811146288159</v>
      </c>
      <c r="R365">
        <f t="shared" si="77"/>
        <v>0.13273811146288159</v>
      </c>
    </row>
    <row r="366" spans="6:18">
      <c r="F366">
        <f t="shared" si="82"/>
        <v>36.400000000000247</v>
      </c>
      <c r="G366">
        <f t="shared" si="70"/>
        <v>321.79873705179284</v>
      </c>
      <c r="H366">
        <f t="shared" si="78"/>
        <v>3.3693796243597012</v>
      </c>
      <c r="I366" s="4">
        <f t="shared" si="71"/>
        <v>9.0999999999999993E-6</v>
      </c>
      <c r="J366" s="5">
        <f t="shared" si="79"/>
        <v>7.2957446808510193E-7</v>
      </c>
      <c r="K366" s="5">
        <f t="shared" si="80"/>
        <v>7.7235042892531301E-4</v>
      </c>
      <c r="L366" s="5">
        <f t="shared" si="74"/>
        <v>1.9298865771773213E-9</v>
      </c>
      <c r="M366" s="6">
        <f t="shared" si="72"/>
        <v>1.0231291360101946E-5</v>
      </c>
      <c r="N366">
        <f t="shared" si="73"/>
        <v>2.3499999999999999E-4</v>
      </c>
      <c r="O366">
        <f t="shared" si="81"/>
        <v>0.33693796243597013</v>
      </c>
      <c r="P366">
        <f t="shared" si="75"/>
        <v>2.9671465127761452</v>
      </c>
      <c r="Q366">
        <f t="shared" si="76"/>
        <v>0.1326433140113191</v>
      </c>
      <c r="R366">
        <f t="shared" si="77"/>
        <v>0.13264331401131912</v>
      </c>
    </row>
    <row r="367" spans="6:18">
      <c r="F367">
        <f t="shared" si="82"/>
        <v>36.500000000000249</v>
      </c>
      <c r="G367">
        <f t="shared" si="70"/>
        <v>321.79873705179284</v>
      </c>
      <c r="H367">
        <f t="shared" si="78"/>
        <v>3.3693796243597012</v>
      </c>
      <c r="I367" s="4">
        <f t="shared" si="71"/>
        <v>9.0999999999999993E-6</v>
      </c>
      <c r="J367" s="5">
        <f t="shared" si="79"/>
        <v>7.2957446808510193E-7</v>
      </c>
      <c r="K367" s="5">
        <f t="shared" si="80"/>
        <v>7.7326042892531303E-4</v>
      </c>
      <c r="L367" s="5">
        <f t="shared" si="74"/>
        <v>1.9367161200420042E-9</v>
      </c>
      <c r="M367" s="6">
        <f t="shared" si="72"/>
        <v>1.0255415021306781E-5</v>
      </c>
      <c r="N367">
        <f t="shared" si="73"/>
        <v>2.3499999999999999E-4</v>
      </c>
      <c r="O367">
        <f t="shared" si="81"/>
        <v>0.33693796243597013</v>
      </c>
      <c r="P367">
        <f t="shared" si="75"/>
        <v>2.9674326257148356</v>
      </c>
      <c r="Q367">
        <f t="shared" si="76"/>
        <v>0.13254896332939742</v>
      </c>
      <c r="R367">
        <f t="shared" si="77"/>
        <v>0.13254896332939745</v>
      </c>
    </row>
    <row r="368" spans="6:18">
      <c r="F368">
        <f t="shared" si="82"/>
        <v>36.60000000000025</v>
      </c>
      <c r="G368">
        <f t="shared" si="70"/>
        <v>321.79873705179284</v>
      </c>
      <c r="H368">
        <f t="shared" si="78"/>
        <v>3.3693796243597012</v>
      </c>
      <c r="I368" s="4">
        <f t="shared" si="71"/>
        <v>9.0999999999999993E-6</v>
      </c>
      <c r="J368" s="5">
        <f t="shared" si="79"/>
        <v>7.2957446808510193E-7</v>
      </c>
      <c r="K368" s="5">
        <f t="shared" si="80"/>
        <v>7.7417042892531304E-4</v>
      </c>
      <c r="L368" s="5">
        <f t="shared" si="74"/>
        <v>1.9435617563298321E-9</v>
      </c>
      <c r="M368" s="6">
        <f t="shared" si="72"/>
        <v>1.0279567088797176E-5</v>
      </c>
      <c r="N368">
        <f t="shared" si="73"/>
        <v>2.3499999999999999E-4</v>
      </c>
      <c r="O368">
        <f t="shared" si="81"/>
        <v>0.33693796243597013</v>
      </c>
      <c r="P368">
        <f t="shared" si="75"/>
        <v>2.9677173918225512</v>
      </c>
      <c r="Q368">
        <f t="shared" si="76"/>
        <v>0.13245505678824557</v>
      </c>
      <c r="R368">
        <f t="shared" si="77"/>
        <v>0.1324550567882456</v>
      </c>
    </row>
    <row r="369" spans="6:18">
      <c r="F369">
        <f t="shared" si="82"/>
        <v>36.700000000000252</v>
      </c>
      <c r="G369">
        <f t="shared" si="70"/>
        <v>321.79873705179284</v>
      </c>
      <c r="H369">
        <f t="shared" si="78"/>
        <v>3.3693796243597012</v>
      </c>
      <c r="I369" s="4">
        <f t="shared" si="71"/>
        <v>9.0999999999999993E-6</v>
      </c>
      <c r="J369" s="5">
        <f t="shared" si="79"/>
        <v>7.2957446808510193E-7</v>
      </c>
      <c r="K369" s="5">
        <f t="shared" si="80"/>
        <v>7.7508042892531306E-4</v>
      </c>
      <c r="L369" s="5">
        <f t="shared" si="74"/>
        <v>1.9504235049801102E-9</v>
      </c>
      <c r="M369" s="6">
        <f t="shared" si="72"/>
        <v>1.0303747562573135E-5</v>
      </c>
      <c r="N369">
        <f t="shared" si="73"/>
        <v>2.3499999999999999E-4</v>
      </c>
      <c r="O369">
        <f t="shared" si="81"/>
        <v>0.33693796243597013</v>
      </c>
      <c r="P369">
        <f t="shared" si="75"/>
        <v>2.9680008190149674</v>
      </c>
      <c r="Q369">
        <f t="shared" si="76"/>
        <v>0.13236159177753332</v>
      </c>
      <c r="R369">
        <f t="shared" si="77"/>
        <v>0.13236159177753334</v>
      </c>
    </row>
    <row r="370" spans="6:18">
      <c r="F370">
        <f t="shared" si="82"/>
        <v>36.800000000000253</v>
      </c>
      <c r="G370">
        <f t="shared" si="70"/>
        <v>321.79873705179284</v>
      </c>
      <c r="H370">
        <f t="shared" si="78"/>
        <v>3.3693796243597012</v>
      </c>
      <c r="I370" s="4">
        <f t="shared" si="71"/>
        <v>9.0999999999999993E-6</v>
      </c>
      <c r="J370" s="5">
        <f t="shared" si="79"/>
        <v>7.2957446808510193E-7</v>
      </c>
      <c r="K370" s="5">
        <f t="shared" si="80"/>
        <v>7.7599042892531308E-4</v>
      </c>
      <c r="L370" s="5">
        <f t="shared" si="74"/>
        <v>1.9573013849321424E-9</v>
      </c>
      <c r="M370" s="6">
        <f t="shared" si="72"/>
        <v>1.0327956442634649E-5</v>
      </c>
      <c r="N370">
        <f t="shared" si="73"/>
        <v>2.3499999999999999E-4</v>
      </c>
      <c r="O370">
        <f t="shared" si="81"/>
        <v>0.33693796243597013</v>
      </c>
      <c r="P370">
        <f t="shared" si="75"/>
        <v>2.9682829151519963</v>
      </c>
      <c r="Q370">
        <f t="shared" si="76"/>
        <v>0.13226856570531867</v>
      </c>
      <c r="R370">
        <f t="shared" si="77"/>
        <v>0.1322685657053187</v>
      </c>
    </row>
    <row r="371" spans="6:18">
      <c r="F371">
        <f t="shared" si="82"/>
        <v>36.900000000000254</v>
      </c>
      <c r="G371">
        <f t="shared" si="70"/>
        <v>321.79873705179284</v>
      </c>
      <c r="H371">
        <f t="shared" si="78"/>
        <v>3.3693796243597012</v>
      </c>
      <c r="I371" s="4">
        <f t="shared" si="71"/>
        <v>9.0999999999999993E-6</v>
      </c>
      <c r="J371" s="5">
        <f t="shared" si="79"/>
        <v>7.2957446808510193E-7</v>
      </c>
      <c r="K371" s="5">
        <f t="shared" si="80"/>
        <v>7.7690042892531309E-4</v>
      </c>
      <c r="L371" s="5">
        <f t="shared" si="74"/>
        <v>1.9641954151252346E-9</v>
      </c>
      <c r="M371" s="6">
        <f t="shared" si="72"/>
        <v>1.0352193728981726E-5</v>
      </c>
      <c r="N371">
        <f t="shared" si="73"/>
        <v>2.3499999999999999E-4</v>
      </c>
      <c r="O371">
        <f t="shared" si="81"/>
        <v>0.33693796243597013</v>
      </c>
      <c r="P371">
        <f t="shared" si="75"/>
        <v>2.9685636880382473</v>
      </c>
      <c r="Q371">
        <f t="shared" si="76"/>
        <v>0.13217597599789699</v>
      </c>
      <c r="R371">
        <f t="shared" si="77"/>
        <v>0.13217597599789699</v>
      </c>
    </row>
    <row r="372" spans="6:18">
      <c r="F372">
        <f t="shared" si="82"/>
        <v>37.000000000000256</v>
      </c>
      <c r="G372">
        <f t="shared" si="70"/>
        <v>321.79873705179284</v>
      </c>
      <c r="H372">
        <f t="shared" si="78"/>
        <v>3.3693796243597012</v>
      </c>
      <c r="I372" s="4">
        <f t="shared" si="71"/>
        <v>9.0999999999999993E-6</v>
      </c>
      <c r="J372" s="5">
        <f t="shared" si="79"/>
        <v>7.2957446808510193E-7</v>
      </c>
      <c r="K372" s="5">
        <f t="shared" si="80"/>
        <v>7.7781042892531311E-4</v>
      </c>
      <c r="L372" s="5">
        <f t="shared" si="74"/>
        <v>1.9711056144986912E-9</v>
      </c>
      <c r="M372" s="6">
        <f t="shared" si="72"/>
        <v>1.037645942161436E-5</v>
      </c>
      <c r="N372">
        <f t="shared" si="73"/>
        <v>2.3499999999999999E-4</v>
      </c>
      <c r="O372">
        <f t="shared" si="81"/>
        <v>0.33693796243597013</v>
      </c>
      <c r="P372">
        <f t="shared" si="75"/>
        <v>2.9688431454234787</v>
      </c>
      <c r="Q372">
        <f t="shared" si="76"/>
        <v>0.13208382009965144</v>
      </c>
      <c r="R372">
        <f t="shared" si="77"/>
        <v>0.13208382009965144</v>
      </c>
    </row>
    <row r="373" spans="6:18">
      <c r="F373">
        <f t="shared" si="82"/>
        <v>37.100000000000257</v>
      </c>
      <c r="G373">
        <f t="shared" si="70"/>
        <v>321.79873705179284</v>
      </c>
      <c r="H373">
        <f t="shared" si="78"/>
        <v>3.3693796243597012</v>
      </c>
      <c r="I373" s="4">
        <f t="shared" si="71"/>
        <v>9.0999999999999993E-6</v>
      </c>
      <c r="J373" s="5">
        <f t="shared" si="79"/>
        <v>7.2957446808510193E-7</v>
      </c>
      <c r="K373" s="5">
        <f t="shared" si="80"/>
        <v>7.7872042892531313E-4</v>
      </c>
      <c r="L373" s="5">
        <f t="shared" si="74"/>
        <v>1.9780320019918177E-9</v>
      </c>
      <c r="M373" s="6">
        <f t="shared" si="72"/>
        <v>1.0400753520532558E-5</v>
      </c>
      <c r="N373">
        <f t="shared" si="73"/>
        <v>2.3499999999999999E-4</v>
      </c>
      <c r="O373">
        <f t="shared" si="81"/>
        <v>0.33693796243597013</v>
      </c>
      <c r="P373">
        <f t="shared" si="75"/>
        <v>2.9691212950030499</v>
      </c>
      <c r="Q373">
        <f t="shared" si="76"/>
        <v>0.13199209547290489</v>
      </c>
      <c r="R373">
        <f t="shared" si="77"/>
        <v>0.13199209547290489</v>
      </c>
    </row>
    <row r="374" spans="6:18">
      <c r="F374">
        <f t="shared" si="82"/>
        <v>37.200000000000259</v>
      </c>
      <c r="G374">
        <f t="shared" si="70"/>
        <v>321.79873705179284</v>
      </c>
      <c r="H374">
        <f t="shared" si="78"/>
        <v>3.3693796243597012</v>
      </c>
      <c r="I374" s="4">
        <f t="shared" si="71"/>
        <v>9.0999999999999993E-6</v>
      </c>
      <c r="J374" s="5">
        <f t="shared" si="79"/>
        <v>7.2957446808510193E-7</v>
      </c>
      <c r="K374" s="5">
        <f t="shared" si="80"/>
        <v>7.7963042892531314E-4</v>
      </c>
      <c r="L374" s="5">
        <f t="shared" si="74"/>
        <v>1.9849745965439185E-9</v>
      </c>
      <c r="M374" s="6">
        <f t="shared" si="72"/>
        <v>1.0425076025736316E-5</v>
      </c>
      <c r="N374">
        <f t="shared" si="73"/>
        <v>2.3499999999999999E-4</v>
      </c>
      <c r="O374">
        <f t="shared" si="81"/>
        <v>0.33693796243597013</v>
      </c>
      <c r="P374">
        <f t="shared" si="75"/>
        <v>2.9693981444183613</v>
      </c>
      <c r="Q374">
        <f t="shared" si="76"/>
        <v>0.13190079959777309</v>
      </c>
      <c r="R374">
        <f t="shared" si="77"/>
        <v>0.13190079959777309</v>
      </c>
    </row>
    <row r="375" spans="6:18">
      <c r="F375">
        <f t="shared" si="82"/>
        <v>37.30000000000026</v>
      </c>
      <c r="G375">
        <f t="shared" si="70"/>
        <v>321.79873705179284</v>
      </c>
      <c r="H375">
        <f t="shared" si="78"/>
        <v>3.3693796243597012</v>
      </c>
      <c r="I375" s="4">
        <f t="shared" si="71"/>
        <v>9.0999999999999993E-6</v>
      </c>
      <c r="J375" s="5">
        <f t="shared" si="79"/>
        <v>7.2957446808510193E-7</v>
      </c>
      <c r="K375" s="5">
        <f t="shared" si="80"/>
        <v>7.8054042892531316E-4</v>
      </c>
      <c r="L375" s="5">
        <f t="shared" si="74"/>
        <v>1.9919334170942991E-9</v>
      </c>
      <c r="M375" s="6">
        <f t="shared" si="72"/>
        <v>1.0449426937225634E-5</v>
      </c>
      <c r="N375">
        <f t="shared" si="73"/>
        <v>2.3499999999999999E-4</v>
      </c>
      <c r="O375">
        <f t="shared" si="81"/>
        <v>0.33693796243597013</v>
      </c>
      <c r="P375">
        <f t="shared" si="75"/>
        <v>2.9696737012573</v>
      </c>
      <c r="Q375">
        <f t="shared" si="76"/>
        <v>0.1318099299720194</v>
      </c>
      <c r="R375">
        <f t="shared" si="77"/>
        <v>0.1318099299720194</v>
      </c>
    </row>
    <row r="376" spans="6:18">
      <c r="F376">
        <f t="shared" si="82"/>
        <v>37.400000000000261</v>
      </c>
      <c r="G376">
        <f t="shared" si="70"/>
        <v>321.79873705179284</v>
      </c>
      <c r="H376">
        <f t="shared" si="78"/>
        <v>3.3693796243597012</v>
      </c>
      <c r="I376" s="4">
        <f t="shared" si="71"/>
        <v>9.0999999999999993E-6</v>
      </c>
      <c r="J376" s="5">
        <f t="shared" si="79"/>
        <v>7.2957446808510193E-7</v>
      </c>
      <c r="K376" s="5">
        <f t="shared" si="80"/>
        <v>7.8145042892531318E-4</v>
      </c>
      <c r="L376" s="5">
        <f t="shared" si="74"/>
        <v>1.9989084825822638E-9</v>
      </c>
      <c r="M376" s="6">
        <f t="shared" si="72"/>
        <v>1.047380625500051E-5</v>
      </c>
      <c r="N376">
        <f t="shared" si="73"/>
        <v>2.3499999999999999E-4</v>
      </c>
      <c r="O376">
        <f t="shared" si="81"/>
        <v>0.33693796243597013</v>
      </c>
      <c r="P376">
        <f t="shared" si="75"/>
        <v>2.969947973054675</v>
      </c>
      <c r="Q376">
        <f t="shared" si="76"/>
        <v>0.13171948411091067</v>
      </c>
      <c r="R376">
        <f t="shared" si="77"/>
        <v>0.13171948411091067</v>
      </c>
    </row>
    <row r="377" spans="6:18">
      <c r="F377">
        <f t="shared" si="82"/>
        <v>37.500000000000263</v>
      </c>
      <c r="G377">
        <f t="shared" si="70"/>
        <v>321.79873705179284</v>
      </c>
      <c r="H377">
        <f t="shared" si="78"/>
        <v>3.3693796243597012</v>
      </c>
      <c r="I377" s="4">
        <f t="shared" si="71"/>
        <v>9.0999999999999993E-6</v>
      </c>
      <c r="J377" s="5">
        <f t="shared" si="79"/>
        <v>7.2957446808510193E-7</v>
      </c>
      <c r="K377" s="5">
        <f t="shared" si="80"/>
        <v>7.8236042892531319E-4</v>
      </c>
      <c r="L377" s="5">
        <f t="shared" si="74"/>
        <v>2.0058998119471175E-9</v>
      </c>
      <c r="M377" s="6">
        <f t="shared" si="72"/>
        <v>1.0498213979060945E-5</v>
      </c>
      <c r="N377">
        <f t="shared" si="73"/>
        <v>2.3499999999999999E-4</v>
      </c>
      <c r="O377">
        <f t="shared" si="81"/>
        <v>0.33693796243597013</v>
      </c>
      <c r="P377">
        <f t="shared" si="75"/>
        <v>2.9702209672926476</v>
      </c>
      <c r="Q377">
        <f t="shared" si="76"/>
        <v>0.13162945954707461</v>
      </c>
      <c r="R377">
        <f t="shared" si="77"/>
        <v>0.13162945954707461</v>
      </c>
    </row>
    <row r="378" spans="6:18">
      <c r="F378">
        <f t="shared" si="82"/>
        <v>37.600000000000264</v>
      </c>
      <c r="G378">
        <f t="shared" si="70"/>
        <v>321.79873705179284</v>
      </c>
      <c r="H378">
        <f t="shared" si="78"/>
        <v>3.3693796243597012</v>
      </c>
      <c r="I378" s="4">
        <f t="shared" si="71"/>
        <v>9.0999999999999993E-6</v>
      </c>
      <c r="J378" s="5">
        <f t="shared" si="79"/>
        <v>7.2957446808510193E-7</v>
      </c>
      <c r="K378" s="5">
        <f t="shared" si="80"/>
        <v>7.8327042892531321E-4</v>
      </c>
      <c r="L378" s="5">
        <f t="shared" si="74"/>
        <v>2.0129074241281659E-9</v>
      </c>
      <c r="M378" s="6">
        <f t="shared" si="72"/>
        <v>1.0522650109406943E-5</v>
      </c>
      <c r="N378">
        <f t="shared" si="73"/>
        <v>2.3499999999999999E-4</v>
      </c>
      <c r="O378">
        <f t="shared" si="81"/>
        <v>0.33693796243597013</v>
      </c>
      <c r="P378">
        <f t="shared" si="75"/>
        <v>2.9704926914011645</v>
      </c>
      <c r="Q378">
        <f t="shared" si="76"/>
        <v>0.13153985383035843</v>
      </c>
      <c r="R378">
        <f t="shared" si="77"/>
        <v>0.13153985383035843</v>
      </c>
    </row>
    <row r="379" spans="6:18">
      <c r="F379">
        <f t="shared" si="82"/>
        <v>37.700000000000266</v>
      </c>
      <c r="G379">
        <f t="shared" si="70"/>
        <v>321.79873705179284</v>
      </c>
      <c r="H379">
        <f t="shared" si="78"/>
        <v>3.3693796243597012</v>
      </c>
      <c r="I379" s="4">
        <f t="shared" si="71"/>
        <v>9.0999999999999993E-6</v>
      </c>
      <c r="J379" s="5">
        <f t="shared" si="79"/>
        <v>7.2957446808510193E-7</v>
      </c>
      <c r="K379" s="5">
        <f t="shared" si="80"/>
        <v>7.8418042892531323E-4</v>
      </c>
      <c r="L379" s="5">
        <f t="shared" si="74"/>
        <v>2.0199313380647128E-9</v>
      </c>
      <c r="M379" s="6">
        <f t="shared" si="72"/>
        <v>1.0547114646038496E-5</v>
      </c>
      <c r="N379">
        <f t="shared" si="73"/>
        <v>2.3499999999999999E-4</v>
      </c>
      <c r="O379">
        <f t="shared" si="81"/>
        <v>0.33693796243597013</v>
      </c>
      <c r="P379">
        <f t="shared" si="75"/>
        <v>2.9707631527583778</v>
      </c>
      <c r="Q379">
        <f t="shared" si="76"/>
        <v>0.1314506645276888</v>
      </c>
      <c r="R379">
        <f t="shared" si="77"/>
        <v>0.1314506645276888</v>
      </c>
    </row>
    <row r="380" spans="6:18">
      <c r="F380">
        <f t="shared" si="82"/>
        <v>37.800000000000267</v>
      </c>
      <c r="G380">
        <f t="shared" si="70"/>
        <v>321.79873705179284</v>
      </c>
      <c r="H380">
        <f t="shared" si="78"/>
        <v>3.3693796243597012</v>
      </c>
      <c r="I380" s="4">
        <f t="shared" si="71"/>
        <v>9.0999999999999993E-6</v>
      </c>
      <c r="J380" s="5">
        <f t="shared" si="79"/>
        <v>7.2957446808510193E-7</v>
      </c>
      <c r="K380" s="5">
        <f t="shared" si="80"/>
        <v>7.8509042892531324E-4</v>
      </c>
      <c r="L380" s="5">
        <f t="shared" si="74"/>
        <v>2.0269715726960644E-9</v>
      </c>
      <c r="M380" s="6">
        <f t="shared" si="72"/>
        <v>1.0571607588955613E-5</v>
      </c>
      <c r="N380">
        <f t="shared" si="73"/>
        <v>2.3499999999999999E-4</v>
      </c>
      <c r="O380">
        <f t="shared" si="81"/>
        <v>0.33693796243597013</v>
      </c>
      <c r="P380">
        <f t="shared" si="75"/>
        <v>2.9710323586910685</v>
      </c>
      <c r="Q380">
        <f t="shared" si="76"/>
        <v>0.13136188922293313</v>
      </c>
      <c r="R380">
        <f t="shared" si="77"/>
        <v>0.1313618892229331</v>
      </c>
    </row>
    <row r="381" spans="6:18">
      <c r="F381">
        <f t="shared" si="82"/>
        <v>37.900000000000269</v>
      </c>
      <c r="G381">
        <f t="shared" si="70"/>
        <v>321.79873705179284</v>
      </c>
      <c r="H381">
        <f t="shared" si="78"/>
        <v>3.3693796243597012</v>
      </c>
      <c r="I381" s="4">
        <f t="shared" si="71"/>
        <v>9.0999999999999993E-6</v>
      </c>
      <c r="J381" s="5">
        <f t="shared" si="79"/>
        <v>7.2957446808510193E-7</v>
      </c>
      <c r="K381" s="5">
        <f t="shared" si="80"/>
        <v>7.8600042892531326E-4</v>
      </c>
      <c r="L381" s="5">
        <f t="shared" si="74"/>
        <v>2.0340281469615254E-9</v>
      </c>
      <c r="M381" s="6">
        <f t="shared" si="72"/>
        <v>1.0596128938158293E-5</v>
      </c>
      <c r="N381">
        <f t="shared" si="73"/>
        <v>2.3499999999999999E-4</v>
      </c>
      <c r="O381">
        <f t="shared" si="81"/>
        <v>0.33693796243597013</v>
      </c>
      <c r="P381">
        <f t="shared" si="75"/>
        <v>2.9713003164750642</v>
      </c>
      <c r="Q381">
        <f t="shared" si="76"/>
        <v>0.13127352551676202</v>
      </c>
      <c r="R381">
        <f t="shared" si="77"/>
        <v>0.13127352551676197</v>
      </c>
    </row>
    <row r="382" spans="6:18">
      <c r="F382">
        <f t="shared" si="82"/>
        <v>38.00000000000027</v>
      </c>
      <c r="G382">
        <f t="shared" si="70"/>
        <v>321.79873705179284</v>
      </c>
      <c r="H382">
        <f t="shared" si="78"/>
        <v>3.3693796243597012</v>
      </c>
      <c r="I382" s="4">
        <f t="shared" si="71"/>
        <v>9.0999999999999993E-6</v>
      </c>
      <c r="J382" s="5">
        <f t="shared" si="79"/>
        <v>7.2957446808510193E-7</v>
      </c>
      <c r="K382" s="5">
        <f t="shared" si="80"/>
        <v>7.8691042892531328E-4</v>
      </c>
      <c r="L382" s="5">
        <f t="shared" si="74"/>
        <v>2.0411010798003998E-9</v>
      </c>
      <c r="M382" s="6">
        <f t="shared" si="72"/>
        <v>1.0620678693646529E-5</v>
      </c>
      <c r="N382">
        <f t="shared" si="73"/>
        <v>2.3499999999999999E-4</v>
      </c>
      <c r="O382">
        <f t="shared" si="81"/>
        <v>0.33693796243597013</v>
      </c>
      <c r="P382">
        <f t="shared" si="75"/>
        <v>2.9715670333356479</v>
      </c>
      <c r="Q382">
        <f t="shared" si="76"/>
        <v>0.13118557102651321</v>
      </c>
      <c r="R382">
        <f t="shared" si="77"/>
        <v>0.13118557102651315</v>
      </c>
    </row>
    <row r="383" spans="6:18">
      <c r="F383">
        <f t="shared" si="82"/>
        <v>38.100000000000271</v>
      </c>
      <c r="G383">
        <f t="shared" si="70"/>
        <v>321.79873705179284</v>
      </c>
      <c r="H383">
        <f t="shared" si="78"/>
        <v>3.3693796243597012</v>
      </c>
      <c r="I383" s="4">
        <f t="shared" si="71"/>
        <v>9.0999999999999993E-6</v>
      </c>
      <c r="J383" s="5">
        <f t="shared" si="79"/>
        <v>7.2957446808510193E-7</v>
      </c>
      <c r="K383" s="5">
        <f t="shared" si="80"/>
        <v>7.8782042892531329E-4</v>
      </c>
      <c r="L383" s="5">
        <f t="shared" si="74"/>
        <v>2.0481903901519936E-9</v>
      </c>
      <c r="M383" s="6">
        <f t="shared" si="72"/>
        <v>1.0645256855420328E-5</v>
      </c>
      <c r="N383">
        <f t="shared" si="73"/>
        <v>2.3499999999999999E-4</v>
      </c>
      <c r="O383">
        <f t="shared" si="81"/>
        <v>0.33693796243597013</v>
      </c>
      <c r="P383">
        <f t="shared" si="75"/>
        <v>2.9718325164479715</v>
      </c>
      <c r="Q383">
        <f t="shared" si="76"/>
        <v>0.13109802338605664</v>
      </c>
      <c r="R383">
        <f t="shared" si="77"/>
        <v>0.13109802338605656</v>
      </c>
    </row>
    <row r="384" spans="6:18">
      <c r="F384">
        <f t="shared" si="82"/>
        <v>38.200000000000273</v>
      </c>
      <c r="G384">
        <f t="shared" si="70"/>
        <v>321.79873705179284</v>
      </c>
      <c r="H384">
        <f t="shared" si="78"/>
        <v>3.3693796243597012</v>
      </c>
      <c r="I384" s="4">
        <f t="shared" si="71"/>
        <v>9.0999999999999993E-6</v>
      </c>
      <c r="J384" s="5">
        <f t="shared" si="79"/>
        <v>7.2957446808510193E-7</v>
      </c>
      <c r="K384" s="5">
        <f t="shared" si="80"/>
        <v>7.8873042892531331E-4</v>
      </c>
      <c r="L384" s="5">
        <f t="shared" si="74"/>
        <v>2.0552960969556111E-9</v>
      </c>
      <c r="M384" s="6">
        <f t="shared" si="72"/>
        <v>1.0669863423479683E-5</v>
      </c>
      <c r="N384">
        <f t="shared" si="73"/>
        <v>2.3499999999999999E-4</v>
      </c>
      <c r="O384">
        <f t="shared" si="81"/>
        <v>0.33693796243597013</v>
      </c>
      <c r="P384">
        <f t="shared" si="75"/>
        <v>2.972096772937459</v>
      </c>
      <c r="Q384">
        <f t="shared" si="76"/>
        <v>0.13101088024566065</v>
      </c>
      <c r="R384">
        <f t="shared" si="77"/>
        <v>0.1310108802456606</v>
      </c>
    </row>
    <row r="385" spans="6:18">
      <c r="F385">
        <f t="shared" si="82"/>
        <v>38.300000000000274</v>
      </c>
      <c r="G385">
        <f t="shared" si="70"/>
        <v>321.79873705179284</v>
      </c>
      <c r="H385">
        <f t="shared" si="78"/>
        <v>3.3693796243597012</v>
      </c>
      <c r="I385" s="4">
        <f t="shared" si="71"/>
        <v>9.0999999999999993E-6</v>
      </c>
      <c r="J385" s="5">
        <f t="shared" si="79"/>
        <v>7.2957446808510193E-7</v>
      </c>
      <c r="K385" s="5">
        <f t="shared" si="80"/>
        <v>7.8964042892531333E-4</v>
      </c>
      <c r="L385" s="5">
        <f t="shared" si="74"/>
        <v>2.0624182191505574E-9</v>
      </c>
      <c r="M385" s="6">
        <f t="shared" si="72"/>
        <v>1.0694498397824601E-5</v>
      </c>
      <c r="N385">
        <f t="shared" si="73"/>
        <v>2.3499999999999999E-4</v>
      </c>
      <c r="O385">
        <f t="shared" si="81"/>
        <v>0.33693796243597013</v>
      </c>
      <c r="P385">
        <f t="shared" si="75"/>
        <v>2.9723598098802086</v>
      </c>
      <c r="Q385">
        <f t="shared" si="76"/>
        <v>0.13092413927185978</v>
      </c>
      <c r="R385">
        <f t="shared" si="77"/>
        <v>0.13092413927185972</v>
      </c>
    </row>
    <row r="386" spans="6:18">
      <c r="F386">
        <f t="shared" si="82"/>
        <v>38.400000000000276</v>
      </c>
      <c r="G386">
        <f t="shared" ref="G386:G449" si="83">Tc+R_*F386</f>
        <v>321.79873705179284</v>
      </c>
      <c r="H386">
        <f t="shared" si="78"/>
        <v>3.3693796243597012</v>
      </c>
      <c r="I386" s="4">
        <f t="shared" ref="I386:I449" si="84">we</f>
        <v>9.0999999999999993E-6</v>
      </c>
      <c r="J386" s="5">
        <f t="shared" si="79"/>
        <v>7.2957446808510193E-7</v>
      </c>
      <c r="K386" s="5">
        <f t="shared" si="80"/>
        <v>7.9055042892531334E-4</v>
      </c>
      <c r="L386" s="5">
        <f t="shared" si="74"/>
        <v>2.0695567756761373E-9</v>
      </c>
      <c r="M386" s="6">
        <f t="shared" ref="M386:M449" si="85">f2_*f3_/f1_/K386*L386</f>
        <v>1.0719161778455077E-5</v>
      </c>
      <c r="N386">
        <f t="shared" ref="N386:N449" si="86">del_dl</f>
        <v>2.3499999999999999E-4</v>
      </c>
      <c r="O386">
        <f t="shared" si="81"/>
        <v>0.33693796243597013</v>
      </c>
      <c r="P386">
        <f t="shared" si="75"/>
        <v>2.9726216343033904</v>
      </c>
      <c r="Q386">
        <f t="shared" si="76"/>
        <v>0.1308377981473233</v>
      </c>
      <c r="R386">
        <f t="shared" si="77"/>
        <v>0.13083779814732324</v>
      </c>
    </row>
    <row r="387" spans="6:18">
      <c r="F387">
        <f t="shared" si="82"/>
        <v>38.500000000000277</v>
      </c>
      <c r="G387">
        <f t="shared" si="83"/>
        <v>321.79873705179284</v>
      </c>
      <c r="H387">
        <f t="shared" si="78"/>
        <v>3.3693796243597012</v>
      </c>
      <c r="I387" s="4">
        <f t="shared" si="84"/>
        <v>9.0999999999999993E-6</v>
      </c>
      <c r="J387" s="5">
        <f t="shared" si="79"/>
        <v>7.2957446808510193E-7</v>
      </c>
      <c r="K387" s="5">
        <f t="shared" si="80"/>
        <v>7.9146042892531336E-4</v>
      </c>
      <c r="L387" s="5">
        <f t="shared" ref="L387:L450" si="87">K387^3*4/3*PI()</f>
        <v>2.0767117854716558E-9</v>
      </c>
      <c r="M387" s="6">
        <f t="shared" si="85"/>
        <v>1.0743853565371113E-5</v>
      </c>
      <c r="N387">
        <f t="shared" si="86"/>
        <v>2.3499999999999999E-4</v>
      </c>
      <c r="O387">
        <f t="shared" si="81"/>
        <v>0.33693796243597013</v>
      </c>
      <c r="P387">
        <f t="shared" ref="P387:P450" si="88">R387*O387+(1-R387)*H387</f>
        <v>2.9728822531856411</v>
      </c>
      <c r="Q387">
        <f t="shared" ref="Q387:Q450" si="89">Q386+pl/ps*Dl/N386*((Tc-Tf)/ml-Co)/H386/(1-kpart)*M386*dt/L386-Q386*3/K386*we*dt</f>
        <v>0.13075185457072533</v>
      </c>
      <c r="R387">
        <f t="shared" ref="R387:R450" si="90">esidtGeral(R386,K386,MAX(I386,J386),pl,ps,kpart,H386,(H387-H386)/dt,M386,L386,Dl,N386,Co,dt)</f>
        <v>0.13075185457072527</v>
      </c>
    </row>
    <row r="388" spans="6:18">
      <c r="F388">
        <f t="shared" si="82"/>
        <v>38.600000000000279</v>
      </c>
      <c r="G388">
        <f t="shared" si="83"/>
        <v>321.79873705179284</v>
      </c>
      <c r="H388">
        <f t="shared" si="78"/>
        <v>3.3693796243597012</v>
      </c>
      <c r="I388" s="4">
        <f t="shared" si="84"/>
        <v>9.0999999999999993E-6</v>
      </c>
      <c r="J388" s="5">
        <f t="shared" si="79"/>
        <v>7.2957446808510193E-7</v>
      </c>
      <c r="K388" s="5">
        <f t="shared" si="80"/>
        <v>7.9237042892531338E-4</v>
      </c>
      <c r="L388" s="5">
        <f t="shared" si="87"/>
        <v>2.0838832674764187E-9</v>
      </c>
      <c r="M388" s="6">
        <f t="shared" si="85"/>
        <v>1.0768573758572711E-5</v>
      </c>
      <c r="N388">
        <f t="shared" si="86"/>
        <v>2.3499999999999999E-4</v>
      </c>
      <c r="O388">
        <f t="shared" si="81"/>
        <v>0.33693796243597013</v>
      </c>
      <c r="P388">
        <f t="shared" si="88"/>
        <v>2.9731416734574529</v>
      </c>
      <c r="Q388">
        <f t="shared" si="89"/>
        <v>0.13066630625661602</v>
      </c>
      <c r="R388">
        <f t="shared" si="90"/>
        <v>0.13066630625661596</v>
      </c>
    </row>
    <row r="389" spans="6:18">
      <c r="F389">
        <f t="shared" si="82"/>
        <v>38.70000000000028</v>
      </c>
      <c r="G389">
        <f t="shared" si="83"/>
        <v>321.79873705179284</v>
      </c>
      <c r="H389">
        <f t="shared" si="78"/>
        <v>3.3693796243597012</v>
      </c>
      <c r="I389" s="4">
        <f t="shared" si="84"/>
        <v>9.0999999999999993E-6</v>
      </c>
      <c r="J389" s="5">
        <f t="shared" si="79"/>
        <v>7.2957446808510193E-7</v>
      </c>
      <c r="K389" s="5">
        <f t="shared" si="80"/>
        <v>7.9328042892531339E-4</v>
      </c>
      <c r="L389" s="5">
        <f t="shared" si="87"/>
        <v>2.0910712406297293E-9</v>
      </c>
      <c r="M389" s="6">
        <f t="shared" si="85"/>
        <v>1.0793322358059865E-5</v>
      </c>
      <c r="N389">
        <f t="shared" si="86"/>
        <v>2.3499999999999999E-4</v>
      </c>
      <c r="O389">
        <f t="shared" si="81"/>
        <v>0.33693796243597013</v>
      </c>
      <c r="P389">
        <f t="shared" si="88"/>
        <v>2.9733999020015647</v>
      </c>
      <c r="Q389">
        <f t="shared" si="89"/>
        <v>0.1305811509352939</v>
      </c>
      <c r="R389">
        <f t="shared" si="90"/>
        <v>0.13058115093529385</v>
      </c>
    </row>
    <row r="390" spans="6:18">
      <c r="F390">
        <f t="shared" si="82"/>
        <v>38.800000000000281</v>
      </c>
      <c r="G390">
        <f t="shared" si="83"/>
        <v>321.79873705179284</v>
      </c>
      <c r="H390">
        <f t="shared" si="78"/>
        <v>3.3693796243597012</v>
      </c>
      <c r="I390" s="4">
        <f t="shared" si="84"/>
        <v>9.0999999999999993E-6</v>
      </c>
      <c r="J390" s="5">
        <f t="shared" si="79"/>
        <v>7.2957446808510193E-7</v>
      </c>
      <c r="K390" s="5">
        <f t="shared" si="80"/>
        <v>7.9419042892531341E-4</v>
      </c>
      <c r="L390" s="5">
        <f t="shared" si="87"/>
        <v>2.0982757238708941E-9</v>
      </c>
      <c r="M390" s="6">
        <f t="shared" si="85"/>
        <v>1.0818099363832584E-5</v>
      </c>
      <c r="N390">
        <f t="shared" si="86"/>
        <v>2.3499999999999999E-4</v>
      </c>
      <c r="O390">
        <f t="shared" si="81"/>
        <v>0.33693796243597013</v>
      </c>
      <c r="P390">
        <f t="shared" si="88"/>
        <v>2.9736569456533406</v>
      </c>
      <c r="Q390">
        <f t="shared" si="89"/>
        <v>0.13049638635267946</v>
      </c>
      <c r="R390">
        <f t="shared" si="90"/>
        <v>0.13049638635267941</v>
      </c>
    </row>
    <row r="391" spans="6:18">
      <c r="F391">
        <f t="shared" si="82"/>
        <v>38.900000000000283</v>
      </c>
      <c r="G391">
        <f t="shared" si="83"/>
        <v>321.79873705179284</v>
      </c>
      <c r="H391">
        <f t="shared" si="78"/>
        <v>3.3693796243597012</v>
      </c>
      <c r="I391" s="4">
        <f t="shared" si="84"/>
        <v>9.0999999999999993E-6</v>
      </c>
      <c r="J391" s="5">
        <f t="shared" si="79"/>
        <v>7.2957446808510193E-7</v>
      </c>
      <c r="K391" s="5">
        <f t="shared" si="80"/>
        <v>7.9510042892531343E-4</v>
      </c>
      <c r="L391" s="5">
        <f t="shared" si="87"/>
        <v>2.105496736139217E-9</v>
      </c>
      <c r="M391" s="6">
        <f t="shared" si="85"/>
        <v>1.0842904775890858E-5</v>
      </c>
      <c r="N391">
        <f t="shared" si="86"/>
        <v>2.3499999999999999E-4</v>
      </c>
      <c r="O391">
        <f t="shared" si="81"/>
        <v>0.33693796243597013</v>
      </c>
      <c r="P391">
        <f t="shared" si="88"/>
        <v>2.9739128112011524</v>
      </c>
      <c r="Q391">
        <f t="shared" si="89"/>
        <v>0.13041201027018975</v>
      </c>
      <c r="R391">
        <f t="shared" si="90"/>
        <v>0.13041201027018973</v>
      </c>
    </row>
    <row r="392" spans="6:18">
      <c r="F392">
        <f t="shared" si="82"/>
        <v>39.000000000000284</v>
      </c>
      <c r="G392">
        <f t="shared" si="83"/>
        <v>321.79873705179284</v>
      </c>
      <c r="H392">
        <f t="shared" si="78"/>
        <v>3.3693796243597012</v>
      </c>
      <c r="I392" s="4">
        <f t="shared" si="84"/>
        <v>9.0999999999999993E-6</v>
      </c>
      <c r="J392" s="5">
        <f t="shared" si="79"/>
        <v>7.2957446808510193E-7</v>
      </c>
      <c r="K392" s="5">
        <f t="shared" si="80"/>
        <v>7.9601042892531344E-4</v>
      </c>
      <c r="L392" s="5">
        <f t="shared" si="87"/>
        <v>2.1127342963740035E-9</v>
      </c>
      <c r="M392" s="6">
        <f t="shared" si="85"/>
        <v>1.0867738594234697E-5</v>
      </c>
      <c r="N392">
        <f t="shared" si="86"/>
        <v>2.3499999999999999E-4</v>
      </c>
      <c r="O392">
        <f t="shared" si="81"/>
        <v>0.33693796243597013</v>
      </c>
      <c r="P392">
        <f t="shared" si="88"/>
        <v>2.974167505386756</v>
      </c>
      <c r="Q392">
        <f t="shared" si="89"/>
        <v>0.13032802046461439</v>
      </c>
      <c r="R392">
        <f t="shared" si="90"/>
        <v>0.13032802046461436</v>
      </c>
    </row>
    <row r="393" spans="6:18">
      <c r="F393">
        <f t="shared" si="82"/>
        <v>39.100000000000286</v>
      </c>
      <c r="G393">
        <f t="shared" si="83"/>
        <v>321.79873705179284</v>
      </c>
      <c r="H393">
        <f t="shared" si="78"/>
        <v>3.3693796243597012</v>
      </c>
      <c r="I393" s="4">
        <f t="shared" si="84"/>
        <v>9.0999999999999993E-6</v>
      </c>
      <c r="J393" s="5">
        <f t="shared" si="79"/>
        <v>7.2957446808510193E-7</v>
      </c>
      <c r="K393" s="5">
        <f t="shared" si="80"/>
        <v>7.9692042892531346E-4</v>
      </c>
      <c r="L393" s="5">
        <f t="shared" si="87"/>
        <v>2.1199884235145583E-9</v>
      </c>
      <c r="M393" s="6">
        <f t="shared" si="85"/>
        <v>1.0892600818864094E-5</v>
      </c>
      <c r="N393">
        <f t="shared" si="86"/>
        <v>2.3499999999999999E-4</v>
      </c>
      <c r="O393">
        <f t="shared" si="81"/>
        <v>0.33693796243597013</v>
      </c>
      <c r="P393">
        <f t="shared" si="88"/>
        <v>2.9744210349056646</v>
      </c>
      <c r="Q393">
        <f t="shared" si="89"/>
        <v>0.13024441472799236</v>
      </c>
      <c r="R393">
        <f t="shared" si="90"/>
        <v>0.13024441472799234</v>
      </c>
    </row>
    <row r="394" spans="6:18">
      <c r="F394">
        <f t="shared" si="82"/>
        <v>39.200000000000287</v>
      </c>
      <c r="G394">
        <f t="shared" si="83"/>
        <v>321.79873705179284</v>
      </c>
      <c r="H394">
        <f t="shared" si="78"/>
        <v>3.3693796243597012</v>
      </c>
      <c r="I394" s="4">
        <f t="shared" si="84"/>
        <v>9.0999999999999993E-6</v>
      </c>
      <c r="J394" s="5">
        <f t="shared" si="79"/>
        <v>7.2957446808510193E-7</v>
      </c>
      <c r="K394" s="5">
        <f t="shared" si="80"/>
        <v>7.9783042892531348E-4</v>
      </c>
      <c r="L394" s="5">
        <f t="shared" si="87"/>
        <v>2.1272591365001871E-9</v>
      </c>
      <c r="M394" s="6">
        <f t="shared" si="85"/>
        <v>1.0917491449779054E-5</v>
      </c>
      <c r="N394">
        <f t="shared" si="86"/>
        <v>2.3499999999999999E-4</v>
      </c>
      <c r="O394">
        <f t="shared" si="81"/>
        <v>0.33693796243597013</v>
      </c>
      <c r="P394">
        <f t="shared" si="88"/>
        <v>2.9746734064075171</v>
      </c>
      <c r="Q394">
        <f t="shared" si="89"/>
        <v>0.13016119086749031</v>
      </c>
      <c r="R394">
        <f t="shared" si="90"/>
        <v>0.13016119086749026</v>
      </c>
    </row>
    <row r="395" spans="6:18">
      <c r="F395">
        <f t="shared" si="82"/>
        <v>39.300000000000288</v>
      </c>
      <c r="G395">
        <f t="shared" si="83"/>
        <v>321.79873705179284</v>
      </c>
      <c r="H395">
        <f t="shared" si="78"/>
        <v>3.3693796243597012</v>
      </c>
      <c r="I395" s="4">
        <f t="shared" si="84"/>
        <v>9.0999999999999993E-6</v>
      </c>
      <c r="J395" s="5">
        <f t="shared" si="79"/>
        <v>7.2957446808510193E-7</v>
      </c>
      <c r="K395" s="5">
        <f t="shared" si="80"/>
        <v>7.9874042892531349E-4</v>
      </c>
      <c r="L395" s="5">
        <f t="shared" si="87"/>
        <v>2.1345464542701929E-9</v>
      </c>
      <c r="M395" s="6">
        <f t="shared" si="85"/>
        <v>1.094241048697957E-5</v>
      </c>
      <c r="N395">
        <f t="shared" si="86"/>
        <v>2.3499999999999999E-4</v>
      </c>
      <c r="O395">
        <f t="shared" si="81"/>
        <v>0.33693796243597013</v>
      </c>
      <c r="P395">
        <f t="shared" si="88"/>
        <v>2.974924626496446</v>
      </c>
      <c r="Q395">
        <f t="shared" si="89"/>
        <v>0.13007834670528157</v>
      </c>
      <c r="R395">
        <f t="shared" si="90"/>
        <v>0.13007834670528151</v>
      </c>
    </row>
    <row r="396" spans="6:18">
      <c r="F396">
        <f t="shared" si="82"/>
        <v>39.40000000000029</v>
      </c>
      <c r="G396">
        <f t="shared" si="83"/>
        <v>321.79873705179284</v>
      </c>
      <c r="H396">
        <f t="shared" si="78"/>
        <v>3.3693796243597012</v>
      </c>
      <c r="I396" s="4">
        <f t="shared" si="84"/>
        <v>9.0999999999999993E-6</v>
      </c>
      <c r="J396" s="5">
        <f t="shared" si="79"/>
        <v>7.2957446808510193E-7</v>
      </c>
      <c r="K396" s="5">
        <f t="shared" si="80"/>
        <v>7.9965042892531351E-4</v>
      </c>
      <c r="L396" s="5">
        <f t="shared" si="87"/>
        <v>2.1418503957638833E-9</v>
      </c>
      <c r="M396" s="6">
        <f t="shared" si="85"/>
        <v>1.096735793046565E-5</v>
      </c>
      <c r="N396">
        <f t="shared" si="86"/>
        <v>2.3499999999999999E-4</v>
      </c>
      <c r="O396">
        <f t="shared" si="81"/>
        <v>0.33693796243597013</v>
      </c>
      <c r="P396">
        <f t="shared" si="88"/>
        <v>2.9751747017314392</v>
      </c>
      <c r="Q396">
        <f t="shared" si="89"/>
        <v>0.12999588007842663</v>
      </c>
      <c r="R396">
        <f t="shared" si="90"/>
        <v>0.12999588007842658</v>
      </c>
    </row>
    <row r="397" spans="6:18">
      <c r="F397">
        <f t="shared" si="82"/>
        <v>39.500000000000291</v>
      </c>
      <c r="G397">
        <f t="shared" si="83"/>
        <v>321.79873705179284</v>
      </c>
      <c r="H397">
        <f t="shared" si="78"/>
        <v>3.3693796243597012</v>
      </c>
      <c r="I397" s="4">
        <f t="shared" si="84"/>
        <v>9.0999999999999993E-6</v>
      </c>
      <c r="J397" s="5">
        <f t="shared" si="79"/>
        <v>7.2957446808510193E-7</v>
      </c>
      <c r="K397" s="5">
        <f t="shared" si="80"/>
        <v>8.0056042892531353E-4</v>
      </c>
      <c r="L397" s="5">
        <f t="shared" si="87"/>
        <v>2.1491709799205606E-9</v>
      </c>
      <c r="M397" s="6">
        <f t="shared" si="85"/>
        <v>1.0992333780237286E-5</v>
      </c>
      <c r="N397">
        <f t="shared" si="86"/>
        <v>2.3499999999999999E-4</v>
      </c>
      <c r="O397">
        <f t="shared" si="81"/>
        <v>0.33693796243597013</v>
      </c>
      <c r="P397">
        <f t="shared" si="88"/>
        <v>2.9754236386266997</v>
      </c>
      <c r="Q397">
        <f t="shared" si="89"/>
        <v>0.12991378883875451</v>
      </c>
      <c r="R397">
        <f t="shared" si="90"/>
        <v>0.12991378883875446</v>
      </c>
    </row>
    <row r="398" spans="6:18">
      <c r="F398">
        <f t="shared" si="82"/>
        <v>39.600000000000293</v>
      </c>
      <c r="G398">
        <f t="shared" si="83"/>
        <v>321.79873705179284</v>
      </c>
      <c r="H398">
        <f t="shared" si="78"/>
        <v>3.3693796243597012</v>
      </c>
      <c r="I398" s="4">
        <f t="shared" si="84"/>
        <v>9.0999999999999993E-6</v>
      </c>
      <c r="J398" s="5">
        <f t="shared" si="79"/>
        <v>7.2957446808510193E-7</v>
      </c>
      <c r="K398" s="5">
        <f t="shared" si="80"/>
        <v>8.0147042892531354E-4</v>
      </c>
      <c r="L398" s="5">
        <f t="shared" si="87"/>
        <v>2.1565082256795308E-9</v>
      </c>
      <c r="M398" s="6">
        <f t="shared" si="85"/>
        <v>1.1017338036294478E-5</v>
      </c>
      <c r="N398">
        <f t="shared" si="86"/>
        <v>2.3499999999999999E-4</v>
      </c>
      <c r="O398">
        <f t="shared" si="81"/>
        <v>0.33693796243597013</v>
      </c>
      <c r="P398">
        <f t="shared" si="88"/>
        <v>2.9756714436520029</v>
      </c>
      <c r="Q398">
        <f t="shared" si="89"/>
        <v>0.12983207085274523</v>
      </c>
      <c r="R398">
        <f t="shared" si="90"/>
        <v>0.12983207085274517</v>
      </c>
    </row>
    <row r="399" spans="6:18">
      <c r="F399">
        <f t="shared" si="82"/>
        <v>39.700000000000294</v>
      </c>
      <c r="G399">
        <f t="shared" si="83"/>
        <v>321.79873705179284</v>
      </c>
      <c r="H399">
        <f t="shared" si="78"/>
        <v>3.3693796243597012</v>
      </c>
      <c r="I399" s="4">
        <f t="shared" si="84"/>
        <v>9.0999999999999993E-6</v>
      </c>
      <c r="J399" s="5">
        <f t="shared" si="79"/>
        <v>7.2957446808510193E-7</v>
      </c>
      <c r="K399" s="5">
        <f t="shared" si="80"/>
        <v>8.0238042892531356E-4</v>
      </c>
      <c r="L399" s="5">
        <f t="shared" si="87"/>
        <v>2.1638621519800999E-9</v>
      </c>
      <c r="M399" s="6">
        <f t="shared" si="85"/>
        <v>1.104237069863724E-5</v>
      </c>
      <c r="N399">
        <f t="shared" si="86"/>
        <v>2.3499999999999999E-4</v>
      </c>
      <c r="O399">
        <f t="shared" si="81"/>
        <v>0.33693796243597013</v>
      </c>
      <c r="P399">
        <f t="shared" si="88"/>
        <v>2.9759181232330483</v>
      </c>
      <c r="Q399">
        <f t="shared" si="89"/>
        <v>0.12975072400141333</v>
      </c>
      <c r="R399">
        <f t="shared" si="90"/>
        <v>0.12975072400141327</v>
      </c>
    </row>
    <row r="400" spans="6:18">
      <c r="F400">
        <f t="shared" si="82"/>
        <v>39.800000000000296</v>
      </c>
      <c r="G400">
        <f t="shared" si="83"/>
        <v>321.79873705179284</v>
      </c>
      <c r="H400">
        <f t="shared" si="78"/>
        <v>3.3693796243597012</v>
      </c>
      <c r="I400" s="4">
        <f t="shared" si="84"/>
        <v>9.0999999999999993E-6</v>
      </c>
      <c r="J400" s="5">
        <f t="shared" si="79"/>
        <v>7.2957446808510193E-7</v>
      </c>
      <c r="K400" s="5">
        <f t="shared" si="80"/>
        <v>8.0329042892531358E-4</v>
      </c>
      <c r="L400" s="5">
        <f t="shared" si="87"/>
        <v>2.1712327777615716E-9</v>
      </c>
      <c r="M400" s="6">
        <f t="shared" si="85"/>
        <v>1.1067431767265557E-5</v>
      </c>
      <c r="N400">
        <f t="shared" si="86"/>
        <v>2.3499999999999999E-4</v>
      </c>
      <c r="O400">
        <f t="shared" si="81"/>
        <v>0.33693796243597013</v>
      </c>
      <c r="P400">
        <f t="shared" si="88"/>
        <v>2.97616368375181</v>
      </c>
      <c r="Q400">
        <f t="shared" si="89"/>
        <v>0.12966974618019253</v>
      </c>
      <c r="R400">
        <f t="shared" si="90"/>
        <v>0.12966974618019247</v>
      </c>
    </row>
    <row r="401" spans="6:18">
      <c r="F401">
        <f t="shared" si="82"/>
        <v>39.900000000000297</v>
      </c>
      <c r="G401">
        <f t="shared" si="83"/>
        <v>321.79873705179284</v>
      </c>
      <c r="H401">
        <f t="shared" si="78"/>
        <v>3.3693796243597012</v>
      </c>
      <c r="I401" s="4">
        <f t="shared" si="84"/>
        <v>9.0999999999999993E-6</v>
      </c>
      <c r="J401" s="5">
        <f t="shared" si="79"/>
        <v>7.2957446808510193E-7</v>
      </c>
      <c r="K401" s="5">
        <f t="shared" si="80"/>
        <v>8.0420042892531359E-4</v>
      </c>
      <c r="L401" s="5">
        <f t="shared" si="87"/>
        <v>2.1786201219632513E-9</v>
      </c>
      <c r="M401" s="6">
        <f t="shared" si="85"/>
        <v>1.1092521242179434E-5</v>
      </c>
      <c r="N401">
        <f t="shared" si="86"/>
        <v>2.3499999999999999E-4</v>
      </c>
      <c r="O401">
        <f t="shared" si="81"/>
        <v>0.33693796243597013</v>
      </c>
      <c r="P401">
        <f t="shared" si="88"/>
        <v>2.9764081315468838</v>
      </c>
      <c r="Q401">
        <f t="shared" si="89"/>
        <v>0.12958913529882143</v>
      </c>
      <c r="R401">
        <f t="shared" si="90"/>
        <v>0.12958913529882138</v>
      </c>
    </row>
    <row r="402" spans="6:18">
      <c r="F402">
        <f t="shared" si="82"/>
        <v>40.000000000000298</v>
      </c>
      <c r="G402">
        <f t="shared" si="83"/>
        <v>321.79873705179284</v>
      </c>
      <c r="H402">
        <f t="shared" si="78"/>
        <v>3.3693796243597012</v>
      </c>
      <c r="I402" s="4">
        <f t="shared" si="84"/>
        <v>9.0999999999999993E-6</v>
      </c>
      <c r="J402" s="5">
        <f t="shared" si="79"/>
        <v>7.2957446808510193E-7</v>
      </c>
      <c r="K402" s="5">
        <f t="shared" si="80"/>
        <v>8.0511042892531361E-4</v>
      </c>
      <c r="L402" s="5">
        <f t="shared" si="87"/>
        <v>2.1860242035244437E-9</v>
      </c>
      <c r="M402" s="6">
        <f t="shared" si="85"/>
        <v>1.1117639123378872E-5</v>
      </c>
      <c r="N402">
        <f t="shared" si="86"/>
        <v>2.3499999999999999E-4</v>
      </c>
      <c r="O402">
        <f t="shared" si="81"/>
        <v>0.33693796243597013</v>
      </c>
      <c r="P402">
        <f t="shared" si="88"/>
        <v>2.9766514729138311</v>
      </c>
      <c r="Q402">
        <f t="shared" si="89"/>
        <v>0.12950888928123011</v>
      </c>
      <c r="R402">
        <f t="shared" si="90"/>
        <v>0.12950888928123006</v>
      </c>
    </row>
    <row r="403" spans="6:18">
      <c r="F403">
        <f t="shared" si="82"/>
        <v>40.1000000000003</v>
      </c>
      <c r="G403">
        <f t="shared" si="83"/>
        <v>321.79873705179284</v>
      </c>
      <c r="H403">
        <f t="shared" ref="H403:H466" si="91">(G403-Tf)/ml</f>
        <v>3.3693796243597012</v>
      </c>
      <c r="I403" s="4">
        <f t="shared" si="84"/>
        <v>9.0999999999999993E-6</v>
      </c>
      <c r="J403" s="5">
        <f t="shared" ref="J403:J466" si="92">Glob(H403,N403,Dl,Co,kpart)</f>
        <v>7.2957446808510193E-7</v>
      </c>
      <c r="K403" s="5">
        <f t="shared" ref="K403:K466" si="93">I402*dt+K402</f>
        <v>8.0602042892531363E-4</v>
      </c>
      <c r="L403" s="5">
        <f t="shared" si="87"/>
        <v>2.1934450413844538E-9</v>
      </c>
      <c r="M403" s="6">
        <f t="shared" si="85"/>
        <v>1.114278541086387E-5</v>
      </c>
      <c r="N403">
        <f t="shared" si="86"/>
        <v>2.3499999999999999E-4</v>
      </c>
      <c r="O403">
        <f t="shared" ref="O403:O466" si="94">O402+(kpart*H402-O402)/L402/R402*(L402*(R403-R402)+R402*MAX(I402,J402)*M402*dt)</f>
        <v>0.33693796243597013</v>
      </c>
      <c r="P403">
        <f t="shared" si="88"/>
        <v>2.9768937141055187</v>
      </c>
      <c r="Q403">
        <f t="shared" si="89"/>
        <v>0.1294290060654279</v>
      </c>
      <c r="R403">
        <f t="shared" si="90"/>
        <v>0.12942900606542782</v>
      </c>
    </row>
    <row r="404" spans="6:18">
      <c r="F404">
        <f t="shared" si="82"/>
        <v>40.200000000000301</v>
      </c>
      <c r="G404">
        <f t="shared" si="83"/>
        <v>321.79873705179284</v>
      </c>
      <c r="H404">
        <f t="shared" si="91"/>
        <v>3.3693796243597012</v>
      </c>
      <c r="I404" s="4">
        <f t="shared" si="84"/>
        <v>9.0999999999999993E-6</v>
      </c>
      <c r="J404" s="5">
        <f t="shared" si="92"/>
        <v>7.2957446808510193E-7</v>
      </c>
      <c r="K404" s="5">
        <f t="shared" si="93"/>
        <v>8.0693042892531364E-4</v>
      </c>
      <c r="L404" s="5">
        <f t="shared" si="87"/>
        <v>2.2008826544825864E-9</v>
      </c>
      <c r="M404" s="6">
        <f t="shared" si="85"/>
        <v>1.1167960104634425E-5</v>
      </c>
      <c r="N404">
        <f t="shared" si="86"/>
        <v>2.3499999999999999E-4</v>
      </c>
      <c r="O404">
        <f t="shared" si="94"/>
        <v>0.33693796243597013</v>
      </c>
      <c r="P404">
        <f t="shared" si="88"/>
        <v>2.9771348613324546</v>
      </c>
      <c r="Q404">
        <f t="shared" si="89"/>
        <v>0.12934948360339205</v>
      </c>
      <c r="R404">
        <f t="shared" si="90"/>
        <v>0.12934948360339196</v>
      </c>
    </row>
    <row r="405" spans="6:18">
      <c r="F405">
        <f t="shared" si="82"/>
        <v>40.300000000000303</v>
      </c>
      <c r="G405">
        <f t="shared" si="83"/>
        <v>321.79873705179284</v>
      </c>
      <c r="H405">
        <f t="shared" si="91"/>
        <v>3.3693796243597012</v>
      </c>
      <c r="I405" s="4">
        <f t="shared" si="84"/>
        <v>9.0999999999999993E-6</v>
      </c>
      <c r="J405" s="5">
        <f t="shared" si="92"/>
        <v>7.2957446808510193E-7</v>
      </c>
      <c r="K405" s="5">
        <f t="shared" si="93"/>
        <v>8.0784042892531366E-4</v>
      </c>
      <c r="L405" s="5">
        <f t="shared" si="87"/>
        <v>2.2083370617581471E-9</v>
      </c>
      <c r="M405" s="6">
        <f t="shared" si="85"/>
        <v>1.1193163204690543E-5</v>
      </c>
      <c r="N405">
        <f t="shared" si="86"/>
        <v>2.3499999999999999E-4</v>
      </c>
      <c r="O405">
        <f t="shared" si="94"/>
        <v>0.33693796243597013</v>
      </c>
      <c r="P405">
        <f t="shared" si="88"/>
        <v>2.9773749207631268</v>
      </c>
      <c r="Q405">
        <f t="shared" si="89"/>
        <v>0.12927031986095761</v>
      </c>
      <c r="R405">
        <f t="shared" si="90"/>
        <v>0.12927031986095749</v>
      </c>
    </row>
    <row r="406" spans="6:18">
      <c r="F406">
        <f t="shared" si="82"/>
        <v>40.400000000000304</v>
      </c>
      <c r="G406">
        <f t="shared" si="83"/>
        <v>321.79873705179284</v>
      </c>
      <c r="H406">
        <f t="shared" si="91"/>
        <v>3.3693796243597012</v>
      </c>
      <c r="I406" s="4">
        <f t="shared" si="84"/>
        <v>9.0999999999999993E-6</v>
      </c>
      <c r="J406" s="5">
        <f t="shared" si="92"/>
        <v>7.2957446808510193E-7</v>
      </c>
      <c r="K406" s="5">
        <f t="shared" si="93"/>
        <v>8.0875042892531368E-4</v>
      </c>
      <c r="L406" s="5">
        <f t="shared" si="87"/>
        <v>2.2158082821504403E-9</v>
      </c>
      <c r="M406" s="6">
        <f t="shared" si="85"/>
        <v>1.121839471103222E-5</v>
      </c>
      <c r="N406">
        <f t="shared" si="86"/>
        <v>2.3499999999999999E-4</v>
      </c>
      <c r="O406">
        <f t="shared" si="94"/>
        <v>0.33693796243597013</v>
      </c>
      <c r="P406">
        <f t="shared" si="88"/>
        <v>2.9776138985243299</v>
      </c>
      <c r="Q406">
        <f t="shared" si="89"/>
        <v>0.12919151281770797</v>
      </c>
      <c r="R406">
        <f t="shared" si="90"/>
        <v>0.12919151281770785</v>
      </c>
    </row>
    <row r="407" spans="6:18">
      <c r="F407">
        <f t="shared" si="82"/>
        <v>40.500000000000306</v>
      </c>
      <c r="G407">
        <f t="shared" si="83"/>
        <v>321.79873705179284</v>
      </c>
      <c r="H407">
        <f t="shared" si="91"/>
        <v>3.3693796243597012</v>
      </c>
      <c r="I407" s="4">
        <f t="shared" si="84"/>
        <v>9.0999999999999993E-6</v>
      </c>
      <c r="J407" s="5">
        <f t="shared" si="92"/>
        <v>7.2957446808510193E-7</v>
      </c>
      <c r="K407" s="5">
        <f t="shared" si="93"/>
        <v>8.0966042892531369E-4</v>
      </c>
      <c r="L407" s="5">
        <f t="shared" si="87"/>
        <v>2.223296334598771E-9</v>
      </c>
      <c r="M407" s="6">
        <f t="shared" si="85"/>
        <v>1.1243654623659459E-5</v>
      </c>
      <c r="N407">
        <f t="shared" si="86"/>
        <v>2.3499999999999999E-4</v>
      </c>
      <c r="O407">
        <f t="shared" si="94"/>
        <v>0.33693796243597013</v>
      </c>
      <c r="P407">
        <f t="shared" si="88"/>
        <v>2.9778518007014969</v>
      </c>
      <c r="Q407">
        <f t="shared" si="89"/>
        <v>0.12911306046686674</v>
      </c>
      <c r="R407">
        <f t="shared" si="90"/>
        <v>0.1291130604668666</v>
      </c>
    </row>
    <row r="408" spans="6:18">
      <c r="F408">
        <f t="shared" si="82"/>
        <v>40.600000000000307</v>
      </c>
      <c r="G408">
        <f t="shared" si="83"/>
        <v>321.79873705179284</v>
      </c>
      <c r="H408">
        <f t="shared" si="91"/>
        <v>3.3693796243597012</v>
      </c>
      <c r="I408" s="4">
        <f t="shared" si="84"/>
        <v>9.0999999999999993E-6</v>
      </c>
      <c r="J408" s="5">
        <f t="shared" si="92"/>
        <v>7.2957446808510193E-7</v>
      </c>
      <c r="K408" s="5">
        <f t="shared" si="93"/>
        <v>8.1057042892531371E-4</v>
      </c>
      <c r="L408" s="5">
        <f t="shared" si="87"/>
        <v>2.2308012380424443E-9</v>
      </c>
      <c r="M408" s="6">
        <f t="shared" si="85"/>
        <v>1.1268942942572258E-5</v>
      </c>
      <c r="N408">
        <f t="shared" si="86"/>
        <v>2.3499999999999999E-4</v>
      </c>
      <c r="O408">
        <f t="shared" si="94"/>
        <v>0.33693796243597013</v>
      </c>
      <c r="P408">
        <f t="shared" si="88"/>
        <v>2.9780886333390222</v>
      </c>
      <c r="Q408">
        <f t="shared" si="89"/>
        <v>0.12903496081519031</v>
      </c>
      <c r="R408">
        <f t="shared" si="90"/>
        <v>0.12903496081519017</v>
      </c>
    </row>
    <row r="409" spans="6:18">
      <c r="F409">
        <f t="shared" si="82"/>
        <v>40.700000000000308</v>
      </c>
      <c r="G409">
        <f t="shared" si="83"/>
        <v>321.79873705179284</v>
      </c>
      <c r="H409">
        <f t="shared" si="91"/>
        <v>3.3693796243597012</v>
      </c>
      <c r="I409" s="4">
        <f t="shared" si="84"/>
        <v>9.0999999999999993E-6</v>
      </c>
      <c r="J409" s="5">
        <f t="shared" si="92"/>
        <v>7.2957446808510193E-7</v>
      </c>
      <c r="K409" s="5">
        <f t="shared" si="93"/>
        <v>8.1148042892531373E-4</v>
      </c>
      <c r="L409" s="5">
        <f t="shared" si="87"/>
        <v>2.2383230114207647E-9</v>
      </c>
      <c r="M409" s="6">
        <f t="shared" si="85"/>
        <v>1.1294259667770615E-5</v>
      </c>
      <c r="N409">
        <f t="shared" si="86"/>
        <v>2.3499999999999999E-4</v>
      </c>
      <c r="O409">
        <f t="shared" si="94"/>
        <v>0.33693796243597013</v>
      </c>
      <c r="P409">
        <f t="shared" si="88"/>
        <v>2.9783244024405864</v>
      </c>
      <c r="Q409">
        <f t="shared" si="89"/>
        <v>0.12895721188286158</v>
      </c>
      <c r="R409">
        <f t="shared" si="90"/>
        <v>0.12895721188286144</v>
      </c>
    </row>
    <row r="410" spans="6:18">
      <c r="F410">
        <f t="shared" si="82"/>
        <v>40.80000000000031</v>
      </c>
      <c r="G410">
        <f t="shared" si="83"/>
        <v>321.79873705179284</v>
      </c>
      <c r="H410">
        <f t="shared" si="91"/>
        <v>3.3693796243597012</v>
      </c>
      <c r="I410" s="4">
        <f t="shared" si="84"/>
        <v>9.0999999999999993E-6</v>
      </c>
      <c r="J410" s="5">
        <f t="shared" si="92"/>
        <v>7.2957446808510193E-7</v>
      </c>
      <c r="K410" s="5">
        <f t="shared" si="93"/>
        <v>8.1239042892531374E-4</v>
      </c>
      <c r="L410" s="5">
        <f t="shared" si="87"/>
        <v>2.2458616736730373E-9</v>
      </c>
      <c r="M410" s="6">
        <f t="shared" si="85"/>
        <v>1.1319604799254533E-5</v>
      </c>
      <c r="N410">
        <f t="shared" si="86"/>
        <v>2.3499999999999999E-4</v>
      </c>
      <c r="O410">
        <f t="shared" si="94"/>
        <v>0.33693796243597013</v>
      </c>
      <c r="P410">
        <f t="shared" si="88"/>
        <v>2.9785591139694727</v>
      </c>
      <c r="Q410">
        <f t="shared" si="89"/>
        <v>0.12887981170338453</v>
      </c>
      <c r="R410">
        <f t="shared" si="90"/>
        <v>0.12887981170338439</v>
      </c>
    </row>
    <row r="411" spans="6:18">
      <c r="F411">
        <f t="shared" si="82"/>
        <v>40.900000000000311</v>
      </c>
      <c r="G411">
        <f t="shared" si="83"/>
        <v>321.79873705179284</v>
      </c>
      <c r="H411">
        <f t="shared" si="91"/>
        <v>3.3693796243597012</v>
      </c>
      <c r="I411" s="4">
        <f t="shared" si="84"/>
        <v>9.0999999999999993E-6</v>
      </c>
      <c r="J411" s="5">
        <f t="shared" si="92"/>
        <v>7.2957446808510193E-7</v>
      </c>
      <c r="K411" s="5">
        <f t="shared" si="93"/>
        <v>8.1330042892531376E-4</v>
      </c>
      <c r="L411" s="5">
        <f t="shared" si="87"/>
        <v>2.2534172437385677E-9</v>
      </c>
      <c r="M411" s="6">
        <f t="shared" si="85"/>
        <v>1.1344978337024009E-5</v>
      </c>
      <c r="N411">
        <f t="shared" si="86"/>
        <v>2.3499999999999999E-4</v>
      </c>
      <c r="O411">
        <f t="shared" si="94"/>
        <v>0.33693796243597013</v>
      </c>
      <c r="P411">
        <f t="shared" si="88"/>
        <v>2.9787927738488875</v>
      </c>
      <c r="Q411">
        <f t="shared" si="89"/>
        <v>0.12880275832347979</v>
      </c>
      <c r="R411">
        <f t="shared" si="90"/>
        <v>0.12880275832347965</v>
      </c>
    </row>
    <row r="412" spans="6:18">
      <c r="F412">
        <f t="shared" ref="F412:F475" si="95">F411+dt</f>
        <v>41.000000000000313</v>
      </c>
      <c r="G412">
        <f t="shared" si="83"/>
        <v>321.79873705179284</v>
      </c>
      <c r="H412">
        <f t="shared" si="91"/>
        <v>3.3693796243597012</v>
      </c>
      <c r="I412" s="4">
        <f t="shared" si="84"/>
        <v>9.0999999999999993E-6</v>
      </c>
      <c r="J412" s="5">
        <f t="shared" si="92"/>
        <v>7.2957446808510193E-7</v>
      </c>
      <c r="K412" s="5">
        <f t="shared" si="93"/>
        <v>8.1421042892531378E-4</v>
      </c>
      <c r="L412" s="5">
        <f t="shared" si="87"/>
        <v>2.2609897405566604E-9</v>
      </c>
      <c r="M412" s="6">
        <f t="shared" si="85"/>
        <v>1.1370380281079048E-5</v>
      </c>
      <c r="N412">
        <f t="shared" si="86"/>
        <v>2.3499999999999999E-4</v>
      </c>
      <c r="O412">
        <f t="shared" si="94"/>
        <v>0.33693796243597013</v>
      </c>
      <c r="P412">
        <f t="shared" si="88"/>
        <v>2.9790253879622726</v>
      </c>
      <c r="Q412">
        <f t="shared" si="89"/>
        <v>0.12872604980298108</v>
      </c>
      <c r="R412">
        <f t="shared" si="90"/>
        <v>0.12872604980298097</v>
      </c>
    </row>
    <row r="413" spans="6:18">
      <c r="F413">
        <f t="shared" si="95"/>
        <v>41.100000000000314</v>
      </c>
      <c r="G413">
        <f t="shared" si="83"/>
        <v>321.79873705179284</v>
      </c>
      <c r="H413">
        <f t="shared" si="91"/>
        <v>3.3693796243597012</v>
      </c>
      <c r="I413" s="4">
        <f t="shared" si="84"/>
        <v>9.0999999999999993E-6</v>
      </c>
      <c r="J413" s="5">
        <f t="shared" si="92"/>
        <v>7.2957446808510193E-7</v>
      </c>
      <c r="K413" s="5">
        <f t="shared" si="93"/>
        <v>8.1512042892531379E-4</v>
      </c>
      <c r="L413" s="5">
        <f t="shared" si="87"/>
        <v>2.2685791830666196E-9</v>
      </c>
      <c r="M413" s="6">
        <f t="shared" si="85"/>
        <v>1.1395810631419646E-5</v>
      </c>
      <c r="N413">
        <f t="shared" si="86"/>
        <v>2.3499999999999999E-4</v>
      </c>
      <c r="O413">
        <f t="shared" si="94"/>
        <v>0.33693796243597013</v>
      </c>
      <c r="P413">
        <f t="shared" si="88"/>
        <v>2.9792569621536145</v>
      </c>
      <c r="Q413">
        <f t="shared" si="89"/>
        <v>0.12864968421473269</v>
      </c>
      <c r="R413">
        <f t="shared" si="90"/>
        <v>0.12864968421473258</v>
      </c>
    </row>
    <row r="414" spans="6:18">
      <c r="F414">
        <f t="shared" si="95"/>
        <v>41.200000000000315</v>
      </c>
      <c r="G414">
        <f t="shared" si="83"/>
        <v>321.79873705179284</v>
      </c>
      <c r="H414">
        <f t="shared" si="91"/>
        <v>3.3693796243597012</v>
      </c>
      <c r="I414" s="4">
        <f t="shared" si="84"/>
        <v>9.0999999999999993E-6</v>
      </c>
      <c r="J414" s="5">
        <f t="shared" si="92"/>
        <v>7.2957446808510193E-7</v>
      </c>
      <c r="K414" s="5">
        <f t="shared" si="93"/>
        <v>8.1603042892531381E-4</v>
      </c>
      <c r="L414" s="5">
        <f t="shared" si="87"/>
        <v>2.2761855902077516E-9</v>
      </c>
      <c r="M414" s="6">
        <f t="shared" si="85"/>
        <v>1.1421269388045806E-5</v>
      </c>
      <c r="N414">
        <f t="shared" si="86"/>
        <v>2.3499999999999999E-4</v>
      </c>
      <c r="O414">
        <f t="shared" si="94"/>
        <v>0.33693796243597013</v>
      </c>
      <c r="P414">
        <f t="shared" si="88"/>
        <v>2.9794875022277552</v>
      </c>
      <c r="Q414">
        <f t="shared" si="89"/>
        <v>0.12857365964448775</v>
      </c>
      <c r="R414">
        <f t="shared" si="90"/>
        <v>0.12857365964448764</v>
      </c>
    </row>
    <row r="415" spans="6:18">
      <c r="F415">
        <f t="shared" si="95"/>
        <v>41.300000000000317</v>
      </c>
      <c r="G415">
        <f t="shared" si="83"/>
        <v>321.79873705179284</v>
      </c>
      <c r="H415">
        <f t="shared" si="91"/>
        <v>3.3693796243597012</v>
      </c>
      <c r="I415" s="4">
        <f t="shared" si="84"/>
        <v>9.0999999999999993E-6</v>
      </c>
      <c r="J415" s="5">
        <f t="shared" si="92"/>
        <v>7.2957446808510193E-7</v>
      </c>
      <c r="K415" s="5">
        <f t="shared" si="93"/>
        <v>8.1694042892531383E-4</v>
      </c>
      <c r="L415" s="5">
        <f t="shared" si="87"/>
        <v>2.2838089809193602E-9</v>
      </c>
      <c r="M415" s="6">
        <f t="shared" si="85"/>
        <v>1.1446756550957522E-5</v>
      </c>
      <c r="N415">
        <f t="shared" si="86"/>
        <v>2.3499999999999999E-4</v>
      </c>
      <c r="O415">
        <f t="shared" si="94"/>
        <v>0.33693796243597013</v>
      </c>
      <c r="P415">
        <f t="shared" si="88"/>
        <v>2.9797170139506965</v>
      </c>
      <c r="Q415">
        <f t="shared" si="89"/>
        <v>0.12849797419080744</v>
      </c>
      <c r="R415">
        <f t="shared" si="90"/>
        <v>0.1284979741908073</v>
      </c>
    </row>
    <row r="416" spans="6:18">
      <c r="F416">
        <f t="shared" si="95"/>
        <v>41.400000000000318</v>
      </c>
      <c r="G416">
        <f t="shared" si="83"/>
        <v>321.79873705179284</v>
      </c>
      <c r="H416">
        <f t="shared" si="91"/>
        <v>3.3693796243597012</v>
      </c>
      <c r="I416" s="4">
        <f t="shared" si="84"/>
        <v>9.0999999999999993E-6</v>
      </c>
      <c r="J416" s="5">
        <f t="shared" si="92"/>
        <v>7.2957446808510193E-7</v>
      </c>
      <c r="K416" s="5">
        <f t="shared" si="93"/>
        <v>8.1785042892531384E-4</v>
      </c>
      <c r="L416" s="5">
        <f t="shared" si="87"/>
        <v>2.291449374140751E-9</v>
      </c>
      <c r="M416" s="6">
        <f t="shared" si="85"/>
        <v>1.1472272120154802E-5</v>
      </c>
      <c r="N416">
        <f t="shared" si="86"/>
        <v>2.3499999999999999E-4</v>
      </c>
      <c r="O416">
        <f t="shared" si="94"/>
        <v>0.33693796243597013</v>
      </c>
      <c r="P416">
        <f t="shared" si="88"/>
        <v>2.9799455030499051</v>
      </c>
      <c r="Q416">
        <f t="shared" si="89"/>
        <v>0.12842262596496118</v>
      </c>
      <c r="R416">
        <f t="shared" si="90"/>
        <v>0.12842262596496104</v>
      </c>
    </row>
    <row r="417" spans="6:18">
      <c r="F417">
        <f t="shared" si="95"/>
        <v>41.50000000000032</v>
      </c>
      <c r="G417">
        <f t="shared" si="83"/>
        <v>321.79873705179284</v>
      </c>
      <c r="H417">
        <f t="shared" si="91"/>
        <v>3.3693796243597012</v>
      </c>
      <c r="I417" s="4">
        <f t="shared" si="84"/>
        <v>9.0999999999999993E-6</v>
      </c>
      <c r="J417" s="5">
        <f t="shared" si="92"/>
        <v>7.2957446808510193E-7</v>
      </c>
      <c r="K417" s="5">
        <f t="shared" si="93"/>
        <v>8.1876042892531386E-4</v>
      </c>
      <c r="L417" s="5">
        <f t="shared" si="87"/>
        <v>2.2991067888112285E-9</v>
      </c>
      <c r="M417" s="6">
        <f t="shared" si="85"/>
        <v>1.1497816095637639E-5</v>
      </c>
      <c r="N417">
        <f t="shared" si="86"/>
        <v>2.3499999999999999E-4</v>
      </c>
      <c r="O417">
        <f t="shared" si="94"/>
        <v>0.33693796243597013</v>
      </c>
      <c r="P417">
        <f t="shared" si="88"/>
        <v>2.9801729752146087</v>
      </c>
      <c r="Q417">
        <f t="shared" si="89"/>
        <v>0.12834761309082762</v>
      </c>
      <c r="R417">
        <f t="shared" si="90"/>
        <v>0.12834761309082748</v>
      </c>
    </row>
    <row r="418" spans="6:18">
      <c r="F418">
        <f t="shared" si="95"/>
        <v>41.600000000000321</v>
      </c>
      <c r="G418">
        <f t="shared" si="83"/>
        <v>321.79873705179284</v>
      </c>
      <c r="H418">
        <f t="shared" si="91"/>
        <v>3.3693796243597012</v>
      </c>
      <c r="I418" s="4">
        <f t="shared" si="84"/>
        <v>9.0999999999999993E-6</v>
      </c>
      <c r="J418" s="5">
        <f t="shared" si="92"/>
        <v>7.2957446808510193E-7</v>
      </c>
      <c r="K418" s="5">
        <f t="shared" si="93"/>
        <v>8.1967042892531388E-4</v>
      </c>
      <c r="L418" s="5">
        <f t="shared" si="87"/>
        <v>2.306781243870098E-9</v>
      </c>
      <c r="M418" s="6">
        <f t="shared" si="85"/>
        <v>1.1523388477406037E-5</v>
      </c>
      <c r="N418">
        <f t="shared" si="86"/>
        <v>2.3499999999999999E-4</v>
      </c>
      <c r="O418">
        <f t="shared" si="94"/>
        <v>0.33693796243597013</v>
      </c>
      <c r="P418">
        <f t="shared" si="88"/>
        <v>2.9803994360960959</v>
      </c>
      <c r="Q418">
        <f t="shared" si="89"/>
        <v>0.12827293370479656</v>
      </c>
      <c r="R418">
        <f t="shared" si="90"/>
        <v>0.12827293370479642</v>
      </c>
    </row>
    <row r="419" spans="6:18">
      <c r="F419">
        <f t="shared" si="95"/>
        <v>41.700000000000323</v>
      </c>
      <c r="G419">
        <f t="shared" si="83"/>
        <v>321.79873705179284</v>
      </c>
      <c r="H419">
        <f t="shared" si="91"/>
        <v>3.3693796243597012</v>
      </c>
      <c r="I419" s="4">
        <f t="shared" si="84"/>
        <v>9.0999999999999993E-6</v>
      </c>
      <c r="J419" s="5">
        <f t="shared" si="92"/>
        <v>7.2957446808510193E-7</v>
      </c>
      <c r="K419" s="5">
        <f t="shared" si="93"/>
        <v>8.2058042892531389E-4</v>
      </c>
      <c r="L419" s="5">
        <f t="shared" si="87"/>
        <v>2.3144727582566644E-9</v>
      </c>
      <c r="M419" s="6">
        <f t="shared" si="85"/>
        <v>1.1548989265459994E-5</v>
      </c>
      <c r="N419">
        <f t="shared" si="86"/>
        <v>2.3499999999999999E-4</v>
      </c>
      <c r="O419">
        <f t="shared" si="94"/>
        <v>0.33693796243597013</v>
      </c>
      <c r="P419">
        <f t="shared" si="88"/>
        <v>2.980624891308012</v>
      </c>
      <c r="Q419">
        <f t="shared" si="89"/>
        <v>0.12819858595567171</v>
      </c>
      <c r="R419">
        <f t="shared" si="90"/>
        <v>0.12819858595567157</v>
      </c>
    </row>
    <row r="420" spans="6:18">
      <c r="F420">
        <f t="shared" si="95"/>
        <v>41.800000000000324</v>
      </c>
      <c r="G420">
        <f t="shared" si="83"/>
        <v>321.79873705179284</v>
      </c>
      <c r="H420">
        <f t="shared" si="91"/>
        <v>3.3693796243597012</v>
      </c>
      <c r="I420" s="4">
        <f t="shared" si="84"/>
        <v>9.0999999999999993E-6</v>
      </c>
      <c r="J420" s="5">
        <f t="shared" si="92"/>
        <v>7.2957446808510193E-7</v>
      </c>
      <c r="K420" s="5">
        <f t="shared" si="93"/>
        <v>8.2149042892531391E-4</v>
      </c>
      <c r="L420" s="5">
        <f t="shared" si="87"/>
        <v>2.3221813509102324E-9</v>
      </c>
      <c r="M420" s="6">
        <f t="shared" si="85"/>
        <v>1.1574618459799511E-5</v>
      </c>
      <c r="N420">
        <f t="shared" si="86"/>
        <v>2.3499999999999999E-4</v>
      </c>
      <c r="O420">
        <f t="shared" si="94"/>
        <v>0.33693796243597013</v>
      </c>
      <c r="P420">
        <f t="shared" si="88"/>
        <v>2.9808493464266501</v>
      </c>
      <c r="Q420">
        <f t="shared" si="89"/>
        <v>0.12812456800457431</v>
      </c>
      <c r="R420">
        <f t="shared" si="90"/>
        <v>0.12812456800457414</v>
      </c>
    </row>
    <row r="421" spans="6:18">
      <c r="F421">
        <f t="shared" si="95"/>
        <v>41.900000000000325</v>
      </c>
      <c r="G421">
        <f t="shared" si="83"/>
        <v>321.79873705179284</v>
      </c>
      <c r="H421">
        <f t="shared" si="91"/>
        <v>3.3693796243597012</v>
      </c>
      <c r="I421" s="4">
        <f t="shared" si="84"/>
        <v>9.0999999999999993E-6</v>
      </c>
      <c r="J421" s="5">
        <f t="shared" si="92"/>
        <v>7.2957446808510193E-7</v>
      </c>
      <c r="K421" s="5">
        <f t="shared" si="93"/>
        <v>8.2240042892531393E-4</v>
      </c>
      <c r="L421" s="5">
        <f t="shared" si="87"/>
        <v>2.3299070407701071E-9</v>
      </c>
      <c r="M421" s="6">
        <f t="shared" si="85"/>
        <v>1.160027606042459E-5</v>
      </c>
      <c r="N421">
        <f t="shared" si="86"/>
        <v>2.3499999999999999E-4</v>
      </c>
      <c r="O421">
        <f t="shared" si="94"/>
        <v>0.33693796243597013</v>
      </c>
      <c r="P421">
        <f t="shared" si="88"/>
        <v>2.9810728069912393</v>
      </c>
      <c r="Q421">
        <f t="shared" si="89"/>
        <v>0.1280508780248476</v>
      </c>
      <c r="R421">
        <f t="shared" si="90"/>
        <v>0.12805087802484744</v>
      </c>
    </row>
    <row r="422" spans="6:18">
      <c r="F422">
        <f t="shared" si="95"/>
        <v>42.000000000000327</v>
      </c>
      <c r="G422">
        <f t="shared" si="83"/>
        <v>321.79873705179284</v>
      </c>
      <c r="H422">
        <f t="shared" si="91"/>
        <v>3.3693796243597012</v>
      </c>
      <c r="I422" s="4">
        <f t="shared" si="84"/>
        <v>9.0999999999999993E-6</v>
      </c>
      <c r="J422" s="5">
        <f t="shared" si="92"/>
        <v>7.2957446808510193E-7</v>
      </c>
      <c r="K422" s="5">
        <f t="shared" si="93"/>
        <v>8.2331042892531394E-4</v>
      </c>
      <c r="L422" s="5">
        <f t="shared" si="87"/>
        <v>2.3376498467755938E-9</v>
      </c>
      <c r="M422" s="6">
        <f t="shared" si="85"/>
        <v>1.1625962067335229E-5</v>
      </c>
      <c r="N422">
        <f t="shared" si="86"/>
        <v>2.3499999999999999E-4</v>
      </c>
      <c r="O422">
        <f t="shared" si="94"/>
        <v>0.33693796243597013</v>
      </c>
      <c r="P422">
        <f t="shared" si="88"/>
        <v>2.9812952785042355</v>
      </c>
      <c r="Q422">
        <f t="shared" si="89"/>
        <v>0.12797751420196221</v>
      </c>
      <c r="R422">
        <f t="shared" si="90"/>
        <v>0.12797751420196204</v>
      </c>
    </row>
    <row r="423" spans="6:18">
      <c r="F423">
        <f t="shared" si="95"/>
        <v>42.100000000000328</v>
      </c>
      <c r="G423">
        <f t="shared" si="83"/>
        <v>321.79873705179284</v>
      </c>
      <c r="H423">
        <f t="shared" si="91"/>
        <v>3.3693796243597012</v>
      </c>
      <c r="I423" s="4">
        <f t="shared" si="84"/>
        <v>9.0999999999999993E-6</v>
      </c>
      <c r="J423" s="5">
        <f t="shared" si="92"/>
        <v>7.2957446808510193E-7</v>
      </c>
      <c r="K423" s="5">
        <f t="shared" si="93"/>
        <v>8.2422042892531396E-4</v>
      </c>
      <c r="L423" s="5">
        <f t="shared" si="87"/>
        <v>2.345409787865997E-9</v>
      </c>
      <c r="M423" s="6">
        <f t="shared" si="85"/>
        <v>1.165167648053143E-5</v>
      </c>
      <c r="N423">
        <f t="shared" si="86"/>
        <v>2.3499999999999999E-4</v>
      </c>
      <c r="O423">
        <f t="shared" si="94"/>
        <v>0.33693796243597013</v>
      </c>
      <c r="P423">
        <f t="shared" si="88"/>
        <v>2.9815167664316009</v>
      </c>
      <c r="Q423">
        <f t="shared" si="89"/>
        <v>0.12790447473342231</v>
      </c>
      <c r="R423">
        <f t="shared" si="90"/>
        <v>0.12790447473342215</v>
      </c>
    </row>
    <row r="424" spans="6:18">
      <c r="F424">
        <f t="shared" si="95"/>
        <v>42.20000000000033</v>
      </c>
      <c r="G424">
        <f t="shared" si="83"/>
        <v>321.79873705179284</v>
      </c>
      <c r="H424">
        <f t="shared" si="91"/>
        <v>3.3693796243597012</v>
      </c>
      <c r="I424" s="4">
        <f t="shared" si="84"/>
        <v>9.0999999999999993E-6</v>
      </c>
      <c r="J424" s="5">
        <f t="shared" si="92"/>
        <v>7.2957446808510193E-7</v>
      </c>
      <c r="K424" s="5">
        <f t="shared" si="93"/>
        <v>8.2513042892531398E-4</v>
      </c>
      <c r="L424" s="5">
        <f t="shared" si="87"/>
        <v>2.3531868829806216E-9</v>
      </c>
      <c r="M424" s="6">
        <f t="shared" si="85"/>
        <v>1.1677419300013188E-5</v>
      </c>
      <c r="N424">
        <f t="shared" si="86"/>
        <v>2.3499999999999999E-4</v>
      </c>
      <c r="O424">
        <f t="shared" si="94"/>
        <v>0.33693796243597013</v>
      </c>
      <c r="P424">
        <f t="shared" si="88"/>
        <v>2.98173727620309</v>
      </c>
      <c r="Q424">
        <f t="shared" si="89"/>
        <v>0.12783175782867259</v>
      </c>
      <c r="R424">
        <f t="shared" si="90"/>
        <v>0.1278317578286724</v>
      </c>
    </row>
    <row r="425" spans="6:18">
      <c r="F425">
        <f t="shared" si="95"/>
        <v>42.300000000000331</v>
      </c>
      <c r="G425">
        <f t="shared" si="83"/>
        <v>321.79873705179284</v>
      </c>
      <c r="H425">
        <f t="shared" si="91"/>
        <v>3.3693796243597012</v>
      </c>
      <c r="I425" s="4">
        <f t="shared" si="84"/>
        <v>9.0999999999999993E-6</v>
      </c>
      <c r="J425" s="5">
        <f t="shared" si="92"/>
        <v>7.2957446808510193E-7</v>
      </c>
      <c r="K425" s="5">
        <f t="shared" si="93"/>
        <v>8.2604042892531399E-4</v>
      </c>
      <c r="L425" s="5">
        <f t="shared" si="87"/>
        <v>2.3609811510587724E-9</v>
      </c>
      <c r="M425" s="6">
        <f t="shared" si="85"/>
        <v>1.1703190525780504E-5</v>
      </c>
      <c r="N425">
        <f t="shared" si="86"/>
        <v>2.3499999999999999E-4</v>
      </c>
      <c r="O425">
        <f t="shared" si="94"/>
        <v>0.33693796243597013</v>
      </c>
      <c r="P425">
        <f t="shared" si="88"/>
        <v>2.9819568132125283</v>
      </c>
      <c r="Q425">
        <f t="shared" si="89"/>
        <v>0.12775936170900604</v>
      </c>
      <c r="R425">
        <f t="shared" si="90"/>
        <v>0.12775936170900584</v>
      </c>
    </row>
    <row r="426" spans="6:18">
      <c r="F426">
        <f t="shared" si="95"/>
        <v>42.400000000000333</v>
      </c>
      <c r="G426">
        <f t="shared" si="83"/>
        <v>321.79873705179284</v>
      </c>
      <c r="H426">
        <f t="shared" si="91"/>
        <v>3.3693796243597012</v>
      </c>
      <c r="I426" s="4">
        <f t="shared" si="84"/>
        <v>9.0999999999999993E-6</v>
      </c>
      <c r="J426" s="5">
        <f t="shared" si="92"/>
        <v>7.2957446808510193E-7</v>
      </c>
      <c r="K426" s="5">
        <f t="shared" si="93"/>
        <v>8.2695042892531401E-4</v>
      </c>
      <c r="L426" s="5">
        <f t="shared" si="87"/>
        <v>2.3687926110397547E-9</v>
      </c>
      <c r="M426" s="6">
        <f t="shared" si="85"/>
        <v>1.1728990157833385E-5</v>
      </c>
      <c r="N426">
        <f t="shared" si="86"/>
        <v>2.3499999999999999E-4</v>
      </c>
      <c r="O426">
        <f t="shared" si="94"/>
        <v>0.33693796243597013</v>
      </c>
      <c r="P426">
        <f t="shared" si="88"/>
        <v>2.982175382818089</v>
      </c>
      <c r="Q426">
        <f t="shared" si="89"/>
        <v>0.1276872846074727</v>
      </c>
      <c r="R426">
        <f t="shared" si="90"/>
        <v>0.1276872846074725</v>
      </c>
    </row>
    <row r="427" spans="6:18">
      <c r="F427">
        <f t="shared" si="95"/>
        <v>42.500000000000334</v>
      </c>
      <c r="G427">
        <f t="shared" si="83"/>
        <v>321.79873705179284</v>
      </c>
      <c r="H427">
        <f t="shared" si="91"/>
        <v>3.3693796243597012</v>
      </c>
      <c r="I427" s="4">
        <f t="shared" si="84"/>
        <v>9.0999999999999993E-6</v>
      </c>
      <c r="J427" s="5">
        <f t="shared" si="92"/>
        <v>7.2957446808510193E-7</v>
      </c>
      <c r="K427" s="5">
        <f t="shared" si="93"/>
        <v>8.2786042892531403E-4</v>
      </c>
      <c r="L427" s="5">
        <f t="shared" si="87"/>
        <v>2.3766212818628735E-9</v>
      </c>
      <c r="M427" s="6">
        <f t="shared" si="85"/>
        <v>1.1754818196171823E-5</v>
      </c>
      <c r="N427">
        <f t="shared" si="86"/>
        <v>2.3499999999999999E-4</v>
      </c>
      <c r="O427">
        <f t="shared" si="94"/>
        <v>0.33693796243597013</v>
      </c>
      <c r="P427">
        <f t="shared" si="88"/>
        <v>2.9823929903425666</v>
      </c>
      <c r="Q427">
        <f t="shared" si="89"/>
        <v>0.12761552476878898</v>
      </c>
      <c r="R427">
        <f t="shared" si="90"/>
        <v>0.12761552476878879</v>
      </c>
    </row>
    <row r="428" spans="6:18">
      <c r="F428">
        <f t="shared" si="95"/>
        <v>42.600000000000335</v>
      </c>
      <c r="G428">
        <f t="shared" si="83"/>
        <v>321.79873705179284</v>
      </c>
      <c r="H428">
        <f t="shared" si="91"/>
        <v>3.3693796243597012</v>
      </c>
      <c r="I428" s="4">
        <f t="shared" si="84"/>
        <v>9.0999999999999993E-6</v>
      </c>
      <c r="J428" s="5">
        <f t="shared" si="92"/>
        <v>7.2957446808510193E-7</v>
      </c>
      <c r="K428" s="5">
        <f t="shared" si="93"/>
        <v>8.2877042892531404E-4</v>
      </c>
      <c r="L428" s="5">
        <f t="shared" si="87"/>
        <v>2.3844671824674334E-9</v>
      </c>
      <c r="M428" s="6">
        <f t="shared" si="85"/>
        <v>1.1780674640795821E-5</v>
      </c>
      <c r="N428">
        <f t="shared" si="86"/>
        <v>2.3499999999999999E-4</v>
      </c>
      <c r="O428">
        <f t="shared" si="94"/>
        <v>0.33693796243597013</v>
      </c>
      <c r="P428">
        <f t="shared" si="88"/>
        <v>2.9826096410736498</v>
      </c>
      <c r="Q428">
        <f t="shared" si="89"/>
        <v>0.12754408044924795</v>
      </c>
      <c r="R428">
        <f t="shared" si="90"/>
        <v>0.12754408044924778</v>
      </c>
    </row>
    <row r="429" spans="6:18">
      <c r="F429">
        <f t="shared" si="95"/>
        <v>42.700000000000337</v>
      </c>
      <c r="G429">
        <f t="shared" si="83"/>
        <v>321.79873705179284</v>
      </c>
      <c r="H429">
        <f t="shared" si="91"/>
        <v>3.3693796243597012</v>
      </c>
      <c r="I429" s="4">
        <f t="shared" si="84"/>
        <v>9.0999999999999993E-6</v>
      </c>
      <c r="J429" s="5">
        <f t="shared" si="92"/>
        <v>7.2957446808510193E-7</v>
      </c>
      <c r="K429" s="5">
        <f t="shared" si="93"/>
        <v>8.2968042892531406E-4</v>
      </c>
      <c r="L429" s="5">
        <f t="shared" si="87"/>
        <v>2.3923303317927396E-9</v>
      </c>
      <c r="M429" s="6">
        <f t="shared" si="85"/>
        <v>1.1806559491705378E-5</v>
      </c>
      <c r="N429">
        <f t="shared" si="86"/>
        <v>2.3499999999999999E-4</v>
      </c>
      <c r="O429">
        <f t="shared" si="94"/>
        <v>0.33693796243597013</v>
      </c>
      <c r="P429">
        <f t="shared" si="88"/>
        <v>2.9828253402641947</v>
      </c>
      <c r="Q429">
        <f t="shared" si="89"/>
        <v>0.12747294991663036</v>
      </c>
      <c r="R429">
        <f t="shared" si="90"/>
        <v>0.12747294991663019</v>
      </c>
    </row>
    <row r="430" spans="6:18">
      <c r="F430">
        <f t="shared" si="95"/>
        <v>42.800000000000338</v>
      </c>
      <c r="G430">
        <f t="shared" si="83"/>
        <v>321.79873705179284</v>
      </c>
      <c r="H430">
        <f t="shared" si="91"/>
        <v>3.3693796243597012</v>
      </c>
      <c r="I430" s="4">
        <f t="shared" si="84"/>
        <v>9.0999999999999993E-6</v>
      </c>
      <c r="J430" s="5">
        <f t="shared" si="92"/>
        <v>7.2957446808510193E-7</v>
      </c>
      <c r="K430" s="5">
        <f t="shared" si="93"/>
        <v>8.3059042892531408E-4</v>
      </c>
      <c r="L430" s="5">
        <f t="shared" si="87"/>
        <v>2.4002107487780972E-9</v>
      </c>
      <c r="M430" s="6">
        <f t="shared" si="85"/>
        <v>1.1832472748900498E-5</v>
      </c>
      <c r="N430">
        <f t="shared" si="86"/>
        <v>2.3499999999999999E-4</v>
      </c>
      <c r="O430">
        <f t="shared" si="94"/>
        <v>0.33693796243597013</v>
      </c>
      <c r="P430">
        <f t="shared" si="88"/>
        <v>2.9830400931324852</v>
      </c>
      <c r="Q430">
        <f t="shared" si="89"/>
        <v>0.12740213145011642</v>
      </c>
      <c r="R430">
        <f t="shared" si="90"/>
        <v>0.12740213145011625</v>
      </c>
    </row>
    <row r="431" spans="6:18">
      <c r="F431">
        <f t="shared" si="95"/>
        <v>42.90000000000034</v>
      </c>
      <c r="G431">
        <f t="shared" si="83"/>
        <v>321.79873705179284</v>
      </c>
      <c r="H431">
        <f t="shared" si="91"/>
        <v>3.3693796243597012</v>
      </c>
      <c r="I431" s="4">
        <f t="shared" si="84"/>
        <v>9.0999999999999993E-6</v>
      </c>
      <c r="J431" s="5">
        <f t="shared" si="92"/>
        <v>7.2957446808510193E-7</v>
      </c>
      <c r="K431" s="5">
        <f t="shared" si="93"/>
        <v>8.3150042892531409E-4</v>
      </c>
      <c r="L431" s="5">
        <f t="shared" si="87"/>
        <v>2.4081084523628102E-9</v>
      </c>
      <c r="M431" s="6">
        <f t="shared" si="85"/>
        <v>1.1858414412381175E-5</v>
      </c>
      <c r="N431">
        <f t="shared" si="86"/>
        <v>2.3499999999999999E-4</v>
      </c>
      <c r="O431">
        <f t="shared" si="94"/>
        <v>0.33693796243597013</v>
      </c>
      <c r="P431">
        <f t="shared" si="88"/>
        <v>2.983253904862504</v>
      </c>
      <c r="Q431">
        <f t="shared" si="89"/>
        <v>0.1273316233401984</v>
      </c>
      <c r="R431">
        <f t="shared" si="90"/>
        <v>0.12733162334019824</v>
      </c>
    </row>
    <row r="432" spans="6:18">
      <c r="F432">
        <f t="shared" si="95"/>
        <v>43.000000000000341</v>
      </c>
      <c r="G432">
        <f t="shared" si="83"/>
        <v>321.79873705179284</v>
      </c>
      <c r="H432">
        <f t="shared" si="91"/>
        <v>3.3693796243597012</v>
      </c>
      <c r="I432" s="4">
        <f t="shared" si="84"/>
        <v>9.0999999999999993E-6</v>
      </c>
      <c r="J432" s="5">
        <f t="shared" si="92"/>
        <v>7.2957446808510193E-7</v>
      </c>
      <c r="K432" s="5">
        <f t="shared" si="93"/>
        <v>8.3241042892531411E-4</v>
      </c>
      <c r="L432" s="5">
        <f t="shared" si="87"/>
        <v>2.4160234614861849E-9</v>
      </c>
      <c r="M432" s="6">
        <f t="shared" si="85"/>
        <v>1.1884384482147414E-5</v>
      </c>
      <c r="N432">
        <f t="shared" si="86"/>
        <v>2.3499999999999999E-4</v>
      </c>
      <c r="O432">
        <f t="shared" si="94"/>
        <v>0.33693796243597013</v>
      </c>
      <c r="P432">
        <f t="shared" si="88"/>
        <v>2.9834667806041937</v>
      </c>
      <c r="Q432">
        <f t="shared" si="89"/>
        <v>0.12726142388859391</v>
      </c>
      <c r="R432">
        <f t="shared" si="90"/>
        <v>0.12726142388859374</v>
      </c>
    </row>
    <row r="433" spans="6:18">
      <c r="F433">
        <f t="shared" si="95"/>
        <v>43.100000000000342</v>
      </c>
      <c r="G433">
        <f t="shared" si="83"/>
        <v>321.79873705179284</v>
      </c>
      <c r="H433">
        <f t="shared" si="91"/>
        <v>3.3693796243597012</v>
      </c>
      <c r="I433" s="4">
        <f t="shared" si="84"/>
        <v>9.0999999999999993E-6</v>
      </c>
      <c r="J433" s="5">
        <f t="shared" si="92"/>
        <v>7.2957446808510193E-7</v>
      </c>
      <c r="K433" s="5">
        <f t="shared" si="93"/>
        <v>8.3332042892531413E-4</v>
      </c>
      <c r="L433" s="5">
        <f t="shared" si="87"/>
        <v>2.4239557950875256E-9</v>
      </c>
      <c r="M433" s="6">
        <f t="shared" si="85"/>
        <v>1.1910382958199213E-5</v>
      </c>
      <c r="N433">
        <f t="shared" si="86"/>
        <v>2.3499999999999999E-4</v>
      </c>
      <c r="O433">
        <f t="shared" si="94"/>
        <v>0.33693796243597013</v>
      </c>
      <c r="P433">
        <f t="shared" si="88"/>
        <v>2.983678725473716</v>
      </c>
      <c r="Q433">
        <f t="shared" si="89"/>
        <v>0.12719153140816009</v>
      </c>
      <c r="R433">
        <f t="shared" si="90"/>
        <v>0.12719153140815992</v>
      </c>
    </row>
    <row r="434" spans="6:18">
      <c r="F434">
        <f t="shared" si="95"/>
        <v>43.200000000000344</v>
      </c>
      <c r="G434">
        <f t="shared" si="83"/>
        <v>321.79873705179284</v>
      </c>
      <c r="H434">
        <f t="shared" si="91"/>
        <v>3.3693796243597012</v>
      </c>
      <c r="I434" s="4">
        <f t="shared" si="84"/>
        <v>9.0999999999999993E-6</v>
      </c>
      <c r="J434" s="5">
        <f t="shared" si="92"/>
        <v>7.2957446808510193E-7</v>
      </c>
      <c r="K434" s="5">
        <f t="shared" si="93"/>
        <v>8.3423042892531414E-4</v>
      </c>
      <c r="L434" s="5">
        <f t="shared" si="87"/>
        <v>2.4319054721061367E-9</v>
      </c>
      <c r="M434" s="6">
        <f t="shared" si="85"/>
        <v>1.1936409840536572E-5</v>
      </c>
      <c r="N434">
        <f t="shared" si="86"/>
        <v>2.3499999999999999E-4</v>
      </c>
      <c r="O434">
        <f t="shared" si="94"/>
        <v>0.33693796243597013</v>
      </c>
      <c r="P434">
        <f t="shared" si="88"/>
        <v>2.9838897445537129</v>
      </c>
      <c r="Q434">
        <f t="shared" si="89"/>
        <v>0.1271219442228084</v>
      </c>
      <c r="R434">
        <f t="shared" si="90"/>
        <v>0.1271219442228082</v>
      </c>
    </row>
    <row r="435" spans="6:18">
      <c r="F435">
        <f t="shared" si="95"/>
        <v>43.300000000000345</v>
      </c>
      <c r="G435">
        <f t="shared" si="83"/>
        <v>321.79873705179284</v>
      </c>
      <c r="H435">
        <f t="shared" si="91"/>
        <v>3.3693796243597012</v>
      </c>
      <c r="I435" s="4">
        <f t="shared" si="84"/>
        <v>9.0999999999999993E-6</v>
      </c>
      <c r="J435" s="5">
        <f t="shared" si="92"/>
        <v>7.2957446808510193E-7</v>
      </c>
      <c r="K435" s="5">
        <f t="shared" si="93"/>
        <v>8.3514042892531416E-4</v>
      </c>
      <c r="L435" s="5">
        <f t="shared" si="87"/>
        <v>2.4398725114813241E-9</v>
      </c>
      <c r="M435" s="6">
        <f t="shared" si="85"/>
        <v>1.1962465129159491E-5</v>
      </c>
      <c r="N435">
        <f t="shared" si="86"/>
        <v>2.3499999999999999E-4</v>
      </c>
      <c r="O435">
        <f t="shared" si="94"/>
        <v>0.33693796243597013</v>
      </c>
      <c r="P435">
        <f t="shared" si="88"/>
        <v>2.9840998428935581</v>
      </c>
      <c r="Q435">
        <f t="shared" si="89"/>
        <v>0.12705266066742019</v>
      </c>
      <c r="R435">
        <f t="shared" si="90"/>
        <v>0.12705266066741999</v>
      </c>
    </row>
    <row r="436" spans="6:18">
      <c r="F436">
        <f t="shared" si="95"/>
        <v>43.400000000000347</v>
      </c>
      <c r="G436">
        <f t="shared" si="83"/>
        <v>321.79873705179284</v>
      </c>
      <c r="H436">
        <f t="shared" si="91"/>
        <v>3.3693796243597012</v>
      </c>
      <c r="I436" s="4">
        <f t="shared" si="84"/>
        <v>9.0999999999999993E-6</v>
      </c>
      <c r="J436" s="5">
        <f t="shared" si="92"/>
        <v>7.2957446808510193E-7</v>
      </c>
      <c r="K436" s="5">
        <f t="shared" si="93"/>
        <v>8.3605042892531418E-4</v>
      </c>
      <c r="L436" s="5">
        <f t="shared" si="87"/>
        <v>2.4478569321523922E-9</v>
      </c>
      <c r="M436" s="6">
        <f t="shared" si="85"/>
        <v>1.198854882406797E-5</v>
      </c>
      <c r="N436">
        <f t="shared" si="86"/>
        <v>2.3499999999999999E-4</v>
      </c>
      <c r="O436">
        <f t="shared" si="94"/>
        <v>0.33693796243597013</v>
      </c>
      <c r="P436">
        <f t="shared" si="88"/>
        <v>2.9843090255096159</v>
      </c>
      <c r="Q436">
        <f t="shared" si="89"/>
        <v>0.12698367908776309</v>
      </c>
      <c r="R436">
        <f t="shared" si="90"/>
        <v>0.1269836790877629</v>
      </c>
    </row>
    <row r="437" spans="6:18">
      <c r="F437">
        <f t="shared" si="95"/>
        <v>43.500000000000348</v>
      </c>
      <c r="G437">
        <f t="shared" si="83"/>
        <v>321.79873705179284</v>
      </c>
      <c r="H437">
        <f t="shared" si="91"/>
        <v>3.3693796243597012</v>
      </c>
      <c r="I437" s="4">
        <f t="shared" si="84"/>
        <v>9.0999999999999993E-6</v>
      </c>
      <c r="J437" s="5">
        <f t="shared" si="92"/>
        <v>7.2957446808510193E-7</v>
      </c>
      <c r="K437" s="5">
        <f t="shared" si="93"/>
        <v>8.3696042892531419E-4</v>
      </c>
      <c r="L437" s="5">
        <f t="shared" si="87"/>
        <v>2.4558587530586457E-9</v>
      </c>
      <c r="M437" s="6">
        <f t="shared" si="85"/>
        <v>1.2014660925262008E-5</v>
      </c>
      <c r="N437">
        <f t="shared" si="86"/>
        <v>2.3499999999999999E-4</v>
      </c>
      <c r="O437">
        <f t="shared" si="94"/>
        <v>0.33693796243597013</v>
      </c>
      <c r="P437">
        <f t="shared" si="88"/>
        <v>2.9845172973854881</v>
      </c>
      <c r="Q437">
        <f t="shared" si="89"/>
        <v>0.12691499784040805</v>
      </c>
      <c r="R437">
        <f t="shared" si="90"/>
        <v>0.12691499784040786</v>
      </c>
    </row>
    <row r="438" spans="6:18">
      <c r="F438">
        <f t="shared" si="95"/>
        <v>43.60000000000035</v>
      </c>
      <c r="G438">
        <f t="shared" si="83"/>
        <v>321.79873705179284</v>
      </c>
      <c r="H438">
        <f t="shared" si="91"/>
        <v>3.3693796243597012</v>
      </c>
      <c r="I438" s="4">
        <f t="shared" si="84"/>
        <v>9.0999999999999993E-6</v>
      </c>
      <c r="J438" s="5">
        <f t="shared" si="92"/>
        <v>7.2957446808510193E-7</v>
      </c>
      <c r="K438" s="5">
        <f t="shared" si="93"/>
        <v>8.3787042892531421E-4</v>
      </c>
      <c r="L438" s="5">
        <f t="shared" si="87"/>
        <v>2.4638779931393906E-9</v>
      </c>
      <c r="M438" s="6">
        <f t="shared" si="85"/>
        <v>1.2040801432741609E-5</v>
      </c>
      <c r="N438">
        <f t="shared" si="86"/>
        <v>2.3499999999999999E-4</v>
      </c>
      <c r="O438">
        <f t="shared" si="94"/>
        <v>0.33693796243597013</v>
      </c>
      <c r="P438">
        <f t="shared" si="88"/>
        <v>2.9847246634722673</v>
      </c>
      <c r="Q438">
        <f t="shared" si="89"/>
        <v>0.12684661529264707</v>
      </c>
      <c r="R438">
        <f t="shared" si="90"/>
        <v>0.1268466152926469</v>
      </c>
    </row>
    <row r="439" spans="6:18">
      <c r="F439">
        <f t="shared" si="95"/>
        <v>43.700000000000351</v>
      </c>
      <c r="G439">
        <f t="shared" si="83"/>
        <v>321.79873705179284</v>
      </c>
      <c r="H439">
        <f t="shared" si="91"/>
        <v>3.3693796243597012</v>
      </c>
      <c r="I439" s="4">
        <f t="shared" si="84"/>
        <v>9.0999999999999993E-6</v>
      </c>
      <c r="J439" s="5">
        <f t="shared" si="92"/>
        <v>7.2957446808510193E-7</v>
      </c>
      <c r="K439" s="5">
        <f t="shared" si="93"/>
        <v>8.3878042892531423E-4</v>
      </c>
      <c r="L439" s="5">
        <f t="shared" si="87"/>
        <v>2.4719146713339308E-9</v>
      </c>
      <c r="M439" s="6">
        <f t="shared" si="85"/>
        <v>1.2066970346506768E-5</v>
      </c>
      <c r="N439">
        <f t="shared" si="86"/>
        <v>2.3499999999999999E-4</v>
      </c>
      <c r="O439">
        <f t="shared" si="94"/>
        <v>0.33693796243597013</v>
      </c>
      <c r="P439">
        <f t="shared" si="88"/>
        <v>2.9849311286887801</v>
      </c>
      <c r="Q439">
        <f t="shared" si="89"/>
        <v>0.12677852982241175</v>
      </c>
      <c r="R439">
        <f t="shared" si="90"/>
        <v>0.12677852982241161</v>
      </c>
    </row>
    <row r="440" spans="6:18">
      <c r="F440">
        <f t="shared" si="95"/>
        <v>43.800000000000352</v>
      </c>
      <c r="G440">
        <f t="shared" si="83"/>
        <v>321.79873705179284</v>
      </c>
      <c r="H440">
        <f t="shared" si="91"/>
        <v>3.3693796243597012</v>
      </c>
      <c r="I440" s="4">
        <f t="shared" si="84"/>
        <v>9.0999999999999993E-6</v>
      </c>
      <c r="J440" s="5">
        <f t="shared" si="92"/>
        <v>7.2957446808510193E-7</v>
      </c>
      <c r="K440" s="5">
        <f t="shared" si="93"/>
        <v>8.3969042892531424E-4</v>
      </c>
      <c r="L440" s="5">
        <f t="shared" si="87"/>
        <v>2.4799688065815714E-9</v>
      </c>
      <c r="M440" s="6">
        <f t="shared" si="85"/>
        <v>1.2093167666557485E-5</v>
      </c>
      <c r="N440">
        <f t="shared" si="86"/>
        <v>2.3499999999999999E-4</v>
      </c>
      <c r="O440">
        <f t="shared" si="94"/>
        <v>0.33693796243597013</v>
      </c>
      <c r="P440">
        <f t="shared" si="88"/>
        <v>2.9851366979218361</v>
      </c>
      <c r="Q440">
        <f t="shared" si="89"/>
        <v>0.12671073981819247</v>
      </c>
      <c r="R440">
        <f t="shared" si="90"/>
        <v>0.12671073981819234</v>
      </c>
    </row>
    <row r="441" spans="6:18">
      <c r="F441">
        <f t="shared" si="95"/>
        <v>43.900000000000354</v>
      </c>
      <c r="G441">
        <f t="shared" si="83"/>
        <v>321.79873705179284</v>
      </c>
      <c r="H441">
        <f t="shared" si="91"/>
        <v>3.3693796243597012</v>
      </c>
      <c r="I441" s="4">
        <f t="shared" si="84"/>
        <v>9.0999999999999993E-6</v>
      </c>
      <c r="J441" s="5">
        <f t="shared" si="92"/>
        <v>7.2957446808510193E-7</v>
      </c>
      <c r="K441" s="5">
        <f t="shared" si="93"/>
        <v>8.4060042892531426E-4</v>
      </c>
      <c r="L441" s="5">
        <f t="shared" si="87"/>
        <v>2.4880404178216172E-9</v>
      </c>
      <c r="M441" s="6">
        <f t="shared" si="85"/>
        <v>1.2119393392893763E-5</v>
      </c>
      <c r="N441">
        <f t="shared" si="86"/>
        <v>2.3499999999999999E-4</v>
      </c>
      <c r="O441">
        <f t="shared" si="94"/>
        <v>0.33693796243597013</v>
      </c>
      <c r="P441">
        <f t="shared" si="88"/>
        <v>2.9853413760264691</v>
      </c>
      <c r="Q441">
        <f t="shared" si="89"/>
        <v>0.12664324367895827</v>
      </c>
      <c r="R441">
        <f t="shared" si="90"/>
        <v>0.12664324367895813</v>
      </c>
    </row>
    <row r="442" spans="6:18">
      <c r="F442">
        <f t="shared" si="95"/>
        <v>44.000000000000355</v>
      </c>
      <c r="G442">
        <f t="shared" si="83"/>
        <v>321.79873705179284</v>
      </c>
      <c r="H442">
        <f t="shared" si="91"/>
        <v>3.3693796243597012</v>
      </c>
      <c r="I442" s="4">
        <f t="shared" si="84"/>
        <v>9.0999999999999993E-6</v>
      </c>
      <c r="J442" s="5">
        <f t="shared" si="92"/>
        <v>7.2957446808510193E-7</v>
      </c>
      <c r="K442" s="5">
        <f t="shared" si="93"/>
        <v>8.4151042892531428E-4</v>
      </c>
      <c r="L442" s="5">
        <f t="shared" si="87"/>
        <v>2.4961295239933737E-9</v>
      </c>
      <c r="M442" s="6">
        <f t="shared" si="85"/>
        <v>1.2145647525515603E-5</v>
      </c>
      <c r="N442">
        <f t="shared" si="86"/>
        <v>2.3499999999999999E-4</v>
      </c>
      <c r="O442">
        <f t="shared" si="94"/>
        <v>0.33693796243597013</v>
      </c>
      <c r="P442">
        <f t="shared" si="88"/>
        <v>2.9855451678261766</v>
      </c>
      <c r="Q442">
        <f t="shared" si="89"/>
        <v>0.12657603981407745</v>
      </c>
      <c r="R442">
        <f t="shared" si="90"/>
        <v>0.12657603981407731</v>
      </c>
    </row>
    <row r="443" spans="6:18">
      <c r="F443">
        <f t="shared" si="95"/>
        <v>44.100000000000357</v>
      </c>
      <c r="G443">
        <f t="shared" si="83"/>
        <v>321.79873705179284</v>
      </c>
      <c r="H443">
        <f t="shared" si="91"/>
        <v>3.3693796243597012</v>
      </c>
      <c r="I443" s="4">
        <f t="shared" si="84"/>
        <v>9.0999999999999993E-6</v>
      </c>
      <c r="J443" s="5">
        <f t="shared" si="92"/>
        <v>7.2957446808510193E-7</v>
      </c>
      <c r="K443" s="5">
        <f t="shared" si="93"/>
        <v>8.4242042892531429E-4</v>
      </c>
      <c r="L443" s="5">
        <f t="shared" si="87"/>
        <v>2.5042361440361461E-9</v>
      </c>
      <c r="M443" s="6">
        <f t="shared" si="85"/>
        <v>1.2171930064423003E-5</v>
      </c>
      <c r="N443">
        <f t="shared" si="86"/>
        <v>2.3499999999999999E-4</v>
      </c>
      <c r="O443">
        <f t="shared" si="94"/>
        <v>0.33693796243597013</v>
      </c>
      <c r="P443">
        <f t="shared" si="88"/>
        <v>2.9857480781131582</v>
      </c>
      <c r="Q443">
        <f t="shared" si="89"/>
        <v>0.12650912664323885</v>
      </c>
      <c r="R443">
        <f t="shared" si="90"/>
        <v>0.12650912664323871</v>
      </c>
    </row>
    <row r="444" spans="6:18">
      <c r="F444">
        <f t="shared" si="95"/>
        <v>44.200000000000358</v>
      </c>
      <c r="G444">
        <f t="shared" si="83"/>
        <v>321.79873705179284</v>
      </c>
      <c r="H444">
        <f t="shared" si="91"/>
        <v>3.3693796243597012</v>
      </c>
      <c r="I444" s="4">
        <f t="shared" si="84"/>
        <v>9.0999999999999993E-6</v>
      </c>
      <c r="J444" s="5">
        <f t="shared" si="92"/>
        <v>7.2957446808510193E-7</v>
      </c>
      <c r="K444" s="5">
        <f t="shared" si="93"/>
        <v>8.4333042892531431E-4</v>
      </c>
      <c r="L444" s="5">
        <f t="shared" si="87"/>
        <v>2.5123602968892383E-9</v>
      </c>
      <c r="M444" s="6">
        <f t="shared" si="85"/>
        <v>1.2198241009615962E-5</v>
      </c>
      <c r="N444">
        <f t="shared" si="86"/>
        <v>2.3499999999999999E-4</v>
      </c>
      <c r="O444">
        <f t="shared" si="94"/>
        <v>0.33693796243597013</v>
      </c>
      <c r="P444">
        <f t="shared" si="88"/>
        <v>2.9859501116485583</v>
      </c>
      <c r="Q444">
        <f t="shared" si="89"/>
        <v>0.12644250259637385</v>
      </c>
      <c r="R444">
        <f t="shared" si="90"/>
        <v>0.12644250259637371</v>
      </c>
    </row>
    <row r="445" spans="6:18">
      <c r="F445">
        <f t="shared" si="95"/>
        <v>44.30000000000036</v>
      </c>
      <c r="G445">
        <f t="shared" si="83"/>
        <v>321.79873705179284</v>
      </c>
      <c r="H445">
        <f t="shared" si="91"/>
        <v>3.3693796243597012</v>
      </c>
      <c r="I445" s="4">
        <f t="shared" si="84"/>
        <v>9.0999999999999993E-6</v>
      </c>
      <c r="J445" s="5">
        <f t="shared" si="92"/>
        <v>7.2957446808510193E-7</v>
      </c>
      <c r="K445" s="5">
        <f t="shared" si="93"/>
        <v>8.4424042892531433E-4</v>
      </c>
      <c r="L445" s="5">
        <f t="shared" si="87"/>
        <v>2.5205020014919558E-9</v>
      </c>
      <c r="M445" s="6">
        <f t="shared" si="85"/>
        <v>1.2224580361094481E-5</v>
      </c>
      <c r="N445">
        <f t="shared" si="86"/>
        <v>2.3499999999999999E-4</v>
      </c>
      <c r="O445">
        <f t="shared" si="94"/>
        <v>0.33693796243597013</v>
      </c>
      <c r="P445">
        <f t="shared" si="88"/>
        <v>2.9861512731626907</v>
      </c>
      <c r="Q445">
        <f t="shared" si="89"/>
        <v>0.12637616611357896</v>
      </c>
      <c r="R445">
        <f t="shared" si="90"/>
        <v>0.12637616611357883</v>
      </c>
    </row>
    <row r="446" spans="6:18">
      <c r="F446">
        <f t="shared" si="95"/>
        <v>44.400000000000361</v>
      </c>
      <c r="G446">
        <f t="shared" si="83"/>
        <v>321.79873705179284</v>
      </c>
      <c r="H446">
        <f t="shared" si="91"/>
        <v>3.3693796243597012</v>
      </c>
      <c r="I446" s="4">
        <f t="shared" si="84"/>
        <v>9.0999999999999993E-6</v>
      </c>
      <c r="J446" s="5">
        <f t="shared" si="92"/>
        <v>7.2957446808510193E-7</v>
      </c>
      <c r="K446" s="5">
        <f t="shared" si="93"/>
        <v>8.4515042892531434E-4</v>
      </c>
      <c r="L446" s="5">
        <f t="shared" si="87"/>
        <v>2.5286612767836043E-9</v>
      </c>
      <c r="M446" s="6">
        <f t="shared" si="85"/>
        <v>1.2250948118858565E-5</v>
      </c>
      <c r="N446">
        <f t="shared" si="86"/>
        <v>2.3499999999999999E-4</v>
      </c>
      <c r="O446">
        <f t="shared" si="94"/>
        <v>0.33693796243597013</v>
      </c>
      <c r="P446">
        <f t="shared" si="88"/>
        <v>2.9863515673552801</v>
      </c>
      <c r="Q446">
        <f t="shared" si="89"/>
        <v>0.12631011564503916</v>
      </c>
      <c r="R446">
        <f t="shared" si="90"/>
        <v>0.126310115645039</v>
      </c>
    </row>
    <row r="447" spans="6:18">
      <c r="F447">
        <f t="shared" si="95"/>
        <v>44.500000000000362</v>
      </c>
      <c r="G447">
        <f t="shared" si="83"/>
        <v>321.79873705179284</v>
      </c>
      <c r="H447">
        <f t="shared" si="91"/>
        <v>3.3693796243597012</v>
      </c>
      <c r="I447" s="4">
        <f t="shared" si="84"/>
        <v>9.0999999999999993E-6</v>
      </c>
      <c r="J447" s="5">
        <f t="shared" si="92"/>
        <v>7.2957446808510193E-7</v>
      </c>
      <c r="K447" s="5">
        <f t="shared" si="93"/>
        <v>8.4606042892531436E-4</v>
      </c>
      <c r="L447" s="5">
        <f t="shared" si="87"/>
        <v>2.5368381417034872E-9</v>
      </c>
      <c r="M447" s="6">
        <f t="shared" si="85"/>
        <v>1.2277344282908202E-5</v>
      </c>
      <c r="N447">
        <f t="shared" si="86"/>
        <v>2.3499999999999999E-4</v>
      </c>
      <c r="O447">
        <f t="shared" si="94"/>
        <v>0.33693796243597013</v>
      </c>
      <c r="P447">
        <f t="shared" si="88"/>
        <v>2.9865509988956891</v>
      </c>
      <c r="Q447">
        <f t="shared" si="89"/>
        <v>0.12624434965095174</v>
      </c>
      <c r="R447">
        <f t="shared" si="90"/>
        <v>0.1262443496509516</v>
      </c>
    </row>
    <row r="448" spans="6:18">
      <c r="F448">
        <f t="shared" si="95"/>
        <v>44.600000000000364</v>
      </c>
      <c r="G448">
        <f t="shared" si="83"/>
        <v>321.79873705179284</v>
      </c>
      <c r="H448">
        <f t="shared" si="91"/>
        <v>3.3693796243597012</v>
      </c>
      <c r="I448" s="4">
        <f t="shared" si="84"/>
        <v>9.0999999999999993E-6</v>
      </c>
      <c r="J448" s="5">
        <f t="shared" si="92"/>
        <v>7.2957446808510193E-7</v>
      </c>
      <c r="K448" s="5">
        <f t="shared" si="93"/>
        <v>8.4697042892531438E-4</v>
      </c>
      <c r="L448" s="5">
        <f t="shared" si="87"/>
        <v>2.54503261519091E-9</v>
      </c>
      <c r="M448" s="6">
        <f t="shared" si="85"/>
        <v>1.2303768853243401E-5</v>
      </c>
      <c r="N448">
        <f t="shared" si="86"/>
        <v>2.3499999999999999E-4</v>
      </c>
      <c r="O448">
        <f t="shared" si="94"/>
        <v>0.33693796243597013</v>
      </c>
      <c r="P448">
        <f t="shared" si="88"/>
        <v>2.9867495724231445</v>
      </c>
      <c r="Q448">
        <f t="shared" si="89"/>
        <v>0.12617886660145114</v>
      </c>
      <c r="R448">
        <f t="shared" si="90"/>
        <v>0.126178866601451</v>
      </c>
    </row>
    <row r="449" spans="6:18">
      <c r="F449">
        <f t="shared" si="95"/>
        <v>44.700000000000365</v>
      </c>
      <c r="G449">
        <f t="shared" si="83"/>
        <v>321.79873705179284</v>
      </c>
      <c r="H449">
        <f t="shared" si="91"/>
        <v>3.3693796243597012</v>
      </c>
      <c r="I449" s="4">
        <f t="shared" si="84"/>
        <v>9.0999999999999993E-6</v>
      </c>
      <c r="J449" s="5">
        <f t="shared" si="92"/>
        <v>7.2957446808510193E-7</v>
      </c>
      <c r="K449" s="5">
        <f t="shared" si="93"/>
        <v>8.4788042892531439E-4</v>
      </c>
      <c r="L449" s="5">
        <f t="shared" si="87"/>
        <v>2.5532447161851779E-9</v>
      </c>
      <c r="M449" s="6">
        <f t="shared" si="85"/>
        <v>1.233022182986416E-5</v>
      </c>
      <c r="N449">
        <f t="shared" si="86"/>
        <v>2.3499999999999999E-4</v>
      </c>
      <c r="O449">
        <f t="shared" si="94"/>
        <v>0.33693796243597013</v>
      </c>
      <c r="P449">
        <f t="shared" si="88"/>
        <v>2.9869472925469682</v>
      </c>
      <c r="Q449">
        <f t="shared" si="89"/>
        <v>0.12611366497653403</v>
      </c>
      <c r="R449">
        <f t="shared" si="90"/>
        <v>0.1261136649765339</v>
      </c>
    </row>
    <row r="450" spans="6:18">
      <c r="F450">
        <f t="shared" si="95"/>
        <v>44.800000000000367</v>
      </c>
      <c r="G450">
        <f t="shared" ref="G450:G513" si="96">Tc+R_*F450</f>
        <v>321.79873705179284</v>
      </c>
      <c r="H450">
        <f t="shared" si="91"/>
        <v>3.3693796243597012</v>
      </c>
      <c r="I450" s="4">
        <f t="shared" ref="I450:I513" si="97">we</f>
        <v>9.0999999999999993E-6</v>
      </c>
      <c r="J450" s="5">
        <f t="shared" si="92"/>
        <v>7.2957446808510193E-7</v>
      </c>
      <c r="K450" s="5">
        <f t="shared" si="93"/>
        <v>8.4879042892531441E-4</v>
      </c>
      <c r="L450" s="5">
        <f t="shared" si="87"/>
        <v>2.5614744636255958E-9</v>
      </c>
      <c r="M450" s="6">
        <f t="shared" ref="M450:M513" si="98">f2_*f3_/f1_/K450*L450</f>
        <v>1.2356703212770476E-5</v>
      </c>
      <c r="N450">
        <f t="shared" ref="N450:N513" si="99">del_dl</f>
        <v>2.3499999999999999E-4</v>
      </c>
      <c r="O450">
        <f t="shared" si="94"/>
        <v>0.33693796243597013</v>
      </c>
      <c r="P450">
        <f t="shared" si="88"/>
        <v>2.9871441638467995</v>
      </c>
      <c r="Q450">
        <f t="shared" si="89"/>
        <v>0.12604874326598525</v>
      </c>
      <c r="R450">
        <f t="shared" si="90"/>
        <v>0.12604874326598514</v>
      </c>
    </row>
    <row r="451" spans="6:18">
      <c r="F451">
        <f t="shared" si="95"/>
        <v>44.900000000000368</v>
      </c>
      <c r="G451">
        <f t="shared" si="96"/>
        <v>321.79873705179284</v>
      </c>
      <c r="H451">
        <f t="shared" si="91"/>
        <v>3.3693796243597012</v>
      </c>
      <c r="I451" s="4">
        <f t="shared" si="97"/>
        <v>9.0999999999999993E-6</v>
      </c>
      <c r="J451" s="5">
        <f t="shared" si="92"/>
        <v>7.2957446808510193E-7</v>
      </c>
      <c r="K451" s="5">
        <f t="shared" si="93"/>
        <v>8.4970042892531443E-4</v>
      </c>
      <c r="L451" s="5">
        <f t="shared" ref="L451:L514" si="100">K451^3*4/3*PI()</f>
        <v>2.569721876451469E-9</v>
      </c>
      <c r="M451" s="6">
        <f t="shared" si="98"/>
        <v>1.2383213001962359E-5</v>
      </c>
      <c r="N451">
        <f t="shared" si="99"/>
        <v>2.3499999999999999E-4</v>
      </c>
      <c r="O451">
        <f t="shared" si="94"/>
        <v>0.33693796243597013</v>
      </c>
      <c r="P451">
        <f t="shared" ref="P451:P514" si="101">R451*O451+(1-R451)*H451</f>
        <v>2.987340190872819</v>
      </c>
      <c r="Q451">
        <f t="shared" ref="Q451:Q514" si="102">Q450+pl/ps*Dl/N450*((Tc-Tf)/ml-Co)/H450/(1-kpart)*M450*dt/L450-Q450*3/K450*we*dt</f>
        <v>0.12598409996930446</v>
      </c>
      <c r="R451">
        <f t="shared" ref="R451:R514" si="103">esidtGeral(R450,K450,MAX(I450,J450),pl,ps,kpart,H450,(H451-H450)/dt,M450,L450,Dl,N450,Co,dt)</f>
        <v>0.12598409996930432</v>
      </c>
    </row>
    <row r="452" spans="6:18">
      <c r="F452">
        <f t="shared" si="95"/>
        <v>45.000000000000369</v>
      </c>
      <c r="G452">
        <f t="shared" si="96"/>
        <v>321.79873705179284</v>
      </c>
      <c r="H452">
        <f t="shared" si="91"/>
        <v>3.3693796243597012</v>
      </c>
      <c r="I452" s="4">
        <f t="shared" si="97"/>
        <v>9.0999999999999993E-6</v>
      </c>
      <c r="J452" s="5">
        <f t="shared" si="92"/>
        <v>7.2957446808510193E-7</v>
      </c>
      <c r="K452" s="5">
        <f t="shared" si="93"/>
        <v>8.5061042892531444E-4</v>
      </c>
      <c r="L452" s="5">
        <f t="shared" si="100"/>
        <v>2.5779869736021015E-9</v>
      </c>
      <c r="M452" s="6">
        <f t="shared" si="98"/>
        <v>1.2409751197439796E-5</v>
      </c>
      <c r="N452">
        <f t="shared" si="99"/>
        <v>2.3499999999999999E-4</v>
      </c>
      <c r="O452">
        <f t="shared" si="94"/>
        <v>0.33693796243597013</v>
      </c>
      <c r="P452">
        <f t="shared" si="101"/>
        <v>2.9875353781459664</v>
      </c>
      <c r="Q452">
        <f t="shared" si="102"/>
        <v>0.1259197335956331</v>
      </c>
      <c r="R452">
        <f t="shared" si="103"/>
        <v>0.12591973359563297</v>
      </c>
    </row>
    <row r="453" spans="6:18">
      <c r="F453">
        <f t="shared" si="95"/>
        <v>45.100000000000371</v>
      </c>
      <c r="G453">
        <f t="shared" si="96"/>
        <v>321.79873705179284</v>
      </c>
      <c r="H453">
        <f t="shared" si="91"/>
        <v>3.3693796243597012</v>
      </c>
      <c r="I453" s="4">
        <f t="shared" si="97"/>
        <v>9.0999999999999993E-6</v>
      </c>
      <c r="J453" s="5">
        <f t="shared" si="92"/>
        <v>7.2957446808510193E-7</v>
      </c>
      <c r="K453" s="5">
        <f t="shared" si="93"/>
        <v>8.5152042892531446E-4</v>
      </c>
      <c r="L453" s="5">
        <f t="shared" si="100"/>
        <v>2.586269774016799E-9</v>
      </c>
      <c r="M453" s="6">
        <f t="shared" si="98"/>
        <v>1.2436317799202797E-5</v>
      </c>
      <c r="N453">
        <f t="shared" si="99"/>
        <v>2.3499999999999999E-4</v>
      </c>
      <c r="O453">
        <f t="shared" si="94"/>
        <v>0.33693796243597013</v>
      </c>
      <c r="P453">
        <f t="shared" si="101"/>
        <v>2.9877297301581653</v>
      </c>
      <c r="Q453">
        <f t="shared" si="102"/>
        <v>0.12585564266368243</v>
      </c>
      <c r="R453">
        <f t="shared" si="103"/>
        <v>0.12585564266368229</v>
      </c>
    </row>
    <row r="454" spans="6:18">
      <c r="F454">
        <f t="shared" si="95"/>
        <v>45.200000000000372</v>
      </c>
      <c r="G454">
        <f t="shared" si="96"/>
        <v>321.79873705179284</v>
      </c>
      <c r="H454">
        <f t="shared" si="91"/>
        <v>3.3693796243597012</v>
      </c>
      <c r="I454" s="4">
        <f t="shared" si="97"/>
        <v>9.0999999999999993E-6</v>
      </c>
      <c r="J454" s="5">
        <f t="shared" si="92"/>
        <v>7.2957446808510193E-7</v>
      </c>
      <c r="K454" s="5">
        <f t="shared" si="93"/>
        <v>8.5243042892531448E-4</v>
      </c>
      <c r="L454" s="5">
        <f t="shared" si="100"/>
        <v>2.5945702966348665E-9</v>
      </c>
      <c r="M454" s="6">
        <f t="shared" si="98"/>
        <v>1.2462912807251357E-5</v>
      </c>
      <c r="N454">
        <f t="shared" si="99"/>
        <v>2.3499999999999999E-4</v>
      </c>
      <c r="O454">
        <f t="shared" si="94"/>
        <v>0.33693796243597013</v>
      </c>
      <c r="P454">
        <f t="shared" si="101"/>
        <v>2.9879232513725342</v>
      </c>
      <c r="Q454">
        <f t="shared" si="102"/>
        <v>0.12579182570166175</v>
      </c>
      <c r="R454">
        <f t="shared" si="103"/>
        <v>0.12579182570166161</v>
      </c>
    </row>
    <row r="455" spans="6:18">
      <c r="F455">
        <f t="shared" si="95"/>
        <v>45.300000000000374</v>
      </c>
      <c r="G455">
        <f t="shared" si="96"/>
        <v>321.79873705179284</v>
      </c>
      <c r="H455">
        <f t="shared" si="91"/>
        <v>3.3693796243597012</v>
      </c>
      <c r="I455" s="4">
        <f t="shared" si="97"/>
        <v>9.0999999999999993E-6</v>
      </c>
      <c r="J455" s="5">
        <f t="shared" si="92"/>
        <v>7.2957446808510193E-7</v>
      </c>
      <c r="K455" s="5">
        <f t="shared" si="93"/>
        <v>8.5334042892531449E-4</v>
      </c>
      <c r="L455" s="5">
        <f t="shared" si="100"/>
        <v>2.6028885603956083E-9</v>
      </c>
      <c r="M455" s="6">
        <f t="shared" si="98"/>
        <v>1.2489536221585474E-5</v>
      </c>
      <c r="N455">
        <f t="shared" si="99"/>
        <v>2.3499999999999999E-4</v>
      </c>
      <c r="O455">
        <f t="shared" si="94"/>
        <v>0.33693796243597013</v>
      </c>
      <c r="P455">
        <f t="shared" si="101"/>
        <v>2.9881159462236053</v>
      </c>
      <c r="Q455">
        <f t="shared" si="102"/>
        <v>0.12572828124720753</v>
      </c>
      <c r="R455">
        <f t="shared" si="103"/>
        <v>0.12572828124720739</v>
      </c>
    </row>
    <row r="456" spans="6:18">
      <c r="F456">
        <f t="shared" si="95"/>
        <v>45.400000000000375</v>
      </c>
      <c r="G456">
        <f t="shared" si="96"/>
        <v>321.79873705179284</v>
      </c>
      <c r="H456">
        <f t="shared" si="91"/>
        <v>3.3693796243597012</v>
      </c>
      <c r="I456" s="4">
        <f t="shared" si="97"/>
        <v>9.0999999999999993E-6</v>
      </c>
      <c r="J456" s="5">
        <f t="shared" si="92"/>
        <v>7.2957446808510193E-7</v>
      </c>
      <c r="K456" s="5">
        <f t="shared" si="93"/>
        <v>8.5425042892531451E-4</v>
      </c>
      <c r="L456" s="5">
        <f t="shared" si="100"/>
        <v>2.6112245842383305E-9</v>
      </c>
      <c r="M456" s="6">
        <f t="shared" si="98"/>
        <v>1.2516188042205156E-5</v>
      </c>
      <c r="N456">
        <f t="shared" si="99"/>
        <v>2.3499999999999999E-4</v>
      </c>
      <c r="O456">
        <f t="shared" si="94"/>
        <v>0.33693796243597013</v>
      </c>
      <c r="P456">
        <f t="shared" si="101"/>
        <v>2.9883078191175372</v>
      </c>
      <c r="Q456">
        <f t="shared" si="102"/>
        <v>0.12566500784731297</v>
      </c>
      <c r="R456">
        <f t="shared" si="103"/>
        <v>0.12566500784731283</v>
      </c>
    </row>
    <row r="457" spans="6:18">
      <c r="F457">
        <f t="shared" si="95"/>
        <v>45.500000000000377</v>
      </c>
      <c r="G457">
        <f t="shared" si="96"/>
        <v>321.79873705179284</v>
      </c>
      <c r="H457">
        <f t="shared" si="91"/>
        <v>3.3693796243597012</v>
      </c>
      <c r="I457" s="4">
        <f t="shared" si="97"/>
        <v>9.0999999999999993E-6</v>
      </c>
      <c r="J457" s="5">
        <f t="shared" si="92"/>
        <v>7.2957446808510193E-7</v>
      </c>
      <c r="K457" s="5">
        <f t="shared" si="93"/>
        <v>8.5516042892531453E-4</v>
      </c>
      <c r="L457" s="5">
        <f t="shared" si="100"/>
        <v>2.6195783871023365E-9</v>
      </c>
      <c r="M457" s="6">
        <f t="shared" si="98"/>
        <v>1.2542868269110398E-5</v>
      </c>
      <c r="N457">
        <f t="shared" si="99"/>
        <v>2.3499999999999999E-4</v>
      </c>
      <c r="O457">
        <f t="shared" si="94"/>
        <v>0.33693796243597013</v>
      </c>
      <c r="P457">
        <f t="shared" si="101"/>
        <v>2.988498874432326</v>
      </c>
      <c r="Q457">
        <f t="shared" si="102"/>
        <v>0.1256020040582583</v>
      </c>
      <c r="R457">
        <f t="shared" si="103"/>
        <v>0.12560200405825817</v>
      </c>
    </row>
    <row r="458" spans="6:18">
      <c r="F458">
        <f t="shared" si="95"/>
        <v>45.600000000000378</v>
      </c>
      <c r="G458">
        <f t="shared" si="96"/>
        <v>321.79873705179284</v>
      </c>
      <c r="H458">
        <f t="shared" si="91"/>
        <v>3.3693796243597012</v>
      </c>
      <c r="I458" s="4">
        <f t="shared" si="97"/>
        <v>9.0999999999999993E-6</v>
      </c>
      <c r="J458" s="5">
        <f t="shared" si="92"/>
        <v>7.2957446808510193E-7</v>
      </c>
      <c r="K458" s="5">
        <f t="shared" si="93"/>
        <v>8.5607042892531455E-4</v>
      </c>
      <c r="L458" s="5">
        <f t="shared" si="100"/>
        <v>2.6279499879269319E-9</v>
      </c>
      <c r="M458" s="6">
        <f t="shared" si="98"/>
        <v>1.2569576902301195E-5</v>
      </c>
      <c r="N458">
        <f t="shared" si="99"/>
        <v>2.3499999999999999E-4</v>
      </c>
      <c r="O458">
        <f t="shared" si="94"/>
        <v>0.33693796243597013</v>
      </c>
      <c r="P458">
        <f t="shared" si="101"/>
        <v>2.9886891165180143</v>
      </c>
      <c r="Q458">
        <f t="shared" si="102"/>
        <v>0.12553926844554156</v>
      </c>
      <c r="R458">
        <f t="shared" si="103"/>
        <v>0.12553926844554142</v>
      </c>
    </row>
    <row r="459" spans="6:18">
      <c r="F459">
        <f t="shared" si="95"/>
        <v>45.700000000000379</v>
      </c>
      <c r="G459">
        <f t="shared" si="96"/>
        <v>321.79873705179284</v>
      </c>
      <c r="H459">
        <f t="shared" si="91"/>
        <v>3.3693796243597012</v>
      </c>
      <c r="I459" s="4">
        <f t="shared" si="97"/>
        <v>9.0999999999999993E-6</v>
      </c>
      <c r="J459" s="5">
        <f t="shared" si="92"/>
        <v>7.2957446808510193E-7</v>
      </c>
      <c r="K459" s="5">
        <f t="shared" si="93"/>
        <v>8.5698042892531456E-4</v>
      </c>
      <c r="L459" s="5">
        <f t="shared" si="100"/>
        <v>2.6363394056514218E-9</v>
      </c>
      <c r="M459" s="6">
        <f t="shared" si="98"/>
        <v>1.2596313941777554E-5</v>
      </c>
      <c r="N459">
        <f t="shared" si="99"/>
        <v>2.3499999999999999E-4</v>
      </c>
      <c r="O459">
        <f t="shared" si="94"/>
        <v>0.33693796243597013</v>
      </c>
      <c r="P459">
        <f t="shared" si="101"/>
        <v>2.9888785496969015</v>
      </c>
      <c r="Q459">
        <f t="shared" si="102"/>
        <v>0.12547679958380997</v>
      </c>
      <c r="R459">
        <f t="shared" si="103"/>
        <v>0.12547679958380983</v>
      </c>
    </row>
    <row r="460" spans="6:18">
      <c r="F460">
        <f t="shared" si="95"/>
        <v>45.800000000000381</v>
      </c>
      <c r="G460">
        <f t="shared" si="96"/>
        <v>321.79873705179284</v>
      </c>
      <c r="H460">
        <f t="shared" si="91"/>
        <v>3.3693796243597012</v>
      </c>
      <c r="I460" s="4">
        <f t="shared" si="97"/>
        <v>9.0999999999999993E-6</v>
      </c>
      <c r="J460" s="5">
        <f t="shared" si="92"/>
        <v>7.2957446808510193E-7</v>
      </c>
      <c r="K460" s="5">
        <f t="shared" si="93"/>
        <v>8.5789042892531458E-4</v>
      </c>
      <c r="L460" s="5">
        <f t="shared" si="100"/>
        <v>2.6447466592151115E-9</v>
      </c>
      <c r="M460" s="6">
        <f t="shared" si="98"/>
        <v>1.2623079387539475E-5</v>
      </c>
      <c r="N460">
        <f t="shared" si="99"/>
        <v>2.3499999999999999E-4</v>
      </c>
      <c r="O460">
        <f t="shared" si="94"/>
        <v>0.33693796243597013</v>
      </c>
      <c r="P460">
        <f t="shared" si="101"/>
        <v>2.9890671782637499</v>
      </c>
      <c r="Q460">
        <f t="shared" si="102"/>
        <v>0.12541459605679203</v>
      </c>
      <c r="R460">
        <f t="shared" si="103"/>
        <v>0.12541459605679189</v>
      </c>
    </row>
    <row r="461" spans="6:18">
      <c r="F461">
        <f t="shared" si="95"/>
        <v>45.900000000000382</v>
      </c>
      <c r="G461">
        <f t="shared" si="96"/>
        <v>321.79873705179284</v>
      </c>
      <c r="H461">
        <f t="shared" si="91"/>
        <v>3.3693796243597012</v>
      </c>
      <c r="I461" s="4">
        <f t="shared" si="97"/>
        <v>9.0999999999999993E-6</v>
      </c>
      <c r="J461" s="5">
        <f t="shared" si="92"/>
        <v>7.2957446808510193E-7</v>
      </c>
      <c r="K461" s="5">
        <f t="shared" si="93"/>
        <v>8.588004289253146E-4</v>
      </c>
      <c r="L461" s="5">
        <f t="shared" si="100"/>
        <v>2.6531717675573051E-9</v>
      </c>
      <c r="M461" s="6">
        <f t="shared" si="98"/>
        <v>1.2649873239586954E-5</v>
      </c>
      <c r="N461">
        <f t="shared" si="99"/>
        <v>2.3499999999999999E-4</v>
      </c>
      <c r="O461">
        <f t="shared" si="94"/>
        <v>0.33693796243597013</v>
      </c>
      <c r="P461">
        <f t="shared" si="101"/>
        <v>2.9892550064859846</v>
      </c>
      <c r="Q461">
        <f t="shared" si="102"/>
        <v>0.12535265645722998</v>
      </c>
      <c r="R461">
        <f t="shared" si="103"/>
        <v>0.12535265645722984</v>
      </c>
    </row>
    <row r="462" spans="6:18">
      <c r="F462">
        <f t="shared" si="95"/>
        <v>46.000000000000384</v>
      </c>
      <c r="G462">
        <f t="shared" si="96"/>
        <v>321.79873705179284</v>
      </c>
      <c r="H462">
        <f t="shared" si="91"/>
        <v>3.3693796243597012</v>
      </c>
      <c r="I462" s="4">
        <f t="shared" si="97"/>
        <v>9.0999999999999993E-6</v>
      </c>
      <c r="J462" s="5">
        <f t="shared" si="92"/>
        <v>7.2957446808510193E-7</v>
      </c>
      <c r="K462" s="5">
        <f t="shared" si="93"/>
        <v>8.5971042892531461E-4</v>
      </c>
      <c r="L462" s="5">
        <f t="shared" si="100"/>
        <v>2.6616147496173079E-9</v>
      </c>
      <c r="M462" s="6">
        <f t="shared" si="98"/>
        <v>1.2676695497919993E-5</v>
      </c>
      <c r="N462">
        <f t="shared" si="99"/>
        <v>2.3499999999999999E-4</v>
      </c>
      <c r="O462">
        <f t="shared" si="94"/>
        <v>0.33693796243597013</v>
      </c>
      <c r="P462">
        <f t="shared" si="101"/>
        <v>2.9894420386039022</v>
      </c>
      <c r="Q462">
        <f t="shared" si="102"/>
        <v>0.12529097938681302</v>
      </c>
      <c r="R462">
        <f t="shared" si="103"/>
        <v>0.12529097938681288</v>
      </c>
    </row>
    <row r="463" spans="6:18">
      <c r="F463">
        <f t="shared" si="95"/>
        <v>46.100000000000385</v>
      </c>
      <c r="G463">
        <f t="shared" si="96"/>
        <v>321.79873705179284</v>
      </c>
      <c r="H463">
        <f t="shared" si="91"/>
        <v>3.3693796243597012</v>
      </c>
      <c r="I463" s="4">
        <f t="shared" si="97"/>
        <v>9.0999999999999993E-6</v>
      </c>
      <c r="J463" s="5">
        <f t="shared" si="92"/>
        <v>7.2957446808510193E-7</v>
      </c>
      <c r="K463" s="5">
        <f t="shared" si="93"/>
        <v>8.6062042892531463E-4</v>
      </c>
      <c r="L463" s="5">
        <f t="shared" si="100"/>
        <v>2.6700756243344259E-9</v>
      </c>
      <c r="M463" s="6">
        <f t="shared" si="98"/>
        <v>1.2703546162538598E-5</v>
      </c>
      <c r="N463">
        <f t="shared" si="99"/>
        <v>2.3499999999999999E-4</v>
      </c>
      <c r="O463">
        <f t="shared" si="94"/>
        <v>0.33693796243597013</v>
      </c>
      <c r="P463">
        <f t="shared" si="101"/>
        <v>2.9896282788308688</v>
      </c>
      <c r="Q463">
        <f t="shared" si="102"/>
        <v>0.12522956345611097</v>
      </c>
      <c r="R463">
        <f t="shared" si="103"/>
        <v>0.12522956345611083</v>
      </c>
    </row>
    <row r="464" spans="6:18">
      <c r="F464">
        <f t="shared" si="95"/>
        <v>46.200000000000387</v>
      </c>
      <c r="G464">
        <f t="shared" si="96"/>
        <v>321.79873705179284</v>
      </c>
      <c r="H464">
        <f t="shared" si="91"/>
        <v>3.3693796243597012</v>
      </c>
      <c r="I464" s="4">
        <f t="shared" si="97"/>
        <v>9.0999999999999993E-6</v>
      </c>
      <c r="J464" s="5">
        <f t="shared" si="92"/>
        <v>7.2957446808510193E-7</v>
      </c>
      <c r="K464" s="5">
        <f t="shared" si="93"/>
        <v>8.6153042892531465E-4</v>
      </c>
      <c r="L464" s="5">
        <f t="shared" si="100"/>
        <v>2.6785544106479616E-9</v>
      </c>
      <c r="M464" s="6">
        <f t="shared" si="98"/>
        <v>1.2730425233442754E-5</v>
      </c>
      <c r="N464">
        <f t="shared" si="99"/>
        <v>2.3499999999999999E-4</v>
      </c>
      <c r="O464">
        <f t="shared" si="94"/>
        <v>0.33693796243597013</v>
      </c>
      <c r="P464">
        <f t="shared" si="101"/>
        <v>2.9898137313535198</v>
      </c>
      <c r="Q464">
        <f t="shared" si="102"/>
        <v>0.12516840728450856</v>
      </c>
      <c r="R464">
        <f t="shared" si="103"/>
        <v>0.12516840728450843</v>
      </c>
    </row>
    <row r="465" spans="6:18">
      <c r="F465">
        <f t="shared" si="95"/>
        <v>46.300000000000388</v>
      </c>
      <c r="G465">
        <f t="shared" si="96"/>
        <v>321.79873705179284</v>
      </c>
      <c r="H465">
        <f t="shared" si="91"/>
        <v>3.3693796243597012</v>
      </c>
      <c r="I465" s="4">
        <f t="shared" si="97"/>
        <v>9.0999999999999993E-6</v>
      </c>
      <c r="J465" s="5">
        <f t="shared" si="92"/>
        <v>7.2957446808510193E-7</v>
      </c>
      <c r="K465" s="5">
        <f t="shared" si="93"/>
        <v>8.6244042892531466E-4</v>
      </c>
      <c r="L465" s="5">
        <f t="shared" si="100"/>
        <v>2.687051127497222E-9</v>
      </c>
      <c r="M465" s="6">
        <f t="shared" si="98"/>
        <v>1.2757332710632472E-5</v>
      </c>
      <c r="N465">
        <f t="shared" si="99"/>
        <v>2.3499999999999999E-4</v>
      </c>
      <c r="O465">
        <f t="shared" si="94"/>
        <v>0.33693796243597013</v>
      </c>
      <c r="P465">
        <f t="shared" si="101"/>
        <v>2.9899984003319569</v>
      </c>
      <c r="Q465">
        <f t="shared" si="102"/>
        <v>0.12510750950014027</v>
      </c>
      <c r="R465">
        <f t="shared" si="103"/>
        <v>0.12510750950014013</v>
      </c>
    </row>
    <row r="466" spans="6:18">
      <c r="F466">
        <f t="shared" si="95"/>
        <v>46.400000000000389</v>
      </c>
      <c r="G466">
        <f t="shared" si="96"/>
        <v>321.79873705179284</v>
      </c>
      <c r="H466">
        <f t="shared" si="91"/>
        <v>3.3693796243597012</v>
      </c>
      <c r="I466" s="4">
        <f t="shared" si="97"/>
        <v>9.0999999999999993E-6</v>
      </c>
      <c r="J466" s="5">
        <f t="shared" si="92"/>
        <v>7.2957446808510193E-7</v>
      </c>
      <c r="K466" s="5">
        <f t="shared" si="93"/>
        <v>8.6335042892531468E-4</v>
      </c>
      <c r="L466" s="5">
        <f t="shared" si="100"/>
        <v>2.6955657938215121E-9</v>
      </c>
      <c r="M466" s="6">
        <f t="shared" si="98"/>
        <v>1.2784268594107757E-5</v>
      </c>
      <c r="N466">
        <f t="shared" si="99"/>
        <v>2.3499999999999999E-4</v>
      </c>
      <c r="O466">
        <f t="shared" si="94"/>
        <v>0.33693796243597013</v>
      </c>
      <c r="P466">
        <f t="shared" si="101"/>
        <v>2.9901822898999457</v>
      </c>
      <c r="Q466">
        <f t="shared" si="102"/>
        <v>0.12504686873982565</v>
      </c>
      <c r="R466">
        <f t="shared" si="103"/>
        <v>0.12504686873982551</v>
      </c>
    </row>
    <row r="467" spans="6:18">
      <c r="F467">
        <f t="shared" si="95"/>
        <v>46.500000000000391</v>
      </c>
      <c r="G467">
        <f t="shared" si="96"/>
        <v>321.79873705179284</v>
      </c>
      <c r="H467">
        <f t="shared" ref="H467:H530" si="104">(G467-Tf)/ml</f>
        <v>3.3693796243597012</v>
      </c>
      <c r="I467" s="4">
        <f t="shared" si="97"/>
        <v>9.0999999999999993E-6</v>
      </c>
      <c r="J467" s="5">
        <f t="shared" ref="J467:J530" si="105">Glob(H467,N467,Dl,Co,kpart)</f>
        <v>7.2957446808510193E-7</v>
      </c>
      <c r="K467" s="5">
        <f t="shared" ref="K467:K530" si="106">I466*dt+K466</f>
        <v>8.642604289253147E-4</v>
      </c>
      <c r="L467" s="5">
        <f t="shared" si="100"/>
        <v>2.704098428560135E-9</v>
      </c>
      <c r="M467" s="6">
        <f t="shared" si="98"/>
        <v>1.2811232883868594E-5</v>
      </c>
      <c r="N467">
        <f t="shared" si="99"/>
        <v>2.3499999999999999E-4</v>
      </c>
      <c r="O467">
        <f t="shared" ref="O467:O530" si="107">O466+(kpart*H466-O466)/L466/R466*(L466*(R467-R466)+R466*MAX(I466,J466)*M466*dt)</f>
        <v>0.33693796243597013</v>
      </c>
      <c r="P467">
        <f t="shared" si="101"/>
        <v>2.9903654041651082</v>
      </c>
      <c r="Q467">
        <f t="shared" si="102"/>
        <v>0.1249864836490053</v>
      </c>
      <c r="R467">
        <f t="shared" si="103"/>
        <v>0.12498648364900518</v>
      </c>
    </row>
    <row r="468" spans="6:18">
      <c r="F468">
        <f t="shared" si="95"/>
        <v>46.600000000000392</v>
      </c>
      <c r="G468">
        <f t="shared" si="96"/>
        <v>321.79873705179284</v>
      </c>
      <c r="H468">
        <f t="shared" si="104"/>
        <v>3.3693796243597012</v>
      </c>
      <c r="I468" s="4">
        <f t="shared" si="97"/>
        <v>9.0999999999999993E-6</v>
      </c>
      <c r="J468" s="5">
        <f t="shared" si="105"/>
        <v>7.2957446808510193E-7</v>
      </c>
      <c r="K468" s="5">
        <f t="shared" si="106"/>
        <v>8.6517042892531471E-4</v>
      </c>
      <c r="L468" s="5">
        <f t="shared" si="100"/>
        <v>2.7126490506523972E-9</v>
      </c>
      <c r="M468" s="6">
        <f t="shared" si="98"/>
        <v>1.2838225579914995E-5</v>
      </c>
      <c r="N468">
        <f t="shared" si="99"/>
        <v>2.3499999999999999E-4</v>
      </c>
      <c r="O468">
        <f t="shared" si="107"/>
        <v>0.33693796243597013</v>
      </c>
      <c r="P468">
        <f t="shared" si="101"/>
        <v>2.9905477472091175</v>
      </c>
      <c r="Q468">
        <f t="shared" si="102"/>
        <v>0.12492635288167731</v>
      </c>
      <c r="R468">
        <f t="shared" si="103"/>
        <v>0.12492635288167719</v>
      </c>
    </row>
    <row r="469" spans="6:18">
      <c r="F469">
        <f t="shared" si="95"/>
        <v>46.700000000000394</v>
      </c>
      <c r="G469">
        <f t="shared" si="96"/>
        <v>321.79873705179284</v>
      </c>
      <c r="H469">
        <f t="shared" si="104"/>
        <v>3.3693796243597012</v>
      </c>
      <c r="I469" s="4">
        <f t="shared" si="97"/>
        <v>9.0999999999999993E-6</v>
      </c>
      <c r="J469" s="5">
        <f t="shared" si="105"/>
        <v>7.2957446808510193E-7</v>
      </c>
      <c r="K469" s="5">
        <f t="shared" si="106"/>
        <v>8.6608042892531473E-4</v>
      </c>
      <c r="L469" s="5">
        <f t="shared" si="100"/>
        <v>2.7212176790376033E-9</v>
      </c>
      <c r="M469" s="6">
        <f t="shared" si="98"/>
        <v>1.2865246682246954E-5</v>
      </c>
      <c r="N469">
        <f t="shared" si="99"/>
        <v>2.3499999999999999E-4</v>
      </c>
      <c r="O469">
        <f t="shared" si="107"/>
        <v>0.33693796243597013</v>
      </c>
      <c r="P469">
        <f t="shared" si="101"/>
        <v>2.9907293230878857</v>
      </c>
      <c r="Q469">
        <f t="shared" si="102"/>
        <v>0.12486647510033423</v>
      </c>
      <c r="R469">
        <f t="shared" si="103"/>
        <v>0.12486647510033412</v>
      </c>
    </row>
    <row r="470" spans="6:18">
      <c r="F470">
        <f t="shared" si="95"/>
        <v>46.800000000000395</v>
      </c>
      <c r="G470">
        <f t="shared" si="96"/>
        <v>321.79873705179284</v>
      </c>
      <c r="H470">
        <f t="shared" si="104"/>
        <v>3.3693796243597012</v>
      </c>
      <c r="I470" s="4">
        <f t="shared" si="97"/>
        <v>9.0999999999999993E-6</v>
      </c>
      <c r="J470" s="5">
        <f t="shared" si="105"/>
        <v>7.2957446808510193E-7</v>
      </c>
      <c r="K470" s="5">
        <f t="shared" si="106"/>
        <v>8.6699042892531475E-4</v>
      </c>
      <c r="L470" s="5">
        <f t="shared" si="100"/>
        <v>2.7298043326550586E-9</v>
      </c>
      <c r="M470" s="6">
        <f t="shared" si="98"/>
        <v>1.2892296190864476E-5</v>
      </c>
      <c r="N470">
        <f t="shared" si="99"/>
        <v>2.3499999999999999E-4</v>
      </c>
      <c r="O470">
        <f t="shared" si="107"/>
        <v>0.33693796243597013</v>
      </c>
      <c r="P470">
        <f t="shared" si="101"/>
        <v>2.9909101358317578</v>
      </c>
      <c r="Q470">
        <f t="shared" si="102"/>
        <v>0.12480684897590059</v>
      </c>
      <c r="R470">
        <f t="shared" si="103"/>
        <v>0.1248068489759005</v>
      </c>
    </row>
    <row r="471" spans="6:18">
      <c r="F471">
        <f t="shared" si="95"/>
        <v>46.900000000000396</v>
      </c>
      <c r="G471">
        <f t="shared" si="96"/>
        <v>321.79873705179284</v>
      </c>
      <c r="H471">
        <f t="shared" si="104"/>
        <v>3.3693796243597012</v>
      </c>
      <c r="I471" s="4">
        <f t="shared" si="97"/>
        <v>9.0999999999999993E-6</v>
      </c>
      <c r="J471" s="5">
        <f t="shared" si="105"/>
        <v>7.2957446808510193E-7</v>
      </c>
      <c r="K471" s="5">
        <f t="shared" si="106"/>
        <v>8.6790042892531476E-4</v>
      </c>
      <c r="L471" s="5">
        <f t="shared" si="100"/>
        <v>2.7384090304440668E-9</v>
      </c>
      <c r="M471" s="6">
        <f t="shared" si="98"/>
        <v>1.2919374105767557E-5</v>
      </c>
      <c r="N471">
        <f t="shared" si="99"/>
        <v>2.3499999999999999E-4</v>
      </c>
      <c r="O471">
        <f t="shared" si="107"/>
        <v>0.33693796243597013</v>
      </c>
      <c r="P471">
        <f t="shared" si="101"/>
        <v>2.991090189445694</v>
      </c>
      <c r="Q471">
        <f t="shared" si="102"/>
        <v>0.12474747318767104</v>
      </c>
      <c r="R471">
        <f t="shared" si="103"/>
        <v>0.12474747318767095</v>
      </c>
    </row>
    <row r="472" spans="6:18">
      <c r="F472">
        <f t="shared" si="95"/>
        <v>47.000000000000398</v>
      </c>
      <c r="G472">
        <f t="shared" si="96"/>
        <v>321.79873705179284</v>
      </c>
      <c r="H472">
        <f t="shared" si="104"/>
        <v>3.3693796243597012</v>
      </c>
      <c r="I472" s="4">
        <f t="shared" si="97"/>
        <v>9.0999999999999993E-6</v>
      </c>
      <c r="J472" s="5">
        <f t="shared" si="105"/>
        <v>7.2957446808510193E-7</v>
      </c>
      <c r="K472" s="5">
        <f t="shared" si="106"/>
        <v>8.6881042892531478E-4</v>
      </c>
      <c r="L472" s="5">
        <f t="shared" si="100"/>
        <v>2.7470317913439337E-9</v>
      </c>
      <c r="M472" s="6">
        <f t="shared" si="98"/>
        <v>1.2946480426956194E-5</v>
      </c>
      <c r="N472">
        <f t="shared" si="99"/>
        <v>2.3499999999999999E-4</v>
      </c>
      <c r="O472">
        <f t="shared" si="107"/>
        <v>0.33693796243597013</v>
      </c>
      <c r="P472">
        <f t="shared" si="101"/>
        <v>2.991269487909463</v>
      </c>
      <c r="Q472">
        <f t="shared" si="102"/>
        <v>0.12468834642324877</v>
      </c>
      <c r="R472">
        <f t="shared" si="103"/>
        <v>0.12468834642324868</v>
      </c>
    </row>
    <row r="473" spans="6:18">
      <c r="F473">
        <f t="shared" si="95"/>
        <v>47.100000000000399</v>
      </c>
      <c r="G473">
        <f t="shared" si="96"/>
        <v>321.79873705179284</v>
      </c>
      <c r="H473">
        <f t="shared" si="104"/>
        <v>3.3693796243597012</v>
      </c>
      <c r="I473" s="4">
        <f t="shared" si="97"/>
        <v>9.0999999999999993E-6</v>
      </c>
      <c r="J473" s="5">
        <f t="shared" si="105"/>
        <v>7.2957446808510193E-7</v>
      </c>
      <c r="K473" s="5">
        <f t="shared" si="106"/>
        <v>8.697204289253148E-4</v>
      </c>
      <c r="L473" s="5">
        <f t="shared" si="100"/>
        <v>2.7556726342939647E-9</v>
      </c>
      <c r="M473" s="6">
        <f t="shared" si="98"/>
        <v>1.2973615154430395E-5</v>
      </c>
      <c r="N473">
        <f t="shared" si="99"/>
        <v>2.3499999999999999E-4</v>
      </c>
      <c r="O473">
        <f t="shared" si="107"/>
        <v>0.33693796243597013</v>
      </c>
      <c r="P473">
        <f t="shared" si="101"/>
        <v>2.9914480351778199</v>
      </c>
      <c r="Q473">
        <f t="shared" si="102"/>
        <v>0.12462946737848471</v>
      </c>
      <c r="R473">
        <f t="shared" si="103"/>
        <v>0.12462946737848461</v>
      </c>
    </row>
    <row r="474" spans="6:18">
      <c r="F474">
        <f t="shared" si="95"/>
        <v>47.200000000000401</v>
      </c>
      <c r="G474">
        <f t="shared" si="96"/>
        <v>321.79873705179284</v>
      </c>
      <c r="H474">
        <f t="shared" si="104"/>
        <v>3.3693796243597012</v>
      </c>
      <c r="I474" s="4">
        <f t="shared" si="97"/>
        <v>9.0999999999999993E-6</v>
      </c>
      <c r="J474" s="5">
        <f t="shared" si="105"/>
        <v>7.2957446808510193E-7</v>
      </c>
      <c r="K474" s="5">
        <f t="shared" si="106"/>
        <v>8.7063042892531481E-4</v>
      </c>
      <c r="L474" s="5">
        <f t="shared" si="100"/>
        <v>2.7643315782334645E-9</v>
      </c>
      <c r="M474" s="6">
        <f t="shared" si="98"/>
        <v>1.3000778288190157E-5</v>
      </c>
      <c r="N474">
        <f t="shared" si="99"/>
        <v>2.3499999999999999E-4</v>
      </c>
      <c r="O474">
        <f t="shared" si="107"/>
        <v>0.33693796243597013</v>
      </c>
      <c r="P474">
        <f t="shared" si="101"/>
        <v>2.991625835180693</v>
      </c>
      <c r="Q474">
        <f t="shared" si="102"/>
        <v>0.12457083475741706</v>
      </c>
      <c r="R474">
        <f t="shared" si="103"/>
        <v>0.12457083475741697</v>
      </c>
    </row>
    <row r="475" spans="6:18">
      <c r="F475">
        <f t="shared" si="95"/>
        <v>47.300000000000402</v>
      </c>
      <c r="G475">
        <f t="shared" si="96"/>
        <v>321.79873705179284</v>
      </c>
      <c r="H475">
        <f t="shared" si="104"/>
        <v>3.3693796243597012</v>
      </c>
      <c r="I475" s="4">
        <f t="shared" si="97"/>
        <v>9.0999999999999993E-6</v>
      </c>
      <c r="J475" s="5">
        <f t="shared" si="105"/>
        <v>7.2957446808510193E-7</v>
      </c>
      <c r="K475" s="5">
        <f t="shared" si="106"/>
        <v>8.7154042892531483E-4</v>
      </c>
      <c r="L475" s="5">
        <f t="shared" si="100"/>
        <v>2.7730086421017376E-9</v>
      </c>
      <c r="M475" s="6">
        <f t="shared" si="98"/>
        <v>1.3027969828235478E-5</v>
      </c>
      <c r="N475">
        <f t="shared" si="99"/>
        <v>2.3499999999999999E-4</v>
      </c>
      <c r="O475">
        <f t="shared" si="107"/>
        <v>0.33693796243597013</v>
      </c>
      <c r="P475">
        <f t="shared" si="101"/>
        <v>2.9918028918233657</v>
      </c>
      <c r="Q475">
        <f t="shared" si="102"/>
        <v>0.12451244727221142</v>
      </c>
      <c r="R475">
        <f t="shared" si="103"/>
        <v>0.12451244727221132</v>
      </c>
    </row>
    <row r="476" spans="6:18">
      <c r="F476">
        <f t="shared" ref="F476:F539" si="108">F475+dt</f>
        <v>47.400000000000404</v>
      </c>
      <c r="G476">
        <f t="shared" si="96"/>
        <v>321.79873705179284</v>
      </c>
      <c r="H476">
        <f t="shared" si="104"/>
        <v>3.3693796243597012</v>
      </c>
      <c r="I476" s="4">
        <f t="shared" si="97"/>
        <v>9.0999999999999993E-6</v>
      </c>
      <c r="J476" s="5">
        <f t="shared" si="105"/>
        <v>7.2957446808510193E-7</v>
      </c>
      <c r="K476" s="5">
        <f t="shared" si="106"/>
        <v>8.7245042892531485E-4</v>
      </c>
      <c r="L476" s="5">
        <f t="shared" si="100"/>
        <v>2.7817038448380886E-9</v>
      </c>
      <c r="M476" s="6">
        <f t="shared" si="98"/>
        <v>1.3055189774566356E-5</v>
      </c>
      <c r="N476">
        <f t="shared" si="99"/>
        <v>2.3499999999999999E-4</v>
      </c>
      <c r="O476">
        <f t="shared" si="107"/>
        <v>0.33693796243597013</v>
      </c>
      <c r="P476">
        <f t="shared" si="101"/>
        <v>2.9919792089866544</v>
      </c>
      <c r="Q476">
        <f t="shared" si="102"/>
        <v>0.12445430364310137</v>
      </c>
      <c r="R476">
        <f t="shared" si="103"/>
        <v>0.12445430364310127</v>
      </c>
    </row>
    <row r="477" spans="6:18">
      <c r="F477">
        <f t="shared" si="108"/>
        <v>47.500000000000405</v>
      </c>
      <c r="G477">
        <f t="shared" si="96"/>
        <v>321.79873705179284</v>
      </c>
      <c r="H477">
        <f t="shared" si="104"/>
        <v>3.3693796243597012</v>
      </c>
      <c r="I477" s="4">
        <f t="shared" si="97"/>
        <v>9.0999999999999993E-6</v>
      </c>
      <c r="J477" s="5">
        <f t="shared" si="105"/>
        <v>7.2957446808510193E-7</v>
      </c>
      <c r="K477" s="5">
        <f t="shared" si="106"/>
        <v>8.7336042892531486E-4</v>
      </c>
      <c r="L477" s="5">
        <f t="shared" si="100"/>
        <v>2.7904172053818231E-9</v>
      </c>
      <c r="M477" s="6">
        <f t="shared" si="98"/>
        <v>1.3082438127182798E-5</v>
      </c>
      <c r="N477">
        <f t="shared" si="99"/>
        <v>2.3499999999999999E-4</v>
      </c>
      <c r="O477">
        <f t="shared" si="107"/>
        <v>0.33693796243597013</v>
      </c>
      <c r="P477">
        <f t="shared" si="101"/>
        <v>2.9921547905270893</v>
      </c>
      <c r="Q477">
        <f t="shared" si="102"/>
        <v>0.12439640259832957</v>
      </c>
      <c r="R477">
        <f t="shared" si="103"/>
        <v>0.12439640259832947</v>
      </c>
    </row>
    <row r="478" spans="6:18">
      <c r="F478">
        <f t="shared" si="108"/>
        <v>47.600000000000406</v>
      </c>
      <c r="G478">
        <f t="shared" si="96"/>
        <v>321.79873705179284</v>
      </c>
      <c r="H478">
        <f t="shared" si="104"/>
        <v>3.3693796243597012</v>
      </c>
      <c r="I478" s="4">
        <f t="shared" si="97"/>
        <v>9.0999999999999993E-6</v>
      </c>
      <c r="J478" s="5">
        <f t="shared" si="105"/>
        <v>7.2957446808510193E-7</v>
      </c>
      <c r="K478" s="5">
        <f t="shared" si="106"/>
        <v>8.7427042892531488E-4</v>
      </c>
      <c r="L478" s="5">
        <f t="shared" si="100"/>
        <v>2.7991487426722458E-9</v>
      </c>
      <c r="M478" s="6">
        <f t="shared" si="98"/>
        <v>1.3109714886084797E-5</v>
      </c>
      <c r="N478">
        <f t="shared" si="99"/>
        <v>2.3499999999999999E-4</v>
      </c>
      <c r="O478">
        <f t="shared" si="107"/>
        <v>0.33693796243597013</v>
      </c>
      <c r="P478">
        <f t="shared" si="101"/>
        <v>2.9923296402770907</v>
      </c>
      <c r="Q478">
        <f t="shared" si="102"/>
        <v>0.12433874287408936</v>
      </c>
      <c r="R478">
        <f t="shared" si="103"/>
        <v>0.12433874287408926</v>
      </c>
    </row>
    <row r="479" spans="6:18">
      <c r="F479">
        <f t="shared" si="108"/>
        <v>47.700000000000408</v>
      </c>
      <c r="G479">
        <f t="shared" si="96"/>
        <v>321.79873705179284</v>
      </c>
      <c r="H479">
        <f t="shared" si="104"/>
        <v>3.3693796243597012</v>
      </c>
      <c r="I479" s="4">
        <f t="shared" si="97"/>
        <v>9.0999999999999993E-6</v>
      </c>
      <c r="J479" s="5">
        <f t="shared" si="105"/>
        <v>7.2957446808510193E-7</v>
      </c>
      <c r="K479" s="5">
        <f t="shared" si="106"/>
        <v>8.751804289253149E-4</v>
      </c>
      <c r="L479" s="5">
        <f t="shared" si="100"/>
        <v>2.8078984756486619E-9</v>
      </c>
      <c r="M479" s="6">
        <f t="shared" si="98"/>
        <v>1.3137020051272357E-5</v>
      </c>
      <c r="N479">
        <f t="shared" si="99"/>
        <v>2.3499999999999999E-4</v>
      </c>
      <c r="O479">
        <f t="shared" si="107"/>
        <v>0.33693796243597013</v>
      </c>
      <c r="P479">
        <f t="shared" si="101"/>
        <v>2.9925037620451431</v>
      </c>
      <c r="Q479">
        <f t="shared" si="102"/>
        <v>0.12428132321446678</v>
      </c>
      <c r="R479">
        <f t="shared" si="103"/>
        <v>0.12428132321446669</v>
      </c>
    </row>
    <row r="480" spans="6:18">
      <c r="F480">
        <f t="shared" si="108"/>
        <v>47.800000000000409</v>
      </c>
      <c r="G480">
        <f t="shared" si="96"/>
        <v>321.79873705179284</v>
      </c>
      <c r="H480">
        <f t="shared" si="104"/>
        <v>3.3693796243597012</v>
      </c>
      <c r="I480" s="4">
        <f t="shared" si="97"/>
        <v>9.0999999999999993E-6</v>
      </c>
      <c r="J480" s="5">
        <f t="shared" si="105"/>
        <v>7.2957446808510193E-7</v>
      </c>
      <c r="K480" s="5">
        <f t="shared" si="106"/>
        <v>8.7609042892531491E-4</v>
      </c>
      <c r="L480" s="5">
        <f t="shared" si="100"/>
        <v>2.8166664232503766E-9</v>
      </c>
      <c r="M480" s="6">
        <f t="shared" si="98"/>
        <v>1.3164353622745479E-5</v>
      </c>
      <c r="N480">
        <f t="shared" si="99"/>
        <v>2.3499999999999999E-4</v>
      </c>
      <c r="O480">
        <f t="shared" si="107"/>
        <v>0.33693796243597013</v>
      </c>
      <c r="P480">
        <f t="shared" si="101"/>
        <v>2.9926771596159738</v>
      </c>
      <c r="Q480">
        <f t="shared" si="102"/>
        <v>0.12422414237138318</v>
      </c>
      <c r="R480">
        <f t="shared" si="103"/>
        <v>0.1242241423713831</v>
      </c>
    </row>
    <row r="481" spans="6:18">
      <c r="F481">
        <f t="shared" si="108"/>
        <v>47.900000000000411</v>
      </c>
      <c r="G481">
        <f t="shared" si="96"/>
        <v>321.79873705179284</v>
      </c>
      <c r="H481">
        <f t="shared" si="104"/>
        <v>3.3693796243597012</v>
      </c>
      <c r="I481" s="4">
        <f t="shared" si="97"/>
        <v>9.0999999999999993E-6</v>
      </c>
      <c r="J481" s="5">
        <f t="shared" si="105"/>
        <v>7.2957446808510193E-7</v>
      </c>
      <c r="K481" s="5">
        <f t="shared" si="106"/>
        <v>8.7700042892531493E-4</v>
      </c>
      <c r="L481" s="5">
        <f t="shared" si="100"/>
        <v>2.8254526044166941E-9</v>
      </c>
      <c r="M481" s="6">
        <f t="shared" si="98"/>
        <v>1.3191715600504157E-5</v>
      </c>
      <c r="N481">
        <f t="shared" si="99"/>
        <v>2.3499999999999999E-4</v>
      </c>
      <c r="O481">
        <f t="shared" si="107"/>
        <v>0.33693796243597013</v>
      </c>
      <c r="P481">
        <f t="shared" si="101"/>
        <v>2.9928498367507208</v>
      </c>
      <c r="Q481">
        <f t="shared" si="102"/>
        <v>0.12416719910453825</v>
      </c>
      <c r="R481">
        <f t="shared" si="103"/>
        <v>0.12416719910453816</v>
      </c>
    </row>
    <row r="482" spans="6:18">
      <c r="F482">
        <f t="shared" si="108"/>
        <v>48.000000000000412</v>
      </c>
      <c r="G482">
        <f t="shared" si="96"/>
        <v>321.79873705179284</v>
      </c>
      <c r="H482">
        <f t="shared" si="104"/>
        <v>3.3693796243597012</v>
      </c>
      <c r="I482" s="4">
        <f t="shared" si="97"/>
        <v>9.0999999999999993E-6</v>
      </c>
      <c r="J482" s="5">
        <f t="shared" si="105"/>
        <v>7.2957446808510193E-7</v>
      </c>
      <c r="K482" s="5">
        <f t="shared" si="106"/>
        <v>8.7791042892531495E-4</v>
      </c>
      <c r="L482" s="5">
        <f t="shared" si="100"/>
        <v>2.83425703808692E-9</v>
      </c>
      <c r="M482" s="6">
        <f t="shared" si="98"/>
        <v>1.3219105984548401E-5</v>
      </c>
      <c r="N482">
        <f t="shared" si="99"/>
        <v>2.3499999999999999E-4</v>
      </c>
      <c r="O482">
        <f t="shared" si="107"/>
        <v>0.33693796243597013</v>
      </c>
      <c r="P482">
        <f t="shared" si="101"/>
        <v>2.9930217971871054</v>
      </c>
      <c r="Q482">
        <f t="shared" si="102"/>
        <v>0.12411049218135345</v>
      </c>
      <c r="R482">
        <f t="shared" si="103"/>
        <v>0.12411049218135337</v>
      </c>
    </row>
    <row r="483" spans="6:18">
      <c r="F483">
        <f t="shared" si="108"/>
        <v>48.100000000000414</v>
      </c>
      <c r="G483">
        <f t="shared" si="96"/>
        <v>321.79873705179284</v>
      </c>
      <c r="H483">
        <f t="shared" si="104"/>
        <v>3.3693796243597012</v>
      </c>
      <c r="I483" s="4">
        <f t="shared" si="97"/>
        <v>9.0999999999999993E-6</v>
      </c>
      <c r="J483" s="5">
        <f t="shared" si="105"/>
        <v>7.2957446808510193E-7</v>
      </c>
      <c r="K483" s="5">
        <f t="shared" si="106"/>
        <v>8.7882042892531496E-4</v>
      </c>
      <c r="L483" s="5">
        <f t="shared" si="100"/>
        <v>2.8430797432003586E-9</v>
      </c>
      <c r="M483" s="6">
        <f t="shared" si="98"/>
        <v>1.3246524774878203E-5</v>
      </c>
      <c r="N483">
        <f t="shared" si="99"/>
        <v>2.3499999999999999E-4</v>
      </c>
      <c r="O483">
        <f t="shared" si="107"/>
        <v>0.33693796243597013</v>
      </c>
      <c r="P483">
        <f t="shared" si="101"/>
        <v>2.9931930446396056</v>
      </c>
      <c r="Q483">
        <f t="shared" si="102"/>
        <v>0.12405402037691608</v>
      </c>
      <c r="R483">
        <f t="shared" si="103"/>
        <v>0.12405402037691599</v>
      </c>
    </row>
    <row r="484" spans="6:18">
      <c r="F484">
        <f t="shared" si="108"/>
        <v>48.200000000000415</v>
      </c>
      <c r="G484">
        <f t="shared" si="96"/>
        <v>321.79873705179284</v>
      </c>
      <c r="H484">
        <f t="shared" si="104"/>
        <v>3.3693796243597012</v>
      </c>
      <c r="I484" s="4">
        <f t="shared" si="97"/>
        <v>9.0999999999999993E-6</v>
      </c>
      <c r="J484" s="5">
        <f t="shared" si="105"/>
        <v>7.2957446808510193E-7</v>
      </c>
      <c r="K484" s="5">
        <f t="shared" si="106"/>
        <v>8.7973042892531498E-4</v>
      </c>
      <c r="L484" s="5">
        <f t="shared" si="100"/>
        <v>2.8519207386963152E-9</v>
      </c>
      <c r="M484" s="6">
        <f t="shared" si="98"/>
        <v>1.3273971971493564E-5</v>
      </c>
      <c r="N484">
        <f t="shared" si="99"/>
        <v>2.3499999999999999E-4</v>
      </c>
      <c r="O484">
        <f t="shared" si="107"/>
        <v>0.33693796243597013</v>
      </c>
      <c r="P484">
        <f t="shared" si="101"/>
        <v>2.9933635827996192</v>
      </c>
      <c r="Q484">
        <f t="shared" si="102"/>
        <v>0.12399778247392362</v>
      </c>
      <c r="R484">
        <f t="shared" si="103"/>
        <v>0.12399778247392353</v>
      </c>
    </row>
    <row r="485" spans="6:18">
      <c r="F485">
        <f t="shared" si="108"/>
        <v>48.300000000000416</v>
      </c>
      <c r="G485">
        <f t="shared" si="96"/>
        <v>321.79873705179284</v>
      </c>
      <c r="H485">
        <f t="shared" si="104"/>
        <v>3.3693796243597012</v>
      </c>
      <c r="I485" s="4">
        <f t="shared" si="97"/>
        <v>9.0999999999999993E-6</v>
      </c>
      <c r="J485" s="5">
        <f t="shared" si="105"/>
        <v>7.2957446808510193E-7</v>
      </c>
      <c r="K485" s="5">
        <f t="shared" si="106"/>
        <v>8.80640428925315E-4</v>
      </c>
      <c r="L485" s="5">
        <f t="shared" si="100"/>
        <v>2.8607800435140943E-9</v>
      </c>
      <c r="M485" s="6">
        <f t="shared" si="98"/>
        <v>1.3301447574394483E-5</v>
      </c>
      <c r="N485">
        <f t="shared" si="99"/>
        <v>2.3499999999999999E-4</v>
      </c>
      <c r="O485">
        <f t="shared" si="107"/>
        <v>0.33693796243597013</v>
      </c>
      <c r="P485">
        <f t="shared" si="101"/>
        <v>2.993533415335635</v>
      </c>
      <c r="Q485">
        <f t="shared" si="102"/>
        <v>0.12394177726262871</v>
      </c>
      <c r="R485">
        <f t="shared" si="103"/>
        <v>0.12394177726262862</v>
      </c>
    </row>
    <row r="486" spans="6:18">
      <c r="F486">
        <f t="shared" si="108"/>
        <v>48.400000000000418</v>
      </c>
      <c r="G486">
        <f t="shared" si="96"/>
        <v>321.79873705179284</v>
      </c>
      <c r="H486">
        <f t="shared" si="104"/>
        <v>3.3693796243597012</v>
      </c>
      <c r="I486" s="4">
        <f t="shared" si="97"/>
        <v>9.0999999999999993E-6</v>
      </c>
      <c r="J486" s="5">
        <f t="shared" si="105"/>
        <v>7.2957446808510193E-7</v>
      </c>
      <c r="K486" s="5">
        <f t="shared" si="106"/>
        <v>8.8155042892531501E-4</v>
      </c>
      <c r="L486" s="5">
        <f t="shared" si="100"/>
        <v>2.8696576765930013E-9</v>
      </c>
      <c r="M486" s="6">
        <f t="shared" si="98"/>
        <v>1.3328951583580962E-5</v>
      </c>
      <c r="N486">
        <f t="shared" si="99"/>
        <v>2.3499999999999999E-4</v>
      </c>
      <c r="O486">
        <f t="shared" si="107"/>
        <v>0.33693796243597013</v>
      </c>
      <c r="P486">
        <f t="shared" si="101"/>
        <v>2.9937025458933957</v>
      </c>
      <c r="Q486">
        <f t="shared" si="102"/>
        <v>0.12388600354078445</v>
      </c>
      <c r="R486">
        <f t="shared" si="103"/>
        <v>0.12388600354078436</v>
      </c>
    </row>
    <row r="487" spans="6:18">
      <c r="F487">
        <f t="shared" si="108"/>
        <v>48.500000000000419</v>
      </c>
      <c r="G487">
        <f t="shared" si="96"/>
        <v>321.79873705179284</v>
      </c>
      <c r="H487">
        <f t="shared" si="104"/>
        <v>3.3693796243597012</v>
      </c>
      <c r="I487" s="4">
        <f t="shared" si="97"/>
        <v>9.0999999999999993E-6</v>
      </c>
      <c r="J487" s="5">
        <f t="shared" si="105"/>
        <v>7.2957446808510193E-7</v>
      </c>
      <c r="K487" s="5">
        <f t="shared" si="106"/>
        <v>8.8246042892531503E-4</v>
      </c>
      <c r="L487" s="5">
        <f t="shared" si="100"/>
        <v>2.8785536568723415E-9</v>
      </c>
      <c r="M487" s="6">
        <f t="shared" si="98"/>
        <v>1.3356483999053005E-5</v>
      </c>
      <c r="N487">
        <f t="shared" si="99"/>
        <v>2.3499999999999999E-4</v>
      </c>
      <c r="O487">
        <f t="shared" si="107"/>
        <v>0.33693796243597013</v>
      </c>
      <c r="P487">
        <f t="shared" si="101"/>
        <v>2.9938709780960657</v>
      </c>
      <c r="Q487">
        <f t="shared" si="102"/>
        <v>0.12383046011359022</v>
      </c>
      <c r="R487">
        <f t="shared" si="103"/>
        <v>0.12383046011359013</v>
      </c>
    </row>
    <row r="488" spans="6:18">
      <c r="F488">
        <f t="shared" si="108"/>
        <v>48.600000000000421</v>
      </c>
      <c r="G488">
        <f t="shared" si="96"/>
        <v>321.79873705179284</v>
      </c>
      <c r="H488">
        <f t="shared" si="104"/>
        <v>3.3693796243597012</v>
      </c>
      <c r="I488" s="4">
        <f t="shared" si="97"/>
        <v>9.0999999999999993E-6</v>
      </c>
      <c r="J488" s="5">
        <f t="shared" si="105"/>
        <v>7.2957446808510193E-7</v>
      </c>
      <c r="K488" s="5">
        <f t="shared" si="106"/>
        <v>8.8337042892531505E-4</v>
      </c>
      <c r="L488" s="5">
        <f t="shared" si="100"/>
        <v>2.8874680032914194E-9</v>
      </c>
      <c r="M488" s="6">
        <f t="shared" si="98"/>
        <v>1.3384044820810606E-5</v>
      </c>
      <c r="N488">
        <f t="shared" si="99"/>
        <v>2.3499999999999999E-4</v>
      </c>
      <c r="O488">
        <f t="shared" si="107"/>
        <v>0.33693796243597013</v>
      </c>
      <c r="P488">
        <f t="shared" si="101"/>
        <v>2.9940387155443902</v>
      </c>
      <c r="Q488">
        <f t="shared" si="102"/>
        <v>0.12377514579363792</v>
      </c>
      <c r="R488">
        <f t="shared" si="103"/>
        <v>0.12377514579363784</v>
      </c>
    </row>
    <row r="489" spans="6:18">
      <c r="F489">
        <f t="shared" si="108"/>
        <v>48.700000000000422</v>
      </c>
      <c r="G489">
        <f t="shared" si="96"/>
        <v>321.79873705179284</v>
      </c>
      <c r="H489">
        <f t="shared" si="104"/>
        <v>3.3693796243597012</v>
      </c>
      <c r="I489" s="4">
        <f t="shared" si="97"/>
        <v>9.0999999999999993E-6</v>
      </c>
      <c r="J489" s="5">
        <f t="shared" si="105"/>
        <v>7.2957446808510193E-7</v>
      </c>
      <c r="K489" s="5">
        <f t="shared" si="106"/>
        <v>8.8428042892531506E-4</v>
      </c>
      <c r="L489" s="5">
        <f t="shared" si="100"/>
        <v>2.8964007347895397E-9</v>
      </c>
      <c r="M489" s="6">
        <f t="shared" si="98"/>
        <v>1.3411634048853769E-5</v>
      </c>
      <c r="N489">
        <f t="shared" si="99"/>
        <v>2.3499999999999999E-4</v>
      </c>
      <c r="O489">
        <f t="shared" si="107"/>
        <v>0.33693796243597013</v>
      </c>
      <c r="P489">
        <f t="shared" si="101"/>
        <v>2.9942057618168585</v>
      </c>
      <c r="Q489">
        <f t="shared" si="102"/>
        <v>0.12372005940085869</v>
      </c>
      <c r="R489">
        <f t="shared" si="103"/>
        <v>0.1237200594008586</v>
      </c>
    </row>
    <row r="490" spans="6:18">
      <c r="F490">
        <f t="shared" si="108"/>
        <v>48.800000000000423</v>
      </c>
      <c r="G490">
        <f t="shared" si="96"/>
        <v>321.79873705179284</v>
      </c>
      <c r="H490">
        <f t="shared" si="104"/>
        <v>3.3693796243597012</v>
      </c>
      <c r="I490" s="4">
        <f t="shared" si="97"/>
        <v>9.0999999999999993E-6</v>
      </c>
      <c r="J490" s="5">
        <f t="shared" si="105"/>
        <v>7.2957446808510193E-7</v>
      </c>
      <c r="K490" s="5">
        <f t="shared" si="106"/>
        <v>8.8519042892531508E-4</v>
      </c>
      <c r="L490" s="5">
        <f t="shared" si="100"/>
        <v>2.905351870306008E-9</v>
      </c>
      <c r="M490" s="6">
        <f t="shared" si="98"/>
        <v>1.3439251683182489E-5</v>
      </c>
      <c r="N490">
        <f t="shared" si="99"/>
        <v>2.3499999999999999E-4</v>
      </c>
      <c r="O490">
        <f t="shared" si="107"/>
        <v>0.33693796243597013</v>
      </c>
      <c r="P490">
        <f t="shared" si="101"/>
        <v>2.9943721204698668</v>
      </c>
      <c r="Q490">
        <f t="shared" si="102"/>
        <v>0.12366519976246998</v>
      </c>
      <c r="R490">
        <f t="shared" si="103"/>
        <v>0.1236651997624699</v>
      </c>
    </row>
    <row r="491" spans="6:18">
      <c r="F491">
        <f t="shared" si="108"/>
        <v>48.900000000000425</v>
      </c>
      <c r="G491">
        <f t="shared" si="96"/>
        <v>321.79873705179284</v>
      </c>
      <c r="H491">
        <f t="shared" si="104"/>
        <v>3.3693796243597012</v>
      </c>
      <c r="I491" s="4">
        <f t="shared" si="97"/>
        <v>9.0999999999999993E-6</v>
      </c>
      <c r="J491" s="5">
        <f t="shared" si="105"/>
        <v>7.2957446808510193E-7</v>
      </c>
      <c r="K491" s="5">
        <f t="shared" si="106"/>
        <v>8.861004289253151E-4</v>
      </c>
      <c r="L491" s="5">
        <f t="shared" si="100"/>
        <v>2.9143214287801281E-9</v>
      </c>
      <c r="M491" s="6">
        <f t="shared" si="98"/>
        <v>1.346689772379677E-5</v>
      </c>
      <c r="N491">
        <f t="shared" si="99"/>
        <v>2.3499999999999999E-4</v>
      </c>
      <c r="O491">
        <f t="shared" si="107"/>
        <v>0.33693796243597013</v>
      </c>
      <c r="P491">
        <f t="shared" si="101"/>
        <v>2.9945377950378722</v>
      </c>
      <c r="Q491">
        <f t="shared" si="102"/>
        <v>0.12361056571292318</v>
      </c>
      <c r="R491">
        <f t="shared" si="103"/>
        <v>0.1236105657129231</v>
      </c>
    </row>
    <row r="492" spans="6:18">
      <c r="F492">
        <f t="shared" si="108"/>
        <v>49.000000000000426</v>
      </c>
      <c r="G492">
        <f t="shared" si="96"/>
        <v>321.79873705179284</v>
      </c>
      <c r="H492">
        <f t="shared" si="104"/>
        <v>3.3693796243597012</v>
      </c>
      <c r="I492" s="4">
        <f t="shared" si="97"/>
        <v>9.0999999999999993E-6</v>
      </c>
      <c r="J492" s="5">
        <f t="shared" si="105"/>
        <v>7.2957446808510193E-7</v>
      </c>
      <c r="K492" s="5">
        <f t="shared" si="106"/>
        <v>8.8701042892531511E-4</v>
      </c>
      <c r="L492" s="5">
        <f t="shared" si="100"/>
        <v>2.923309429151206E-9</v>
      </c>
      <c r="M492" s="6">
        <f t="shared" si="98"/>
        <v>1.3494572170696608E-5</v>
      </c>
      <c r="N492">
        <f t="shared" si="99"/>
        <v>2.3499999999999999E-4</v>
      </c>
      <c r="O492">
        <f t="shared" si="107"/>
        <v>0.33693796243597013</v>
      </c>
      <c r="P492">
        <f t="shared" si="101"/>
        <v>2.9947027890335538</v>
      </c>
      <c r="Q492">
        <f t="shared" si="102"/>
        <v>0.12355615609385161</v>
      </c>
      <c r="R492">
        <f t="shared" si="103"/>
        <v>0.12355615609385152</v>
      </c>
    </row>
    <row r="493" spans="6:18">
      <c r="F493">
        <f t="shared" si="108"/>
        <v>49.100000000000428</v>
      </c>
      <c r="G493">
        <f t="shared" si="96"/>
        <v>321.79873705179284</v>
      </c>
      <c r="H493">
        <f t="shared" si="104"/>
        <v>3.3693796243597012</v>
      </c>
      <c r="I493" s="4">
        <f t="shared" si="97"/>
        <v>9.0999999999999993E-6</v>
      </c>
      <c r="J493" s="5">
        <f t="shared" si="105"/>
        <v>7.2957446808510193E-7</v>
      </c>
      <c r="K493" s="5">
        <f t="shared" si="106"/>
        <v>8.8792042892531513E-4</v>
      </c>
      <c r="L493" s="5">
        <f t="shared" si="100"/>
        <v>2.9323158903585461E-9</v>
      </c>
      <c r="M493" s="6">
        <f t="shared" si="98"/>
        <v>1.352227502388201E-5</v>
      </c>
      <c r="N493">
        <f t="shared" si="99"/>
        <v>2.3499999999999999E-4</v>
      </c>
      <c r="O493">
        <f t="shared" si="107"/>
        <v>0.33693796243597013</v>
      </c>
      <c r="P493">
        <f t="shared" si="101"/>
        <v>2.9948671059479697</v>
      </c>
      <c r="Q493">
        <f t="shared" si="102"/>
        <v>0.12350196975401888</v>
      </c>
      <c r="R493">
        <f t="shared" si="103"/>
        <v>0.12350196975401879</v>
      </c>
    </row>
    <row r="494" spans="6:18">
      <c r="F494">
        <f t="shared" si="108"/>
        <v>49.200000000000429</v>
      </c>
      <c r="G494">
        <f t="shared" si="96"/>
        <v>321.79873705179284</v>
      </c>
      <c r="H494">
        <f t="shared" si="104"/>
        <v>3.3693796243597012</v>
      </c>
      <c r="I494" s="4">
        <f t="shared" si="97"/>
        <v>9.0999999999999993E-6</v>
      </c>
      <c r="J494" s="5">
        <f t="shared" si="105"/>
        <v>7.2957446808510193E-7</v>
      </c>
      <c r="K494" s="5">
        <f t="shared" si="106"/>
        <v>8.8883042892531515E-4</v>
      </c>
      <c r="L494" s="5">
        <f t="shared" si="100"/>
        <v>2.941340831341454E-9</v>
      </c>
      <c r="M494" s="6">
        <f t="shared" si="98"/>
        <v>1.3550006283352974E-5</v>
      </c>
      <c r="N494">
        <f t="shared" si="99"/>
        <v>2.3499999999999999E-4</v>
      </c>
      <c r="O494">
        <f t="shared" si="107"/>
        <v>0.33693796243597013</v>
      </c>
      <c r="P494">
        <f t="shared" si="101"/>
        <v>2.9950307492507098</v>
      </c>
      <c r="Q494">
        <f t="shared" si="102"/>
        <v>0.12344800554926781</v>
      </c>
      <c r="R494">
        <f t="shared" si="103"/>
        <v>0.12344800554926773</v>
      </c>
    </row>
    <row r="495" spans="6:18">
      <c r="F495">
        <f t="shared" si="108"/>
        <v>49.300000000000431</v>
      </c>
      <c r="G495">
        <f t="shared" si="96"/>
        <v>321.79873705179284</v>
      </c>
      <c r="H495">
        <f t="shared" si="104"/>
        <v>3.3693796243597012</v>
      </c>
      <c r="I495" s="4">
        <f t="shared" si="97"/>
        <v>9.0999999999999993E-6</v>
      </c>
      <c r="J495" s="5">
        <f t="shared" si="105"/>
        <v>7.2957446808510193E-7</v>
      </c>
      <c r="K495" s="5">
        <f t="shared" si="106"/>
        <v>8.8974042892531516E-4</v>
      </c>
      <c r="L495" s="5">
        <f t="shared" si="100"/>
        <v>2.9503842710392338E-9</v>
      </c>
      <c r="M495" s="6">
        <f t="shared" si="98"/>
        <v>1.3577765949109492E-5</v>
      </c>
      <c r="N495">
        <f t="shared" si="99"/>
        <v>2.3499999999999999E-4</v>
      </c>
      <c r="O495">
        <f t="shared" si="107"/>
        <v>0.33693796243597013</v>
      </c>
      <c r="P495">
        <f t="shared" si="101"/>
        <v>2.99519372239005</v>
      </c>
      <c r="Q495">
        <f t="shared" si="102"/>
        <v>0.12339426234246968</v>
      </c>
      <c r="R495">
        <f t="shared" si="103"/>
        <v>0.12339426234246959</v>
      </c>
    </row>
    <row r="496" spans="6:18">
      <c r="F496">
        <f t="shared" si="108"/>
        <v>49.400000000000432</v>
      </c>
      <c r="G496">
        <f t="shared" si="96"/>
        <v>321.79873705179284</v>
      </c>
      <c r="H496">
        <f t="shared" si="104"/>
        <v>3.3693796243597012</v>
      </c>
      <c r="I496" s="4">
        <f t="shared" si="97"/>
        <v>9.0999999999999993E-6</v>
      </c>
      <c r="J496" s="5">
        <f t="shared" si="105"/>
        <v>7.2957446808510193E-7</v>
      </c>
      <c r="K496" s="5">
        <f t="shared" si="106"/>
        <v>8.9065042892531518E-4</v>
      </c>
      <c r="L496" s="5">
        <f t="shared" si="100"/>
        <v>2.9594462283911909E-9</v>
      </c>
      <c r="M496" s="6">
        <f t="shared" si="98"/>
        <v>1.3605554021151573E-5</v>
      </c>
      <c r="N496">
        <f t="shared" si="99"/>
        <v>2.3499999999999999E-4</v>
      </c>
      <c r="O496">
        <f t="shared" si="107"/>
        <v>0.33693796243597013</v>
      </c>
      <c r="P496">
        <f t="shared" si="101"/>
        <v>2.9953560287931063</v>
      </c>
      <c r="Q496">
        <f t="shared" si="102"/>
        <v>0.12334073900347386</v>
      </c>
      <c r="R496">
        <f t="shared" si="103"/>
        <v>0.12334073900347377</v>
      </c>
    </row>
    <row r="497" spans="6:18">
      <c r="F497">
        <f t="shared" si="108"/>
        <v>49.500000000000433</v>
      </c>
      <c r="G497">
        <f t="shared" si="96"/>
        <v>321.79873705179284</v>
      </c>
      <c r="H497">
        <f t="shared" si="104"/>
        <v>3.3693796243597012</v>
      </c>
      <c r="I497" s="4">
        <f t="shared" si="97"/>
        <v>9.0999999999999993E-6</v>
      </c>
      <c r="J497" s="5">
        <f t="shared" si="105"/>
        <v>7.2957446808510193E-7</v>
      </c>
      <c r="K497" s="5">
        <f t="shared" si="106"/>
        <v>8.915604289253152E-4</v>
      </c>
      <c r="L497" s="5">
        <f t="shared" si="100"/>
        <v>2.9685267223366307E-9</v>
      </c>
      <c r="M497" s="6">
        <f t="shared" si="98"/>
        <v>1.3633370499479219E-5</v>
      </c>
      <c r="N497">
        <f t="shared" si="99"/>
        <v>2.3499999999999999E-4</v>
      </c>
      <c r="O497">
        <f t="shared" si="107"/>
        <v>0.33693796243597013</v>
      </c>
      <c r="P497">
        <f t="shared" si="101"/>
        <v>2.9955176718659851</v>
      </c>
      <c r="Q497">
        <f t="shared" si="102"/>
        <v>0.12328743440905798</v>
      </c>
      <c r="R497">
        <f t="shared" si="103"/>
        <v>0.12328743440905789</v>
      </c>
    </row>
    <row r="498" spans="6:18">
      <c r="F498">
        <f t="shared" si="108"/>
        <v>49.600000000000435</v>
      </c>
      <c r="G498">
        <f t="shared" si="96"/>
        <v>321.79873705179284</v>
      </c>
      <c r="H498">
        <f t="shared" si="104"/>
        <v>3.3693796243597012</v>
      </c>
      <c r="I498" s="4">
        <f t="shared" si="97"/>
        <v>9.0999999999999993E-6</v>
      </c>
      <c r="J498" s="5">
        <f t="shared" si="105"/>
        <v>7.2957446808510193E-7</v>
      </c>
      <c r="K498" s="5">
        <f t="shared" si="106"/>
        <v>8.9247042892531521E-4</v>
      </c>
      <c r="L498" s="5">
        <f t="shared" si="100"/>
        <v>2.9776257718148572E-9</v>
      </c>
      <c r="M498" s="6">
        <f t="shared" si="98"/>
        <v>1.3661215384092418E-5</v>
      </c>
      <c r="N498">
        <f t="shared" si="99"/>
        <v>2.3499999999999999E-4</v>
      </c>
      <c r="O498">
        <f t="shared" si="107"/>
        <v>0.33693796243597013</v>
      </c>
      <c r="P498">
        <f t="shared" si="101"/>
        <v>2.9956786549939327</v>
      </c>
      <c r="Q498">
        <f t="shared" si="102"/>
        <v>0.12323434744287837</v>
      </c>
      <c r="R498">
        <f t="shared" si="103"/>
        <v>0.12323434744287827</v>
      </c>
    </row>
    <row r="499" spans="6:18">
      <c r="F499">
        <f t="shared" si="108"/>
        <v>49.700000000000436</v>
      </c>
      <c r="G499">
        <f t="shared" si="96"/>
        <v>321.79873705179284</v>
      </c>
      <c r="H499">
        <f t="shared" si="104"/>
        <v>3.3693796243597012</v>
      </c>
      <c r="I499" s="4">
        <f t="shared" si="97"/>
        <v>9.0999999999999993E-6</v>
      </c>
      <c r="J499" s="5">
        <f t="shared" si="105"/>
        <v>7.2957446808510193E-7</v>
      </c>
      <c r="K499" s="5">
        <f t="shared" si="106"/>
        <v>8.9338042892531523E-4</v>
      </c>
      <c r="L499" s="5">
        <f t="shared" si="100"/>
        <v>2.9867433957651755E-9</v>
      </c>
      <c r="M499" s="6">
        <f t="shared" si="98"/>
        <v>1.3689088674991179E-5</v>
      </c>
      <c r="N499">
        <f t="shared" si="99"/>
        <v>2.3499999999999999E-4</v>
      </c>
      <c r="O499">
        <f t="shared" si="107"/>
        <v>0.33693796243597013</v>
      </c>
      <c r="P499">
        <f t="shared" si="101"/>
        <v>2.9958389815414872</v>
      </c>
      <c r="Q499">
        <f t="shared" si="102"/>
        <v>0.12318147699542098</v>
      </c>
      <c r="R499">
        <f t="shared" si="103"/>
        <v>0.12318147699542088</v>
      </c>
    </row>
    <row r="500" spans="6:18">
      <c r="F500">
        <f t="shared" si="108"/>
        <v>49.800000000000438</v>
      </c>
      <c r="G500">
        <f t="shared" si="96"/>
        <v>321.79873705179284</v>
      </c>
      <c r="H500">
        <f t="shared" si="104"/>
        <v>3.3693796243597012</v>
      </c>
      <c r="I500" s="4">
        <f t="shared" si="97"/>
        <v>9.0999999999999993E-6</v>
      </c>
      <c r="J500" s="5">
        <f t="shared" si="105"/>
        <v>7.2957446808510193E-7</v>
      </c>
      <c r="K500" s="5">
        <f t="shared" si="106"/>
        <v>8.9429042892531525E-4</v>
      </c>
      <c r="L500" s="5">
        <f t="shared" si="100"/>
        <v>2.9958796131268911E-9</v>
      </c>
      <c r="M500" s="6">
        <f t="shared" si="98"/>
        <v>1.37169903721755E-5</v>
      </c>
      <c r="N500">
        <f t="shared" si="99"/>
        <v>2.3499999999999999E-4</v>
      </c>
      <c r="O500">
        <f t="shared" si="107"/>
        <v>0.33693796243597013</v>
      </c>
      <c r="P500">
        <f t="shared" si="101"/>
        <v>2.9959986548526216</v>
      </c>
      <c r="Q500">
        <f t="shared" si="102"/>
        <v>0.12312882196395269</v>
      </c>
      <c r="R500">
        <f t="shared" si="103"/>
        <v>0.1231288219639526</v>
      </c>
    </row>
    <row r="501" spans="6:18">
      <c r="F501">
        <f t="shared" si="108"/>
        <v>49.900000000000439</v>
      </c>
      <c r="G501">
        <f t="shared" si="96"/>
        <v>321.79873705179284</v>
      </c>
      <c r="H501">
        <f t="shared" si="104"/>
        <v>3.3693796243597012</v>
      </c>
      <c r="I501" s="4">
        <f t="shared" si="97"/>
        <v>9.0999999999999993E-6</v>
      </c>
      <c r="J501" s="5">
        <f t="shared" si="105"/>
        <v>7.2957446808510193E-7</v>
      </c>
      <c r="K501" s="5">
        <f t="shared" si="106"/>
        <v>8.9520042892531526E-4</v>
      </c>
      <c r="L501" s="5">
        <f t="shared" si="100"/>
        <v>3.005034442839308E-9</v>
      </c>
      <c r="M501" s="6">
        <f t="shared" si="98"/>
        <v>1.3744920475645379E-5</v>
      </c>
      <c r="N501">
        <f t="shared" si="99"/>
        <v>2.3499999999999999E-4</v>
      </c>
      <c r="O501">
        <f t="shared" si="107"/>
        <v>0.33693796243597013</v>
      </c>
      <c r="P501">
        <f t="shared" si="101"/>
        <v>2.9961576782508939</v>
      </c>
      <c r="Q501">
        <f t="shared" si="102"/>
        <v>0.12307638125247303</v>
      </c>
      <c r="R501">
        <f t="shared" si="103"/>
        <v>0.12307638125247293</v>
      </c>
    </row>
    <row r="502" spans="6:18">
      <c r="F502">
        <f t="shared" si="108"/>
        <v>50.000000000000441</v>
      </c>
      <c r="G502">
        <f t="shared" si="96"/>
        <v>321.79873705179284</v>
      </c>
      <c r="H502">
        <f t="shared" si="104"/>
        <v>3.3693796243597012</v>
      </c>
      <c r="I502" s="4">
        <f t="shared" si="97"/>
        <v>9.0999999999999993E-6</v>
      </c>
      <c r="J502" s="5">
        <f t="shared" si="105"/>
        <v>7.2957446808510193E-7</v>
      </c>
      <c r="K502" s="5">
        <f t="shared" si="106"/>
        <v>8.9611042892531528E-4</v>
      </c>
      <c r="L502" s="5">
        <f t="shared" si="100"/>
        <v>3.0142079038417331E-9</v>
      </c>
      <c r="M502" s="6">
        <f t="shared" si="98"/>
        <v>1.3772878985400824E-5</v>
      </c>
      <c r="N502">
        <f t="shared" si="99"/>
        <v>2.3499999999999999E-4</v>
      </c>
      <c r="O502">
        <f t="shared" si="107"/>
        <v>0.33693796243597013</v>
      </c>
      <c r="P502">
        <f t="shared" si="101"/>
        <v>2.9963160550395895</v>
      </c>
      <c r="Q502">
        <f t="shared" si="102"/>
        <v>0.1230241537716662</v>
      </c>
      <c r="R502">
        <f t="shared" si="103"/>
        <v>0.1230241537716661</v>
      </c>
    </row>
    <row r="503" spans="6:18">
      <c r="F503">
        <f t="shared" si="108"/>
        <v>50.100000000000442</v>
      </c>
      <c r="G503">
        <f t="shared" si="96"/>
        <v>321.79873705179284</v>
      </c>
      <c r="H503">
        <f t="shared" si="104"/>
        <v>3.3693796243597012</v>
      </c>
      <c r="I503" s="4">
        <f t="shared" si="97"/>
        <v>9.0999999999999993E-6</v>
      </c>
      <c r="J503" s="5">
        <f t="shared" si="105"/>
        <v>7.2957446808510193E-7</v>
      </c>
      <c r="K503" s="5">
        <f t="shared" si="106"/>
        <v>8.970204289253153E-4</v>
      </c>
      <c r="L503" s="5">
        <f t="shared" si="100"/>
        <v>3.0234000150734692E-9</v>
      </c>
      <c r="M503" s="6">
        <f t="shared" si="98"/>
        <v>1.3800865901441825E-5</v>
      </c>
      <c r="N503">
        <f t="shared" si="99"/>
        <v>2.3499999999999999E-4</v>
      </c>
      <c r="O503">
        <f t="shared" si="107"/>
        <v>0.33693796243597013</v>
      </c>
      <c r="P503">
        <f t="shared" si="101"/>
        <v>2.9964737885018691</v>
      </c>
      <c r="Q503">
        <f t="shared" si="102"/>
        <v>0.12297213843885364</v>
      </c>
      <c r="R503">
        <f t="shared" si="103"/>
        <v>0.12297213843885355</v>
      </c>
    </row>
    <row r="504" spans="6:18">
      <c r="F504">
        <f t="shared" si="108"/>
        <v>50.200000000000443</v>
      </c>
      <c r="G504">
        <f t="shared" si="96"/>
        <v>321.79873705179284</v>
      </c>
      <c r="H504">
        <f t="shared" si="104"/>
        <v>3.3693796243597012</v>
      </c>
      <c r="I504" s="4">
        <f t="shared" si="97"/>
        <v>9.0999999999999993E-6</v>
      </c>
      <c r="J504" s="5">
        <f t="shared" si="105"/>
        <v>7.2957446808510193E-7</v>
      </c>
      <c r="K504" s="5">
        <f t="shared" si="106"/>
        <v>8.9793042892531531E-4</v>
      </c>
      <c r="L504" s="5">
        <f t="shared" si="100"/>
        <v>3.0326107954738217E-9</v>
      </c>
      <c r="M504" s="6">
        <f t="shared" si="98"/>
        <v>1.3828881223768385E-5</v>
      </c>
      <c r="N504">
        <f t="shared" si="99"/>
        <v>2.3499999999999999E-4</v>
      </c>
      <c r="O504">
        <f t="shared" si="107"/>
        <v>0.33693796243597013</v>
      </c>
      <c r="P504">
        <f t="shared" si="101"/>
        <v>2.9966308819009075</v>
      </c>
      <c r="Q504">
        <f t="shared" si="102"/>
        <v>0.12292033417794684</v>
      </c>
      <c r="R504">
        <f t="shared" si="103"/>
        <v>0.12292033417794675</v>
      </c>
    </row>
    <row r="505" spans="6:18">
      <c r="F505">
        <f t="shared" si="108"/>
        <v>50.300000000000445</v>
      </c>
      <c r="G505">
        <f t="shared" si="96"/>
        <v>321.79873705179284</v>
      </c>
      <c r="H505">
        <f t="shared" si="104"/>
        <v>3.3693796243597012</v>
      </c>
      <c r="I505" s="4">
        <f t="shared" si="97"/>
        <v>9.0999999999999993E-6</v>
      </c>
      <c r="J505" s="5">
        <f t="shared" si="105"/>
        <v>7.2957446808510193E-7</v>
      </c>
      <c r="K505" s="5">
        <f t="shared" si="106"/>
        <v>8.9884042892531533E-4</v>
      </c>
      <c r="L505" s="5">
        <f t="shared" si="100"/>
        <v>3.0418402639820969E-9</v>
      </c>
      <c r="M505" s="6">
        <f t="shared" si="98"/>
        <v>1.385692495238051E-5</v>
      </c>
      <c r="N505">
        <f t="shared" si="99"/>
        <v>2.3499999999999999E-4</v>
      </c>
      <c r="O505">
        <f t="shared" si="107"/>
        <v>0.33693796243597013</v>
      </c>
      <c r="P505">
        <f t="shared" si="101"/>
        <v>2.9967873384800394</v>
      </c>
      <c r="Q505">
        <f t="shared" si="102"/>
        <v>0.12286873991940062</v>
      </c>
      <c r="R505">
        <f t="shared" si="103"/>
        <v>0.1228687399194005</v>
      </c>
    </row>
    <row r="506" spans="6:18">
      <c r="F506">
        <f t="shared" si="108"/>
        <v>50.400000000000446</v>
      </c>
      <c r="G506">
        <f t="shared" si="96"/>
        <v>321.79873705179284</v>
      </c>
      <c r="H506">
        <f t="shared" si="104"/>
        <v>3.3693796243597012</v>
      </c>
      <c r="I506" s="4">
        <f t="shared" si="97"/>
        <v>9.0999999999999993E-6</v>
      </c>
      <c r="J506" s="5">
        <f t="shared" si="105"/>
        <v>7.2957446808510193E-7</v>
      </c>
      <c r="K506" s="5">
        <f t="shared" si="106"/>
        <v>8.9975042892531535E-4</v>
      </c>
      <c r="L506" s="5">
        <f t="shared" si="100"/>
        <v>3.0510884395375975E-9</v>
      </c>
      <c r="M506" s="6">
        <f t="shared" si="98"/>
        <v>1.388499708727819E-5</v>
      </c>
      <c r="N506">
        <f t="shared" si="99"/>
        <v>2.3499999999999999E-4</v>
      </c>
      <c r="O506">
        <f t="shared" si="107"/>
        <v>0.33693796243597013</v>
      </c>
      <c r="P506">
        <f t="shared" si="101"/>
        <v>2.9969431614628954</v>
      </c>
      <c r="Q506">
        <f t="shared" si="102"/>
        <v>0.1228173546001667</v>
      </c>
      <c r="R506">
        <f t="shared" si="103"/>
        <v>0.12281735460016659</v>
      </c>
    </row>
    <row r="507" spans="6:18">
      <c r="F507">
        <f t="shared" si="108"/>
        <v>50.500000000000448</v>
      </c>
      <c r="G507">
        <f t="shared" si="96"/>
        <v>321.79873705179284</v>
      </c>
      <c r="H507">
        <f t="shared" si="104"/>
        <v>3.3693796243597012</v>
      </c>
      <c r="I507" s="4">
        <f t="shared" si="97"/>
        <v>9.0999999999999993E-6</v>
      </c>
      <c r="J507" s="5">
        <f t="shared" si="105"/>
        <v>7.2957446808510193E-7</v>
      </c>
      <c r="K507" s="5">
        <f t="shared" si="106"/>
        <v>9.0066042892531536E-4</v>
      </c>
      <c r="L507" s="5">
        <f t="shared" si="100"/>
        <v>3.0603553410796302E-9</v>
      </c>
      <c r="M507" s="6">
        <f t="shared" si="98"/>
        <v>1.3913097628461431E-5</v>
      </c>
      <c r="N507">
        <f t="shared" si="99"/>
        <v>2.3499999999999999E-4</v>
      </c>
      <c r="O507">
        <f t="shared" si="107"/>
        <v>0.33693796243597013</v>
      </c>
      <c r="P507">
        <f t="shared" si="101"/>
        <v>2.9970983540535459</v>
      </c>
      <c r="Q507">
        <f t="shared" si="102"/>
        <v>0.12276617716364781</v>
      </c>
      <c r="R507">
        <f t="shared" si="103"/>
        <v>0.1227661771636477</v>
      </c>
    </row>
    <row r="508" spans="6:18">
      <c r="F508">
        <f t="shared" si="108"/>
        <v>50.600000000000449</v>
      </c>
      <c r="G508">
        <f t="shared" si="96"/>
        <v>321.79873705179284</v>
      </c>
      <c r="H508">
        <f t="shared" si="104"/>
        <v>3.3693796243597012</v>
      </c>
      <c r="I508" s="4">
        <f t="shared" si="97"/>
        <v>9.0999999999999993E-6</v>
      </c>
      <c r="J508" s="5">
        <f t="shared" si="105"/>
        <v>7.2957446808510193E-7</v>
      </c>
      <c r="K508" s="5">
        <f t="shared" si="106"/>
        <v>9.0157042892531538E-4</v>
      </c>
      <c r="L508" s="5">
        <f t="shared" si="100"/>
        <v>3.0696409875474995E-9</v>
      </c>
      <c r="M508" s="6">
        <f t="shared" si="98"/>
        <v>1.3941226575930233E-5</v>
      </c>
      <c r="N508">
        <f t="shared" si="99"/>
        <v>2.3499999999999999E-4</v>
      </c>
      <c r="O508">
        <f t="shared" si="107"/>
        <v>0.33693796243597013</v>
      </c>
      <c r="P508">
        <f t="shared" si="101"/>
        <v>2.9972529194366366</v>
      </c>
      <c r="Q508">
        <f t="shared" si="102"/>
        <v>0.12271520655965197</v>
      </c>
      <c r="R508">
        <f t="shared" si="103"/>
        <v>0.12271520655965186</v>
      </c>
    </row>
    <row r="509" spans="6:18">
      <c r="F509">
        <f t="shared" si="108"/>
        <v>50.70000000000045</v>
      </c>
      <c r="G509">
        <f t="shared" si="96"/>
        <v>321.79873705179284</v>
      </c>
      <c r="H509">
        <f t="shared" si="104"/>
        <v>3.3693796243597012</v>
      </c>
      <c r="I509" s="4">
        <f t="shared" si="97"/>
        <v>9.0999999999999993E-6</v>
      </c>
      <c r="J509" s="5">
        <f t="shared" si="105"/>
        <v>7.2957446808510193E-7</v>
      </c>
      <c r="K509" s="5">
        <f t="shared" si="106"/>
        <v>9.024804289253154E-4</v>
      </c>
      <c r="L509" s="5">
        <f t="shared" si="100"/>
        <v>3.0789453978805103E-9</v>
      </c>
      <c r="M509" s="6">
        <f t="shared" si="98"/>
        <v>1.3969383929684592E-5</v>
      </c>
      <c r="N509">
        <f t="shared" si="99"/>
        <v>2.3499999999999999E-4</v>
      </c>
      <c r="O509">
        <f t="shared" si="107"/>
        <v>0.33693796243597013</v>
      </c>
      <c r="P509">
        <f t="shared" si="101"/>
        <v>2.9974068607775259</v>
      </c>
      <c r="Q509">
        <f t="shared" si="102"/>
        <v>0.12266444174434729</v>
      </c>
      <c r="R509">
        <f t="shared" si="103"/>
        <v>0.12266444174434718</v>
      </c>
    </row>
    <row r="510" spans="6:18">
      <c r="F510">
        <f t="shared" si="108"/>
        <v>50.800000000000452</v>
      </c>
      <c r="G510">
        <f t="shared" si="96"/>
        <v>321.79873705179284</v>
      </c>
      <c r="H510">
        <f t="shared" si="104"/>
        <v>3.3693796243597012</v>
      </c>
      <c r="I510" s="4">
        <f t="shared" si="97"/>
        <v>9.0999999999999993E-6</v>
      </c>
      <c r="J510" s="5">
        <f t="shared" si="105"/>
        <v>7.2957446808510193E-7</v>
      </c>
      <c r="K510" s="5">
        <f t="shared" si="106"/>
        <v>9.0339042892531541E-4</v>
      </c>
      <c r="L510" s="5">
        <f t="shared" si="100"/>
        <v>3.0882685910179672E-9</v>
      </c>
      <c r="M510" s="6">
        <f t="shared" si="98"/>
        <v>1.3997569689724514E-5</v>
      </c>
      <c r="N510">
        <f t="shared" si="99"/>
        <v>2.3499999999999999E-4</v>
      </c>
      <c r="O510">
        <f t="shared" si="107"/>
        <v>0.33693796243597013</v>
      </c>
      <c r="P510">
        <f t="shared" si="101"/>
        <v>2.9975601812224246</v>
      </c>
      <c r="Q510">
        <f t="shared" si="102"/>
        <v>0.12261388168021703</v>
      </c>
      <c r="R510">
        <f t="shared" si="103"/>
        <v>0.1226138816802169</v>
      </c>
    </row>
    <row r="511" spans="6:18">
      <c r="F511">
        <f t="shared" si="108"/>
        <v>50.900000000000453</v>
      </c>
      <c r="G511">
        <f t="shared" si="96"/>
        <v>321.79873705179284</v>
      </c>
      <c r="H511">
        <f t="shared" si="104"/>
        <v>3.3693796243597012</v>
      </c>
      <c r="I511" s="4">
        <f t="shared" si="97"/>
        <v>9.0999999999999993E-6</v>
      </c>
      <c r="J511" s="5">
        <f t="shared" si="105"/>
        <v>7.2957446808510193E-7</v>
      </c>
      <c r="K511" s="5">
        <f t="shared" si="106"/>
        <v>9.0430042892531543E-4</v>
      </c>
      <c r="L511" s="5">
        <f t="shared" si="100"/>
        <v>3.097610585899176E-9</v>
      </c>
      <c r="M511" s="6">
        <f t="shared" si="98"/>
        <v>1.4025783856049996E-5</v>
      </c>
      <c r="N511">
        <f t="shared" si="99"/>
        <v>2.3499999999999999E-4</v>
      </c>
      <c r="O511">
        <f t="shared" si="107"/>
        <v>0.33693796243597013</v>
      </c>
      <c r="P511">
        <f t="shared" si="101"/>
        <v>2.9977128838985245</v>
      </c>
      <c r="Q511">
        <f t="shared" si="102"/>
        <v>0.12256352533601508</v>
      </c>
      <c r="R511">
        <f t="shared" si="103"/>
        <v>0.12256352533601496</v>
      </c>
    </row>
    <row r="512" spans="6:18">
      <c r="F512">
        <f t="shared" si="108"/>
        <v>51.000000000000455</v>
      </c>
      <c r="G512">
        <f t="shared" si="96"/>
        <v>321.79873705179284</v>
      </c>
      <c r="H512">
        <f t="shared" si="104"/>
        <v>3.3693796243597012</v>
      </c>
      <c r="I512" s="4">
        <f t="shared" si="97"/>
        <v>9.0999999999999993E-6</v>
      </c>
      <c r="J512" s="5">
        <f t="shared" si="105"/>
        <v>7.2957446808510193E-7</v>
      </c>
      <c r="K512" s="5">
        <f t="shared" si="106"/>
        <v>9.0521042892531545E-4</v>
      </c>
      <c r="L512" s="5">
        <f t="shared" si="100"/>
        <v>3.1069714014634406E-9</v>
      </c>
      <c r="M512" s="6">
        <f t="shared" si="98"/>
        <v>1.4054026428661039E-5</v>
      </c>
      <c r="N512">
        <f t="shared" si="99"/>
        <v>2.3499999999999999E-4</v>
      </c>
      <c r="O512">
        <f t="shared" si="107"/>
        <v>0.33693796243597013</v>
      </c>
      <c r="P512">
        <f t="shared" si="101"/>
        <v>2.9978649719141388</v>
      </c>
      <c r="Q512">
        <f t="shared" si="102"/>
        <v>0.12251337168672186</v>
      </c>
      <c r="R512">
        <f t="shared" si="103"/>
        <v>0.12251337168672173</v>
      </c>
    </row>
    <row r="513" spans="6:18">
      <c r="F513">
        <f t="shared" si="108"/>
        <v>51.100000000000456</v>
      </c>
      <c r="G513">
        <f t="shared" si="96"/>
        <v>321.79873705179284</v>
      </c>
      <c r="H513">
        <f t="shared" si="104"/>
        <v>3.3693796243597012</v>
      </c>
      <c r="I513" s="4">
        <f t="shared" si="97"/>
        <v>9.0999999999999993E-6</v>
      </c>
      <c r="J513" s="5">
        <f t="shared" si="105"/>
        <v>7.2957446808510193E-7</v>
      </c>
      <c r="K513" s="5">
        <f t="shared" si="106"/>
        <v>9.0612042892531546E-4</v>
      </c>
      <c r="L513" s="5">
        <f t="shared" si="100"/>
        <v>3.1163510566500667E-9</v>
      </c>
      <c r="M513" s="6">
        <f t="shared" si="98"/>
        <v>1.408229740755764E-5</v>
      </c>
      <c r="N513">
        <f t="shared" si="99"/>
        <v>2.3499999999999999E-4</v>
      </c>
      <c r="O513">
        <f t="shared" si="107"/>
        <v>0.33693796243597013</v>
      </c>
      <c r="P513">
        <f t="shared" si="101"/>
        <v>2.9980164483588307</v>
      </c>
      <c r="Q513">
        <f t="shared" si="102"/>
        <v>0.1224634197135004</v>
      </c>
      <c r="R513">
        <f t="shared" si="103"/>
        <v>0.12246341971350028</v>
      </c>
    </row>
    <row r="514" spans="6:18">
      <c r="F514">
        <f t="shared" si="108"/>
        <v>51.200000000000458</v>
      </c>
      <c r="G514">
        <f t="shared" ref="G514:G577" si="109">Tc+R_*F514</f>
        <v>321.79873705179284</v>
      </c>
      <c r="H514">
        <f t="shared" si="104"/>
        <v>3.3693796243597012</v>
      </c>
      <c r="I514" s="4">
        <f t="shared" ref="I514:I577" si="110">we</f>
        <v>9.0999999999999993E-6</v>
      </c>
      <c r="J514" s="5">
        <f t="shared" si="105"/>
        <v>7.2957446808510193E-7</v>
      </c>
      <c r="K514" s="5">
        <f t="shared" si="106"/>
        <v>9.0703042892531548E-4</v>
      </c>
      <c r="L514" s="5">
        <f t="shared" si="100"/>
        <v>3.1257495703983584E-9</v>
      </c>
      <c r="M514" s="6">
        <f t="shared" ref="M514:M577" si="111">f2_*f3_/f1_/K514*L514</f>
        <v>1.4110596792739801E-5</v>
      </c>
      <c r="N514">
        <f t="shared" ref="N514:N577" si="112">del_dl</f>
        <v>2.3499999999999999E-4</v>
      </c>
      <c r="O514">
        <f t="shared" si="107"/>
        <v>0.33693796243597013</v>
      </c>
      <c r="P514">
        <f t="shared" si="101"/>
        <v>2.9981673163035474</v>
      </c>
      <c r="Q514">
        <f t="shared" si="102"/>
        <v>0.12241366840365295</v>
      </c>
      <c r="R514">
        <f t="shared" si="103"/>
        <v>0.12241366840365282</v>
      </c>
    </row>
    <row r="515" spans="6:18">
      <c r="F515">
        <f t="shared" si="108"/>
        <v>51.300000000000459</v>
      </c>
      <c r="G515">
        <f t="shared" si="109"/>
        <v>321.79873705179284</v>
      </c>
      <c r="H515">
        <f t="shared" si="104"/>
        <v>3.3693796243597012</v>
      </c>
      <c r="I515" s="4">
        <f t="shared" si="110"/>
        <v>9.0999999999999993E-6</v>
      </c>
      <c r="J515" s="5">
        <f t="shared" si="105"/>
        <v>7.2957446808510193E-7</v>
      </c>
      <c r="K515" s="5">
        <f t="shared" si="106"/>
        <v>9.079404289253155E-4</v>
      </c>
      <c r="L515" s="5">
        <f t="shared" ref="L515:L578" si="113">K515^3*4/3*PI()</f>
        <v>3.1351669616476219E-9</v>
      </c>
      <c r="M515" s="6">
        <f t="shared" si="111"/>
        <v>1.4138924584207524E-5</v>
      </c>
      <c r="N515">
        <f t="shared" si="112"/>
        <v>2.3499999999999999E-4</v>
      </c>
      <c r="O515">
        <f t="shared" si="107"/>
        <v>0.33693796243597013</v>
      </c>
      <c r="P515">
        <f t="shared" ref="P515:P578" si="114">R515*O515+(1-R515)*H515</f>
        <v>2.9983175788007501</v>
      </c>
      <c r="Q515">
        <f t="shared" ref="Q515:Q578" si="115">Q514+pl/ps*Dl/N514*((Tc-Tf)/ml-Co)/H514/(1-kpart)*M514*dt/L514-Q514*3/K514*we*dt</f>
        <v>0.12236411675057783</v>
      </c>
      <c r="R515">
        <f t="shared" ref="R515:R578" si="116">esidtGeral(R514,K514,MAX(I514,J514),pl,ps,kpart,H514,(H515-H514)/dt,M514,L514,Dl,N514,Co,dt)</f>
        <v>0.12236411675057771</v>
      </c>
    </row>
    <row r="516" spans="6:18">
      <c r="F516">
        <f t="shared" si="108"/>
        <v>51.40000000000046</v>
      </c>
      <c r="G516">
        <f t="shared" si="109"/>
        <v>321.79873705179284</v>
      </c>
      <c r="H516">
        <f t="shared" si="104"/>
        <v>3.3693796243597012</v>
      </c>
      <c r="I516" s="4">
        <f t="shared" si="110"/>
        <v>9.0999999999999993E-6</v>
      </c>
      <c r="J516" s="5">
        <f t="shared" si="105"/>
        <v>7.2957446808510193E-7</v>
      </c>
      <c r="K516" s="5">
        <f t="shared" si="106"/>
        <v>9.0885042892531551E-4</v>
      </c>
      <c r="L516" s="5">
        <f t="shared" si="113"/>
        <v>3.1446032493371619E-9</v>
      </c>
      <c r="M516" s="6">
        <f t="shared" si="111"/>
        <v>1.4167280781960809E-5</v>
      </c>
      <c r="N516">
        <f t="shared" si="112"/>
        <v>2.3499999999999999E-4</v>
      </c>
      <c r="O516">
        <f t="shared" si="107"/>
        <v>0.33693796243597013</v>
      </c>
      <c r="P516">
        <f t="shared" si="114"/>
        <v>2.9984672388845421</v>
      </c>
      <c r="Q516">
        <f t="shared" si="115"/>
        <v>0.12231476375372669</v>
      </c>
      <c r="R516">
        <f t="shared" si="116"/>
        <v>0.12231476375372655</v>
      </c>
    </row>
    <row r="517" spans="6:18">
      <c r="F517">
        <f t="shared" si="108"/>
        <v>51.500000000000462</v>
      </c>
      <c r="G517">
        <f t="shared" si="109"/>
        <v>321.79873705179284</v>
      </c>
      <c r="H517">
        <f t="shared" si="104"/>
        <v>3.3693796243597012</v>
      </c>
      <c r="I517" s="4">
        <f t="shared" si="110"/>
        <v>9.0999999999999993E-6</v>
      </c>
      <c r="J517" s="5">
        <f t="shared" si="105"/>
        <v>7.2957446808510193E-7</v>
      </c>
      <c r="K517" s="5">
        <f t="shared" si="106"/>
        <v>9.0976042892531553E-4</v>
      </c>
      <c r="L517" s="5">
        <f t="shared" si="113"/>
        <v>3.1540584524062817E-9</v>
      </c>
      <c r="M517" s="6">
        <f t="shared" si="111"/>
        <v>1.4195665385999649E-5</v>
      </c>
      <c r="N517">
        <f t="shared" si="112"/>
        <v>2.3499999999999999E-4</v>
      </c>
      <c r="O517">
        <f t="shared" si="107"/>
        <v>0.33693796243597013</v>
      </c>
      <c r="P517">
        <f t="shared" si="114"/>
        <v>2.9986162995708012</v>
      </c>
      <c r="Q517">
        <f t="shared" si="115"/>
        <v>0.12226560841856202</v>
      </c>
      <c r="R517">
        <f t="shared" si="116"/>
        <v>0.12226560841856186</v>
      </c>
    </row>
    <row r="518" spans="6:18">
      <c r="F518">
        <f t="shared" si="108"/>
        <v>51.600000000000463</v>
      </c>
      <c r="G518">
        <f t="shared" si="109"/>
        <v>321.79873705179284</v>
      </c>
      <c r="H518">
        <f t="shared" si="104"/>
        <v>3.3693796243597012</v>
      </c>
      <c r="I518" s="4">
        <f t="shared" si="110"/>
        <v>9.0999999999999993E-6</v>
      </c>
      <c r="J518" s="5">
        <f t="shared" si="105"/>
        <v>7.2957446808510193E-7</v>
      </c>
      <c r="K518" s="5">
        <f t="shared" si="106"/>
        <v>9.1067042892531555E-4</v>
      </c>
      <c r="L518" s="5">
        <f t="shared" si="113"/>
        <v>3.1635325897942879E-9</v>
      </c>
      <c r="M518" s="6">
        <f t="shared" si="111"/>
        <v>1.4224078396324051E-5</v>
      </c>
      <c r="N518">
        <f t="shared" si="112"/>
        <v>2.3499999999999999E-4</v>
      </c>
      <c r="O518">
        <f t="shared" si="107"/>
        <v>0.33693796243597013</v>
      </c>
      <c r="P518">
        <f t="shared" si="114"/>
        <v>2.9987647638573045</v>
      </c>
      <c r="Q518">
        <f t="shared" si="115"/>
        <v>0.12221664975651512</v>
      </c>
      <c r="R518">
        <f t="shared" si="116"/>
        <v>0.12221664975651497</v>
      </c>
    </row>
    <row r="519" spans="6:18">
      <c r="F519">
        <f t="shared" si="108"/>
        <v>51.700000000000465</v>
      </c>
      <c r="G519">
        <f t="shared" si="109"/>
        <v>321.79873705179284</v>
      </c>
      <c r="H519">
        <f t="shared" si="104"/>
        <v>3.3693796243597012</v>
      </c>
      <c r="I519" s="4">
        <f t="shared" si="110"/>
        <v>9.0999999999999993E-6</v>
      </c>
      <c r="J519" s="5">
        <f t="shared" si="105"/>
        <v>7.2957446808510193E-7</v>
      </c>
      <c r="K519" s="5">
        <f t="shared" si="106"/>
        <v>9.1158042892531556E-4</v>
      </c>
      <c r="L519" s="5">
        <f t="shared" si="113"/>
        <v>3.1730256804404848E-9</v>
      </c>
      <c r="M519" s="6">
        <f t="shared" si="111"/>
        <v>1.4252519812934011E-5</v>
      </c>
      <c r="N519">
        <f t="shared" si="112"/>
        <v>2.3499999999999999E-4</v>
      </c>
      <c r="O519">
        <f t="shared" si="107"/>
        <v>0.33693796243597013</v>
      </c>
      <c r="P519">
        <f t="shared" si="114"/>
        <v>2.9989126347238546</v>
      </c>
      <c r="Q519">
        <f t="shared" si="115"/>
        <v>0.12216788678494439</v>
      </c>
      <c r="R519">
        <f t="shared" si="116"/>
        <v>0.12216788678494424</v>
      </c>
    </row>
    <row r="520" spans="6:18">
      <c r="F520">
        <f t="shared" si="108"/>
        <v>51.800000000000466</v>
      </c>
      <c r="G520">
        <f t="shared" si="109"/>
        <v>321.79873705179284</v>
      </c>
      <c r="H520">
        <f t="shared" si="104"/>
        <v>3.3693796243597012</v>
      </c>
      <c r="I520" s="4">
        <f t="shared" si="110"/>
        <v>9.0999999999999993E-6</v>
      </c>
      <c r="J520" s="5">
        <f t="shared" si="105"/>
        <v>7.2957446808510193E-7</v>
      </c>
      <c r="K520" s="5">
        <f t="shared" si="106"/>
        <v>9.1249042892531558E-4</v>
      </c>
      <c r="L520" s="5">
        <f t="shared" si="113"/>
        <v>3.1825377432841778E-9</v>
      </c>
      <c r="M520" s="6">
        <f t="shared" si="111"/>
        <v>1.4280989635829537E-5</v>
      </c>
      <c r="N520">
        <f t="shared" si="112"/>
        <v>2.3499999999999999E-4</v>
      </c>
      <c r="O520">
        <f t="shared" si="107"/>
        <v>0.33693796243597013</v>
      </c>
      <c r="P520">
        <f t="shared" si="114"/>
        <v>2.999059915132408</v>
      </c>
      <c r="Q520">
        <f t="shared" si="115"/>
        <v>0.12211931852709379</v>
      </c>
      <c r="R520">
        <f t="shared" si="116"/>
        <v>0.12211931852709364</v>
      </c>
    </row>
    <row r="521" spans="6:18">
      <c r="F521">
        <f t="shared" si="108"/>
        <v>51.900000000000468</v>
      </c>
      <c r="G521">
        <f t="shared" si="109"/>
        <v>321.79873705179284</v>
      </c>
      <c r="H521">
        <f t="shared" si="104"/>
        <v>3.3693796243597012</v>
      </c>
      <c r="I521" s="4">
        <f t="shared" si="110"/>
        <v>9.0999999999999993E-6</v>
      </c>
      <c r="J521" s="5">
        <f t="shared" si="105"/>
        <v>7.2957446808510193E-7</v>
      </c>
      <c r="K521" s="5">
        <f t="shared" si="106"/>
        <v>9.134004289253156E-4</v>
      </c>
      <c r="L521" s="5">
        <f t="shared" si="113"/>
        <v>3.1920687972646714E-9</v>
      </c>
      <c r="M521" s="6">
        <f t="shared" si="111"/>
        <v>1.430948786501062E-5</v>
      </c>
      <c r="N521">
        <f t="shared" si="112"/>
        <v>2.3499999999999999E-4</v>
      </c>
      <c r="O521">
        <f t="shared" si="107"/>
        <v>0.33693796243597013</v>
      </c>
      <c r="P521">
        <f t="shared" si="114"/>
        <v>2.9992066080271966</v>
      </c>
      <c r="Q521">
        <f t="shared" si="115"/>
        <v>0.12207094401205185</v>
      </c>
      <c r="R521">
        <f t="shared" si="116"/>
        <v>0.12207094401205169</v>
      </c>
    </row>
    <row r="522" spans="6:18">
      <c r="F522">
        <f t="shared" si="108"/>
        <v>52.000000000000469</v>
      </c>
      <c r="G522">
        <f t="shared" si="109"/>
        <v>321.79873705179284</v>
      </c>
      <c r="H522">
        <f t="shared" si="104"/>
        <v>3.3693796243597012</v>
      </c>
      <c r="I522" s="4">
        <f t="shared" si="110"/>
        <v>9.0999999999999993E-6</v>
      </c>
      <c r="J522" s="5">
        <f t="shared" si="105"/>
        <v>7.2957446808510193E-7</v>
      </c>
      <c r="K522" s="5">
        <f t="shared" si="106"/>
        <v>9.1431042892531561E-4</v>
      </c>
      <c r="L522" s="5">
        <f t="shared" si="113"/>
        <v>3.2016188613212699E-9</v>
      </c>
      <c r="M522" s="6">
        <f t="shared" si="111"/>
        <v>1.4338014500477256E-5</v>
      </c>
      <c r="N522">
        <f t="shared" si="112"/>
        <v>2.3499999999999999E-4</v>
      </c>
      <c r="O522">
        <f t="shared" si="107"/>
        <v>0.33693796243597013</v>
      </c>
      <c r="P522">
        <f t="shared" si="114"/>
        <v>2.9993527163348528</v>
      </c>
      <c r="Q522">
        <f t="shared" si="115"/>
        <v>0.12202276227471087</v>
      </c>
      <c r="R522">
        <f t="shared" si="116"/>
        <v>0.12202276227471072</v>
      </c>
    </row>
    <row r="523" spans="6:18">
      <c r="F523">
        <f t="shared" si="108"/>
        <v>52.10000000000047</v>
      </c>
      <c r="G523">
        <f t="shared" si="109"/>
        <v>321.79873705179284</v>
      </c>
      <c r="H523">
        <f t="shared" si="104"/>
        <v>3.3693796243597012</v>
      </c>
      <c r="I523" s="4">
        <f t="shared" si="110"/>
        <v>9.0999999999999993E-6</v>
      </c>
      <c r="J523" s="5">
        <f t="shared" si="105"/>
        <v>7.2957446808510193E-7</v>
      </c>
      <c r="K523" s="5">
        <f t="shared" si="106"/>
        <v>9.1522042892531563E-4</v>
      </c>
      <c r="L523" s="5">
        <f t="shared" si="113"/>
        <v>3.2111879543932808E-9</v>
      </c>
      <c r="M523" s="6">
        <f t="shared" si="111"/>
        <v>1.4366569542229465E-5</v>
      </c>
      <c r="N523">
        <f t="shared" si="112"/>
        <v>2.3499999999999999E-4</v>
      </c>
      <c r="O523">
        <f t="shared" si="107"/>
        <v>0.33693796243597013</v>
      </c>
      <c r="P523">
        <f t="shared" si="114"/>
        <v>2.9994982429645334</v>
      </c>
      <c r="Q523">
        <f t="shared" si="115"/>
        <v>0.12197477235572653</v>
      </c>
      <c r="R523">
        <f t="shared" si="116"/>
        <v>0.12197477235572637</v>
      </c>
    </row>
    <row r="524" spans="6:18">
      <c r="F524">
        <f t="shared" si="108"/>
        <v>52.200000000000472</v>
      </c>
      <c r="G524">
        <f t="shared" si="109"/>
        <v>321.79873705179284</v>
      </c>
      <c r="H524">
        <f t="shared" si="104"/>
        <v>3.3693796243597012</v>
      </c>
      <c r="I524" s="4">
        <f t="shared" si="110"/>
        <v>9.0999999999999993E-6</v>
      </c>
      <c r="J524" s="5">
        <f t="shared" si="105"/>
        <v>7.2957446808510193E-7</v>
      </c>
      <c r="K524" s="5">
        <f t="shared" si="106"/>
        <v>9.1613042892531565E-4</v>
      </c>
      <c r="L524" s="5">
        <f t="shared" si="113"/>
        <v>3.2207760954200061E-9</v>
      </c>
      <c r="M524" s="6">
        <f t="shared" si="111"/>
        <v>1.4395152990267224E-5</v>
      </c>
      <c r="N524">
        <f t="shared" si="112"/>
        <v>2.3499999999999999E-4</v>
      </c>
      <c r="O524">
        <f t="shared" si="107"/>
        <v>0.33693796243597013</v>
      </c>
      <c r="P524">
        <f t="shared" si="114"/>
        <v>2.9996431908080385</v>
      </c>
      <c r="Q524">
        <f t="shared" si="115"/>
        <v>0.12192697330147768</v>
      </c>
      <c r="R524">
        <f t="shared" si="116"/>
        <v>0.12192697330147755</v>
      </c>
    </row>
    <row r="525" spans="6:18">
      <c r="F525">
        <f t="shared" si="108"/>
        <v>52.300000000000473</v>
      </c>
      <c r="G525">
        <f t="shared" si="109"/>
        <v>321.79873705179284</v>
      </c>
      <c r="H525">
        <f t="shared" si="104"/>
        <v>3.3693796243597012</v>
      </c>
      <c r="I525" s="4">
        <f t="shared" si="110"/>
        <v>9.0999999999999993E-6</v>
      </c>
      <c r="J525" s="5">
        <f t="shared" si="105"/>
        <v>7.2957446808510193E-7</v>
      </c>
      <c r="K525" s="5">
        <f t="shared" si="106"/>
        <v>9.1704042892531566E-4</v>
      </c>
      <c r="L525" s="5">
        <f t="shared" si="113"/>
        <v>3.2303833033407517E-9</v>
      </c>
      <c r="M525" s="6">
        <f t="shared" si="111"/>
        <v>1.4423764844590545E-5</v>
      </c>
      <c r="N525">
        <f t="shared" si="112"/>
        <v>2.3499999999999999E-4</v>
      </c>
      <c r="O525">
        <f t="shared" si="107"/>
        <v>0.33693796243597013</v>
      </c>
      <c r="P525">
        <f t="shared" si="114"/>
        <v>2.9997875627399329</v>
      </c>
      <c r="Q525">
        <f t="shared" si="115"/>
        <v>0.12187936416402669</v>
      </c>
      <c r="R525">
        <f t="shared" si="116"/>
        <v>0.12187936416402655</v>
      </c>
    </row>
    <row r="526" spans="6:18">
      <c r="F526">
        <f t="shared" si="108"/>
        <v>52.400000000000475</v>
      </c>
      <c r="G526">
        <f t="shared" si="109"/>
        <v>321.79873705179284</v>
      </c>
      <c r="H526">
        <f t="shared" si="104"/>
        <v>3.3693796243597012</v>
      </c>
      <c r="I526" s="4">
        <f t="shared" si="110"/>
        <v>9.0999999999999993E-6</v>
      </c>
      <c r="J526" s="5">
        <f t="shared" si="105"/>
        <v>7.2957446808510193E-7</v>
      </c>
      <c r="K526" s="5">
        <f t="shared" si="106"/>
        <v>9.1795042892531568E-4</v>
      </c>
      <c r="L526" s="5">
        <f t="shared" si="113"/>
        <v>3.2400095970948231E-9</v>
      </c>
      <c r="M526" s="6">
        <f t="shared" si="111"/>
        <v>1.445240510519943E-5</v>
      </c>
      <c r="N526">
        <f t="shared" si="112"/>
        <v>2.3499999999999999E-4</v>
      </c>
      <c r="O526">
        <f t="shared" si="107"/>
        <v>0.33693796243597013</v>
      </c>
      <c r="P526">
        <f t="shared" si="114"/>
        <v>2.9999313616176684</v>
      </c>
      <c r="Q526">
        <f t="shared" si="115"/>
        <v>0.12183194400107981</v>
      </c>
      <c r="R526">
        <f t="shared" si="116"/>
        <v>0.12183194400107968</v>
      </c>
    </row>
    <row r="527" spans="6:18">
      <c r="F527">
        <f t="shared" si="108"/>
        <v>52.500000000000476</v>
      </c>
      <c r="G527">
        <f t="shared" si="109"/>
        <v>321.79873705179284</v>
      </c>
      <c r="H527">
        <f t="shared" si="104"/>
        <v>3.3693796243597012</v>
      </c>
      <c r="I527" s="4">
        <f t="shared" si="110"/>
        <v>9.0999999999999993E-6</v>
      </c>
      <c r="J527" s="5">
        <f t="shared" si="105"/>
        <v>7.2957446808510193E-7</v>
      </c>
      <c r="K527" s="5">
        <f t="shared" si="106"/>
        <v>9.188604289253157E-4</v>
      </c>
      <c r="L527" s="5">
        <f t="shared" si="113"/>
        <v>3.2496549956215256E-9</v>
      </c>
      <c r="M527" s="6">
        <f t="shared" si="111"/>
        <v>1.4481073772093874E-5</v>
      </c>
      <c r="N527">
        <f t="shared" si="112"/>
        <v>2.3499999999999999E-4</v>
      </c>
      <c r="O527">
        <f t="shared" si="107"/>
        <v>0.33693796243597013</v>
      </c>
      <c r="P527">
        <f t="shared" si="114"/>
        <v>3.0000745902816983</v>
      </c>
      <c r="Q527">
        <f t="shared" si="115"/>
        <v>0.12178471187594817</v>
      </c>
      <c r="R527">
        <f t="shared" si="116"/>
        <v>0.12178471187594803</v>
      </c>
    </row>
    <row r="528" spans="6:18">
      <c r="F528">
        <f t="shared" si="108"/>
        <v>52.600000000000477</v>
      </c>
      <c r="G528">
        <f t="shared" si="109"/>
        <v>321.79873705179284</v>
      </c>
      <c r="H528">
        <f t="shared" si="104"/>
        <v>3.3693796243597012</v>
      </c>
      <c r="I528" s="4">
        <f t="shared" si="110"/>
        <v>9.0999999999999993E-6</v>
      </c>
      <c r="J528" s="5">
        <f t="shared" si="105"/>
        <v>7.2957446808510193E-7</v>
      </c>
      <c r="K528" s="5">
        <f t="shared" si="106"/>
        <v>9.1977042892531571E-4</v>
      </c>
      <c r="L528" s="5">
        <f t="shared" si="113"/>
        <v>3.2593195178601621E-9</v>
      </c>
      <c r="M528" s="6">
        <f t="shared" si="111"/>
        <v>1.4509770845273876E-5</v>
      </c>
      <c r="N528">
        <f t="shared" si="112"/>
        <v>2.3499999999999999E-4</v>
      </c>
      <c r="O528">
        <f t="shared" si="107"/>
        <v>0.33693796243597013</v>
      </c>
      <c r="P528">
        <f t="shared" si="114"/>
        <v>3.0002172515556</v>
      </c>
      <c r="Q528">
        <f t="shared" si="115"/>
        <v>0.12173766685750874</v>
      </c>
      <c r="R528">
        <f t="shared" si="116"/>
        <v>0.1217376668575086</v>
      </c>
    </row>
    <row r="529" spans="6:18">
      <c r="F529">
        <f t="shared" si="108"/>
        <v>52.700000000000479</v>
      </c>
      <c r="G529">
        <f t="shared" si="109"/>
        <v>321.79873705179284</v>
      </c>
      <c r="H529">
        <f t="shared" si="104"/>
        <v>3.3693796243597012</v>
      </c>
      <c r="I529" s="4">
        <f t="shared" si="110"/>
        <v>9.0999999999999993E-6</v>
      </c>
      <c r="J529" s="5">
        <f t="shared" si="105"/>
        <v>7.2957446808510193E-7</v>
      </c>
      <c r="K529" s="5">
        <f t="shared" si="106"/>
        <v>9.2068042892531573E-4</v>
      </c>
      <c r="L529" s="5">
        <f t="shared" si="113"/>
        <v>3.2690031827500392E-9</v>
      </c>
      <c r="M529" s="6">
        <f t="shared" si="111"/>
        <v>1.4538496324739434E-5</v>
      </c>
      <c r="N529">
        <f t="shared" si="112"/>
        <v>2.3499999999999999E-4</v>
      </c>
      <c r="O529">
        <f t="shared" si="107"/>
        <v>0.33693796243597013</v>
      </c>
      <c r="P529">
        <f t="shared" si="114"/>
        <v>3.0003593482461874</v>
      </c>
      <c r="Q529">
        <f t="shared" si="115"/>
        <v>0.12169080802016595</v>
      </c>
      <c r="R529">
        <f t="shared" si="116"/>
        <v>0.12169080802016582</v>
      </c>
    </row>
    <row r="530" spans="6:18">
      <c r="F530">
        <f t="shared" si="108"/>
        <v>52.80000000000048</v>
      </c>
      <c r="G530">
        <f t="shared" si="109"/>
        <v>321.79873705179284</v>
      </c>
      <c r="H530">
        <f t="shared" si="104"/>
        <v>3.3693796243597012</v>
      </c>
      <c r="I530" s="4">
        <f t="shared" si="110"/>
        <v>9.0999999999999993E-6</v>
      </c>
      <c r="J530" s="5">
        <f t="shared" si="105"/>
        <v>7.2957446808510193E-7</v>
      </c>
      <c r="K530" s="5">
        <f t="shared" si="106"/>
        <v>9.2159042892531575E-4</v>
      </c>
      <c r="L530" s="5">
        <f t="shared" si="113"/>
        <v>3.2787060092304618E-9</v>
      </c>
      <c r="M530" s="6">
        <f t="shared" si="111"/>
        <v>1.4567250210490557E-5</v>
      </c>
      <c r="N530">
        <f t="shared" si="112"/>
        <v>2.3499999999999999E-4</v>
      </c>
      <c r="O530">
        <f t="shared" si="107"/>
        <v>0.33693796243597013</v>
      </c>
      <c r="P530">
        <f t="shared" si="114"/>
        <v>3.0005008831436299</v>
      </c>
      <c r="Q530">
        <f t="shared" si="115"/>
        <v>0.12164413444381338</v>
      </c>
      <c r="R530">
        <f t="shared" si="116"/>
        <v>0.12164413444381325</v>
      </c>
    </row>
    <row r="531" spans="6:18">
      <c r="F531">
        <f t="shared" si="108"/>
        <v>52.900000000000482</v>
      </c>
      <c r="G531">
        <f t="shared" si="109"/>
        <v>321.79873705179284</v>
      </c>
      <c r="H531">
        <f t="shared" ref="H531:H594" si="117">(G531-Tf)/ml</f>
        <v>3.3693796243597012</v>
      </c>
      <c r="I531" s="4">
        <f t="shared" si="110"/>
        <v>9.0999999999999993E-6</v>
      </c>
      <c r="J531" s="5">
        <f t="shared" ref="J531:J594" si="118">Glob(H531,N531,Dl,Co,kpart)</f>
        <v>7.2957446808510193E-7</v>
      </c>
      <c r="K531" s="5">
        <f t="shared" ref="K531:K594" si="119">I530*dt+K530</f>
        <v>9.2250042892531576E-4</v>
      </c>
      <c r="L531" s="5">
        <f t="shared" si="113"/>
        <v>3.2884280162407353E-9</v>
      </c>
      <c r="M531" s="6">
        <f t="shared" si="111"/>
        <v>1.4596032502527246E-5</v>
      </c>
      <c r="N531">
        <f t="shared" si="112"/>
        <v>2.3499999999999999E-4</v>
      </c>
      <c r="O531">
        <f t="shared" ref="O531:O594" si="120">O530+(kpart*H530-O530)/L530/R530*(L530*(R531-R530)+R530*MAX(I530,J530)*M530*dt)</f>
        <v>0.33693796243597013</v>
      </c>
      <c r="P531">
        <f t="shared" si="114"/>
        <v>3.0006418590215662</v>
      </c>
      <c r="Q531">
        <f t="shared" si="115"/>
        <v>0.12159764521379578</v>
      </c>
      <c r="R531">
        <f t="shared" si="116"/>
        <v>0.12159764521379565</v>
      </c>
    </row>
    <row r="532" spans="6:18">
      <c r="F532">
        <f t="shared" si="108"/>
        <v>53.000000000000483</v>
      </c>
      <c r="G532">
        <f t="shared" si="109"/>
        <v>321.79873705179284</v>
      </c>
      <c r="H532">
        <f t="shared" si="117"/>
        <v>3.3693796243597012</v>
      </c>
      <c r="I532" s="4">
        <f t="shared" si="110"/>
        <v>9.0999999999999993E-6</v>
      </c>
      <c r="J532" s="5">
        <f t="shared" si="118"/>
        <v>7.2957446808510193E-7</v>
      </c>
      <c r="K532" s="5">
        <f t="shared" si="119"/>
        <v>9.2341042892531578E-4</v>
      </c>
      <c r="L532" s="5">
        <f t="shared" si="113"/>
        <v>3.2981692227201626E-9</v>
      </c>
      <c r="M532" s="6">
        <f t="shared" si="111"/>
        <v>1.4624843200849484E-5</v>
      </c>
      <c r="N532">
        <f t="shared" si="112"/>
        <v>2.3499999999999999E-4</v>
      </c>
      <c r="O532">
        <f t="shared" si="120"/>
        <v>0.33693796243597013</v>
      </c>
      <c r="P532">
        <f t="shared" si="114"/>
        <v>3.0007822786372187</v>
      </c>
      <c r="Q532">
        <f t="shared" si="115"/>
        <v>0.1215513394208715</v>
      </c>
      <c r="R532">
        <f t="shared" si="116"/>
        <v>0.12155133942087137</v>
      </c>
    </row>
    <row r="533" spans="6:18">
      <c r="F533">
        <f t="shared" si="108"/>
        <v>53.100000000000485</v>
      </c>
      <c r="G533">
        <f t="shared" si="109"/>
        <v>321.79873705179284</v>
      </c>
      <c r="H533">
        <f t="shared" si="117"/>
        <v>3.3693796243597012</v>
      </c>
      <c r="I533" s="4">
        <f t="shared" si="110"/>
        <v>9.0999999999999993E-6</v>
      </c>
      <c r="J533" s="5">
        <f t="shared" si="118"/>
        <v>7.2957446808510193E-7</v>
      </c>
      <c r="K533" s="5">
        <f t="shared" si="119"/>
        <v>9.243204289253158E-4</v>
      </c>
      <c r="L533" s="5">
        <f t="shared" si="113"/>
        <v>3.3079296476080502E-9</v>
      </c>
      <c r="M533" s="6">
        <f t="shared" si="111"/>
        <v>1.4653682305457286E-5</v>
      </c>
      <c r="N533">
        <f t="shared" si="112"/>
        <v>2.3499999999999999E-4</v>
      </c>
      <c r="O533">
        <f t="shared" si="120"/>
        <v>0.33693796243597013</v>
      </c>
      <c r="P533">
        <f t="shared" si="114"/>
        <v>3.000922144731506</v>
      </c>
      <c r="Q533">
        <f t="shared" si="115"/>
        <v>0.1215052161611751</v>
      </c>
      <c r="R533">
        <f t="shared" si="116"/>
        <v>0.12150521616117498</v>
      </c>
    </row>
    <row r="534" spans="6:18">
      <c r="F534">
        <f t="shared" si="108"/>
        <v>53.200000000000486</v>
      </c>
      <c r="G534">
        <f t="shared" si="109"/>
        <v>321.79873705179284</v>
      </c>
      <c r="H534">
        <f t="shared" si="117"/>
        <v>3.3693796243597012</v>
      </c>
      <c r="I534" s="4">
        <f t="shared" si="110"/>
        <v>9.0999999999999993E-6</v>
      </c>
      <c r="J534" s="5">
        <f t="shared" si="118"/>
        <v>7.2957446808510193E-7</v>
      </c>
      <c r="K534" s="5">
        <f t="shared" si="119"/>
        <v>9.2523042892531581E-4</v>
      </c>
      <c r="L534" s="5">
        <f t="shared" si="113"/>
        <v>3.3177093098437035E-9</v>
      </c>
      <c r="M534" s="6">
        <f t="shared" si="111"/>
        <v>1.4682549816350652E-5</v>
      </c>
      <c r="N534">
        <f t="shared" si="112"/>
        <v>2.3499999999999999E-4</v>
      </c>
      <c r="O534">
        <f t="shared" si="120"/>
        <v>0.33693796243597013</v>
      </c>
      <c r="P534">
        <f t="shared" si="114"/>
        <v>3.0010614600291561</v>
      </c>
      <c r="Q534">
        <f t="shared" si="115"/>
        <v>0.1214592745361803</v>
      </c>
      <c r="R534">
        <f t="shared" si="116"/>
        <v>0.12145927453618018</v>
      </c>
    </row>
    <row r="535" spans="6:18">
      <c r="F535">
        <f t="shared" si="108"/>
        <v>53.300000000000487</v>
      </c>
      <c r="G535">
        <f t="shared" si="109"/>
        <v>321.79873705179284</v>
      </c>
      <c r="H535">
        <f t="shared" si="117"/>
        <v>3.3693796243597012</v>
      </c>
      <c r="I535" s="4">
        <f t="shared" si="110"/>
        <v>9.0999999999999993E-6</v>
      </c>
      <c r="J535" s="5">
        <f t="shared" si="118"/>
        <v>7.2957446808510193E-7</v>
      </c>
      <c r="K535" s="5">
        <f t="shared" si="119"/>
        <v>9.2614042892531583E-4</v>
      </c>
      <c r="L535" s="5">
        <f t="shared" si="113"/>
        <v>3.3275082283664258E-9</v>
      </c>
      <c r="M535" s="6">
        <f t="shared" si="111"/>
        <v>1.4711445733529574E-5</v>
      </c>
      <c r="N535">
        <f t="shared" si="112"/>
        <v>2.3499999999999999E-4</v>
      </c>
      <c r="O535">
        <f t="shared" si="120"/>
        <v>0.33693796243597013</v>
      </c>
      <c r="P535">
        <f t="shared" si="114"/>
        <v>3.0012002272388201</v>
      </c>
      <c r="Q535">
        <f t="shared" si="115"/>
        <v>0.12141351365266324</v>
      </c>
      <c r="R535">
        <f t="shared" si="116"/>
        <v>0.12141351365266312</v>
      </c>
    </row>
    <row r="536" spans="6:18">
      <c r="F536">
        <f t="shared" si="108"/>
        <v>53.400000000000489</v>
      </c>
      <c r="G536">
        <f t="shared" si="109"/>
        <v>321.79873705179284</v>
      </c>
      <c r="H536">
        <f t="shared" si="117"/>
        <v>3.3693796243597012</v>
      </c>
      <c r="I536" s="4">
        <f t="shared" si="110"/>
        <v>9.0999999999999993E-6</v>
      </c>
      <c r="J536" s="5">
        <f t="shared" si="118"/>
        <v>7.2957446808510193E-7</v>
      </c>
      <c r="K536" s="5">
        <f t="shared" si="119"/>
        <v>9.2705042892531585E-4</v>
      </c>
      <c r="L536" s="5">
        <f t="shared" si="113"/>
        <v>3.3373264221155234E-9</v>
      </c>
      <c r="M536" s="6">
        <f t="shared" si="111"/>
        <v>1.4740370056994055E-5</v>
      </c>
      <c r="N536">
        <f t="shared" si="112"/>
        <v>2.3499999999999999E-4</v>
      </c>
      <c r="O536">
        <f t="shared" si="120"/>
        <v>0.33693796243597013</v>
      </c>
      <c r="P536">
        <f t="shared" si="114"/>
        <v>3.0013384490531769</v>
      </c>
      <c r="Q536">
        <f t="shared" si="115"/>
        <v>0.12136793262266603</v>
      </c>
      <c r="R536">
        <f t="shared" si="116"/>
        <v>0.1213679326226659</v>
      </c>
    </row>
    <row r="537" spans="6:18">
      <c r="F537">
        <f t="shared" si="108"/>
        <v>53.50000000000049</v>
      </c>
      <c r="G537">
        <f t="shared" si="109"/>
        <v>321.79873705179284</v>
      </c>
      <c r="H537">
        <f t="shared" si="117"/>
        <v>3.3693796243597012</v>
      </c>
      <c r="I537" s="4">
        <f t="shared" si="110"/>
        <v>9.0999999999999993E-6</v>
      </c>
      <c r="J537" s="5">
        <f t="shared" si="118"/>
        <v>7.2957446808510193E-7</v>
      </c>
      <c r="K537" s="5">
        <f t="shared" si="119"/>
        <v>9.2796042892531586E-4</v>
      </c>
      <c r="L537" s="5">
        <f t="shared" si="113"/>
        <v>3.347163910030301E-9</v>
      </c>
      <c r="M537" s="6">
        <f t="shared" si="111"/>
        <v>1.4769322786744099E-5</v>
      </c>
      <c r="N537">
        <f t="shared" si="112"/>
        <v>2.3499999999999999E-4</v>
      </c>
      <c r="O537">
        <f t="shared" si="120"/>
        <v>0.33693796243597013</v>
      </c>
      <c r="P537">
        <f t="shared" si="114"/>
        <v>3.001476128149049</v>
      </c>
      <c r="Q537">
        <f t="shared" si="115"/>
        <v>0.12132253056346048</v>
      </c>
      <c r="R537">
        <f t="shared" si="116"/>
        <v>0.12132253056346036</v>
      </c>
    </row>
    <row r="538" spans="6:18">
      <c r="F538">
        <f t="shared" si="108"/>
        <v>53.600000000000492</v>
      </c>
      <c r="G538">
        <f t="shared" si="109"/>
        <v>321.79873705179284</v>
      </c>
      <c r="H538">
        <f t="shared" si="117"/>
        <v>3.3693796243597012</v>
      </c>
      <c r="I538" s="4">
        <f t="shared" si="110"/>
        <v>9.0999999999999993E-6</v>
      </c>
      <c r="J538" s="5">
        <f t="shared" si="118"/>
        <v>7.2957446808510193E-7</v>
      </c>
      <c r="K538" s="5">
        <f t="shared" si="119"/>
        <v>9.2887042892531588E-4</v>
      </c>
      <c r="L538" s="5">
        <f t="shared" si="113"/>
        <v>3.3570207110500625E-9</v>
      </c>
      <c r="M538" s="6">
        <f t="shared" si="111"/>
        <v>1.4798303922779699E-5</v>
      </c>
      <c r="N538">
        <f t="shared" si="112"/>
        <v>2.3499999999999999E-4</v>
      </c>
      <c r="O538">
        <f t="shared" si="120"/>
        <v>0.33693796243597013</v>
      </c>
      <c r="P538">
        <f t="shared" si="114"/>
        <v>3.0016132671875071</v>
      </c>
      <c r="Q538">
        <f t="shared" si="115"/>
        <v>0.12127730659751233</v>
      </c>
      <c r="R538">
        <f t="shared" si="116"/>
        <v>0.12127730659751221</v>
      </c>
    </row>
    <row r="539" spans="6:18">
      <c r="F539">
        <f t="shared" si="108"/>
        <v>53.700000000000493</v>
      </c>
      <c r="G539">
        <f t="shared" si="109"/>
        <v>321.79873705179284</v>
      </c>
      <c r="H539">
        <f t="shared" si="117"/>
        <v>3.3693796243597012</v>
      </c>
      <c r="I539" s="4">
        <f t="shared" si="110"/>
        <v>9.0999999999999993E-6</v>
      </c>
      <c r="J539" s="5">
        <f t="shared" si="118"/>
        <v>7.2957446808510193E-7</v>
      </c>
      <c r="K539" s="5">
        <f t="shared" si="119"/>
        <v>9.297804289253159E-4</v>
      </c>
      <c r="L539" s="5">
        <f t="shared" si="113"/>
        <v>3.3668968441141147E-9</v>
      </c>
      <c r="M539" s="6">
        <f t="shared" si="111"/>
        <v>1.4827313465100865E-5</v>
      </c>
      <c r="N539">
        <f t="shared" si="112"/>
        <v>2.3499999999999999E-4</v>
      </c>
      <c r="O539">
        <f t="shared" si="120"/>
        <v>0.33693796243597013</v>
      </c>
      <c r="P539">
        <f t="shared" si="114"/>
        <v>3.0017498688139819</v>
      </c>
      <c r="Q539">
        <f t="shared" si="115"/>
        <v>0.1212322598524455</v>
      </c>
      <c r="R539">
        <f t="shared" si="116"/>
        <v>0.12123225985244537</v>
      </c>
    </row>
    <row r="540" spans="6:18">
      <c r="F540">
        <f t="shared" ref="F540:F603" si="121">F539+dt</f>
        <v>53.800000000000495</v>
      </c>
      <c r="G540">
        <f t="shared" si="109"/>
        <v>321.79873705179284</v>
      </c>
      <c r="H540">
        <f t="shared" si="117"/>
        <v>3.3693796243597012</v>
      </c>
      <c r="I540" s="4">
        <f t="shared" si="110"/>
        <v>9.0999999999999993E-6</v>
      </c>
      <c r="J540" s="5">
        <f t="shared" si="118"/>
        <v>7.2957446808510193E-7</v>
      </c>
      <c r="K540" s="5">
        <f t="shared" si="119"/>
        <v>9.3069042892531591E-4</v>
      </c>
      <c r="L540" s="5">
        <f t="shared" si="113"/>
        <v>3.3767923281617612E-9</v>
      </c>
      <c r="M540" s="6">
        <f t="shared" si="111"/>
        <v>1.4856351413707588E-5</v>
      </c>
      <c r="N540">
        <f t="shared" si="112"/>
        <v>2.3499999999999999E-4</v>
      </c>
      <c r="O540">
        <f t="shared" si="120"/>
        <v>0.33693796243597013</v>
      </c>
      <c r="P540">
        <f t="shared" si="114"/>
        <v>3.0018859356583674</v>
      </c>
      <c r="Q540">
        <f t="shared" si="115"/>
        <v>0.12118738946100684</v>
      </c>
      <c r="R540">
        <f t="shared" si="116"/>
        <v>0.12118738946100671</v>
      </c>
    </row>
    <row r="541" spans="6:18">
      <c r="F541">
        <f t="shared" si="121"/>
        <v>53.900000000000496</v>
      </c>
      <c r="G541">
        <f t="shared" si="109"/>
        <v>321.79873705179284</v>
      </c>
      <c r="H541">
        <f t="shared" si="117"/>
        <v>3.3693796243597012</v>
      </c>
      <c r="I541" s="4">
        <f t="shared" si="110"/>
        <v>9.0999999999999993E-6</v>
      </c>
      <c r="J541" s="5">
        <f t="shared" si="118"/>
        <v>7.2957446808510193E-7</v>
      </c>
      <c r="K541" s="5">
        <f t="shared" si="119"/>
        <v>9.3160042892531593E-4</v>
      </c>
      <c r="L541" s="5">
        <f t="shared" si="113"/>
        <v>3.386707182132307E-9</v>
      </c>
      <c r="M541" s="6">
        <f t="shared" si="111"/>
        <v>1.4885417768599873E-5</v>
      </c>
      <c r="N541">
        <f t="shared" si="112"/>
        <v>2.3499999999999999E-4</v>
      </c>
      <c r="O541">
        <f t="shared" si="120"/>
        <v>0.33693796243597013</v>
      </c>
      <c r="P541">
        <f t="shared" si="114"/>
        <v>3.00202147033513</v>
      </c>
      <c r="Q541">
        <f t="shared" si="115"/>
        <v>0.12114269456103104</v>
      </c>
      <c r="R541">
        <f t="shared" si="116"/>
        <v>0.1211426945610309</v>
      </c>
    </row>
    <row r="542" spans="6:18">
      <c r="F542">
        <f t="shared" si="121"/>
        <v>54.000000000000497</v>
      </c>
      <c r="G542">
        <f t="shared" si="109"/>
        <v>321.79873705179284</v>
      </c>
      <c r="H542">
        <f t="shared" si="117"/>
        <v>3.3693796243597012</v>
      </c>
      <c r="I542" s="4">
        <f t="shared" si="110"/>
        <v>9.0999999999999993E-6</v>
      </c>
      <c r="J542" s="5">
        <f t="shared" si="118"/>
        <v>7.2957446808510193E-7</v>
      </c>
      <c r="K542" s="5">
        <f t="shared" si="119"/>
        <v>9.3251042892531595E-4</v>
      </c>
      <c r="L542" s="5">
        <f t="shared" si="113"/>
        <v>3.396641424965057E-9</v>
      </c>
      <c r="M542" s="6">
        <f t="shared" si="111"/>
        <v>1.4914512529777711E-5</v>
      </c>
      <c r="N542">
        <f t="shared" si="112"/>
        <v>2.3499999999999999E-4</v>
      </c>
      <c r="O542">
        <f t="shared" si="120"/>
        <v>0.33693796243597013</v>
      </c>
      <c r="P542">
        <f t="shared" si="114"/>
        <v>3.0021564754434116</v>
      </c>
      <c r="Q542">
        <f t="shared" si="115"/>
        <v>0.12109817429540581</v>
      </c>
      <c r="R542">
        <f t="shared" si="116"/>
        <v>0.12109817429540568</v>
      </c>
    </row>
    <row r="543" spans="6:18">
      <c r="F543">
        <f t="shared" si="121"/>
        <v>54.100000000000499</v>
      </c>
      <c r="G543">
        <f t="shared" si="109"/>
        <v>321.79873705179284</v>
      </c>
      <c r="H543">
        <f t="shared" si="117"/>
        <v>3.3693796243597012</v>
      </c>
      <c r="I543" s="4">
        <f t="shared" si="110"/>
        <v>9.0999999999999993E-6</v>
      </c>
      <c r="J543" s="5">
        <f t="shared" si="118"/>
        <v>7.2957446808510193E-7</v>
      </c>
      <c r="K543" s="5">
        <f t="shared" si="119"/>
        <v>9.3342042892531596E-4</v>
      </c>
      <c r="L543" s="5">
        <f t="shared" si="113"/>
        <v>3.4065950755993166E-9</v>
      </c>
      <c r="M543" s="6">
        <f t="shared" si="111"/>
        <v>1.4943635697241114E-5</v>
      </c>
      <c r="N543">
        <f t="shared" si="112"/>
        <v>2.3499999999999999E-4</v>
      </c>
      <c r="O543">
        <f t="shared" si="120"/>
        <v>0.33693796243597013</v>
      </c>
      <c r="P543">
        <f t="shared" si="114"/>
        <v>3.0022909535671376</v>
      </c>
      <c r="Q543">
        <f t="shared" si="115"/>
        <v>0.12105382781203744</v>
      </c>
      <c r="R543">
        <f t="shared" si="116"/>
        <v>0.1210538278120373</v>
      </c>
    </row>
    <row r="544" spans="6:18">
      <c r="F544">
        <f t="shared" si="121"/>
        <v>54.2000000000005</v>
      </c>
      <c r="G544">
        <f t="shared" si="109"/>
        <v>321.79873705179284</v>
      </c>
      <c r="H544">
        <f t="shared" si="117"/>
        <v>3.3693796243597012</v>
      </c>
      <c r="I544" s="4">
        <f t="shared" si="110"/>
        <v>9.0999999999999993E-6</v>
      </c>
      <c r="J544" s="5">
        <f t="shared" si="118"/>
        <v>7.2957446808510193E-7</v>
      </c>
      <c r="K544" s="5">
        <f t="shared" si="119"/>
        <v>9.3433042892531598E-4</v>
      </c>
      <c r="L544" s="5">
        <f t="shared" si="113"/>
        <v>3.4165681529743907E-9</v>
      </c>
      <c r="M544" s="6">
        <f t="shared" si="111"/>
        <v>1.4972787270990078E-5</v>
      </c>
      <c r="N544">
        <f t="shared" si="112"/>
        <v>2.3499999999999999E-4</v>
      </c>
      <c r="O544">
        <f t="shared" si="120"/>
        <v>0.33693796243597013</v>
      </c>
      <c r="P544">
        <f t="shared" si="114"/>
        <v>3.0024249072751177</v>
      </c>
      <c r="Q544">
        <f t="shared" si="115"/>
        <v>0.12100965426381648</v>
      </c>
      <c r="R544">
        <f t="shared" si="116"/>
        <v>0.12100965426381632</v>
      </c>
    </row>
    <row r="545" spans="6:18">
      <c r="F545">
        <f t="shared" si="121"/>
        <v>54.300000000000502</v>
      </c>
      <c r="G545">
        <f t="shared" si="109"/>
        <v>321.79873705179284</v>
      </c>
      <c r="H545">
        <f t="shared" si="117"/>
        <v>3.3693796243597012</v>
      </c>
      <c r="I545" s="4">
        <f t="shared" si="110"/>
        <v>9.0999999999999993E-6</v>
      </c>
      <c r="J545" s="5">
        <f t="shared" si="118"/>
        <v>7.2957446808510193E-7</v>
      </c>
      <c r="K545" s="5">
        <f t="shared" si="119"/>
        <v>9.35240428925316E-4</v>
      </c>
      <c r="L545" s="5">
        <f t="shared" si="113"/>
        <v>3.4265606760295847E-9</v>
      </c>
      <c r="M545" s="6">
        <f t="shared" si="111"/>
        <v>1.5001967251024602E-5</v>
      </c>
      <c r="N545">
        <f t="shared" si="112"/>
        <v>2.3499999999999999E-4</v>
      </c>
      <c r="O545">
        <f t="shared" si="120"/>
        <v>0.33693796243597013</v>
      </c>
      <c r="P545">
        <f t="shared" si="114"/>
        <v>3.0025583391211508</v>
      </c>
      <c r="Q545">
        <f t="shared" si="115"/>
        <v>0.12096565280858375</v>
      </c>
      <c r="R545">
        <f t="shared" si="116"/>
        <v>0.1209656528085836</v>
      </c>
    </row>
    <row r="546" spans="6:18">
      <c r="F546">
        <f t="shared" si="121"/>
        <v>54.400000000000503</v>
      </c>
      <c r="G546">
        <f t="shared" si="109"/>
        <v>321.79873705179284</v>
      </c>
      <c r="H546">
        <f t="shared" si="117"/>
        <v>3.3693796243597012</v>
      </c>
      <c r="I546" s="4">
        <f t="shared" si="110"/>
        <v>9.0999999999999993E-6</v>
      </c>
      <c r="J546" s="5">
        <f t="shared" si="118"/>
        <v>7.2957446808510193E-7</v>
      </c>
      <c r="K546" s="5">
        <f t="shared" si="119"/>
        <v>9.3615042892531601E-4</v>
      </c>
      <c r="L546" s="5">
        <f t="shared" si="113"/>
        <v>3.436572663704203E-9</v>
      </c>
      <c r="M546" s="6">
        <f t="shared" si="111"/>
        <v>1.5031175637344689E-5</v>
      </c>
      <c r="N546">
        <f t="shared" si="112"/>
        <v>2.3499999999999999E-4</v>
      </c>
      <c r="O546">
        <f t="shared" si="120"/>
        <v>0.33693796243597013</v>
      </c>
      <c r="P546">
        <f t="shared" si="114"/>
        <v>3.002691251644126</v>
      </c>
      <c r="Q546">
        <f t="shared" si="115"/>
        <v>0.1209218226090967</v>
      </c>
      <c r="R546">
        <f t="shared" si="116"/>
        <v>0.12092182260909655</v>
      </c>
    </row>
    <row r="547" spans="6:18">
      <c r="F547">
        <f t="shared" si="121"/>
        <v>54.500000000000504</v>
      </c>
      <c r="G547">
        <f t="shared" si="109"/>
        <v>321.79873705179284</v>
      </c>
      <c r="H547">
        <f t="shared" si="117"/>
        <v>3.3693796243597012</v>
      </c>
      <c r="I547" s="4">
        <f t="shared" si="110"/>
        <v>9.0999999999999993E-6</v>
      </c>
      <c r="J547" s="5">
        <f t="shared" si="118"/>
        <v>7.2957446808510193E-7</v>
      </c>
      <c r="K547" s="5">
        <f t="shared" si="119"/>
        <v>9.3706042892531603E-4</v>
      </c>
      <c r="L547" s="5">
        <f t="shared" si="113"/>
        <v>3.4466041349375499E-9</v>
      </c>
      <c r="M547" s="6">
        <f t="shared" si="111"/>
        <v>1.5060412429950331E-5</v>
      </c>
      <c r="N547">
        <f t="shared" si="112"/>
        <v>2.3499999999999999E-4</v>
      </c>
      <c r="O547">
        <f t="shared" si="120"/>
        <v>0.33693796243597013</v>
      </c>
      <c r="P547">
        <f t="shared" si="114"/>
        <v>3.0028236473681238</v>
      </c>
      <c r="Q547">
        <f t="shared" si="115"/>
        <v>0.12087816283299591</v>
      </c>
      <c r="R547">
        <f t="shared" si="116"/>
        <v>0.12087816283299575</v>
      </c>
    </row>
    <row r="548" spans="6:18">
      <c r="F548">
        <f t="shared" si="121"/>
        <v>54.600000000000506</v>
      </c>
      <c r="G548">
        <f t="shared" si="109"/>
        <v>321.79873705179284</v>
      </c>
      <c r="H548">
        <f t="shared" si="117"/>
        <v>3.3693796243597012</v>
      </c>
      <c r="I548" s="4">
        <f t="shared" si="110"/>
        <v>9.0999999999999993E-6</v>
      </c>
      <c r="J548" s="5">
        <f t="shared" si="118"/>
        <v>7.2957446808510193E-7</v>
      </c>
      <c r="K548" s="5">
        <f t="shared" si="119"/>
        <v>9.3797042892531605E-4</v>
      </c>
      <c r="L548" s="5">
        <f t="shared" si="113"/>
        <v>3.4566551086689302E-9</v>
      </c>
      <c r="M548" s="6">
        <f t="shared" si="111"/>
        <v>1.5089677628841532E-5</v>
      </c>
      <c r="N548">
        <f t="shared" si="112"/>
        <v>2.3499999999999999E-4</v>
      </c>
      <c r="O548">
        <f t="shared" si="120"/>
        <v>0.33693796243597013</v>
      </c>
      <c r="P548">
        <f t="shared" si="114"/>
        <v>3.00295552880252</v>
      </c>
      <c r="Q548">
        <f t="shared" si="115"/>
        <v>0.12083467265277185</v>
      </c>
      <c r="R548">
        <f t="shared" si="116"/>
        <v>0.1208346726527717</v>
      </c>
    </row>
    <row r="549" spans="6:18">
      <c r="F549">
        <f t="shared" si="121"/>
        <v>54.700000000000507</v>
      </c>
      <c r="G549">
        <f t="shared" si="109"/>
        <v>321.79873705179284</v>
      </c>
      <c r="H549">
        <f t="shared" si="117"/>
        <v>3.3693796243597012</v>
      </c>
      <c r="I549" s="4">
        <f t="shared" si="110"/>
        <v>9.0999999999999993E-6</v>
      </c>
      <c r="J549" s="5">
        <f t="shared" si="118"/>
        <v>7.2957446808510193E-7</v>
      </c>
      <c r="K549" s="5">
        <f t="shared" si="119"/>
        <v>9.3888042892531606E-4</v>
      </c>
      <c r="L549" s="5">
        <f t="shared" si="113"/>
        <v>3.466725603837651E-9</v>
      </c>
      <c r="M549" s="6">
        <f t="shared" si="111"/>
        <v>1.5118971234018298E-5</v>
      </c>
      <c r="N549">
        <f t="shared" si="112"/>
        <v>2.3499999999999999E-4</v>
      </c>
      <c r="O549">
        <f t="shared" si="120"/>
        <v>0.33693796243597013</v>
      </c>
      <c r="P549">
        <f t="shared" si="114"/>
        <v>3.0030868984420809</v>
      </c>
      <c r="Q549">
        <f t="shared" si="115"/>
        <v>0.12079135124573205</v>
      </c>
      <c r="R549">
        <f t="shared" si="116"/>
        <v>0.1207913512457319</v>
      </c>
    </row>
    <row r="550" spans="6:18">
      <c r="F550">
        <f t="shared" si="121"/>
        <v>54.800000000000509</v>
      </c>
      <c r="G550">
        <f t="shared" si="109"/>
        <v>321.79873705179284</v>
      </c>
      <c r="H550">
        <f t="shared" si="117"/>
        <v>3.3693796243597012</v>
      </c>
      <c r="I550" s="4">
        <f t="shared" si="110"/>
        <v>9.0999999999999993E-6</v>
      </c>
      <c r="J550" s="5">
        <f t="shared" si="118"/>
        <v>7.2957446808510193E-7</v>
      </c>
      <c r="K550" s="5">
        <f t="shared" si="119"/>
        <v>9.3979042892531608E-4</v>
      </c>
      <c r="L550" s="5">
        <f t="shared" si="113"/>
        <v>3.4768156393830151E-9</v>
      </c>
      <c r="M550" s="6">
        <f t="shared" si="111"/>
        <v>1.514829324548062E-5</v>
      </c>
      <c r="N550">
        <f t="shared" si="112"/>
        <v>2.3499999999999999E-4</v>
      </c>
      <c r="O550">
        <f t="shared" si="120"/>
        <v>0.33693796243597013</v>
      </c>
      <c r="P550">
        <f t="shared" si="114"/>
        <v>3.003217758767065</v>
      </c>
      <c r="Q550">
        <f t="shared" si="115"/>
        <v>0.1207481977939683</v>
      </c>
      <c r="R550">
        <f t="shared" si="116"/>
        <v>0.12074819779396814</v>
      </c>
    </row>
    <row r="551" spans="6:18">
      <c r="F551">
        <f t="shared" si="121"/>
        <v>54.90000000000051</v>
      </c>
      <c r="G551">
        <f t="shared" si="109"/>
        <v>321.79873705179284</v>
      </c>
      <c r="H551">
        <f t="shared" si="117"/>
        <v>3.3693796243597012</v>
      </c>
      <c r="I551" s="4">
        <f t="shared" si="110"/>
        <v>9.0999999999999993E-6</v>
      </c>
      <c r="J551" s="5">
        <f t="shared" si="118"/>
        <v>7.2957446808510193E-7</v>
      </c>
      <c r="K551" s="5">
        <f t="shared" si="119"/>
        <v>9.407004289253161E-4</v>
      </c>
      <c r="L551" s="5">
        <f t="shared" si="113"/>
        <v>3.4869252342443275E-9</v>
      </c>
      <c r="M551" s="6">
        <f t="shared" si="111"/>
        <v>1.5177643663228501E-5</v>
      </c>
      <c r="N551">
        <f t="shared" si="112"/>
        <v>2.3499999999999999E-4</v>
      </c>
      <c r="O551">
        <f t="shared" si="120"/>
        <v>0.33693796243597013</v>
      </c>
      <c r="P551">
        <f t="shared" si="114"/>
        <v>3.0033481122433221</v>
      </c>
      <c r="Q551">
        <f t="shared" si="115"/>
        <v>0.1207052114843243</v>
      </c>
      <c r="R551">
        <f t="shared" si="116"/>
        <v>0.12070521148432416</v>
      </c>
    </row>
    <row r="552" spans="6:18">
      <c r="F552">
        <f t="shared" si="121"/>
        <v>55.000000000000512</v>
      </c>
      <c r="G552">
        <f t="shared" si="109"/>
        <v>321.79873705179284</v>
      </c>
      <c r="H552">
        <f t="shared" si="117"/>
        <v>3.3693796243597012</v>
      </c>
      <c r="I552" s="4">
        <f t="shared" si="110"/>
        <v>9.0999999999999993E-6</v>
      </c>
      <c r="J552" s="5">
        <f t="shared" si="118"/>
        <v>7.2957446808510193E-7</v>
      </c>
      <c r="K552" s="5">
        <f t="shared" si="119"/>
        <v>9.4161042892531611E-4</v>
      </c>
      <c r="L552" s="5">
        <f t="shared" si="113"/>
        <v>3.4970544073608948E-9</v>
      </c>
      <c r="M552" s="6">
        <f t="shared" si="111"/>
        <v>1.5207022487261944E-5</v>
      </c>
      <c r="N552">
        <f t="shared" si="112"/>
        <v>2.3499999999999999E-4</v>
      </c>
      <c r="O552">
        <f t="shared" si="120"/>
        <v>0.33693796243597013</v>
      </c>
      <c r="P552">
        <f t="shared" si="114"/>
        <v>3.0034779613223881</v>
      </c>
      <c r="Q552">
        <f t="shared" si="115"/>
        <v>0.12066239150836347</v>
      </c>
      <c r="R552">
        <f t="shared" si="116"/>
        <v>0.12066239150836333</v>
      </c>
    </row>
    <row r="553" spans="6:18">
      <c r="F553">
        <f t="shared" si="121"/>
        <v>55.100000000000513</v>
      </c>
      <c r="G553">
        <f t="shared" si="109"/>
        <v>321.79873705179284</v>
      </c>
      <c r="H553">
        <f t="shared" si="117"/>
        <v>3.3693796243597012</v>
      </c>
      <c r="I553" s="4">
        <f t="shared" si="110"/>
        <v>9.0999999999999993E-6</v>
      </c>
      <c r="J553" s="5">
        <f t="shared" si="118"/>
        <v>7.2957446808510193E-7</v>
      </c>
      <c r="K553" s="5">
        <f t="shared" si="119"/>
        <v>9.4252042892531613E-4</v>
      </c>
      <c r="L553" s="5">
        <f t="shared" si="113"/>
        <v>3.5072031776720207E-9</v>
      </c>
      <c r="M553" s="6">
        <f t="shared" si="111"/>
        <v>1.5236429717580949E-5</v>
      </c>
      <c r="N553">
        <f t="shared" si="112"/>
        <v>2.3499999999999999E-4</v>
      </c>
      <c r="O553">
        <f t="shared" si="120"/>
        <v>0.33693796243597013</v>
      </c>
      <c r="P553">
        <f t="shared" si="114"/>
        <v>3.0036073084415849</v>
      </c>
      <c r="Q553">
        <f t="shared" si="115"/>
        <v>0.12061973706233702</v>
      </c>
      <c r="R553">
        <f t="shared" si="116"/>
        <v>0.12061973706233688</v>
      </c>
    </row>
    <row r="554" spans="6:18">
      <c r="F554">
        <f t="shared" si="121"/>
        <v>55.200000000000514</v>
      </c>
      <c r="G554">
        <f t="shared" si="109"/>
        <v>321.79873705179284</v>
      </c>
      <c r="H554">
        <f t="shared" si="117"/>
        <v>3.3693796243597012</v>
      </c>
      <c r="I554" s="4">
        <f t="shared" si="110"/>
        <v>9.0999999999999993E-6</v>
      </c>
      <c r="J554" s="5">
        <f t="shared" si="118"/>
        <v>7.2957446808510193E-7</v>
      </c>
      <c r="K554" s="5">
        <f t="shared" si="119"/>
        <v>9.4343042892531615E-4</v>
      </c>
      <c r="L554" s="5">
        <f t="shared" si="113"/>
        <v>3.5173715641170108E-9</v>
      </c>
      <c r="M554" s="6">
        <f t="shared" si="111"/>
        <v>1.5265865354185516E-5</v>
      </c>
      <c r="N554">
        <f t="shared" si="112"/>
        <v>2.3499999999999999E-4</v>
      </c>
      <c r="O554">
        <f t="shared" si="120"/>
        <v>0.33693796243597013</v>
      </c>
      <c r="P554">
        <f t="shared" si="114"/>
        <v>3.0037361560241149</v>
      </c>
      <c r="Q554">
        <f t="shared" si="115"/>
        <v>0.12057724734715221</v>
      </c>
      <c r="R554">
        <f t="shared" si="116"/>
        <v>0.12057724734715208</v>
      </c>
    </row>
    <row r="555" spans="6:18">
      <c r="F555">
        <f t="shared" si="121"/>
        <v>55.300000000000516</v>
      </c>
      <c r="G555">
        <f t="shared" si="109"/>
        <v>321.79873705179284</v>
      </c>
      <c r="H555">
        <f t="shared" si="117"/>
        <v>3.3693796243597012</v>
      </c>
      <c r="I555" s="4">
        <f t="shared" si="110"/>
        <v>9.0999999999999993E-6</v>
      </c>
      <c r="J555" s="5">
        <f t="shared" si="118"/>
        <v>7.2957446808510193E-7</v>
      </c>
      <c r="K555" s="5">
        <f t="shared" si="119"/>
        <v>9.4434042892531616E-4</v>
      </c>
      <c r="L555" s="5">
        <f t="shared" si="113"/>
        <v>3.5275595856351687E-9</v>
      </c>
      <c r="M555" s="6">
        <f t="shared" si="111"/>
        <v>1.5295329397075637E-5</v>
      </c>
      <c r="N555">
        <f t="shared" si="112"/>
        <v>2.3499999999999999E-4</v>
      </c>
      <c r="O555">
        <f t="shared" si="120"/>
        <v>0.33693796243597013</v>
      </c>
      <c r="P555">
        <f t="shared" si="114"/>
        <v>3.0038645064791551</v>
      </c>
      <c r="Q555">
        <f t="shared" si="115"/>
        <v>0.12053492156834103</v>
      </c>
      <c r="R555">
        <f t="shared" si="116"/>
        <v>0.12053492156834089</v>
      </c>
    </row>
    <row r="556" spans="6:18">
      <c r="F556">
        <f t="shared" si="121"/>
        <v>55.400000000000517</v>
      </c>
      <c r="G556">
        <f t="shared" si="109"/>
        <v>321.79873705179284</v>
      </c>
      <c r="H556">
        <f t="shared" si="117"/>
        <v>3.3693796243597012</v>
      </c>
      <c r="I556" s="4">
        <f t="shared" si="110"/>
        <v>9.0999999999999993E-6</v>
      </c>
      <c r="J556" s="5">
        <f t="shared" si="118"/>
        <v>7.2957446808510193E-7</v>
      </c>
      <c r="K556" s="5">
        <f t="shared" si="119"/>
        <v>9.4525042892531618E-4</v>
      </c>
      <c r="L556" s="5">
        <f t="shared" si="113"/>
        <v>3.5377672611658007E-9</v>
      </c>
      <c r="M556" s="6">
        <f t="shared" si="111"/>
        <v>1.5324821846251322E-5</v>
      </c>
      <c r="N556">
        <f t="shared" si="112"/>
        <v>2.3499999999999999E-4</v>
      </c>
      <c r="O556">
        <f t="shared" si="120"/>
        <v>0.33693796243597013</v>
      </c>
      <c r="P556">
        <f t="shared" si="114"/>
        <v>3.0039923622019549</v>
      </c>
      <c r="Q556">
        <f t="shared" si="115"/>
        <v>0.12049275893602887</v>
      </c>
      <c r="R556">
        <f t="shared" si="116"/>
        <v>0.12049275893602873</v>
      </c>
    </row>
    <row r="557" spans="6:18">
      <c r="F557">
        <f t="shared" si="121"/>
        <v>55.500000000000519</v>
      </c>
      <c r="G557">
        <f t="shared" si="109"/>
        <v>321.79873705179284</v>
      </c>
      <c r="H557">
        <f t="shared" si="117"/>
        <v>3.3693796243597012</v>
      </c>
      <c r="I557" s="4">
        <f t="shared" si="110"/>
        <v>9.0999999999999993E-6</v>
      </c>
      <c r="J557" s="5">
        <f t="shared" si="118"/>
        <v>7.2957446808510193E-7</v>
      </c>
      <c r="K557" s="5">
        <f t="shared" si="119"/>
        <v>9.461604289253162E-4</v>
      </c>
      <c r="L557" s="5">
        <f t="shared" si="113"/>
        <v>3.547994609648212E-9</v>
      </c>
      <c r="M557" s="6">
        <f t="shared" si="111"/>
        <v>1.5354342701712568E-5</v>
      </c>
      <c r="N557">
        <f t="shared" si="112"/>
        <v>2.3499999999999999E-4</v>
      </c>
      <c r="O557">
        <f t="shared" si="120"/>
        <v>0.33693796243597013</v>
      </c>
      <c r="P557">
        <f t="shared" si="114"/>
        <v>3.0041197255739269</v>
      </c>
      <c r="Q557">
        <f t="shared" si="115"/>
        <v>0.12045075866490368</v>
      </c>
      <c r="R557">
        <f t="shared" si="116"/>
        <v>0.12045075866490354</v>
      </c>
    </row>
    <row r="558" spans="6:18">
      <c r="F558">
        <f t="shared" si="121"/>
        <v>55.60000000000052</v>
      </c>
      <c r="G558">
        <f t="shared" si="109"/>
        <v>321.79873705179284</v>
      </c>
      <c r="H558">
        <f t="shared" si="117"/>
        <v>3.3693796243597012</v>
      </c>
      <c r="I558" s="4">
        <f t="shared" si="110"/>
        <v>9.0999999999999993E-6</v>
      </c>
      <c r="J558" s="5">
        <f t="shared" si="118"/>
        <v>7.2957446808510193E-7</v>
      </c>
      <c r="K558" s="5">
        <f t="shared" si="119"/>
        <v>9.4707042892531621E-4</v>
      </c>
      <c r="L558" s="5">
        <f t="shared" si="113"/>
        <v>3.5582416500217057E-9</v>
      </c>
      <c r="M558" s="6">
        <f t="shared" si="111"/>
        <v>1.5383891963459366E-5</v>
      </c>
      <c r="N558">
        <f t="shared" si="112"/>
        <v>2.3499999999999999E-4</v>
      </c>
      <c r="O558">
        <f t="shared" si="120"/>
        <v>0.33693796243597013</v>
      </c>
      <c r="P558">
        <f t="shared" si="114"/>
        <v>3.0042465989627418</v>
      </c>
      <c r="Q558">
        <f t="shared" si="115"/>
        <v>0.12040891997418517</v>
      </c>
      <c r="R558">
        <f t="shared" si="116"/>
        <v>0.12040891997418503</v>
      </c>
    </row>
    <row r="559" spans="6:18">
      <c r="F559">
        <f t="shared" si="121"/>
        <v>55.700000000000522</v>
      </c>
      <c r="G559">
        <f t="shared" si="109"/>
        <v>321.79873705179284</v>
      </c>
      <c r="H559">
        <f t="shared" si="117"/>
        <v>3.3693796243597012</v>
      </c>
      <c r="I559" s="4">
        <f t="shared" si="110"/>
        <v>9.0999999999999993E-6</v>
      </c>
      <c r="J559" s="5">
        <f t="shared" si="118"/>
        <v>7.2957446808510193E-7</v>
      </c>
      <c r="K559" s="5">
        <f t="shared" si="119"/>
        <v>9.4798042892531623E-4</v>
      </c>
      <c r="L559" s="5">
        <f t="shared" si="113"/>
        <v>3.5685084012255885E-9</v>
      </c>
      <c r="M559" s="6">
        <f t="shared" si="111"/>
        <v>1.5413469631491732E-5</v>
      </c>
      <c r="N559">
        <f t="shared" si="112"/>
        <v>2.3499999999999999E-4</v>
      </c>
      <c r="O559">
        <f t="shared" si="120"/>
        <v>0.33693796243597013</v>
      </c>
      <c r="P559">
        <f t="shared" si="114"/>
        <v>3.004372984722421</v>
      </c>
      <c r="Q559">
        <f t="shared" si="115"/>
        <v>0.12036724208759438</v>
      </c>
      <c r="R559">
        <f t="shared" si="116"/>
        <v>0.12036724208759424</v>
      </c>
    </row>
    <row r="560" spans="6:18">
      <c r="F560">
        <f t="shared" si="121"/>
        <v>55.800000000000523</v>
      </c>
      <c r="G560">
        <f t="shared" si="109"/>
        <v>321.79873705179284</v>
      </c>
      <c r="H560">
        <f t="shared" si="117"/>
        <v>3.3693796243597012</v>
      </c>
      <c r="I560" s="4">
        <f t="shared" si="110"/>
        <v>9.0999999999999993E-6</v>
      </c>
      <c r="J560" s="5">
        <f t="shared" si="118"/>
        <v>7.2957446808510193E-7</v>
      </c>
      <c r="K560" s="5">
        <f t="shared" si="119"/>
        <v>9.4889042892531625E-4</v>
      </c>
      <c r="L560" s="5">
        <f t="shared" si="113"/>
        <v>3.5787948821991639E-9</v>
      </c>
      <c r="M560" s="6">
        <f t="shared" si="111"/>
        <v>1.5443075705809654E-5</v>
      </c>
      <c r="N560">
        <f t="shared" si="112"/>
        <v>2.3499999999999999E-4</v>
      </c>
      <c r="O560">
        <f t="shared" si="120"/>
        <v>0.33693796243597013</v>
      </c>
      <c r="P560">
        <f t="shared" si="114"/>
        <v>3.0044988851934256</v>
      </c>
      <c r="Q560">
        <f t="shared" si="115"/>
        <v>0.12032572423332343</v>
      </c>
      <c r="R560">
        <f t="shared" si="116"/>
        <v>0.12032572423332327</v>
      </c>
    </row>
    <row r="561" spans="6:18">
      <c r="F561">
        <f t="shared" si="121"/>
        <v>55.900000000000524</v>
      </c>
      <c r="G561">
        <f t="shared" si="109"/>
        <v>321.79873705179284</v>
      </c>
      <c r="H561">
        <f t="shared" si="117"/>
        <v>3.3693796243597012</v>
      </c>
      <c r="I561" s="4">
        <f t="shared" si="110"/>
        <v>9.0999999999999993E-6</v>
      </c>
      <c r="J561" s="5">
        <f t="shared" si="118"/>
        <v>7.2957446808510193E-7</v>
      </c>
      <c r="K561" s="5">
        <f t="shared" si="119"/>
        <v>9.4980042892531626E-4</v>
      </c>
      <c r="L561" s="5">
        <f t="shared" si="113"/>
        <v>3.5891011118817388E-9</v>
      </c>
      <c r="M561" s="6">
        <f t="shared" si="111"/>
        <v>1.547271018641314E-5</v>
      </c>
      <c r="N561">
        <f t="shared" si="112"/>
        <v>2.3499999999999999E-4</v>
      </c>
      <c r="O561">
        <f t="shared" si="120"/>
        <v>0.33693796243597013</v>
      </c>
      <c r="P561">
        <f t="shared" si="114"/>
        <v>3.0046243027027519</v>
      </c>
      <c r="Q561">
        <f t="shared" si="115"/>
        <v>0.12028436564400544</v>
      </c>
      <c r="R561">
        <f t="shared" si="116"/>
        <v>0.1202843656440053</v>
      </c>
    </row>
    <row r="562" spans="6:18">
      <c r="F562">
        <f t="shared" si="121"/>
        <v>56.000000000000526</v>
      </c>
      <c r="G562">
        <f t="shared" si="109"/>
        <v>321.79873705179284</v>
      </c>
      <c r="H562">
        <f t="shared" si="117"/>
        <v>3.3693796243597012</v>
      </c>
      <c r="I562" s="4">
        <f t="shared" si="110"/>
        <v>9.0999999999999993E-6</v>
      </c>
      <c r="J562" s="5">
        <f t="shared" si="118"/>
        <v>7.2957446808510193E-7</v>
      </c>
      <c r="K562" s="5">
        <f t="shared" si="119"/>
        <v>9.5071042892531628E-4</v>
      </c>
      <c r="L562" s="5">
        <f t="shared" si="113"/>
        <v>3.5994271092126163E-9</v>
      </c>
      <c r="M562" s="6">
        <f t="shared" si="111"/>
        <v>1.5502373073302182E-5</v>
      </c>
      <c r="N562">
        <f t="shared" si="112"/>
        <v>2.3499999999999999E-4</v>
      </c>
      <c r="O562">
        <f t="shared" si="120"/>
        <v>0.33693796243597013</v>
      </c>
      <c r="P562">
        <f t="shared" si="114"/>
        <v>3.0047492395640178</v>
      </c>
      <c r="Q562">
        <f t="shared" si="115"/>
        <v>0.12024316555668486</v>
      </c>
      <c r="R562">
        <f t="shared" si="116"/>
        <v>0.12024316555668473</v>
      </c>
    </row>
    <row r="563" spans="6:18">
      <c r="F563">
        <f t="shared" si="121"/>
        <v>56.100000000000527</v>
      </c>
      <c r="G563">
        <f t="shared" si="109"/>
        <v>321.79873705179284</v>
      </c>
      <c r="H563">
        <f t="shared" si="117"/>
        <v>3.3693796243597012</v>
      </c>
      <c r="I563" s="4">
        <f t="shared" si="110"/>
        <v>9.0999999999999993E-6</v>
      </c>
      <c r="J563" s="5">
        <f t="shared" si="118"/>
        <v>7.2957446808510193E-7</v>
      </c>
      <c r="K563" s="5">
        <f t="shared" si="119"/>
        <v>9.516204289253163E-4</v>
      </c>
      <c r="L563" s="5">
        <f t="shared" si="113"/>
        <v>3.6097728931311027E-9</v>
      </c>
      <c r="M563" s="6">
        <f t="shared" si="111"/>
        <v>1.5532064366476789E-5</v>
      </c>
      <c r="N563">
        <f t="shared" si="112"/>
        <v>2.3499999999999999E-4</v>
      </c>
      <c r="O563">
        <f t="shared" si="120"/>
        <v>0.33693796243597013</v>
      </c>
      <c r="P563">
        <f t="shared" si="114"/>
        <v>3.0048736980775543</v>
      </c>
      <c r="Q563">
        <f t="shared" si="115"/>
        <v>0.12020212321278781</v>
      </c>
      <c r="R563">
        <f t="shared" si="116"/>
        <v>0.12020212321278768</v>
      </c>
    </row>
    <row r="564" spans="6:18">
      <c r="F564">
        <f t="shared" si="121"/>
        <v>56.200000000000529</v>
      </c>
      <c r="G564">
        <f t="shared" si="109"/>
        <v>321.79873705179284</v>
      </c>
      <c r="H564">
        <f t="shared" si="117"/>
        <v>3.3693796243597012</v>
      </c>
      <c r="I564" s="4">
        <f t="shared" si="110"/>
        <v>9.0999999999999993E-6</v>
      </c>
      <c r="J564" s="5">
        <f t="shared" si="118"/>
        <v>7.2957446808510193E-7</v>
      </c>
      <c r="K564" s="5">
        <f t="shared" si="119"/>
        <v>9.5253042892531632E-4</v>
      </c>
      <c r="L564" s="5">
        <f t="shared" si="113"/>
        <v>3.6201384825765015E-9</v>
      </c>
      <c r="M564" s="6">
        <f t="shared" si="111"/>
        <v>1.5561784065936951E-5</v>
      </c>
      <c r="N564">
        <f t="shared" si="112"/>
        <v>2.3499999999999999E-4</v>
      </c>
      <c r="O564">
        <f t="shared" si="120"/>
        <v>0.33693796243597013</v>
      </c>
      <c r="P564">
        <f t="shared" si="114"/>
        <v>3.0049976805304937</v>
      </c>
      <c r="Q564">
        <f t="shared" si="115"/>
        <v>0.12016123785809281</v>
      </c>
      <c r="R564">
        <f t="shared" si="116"/>
        <v>0.12016123785809268</v>
      </c>
    </row>
    <row r="565" spans="6:18">
      <c r="F565">
        <f t="shared" si="121"/>
        <v>56.30000000000053</v>
      </c>
      <c r="G565">
        <f t="shared" si="109"/>
        <v>321.79873705179284</v>
      </c>
      <c r="H565">
        <f t="shared" si="117"/>
        <v>3.3693796243597012</v>
      </c>
      <c r="I565" s="4">
        <f t="shared" si="110"/>
        <v>9.0999999999999993E-6</v>
      </c>
      <c r="J565" s="5">
        <f t="shared" si="118"/>
        <v>7.2957446808510193E-7</v>
      </c>
      <c r="K565" s="5">
        <f t="shared" si="119"/>
        <v>9.5344042892531633E-4</v>
      </c>
      <c r="L565" s="5">
        <f t="shared" si="113"/>
        <v>3.6305238964881183E-9</v>
      </c>
      <c r="M565" s="6">
        <f t="shared" si="111"/>
        <v>1.5591532171682671E-5</v>
      </c>
      <c r="N565">
        <f t="shared" si="112"/>
        <v>2.3499999999999999E-4</v>
      </c>
      <c r="O565">
        <f t="shared" si="120"/>
        <v>0.33693796243597013</v>
      </c>
      <c r="P565">
        <f t="shared" si="114"/>
        <v>3.005121189196859</v>
      </c>
      <c r="Q565">
        <f t="shared" si="115"/>
        <v>0.12012050874270164</v>
      </c>
      <c r="R565">
        <f t="shared" si="116"/>
        <v>0.12012050874270151</v>
      </c>
    </row>
    <row r="566" spans="6:18">
      <c r="F566">
        <f t="shared" si="121"/>
        <v>56.400000000000531</v>
      </c>
      <c r="G566">
        <f t="shared" si="109"/>
        <v>321.79873705179284</v>
      </c>
      <c r="H566">
        <f t="shared" si="117"/>
        <v>3.3693796243597012</v>
      </c>
      <c r="I566" s="4">
        <f t="shared" si="110"/>
        <v>9.0999999999999993E-6</v>
      </c>
      <c r="J566" s="5">
        <f t="shared" si="118"/>
        <v>7.2957446808510193E-7</v>
      </c>
      <c r="K566" s="5">
        <f t="shared" si="119"/>
        <v>9.5435042892531635E-4</v>
      </c>
      <c r="L566" s="5">
        <f t="shared" si="113"/>
        <v>3.6409291538052586E-9</v>
      </c>
      <c r="M566" s="6">
        <f t="shared" si="111"/>
        <v>1.5621308683713957E-5</v>
      </c>
      <c r="N566">
        <f t="shared" si="112"/>
        <v>2.3499999999999999E-4</v>
      </c>
      <c r="O566">
        <f t="shared" si="120"/>
        <v>0.33693796243597013</v>
      </c>
      <c r="P566">
        <f t="shared" si="114"/>
        <v>3.0052442263376506</v>
      </c>
      <c r="Q566">
        <f t="shared" si="115"/>
        <v>0.12007993512101046</v>
      </c>
      <c r="R566">
        <f t="shared" si="116"/>
        <v>0.12007993512101034</v>
      </c>
    </row>
    <row r="567" spans="6:18">
      <c r="F567">
        <f t="shared" si="121"/>
        <v>56.500000000000533</v>
      </c>
      <c r="G567">
        <f t="shared" si="109"/>
        <v>321.79873705179284</v>
      </c>
      <c r="H567">
        <f t="shared" si="117"/>
        <v>3.3693796243597012</v>
      </c>
      <c r="I567" s="4">
        <f t="shared" si="110"/>
        <v>9.0999999999999993E-6</v>
      </c>
      <c r="J567" s="5">
        <f t="shared" si="118"/>
        <v>7.2957446808510193E-7</v>
      </c>
      <c r="K567" s="5">
        <f t="shared" si="119"/>
        <v>9.5526042892531637E-4</v>
      </c>
      <c r="L567" s="5">
        <f t="shared" si="113"/>
        <v>3.6513542734672276E-9</v>
      </c>
      <c r="M567" s="6">
        <f t="shared" si="111"/>
        <v>1.5651113602030804E-5</v>
      </c>
      <c r="N567">
        <f t="shared" si="112"/>
        <v>2.3499999999999999E-4</v>
      </c>
      <c r="O567">
        <f t="shared" si="120"/>
        <v>0.33693796243597013</v>
      </c>
      <c r="P567">
        <f t="shared" si="114"/>
        <v>3.005366794200933</v>
      </c>
      <c r="Q567">
        <f t="shared" si="115"/>
        <v>0.12003951625168119</v>
      </c>
      <c r="R567">
        <f t="shared" si="116"/>
        <v>0.12003951625168106</v>
      </c>
    </row>
    <row r="568" spans="6:18">
      <c r="F568">
        <f t="shared" si="121"/>
        <v>56.600000000000534</v>
      </c>
      <c r="G568">
        <f t="shared" si="109"/>
        <v>321.79873705179284</v>
      </c>
      <c r="H568">
        <f t="shared" si="117"/>
        <v>3.3693796243597012</v>
      </c>
      <c r="I568" s="4">
        <f t="shared" si="110"/>
        <v>9.0999999999999993E-6</v>
      </c>
      <c r="J568" s="5">
        <f t="shared" si="118"/>
        <v>7.2957446808510193E-7</v>
      </c>
      <c r="K568" s="5">
        <f t="shared" si="119"/>
        <v>9.5617042892531638E-4</v>
      </c>
      <c r="L568" s="5">
        <f t="shared" si="113"/>
        <v>3.6617992744133284E-9</v>
      </c>
      <c r="M568" s="6">
        <f t="shared" si="111"/>
        <v>1.5680946926633204E-5</v>
      </c>
      <c r="N568">
        <f t="shared" si="112"/>
        <v>2.3499999999999999E-4</v>
      </c>
      <c r="O568">
        <f t="shared" si="120"/>
        <v>0.33693796243597013</v>
      </c>
      <c r="P568">
        <f t="shared" si="114"/>
        <v>3.0054888950219203</v>
      </c>
      <c r="Q568">
        <f t="shared" si="115"/>
        <v>0.119999251397613</v>
      </c>
      <c r="R568">
        <f t="shared" si="116"/>
        <v>0.11999925139761287</v>
      </c>
    </row>
    <row r="569" spans="6:18">
      <c r="F569">
        <f t="shared" si="121"/>
        <v>56.700000000000536</v>
      </c>
      <c r="G569">
        <f t="shared" si="109"/>
        <v>321.79873705179284</v>
      </c>
      <c r="H569">
        <f t="shared" si="117"/>
        <v>3.3693796243597012</v>
      </c>
      <c r="I569" s="4">
        <f t="shared" si="110"/>
        <v>9.0999999999999993E-6</v>
      </c>
      <c r="J569" s="5">
        <f t="shared" si="118"/>
        <v>7.2957446808510193E-7</v>
      </c>
      <c r="K569" s="5">
        <f t="shared" si="119"/>
        <v>9.570804289253164E-4</v>
      </c>
      <c r="L569" s="5">
        <f t="shared" si="113"/>
        <v>3.6722641755828678E-9</v>
      </c>
      <c r="M569" s="6">
        <f t="shared" si="111"/>
        <v>1.5710808657521171E-5</v>
      </c>
      <c r="N569">
        <f t="shared" si="112"/>
        <v>2.3499999999999999E-4</v>
      </c>
      <c r="O569">
        <f t="shared" si="120"/>
        <v>0.33693796243597013</v>
      </c>
      <c r="P569">
        <f t="shared" si="114"/>
        <v>3.0056105310230654</v>
      </c>
      <c r="Q569">
        <f t="shared" si="115"/>
        <v>0.11995913982591411</v>
      </c>
      <c r="R569">
        <f t="shared" si="116"/>
        <v>0.11995913982591398</v>
      </c>
    </row>
    <row r="570" spans="6:18">
      <c r="F570">
        <f t="shared" si="121"/>
        <v>56.800000000000537</v>
      </c>
      <c r="G570">
        <f t="shared" si="109"/>
        <v>321.79873705179284</v>
      </c>
      <c r="H570">
        <f t="shared" si="117"/>
        <v>3.3693796243597012</v>
      </c>
      <c r="I570" s="4">
        <f t="shared" si="110"/>
        <v>9.0999999999999993E-6</v>
      </c>
      <c r="J570" s="5">
        <f t="shared" si="118"/>
        <v>7.2957446808510193E-7</v>
      </c>
      <c r="K570" s="5">
        <f t="shared" si="119"/>
        <v>9.5799042892531642E-4</v>
      </c>
      <c r="L570" s="5">
        <f t="shared" si="113"/>
        <v>3.6827489959151493E-9</v>
      </c>
      <c r="M570" s="6">
        <f t="shared" si="111"/>
        <v>1.5740698794694694E-5</v>
      </c>
      <c r="N570">
        <f t="shared" si="112"/>
        <v>2.3499999999999999E-4</v>
      </c>
      <c r="O570">
        <f t="shared" si="120"/>
        <v>0.33693796243597013</v>
      </c>
      <c r="P570">
        <f t="shared" si="114"/>
        <v>3.0057317044141403</v>
      </c>
      <c r="Q570">
        <f t="shared" si="115"/>
        <v>0.1199191808078738</v>
      </c>
      <c r="R570">
        <f t="shared" si="116"/>
        <v>0.11991918080787367</v>
      </c>
    </row>
    <row r="571" spans="6:18">
      <c r="F571">
        <f t="shared" si="121"/>
        <v>56.900000000000539</v>
      </c>
      <c r="G571">
        <f t="shared" si="109"/>
        <v>321.79873705179284</v>
      </c>
      <c r="H571">
        <f t="shared" si="117"/>
        <v>3.3693796243597012</v>
      </c>
      <c r="I571" s="4">
        <f t="shared" si="110"/>
        <v>9.0999999999999993E-6</v>
      </c>
      <c r="J571" s="5">
        <f t="shared" si="118"/>
        <v>7.2957446808510193E-7</v>
      </c>
      <c r="K571" s="5">
        <f t="shared" si="119"/>
        <v>9.5890042892531643E-4</v>
      </c>
      <c r="L571" s="5">
        <f t="shared" si="113"/>
        <v>3.6932537543494796E-9</v>
      </c>
      <c r="M571" s="6">
        <f t="shared" si="111"/>
        <v>1.5770617338153782E-5</v>
      </c>
      <c r="N571">
        <f t="shared" si="112"/>
        <v>2.3499999999999999E-4</v>
      </c>
      <c r="O571">
        <f t="shared" si="120"/>
        <v>0.33693796243597013</v>
      </c>
      <c r="P571">
        <f t="shared" si="114"/>
        <v>3.0058524173923238</v>
      </c>
      <c r="Q571">
        <f t="shared" si="115"/>
        <v>0.11987937361893457</v>
      </c>
      <c r="R571">
        <f t="shared" si="116"/>
        <v>0.11987937361893444</v>
      </c>
    </row>
    <row r="572" spans="6:18">
      <c r="F572">
        <f t="shared" si="121"/>
        <v>57.00000000000054</v>
      </c>
      <c r="G572">
        <f t="shared" si="109"/>
        <v>321.79873705179284</v>
      </c>
      <c r="H572">
        <f t="shared" si="117"/>
        <v>3.3693796243597012</v>
      </c>
      <c r="I572" s="4">
        <f t="shared" si="110"/>
        <v>9.0999999999999993E-6</v>
      </c>
      <c r="J572" s="5">
        <f t="shared" si="118"/>
        <v>7.2957446808510193E-7</v>
      </c>
      <c r="K572" s="5">
        <f t="shared" si="119"/>
        <v>9.5981042892531645E-4</v>
      </c>
      <c r="L572" s="5">
        <f t="shared" si="113"/>
        <v>3.7037784698251619E-9</v>
      </c>
      <c r="M572" s="6">
        <f t="shared" si="111"/>
        <v>1.5800564287898426E-5</v>
      </c>
      <c r="N572">
        <f t="shared" si="112"/>
        <v>2.3499999999999999E-4</v>
      </c>
      <c r="O572">
        <f t="shared" si="120"/>
        <v>0.33693796243597013</v>
      </c>
      <c r="P572">
        <f t="shared" si="114"/>
        <v>3.005972672142283</v>
      </c>
      <c r="Q572">
        <f t="shared" si="115"/>
        <v>0.11983971753866456</v>
      </c>
      <c r="R572">
        <f t="shared" si="116"/>
        <v>0.11983971753866444</v>
      </c>
    </row>
    <row r="573" spans="6:18">
      <c r="F573">
        <f t="shared" si="121"/>
        <v>57.100000000000541</v>
      </c>
      <c r="G573">
        <f t="shared" si="109"/>
        <v>321.79873705179284</v>
      </c>
      <c r="H573">
        <f t="shared" si="117"/>
        <v>3.3693796243597012</v>
      </c>
      <c r="I573" s="4">
        <f t="shared" si="110"/>
        <v>9.0999999999999993E-6</v>
      </c>
      <c r="J573" s="5">
        <f t="shared" si="118"/>
        <v>7.2957446808510193E-7</v>
      </c>
      <c r="K573" s="5">
        <f t="shared" si="119"/>
        <v>9.6072042892531647E-4</v>
      </c>
      <c r="L573" s="5">
        <f t="shared" si="113"/>
        <v>3.7143231612815018E-9</v>
      </c>
      <c r="M573" s="6">
        <f t="shared" si="111"/>
        <v>1.5830539643928626E-5</v>
      </c>
      <c r="N573">
        <f t="shared" si="112"/>
        <v>2.3499999999999999E-4</v>
      </c>
      <c r="O573">
        <f t="shared" si="120"/>
        <v>0.33693796243597013</v>
      </c>
      <c r="P573">
        <f t="shared" si="114"/>
        <v>3.0060924708362582</v>
      </c>
      <c r="Q573">
        <f t="shared" si="115"/>
        <v>0.1198002118507302</v>
      </c>
      <c r="R573">
        <f t="shared" si="116"/>
        <v>0.11980021185073009</v>
      </c>
    </row>
    <row r="574" spans="6:18">
      <c r="F574">
        <f t="shared" si="121"/>
        <v>57.200000000000543</v>
      </c>
      <c r="G574">
        <f t="shared" si="109"/>
        <v>321.79873705179284</v>
      </c>
      <c r="H574">
        <f t="shared" si="117"/>
        <v>3.3693796243597012</v>
      </c>
      <c r="I574" s="4">
        <f t="shared" si="110"/>
        <v>9.0999999999999993E-6</v>
      </c>
      <c r="J574" s="5">
        <f t="shared" si="118"/>
        <v>7.2957446808510193E-7</v>
      </c>
      <c r="K574" s="5">
        <f t="shared" si="119"/>
        <v>9.6163042892531648E-4</v>
      </c>
      <c r="L574" s="5">
        <f t="shared" si="113"/>
        <v>3.7248878476578043E-9</v>
      </c>
      <c r="M574" s="6">
        <f t="shared" si="111"/>
        <v>1.586054340624439E-5</v>
      </c>
      <c r="N574">
        <f t="shared" si="112"/>
        <v>2.3499999999999999E-4</v>
      </c>
      <c r="O574">
        <f t="shared" si="120"/>
        <v>0.33693796243597013</v>
      </c>
      <c r="P574">
        <f t="shared" si="114"/>
        <v>3.0062118156341437</v>
      </c>
      <c r="Q574">
        <f t="shared" si="115"/>
        <v>0.119760855842869</v>
      </c>
      <c r="R574">
        <f t="shared" si="116"/>
        <v>0.11976085584286889</v>
      </c>
    </row>
    <row r="575" spans="6:18">
      <c r="F575">
        <f t="shared" si="121"/>
        <v>57.300000000000544</v>
      </c>
      <c r="G575">
        <f t="shared" si="109"/>
        <v>321.79873705179284</v>
      </c>
      <c r="H575">
        <f t="shared" si="117"/>
        <v>3.3693796243597012</v>
      </c>
      <c r="I575" s="4">
        <f t="shared" si="110"/>
        <v>9.0999999999999993E-6</v>
      </c>
      <c r="J575" s="5">
        <f t="shared" si="118"/>
        <v>7.2957446808510193E-7</v>
      </c>
      <c r="K575" s="5">
        <f t="shared" si="119"/>
        <v>9.625404289253165E-4</v>
      </c>
      <c r="L575" s="5">
        <f t="shared" si="113"/>
        <v>3.7354725478933746E-9</v>
      </c>
      <c r="M575" s="6">
        <f t="shared" si="111"/>
        <v>1.5890575574845718E-5</v>
      </c>
      <c r="N575">
        <f t="shared" si="112"/>
        <v>2.3499999999999999E-4</v>
      </c>
      <c r="O575">
        <f t="shared" si="120"/>
        <v>0.33693796243597013</v>
      </c>
      <c r="P575">
        <f t="shared" si="114"/>
        <v>3.0063307086835698</v>
      </c>
      <c r="Q575">
        <f t="shared" si="115"/>
        <v>0.11972164880686258</v>
      </c>
      <c r="R575">
        <f t="shared" si="116"/>
        <v>0.11972164880686247</v>
      </c>
    </row>
    <row r="576" spans="6:18">
      <c r="F576">
        <f t="shared" si="121"/>
        <v>57.400000000000546</v>
      </c>
      <c r="G576">
        <f t="shared" si="109"/>
        <v>321.79873705179284</v>
      </c>
      <c r="H576">
        <f t="shared" si="117"/>
        <v>3.3693796243597012</v>
      </c>
      <c r="I576" s="4">
        <f t="shared" si="110"/>
        <v>9.0999999999999993E-6</v>
      </c>
      <c r="J576" s="5">
        <f t="shared" si="118"/>
        <v>7.2957446808510193E-7</v>
      </c>
      <c r="K576" s="5">
        <f t="shared" si="119"/>
        <v>9.6345042892531652E-4</v>
      </c>
      <c r="L576" s="5">
        <f t="shared" si="113"/>
        <v>3.7460772809275179E-9</v>
      </c>
      <c r="M576" s="6">
        <f t="shared" si="111"/>
        <v>1.5920636149732606E-5</v>
      </c>
      <c r="N576">
        <f t="shared" si="112"/>
        <v>2.3499999999999999E-4</v>
      </c>
      <c r="O576">
        <f t="shared" si="120"/>
        <v>0.33693796243597013</v>
      </c>
      <c r="P576">
        <f t="shared" si="114"/>
        <v>3.0064491521199859</v>
      </c>
      <c r="Q576">
        <f t="shared" si="115"/>
        <v>0.11968259003850994</v>
      </c>
      <c r="R576">
        <f t="shared" si="116"/>
        <v>0.11968259003850983</v>
      </c>
    </row>
    <row r="577" spans="6:18">
      <c r="F577">
        <f t="shared" si="121"/>
        <v>57.500000000000547</v>
      </c>
      <c r="G577">
        <f t="shared" si="109"/>
        <v>321.79873705179284</v>
      </c>
      <c r="H577">
        <f t="shared" si="117"/>
        <v>3.3693796243597012</v>
      </c>
      <c r="I577" s="4">
        <f t="shared" si="110"/>
        <v>9.0999999999999993E-6</v>
      </c>
      <c r="J577" s="5">
        <f t="shared" si="118"/>
        <v>7.2957446808510193E-7</v>
      </c>
      <c r="K577" s="5">
        <f t="shared" si="119"/>
        <v>9.6436042892531653E-4</v>
      </c>
      <c r="L577" s="5">
        <f t="shared" si="113"/>
        <v>3.7567020656995376E-9</v>
      </c>
      <c r="M577" s="6">
        <f t="shared" si="111"/>
        <v>1.5950725130905044E-5</v>
      </c>
      <c r="N577">
        <f t="shared" si="112"/>
        <v>2.3499999999999999E-4</v>
      </c>
      <c r="O577">
        <f t="shared" si="120"/>
        <v>0.33693796243597013</v>
      </c>
      <c r="P577">
        <f t="shared" si="114"/>
        <v>3.006567148066738</v>
      </c>
      <c r="Q577">
        <f t="shared" si="115"/>
        <v>0.11964367883760087</v>
      </c>
      <c r="R577">
        <f t="shared" si="116"/>
        <v>0.11964367883760076</v>
      </c>
    </row>
    <row r="578" spans="6:18">
      <c r="F578">
        <f t="shared" si="121"/>
        <v>57.600000000000549</v>
      </c>
      <c r="G578">
        <f t="shared" ref="G578:G641" si="122">Tc+R_*F578</f>
        <v>321.79873705179284</v>
      </c>
      <c r="H578">
        <f t="shared" si="117"/>
        <v>3.3693796243597012</v>
      </c>
      <c r="I578" s="4">
        <f t="shared" ref="I578:I641" si="123">we</f>
        <v>9.0999999999999993E-6</v>
      </c>
      <c r="J578" s="5">
        <f t="shared" si="118"/>
        <v>7.2957446808510193E-7</v>
      </c>
      <c r="K578" s="5">
        <f t="shared" si="119"/>
        <v>9.6527042892531655E-4</v>
      </c>
      <c r="L578" s="5">
        <f t="shared" si="113"/>
        <v>3.7673469211487398E-9</v>
      </c>
      <c r="M578" s="6">
        <f t="shared" ref="M578:M641" si="124">f2_*f3_/f1_/K578*L578</f>
        <v>1.5980842518363048E-5</v>
      </c>
      <c r="N578">
        <f t="shared" ref="N578:N641" si="125">del_dl</f>
        <v>2.3499999999999999E-4</v>
      </c>
      <c r="O578">
        <f t="shared" si="120"/>
        <v>0.33693796243597013</v>
      </c>
      <c r="P578">
        <f t="shared" si="114"/>
        <v>3.006684698635151</v>
      </c>
      <c r="Q578">
        <f t="shared" si="115"/>
        <v>0.1196049145078896</v>
      </c>
      <c r="R578">
        <f t="shared" si="116"/>
        <v>0.11960491450788949</v>
      </c>
    </row>
    <row r="579" spans="6:18">
      <c r="F579">
        <f t="shared" si="121"/>
        <v>57.70000000000055</v>
      </c>
      <c r="G579">
        <f t="shared" si="122"/>
        <v>321.79873705179284</v>
      </c>
      <c r="H579">
        <f t="shared" si="117"/>
        <v>3.3693796243597012</v>
      </c>
      <c r="I579" s="4">
        <f t="shared" si="123"/>
        <v>9.0999999999999993E-6</v>
      </c>
      <c r="J579" s="5">
        <f t="shared" si="118"/>
        <v>7.2957446808510193E-7</v>
      </c>
      <c r="K579" s="5">
        <f t="shared" si="119"/>
        <v>9.6618042892531657E-4</v>
      </c>
      <c r="L579" s="5">
        <f t="shared" ref="L579:L642" si="126">K579^3*4/3*PI()</f>
        <v>3.7780118662144296E-9</v>
      </c>
      <c r="M579" s="6">
        <f t="shared" si="124"/>
        <v>1.6010988312106617E-5</v>
      </c>
      <c r="N579">
        <f t="shared" si="125"/>
        <v>2.3499999999999999E-4</v>
      </c>
      <c r="O579">
        <f t="shared" si="120"/>
        <v>0.33693796243597013</v>
      </c>
      <c r="P579">
        <f t="shared" ref="P579:P642" si="127">R579*O579+(1-R579)*H579</f>
        <v>3.0068018059246069</v>
      </c>
      <c r="Q579">
        <f t="shared" ref="Q579:Q642" si="128">Q578+pl/ps*Dl/N578*((Tc-Tf)/ml-Co)/H578/(1-kpart)*M578*dt/L578-Q578*3/K578*we*dt</f>
        <v>0.11956629635706864</v>
      </c>
      <c r="R579">
        <f t="shared" ref="R579:R642" si="129">esidtGeral(R578,K578,MAX(I578,J578),pl,ps,kpart,H578,(H579-H578)/dt,M578,L578,Dl,N578,Co,dt)</f>
        <v>0.11956629635706853</v>
      </c>
    </row>
    <row r="580" spans="6:18">
      <c r="F580">
        <f t="shared" si="121"/>
        <v>57.800000000000551</v>
      </c>
      <c r="G580">
        <f t="shared" si="122"/>
        <v>321.79873705179284</v>
      </c>
      <c r="H580">
        <f t="shared" si="117"/>
        <v>3.3693796243597012</v>
      </c>
      <c r="I580" s="4">
        <f t="shared" si="123"/>
        <v>9.0999999999999993E-6</v>
      </c>
      <c r="J580" s="5">
        <f t="shared" si="118"/>
        <v>7.2957446808510193E-7</v>
      </c>
      <c r="K580" s="5">
        <f t="shared" si="119"/>
        <v>9.6709042892531658E-4</v>
      </c>
      <c r="L580" s="5">
        <f t="shared" si="126"/>
        <v>3.7886969198359121E-9</v>
      </c>
      <c r="M580" s="6">
        <f t="shared" si="124"/>
        <v>1.6041162512135741E-5</v>
      </c>
      <c r="N580">
        <f t="shared" si="125"/>
        <v>2.3499999999999999E-4</v>
      </c>
      <c r="O580">
        <f t="shared" si="120"/>
        <v>0.33693796243597013</v>
      </c>
      <c r="P580">
        <f t="shared" si="127"/>
        <v>3.0069184720226239</v>
      </c>
      <c r="Q580">
        <f t="shared" si="128"/>
        <v>0.11952782369674282</v>
      </c>
      <c r="R580">
        <f t="shared" si="129"/>
        <v>0.1195278236967427</v>
      </c>
    </row>
    <row r="581" spans="6:18">
      <c r="F581">
        <f t="shared" si="121"/>
        <v>57.900000000000553</v>
      </c>
      <c r="G581">
        <f t="shared" si="122"/>
        <v>321.79873705179284</v>
      </c>
      <c r="H581">
        <f t="shared" si="117"/>
        <v>3.3693796243597012</v>
      </c>
      <c r="I581" s="4">
        <f t="shared" si="123"/>
        <v>9.0999999999999993E-6</v>
      </c>
      <c r="J581" s="5">
        <f t="shared" si="118"/>
        <v>7.2957446808510193E-7</v>
      </c>
      <c r="K581" s="5">
        <f t="shared" si="119"/>
        <v>9.680004289253166E-4</v>
      </c>
      <c r="L581" s="5">
        <f t="shared" si="126"/>
        <v>3.7994021009524908E-9</v>
      </c>
      <c r="M581" s="6">
        <f t="shared" si="124"/>
        <v>1.6071365118450423E-5</v>
      </c>
      <c r="N581">
        <f t="shared" si="125"/>
        <v>2.3499999999999999E-4</v>
      </c>
      <c r="O581">
        <f t="shared" si="120"/>
        <v>0.33693796243597013</v>
      </c>
      <c r="P581">
        <f t="shared" si="127"/>
        <v>3.0070346990049353</v>
      </c>
      <c r="Q581">
        <f t="shared" si="128"/>
        <v>0.11948949584240348</v>
      </c>
      <c r="R581">
        <f t="shared" si="129"/>
        <v>0.11948949584240336</v>
      </c>
    </row>
    <row r="582" spans="6:18">
      <c r="F582">
        <f t="shared" si="121"/>
        <v>58.000000000000554</v>
      </c>
      <c r="G582">
        <f t="shared" si="122"/>
        <v>321.79873705179284</v>
      </c>
      <c r="H582">
        <f t="shared" si="117"/>
        <v>3.3693796243597012</v>
      </c>
      <c r="I582" s="4">
        <f t="shared" si="123"/>
        <v>9.0999999999999993E-6</v>
      </c>
      <c r="J582" s="5">
        <f t="shared" si="118"/>
        <v>7.2957446808510193E-7</v>
      </c>
      <c r="K582" s="5">
        <f t="shared" si="119"/>
        <v>9.6891042892531662E-4</v>
      </c>
      <c r="L582" s="5">
        <f t="shared" si="126"/>
        <v>3.8101274285034717E-9</v>
      </c>
      <c r="M582" s="6">
        <f t="shared" si="124"/>
        <v>1.6101596131050668E-5</v>
      </c>
      <c r="N582">
        <f t="shared" si="125"/>
        <v>2.3499999999999999E-4</v>
      </c>
      <c r="O582">
        <f t="shared" si="120"/>
        <v>0.33693796243597013</v>
      </c>
      <c r="P582">
        <f t="shared" si="127"/>
        <v>3.0071504889355634</v>
      </c>
      <c r="Q582">
        <f t="shared" si="128"/>
        <v>0.11945131211340297</v>
      </c>
      <c r="R582">
        <f t="shared" si="129"/>
        <v>0.11945131211340283</v>
      </c>
    </row>
    <row r="583" spans="6:18">
      <c r="F583">
        <f t="shared" si="121"/>
        <v>58.100000000000556</v>
      </c>
      <c r="G583">
        <f t="shared" si="122"/>
        <v>321.79873705179284</v>
      </c>
      <c r="H583">
        <f t="shared" si="117"/>
        <v>3.3693796243597012</v>
      </c>
      <c r="I583" s="4">
        <f t="shared" si="123"/>
        <v>9.0999999999999993E-6</v>
      </c>
      <c r="J583" s="5">
        <f t="shared" si="118"/>
        <v>7.2957446808510193E-7</v>
      </c>
      <c r="K583" s="5">
        <f t="shared" si="119"/>
        <v>9.6982042892531663E-4</v>
      </c>
      <c r="L583" s="5">
        <f t="shared" si="126"/>
        <v>3.82087292142816E-9</v>
      </c>
      <c r="M583" s="6">
        <f t="shared" si="124"/>
        <v>1.6131855549936474E-5</v>
      </c>
      <c r="N583">
        <f t="shared" si="125"/>
        <v>2.3499999999999999E-4</v>
      </c>
      <c r="O583">
        <f t="shared" si="120"/>
        <v>0.33693796243597013</v>
      </c>
      <c r="P583">
        <f t="shared" si="127"/>
        <v>3.0072658438669033</v>
      </c>
      <c r="Q583">
        <f t="shared" si="128"/>
        <v>0.11941327183292919</v>
      </c>
      <c r="R583">
        <f t="shared" si="129"/>
        <v>0.11941327183292905</v>
      </c>
    </row>
    <row r="584" spans="6:18">
      <c r="F584">
        <f t="shared" si="121"/>
        <v>58.200000000000557</v>
      </c>
      <c r="G584">
        <f t="shared" si="122"/>
        <v>321.79873705179284</v>
      </c>
      <c r="H584">
        <f t="shared" si="117"/>
        <v>3.3693796243597012</v>
      </c>
      <c r="I584" s="4">
        <f t="shared" si="123"/>
        <v>9.0999999999999993E-6</v>
      </c>
      <c r="J584" s="5">
        <f t="shared" si="118"/>
        <v>7.2957446808510193E-7</v>
      </c>
      <c r="K584" s="5">
        <f t="shared" si="119"/>
        <v>9.7073042892531665E-4</v>
      </c>
      <c r="L584" s="5">
        <f t="shared" si="126"/>
        <v>3.83163859866586E-9</v>
      </c>
      <c r="M584" s="6">
        <f t="shared" si="124"/>
        <v>1.6162143375107836E-5</v>
      </c>
      <c r="N584">
        <f t="shared" si="125"/>
        <v>2.3499999999999999E-4</v>
      </c>
      <c r="O584">
        <f t="shared" si="120"/>
        <v>0.33693796243597013</v>
      </c>
      <c r="P584">
        <f t="shared" si="127"/>
        <v>3.0073807658397929</v>
      </c>
      <c r="Q584">
        <f t="shared" si="128"/>
        <v>0.11937537432798043</v>
      </c>
      <c r="R584">
        <f t="shared" si="129"/>
        <v>0.11937537432798029</v>
      </c>
    </row>
    <row r="585" spans="6:18">
      <c r="F585">
        <f t="shared" si="121"/>
        <v>58.300000000000558</v>
      </c>
      <c r="G585">
        <f t="shared" si="122"/>
        <v>321.79873705179284</v>
      </c>
      <c r="H585">
        <f t="shared" si="117"/>
        <v>3.3693796243597012</v>
      </c>
      <c r="I585" s="4">
        <f t="shared" si="123"/>
        <v>9.0999999999999993E-6</v>
      </c>
      <c r="J585" s="5">
        <f t="shared" si="118"/>
        <v>7.2957446808510193E-7</v>
      </c>
      <c r="K585" s="5">
        <f t="shared" si="119"/>
        <v>9.7164042892531667E-4</v>
      </c>
      <c r="L585" s="5">
        <f t="shared" si="126"/>
        <v>3.8424244791558768E-9</v>
      </c>
      <c r="M585" s="6">
        <f t="shared" si="124"/>
        <v>1.6192459606564758E-5</v>
      </c>
      <c r="N585">
        <f t="shared" si="125"/>
        <v>2.3499999999999999E-4</v>
      </c>
      <c r="O585">
        <f t="shared" si="120"/>
        <v>0.33693796243597013</v>
      </c>
      <c r="P585">
        <f t="shared" si="127"/>
        <v>3.0074952568835918</v>
      </c>
      <c r="Q585">
        <f t="shared" si="128"/>
        <v>0.11933761892934039</v>
      </c>
      <c r="R585">
        <f t="shared" si="129"/>
        <v>0.11933761892934025</v>
      </c>
    </row>
    <row r="586" spans="6:18">
      <c r="F586">
        <f t="shared" si="121"/>
        <v>58.40000000000056</v>
      </c>
      <c r="G586">
        <f t="shared" si="122"/>
        <v>321.79873705179284</v>
      </c>
      <c r="H586">
        <f t="shared" si="117"/>
        <v>3.3693796243597012</v>
      </c>
      <c r="I586" s="4">
        <f t="shared" si="123"/>
        <v>9.0999999999999993E-6</v>
      </c>
      <c r="J586" s="5">
        <f t="shared" si="118"/>
        <v>7.2957446808510193E-7</v>
      </c>
      <c r="K586" s="5">
        <f t="shared" si="119"/>
        <v>9.7255042892531668E-4</v>
      </c>
      <c r="L586" s="5">
        <f t="shared" si="126"/>
        <v>3.8532305818375164E-9</v>
      </c>
      <c r="M586" s="6">
        <f t="shared" si="124"/>
        <v>1.6222804244307247E-5</v>
      </c>
      <c r="N586">
        <f t="shared" si="125"/>
        <v>2.3499999999999999E-4</v>
      </c>
      <c r="O586">
        <f t="shared" si="120"/>
        <v>0.33693796243597013</v>
      </c>
      <c r="P586">
        <f t="shared" si="127"/>
        <v>3.0076093190162552</v>
      </c>
      <c r="Q586">
        <f t="shared" si="128"/>
        <v>0.11930000497155331</v>
      </c>
      <c r="R586">
        <f t="shared" si="129"/>
        <v>0.11930000497155317</v>
      </c>
    </row>
    <row r="587" spans="6:18">
      <c r="F587">
        <f t="shared" si="121"/>
        <v>58.500000000000561</v>
      </c>
      <c r="G587">
        <f t="shared" si="122"/>
        <v>321.79873705179284</v>
      </c>
      <c r="H587">
        <f t="shared" si="117"/>
        <v>3.3693796243597012</v>
      </c>
      <c r="I587" s="4">
        <f t="shared" si="123"/>
        <v>9.0999999999999993E-6</v>
      </c>
      <c r="J587" s="5">
        <f t="shared" si="118"/>
        <v>7.2957446808510193E-7</v>
      </c>
      <c r="K587" s="5">
        <f t="shared" si="119"/>
        <v>9.734604289253167E-4</v>
      </c>
      <c r="L587" s="5">
        <f t="shared" si="126"/>
        <v>3.8640569256500823E-9</v>
      </c>
      <c r="M587" s="6">
        <f t="shared" si="124"/>
        <v>1.6253177288335293E-5</v>
      </c>
      <c r="N587">
        <f t="shared" si="125"/>
        <v>2.3499999999999999E-4</v>
      </c>
      <c r="O587">
        <f t="shared" si="120"/>
        <v>0.33693796243597013</v>
      </c>
      <c r="P587">
        <f t="shared" si="127"/>
        <v>3.0077229542444099</v>
      </c>
      <c r="Q587">
        <f t="shared" si="128"/>
        <v>0.1192625317928994</v>
      </c>
      <c r="R587">
        <f t="shared" si="129"/>
        <v>0.11926253179289927</v>
      </c>
    </row>
    <row r="588" spans="6:18">
      <c r="F588">
        <f t="shared" si="121"/>
        <v>58.600000000000563</v>
      </c>
      <c r="G588">
        <f t="shared" si="122"/>
        <v>321.79873705179284</v>
      </c>
      <c r="H588">
        <f t="shared" si="117"/>
        <v>3.3693796243597012</v>
      </c>
      <c r="I588" s="4">
        <f t="shared" si="123"/>
        <v>9.0999999999999993E-6</v>
      </c>
      <c r="J588" s="5">
        <f t="shared" si="118"/>
        <v>7.2957446808510193E-7</v>
      </c>
      <c r="K588" s="5">
        <f t="shared" si="119"/>
        <v>9.7437042892531672E-4</v>
      </c>
      <c r="L588" s="5">
        <f t="shared" si="126"/>
        <v>3.8749035295328797E-9</v>
      </c>
      <c r="M588" s="6">
        <f t="shared" si="124"/>
        <v>1.6283578738648896E-5</v>
      </c>
      <c r="N588">
        <f t="shared" si="125"/>
        <v>2.3499999999999999E-4</v>
      </c>
      <c r="O588">
        <f t="shared" si="120"/>
        <v>0.33693796243597013</v>
      </c>
      <c r="P588">
        <f t="shared" si="127"/>
        <v>3.0078361645634279</v>
      </c>
      <c r="Q588">
        <f t="shared" si="128"/>
        <v>0.11922519873537035</v>
      </c>
      <c r="R588">
        <f t="shared" si="129"/>
        <v>0.11922519873537021</v>
      </c>
    </row>
    <row r="589" spans="6:18">
      <c r="F589">
        <f t="shared" si="121"/>
        <v>58.700000000000564</v>
      </c>
      <c r="G589">
        <f t="shared" si="122"/>
        <v>321.79873705179284</v>
      </c>
      <c r="H589">
        <f t="shared" si="117"/>
        <v>3.3693796243597012</v>
      </c>
      <c r="I589" s="4">
        <f t="shared" si="123"/>
        <v>9.0999999999999993E-6</v>
      </c>
      <c r="J589" s="5">
        <f t="shared" si="118"/>
        <v>7.2957446808510193E-7</v>
      </c>
      <c r="K589" s="5">
        <f t="shared" si="119"/>
        <v>9.7528042892531673E-4</v>
      </c>
      <c r="L589" s="5">
        <f t="shared" si="126"/>
        <v>3.8857704124252144E-9</v>
      </c>
      <c r="M589" s="6">
        <f t="shared" si="124"/>
        <v>1.6314008595248062E-5</v>
      </c>
      <c r="N589">
        <f t="shared" si="125"/>
        <v>2.3499999999999999E-4</v>
      </c>
      <c r="O589">
        <f t="shared" si="120"/>
        <v>0.33693796243597013</v>
      </c>
      <c r="P589">
        <f t="shared" si="127"/>
        <v>3.0079489519574998</v>
      </c>
      <c r="Q589">
        <f t="shared" si="128"/>
        <v>0.11918800514464506</v>
      </c>
      <c r="R589">
        <f t="shared" si="129"/>
        <v>0.11918800514464492</v>
      </c>
    </row>
    <row r="590" spans="6:18">
      <c r="F590">
        <f t="shared" si="121"/>
        <v>58.800000000000566</v>
      </c>
      <c r="G590">
        <f t="shared" si="122"/>
        <v>321.79873705179284</v>
      </c>
      <c r="H590">
        <f t="shared" si="117"/>
        <v>3.3693796243597012</v>
      </c>
      <c r="I590" s="4">
        <f t="shared" si="123"/>
        <v>9.0999999999999993E-6</v>
      </c>
      <c r="J590" s="5">
        <f t="shared" si="118"/>
        <v>7.2957446808510193E-7</v>
      </c>
      <c r="K590" s="5">
        <f t="shared" si="119"/>
        <v>9.7619042892531675E-4</v>
      </c>
      <c r="L590" s="5">
        <f t="shared" si="126"/>
        <v>3.8966575932663901E-9</v>
      </c>
      <c r="M590" s="6">
        <f t="shared" si="124"/>
        <v>1.6344466858132785E-5</v>
      </c>
      <c r="N590">
        <f t="shared" si="125"/>
        <v>2.3499999999999999E-4</v>
      </c>
      <c r="O590">
        <f t="shared" si="120"/>
        <v>0.33693796243597013</v>
      </c>
      <c r="P590">
        <f t="shared" si="127"/>
        <v>3.008061318399708</v>
      </c>
      <c r="Q590">
        <f t="shared" si="128"/>
        <v>0.11915095037006559</v>
      </c>
      <c r="R590">
        <f t="shared" si="129"/>
        <v>0.11915095037006546</v>
      </c>
    </row>
    <row r="591" spans="6:18">
      <c r="F591">
        <f t="shared" si="121"/>
        <v>58.900000000000567</v>
      </c>
      <c r="G591">
        <f t="shared" si="122"/>
        <v>321.79873705179284</v>
      </c>
      <c r="H591">
        <f t="shared" si="117"/>
        <v>3.3693796243597012</v>
      </c>
      <c r="I591" s="4">
        <f t="shared" si="123"/>
        <v>9.0999999999999993E-6</v>
      </c>
      <c r="J591" s="5">
        <f t="shared" si="118"/>
        <v>7.2957446808510193E-7</v>
      </c>
      <c r="K591" s="5">
        <f t="shared" si="119"/>
        <v>9.7710042892531677E-4</v>
      </c>
      <c r="L591" s="5">
        <f t="shared" si="126"/>
        <v>3.9075650909957127E-9</v>
      </c>
      <c r="M591" s="6">
        <f t="shared" si="124"/>
        <v>1.6374953527303071E-5</v>
      </c>
      <c r="N591">
        <f t="shared" si="125"/>
        <v>2.3499999999999999E-4</v>
      </c>
      <c r="O591">
        <f t="shared" si="120"/>
        <v>0.33693796243597013</v>
      </c>
      <c r="P591">
        <f t="shared" si="127"/>
        <v>3.0081732658520983</v>
      </c>
      <c r="Q591">
        <f t="shared" si="128"/>
        <v>0.11911403376461326</v>
      </c>
      <c r="R591">
        <f t="shared" si="129"/>
        <v>0.11911403376461312</v>
      </c>
    </row>
    <row r="592" spans="6:18">
      <c r="F592">
        <f t="shared" si="121"/>
        <v>59.000000000000568</v>
      </c>
      <c r="G592">
        <f t="shared" si="122"/>
        <v>321.79873705179284</v>
      </c>
      <c r="H592">
        <f t="shared" si="117"/>
        <v>3.3693796243597012</v>
      </c>
      <c r="I592" s="4">
        <f t="shared" si="123"/>
        <v>9.0999999999999993E-6</v>
      </c>
      <c r="J592" s="5">
        <f t="shared" si="118"/>
        <v>7.2957446808510193E-7</v>
      </c>
      <c r="K592" s="5">
        <f t="shared" si="119"/>
        <v>9.7801042892531678E-4</v>
      </c>
      <c r="L592" s="5">
        <f t="shared" si="126"/>
        <v>3.9184929245524865E-9</v>
      </c>
      <c r="M592" s="6">
        <f t="shared" si="124"/>
        <v>1.6405468602758915E-5</v>
      </c>
      <c r="N592">
        <f t="shared" si="125"/>
        <v>2.3499999999999999E-4</v>
      </c>
      <c r="O592">
        <f t="shared" si="120"/>
        <v>0.33693796243597013</v>
      </c>
      <c r="P592">
        <f t="shared" si="127"/>
        <v>3.008284796265754</v>
      </c>
      <c r="Q592">
        <f t="shared" si="128"/>
        <v>0.11907725468488485</v>
      </c>
      <c r="R592">
        <f t="shared" si="129"/>
        <v>0.11907725468488471</v>
      </c>
    </row>
    <row r="593" spans="6:18">
      <c r="F593">
        <f t="shared" si="121"/>
        <v>59.10000000000057</v>
      </c>
      <c r="G593">
        <f t="shared" si="122"/>
        <v>321.79873705179284</v>
      </c>
      <c r="H593">
        <f t="shared" si="117"/>
        <v>3.3693796243597012</v>
      </c>
      <c r="I593" s="4">
        <f t="shared" si="123"/>
        <v>9.0999999999999993E-6</v>
      </c>
      <c r="J593" s="5">
        <f t="shared" si="118"/>
        <v>7.2957446808510193E-7</v>
      </c>
      <c r="K593" s="5">
        <f t="shared" si="119"/>
        <v>9.789204289253168E-4</v>
      </c>
      <c r="L593" s="5">
        <f t="shared" si="126"/>
        <v>3.9294411128760175E-9</v>
      </c>
      <c r="M593" s="6">
        <f t="shared" si="124"/>
        <v>1.6436012084500321E-5</v>
      </c>
      <c r="N593">
        <f t="shared" si="125"/>
        <v>2.3499999999999999E-4</v>
      </c>
      <c r="O593">
        <f t="shared" si="120"/>
        <v>0.33693796243597013</v>
      </c>
      <c r="P593">
        <f t="shared" si="127"/>
        <v>3.0083959115808647</v>
      </c>
      <c r="Q593">
        <f t="shared" si="128"/>
        <v>0.11904061249106916</v>
      </c>
      <c r="R593">
        <f t="shared" si="129"/>
        <v>0.11904061249106902</v>
      </c>
    </row>
    <row r="594" spans="6:18">
      <c r="F594">
        <f t="shared" si="121"/>
        <v>59.200000000000571</v>
      </c>
      <c r="G594">
        <f t="shared" si="122"/>
        <v>321.79873705179284</v>
      </c>
      <c r="H594">
        <f t="shared" si="117"/>
        <v>3.3693796243597012</v>
      </c>
      <c r="I594" s="4">
        <f t="shared" si="123"/>
        <v>9.0999999999999993E-6</v>
      </c>
      <c r="J594" s="5">
        <f t="shared" si="118"/>
        <v>7.2957446808510193E-7</v>
      </c>
      <c r="K594" s="5">
        <f t="shared" si="119"/>
        <v>9.7983042892531682E-4</v>
      </c>
      <c r="L594" s="5">
        <f t="shared" si="126"/>
        <v>3.9404096749056091E-9</v>
      </c>
      <c r="M594" s="6">
        <f t="shared" si="124"/>
        <v>1.6466583972527285E-5</v>
      </c>
      <c r="N594">
        <f t="shared" si="125"/>
        <v>2.3499999999999999E-4</v>
      </c>
      <c r="O594">
        <f t="shared" si="120"/>
        <v>0.33693796243597013</v>
      </c>
      <c r="P594">
        <f t="shared" si="127"/>
        <v>3.0085066137268002</v>
      </c>
      <c r="Q594">
        <f t="shared" si="128"/>
        <v>0.11900410654692356</v>
      </c>
      <c r="R594">
        <f t="shared" si="129"/>
        <v>0.11900410654692344</v>
      </c>
    </row>
    <row r="595" spans="6:18">
      <c r="F595">
        <f t="shared" si="121"/>
        <v>59.300000000000573</v>
      </c>
      <c r="G595">
        <f t="shared" si="122"/>
        <v>321.79873705179284</v>
      </c>
      <c r="H595">
        <f t="shared" ref="H595:H658" si="130">(G595-Tf)/ml</f>
        <v>3.3693796243597012</v>
      </c>
      <c r="I595" s="4">
        <f t="shared" si="123"/>
        <v>9.0999999999999993E-6</v>
      </c>
      <c r="J595" s="5">
        <f t="shared" ref="J595:J658" si="131">Glob(H595,N595,Dl,Co,kpart)</f>
        <v>7.2957446808510193E-7</v>
      </c>
      <c r="K595" s="5">
        <f t="shared" ref="K595:K658" si="132">I594*dt+K594</f>
        <v>9.8074042892531683E-4</v>
      </c>
      <c r="L595" s="5">
        <f t="shared" si="126"/>
        <v>3.9513986295805666E-9</v>
      </c>
      <c r="M595" s="6">
        <f t="shared" si="124"/>
        <v>1.6497184266839808E-5</v>
      </c>
      <c r="N595">
        <f t="shared" si="125"/>
        <v>2.3499999999999999E-4</v>
      </c>
      <c r="O595">
        <f t="shared" ref="O595:O658" si="133">O594+(kpart*H594-O594)/L594/R594*(L594*(R595-R594)+R594*MAX(I594,J594)*M594*dt)</f>
        <v>0.33693796243597013</v>
      </c>
      <c r="P595">
        <f t="shared" si="127"/>
        <v>3.0086169046221762</v>
      </c>
      <c r="Q595">
        <f t="shared" si="128"/>
        <v>0.11896773621975083</v>
      </c>
      <c r="R595">
        <f t="shared" si="129"/>
        <v>0.11896773621975071</v>
      </c>
    </row>
    <row r="596" spans="6:18">
      <c r="F596">
        <f t="shared" si="121"/>
        <v>59.400000000000574</v>
      </c>
      <c r="G596">
        <f t="shared" si="122"/>
        <v>321.79873705179284</v>
      </c>
      <c r="H596">
        <f t="shared" si="130"/>
        <v>3.3693796243597012</v>
      </c>
      <c r="I596" s="4">
        <f t="shared" si="123"/>
        <v>9.0999999999999993E-6</v>
      </c>
      <c r="J596" s="5">
        <f t="shared" si="131"/>
        <v>7.2957446808510193E-7</v>
      </c>
      <c r="K596" s="5">
        <f t="shared" si="132"/>
        <v>9.8165042892531685E-4</v>
      </c>
      <c r="L596" s="5">
        <f t="shared" si="126"/>
        <v>3.9624079958401976E-9</v>
      </c>
      <c r="M596" s="6">
        <f t="shared" si="124"/>
        <v>1.6527812967437899E-5</v>
      </c>
      <c r="N596">
        <f t="shared" si="125"/>
        <v>2.3499999999999999E-4</v>
      </c>
      <c r="O596">
        <f t="shared" si="133"/>
        <v>0.33693796243597013</v>
      </c>
      <c r="P596">
        <f t="shared" si="127"/>
        <v>3.0087267861749303</v>
      </c>
      <c r="Q596">
        <f t="shared" si="128"/>
        <v>0.1189315008803761</v>
      </c>
      <c r="R596">
        <f t="shared" si="129"/>
        <v>0.11893150088037598</v>
      </c>
    </row>
    <row r="597" spans="6:18">
      <c r="F597">
        <f t="shared" si="121"/>
        <v>59.500000000000576</v>
      </c>
      <c r="G597">
        <f t="shared" si="122"/>
        <v>321.79873705179284</v>
      </c>
      <c r="H597">
        <f t="shared" si="130"/>
        <v>3.3693796243597012</v>
      </c>
      <c r="I597" s="4">
        <f t="shared" si="123"/>
        <v>9.0999999999999993E-6</v>
      </c>
      <c r="J597" s="5">
        <f t="shared" si="131"/>
        <v>7.2957446808510193E-7</v>
      </c>
      <c r="K597" s="5">
        <f t="shared" si="132"/>
        <v>9.8256042892531687E-4</v>
      </c>
      <c r="L597" s="5">
        <f t="shared" si="126"/>
        <v>3.9734377926238022E-9</v>
      </c>
      <c r="M597" s="6">
        <f t="shared" si="124"/>
        <v>1.6558470074321543E-5</v>
      </c>
      <c r="N597">
        <f t="shared" si="125"/>
        <v>2.3499999999999999E-4</v>
      </c>
      <c r="O597">
        <f t="shared" si="133"/>
        <v>0.33693796243597013</v>
      </c>
      <c r="P597">
        <f t="shared" si="127"/>
        <v>3.0088362602823855</v>
      </c>
      <c r="Q597">
        <f t="shared" si="128"/>
        <v>0.118895399903124</v>
      </c>
      <c r="R597">
        <f t="shared" si="129"/>
        <v>0.11889539990312388</v>
      </c>
    </row>
    <row r="598" spans="6:18">
      <c r="F598">
        <f t="shared" si="121"/>
        <v>59.600000000000577</v>
      </c>
      <c r="G598">
        <f t="shared" si="122"/>
        <v>321.79873705179284</v>
      </c>
      <c r="H598">
        <f t="shared" si="130"/>
        <v>3.3693796243597012</v>
      </c>
      <c r="I598" s="4">
        <f t="shared" si="123"/>
        <v>9.0999999999999993E-6</v>
      </c>
      <c r="J598" s="5">
        <f t="shared" si="131"/>
        <v>7.2957446808510193E-7</v>
      </c>
      <c r="K598" s="5">
        <f t="shared" si="132"/>
        <v>9.8347042892531688E-4</v>
      </c>
      <c r="L598" s="5">
        <f t="shared" si="126"/>
        <v>3.9844880388706897E-9</v>
      </c>
      <c r="M598" s="6">
        <f t="shared" si="124"/>
        <v>1.658915558749075E-5</v>
      </c>
      <c r="N598">
        <f t="shared" si="125"/>
        <v>2.3499999999999999E-4</v>
      </c>
      <c r="O598">
        <f t="shared" si="133"/>
        <v>0.33693796243597013</v>
      </c>
      <c r="P598">
        <f t="shared" si="127"/>
        <v>3.0089453288313228</v>
      </c>
      <c r="Q598">
        <f t="shared" si="128"/>
        <v>0.11885943266579602</v>
      </c>
      <c r="R598">
        <f t="shared" si="129"/>
        <v>0.11885943266579591</v>
      </c>
    </row>
    <row r="599" spans="6:18">
      <c r="F599">
        <f t="shared" si="121"/>
        <v>59.700000000000578</v>
      </c>
      <c r="G599">
        <f t="shared" si="122"/>
        <v>321.79873705179284</v>
      </c>
      <c r="H599">
        <f t="shared" si="130"/>
        <v>3.3693796243597012</v>
      </c>
      <c r="I599" s="4">
        <f t="shared" si="123"/>
        <v>9.0999999999999993E-6</v>
      </c>
      <c r="J599" s="5">
        <f t="shared" si="131"/>
        <v>7.2957446808510193E-7</v>
      </c>
      <c r="K599" s="5">
        <f t="shared" si="132"/>
        <v>9.843804289253169E-4</v>
      </c>
      <c r="L599" s="5">
        <f t="shared" si="126"/>
        <v>3.9955587535201629E-9</v>
      </c>
      <c r="M599" s="6">
        <f t="shared" si="124"/>
        <v>1.6619869506945517E-5</v>
      </c>
      <c r="N599">
        <f t="shared" si="125"/>
        <v>2.3499999999999999E-4</v>
      </c>
      <c r="O599">
        <f t="shared" si="133"/>
        <v>0.33693796243597013</v>
      </c>
      <c r="P599">
        <f t="shared" si="127"/>
        <v>3.0090539936980489</v>
      </c>
      <c r="Q599">
        <f t="shared" si="128"/>
        <v>0.11882359854964791</v>
      </c>
      <c r="R599">
        <f t="shared" si="129"/>
        <v>0.1188235985496478</v>
      </c>
    </row>
    <row r="600" spans="6:18">
      <c r="F600">
        <f t="shared" si="121"/>
        <v>59.80000000000058</v>
      </c>
      <c r="G600">
        <f t="shared" si="122"/>
        <v>321.79873705179284</v>
      </c>
      <c r="H600">
        <f t="shared" si="130"/>
        <v>3.3693796243597012</v>
      </c>
      <c r="I600" s="4">
        <f t="shared" si="123"/>
        <v>9.0999999999999993E-6</v>
      </c>
      <c r="J600" s="5">
        <f t="shared" si="131"/>
        <v>7.2957446808510193E-7</v>
      </c>
      <c r="K600" s="5">
        <f t="shared" si="132"/>
        <v>9.8529042892531692E-4</v>
      </c>
      <c r="L600" s="5">
        <f t="shared" si="126"/>
        <v>4.0066499555115268E-9</v>
      </c>
      <c r="M600" s="6">
        <f t="shared" si="124"/>
        <v>1.6650611832685842E-5</v>
      </c>
      <c r="N600">
        <f t="shared" si="125"/>
        <v>2.3499999999999999E-4</v>
      </c>
      <c r="O600">
        <f t="shared" si="133"/>
        <v>0.33693796243597013</v>
      </c>
      <c r="P600">
        <f t="shared" si="127"/>
        <v>3.0091622567484611</v>
      </c>
      <c r="Q600">
        <f t="shared" si="128"/>
        <v>0.11878789693936741</v>
      </c>
      <c r="R600">
        <f t="shared" si="129"/>
        <v>0.1187878969393673</v>
      </c>
    </row>
    <row r="601" spans="6:18">
      <c r="F601">
        <f t="shared" si="121"/>
        <v>59.900000000000581</v>
      </c>
      <c r="G601">
        <f t="shared" si="122"/>
        <v>321.79873705179284</v>
      </c>
      <c r="H601">
        <f t="shared" si="130"/>
        <v>3.3693796243597012</v>
      </c>
      <c r="I601" s="4">
        <f t="shared" si="123"/>
        <v>9.0999999999999993E-6</v>
      </c>
      <c r="J601" s="5">
        <f t="shared" si="131"/>
        <v>7.2957446808510193E-7</v>
      </c>
      <c r="K601" s="5">
        <f t="shared" si="132"/>
        <v>9.8620042892531693E-4</v>
      </c>
      <c r="L601" s="5">
        <f t="shared" si="126"/>
        <v>4.0177616637840865E-9</v>
      </c>
      <c r="M601" s="6">
        <f t="shared" si="124"/>
        <v>1.6681382564711726E-5</v>
      </c>
      <c r="N601">
        <f t="shared" si="125"/>
        <v>2.3499999999999999E-4</v>
      </c>
      <c r="O601">
        <f t="shared" si="133"/>
        <v>0.33693796243597013</v>
      </c>
      <c r="P601">
        <f t="shared" si="127"/>
        <v>3.0092701198381193</v>
      </c>
      <c r="Q601">
        <f t="shared" si="128"/>
        <v>0.11875232722305197</v>
      </c>
      <c r="R601">
        <f t="shared" si="129"/>
        <v>0.11875232722305186</v>
      </c>
    </row>
    <row r="602" spans="6:18">
      <c r="F602">
        <f t="shared" si="121"/>
        <v>60.000000000000583</v>
      </c>
      <c r="G602">
        <f t="shared" si="122"/>
        <v>321.79873705179284</v>
      </c>
      <c r="H602">
        <f t="shared" si="130"/>
        <v>3.3693796243597012</v>
      </c>
      <c r="I602" s="4">
        <f t="shared" si="123"/>
        <v>9.0999999999999993E-6</v>
      </c>
      <c r="J602" s="5">
        <f t="shared" si="131"/>
        <v>7.2957446808510193E-7</v>
      </c>
      <c r="K602" s="5">
        <f t="shared" si="132"/>
        <v>9.8711042892531695E-4</v>
      </c>
      <c r="L602" s="5">
        <f t="shared" si="126"/>
        <v>4.0288938972771474E-9</v>
      </c>
      <c r="M602" s="6">
        <f t="shared" si="124"/>
        <v>1.6712181703023167E-5</v>
      </c>
      <c r="N602">
        <f t="shared" si="125"/>
        <v>2.3499999999999999E-4</v>
      </c>
      <c r="O602">
        <f t="shared" si="133"/>
        <v>0.33693796243597013</v>
      </c>
      <c r="P602">
        <f t="shared" si="127"/>
        <v>3.0093775848123077</v>
      </c>
      <c r="Q602">
        <f t="shared" si="128"/>
        <v>0.11871688879218682</v>
      </c>
      <c r="R602">
        <f t="shared" si="129"/>
        <v>0.11871688879218673</v>
      </c>
    </row>
    <row r="603" spans="6:18">
      <c r="F603">
        <f t="shared" si="121"/>
        <v>60.100000000000584</v>
      </c>
      <c r="G603">
        <f t="shared" si="122"/>
        <v>321.79873705179284</v>
      </c>
      <c r="H603">
        <f t="shared" si="130"/>
        <v>3.3693796243597012</v>
      </c>
      <c r="I603" s="4">
        <f t="shared" si="123"/>
        <v>9.0999999999999993E-6</v>
      </c>
      <c r="J603" s="5">
        <f t="shared" si="131"/>
        <v>7.2957446808510193E-7</v>
      </c>
      <c r="K603" s="5">
        <f t="shared" si="132"/>
        <v>9.8802042892531697E-4</v>
      </c>
      <c r="L603" s="5">
        <f t="shared" si="126"/>
        <v>4.0400466749300144E-9</v>
      </c>
      <c r="M603" s="6">
        <f t="shared" si="124"/>
        <v>1.6743009247620175E-5</v>
      </c>
      <c r="N603">
        <f t="shared" si="125"/>
        <v>2.3499999999999999E-4</v>
      </c>
      <c r="O603">
        <f t="shared" si="133"/>
        <v>0.33693796243597013</v>
      </c>
      <c r="P603">
        <f t="shared" si="127"/>
        <v>3.0094846535061062</v>
      </c>
      <c r="Q603">
        <f t="shared" si="128"/>
        <v>0.11868158104162306</v>
      </c>
      <c r="R603">
        <f t="shared" si="129"/>
        <v>0.11868158104162296</v>
      </c>
    </row>
    <row r="604" spans="6:18">
      <c r="F604">
        <f t="shared" ref="F604:F667" si="134">F603+dt</f>
        <v>60.200000000000585</v>
      </c>
      <c r="G604">
        <f t="shared" si="122"/>
        <v>321.79873705179284</v>
      </c>
      <c r="H604">
        <f t="shared" si="130"/>
        <v>3.3693796243597012</v>
      </c>
      <c r="I604" s="4">
        <f t="shared" si="123"/>
        <v>9.0999999999999993E-6</v>
      </c>
      <c r="J604" s="5">
        <f t="shared" si="131"/>
        <v>7.2957446808510193E-7</v>
      </c>
      <c r="K604" s="5">
        <f t="shared" si="132"/>
        <v>9.8893042892531698E-4</v>
      </c>
      <c r="L604" s="5">
        <f t="shared" si="126"/>
        <v>4.0512200156819911E-9</v>
      </c>
      <c r="M604" s="6">
        <f t="shared" si="124"/>
        <v>1.677386519850274E-5</v>
      </c>
      <c r="N604">
        <f t="shared" si="125"/>
        <v>2.3499999999999999E-4</v>
      </c>
      <c r="O604">
        <f t="shared" si="133"/>
        <v>0.33693796243597013</v>
      </c>
      <c r="P604">
        <f t="shared" si="127"/>
        <v>3.0095913277444519</v>
      </c>
      <c r="Q604">
        <f t="shared" si="128"/>
        <v>0.11864640336955594</v>
      </c>
      <c r="R604">
        <f t="shared" si="129"/>
        <v>0.11864640336955586</v>
      </c>
    </row>
    <row r="605" spans="6:18">
      <c r="F605">
        <f t="shared" si="134"/>
        <v>60.300000000000587</v>
      </c>
      <c r="G605">
        <f t="shared" si="122"/>
        <v>321.79873705179284</v>
      </c>
      <c r="H605">
        <f t="shared" si="130"/>
        <v>3.3693796243597012</v>
      </c>
      <c r="I605" s="4">
        <f t="shared" si="123"/>
        <v>9.0999999999999993E-6</v>
      </c>
      <c r="J605" s="5">
        <f t="shared" si="131"/>
        <v>7.2957446808510193E-7</v>
      </c>
      <c r="K605" s="5">
        <f t="shared" si="132"/>
        <v>9.89840428925317E-4</v>
      </c>
      <c r="L605" s="5">
        <f t="shared" si="126"/>
        <v>4.0624139384723844E-9</v>
      </c>
      <c r="M605" s="6">
        <f t="shared" si="124"/>
        <v>1.6804749555670865E-5</v>
      </c>
      <c r="N605">
        <f t="shared" si="125"/>
        <v>2.3499999999999999E-4</v>
      </c>
      <c r="O605">
        <f t="shared" si="133"/>
        <v>0.33693796243597013</v>
      </c>
      <c r="P605">
        <f t="shared" si="127"/>
        <v>3.009697609342207</v>
      </c>
      <c r="Q605">
        <f t="shared" si="128"/>
        <v>0.11861135517750337</v>
      </c>
      <c r="R605">
        <f t="shared" si="129"/>
        <v>0.11861135517750329</v>
      </c>
    </row>
    <row r="606" spans="6:18">
      <c r="F606">
        <f t="shared" si="134"/>
        <v>60.400000000000588</v>
      </c>
      <c r="G606">
        <f t="shared" si="122"/>
        <v>321.79873705179284</v>
      </c>
      <c r="H606">
        <f t="shared" si="130"/>
        <v>3.3693796243597012</v>
      </c>
      <c r="I606" s="4">
        <f t="shared" si="123"/>
        <v>9.0999999999999993E-6</v>
      </c>
      <c r="J606" s="5">
        <f t="shared" si="131"/>
        <v>7.2957446808510193E-7</v>
      </c>
      <c r="K606" s="5">
        <f t="shared" si="132"/>
        <v>9.9075042892531702E-4</v>
      </c>
      <c r="L606" s="5">
        <f t="shared" si="126"/>
        <v>4.0736284622404992E-9</v>
      </c>
      <c r="M606" s="6">
        <f t="shared" si="124"/>
        <v>1.6835662319124553E-5</v>
      </c>
      <c r="N606">
        <f t="shared" si="125"/>
        <v>2.3499999999999999E-4</v>
      </c>
      <c r="O606">
        <f t="shared" si="133"/>
        <v>0.33693796243597013</v>
      </c>
      <c r="P606">
        <f t="shared" si="127"/>
        <v>3.0098035001042227</v>
      </c>
      <c r="Q606">
        <f t="shared" si="128"/>
        <v>0.11857643587028452</v>
      </c>
      <c r="R606">
        <f t="shared" si="129"/>
        <v>0.11857643587028442</v>
      </c>
    </row>
    <row r="607" spans="6:18">
      <c r="F607">
        <f t="shared" si="134"/>
        <v>60.50000000000059</v>
      </c>
      <c r="G607">
        <f t="shared" si="122"/>
        <v>321.79873705179284</v>
      </c>
      <c r="H607">
        <f t="shared" si="130"/>
        <v>3.3693796243597012</v>
      </c>
      <c r="I607" s="4">
        <f t="shared" si="123"/>
        <v>9.0999999999999993E-6</v>
      </c>
      <c r="J607" s="5">
        <f t="shared" si="131"/>
        <v>7.2957446808510193E-7</v>
      </c>
      <c r="K607" s="5">
        <f t="shared" si="132"/>
        <v>9.9166042892531703E-4</v>
      </c>
      <c r="L607" s="5">
        <f t="shared" si="126"/>
        <v>4.0848636059256384E-9</v>
      </c>
      <c r="M607" s="6">
        <f t="shared" si="124"/>
        <v>1.6866603488863799E-5</v>
      </c>
      <c r="N607">
        <f t="shared" si="125"/>
        <v>2.3499999999999999E-4</v>
      </c>
      <c r="O607">
        <f t="shared" si="133"/>
        <v>0.33693796243597013</v>
      </c>
      <c r="P607">
        <f t="shared" si="127"/>
        <v>3.0099090018254047</v>
      </c>
      <c r="Q607">
        <f t="shared" si="128"/>
        <v>0.11854164485599854</v>
      </c>
      <c r="R607">
        <f t="shared" si="129"/>
        <v>0.11854164485599844</v>
      </c>
    </row>
    <row r="608" spans="6:18">
      <c r="F608">
        <f t="shared" si="134"/>
        <v>60.600000000000591</v>
      </c>
      <c r="G608">
        <f t="shared" si="122"/>
        <v>321.79873705179284</v>
      </c>
      <c r="H608">
        <f t="shared" si="130"/>
        <v>3.3693796243597012</v>
      </c>
      <c r="I608" s="4">
        <f t="shared" si="123"/>
        <v>9.0999999999999993E-6</v>
      </c>
      <c r="J608" s="5">
        <f t="shared" si="131"/>
        <v>7.2957446808510193E-7</v>
      </c>
      <c r="K608" s="5">
        <f t="shared" si="132"/>
        <v>9.9257042892531705E-4</v>
      </c>
      <c r="L608" s="5">
        <f t="shared" si="126"/>
        <v>4.0961193884671087E-9</v>
      </c>
      <c r="M608" s="6">
        <f t="shared" si="124"/>
        <v>1.6897573064888604E-5</v>
      </c>
      <c r="N608">
        <f t="shared" si="125"/>
        <v>2.3499999999999999E-4</v>
      </c>
      <c r="O608">
        <f t="shared" si="133"/>
        <v>0.33693796243597013</v>
      </c>
      <c r="P608">
        <f t="shared" si="127"/>
        <v>3.0100141162907734</v>
      </c>
      <c r="Q608">
        <f t="shared" si="128"/>
        <v>0.11850698154600356</v>
      </c>
      <c r="R608">
        <f t="shared" si="129"/>
        <v>0.11850698154600346</v>
      </c>
    </row>
    <row r="609" spans="6:18">
      <c r="F609">
        <f t="shared" si="134"/>
        <v>60.700000000000593</v>
      </c>
      <c r="G609">
        <f t="shared" si="122"/>
        <v>321.79873705179284</v>
      </c>
      <c r="H609">
        <f t="shared" si="130"/>
        <v>3.3693796243597012</v>
      </c>
      <c r="I609" s="4">
        <f t="shared" si="123"/>
        <v>9.0999999999999993E-6</v>
      </c>
      <c r="J609" s="5">
        <f t="shared" si="131"/>
        <v>7.2957446808510193E-7</v>
      </c>
      <c r="K609" s="5">
        <f t="shared" si="132"/>
        <v>9.9348042892531707E-4</v>
      </c>
      <c r="L609" s="5">
        <f t="shared" si="126"/>
        <v>4.1073958288042136E-9</v>
      </c>
      <c r="M609" s="6">
        <f t="shared" si="124"/>
        <v>1.6928571047198966E-5</v>
      </c>
      <c r="N609">
        <f t="shared" si="125"/>
        <v>2.3499999999999999E-4</v>
      </c>
      <c r="O609">
        <f t="shared" si="133"/>
        <v>0.33693796243597013</v>
      </c>
      <c r="P609">
        <f t="shared" si="127"/>
        <v>3.010118845275533</v>
      </c>
      <c r="Q609">
        <f t="shared" si="128"/>
        <v>0.11847244535489578</v>
      </c>
      <c r="R609">
        <f t="shared" si="129"/>
        <v>0.11847244535489568</v>
      </c>
    </row>
    <row r="610" spans="6:18">
      <c r="F610">
        <f t="shared" si="134"/>
        <v>60.800000000000594</v>
      </c>
      <c r="G610">
        <f t="shared" si="122"/>
        <v>321.79873705179284</v>
      </c>
      <c r="H610">
        <f t="shared" si="130"/>
        <v>3.3693796243597012</v>
      </c>
      <c r="I610" s="4">
        <f t="shared" si="123"/>
        <v>9.0999999999999993E-6</v>
      </c>
      <c r="J610" s="5">
        <f t="shared" si="131"/>
        <v>7.2957446808510193E-7</v>
      </c>
      <c r="K610" s="5">
        <f t="shared" si="132"/>
        <v>9.9439042892531708E-4</v>
      </c>
      <c r="L610" s="5">
        <f t="shared" si="126"/>
        <v>4.1186929458762599E-9</v>
      </c>
      <c r="M610" s="6">
        <f t="shared" si="124"/>
        <v>1.6959597435794892E-5</v>
      </c>
      <c r="N610">
        <f t="shared" si="125"/>
        <v>2.3499999999999999E-4</v>
      </c>
      <c r="O610">
        <f t="shared" si="133"/>
        <v>0.33693796243597013</v>
      </c>
      <c r="P610">
        <f t="shared" si="127"/>
        <v>3.0102231905451298</v>
      </c>
      <c r="Q610">
        <f t="shared" si="128"/>
        <v>0.11843803570048864</v>
      </c>
      <c r="R610">
        <f t="shared" si="129"/>
        <v>0.11843803570048854</v>
      </c>
    </row>
    <row r="611" spans="6:18">
      <c r="F611">
        <f t="shared" si="134"/>
        <v>60.900000000000595</v>
      </c>
      <c r="G611">
        <f t="shared" si="122"/>
        <v>321.79873705179284</v>
      </c>
      <c r="H611">
        <f t="shared" si="130"/>
        <v>3.3693796243597012</v>
      </c>
      <c r="I611" s="4">
        <f t="shared" si="123"/>
        <v>9.0999999999999993E-6</v>
      </c>
      <c r="J611" s="5">
        <f t="shared" si="131"/>
        <v>7.2957446808510193E-7</v>
      </c>
      <c r="K611" s="5">
        <f t="shared" si="132"/>
        <v>9.953004289253171E-4</v>
      </c>
      <c r="L611" s="5">
        <f t="shared" si="126"/>
        <v>4.1300107586225511E-9</v>
      </c>
      <c r="M611" s="6">
        <f t="shared" si="124"/>
        <v>1.6990652230676377E-5</v>
      </c>
      <c r="N611">
        <f t="shared" si="125"/>
        <v>2.3499999999999999E-4</v>
      </c>
      <c r="O611">
        <f t="shared" si="133"/>
        <v>0.33693796243597013</v>
      </c>
      <c r="P611">
        <f t="shared" si="127"/>
        <v>3.0103271538553162</v>
      </c>
      <c r="Q611">
        <f t="shared" si="128"/>
        <v>0.11840375200379227</v>
      </c>
      <c r="R611">
        <f t="shared" si="129"/>
        <v>0.11840375200379218</v>
      </c>
    </row>
    <row r="612" spans="6:18">
      <c r="F612">
        <f t="shared" si="134"/>
        <v>61.000000000000597</v>
      </c>
      <c r="G612">
        <f t="shared" si="122"/>
        <v>321.79873705179284</v>
      </c>
      <c r="H612">
        <f t="shared" si="130"/>
        <v>3.3693796243597012</v>
      </c>
      <c r="I612" s="4">
        <f t="shared" si="123"/>
        <v>9.0999999999999993E-6</v>
      </c>
      <c r="J612" s="5">
        <f t="shared" si="131"/>
        <v>7.2957446808510193E-7</v>
      </c>
      <c r="K612" s="5">
        <f t="shared" si="132"/>
        <v>9.9621042892531712E-4</v>
      </c>
      <c r="L612" s="5">
        <f t="shared" si="126"/>
        <v>4.141349285982394E-9</v>
      </c>
      <c r="M612" s="6">
        <f t="shared" si="124"/>
        <v>1.702173543184343E-5</v>
      </c>
      <c r="N612">
        <f t="shared" si="125"/>
        <v>2.3499999999999999E-4</v>
      </c>
      <c r="O612">
        <f t="shared" si="133"/>
        <v>0.33693796243597013</v>
      </c>
      <c r="P612">
        <f t="shared" si="127"/>
        <v>3.0104307369522147</v>
      </c>
      <c r="Q612">
        <f t="shared" si="128"/>
        <v>0.11836959368899301</v>
      </c>
      <c r="R612">
        <f t="shared" si="129"/>
        <v>0.11836959368899293</v>
      </c>
    </row>
    <row r="613" spans="6:18">
      <c r="F613">
        <f t="shared" si="134"/>
        <v>61.100000000000598</v>
      </c>
      <c r="G613">
        <f t="shared" si="122"/>
        <v>321.79873705179284</v>
      </c>
      <c r="H613">
        <f t="shared" si="130"/>
        <v>3.3693796243597012</v>
      </c>
      <c r="I613" s="4">
        <f t="shared" si="123"/>
        <v>9.0999999999999993E-6</v>
      </c>
      <c r="J613" s="5">
        <f t="shared" si="131"/>
        <v>7.2957446808510193E-7</v>
      </c>
      <c r="K613" s="5">
        <f t="shared" si="132"/>
        <v>9.9712042892531713E-4</v>
      </c>
      <c r="L613" s="5">
        <f t="shared" si="126"/>
        <v>4.1527085468950905E-9</v>
      </c>
      <c r="M613" s="6">
        <f t="shared" si="124"/>
        <v>1.7052847039296029E-5</v>
      </c>
      <c r="N613">
        <f t="shared" si="125"/>
        <v>2.3499999999999999E-4</v>
      </c>
      <c r="O613">
        <f t="shared" si="133"/>
        <v>0.33693796243597013</v>
      </c>
      <c r="P613">
        <f t="shared" si="127"/>
        <v>3.0105339415723757</v>
      </c>
      <c r="Q613">
        <f t="shared" si="128"/>
        <v>0.11833556018343311</v>
      </c>
      <c r="R613">
        <f t="shared" si="129"/>
        <v>0.11833556018343303</v>
      </c>
    </row>
    <row r="614" spans="6:18">
      <c r="F614">
        <f t="shared" si="134"/>
        <v>61.2000000000006</v>
      </c>
      <c r="G614">
        <f t="shared" si="122"/>
        <v>321.79873705179284</v>
      </c>
      <c r="H614">
        <f t="shared" si="130"/>
        <v>3.3693796243597012</v>
      </c>
      <c r="I614" s="4">
        <f t="shared" si="123"/>
        <v>9.0999999999999993E-6</v>
      </c>
      <c r="J614" s="5">
        <f t="shared" si="131"/>
        <v>7.2957446808510193E-7</v>
      </c>
      <c r="K614" s="5">
        <f t="shared" si="132"/>
        <v>9.9803042892531715E-4</v>
      </c>
      <c r="L614" s="5">
        <f t="shared" si="126"/>
        <v>4.1640885602999473E-9</v>
      </c>
      <c r="M614" s="6">
        <f t="shared" si="124"/>
        <v>1.7083987053034195E-5</v>
      </c>
      <c r="N614">
        <f t="shared" si="125"/>
        <v>2.3499999999999999E-4</v>
      </c>
      <c r="O614">
        <f t="shared" si="133"/>
        <v>0.33693796243597013</v>
      </c>
      <c r="P614">
        <f t="shared" si="127"/>
        <v>3.0106367694428422</v>
      </c>
      <c r="Q614">
        <f t="shared" si="128"/>
        <v>0.11830165091759054</v>
      </c>
      <c r="R614">
        <f t="shared" si="129"/>
        <v>0.11830165091759046</v>
      </c>
    </row>
    <row r="615" spans="6:18">
      <c r="F615">
        <f t="shared" si="134"/>
        <v>61.300000000000601</v>
      </c>
      <c r="G615">
        <f t="shared" si="122"/>
        <v>321.79873705179284</v>
      </c>
      <c r="H615">
        <f t="shared" si="130"/>
        <v>3.3693796243597012</v>
      </c>
      <c r="I615" s="4">
        <f t="shared" si="123"/>
        <v>9.0999999999999993E-6</v>
      </c>
      <c r="J615" s="5">
        <f t="shared" si="131"/>
        <v>7.2957446808510193E-7</v>
      </c>
      <c r="K615" s="5">
        <f t="shared" si="132"/>
        <v>9.9894042892531717E-4</v>
      </c>
      <c r="L615" s="5">
        <f t="shared" si="126"/>
        <v>4.1754893451362696E-9</v>
      </c>
      <c r="M615" s="6">
        <f t="shared" si="124"/>
        <v>1.7115155473057922E-5</v>
      </c>
      <c r="N615">
        <f t="shared" si="125"/>
        <v>2.3499999999999999E-4</v>
      </c>
      <c r="O615">
        <f t="shared" si="133"/>
        <v>0.33693796243597013</v>
      </c>
      <c r="P615">
        <f t="shared" si="127"/>
        <v>3.0107392222812073</v>
      </c>
      <c r="Q615">
        <f t="shared" si="128"/>
        <v>0.11826786532505902</v>
      </c>
      <c r="R615">
        <f t="shared" si="129"/>
        <v>0.11826786532505894</v>
      </c>
    </row>
    <row r="616" spans="6:18">
      <c r="F616">
        <f t="shared" si="134"/>
        <v>61.400000000000603</v>
      </c>
      <c r="G616">
        <f t="shared" si="122"/>
        <v>321.79873705179284</v>
      </c>
      <c r="H616">
        <f t="shared" si="130"/>
        <v>3.3693796243597012</v>
      </c>
      <c r="I616" s="4">
        <f t="shared" si="123"/>
        <v>9.0999999999999993E-6</v>
      </c>
      <c r="J616" s="5">
        <f t="shared" si="131"/>
        <v>7.2957446808510193E-7</v>
      </c>
      <c r="K616" s="5">
        <f t="shared" si="132"/>
        <v>9.9985042892531718E-4</v>
      </c>
      <c r="L616" s="5">
        <f t="shared" si="126"/>
        <v>4.1869109203433626E-9</v>
      </c>
      <c r="M616" s="6">
        <f t="shared" si="124"/>
        <v>1.7146352299367208E-5</v>
      </c>
      <c r="N616">
        <f t="shared" si="125"/>
        <v>2.3499999999999999E-4</v>
      </c>
      <c r="O616">
        <f t="shared" si="133"/>
        <v>0.33693796243597013</v>
      </c>
      <c r="P616">
        <f t="shared" si="127"/>
        <v>3.0108413017956779</v>
      </c>
      <c r="Q616">
        <f t="shared" si="128"/>
        <v>0.1182342028425281</v>
      </c>
      <c r="R616">
        <f t="shared" si="129"/>
        <v>0.11823420284252803</v>
      </c>
    </row>
    <row r="617" spans="6:18">
      <c r="F617">
        <f t="shared" si="134"/>
        <v>61.500000000000604</v>
      </c>
      <c r="G617">
        <f t="shared" si="122"/>
        <v>321.79873705179284</v>
      </c>
      <c r="H617">
        <f t="shared" si="130"/>
        <v>3.3693796243597012</v>
      </c>
      <c r="I617" s="4">
        <f t="shared" si="123"/>
        <v>9.0999999999999993E-6</v>
      </c>
      <c r="J617" s="5">
        <f t="shared" si="131"/>
        <v>7.2957446808510193E-7</v>
      </c>
      <c r="K617" s="5">
        <f t="shared" si="132"/>
        <v>1.0007604289253172E-3</v>
      </c>
      <c r="L617" s="5">
        <f t="shared" si="126"/>
        <v>4.1983533048605305E-9</v>
      </c>
      <c r="M617" s="6">
        <f t="shared" si="124"/>
        <v>1.7177577531962058E-5</v>
      </c>
      <c r="N617">
        <f t="shared" si="125"/>
        <v>2.3499999999999999E-4</v>
      </c>
      <c r="O617">
        <f t="shared" si="133"/>
        <v>0.33693796243597013</v>
      </c>
      <c r="P617">
        <f t="shared" si="127"/>
        <v>3.0109430096851315</v>
      </c>
      <c r="Q617">
        <f t="shared" si="128"/>
        <v>0.1182006629097635</v>
      </c>
      <c r="R617">
        <f t="shared" si="129"/>
        <v>0.11820066290976343</v>
      </c>
    </row>
    <row r="618" spans="6:18">
      <c r="F618">
        <f t="shared" si="134"/>
        <v>61.600000000000605</v>
      </c>
      <c r="G618">
        <f t="shared" si="122"/>
        <v>321.79873705179284</v>
      </c>
      <c r="H618">
        <f t="shared" si="130"/>
        <v>3.3693796243597012</v>
      </c>
      <c r="I618" s="4">
        <f t="shared" si="123"/>
        <v>9.0999999999999993E-6</v>
      </c>
      <c r="J618" s="5">
        <f t="shared" si="131"/>
        <v>7.2957446808510193E-7</v>
      </c>
      <c r="K618" s="5">
        <f t="shared" si="132"/>
        <v>1.0016704289253172E-3</v>
      </c>
      <c r="L618" s="5">
        <f t="shared" si="126"/>
        <v>4.2098165176270778E-9</v>
      </c>
      <c r="M618" s="6">
        <f t="shared" si="124"/>
        <v>1.7208831170842461E-5</v>
      </c>
      <c r="N618">
        <f t="shared" si="125"/>
        <v>2.3499999999999999E-4</v>
      </c>
      <c r="O618">
        <f t="shared" si="133"/>
        <v>0.33693796243597013</v>
      </c>
      <c r="P618">
        <f t="shared" si="127"/>
        <v>3.0110443476391771</v>
      </c>
      <c r="Q618">
        <f t="shared" si="128"/>
        <v>0.11816724496958747</v>
      </c>
      <c r="R618">
        <f t="shared" si="129"/>
        <v>0.1181672449695874</v>
      </c>
    </row>
    <row r="619" spans="6:18">
      <c r="F619">
        <f t="shared" si="134"/>
        <v>61.700000000000607</v>
      </c>
      <c r="G619">
        <f t="shared" si="122"/>
        <v>321.79873705179284</v>
      </c>
      <c r="H619">
        <f t="shared" si="130"/>
        <v>3.3693796243597012</v>
      </c>
      <c r="I619" s="4">
        <f t="shared" si="123"/>
        <v>9.0999999999999993E-6</v>
      </c>
      <c r="J619" s="5">
        <f t="shared" si="131"/>
        <v>7.2957446808510193E-7</v>
      </c>
      <c r="K619" s="5">
        <f t="shared" si="132"/>
        <v>1.0025804289253172E-3</v>
      </c>
      <c r="L619" s="5">
        <f t="shared" si="126"/>
        <v>4.2213005775823103E-9</v>
      </c>
      <c r="M619" s="6">
        <f t="shared" si="124"/>
        <v>1.7240113216008428E-5</v>
      </c>
      <c r="N619">
        <f t="shared" si="125"/>
        <v>2.3499999999999999E-4</v>
      </c>
      <c r="O619">
        <f t="shared" si="133"/>
        <v>0.33693796243597013</v>
      </c>
      <c r="P619">
        <f t="shared" si="127"/>
        <v>3.0111453173382134</v>
      </c>
      <c r="Q619">
        <f t="shared" si="128"/>
        <v>0.11813394846785939</v>
      </c>
      <c r="R619">
        <f t="shared" si="129"/>
        <v>0.11813394846785931</v>
      </c>
    </row>
    <row r="620" spans="6:18">
      <c r="F620">
        <f t="shared" si="134"/>
        <v>61.800000000000608</v>
      </c>
      <c r="G620">
        <f t="shared" si="122"/>
        <v>321.79873705179284</v>
      </c>
      <c r="H620">
        <f t="shared" si="130"/>
        <v>3.3693796243597012</v>
      </c>
      <c r="I620" s="4">
        <f t="shared" si="123"/>
        <v>9.0999999999999993E-6</v>
      </c>
      <c r="J620" s="5">
        <f t="shared" si="131"/>
        <v>7.2957446808510193E-7</v>
      </c>
      <c r="K620" s="5">
        <f t="shared" si="132"/>
        <v>1.0034904289253173E-3</v>
      </c>
      <c r="L620" s="5">
        <f t="shared" si="126"/>
        <v>4.2328055036655324E-9</v>
      </c>
      <c r="M620" s="6">
        <f t="shared" si="124"/>
        <v>1.7271423667459952E-5</v>
      </c>
      <c r="N620">
        <f t="shared" si="125"/>
        <v>2.3499999999999999E-4</v>
      </c>
      <c r="O620">
        <f t="shared" si="133"/>
        <v>0.33693796243597013</v>
      </c>
      <c r="P620">
        <f t="shared" si="127"/>
        <v>3.0112459204534892</v>
      </c>
      <c r="Q620">
        <f t="shared" si="128"/>
        <v>0.11810077285345645</v>
      </c>
      <c r="R620">
        <f t="shared" si="129"/>
        <v>0.11810077285345637</v>
      </c>
    </row>
    <row r="621" spans="6:18">
      <c r="F621">
        <f t="shared" si="134"/>
        <v>61.90000000000061</v>
      </c>
      <c r="G621">
        <f t="shared" si="122"/>
        <v>321.79873705179284</v>
      </c>
      <c r="H621">
        <f t="shared" si="130"/>
        <v>3.3693796243597012</v>
      </c>
      <c r="I621" s="4">
        <f t="shared" si="123"/>
        <v>9.0999999999999993E-6</v>
      </c>
      <c r="J621" s="5">
        <f t="shared" si="131"/>
        <v>7.2957446808510193E-7</v>
      </c>
      <c r="K621" s="5">
        <f t="shared" si="132"/>
        <v>1.0044004289253173E-3</v>
      </c>
      <c r="L621" s="5">
        <f t="shared" si="126"/>
        <v>4.2443313148160492E-9</v>
      </c>
      <c r="M621" s="6">
        <f t="shared" si="124"/>
        <v>1.7302762525197039E-5</v>
      </c>
      <c r="N621">
        <f t="shared" si="125"/>
        <v>2.3499999999999999E-4</v>
      </c>
      <c r="O621">
        <f t="shared" si="133"/>
        <v>0.33693796243597013</v>
      </c>
      <c r="P621">
        <f t="shared" si="127"/>
        <v>3.0113461586471577</v>
      </c>
      <c r="Q621">
        <f t="shared" si="128"/>
        <v>0.1180677175782545</v>
      </c>
      <c r="R621">
        <f t="shared" si="129"/>
        <v>0.11806771757825442</v>
      </c>
    </row>
    <row r="622" spans="6:18">
      <c r="F622">
        <f t="shared" si="134"/>
        <v>62.000000000000611</v>
      </c>
      <c r="G622">
        <f t="shared" si="122"/>
        <v>321.79873705179284</v>
      </c>
      <c r="H622">
        <f t="shared" si="130"/>
        <v>3.3693796243597012</v>
      </c>
      <c r="I622" s="4">
        <f t="shared" si="123"/>
        <v>9.0999999999999993E-6</v>
      </c>
      <c r="J622" s="5">
        <f t="shared" si="131"/>
        <v>7.2957446808510193E-7</v>
      </c>
      <c r="K622" s="5">
        <f t="shared" si="132"/>
        <v>1.0053104289253173E-3</v>
      </c>
      <c r="L622" s="5">
        <f t="shared" si="126"/>
        <v>4.255878029973166E-9</v>
      </c>
      <c r="M622" s="6">
        <f t="shared" si="124"/>
        <v>1.7334129789219686E-5</v>
      </c>
      <c r="N622">
        <f t="shared" si="125"/>
        <v>2.3499999999999999E-4</v>
      </c>
      <c r="O622">
        <f t="shared" si="133"/>
        <v>0.33693796243597013</v>
      </c>
      <c r="P622">
        <f t="shared" si="127"/>
        <v>3.0114460335723385</v>
      </c>
      <c r="Q622">
        <f t="shared" si="128"/>
        <v>0.11803478209710905</v>
      </c>
      <c r="R622">
        <f t="shared" si="129"/>
        <v>0.11803478209710898</v>
      </c>
    </row>
    <row r="623" spans="6:18">
      <c r="F623">
        <f t="shared" si="134"/>
        <v>62.100000000000612</v>
      </c>
      <c r="G623">
        <f t="shared" si="122"/>
        <v>321.79873705179284</v>
      </c>
      <c r="H623">
        <f t="shared" si="130"/>
        <v>3.3693796243597012</v>
      </c>
      <c r="I623" s="4">
        <f t="shared" si="123"/>
        <v>9.0999999999999993E-6</v>
      </c>
      <c r="J623" s="5">
        <f t="shared" si="131"/>
        <v>7.2957446808510193E-7</v>
      </c>
      <c r="K623" s="5">
        <f t="shared" si="132"/>
        <v>1.0062204289253173E-3</v>
      </c>
      <c r="L623" s="5">
        <f t="shared" si="126"/>
        <v>4.2674456680761877E-9</v>
      </c>
      <c r="M623" s="6">
        <f t="shared" si="124"/>
        <v>1.7365525459527893E-5</v>
      </c>
      <c r="N623">
        <f t="shared" si="125"/>
        <v>2.3499999999999999E-4</v>
      </c>
      <c r="O623">
        <f t="shared" si="133"/>
        <v>0.33693796243597013</v>
      </c>
      <c r="P623">
        <f t="shared" si="127"/>
        <v>3.0115455468731724</v>
      </c>
      <c r="Q623">
        <f t="shared" si="128"/>
        <v>0.11800196586783639</v>
      </c>
      <c r="R623">
        <f t="shared" si="129"/>
        <v>0.1180019658678363</v>
      </c>
    </row>
    <row r="624" spans="6:18">
      <c r="F624">
        <f t="shared" si="134"/>
        <v>62.200000000000614</v>
      </c>
      <c r="G624">
        <f t="shared" si="122"/>
        <v>321.79873705179284</v>
      </c>
      <c r="H624">
        <f t="shared" si="130"/>
        <v>3.3693796243597012</v>
      </c>
      <c r="I624" s="4">
        <f t="shared" si="123"/>
        <v>9.0999999999999993E-6</v>
      </c>
      <c r="J624" s="5">
        <f t="shared" si="131"/>
        <v>7.2957446808510193E-7</v>
      </c>
      <c r="K624" s="5">
        <f t="shared" si="132"/>
        <v>1.0071304289253173E-3</v>
      </c>
      <c r="L624" s="5">
        <f t="shared" si="126"/>
        <v>4.279034248064418E-9</v>
      </c>
      <c r="M624" s="6">
        <f t="shared" si="124"/>
        <v>1.7396949536121654E-5</v>
      </c>
      <c r="N624">
        <f t="shared" si="125"/>
        <v>2.3499999999999999E-4</v>
      </c>
      <c r="O624">
        <f t="shared" si="133"/>
        <v>0.33693796243597013</v>
      </c>
      <c r="P624">
        <f t="shared" si="127"/>
        <v>3.0116447001848781</v>
      </c>
      <c r="Q624">
        <f t="shared" si="128"/>
        <v>0.11796926835119478</v>
      </c>
      <c r="R624">
        <f t="shared" si="129"/>
        <v>0.1179692683511947</v>
      </c>
    </row>
    <row r="625" spans="6:18">
      <c r="F625">
        <f t="shared" si="134"/>
        <v>62.300000000000615</v>
      </c>
      <c r="G625">
        <f t="shared" si="122"/>
        <v>321.79873705179284</v>
      </c>
      <c r="H625">
        <f t="shared" si="130"/>
        <v>3.3693796243597012</v>
      </c>
      <c r="I625" s="4">
        <f t="shared" si="123"/>
        <v>9.0999999999999993E-6</v>
      </c>
      <c r="J625" s="5">
        <f t="shared" si="131"/>
        <v>7.2957446808510193E-7</v>
      </c>
      <c r="K625" s="5">
        <f t="shared" si="132"/>
        <v>1.0080404289253173E-3</v>
      </c>
      <c r="L625" s="5">
        <f t="shared" si="126"/>
        <v>4.2906437888771645E-9</v>
      </c>
      <c r="M625" s="6">
        <f t="shared" si="124"/>
        <v>1.7428402019000985E-5</v>
      </c>
      <c r="N625">
        <f t="shared" si="125"/>
        <v>2.3499999999999999E-4</v>
      </c>
      <c r="O625">
        <f t="shared" si="133"/>
        <v>0.33693796243597013</v>
      </c>
      <c r="P625">
        <f t="shared" si="127"/>
        <v>3.0117434951338087</v>
      </c>
      <c r="Q625">
        <f t="shared" si="128"/>
        <v>0.11793668901086597</v>
      </c>
      <c r="R625">
        <f t="shared" si="129"/>
        <v>0.11793668901086587</v>
      </c>
    </row>
    <row r="626" spans="6:18">
      <c r="F626">
        <f t="shared" si="134"/>
        <v>62.400000000000617</v>
      </c>
      <c r="G626">
        <f t="shared" si="122"/>
        <v>321.79873705179284</v>
      </c>
      <c r="H626">
        <f t="shared" si="130"/>
        <v>3.3693796243597012</v>
      </c>
      <c r="I626" s="4">
        <f t="shared" si="123"/>
        <v>9.0999999999999993E-6</v>
      </c>
      <c r="J626" s="5">
        <f t="shared" si="131"/>
        <v>7.2957446808510193E-7</v>
      </c>
      <c r="K626" s="5">
        <f t="shared" si="132"/>
        <v>1.0089504289253174E-3</v>
      </c>
      <c r="L626" s="5">
        <f t="shared" si="126"/>
        <v>4.3022743094537298E-9</v>
      </c>
      <c r="M626" s="6">
        <f t="shared" si="124"/>
        <v>1.7459882908165873E-5</v>
      </c>
      <c r="N626">
        <f t="shared" si="125"/>
        <v>2.3499999999999999E-4</v>
      </c>
      <c r="O626">
        <f t="shared" si="133"/>
        <v>0.33693796243597013</v>
      </c>
      <c r="P626">
        <f t="shared" si="127"/>
        <v>3.0118419333375104</v>
      </c>
      <c r="Q626">
        <f t="shared" si="128"/>
        <v>0.11790422731343657</v>
      </c>
      <c r="R626">
        <f t="shared" si="129"/>
        <v>0.11790422731343647</v>
      </c>
    </row>
    <row r="627" spans="6:18">
      <c r="F627">
        <f t="shared" si="134"/>
        <v>62.500000000000618</v>
      </c>
      <c r="G627">
        <f t="shared" si="122"/>
        <v>321.79873705179284</v>
      </c>
      <c r="H627">
        <f t="shared" si="130"/>
        <v>3.3693796243597012</v>
      </c>
      <c r="I627" s="4">
        <f t="shared" si="123"/>
        <v>9.0999999999999993E-6</v>
      </c>
      <c r="J627" s="5">
        <f t="shared" si="131"/>
        <v>7.2957446808510193E-7</v>
      </c>
      <c r="K627" s="5">
        <f t="shared" si="132"/>
        <v>1.0098604289253174E-3</v>
      </c>
      <c r="L627" s="5">
        <f t="shared" si="126"/>
        <v>4.313925828733419E-9</v>
      </c>
      <c r="M627" s="6">
        <f t="shared" si="124"/>
        <v>1.7491392203616317E-5</v>
      </c>
      <c r="N627">
        <f t="shared" si="125"/>
        <v>2.3499999999999999E-4</v>
      </c>
      <c r="O627">
        <f t="shared" si="133"/>
        <v>0.33693796243597013</v>
      </c>
      <c r="P627">
        <f t="shared" si="127"/>
        <v>3.011940016404774</v>
      </c>
      <c r="Q627">
        <f t="shared" si="128"/>
        <v>0.11787188272837985</v>
      </c>
      <c r="R627">
        <f t="shared" si="129"/>
        <v>0.11787188272837974</v>
      </c>
    </row>
    <row r="628" spans="6:18">
      <c r="F628">
        <f t="shared" si="134"/>
        <v>62.60000000000062</v>
      </c>
      <c r="G628">
        <f t="shared" si="122"/>
        <v>321.79873705179284</v>
      </c>
      <c r="H628">
        <f t="shared" si="130"/>
        <v>3.3693796243597012</v>
      </c>
      <c r="I628" s="4">
        <f t="shared" si="123"/>
        <v>9.0999999999999993E-6</v>
      </c>
      <c r="J628" s="5">
        <f t="shared" si="131"/>
        <v>7.2957446808510193E-7</v>
      </c>
      <c r="K628" s="5">
        <f t="shared" si="132"/>
        <v>1.0107704289253174E-3</v>
      </c>
      <c r="L628" s="5">
        <f t="shared" si="126"/>
        <v>4.3255983656555382E-9</v>
      </c>
      <c r="M628" s="6">
        <f t="shared" si="124"/>
        <v>1.7522929905352325E-5</v>
      </c>
      <c r="N628">
        <f t="shared" si="125"/>
        <v>2.3499999999999999E-4</v>
      </c>
      <c r="O628">
        <f t="shared" si="133"/>
        <v>0.33693796243597013</v>
      </c>
      <c r="P628">
        <f t="shared" si="127"/>
        <v>3.0120377459356926</v>
      </c>
      <c r="Q628">
        <f t="shared" si="128"/>
        <v>0.11783965472803744</v>
      </c>
      <c r="R628">
        <f t="shared" si="129"/>
        <v>0.11783965472803734</v>
      </c>
    </row>
    <row r="629" spans="6:18">
      <c r="F629">
        <f t="shared" si="134"/>
        <v>62.700000000000621</v>
      </c>
      <c r="G629">
        <f t="shared" si="122"/>
        <v>321.79873705179284</v>
      </c>
      <c r="H629">
        <f t="shared" si="130"/>
        <v>3.3693796243597012</v>
      </c>
      <c r="I629" s="4">
        <f t="shared" si="123"/>
        <v>9.0999999999999993E-6</v>
      </c>
      <c r="J629" s="5">
        <f t="shared" si="131"/>
        <v>7.2957446808510193E-7</v>
      </c>
      <c r="K629" s="5">
        <f t="shared" si="132"/>
        <v>1.0116804289253174E-3</v>
      </c>
      <c r="L629" s="5">
        <f t="shared" si="126"/>
        <v>4.3372919391593909E-9</v>
      </c>
      <c r="M629" s="6">
        <f t="shared" si="124"/>
        <v>1.755449601337389E-5</v>
      </c>
      <c r="N629">
        <f t="shared" si="125"/>
        <v>2.3499999999999999E-4</v>
      </c>
      <c r="O629">
        <f t="shared" si="133"/>
        <v>0.33693796243597013</v>
      </c>
      <c r="P629">
        <f t="shared" si="127"/>
        <v>3.0121351235217166</v>
      </c>
      <c r="Q629">
        <f t="shared" si="128"/>
        <v>0.1178075427876013</v>
      </c>
      <c r="R629">
        <f t="shared" si="129"/>
        <v>0.11780754278760121</v>
      </c>
    </row>
    <row r="630" spans="6:18">
      <c r="F630">
        <f t="shared" si="134"/>
        <v>62.800000000000622</v>
      </c>
      <c r="G630">
        <f t="shared" si="122"/>
        <v>321.79873705179284</v>
      </c>
      <c r="H630">
        <f t="shared" si="130"/>
        <v>3.3693796243597012</v>
      </c>
      <c r="I630" s="4">
        <f t="shared" si="123"/>
        <v>9.0999999999999993E-6</v>
      </c>
      <c r="J630" s="5">
        <f t="shared" si="131"/>
        <v>7.2957446808510193E-7</v>
      </c>
      <c r="K630" s="5">
        <f t="shared" si="132"/>
        <v>1.0125904289253174E-3</v>
      </c>
      <c r="L630" s="5">
        <f t="shared" si="126"/>
        <v>4.3490065681842838E-9</v>
      </c>
      <c r="M630" s="6">
        <f t="shared" si="124"/>
        <v>1.7586090527681018E-5</v>
      </c>
      <c r="N630">
        <f t="shared" si="125"/>
        <v>2.3499999999999999E-4</v>
      </c>
      <c r="O630">
        <f t="shared" si="133"/>
        <v>0.33693796243597013</v>
      </c>
      <c r="P630">
        <f t="shared" si="127"/>
        <v>3.0122321507457057</v>
      </c>
      <c r="Q630">
        <f t="shared" si="128"/>
        <v>0.11777554638509578</v>
      </c>
      <c r="R630">
        <f t="shared" si="129"/>
        <v>0.11777554638509567</v>
      </c>
    </row>
    <row r="631" spans="6:18">
      <c r="F631">
        <f t="shared" si="134"/>
        <v>62.900000000000624</v>
      </c>
      <c r="G631">
        <f t="shared" si="122"/>
        <v>321.79873705179284</v>
      </c>
      <c r="H631">
        <f t="shared" si="130"/>
        <v>3.3693796243597012</v>
      </c>
      <c r="I631" s="4">
        <f t="shared" si="123"/>
        <v>9.0999999999999993E-6</v>
      </c>
      <c r="J631" s="5">
        <f t="shared" si="131"/>
        <v>7.2957446808510193E-7</v>
      </c>
      <c r="K631" s="5">
        <f t="shared" si="132"/>
        <v>1.0135004289253174E-3</v>
      </c>
      <c r="L631" s="5">
        <f t="shared" si="126"/>
        <v>4.3607422716695189E-9</v>
      </c>
      <c r="M631" s="6">
        <f t="shared" si="124"/>
        <v>1.76177134482737E-5</v>
      </c>
      <c r="N631">
        <f t="shared" si="125"/>
        <v>2.3499999999999999E-4</v>
      </c>
      <c r="O631">
        <f t="shared" si="133"/>
        <v>0.33693796243597013</v>
      </c>
      <c r="P631">
        <f t="shared" si="127"/>
        <v>3.0123288291819872</v>
      </c>
      <c r="Q631">
        <f t="shared" si="128"/>
        <v>0.11774366500135973</v>
      </c>
      <c r="R631">
        <f t="shared" si="129"/>
        <v>0.11774366500135962</v>
      </c>
    </row>
    <row r="632" spans="6:18">
      <c r="F632">
        <f t="shared" si="134"/>
        <v>63.000000000000625</v>
      </c>
      <c r="G632">
        <f t="shared" si="122"/>
        <v>321.79873705179284</v>
      </c>
      <c r="H632">
        <f t="shared" si="130"/>
        <v>3.3693796243597012</v>
      </c>
      <c r="I632" s="4">
        <f t="shared" si="123"/>
        <v>9.0999999999999993E-6</v>
      </c>
      <c r="J632" s="5">
        <f t="shared" si="131"/>
        <v>7.2957446808510193E-7</v>
      </c>
      <c r="K632" s="5">
        <f t="shared" si="132"/>
        <v>1.0144104289253175E-3</v>
      </c>
      <c r="L632" s="5">
        <f t="shared" si="126"/>
        <v>4.3724990685544061E-9</v>
      </c>
      <c r="M632" s="6">
        <f t="shared" si="124"/>
        <v>1.7649364775151952E-5</v>
      </c>
      <c r="N632">
        <f t="shared" si="125"/>
        <v>2.3499999999999999E-4</v>
      </c>
      <c r="O632">
        <f t="shared" si="133"/>
        <v>0.33693796243597013</v>
      </c>
      <c r="P632">
        <f t="shared" si="127"/>
        <v>3.0124251603964041</v>
      </c>
      <c r="Q632">
        <f t="shared" si="128"/>
        <v>0.1177118981200289</v>
      </c>
      <c r="R632">
        <f t="shared" si="129"/>
        <v>0.11771189812002879</v>
      </c>
    </row>
    <row r="633" spans="6:18">
      <c r="F633">
        <f t="shared" si="134"/>
        <v>63.100000000000627</v>
      </c>
      <c r="G633">
        <f t="shared" si="122"/>
        <v>321.79873705179284</v>
      </c>
      <c r="H633">
        <f t="shared" si="130"/>
        <v>3.3693796243597012</v>
      </c>
      <c r="I633" s="4">
        <f t="shared" si="123"/>
        <v>9.0999999999999993E-6</v>
      </c>
      <c r="J633" s="5">
        <f t="shared" si="131"/>
        <v>7.2957446808510193E-7</v>
      </c>
      <c r="K633" s="5">
        <f t="shared" si="132"/>
        <v>1.0153204289253175E-3</v>
      </c>
      <c r="L633" s="5">
        <f t="shared" si="126"/>
        <v>4.3842769777782449E-9</v>
      </c>
      <c r="M633" s="6">
        <f t="shared" si="124"/>
        <v>1.7681044508315753E-5</v>
      </c>
      <c r="N633">
        <f t="shared" si="125"/>
        <v>2.3499999999999999E-4</v>
      </c>
      <c r="O633">
        <f t="shared" si="133"/>
        <v>0.33693796243597013</v>
      </c>
      <c r="P633">
        <f t="shared" si="127"/>
        <v>3.0125211459463737</v>
      </c>
      <c r="Q633">
        <f t="shared" si="128"/>
        <v>0.11768024522751831</v>
      </c>
      <c r="R633">
        <f t="shared" si="129"/>
        <v>0.1176802452275182</v>
      </c>
    </row>
    <row r="634" spans="6:18">
      <c r="F634">
        <f t="shared" si="134"/>
        <v>63.200000000000628</v>
      </c>
      <c r="G634">
        <f t="shared" si="122"/>
        <v>321.79873705179284</v>
      </c>
      <c r="H634">
        <f t="shared" si="130"/>
        <v>3.3693796243597012</v>
      </c>
      <c r="I634" s="4">
        <f t="shared" si="123"/>
        <v>9.0999999999999993E-6</v>
      </c>
      <c r="J634" s="5">
        <f t="shared" si="131"/>
        <v>7.2957446808510193E-7</v>
      </c>
      <c r="K634" s="5">
        <f t="shared" si="132"/>
        <v>1.0162304289253175E-3</v>
      </c>
      <c r="L634" s="5">
        <f t="shared" si="126"/>
        <v>4.3960760182803445E-9</v>
      </c>
      <c r="M634" s="6">
        <f t="shared" si="124"/>
        <v>1.7712752647765122E-5</v>
      </c>
      <c r="N634">
        <f t="shared" si="125"/>
        <v>2.3499999999999999E-4</v>
      </c>
      <c r="O634">
        <f t="shared" si="133"/>
        <v>0.33693796243597013</v>
      </c>
      <c r="P634">
        <f t="shared" si="127"/>
        <v>3.0126167873809369</v>
      </c>
      <c r="Q634">
        <f t="shared" si="128"/>
        <v>0.11764870581300488</v>
      </c>
      <c r="R634">
        <f t="shared" si="129"/>
        <v>0.11764870581300477</v>
      </c>
    </row>
    <row r="635" spans="6:18">
      <c r="F635">
        <f t="shared" si="134"/>
        <v>63.30000000000063</v>
      </c>
      <c r="G635">
        <f t="shared" si="122"/>
        <v>321.79873705179284</v>
      </c>
      <c r="H635">
        <f t="shared" si="130"/>
        <v>3.3693796243597012</v>
      </c>
      <c r="I635" s="4">
        <f t="shared" si="123"/>
        <v>9.0999999999999993E-6</v>
      </c>
      <c r="J635" s="5">
        <f t="shared" si="131"/>
        <v>7.2957446808510193E-7</v>
      </c>
      <c r="K635" s="5">
        <f t="shared" si="132"/>
        <v>1.0171404289253175E-3</v>
      </c>
      <c r="L635" s="5">
        <f t="shared" si="126"/>
        <v>4.4078962090000076E-9</v>
      </c>
      <c r="M635" s="6">
        <f t="shared" si="124"/>
        <v>1.7744489193500051E-5</v>
      </c>
      <c r="N635">
        <f t="shared" si="125"/>
        <v>2.3499999999999999E-4</v>
      </c>
      <c r="O635">
        <f t="shared" si="133"/>
        <v>0.33693796243597013</v>
      </c>
      <c r="P635">
        <f t="shared" si="127"/>
        <v>3.0127120862408123</v>
      </c>
      <c r="Q635">
        <f t="shared" si="128"/>
        <v>0.11761727936841003</v>
      </c>
      <c r="R635">
        <f t="shared" si="129"/>
        <v>0.11761727936840992</v>
      </c>
    </row>
    <row r="636" spans="6:18">
      <c r="F636">
        <f t="shared" si="134"/>
        <v>63.400000000000631</v>
      </c>
      <c r="G636">
        <f t="shared" si="122"/>
        <v>321.79873705179284</v>
      </c>
      <c r="H636">
        <f t="shared" si="130"/>
        <v>3.3693796243597012</v>
      </c>
      <c r="I636" s="4">
        <f t="shared" si="123"/>
        <v>9.0999999999999993E-6</v>
      </c>
      <c r="J636" s="5">
        <f t="shared" si="131"/>
        <v>7.2957446808510193E-7</v>
      </c>
      <c r="K636" s="5">
        <f t="shared" si="132"/>
        <v>1.0180504289253175E-3</v>
      </c>
      <c r="L636" s="5">
        <f t="shared" si="126"/>
        <v>4.4197375688765386E-9</v>
      </c>
      <c r="M636" s="6">
        <f t="shared" si="124"/>
        <v>1.7776254145520533E-5</v>
      </c>
      <c r="N636">
        <f t="shared" si="125"/>
        <v>2.3499999999999999E-4</v>
      </c>
      <c r="O636">
        <f t="shared" si="133"/>
        <v>0.33693796243597013</v>
      </c>
      <c r="P636">
        <f t="shared" si="127"/>
        <v>3.0128070440584485</v>
      </c>
      <c r="Q636">
        <f t="shared" si="128"/>
        <v>0.11758596538838259</v>
      </c>
      <c r="R636">
        <f t="shared" si="129"/>
        <v>0.11758596538838248</v>
      </c>
    </row>
    <row r="637" spans="6:18">
      <c r="F637">
        <f t="shared" si="134"/>
        <v>63.500000000000632</v>
      </c>
      <c r="G637">
        <f t="shared" si="122"/>
        <v>321.79873705179284</v>
      </c>
      <c r="H637">
        <f t="shared" si="130"/>
        <v>3.3693796243597012</v>
      </c>
      <c r="I637" s="4">
        <f t="shared" si="123"/>
        <v>9.0999999999999993E-6</v>
      </c>
      <c r="J637" s="5">
        <f t="shared" si="131"/>
        <v>7.2957446808510193E-7</v>
      </c>
      <c r="K637" s="5">
        <f t="shared" si="132"/>
        <v>1.0189604289253175E-3</v>
      </c>
      <c r="L637" s="5">
        <f t="shared" si="126"/>
        <v>4.4316001168492451E-9</v>
      </c>
      <c r="M637" s="6">
        <f t="shared" si="124"/>
        <v>1.7808047503826586E-5</v>
      </c>
      <c r="N637">
        <f t="shared" si="125"/>
        <v>2.3499999999999999E-4</v>
      </c>
      <c r="O637">
        <f t="shared" si="133"/>
        <v>0.33693796243597013</v>
      </c>
      <c r="P637">
        <f t="shared" si="127"/>
        <v>3.0129016623580736</v>
      </c>
      <c r="Q637">
        <f t="shared" si="128"/>
        <v>0.11755476337028165</v>
      </c>
      <c r="R637">
        <f t="shared" si="129"/>
        <v>0.11755476337028155</v>
      </c>
    </row>
    <row r="638" spans="6:18">
      <c r="F638">
        <f t="shared" si="134"/>
        <v>63.600000000000634</v>
      </c>
      <c r="G638">
        <f t="shared" si="122"/>
        <v>321.79873705179284</v>
      </c>
      <c r="H638">
        <f t="shared" si="130"/>
        <v>3.3693796243597012</v>
      </c>
      <c r="I638" s="4">
        <f t="shared" si="123"/>
        <v>9.0999999999999993E-6</v>
      </c>
      <c r="J638" s="5">
        <f t="shared" si="131"/>
        <v>7.2957446808510193E-7</v>
      </c>
      <c r="K638" s="5">
        <f t="shared" si="132"/>
        <v>1.0198704289253176E-3</v>
      </c>
      <c r="L638" s="5">
        <f t="shared" si="126"/>
        <v>4.4434838718574288E-9</v>
      </c>
      <c r="M638" s="6">
        <f t="shared" si="124"/>
        <v>1.7839869268418189E-5</v>
      </c>
      <c r="N638">
        <f t="shared" si="125"/>
        <v>2.3499999999999999E-4</v>
      </c>
      <c r="O638">
        <f t="shared" si="133"/>
        <v>0.33693796243597013</v>
      </c>
      <c r="P638">
        <f t="shared" si="127"/>
        <v>3.0129959426557504</v>
      </c>
      <c r="Q638">
        <f t="shared" si="128"/>
        <v>0.11752367281415967</v>
      </c>
      <c r="R638">
        <f t="shared" si="129"/>
        <v>0.11752367281415957</v>
      </c>
    </row>
    <row r="639" spans="6:18">
      <c r="F639">
        <f t="shared" si="134"/>
        <v>63.700000000000635</v>
      </c>
      <c r="G639">
        <f t="shared" si="122"/>
        <v>321.79873705179284</v>
      </c>
      <c r="H639">
        <f t="shared" si="130"/>
        <v>3.3693796243597012</v>
      </c>
      <c r="I639" s="4">
        <f t="shared" si="123"/>
        <v>9.0999999999999993E-6</v>
      </c>
      <c r="J639" s="5">
        <f t="shared" si="131"/>
        <v>7.2957446808510193E-7</v>
      </c>
      <c r="K639" s="5">
        <f t="shared" si="132"/>
        <v>1.0207804289253176E-3</v>
      </c>
      <c r="L639" s="5">
        <f t="shared" si="126"/>
        <v>4.4553888528403975E-9</v>
      </c>
      <c r="M639" s="6">
        <f t="shared" si="124"/>
        <v>1.7871719439295358E-5</v>
      </c>
      <c r="N639">
        <f t="shared" si="125"/>
        <v>2.3499999999999999E-4</v>
      </c>
      <c r="O639">
        <f t="shared" si="133"/>
        <v>0.33693796243597013</v>
      </c>
      <c r="P639">
        <f t="shared" si="127"/>
        <v>3.0130898864594235</v>
      </c>
      <c r="Q639">
        <f t="shared" si="128"/>
        <v>0.11749269322274562</v>
      </c>
      <c r="R639">
        <f t="shared" si="129"/>
        <v>0.11749269322274553</v>
      </c>
    </row>
    <row r="640" spans="6:18">
      <c r="F640">
        <f t="shared" si="134"/>
        <v>63.800000000000637</v>
      </c>
      <c r="G640">
        <f t="shared" si="122"/>
        <v>321.79873705179284</v>
      </c>
      <c r="H640">
        <f t="shared" si="130"/>
        <v>3.3693796243597012</v>
      </c>
      <c r="I640" s="4">
        <f t="shared" si="123"/>
        <v>9.0999999999999993E-6</v>
      </c>
      <c r="J640" s="5">
        <f t="shared" si="131"/>
        <v>7.2957446808510193E-7</v>
      </c>
      <c r="K640" s="5">
        <f t="shared" si="132"/>
        <v>1.0216904289253176E-3</v>
      </c>
      <c r="L640" s="5">
        <f t="shared" si="126"/>
        <v>4.4673150787374538E-9</v>
      </c>
      <c r="M640" s="6">
        <f t="shared" si="124"/>
        <v>1.7903598016458084E-5</v>
      </c>
      <c r="N640">
        <f t="shared" si="125"/>
        <v>2.3499999999999999E-4</v>
      </c>
      <c r="O640">
        <f t="shared" si="133"/>
        <v>0.33693796243597013</v>
      </c>
      <c r="P640">
        <f t="shared" si="127"/>
        <v>3.0131834952689731</v>
      </c>
      <c r="Q640">
        <f t="shared" si="128"/>
        <v>0.11746182410142833</v>
      </c>
      <c r="R640">
        <f t="shared" si="129"/>
        <v>0.11746182410142825</v>
      </c>
    </row>
    <row r="641" spans="6:18">
      <c r="F641">
        <f t="shared" si="134"/>
        <v>63.900000000000638</v>
      </c>
      <c r="G641">
        <f t="shared" si="122"/>
        <v>321.79873705179284</v>
      </c>
      <c r="H641">
        <f t="shared" si="130"/>
        <v>3.3693796243597012</v>
      </c>
      <c r="I641" s="4">
        <f t="shared" si="123"/>
        <v>9.0999999999999993E-6</v>
      </c>
      <c r="J641" s="5">
        <f t="shared" si="131"/>
        <v>7.2957446808510193E-7</v>
      </c>
      <c r="K641" s="5">
        <f t="shared" si="132"/>
        <v>1.0226004289253176E-3</v>
      </c>
      <c r="L641" s="5">
        <f t="shared" si="126"/>
        <v>4.4792625684879037E-9</v>
      </c>
      <c r="M641" s="6">
        <f t="shared" si="124"/>
        <v>1.7935504999906371E-5</v>
      </c>
      <c r="N641">
        <f t="shared" si="125"/>
        <v>2.3499999999999999E-4</v>
      </c>
      <c r="O641">
        <f t="shared" si="133"/>
        <v>0.33693796243597013</v>
      </c>
      <c r="P641">
        <f t="shared" si="127"/>
        <v>3.0132767705762626</v>
      </c>
      <c r="Q641">
        <f t="shared" si="128"/>
        <v>0.11743106495823986</v>
      </c>
      <c r="R641">
        <f t="shared" si="129"/>
        <v>0.11743106495823977</v>
      </c>
    </row>
    <row r="642" spans="6:18">
      <c r="F642">
        <f t="shared" si="134"/>
        <v>64.000000000000639</v>
      </c>
      <c r="G642">
        <f t="shared" ref="G642:G705" si="135">Tc+R_*F642</f>
        <v>321.79873705179284</v>
      </c>
      <c r="H642">
        <f t="shared" si="130"/>
        <v>3.3693796243597012</v>
      </c>
      <c r="I642" s="4">
        <f t="shared" ref="I642:I705" si="136">we</f>
        <v>9.0999999999999993E-6</v>
      </c>
      <c r="J642" s="5">
        <f t="shared" si="131"/>
        <v>7.2957446808510193E-7</v>
      </c>
      <c r="K642" s="5">
        <f t="shared" si="132"/>
        <v>1.0235104289253176E-3</v>
      </c>
      <c r="L642" s="5">
        <f t="shared" si="126"/>
        <v>4.4912313410310523E-9</v>
      </c>
      <c r="M642" s="6">
        <f t="shared" ref="M642:M705" si="137">f2_*f3_/f1_/K642*L642</f>
        <v>1.7967440389640217E-5</v>
      </c>
      <c r="N642">
        <f t="shared" ref="N642:N705" si="138">del_dl</f>
        <v>2.3499999999999999E-4</v>
      </c>
      <c r="O642">
        <f t="shared" si="133"/>
        <v>0.33693796243597013</v>
      </c>
      <c r="P642">
        <f t="shared" si="127"/>
        <v>3.0133697138651918</v>
      </c>
      <c r="Q642">
        <f t="shared" si="128"/>
        <v>0.11740041530383903</v>
      </c>
      <c r="R642">
        <f t="shared" si="129"/>
        <v>0.11740041530383893</v>
      </c>
    </row>
    <row r="643" spans="6:18">
      <c r="F643">
        <f t="shared" si="134"/>
        <v>64.100000000000634</v>
      </c>
      <c r="G643">
        <f t="shared" si="135"/>
        <v>321.79873705179284</v>
      </c>
      <c r="H643">
        <f t="shared" si="130"/>
        <v>3.3693796243597012</v>
      </c>
      <c r="I643" s="4">
        <f t="shared" si="136"/>
        <v>9.0999999999999993E-6</v>
      </c>
      <c r="J643" s="5">
        <f t="shared" si="131"/>
        <v>7.2957446808510193E-7</v>
      </c>
      <c r="K643" s="5">
        <f t="shared" si="132"/>
        <v>1.0244204289253176E-3</v>
      </c>
      <c r="L643" s="5">
        <f t="shared" ref="L643:L706" si="139">K643^3*4/3*PI()</f>
        <v>4.5032214153062048E-9</v>
      </c>
      <c r="M643" s="6">
        <f t="shared" si="137"/>
        <v>1.7999404185659624E-5</v>
      </c>
      <c r="N643">
        <f t="shared" si="138"/>
        <v>2.3499999999999999E-4</v>
      </c>
      <c r="O643">
        <f t="shared" si="133"/>
        <v>0.33693796243597013</v>
      </c>
      <c r="P643">
        <f t="shared" ref="P643:P706" si="140">R643*O643+(1-R643)*H643</f>
        <v>3.0134623266117413</v>
      </c>
      <c r="Q643">
        <f t="shared" ref="Q643:Q706" si="141">Q642+pl/ps*Dl/N642*((Tc-Tf)/ml-Co)/H642/(1-kpart)*M642*dt/L642-Q642*3/K642*we*dt</f>
        <v>0.11736987465149511</v>
      </c>
      <c r="R643">
        <f t="shared" ref="R643:R706" si="142">esidtGeral(R642,K642,MAX(I642,J642),pl,ps,kpart,H642,(H643-H642)/dt,M642,L642,Dl,N642,Co,dt)</f>
        <v>0.11736987465149501</v>
      </c>
    </row>
    <row r="644" spans="6:18">
      <c r="F644">
        <f t="shared" si="134"/>
        <v>64.200000000000628</v>
      </c>
      <c r="G644">
        <f t="shared" si="135"/>
        <v>321.79873705179284</v>
      </c>
      <c r="H644">
        <f t="shared" si="130"/>
        <v>3.3693796243597012</v>
      </c>
      <c r="I644" s="4">
        <f t="shared" si="136"/>
        <v>9.0999999999999993E-6</v>
      </c>
      <c r="J644" s="5">
        <f t="shared" si="131"/>
        <v>7.2957446808510193E-7</v>
      </c>
      <c r="K644" s="5">
        <f t="shared" si="132"/>
        <v>1.0253304289253177E-3</v>
      </c>
      <c r="L644" s="5">
        <f t="shared" si="139"/>
        <v>4.5152328102526655E-9</v>
      </c>
      <c r="M644" s="6">
        <f t="shared" si="137"/>
        <v>1.8031396387964591E-5</v>
      </c>
      <c r="N644">
        <f t="shared" si="138"/>
        <v>2.3499999999999999E-4</v>
      </c>
      <c r="O644">
        <f t="shared" si="133"/>
        <v>0.33693796243597013</v>
      </c>
      <c r="P644">
        <f t="shared" si="140"/>
        <v>3.0135546102840287</v>
      </c>
      <c r="Q644">
        <f t="shared" si="141"/>
        <v>0.11733944251707154</v>
      </c>
      <c r="R644">
        <f t="shared" si="142"/>
        <v>0.11733944251707146</v>
      </c>
    </row>
    <row r="645" spans="6:18">
      <c r="F645">
        <f t="shared" si="134"/>
        <v>64.300000000000622</v>
      </c>
      <c r="G645">
        <f t="shared" si="135"/>
        <v>321.79873705179284</v>
      </c>
      <c r="H645">
        <f t="shared" si="130"/>
        <v>3.3693796243597012</v>
      </c>
      <c r="I645" s="4">
        <f t="shared" si="136"/>
        <v>9.0999999999999993E-6</v>
      </c>
      <c r="J645" s="5">
        <f t="shared" si="131"/>
        <v>7.2957446808510193E-7</v>
      </c>
      <c r="K645" s="5">
        <f t="shared" si="132"/>
        <v>1.0262404289253177E-3</v>
      </c>
      <c r="L645" s="5">
        <f t="shared" si="139"/>
        <v>4.5272655448097403E-9</v>
      </c>
      <c r="M645" s="6">
        <f t="shared" si="137"/>
        <v>1.8063416996555121E-5</v>
      </c>
      <c r="N645">
        <f t="shared" si="138"/>
        <v>2.3499999999999999E-4</v>
      </c>
      <c r="O645">
        <f t="shared" si="133"/>
        <v>0.33693796243597013</v>
      </c>
      <c r="P645">
        <f t="shared" si="140"/>
        <v>3.0136465663423513</v>
      </c>
      <c r="Q645">
        <f t="shared" si="141"/>
        <v>0.1173091184190099</v>
      </c>
      <c r="R645">
        <f t="shared" si="142"/>
        <v>0.11730911841900982</v>
      </c>
    </row>
    <row r="646" spans="6:18">
      <c r="F646">
        <f t="shared" si="134"/>
        <v>64.400000000000617</v>
      </c>
      <c r="G646">
        <f t="shared" si="135"/>
        <v>321.79873705179284</v>
      </c>
      <c r="H646">
        <f t="shared" si="130"/>
        <v>3.3693796243597012</v>
      </c>
      <c r="I646" s="4">
        <f t="shared" si="136"/>
        <v>9.0999999999999993E-6</v>
      </c>
      <c r="J646" s="5">
        <f t="shared" si="131"/>
        <v>7.2957446808510193E-7</v>
      </c>
      <c r="K646" s="5">
        <f t="shared" si="132"/>
        <v>1.0271504289253177E-3</v>
      </c>
      <c r="L646" s="5">
        <f t="shared" si="139"/>
        <v>4.5393196379167329E-9</v>
      </c>
      <c r="M646" s="6">
        <f t="shared" si="137"/>
        <v>1.8095466011431208E-5</v>
      </c>
      <c r="N646">
        <f t="shared" si="138"/>
        <v>2.3499999999999999E-4</v>
      </c>
      <c r="O646">
        <f t="shared" si="133"/>
        <v>0.33693796243597013</v>
      </c>
      <c r="P646">
        <f t="shared" si="140"/>
        <v>3.0137381962392378</v>
      </c>
      <c r="Q646">
        <f t="shared" si="141"/>
        <v>0.11727890187831379</v>
      </c>
      <c r="R646">
        <f t="shared" si="142"/>
        <v>0.11727890187831372</v>
      </c>
    </row>
    <row r="647" spans="6:18">
      <c r="F647">
        <f t="shared" si="134"/>
        <v>64.500000000000611</v>
      </c>
      <c r="G647">
        <f t="shared" si="135"/>
        <v>321.79873705179284</v>
      </c>
      <c r="H647">
        <f t="shared" si="130"/>
        <v>3.3693796243597012</v>
      </c>
      <c r="I647" s="4">
        <f t="shared" si="136"/>
        <v>9.0999999999999993E-6</v>
      </c>
      <c r="J647" s="5">
        <f t="shared" si="131"/>
        <v>7.2957446808510193E-7</v>
      </c>
      <c r="K647" s="5">
        <f t="shared" si="132"/>
        <v>1.0280604289253177E-3</v>
      </c>
      <c r="L647" s="5">
        <f t="shared" si="139"/>
        <v>4.5513951085129482E-9</v>
      </c>
      <c r="M647" s="6">
        <f t="shared" si="137"/>
        <v>1.8127543432592855E-5</v>
      </c>
      <c r="N647">
        <f t="shared" si="138"/>
        <v>2.3499999999999999E-4</v>
      </c>
      <c r="O647">
        <f t="shared" si="133"/>
        <v>0.33693796243597013</v>
      </c>
      <c r="P647">
        <f t="shared" si="140"/>
        <v>3.0138295014194947</v>
      </c>
      <c r="Q647">
        <f t="shared" si="141"/>
        <v>0.11724879241853303</v>
      </c>
      <c r="R647">
        <f t="shared" si="142"/>
        <v>0.11724879241853296</v>
      </c>
    </row>
    <row r="648" spans="6:18">
      <c r="F648">
        <f t="shared" si="134"/>
        <v>64.600000000000605</v>
      </c>
      <c r="G648">
        <f t="shared" si="135"/>
        <v>321.79873705179284</v>
      </c>
      <c r="H648">
        <f t="shared" si="130"/>
        <v>3.3693796243597012</v>
      </c>
      <c r="I648" s="4">
        <f t="shared" si="136"/>
        <v>9.0999999999999993E-6</v>
      </c>
      <c r="J648" s="5">
        <f t="shared" si="131"/>
        <v>7.2957446808510193E-7</v>
      </c>
      <c r="K648" s="5">
        <f t="shared" si="132"/>
        <v>1.0289704289253177E-3</v>
      </c>
      <c r="L648" s="5">
        <f t="shared" si="139"/>
        <v>4.5634919755376915E-9</v>
      </c>
      <c r="M648" s="6">
        <f t="shared" si="137"/>
        <v>1.8159649260040062E-5</v>
      </c>
      <c r="N648">
        <f t="shared" si="138"/>
        <v>2.3499999999999999E-4</v>
      </c>
      <c r="O648">
        <f t="shared" si="133"/>
        <v>0.33693796243597013</v>
      </c>
      <c r="P648">
        <f t="shared" si="140"/>
        <v>3.0139204833202569</v>
      </c>
      <c r="Q648">
        <f t="shared" si="141"/>
        <v>0.11721878956574787</v>
      </c>
      <c r="R648">
        <f t="shared" si="142"/>
        <v>0.11721878956574779</v>
      </c>
    </row>
    <row r="649" spans="6:18">
      <c r="F649">
        <f t="shared" si="134"/>
        <v>64.7000000000006</v>
      </c>
      <c r="G649">
        <f t="shared" si="135"/>
        <v>321.79873705179284</v>
      </c>
      <c r="H649">
        <f t="shared" si="130"/>
        <v>3.3693796243597012</v>
      </c>
      <c r="I649" s="4">
        <f t="shared" si="136"/>
        <v>9.0999999999999993E-6</v>
      </c>
      <c r="J649" s="5">
        <f t="shared" si="131"/>
        <v>7.2957446808510193E-7</v>
      </c>
      <c r="K649" s="5">
        <f t="shared" si="132"/>
        <v>1.0298804289253177E-3</v>
      </c>
      <c r="L649" s="5">
        <f t="shared" si="139"/>
        <v>4.575610257930268E-9</v>
      </c>
      <c r="M649" s="6">
        <f t="shared" si="137"/>
        <v>1.8191783493772826E-5</v>
      </c>
      <c r="N649">
        <f t="shared" si="138"/>
        <v>2.3499999999999999E-4</v>
      </c>
      <c r="O649">
        <f t="shared" si="133"/>
        <v>0.33693796243597013</v>
      </c>
      <c r="P649">
        <f t="shared" si="140"/>
        <v>3.0140111433710328</v>
      </c>
      <c r="Q649">
        <f t="shared" si="141"/>
        <v>0.11718889284855324</v>
      </c>
      <c r="R649">
        <f t="shared" si="142"/>
        <v>0.11718889284855318</v>
      </c>
    </row>
    <row r="650" spans="6:18">
      <c r="F650">
        <f t="shared" si="134"/>
        <v>64.800000000000594</v>
      </c>
      <c r="G650">
        <f t="shared" si="135"/>
        <v>321.79873705179284</v>
      </c>
      <c r="H650">
        <f t="shared" si="130"/>
        <v>3.3693796243597012</v>
      </c>
      <c r="I650" s="4">
        <f t="shared" si="136"/>
        <v>9.0999999999999993E-6</v>
      </c>
      <c r="J650" s="5">
        <f t="shared" si="131"/>
        <v>7.2957446808510193E-7</v>
      </c>
      <c r="K650" s="5">
        <f t="shared" si="132"/>
        <v>1.0307904289253178E-3</v>
      </c>
      <c r="L650" s="5">
        <f t="shared" si="139"/>
        <v>4.5877499746299835E-9</v>
      </c>
      <c r="M650" s="6">
        <f t="shared" si="137"/>
        <v>1.8223946133791154E-5</v>
      </c>
      <c r="N650">
        <f t="shared" si="138"/>
        <v>2.3499999999999999E-4</v>
      </c>
      <c r="O650">
        <f t="shared" si="133"/>
        <v>0.33693796243597013</v>
      </c>
      <c r="P650">
        <f t="shared" si="140"/>
        <v>3.0141014829937509</v>
      </c>
      <c r="Q650">
        <f t="shared" si="141"/>
        <v>0.11715910179804336</v>
      </c>
      <c r="R650">
        <f t="shared" si="142"/>
        <v>0.11715910179804329</v>
      </c>
    </row>
    <row r="651" spans="6:18">
      <c r="F651">
        <f t="shared" si="134"/>
        <v>64.900000000000588</v>
      </c>
      <c r="G651">
        <f t="shared" si="135"/>
        <v>321.79873705179284</v>
      </c>
      <c r="H651">
        <f t="shared" si="130"/>
        <v>3.3693796243597012</v>
      </c>
      <c r="I651" s="4">
        <f t="shared" si="136"/>
        <v>9.0999999999999993E-6</v>
      </c>
      <c r="J651" s="5">
        <f t="shared" si="131"/>
        <v>7.2957446808510193E-7</v>
      </c>
      <c r="K651" s="5">
        <f t="shared" si="132"/>
        <v>1.0317004289253178E-3</v>
      </c>
      <c r="L651" s="5">
        <f t="shared" si="139"/>
        <v>4.5999111445761408E-9</v>
      </c>
      <c r="M651" s="6">
        <f t="shared" si="137"/>
        <v>1.8256137180095042E-5</v>
      </c>
      <c r="N651">
        <f t="shared" si="138"/>
        <v>2.3499999999999999E-4</v>
      </c>
      <c r="O651">
        <f t="shared" si="133"/>
        <v>0.33693796243597013</v>
      </c>
      <c r="P651">
        <f t="shared" si="140"/>
        <v>3.0141915036028109</v>
      </c>
      <c r="Q651">
        <f t="shared" si="141"/>
        <v>0.11712941594779611</v>
      </c>
      <c r="R651">
        <f t="shared" si="142"/>
        <v>0.11712941594779604</v>
      </c>
    </row>
    <row r="652" spans="6:18">
      <c r="F652">
        <f t="shared" si="134"/>
        <v>65.000000000000583</v>
      </c>
      <c r="G652">
        <f t="shared" si="135"/>
        <v>321.79873705179284</v>
      </c>
      <c r="H652">
        <f t="shared" si="130"/>
        <v>3.3693796243597012</v>
      </c>
      <c r="I652" s="4">
        <f t="shared" si="136"/>
        <v>9.0999999999999993E-6</v>
      </c>
      <c r="J652" s="5">
        <f t="shared" si="131"/>
        <v>7.2957446808510193E-7</v>
      </c>
      <c r="K652" s="5">
        <f t="shared" si="132"/>
        <v>1.0326104289253178E-3</v>
      </c>
      <c r="L652" s="5">
        <f t="shared" si="139"/>
        <v>4.6120937867080483E-9</v>
      </c>
      <c r="M652" s="6">
        <f t="shared" si="137"/>
        <v>1.8288356632684496E-5</v>
      </c>
      <c r="N652">
        <f t="shared" si="138"/>
        <v>2.3499999999999999E-4</v>
      </c>
      <c r="O652">
        <f t="shared" si="133"/>
        <v>0.33693796243597013</v>
      </c>
      <c r="P652">
        <f t="shared" si="140"/>
        <v>3.0142812066051232</v>
      </c>
      <c r="Q652">
        <f t="shared" si="141"/>
        <v>0.11709983483385784</v>
      </c>
      <c r="R652">
        <f t="shared" si="142"/>
        <v>0.11709983483385777</v>
      </c>
    </row>
    <row r="653" spans="6:18">
      <c r="F653">
        <f t="shared" si="134"/>
        <v>65.100000000000577</v>
      </c>
      <c r="G653">
        <f t="shared" si="135"/>
        <v>321.79873705179284</v>
      </c>
      <c r="H653">
        <f t="shared" si="130"/>
        <v>3.3693796243597012</v>
      </c>
      <c r="I653" s="4">
        <f t="shared" si="136"/>
        <v>9.0999999999999993E-6</v>
      </c>
      <c r="J653" s="5">
        <f t="shared" si="131"/>
        <v>7.2957446808510193E-7</v>
      </c>
      <c r="K653" s="5">
        <f t="shared" si="132"/>
        <v>1.0335204289253178E-3</v>
      </c>
      <c r="L653" s="5">
        <f t="shared" si="139"/>
        <v>4.6242979199650062E-9</v>
      </c>
      <c r="M653" s="6">
        <f t="shared" si="137"/>
        <v>1.8320604491559497E-5</v>
      </c>
      <c r="N653">
        <f t="shared" si="138"/>
        <v>2.3499999999999999E-4</v>
      </c>
      <c r="O653">
        <f t="shared" si="133"/>
        <v>0.33693796243597013</v>
      </c>
      <c r="P653">
        <f t="shared" si="140"/>
        <v>3.0143705934001623</v>
      </c>
      <c r="Q653">
        <f t="shared" si="141"/>
        <v>0.11707035799472809</v>
      </c>
      <c r="R653">
        <f t="shared" si="142"/>
        <v>0.11707035799472802</v>
      </c>
    </row>
    <row r="654" spans="6:18">
      <c r="F654">
        <f t="shared" si="134"/>
        <v>65.200000000000571</v>
      </c>
      <c r="G654">
        <f t="shared" si="135"/>
        <v>321.79873705179284</v>
      </c>
      <c r="H654">
        <f t="shared" si="130"/>
        <v>3.3693796243597012</v>
      </c>
      <c r="I654" s="4">
        <f t="shared" si="136"/>
        <v>9.0999999999999993E-6</v>
      </c>
      <c r="J654" s="5">
        <f t="shared" si="131"/>
        <v>7.2957446808510193E-7</v>
      </c>
      <c r="K654" s="5">
        <f t="shared" si="132"/>
        <v>1.0344304289253178E-3</v>
      </c>
      <c r="L654" s="5">
        <f t="shared" si="139"/>
        <v>4.636523563286323E-9</v>
      </c>
      <c r="M654" s="6">
        <f t="shared" si="137"/>
        <v>1.8352880756720065E-5</v>
      </c>
      <c r="N654">
        <f t="shared" si="138"/>
        <v>2.3499999999999999E-4</v>
      </c>
      <c r="O654">
        <f t="shared" si="133"/>
        <v>0.33693796243597013</v>
      </c>
      <c r="P654">
        <f t="shared" si="140"/>
        <v>3.0144596653800075</v>
      </c>
      <c r="Q654">
        <f t="shared" si="141"/>
        <v>0.11704098497134444</v>
      </c>
      <c r="R654">
        <f t="shared" si="142"/>
        <v>0.11704098497134435</v>
      </c>
    </row>
    <row r="655" spans="6:18">
      <c r="F655">
        <f t="shared" si="134"/>
        <v>65.300000000000566</v>
      </c>
      <c r="G655">
        <f t="shared" si="135"/>
        <v>321.79873705179284</v>
      </c>
      <c r="H655">
        <f t="shared" si="130"/>
        <v>3.3693796243597012</v>
      </c>
      <c r="I655" s="4">
        <f t="shared" si="136"/>
        <v>9.0999999999999993E-6</v>
      </c>
      <c r="J655" s="5">
        <f t="shared" si="131"/>
        <v>7.2957446808510193E-7</v>
      </c>
      <c r="K655" s="5">
        <f t="shared" si="132"/>
        <v>1.0353404289253178E-3</v>
      </c>
      <c r="L655" s="5">
        <f t="shared" si="139"/>
        <v>4.6487707356113021E-9</v>
      </c>
      <c r="M655" s="6">
        <f t="shared" si="137"/>
        <v>1.8385185428166194E-5</v>
      </c>
      <c r="N655">
        <f t="shared" si="138"/>
        <v>2.3499999999999999E-4</v>
      </c>
      <c r="O655">
        <f t="shared" si="133"/>
        <v>0.33693796243597013</v>
      </c>
      <c r="P655">
        <f t="shared" si="140"/>
        <v>3.0145484239293912</v>
      </c>
      <c r="Q655">
        <f t="shared" si="141"/>
        <v>0.11701171530706751</v>
      </c>
      <c r="R655">
        <f t="shared" si="142"/>
        <v>0.11701171530706743</v>
      </c>
    </row>
    <row r="656" spans="6:18">
      <c r="F656">
        <f t="shared" si="134"/>
        <v>65.40000000000056</v>
      </c>
      <c r="G656">
        <f t="shared" si="135"/>
        <v>321.79873705179284</v>
      </c>
      <c r="H656">
        <f t="shared" si="130"/>
        <v>3.3693796243597012</v>
      </c>
      <c r="I656" s="4">
        <f t="shared" si="136"/>
        <v>9.0999999999999993E-6</v>
      </c>
      <c r="J656" s="5">
        <f t="shared" si="131"/>
        <v>7.2957446808510193E-7</v>
      </c>
      <c r="K656" s="5">
        <f t="shared" si="132"/>
        <v>1.0362504289253179E-3</v>
      </c>
      <c r="L656" s="5">
        <f t="shared" si="139"/>
        <v>4.6610394558792496E-9</v>
      </c>
      <c r="M656" s="6">
        <f t="shared" si="137"/>
        <v>1.8417518505897882E-5</v>
      </c>
      <c r="N656">
        <f t="shared" si="138"/>
        <v>2.3499999999999999E-4</v>
      </c>
      <c r="O656">
        <f t="shared" si="133"/>
        <v>0.33693796243597013</v>
      </c>
      <c r="P656">
        <f t="shared" si="140"/>
        <v>3.0146368704257434</v>
      </c>
      <c r="Q656">
        <f t="shared" si="141"/>
        <v>0.11698254854766611</v>
      </c>
      <c r="R656">
        <f t="shared" si="142"/>
        <v>0.11698254854766603</v>
      </c>
    </row>
    <row r="657" spans="6:18">
      <c r="F657">
        <f t="shared" si="134"/>
        <v>65.500000000000554</v>
      </c>
      <c r="G657">
        <f t="shared" si="135"/>
        <v>321.79873705179284</v>
      </c>
      <c r="H657">
        <f t="shared" si="130"/>
        <v>3.3693796243597012</v>
      </c>
      <c r="I657" s="4">
        <f t="shared" si="136"/>
        <v>9.0999999999999993E-6</v>
      </c>
      <c r="J657" s="5">
        <f t="shared" si="131"/>
        <v>7.2957446808510193E-7</v>
      </c>
      <c r="K657" s="5">
        <f t="shared" si="132"/>
        <v>1.0371604289253179E-3</v>
      </c>
      <c r="L657" s="5">
        <f t="shared" si="139"/>
        <v>4.6733297430294689E-9</v>
      </c>
      <c r="M657" s="6">
        <f t="shared" si="137"/>
        <v>1.8449879989915127E-5</v>
      </c>
      <c r="N657">
        <f t="shared" si="138"/>
        <v>2.3499999999999999E-4</v>
      </c>
      <c r="O657">
        <f t="shared" si="133"/>
        <v>0.33693796243597013</v>
      </c>
      <c r="P657">
        <f t="shared" si="140"/>
        <v>3.0147250062392357</v>
      </c>
      <c r="Q657">
        <f t="shared" si="141"/>
        <v>0.11695348424130238</v>
      </c>
      <c r="R657">
        <f t="shared" si="142"/>
        <v>0.11695348424130229</v>
      </c>
    </row>
    <row r="658" spans="6:18">
      <c r="F658">
        <f t="shared" si="134"/>
        <v>65.600000000000549</v>
      </c>
      <c r="G658">
        <f t="shared" si="135"/>
        <v>321.79873705179284</v>
      </c>
      <c r="H658">
        <f t="shared" si="130"/>
        <v>3.3693796243597012</v>
      </c>
      <c r="I658" s="4">
        <f t="shared" si="136"/>
        <v>9.0999999999999993E-6</v>
      </c>
      <c r="J658" s="5">
        <f t="shared" si="131"/>
        <v>7.2957446808510193E-7</v>
      </c>
      <c r="K658" s="5">
        <f t="shared" si="132"/>
        <v>1.0380704289253179E-3</v>
      </c>
      <c r="L658" s="5">
        <f t="shared" si="139"/>
        <v>4.685641616001266E-9</v>
      </c>
      <c r="M658" s="6">
        <f t="shared" si="137"/>
        <v>1.8482269880217936E-5</v>
      </c>
      <c r="N658">
        <f t="shared" si="138"/>
        <v>2.3499999999999999E-4</v>
      </c>
      <c r="O658">
        <f t="shared" si="133"/>
        <v>0.33693796243597013</v>
      </c>
      <c r="P658">
        <f t="shared" si="140"/>
        <v>3.0148128327328267</v>
      </c>
      <c r="Q658">
        <f t="shared" si="141"/>
        <v>0.11692452193851709</v>
      </c>
      <c r="R658">
        <f t="shared" si="142"/>
        <v>0.11692452193851699</v>
      </c>
    </row>
    <row r="659" spans="6:18">
      <c r="F659">
        <f t="shared" si="134"/>
        <v>65.700000000000543</v>
      </c>
      <c r="G659">
        <f t="shared" si="135"/>
        <v>321.79873705179284</v>
      </c>
      <c r="H659">
        <f t="shared" ref="H659:H722" si="143">(G659-Tf)/ml</f>
        <v>3.3693796243597012</v>
      </c>
      <c r="I659" s="4">
        <f t="shared" si="136"/>
        <v>9.0999999999999993E-6</v>
      </c>
      <c r="J659" s="5">
        <f t="shared" ref="J659:J722" si="144">Glob(H659,N659,Dl,Co,kpart)</f>
        <v>7.2957446808510193E-7</v>
      </c>
      <c r="K659" s="5">
        <f t="shared" ref="K659:K722" si="145">I658*dt+K658</f>
        <v>1.0389804289253179E-3</v>
      </c>
      <c r="L659" s="5">
        <f t="shared" si="139"/>
        <v>4.697975093733946E-9</v>
      </c>
      <c r="M659" s="6">
        <f t="shared" si="137"/>
        <v>1.8514688176806301E-5</v>
      </c>
      <c r="N659">
        <f t="shared" si="138"/>
        <v>2.3499999999999999E-4</v>
      </c>
      <c r="O659">
        <f t="shared" ref="O659:O722" si="146">O658+(kpart*H658-O658)/L658/R658*(L658*(R659-R658)+R658*MAX(I658,J658)*M658*dt)</f>
        <v>0.33693796243597013</v>
      </c>
      <c r="P659">
        <f t="shared" si="140"/>
        <v>3.0149003512623076</v>
      </c>
      <c r="Q659">
        <f t="shared" si="141"/>
        <v>0.11689566119221505</v>
      </c>
      <c r="R659">
        <f t="shared" si="142"/>
        <v>0.11689566119221495</v>
      </c>
    </row>
    <row r="660" spans="6:18">
      <c r="F660">
        <f t="shared" si="134"/>
        <v>65.800000000000537</v>
      </c>
      <c r="G660">
        <f t="shared" si="135"/>
        <v>321.79873705179284</v>
      </c>
      <c r="H660">
        <f t="shared" si="143"/>
        <v>3.3693796243597012</v>
      </c>
      <c r="I660" s="4">
        <f t="shared" si="136"/>
        <v>9.0999999999999993E-6</v>
      </c>
      <c r="J660" s="5">
        <f t="shared" si="144"/>
        <v>7.2957446808510193E-7</v>
      </c>
      <c r="K660" s="5">
        <f t="shared" si="145"/>
        <v>1.0398904289253179E-3</v>
      </c>
      <c r="L660" s="5">
        <f t="shared" si="139"/>
        <v>4.7103301951668133E-9</v>
      </c>
      <c r="M660" s="6">
        <f t="shared" si="137"/>
        <v>1.854713487968023E-5</v>
      </c>
      <c r="N660">
        <f t="shared" si="138"/>
        <v>2.3499999999999999E-4</v>
      </c>
      <c r="O660">
        <f t="shared" si="146"/>
        <v>0.33693796243597013</v>
      </c>
      <c r="P660">
        <f t="shared" si="140"/>
        <v>3.0149875631763421</v>
      </c>
      <c r="Q660">
        <f t="shared" si="141"/>
        <v>0.11686690155765064</v>
      </c>
      <c r="R660">
        <f t="shared" si="142"/>
        <v>0.11686690155765055</v>
      </c>
    </row>
    <row r="661" spans="6:18">
      <c r="F661">
        <f t="shared" si="134"/>
        <v>65.900000000000531</v>
      </c>
      <c r="G661">
        <f t="shared" si="135"/>
        <v>321.79873705179284</v>
      </c>
      <c r="H661">
        <f t="shared" si="143"/>
        <v>3.3693796243597012</v>
      </c>
      <c r="I661" s="4">
        <f t="shared" si="136"/>
        <v>9.0999999999999993E-6</v>
      </c>
      <c r="J661" s="5">
        <f t="shared" si="144"/>
        <v>7.2957446808510193E-7</v>
      </c>
      <c r="K661" s="5">
        <f t="shared" si="145"/>
        <v>1.0408004289253179E-3</v>
      </c>
      <c r="L661" s="5">
        <f t="shared" si="139"/>
        <v>4.7227069392391731E-9</v>
      </c>
      <c r="M661" s="6">
        <f t="shared" si="137"/>
        <v>1.8579609988839716E-5</v>
      </c>
      <c r="N661">
        <f t="shared" si="138"/>
        <v>2.3499999999999999E-4</v>
      </c>
      <c r="O661">
        <f t="shared" si="146"/>
        <v>0.33693796243597013</v>
      </c>
      <c r="P661">
        <f t="shared" si="140"/>
        <v>3.0150744698165157</v>
      </c>
      <c r="Q661">
        <f t="shared" si="141"/>
        <v>0.1168382425924134</v>
      </c>
      <c r="R661">
        <f t="shared" si="142"/>
        <v>0.11683824259241332</v>
      </c>
    </row>
    <row r="662" spans="6:18">
      <c r="F662">
        <f t="shared" si="134"/>
        <v>66.000000000000526</v>
      </c>
      <c r="G662">
        <f t="shared" si="135"/>
        <v>321.79873705179284</v>
      </c>
      <c r="H662">
        <f t="shared" si="143"/>
        <v>3.3693796243597012</v>
      </c>
      <c r="I662" s="4">
        <f t="shared" si="136"/>
        <v>9.0999999999999993E-6</v>
      </c>
      <c r="J662" s="5">
        <f t="shared" si="144"/>
        <v>7.2957446808510193E-7</v>
      </c>
      <c r="K662" s="5">
        <f t="shared" si="145"/>
        <v>1.041710428925318E-3</v>
      </c>
      <c r="L662" s="5">
        <f t="shared" si="139"/>
        <v>4.7351053448903312E-9</v>
      </c>
      <c r="M662" s="6">
        <f t="shared" si="137"/>
        <v>1.8612113504284772E-5</v>
      </c>
      <c r="N662">
        <f t="shared" si="138"/>
        <v>2.3499999999999999E-4</v>
      </c>
      <c r="O662">
        <f t="shared" si="146"/>
        <v>0.33693796243597013</v>
      </c>
      <c r="P662">
        <f t="shared" si="140"/>
        <v>3.0151610725173725</v>
      </c>
      <c r="Q662">
        <f t="shared" si="141"/>
        <v>0.11680968385641376</v>
      </c>
      <c r="R662">
        <f t="shared" si="142"/>
        <v>0.11680968385641367</v>
      </c>
    </row>
    <row r="663" spans="6:18">
      <c r="F663">
        <f t="shared" si="134"/>
        <v>66.10000000000052</v>
      </c>
      <c r="G663">
        <f t="shared" si="135"/>
        <v>321.79873705179284</v>
      </c>
      <c r="H663">
        <f t="shared" si="143"/>
        <v>3.3693796243597012</v>
      </c>
      <c r="I663" s="4">
        <f t="shared" si="136"/>
        <v>9.0999999999999993E-6</v>
      </c>
      <c r="J663" s="5">
        <f t="shared" si="144"/>
        <v>7.2957446808510193E-7</v>
      </c>
      <c r="K663" s="5">
        <f t="shared" si="145"/>
        <v>1.042620428925318E-3</v>
      </c>
      <c r="L663" s="5">
        <f t="shared" si="139"/>
        <v>4.7475254310595904E-9</v>
      </c>
      <c r="M663" s="6">
        <f t="shared" si="137"/>
        <v>1.8644645426015377E-5</v>
      </c>
      <c r="N663">
        <f t="shared" si="138"/>
        <v>2.3499999999999999E-4</v>
      </c>
      <c r="O663">
        <f t="shared" si="146"/>
        <v>0.33693796243597013</v>
      </c>
      <c r="P663">
        <f t="shared" si="140"/>
        <v>3.0152473726064652</v>
      </c>
      <c r="Q663">
        <f t="shared" si="141"/>
        <v>0.11678122491186876</v>
      </c>
      <c r="R663">
        <f t="shared" si="142"/>
        <v>0.11678122491186868</v>
      </c>
    </row>
    <row r="664" spans="6:18">
      <c r="F664">
        <f t="shared" si="134"/>
        <v>66.200000000000514</v>
      </c>
      <c r="G664">
        <f t="shared" si="135"/>
        <v>321.79873705179284</v>
      </c>
      <c r="H664">
        <f t="shared" si="143"/>
        <v>3.3693796243597012</v>
      </c>
      <c r="I664" s="4">
        <f t="shared" si="136"/>
        <v>9.0999999999999993E-6</v>
      </c>
      <c r="J664" s="5">
        <f t="shared" si="144"/>
        <v>7.2957446808510193E-7</v>
      </c>
      <c r="K664" s="5">
        <f t="shared" si="145"/>
        <v>1.043530428925318E-3</v>
      </c>
      <c r="L664" s="5">
        <f t="shared" si="139"/>
        <v>4.7599672166862558E-9</v>
      </c>
      <c r="M664" s="6">
        <f t="shared" si="137"/>
        <v>1.867720575403154E-5</v>
      </c>
      <c r="N664">
        <f t="shared" si="138"/>
        <v>2.3499999999999999E-4</v>
      </c>
      <c r="O664">
        <f t="shared" si="146"/>
        <v>0.33693796243597013</v>
      </c>
      <c r="P664">
        <f t="shared" si="140"/>
        <v>3.0153333714043922</v>
      </c>
      <c r="Q664">
        <f t="shared" si="141"/>
        <v>0.11675286532328812</v>
      </c>
      <c r="R664">
        <f t="shared" si="142"/>
        <v>0.11675286532328802</v>
      </c>
    </row>
    <row r="665" spans="6:18">
      <c r="F665">
        <f t="shared" si="134"/>
        <v>66.300000000000509</v>
      </c>
      <c r="G665">
        <f t="shared" si="135"/>
        <v>321.79873705179284</v>
      </c>
      <c r="H665">
        <f t="shared" si="143"/>
        <v>3.3693796243597012</v>
      </c>
      <c r="I665" s="4">
        <f t="shared" si="136"/>
        <v>9.0999999999999993E-6</v>
      </c>
      <c r="J665" s="5">
        <f t="shared" si="144"/>
        <v>7.2957446808510193E-7</v>
      </c>
      <c r="K665" s="5">
        <f t="shared" si="145"/>
        <v>1.044440428925318E-3</v>
      </c>
      <c r="L665" s="5">
        <f t="shared" si="139"/>
        <v>4.7724307207096351E-9</v>
      </c>
      <c r="M665" s="6">
        <f t="shared" si="137"/>
        <v>1.870979448833327E-5</v>
      </c>
      <c r="N665">
        <f t="shared" si="138"/>
        <v>2.3499999999999999E-4</v>
      </c>
      <c r="O665">
        <f t="shared" si="146"/>
        <v>0.33693796243597013</v>
      </c>
      <c r="P665">
        <f t="shared" si="140"/>
        <v>3.0154190702248429</v>
      </c>
      <c r="Q665">
        <f t="shared" si="141"/>
        <v>0.11672460465746004</v>
      </c>
      <c r="R665">
        <f t="shared" si="142"/>
        <v>0.11672460465745994</v>
      </c>
    </row>
    <row r="666" spans="6:18">
      <c r="F666">
        <f t="shared" si="134"/>
        <v>66.400000000000503</v>
      </c>
      <c r="G666">
        <f t="shared" si="135"/>
        <v>321.79873705179284</v>
      </c>
      <c r="H666">
        <f t="shared" si="143"/>
        <v>3.3693796243597012</v>
      </c>
      <c r="I666" s="4">
        <f t="shared" si="136"/>
        <v>9.0999999999999993E-6</v>
      </c>
      <c r="J666" s="5">
        <f t="shared" si="144"/>
        <v>7.2957446808510193E-7</v>
      </c>
      <c r="K666" s="5">
        <f t="shared" si="145"/>
        <v>1.045350428925318E-3</v>
      </c>
      <c r="L666" s="5">
        <f t="shared" si="139"/>
        <v>4.7849159620690308E-9</v>
      </c>
      <c r="M666" s="6">
        <f t="shared" si="137"/>
        <v>1.8742411628920556E-5</v>
      </c>
      <c r="N666">
        <f t="shared" si="138"/>
        <v>2.3499999999999999E-4</v>
      </c>
      <c r="O666">
        <f t="shared" si="146"/>
        <v>0.33693796243597013</v>
      </c>
      <c r="P666">
        <f t="shared" si="140"/>
        <v>3.0155044703746392</v>
      </c>
      <c r="Q666">
        <f t="shared" si="141"/>
        <v>0.1166964424834375</v>
      </c>
      <c r="R666">
        <f t="shared" si="142"/>
        <v>0.1166964424834374</v>
      </c>
    </row>
    <row r="667" spans="6:18">
      <c r="F667">
        <f t="shared" si="134"/>
        <v>66.500000000000497</v>
      </c>
      <c r="G667">
        <f t="shared" si="135"/>
        <v>321.79873705179284</v>
      </c>
      <c r="H667">
        <f t="shared" si="143"/>
        <v>3.3693796243597012</v>
      </c>
      <c r="I667" s="4">
        <f t="shared" si="136"/>
        <v>9.0999999999999993E-6</v>
      </c>
      <c r="J667" s="5">
        <f t="shared" si="144"/>
        <v>7.2957446808510193E-7</v>
      </c>
      <c r="K667" s="5">
        <f t="shared" si="145"/>
        <v>1.046260428925318E-3</v>
      </c>
      <c r="L667" s="5">
        <f t="shared" si="139"/>
        <v>4.7974229597037491E-9</v>
      </c>
      <c r="M667" s="6">
        <f t="shared" si="137"/>
        <v>1.8775057175793406E-5</v>
      </c>
      <c r="N667">
        <f t="shared" si="138"/>
        <v>2.3499999999999999E-4</v>
      </c>
      <c r="O667">
        <f t="shared" si="146"/>
        <v>0.33693796243597013</v>
      </c>
      <c r="P667">
        <f t="shared" si="140"/>
        <v>3.0155895731537772</v>
      </c>
      <c r="Q667">
        <f t="shared" si="141"/>
        <v>0.11666837837252432</v>
      </c>
      <c r="R667">
        <f t="shared" si="142"/>
        <v>0.11666837837252422</v>
      </c>
    </row>
    <row r="668" spans="6:18">
      <c r="F668">
        <f t="shared" ref="F668:F731" si="147">F667+dt</f>
        <v>66.600000000000492</v>
      </c>
      <c r="G668">
        <f t="shared" si="135"/>
        <v>321.79873705179284</v>
      </c>
      <c r="H668">
        <f t="shared" si="143"/>
        <v>3.3693796243597012</v>
      </c>
      <c r="I668" s="4">
        <f t="shared" si="136"/>
        <v>9.0999999999999993E-6</v>
      </c>
      <c r="J668" s="5">
        <f t="shared" si="144"/>
        <v>7.2957446808510193E-7</v>
      </c>
      <c r="K668" s="5">
        <f t="shared" si="145"/>
        <v>1.0471704289253181E-3</v>
      </c>
      <c r="L668" s="5">
        <f t="shared" si="139"/>
        <v>4.8099517325530942E-9</v>
      </c>
      <c r="M668" s="6">
        <f t="shared" si="137"/>
        <v>1.8807731128951816E-5</v>
      </c>
      <c r="N668">
        <f t="shared" si="138"/>
        <v>2.3499999999999999E-4</v>
      </c>
      <c r="O668">
        <f t="shared" si="146"/>
        <v>0.33693796243597013</v>
      </c>
      <c r="P668">
        <f t="shared" si="140"/>
        <v>3.0156743798554686</v>
      </c>
      <c r="Q668">
        <f t="shared" si="141"/>
        <v>0.11664041189826155</v>
      </c>
      <c r="R668">
        <f t="shared" si="142"/>
        <v>0.11664041189826145</v>
      </c>
    </row>
    <row r="669" spans="6:18">
      <c r="F669">
        <f t="shared" si="147"/>
        <v>66.700000000000486</v>
      </c>
      <c r="G669">
        <f t="shared" si="135"/>
        <v>321.79873705179284</v>
      </c>
      <c r="H669">
        <f t="shared" si="143"/>
        <v>3.3693796243597012</v>
      </c>
      <c r="I669" s="4">
        <f t="shared" si="136"/>
        <v>9.0999999999999993E-6</v>
      </c>
      <c r="J669" s="5">
        <f t="shared" si="144"/>
        <v>7.2957446808510193E-7</v>
      </c>
      <c r="K669" s="5">
        <f t="shared" si="145"/>
        <v>1.0480804289253181E-3</v>
      </c>
      <c r="L669" s="5">
        <f t="shared" si="139"/>
        <v>4.8225022995563704E-9</v>
      </c>
      <c r="M669" s="6">
        <f t="shared" si="137"/>
        <v>1.8840433488395779E-5</v>
      </c>
      <c r="N669">
        <f t="shared" si="138"/>
        <v>2.3499999999999999E-4</v>
      </c>
      <c r="O669">
        <f t="shared" si="146"/>
        <v>0.33693796243597013</v>
      </c>
      <c r="P669">
        <f t="shared" si="140"/>
        <v>3.0157588917661831</v>
      </c>
      <c r="Q669">
        <f t="shared" si="141"/>
        <v>0.11661254263641378</v>
      </c>
      <c r="R669">
        <f t="shared" si="142"/>
        <v>0.11661254263641367</v>
      </c>
    </row>
    <row r="670" spans="6:18">
      <c r="F670">
        <f t="shared" si="147"/>
        <v>66.80000000000048</v>
      </c>
      <c r="G670">
        <f t="shared" si="135"/>
        <v>321.79873705179284</v>
      </c>
      <c r="H670">
        <f t="shared" si="143"/>
        <v>3.3693796243597012</v>
      </c>
      <c r="I670" s="4">
        <f t="shared" si="136"/>
        <v>9.0999999999999993E-6</v>
      </c>
      <c r="J670" s="5">
        <f t="shared" si="144"/>
        <v>7.2957446808510193E-7</v>
      </c>
      <c r="K670" s="5">
        <f t="shared" si="145"/>
        <v>1.0489904289253181E-3</v>
      </c>
      <c r="L670" s="5">
        <f t="shared" si="139"/>
        <v>4.8350746796528853E-9</v>
      </c>
      <c r="M670" s="6">
        <f t="shared" si="137"/>
        <v>1.8873164254125316E-5</v>
      </c>
      <c r="N670">
        <f t="shared" si="138"/>
        <v>2.3499999999999999E-4</v>
      </c>
      <c r="O670">
        <f t="shared" si="146"/>
        <v>0.33693796243597013</v>
      </c>
      <c r="P670">
        <f t="shared" si="140"/>
        <v>3.0158431101656871</v>
      </c>
      <c r="Q670">
        <f t="shared" si="141"/>
        <v>0.11658477016495568</v>
      </c>
      <c r="R670">
        <f t="shared" si="142"/>
        <v>0.11658477016495557</v>
      </c>
    </row>
    <row r="671" spans="6:18">
      <c r="F671">
        <f t="shared" si="147"/>
        <v>66.900000000000475</v>
      </c>
      <c r="G671">
        <f t="shared" si="135"/>
        <v>321.79873705179284</v>
      </c>
      <c r="H671">
        <f t="shared" si="143"/>
        <v>3.3693796243597012</v>
      </c>
      <c r="I671" s="4">
        <f t="shared" si="136"/>
        <v>9.0999999999999993E-6</v>
      </c>
      <c r="J671" s="5">
        <f t="shared" si="144"/>
        <v>7.2957446808510193E-7</v>
      </c>
      <c r="K671" s="5">
        <f t="shared" si="145"/>
        <v>1.0499004289253181E-3</v>
      </c>
      <c r="L671" s="5">
        <f t="shared" si="139"/>
        <v>4.8476688917819401E-9</v>
      </c>
      <c r="M671" s="6">
        <f t="shared" si="137"/>
        <v>1.89059234261404E-5</v>
      </c>
      <c r="N671">
        <f t="shared" si="138"/>
        <v>2.3499999999999999E-4</v>
      </c>
      <c r="O671">
        <f t="shared" si="146"/>
        <v>0.33693796243597013</v>
      </c>
      <c r="P671">
        <f t="shared" si="140"/>
        <v>3.0159270363270871</v>
      </c>
      <c r="Q671">
        <f t="shared" si="141"/>
        <v>0.11655709406405856</v>
      </c>
      <c r="R671">
        <f t="shared" si="142"/>
        <v>0.11655709406405845</v>
      </c>
    </row>
    <row r="672" spans="6:18">
      <c r="F672">
        <f t="shared" si="147"/>
        <v>67.000000000000469</v>
      </c>
      <c r="G672">
        <f t="shared" si="135"/>
        <v>321.79873705179284</v>
      </c>
      <c r="H672">
        <f t="shared" si="143"/>
        <v>3.3693796243597012</v>
      </c>
      <c r="I672" s="4">
        <f t="shared" si="136"/>
        <v>9.0999999999999993E-6</v>
      </c>
      <c r="J672" s="5">
        <f t="shared" si="144"/>
        <v>7.2957446808510193E-7</v>
      </c>
      <c r="K672" s="5">
        <f t="shared" si="145"/>
        <v>1.0508104289253181E-3</v>
      </c>
      <c r="L672" s="5">
        <f t="shared" si="139"/>
        <v>4.8602849548828422E-9</v>
      </c>
      <c r="M672" s="6">
        <f t="shared" si="137"/>
        <v>1.8938711004441047E-5</v>
      </c>
      <c r="N672">
        <f t="shared" si="138"/>
        <v>2.3499999999999999E-4</v>
      </c>
      <c r="O672">
        <f t="shared" si="146"/>
        <v>0.33693796243597013</v>
      </c>
      <c r="P672">
        <f t="shared" si="140"/>
        <v>3.0160106715168684</v>
      </c>
      <c r="Q672">
        <f t="shared" si="141"/>
        <v>0.11652951391607706</v>
      </c>
      <c r="R672">
        <f t="shared" si="142"/>
        <v>0.11652951391607697</v>
      </c>
    </row>
    <row r="673" spans="6:18">
      <c r="F673">
        <f t="shared" si="147"/>
        <v>67.100000000000463</v>
      </c>
      <c r="G673">
        <f t="shared" si="135"/>
        <v>321.79873705179284</v>
      </c>
      <c r="H673">
        <f t="shared" si="143"/>
        <v>3.3693796243597012</v>
      </c>
      <c r="I673" s="4">
        <f t="shared" si="136"/>
        <v>9.0999999999999993E-6</v>
      </c>
      <c r="J673" s="5">
        <f t="shared" si="144"/>
        <v>7.2957446808510193E-7</v>
      </c>
      <c r="K673" s="5">
        <f t="shared" si="145"/>
        <v>1.0517204289253181E-3</v>
      </c>
      <c r="L673" s="5">
        <f t="shared" si="139"/>
        <v>4.8729228878948961E-9</v>
      </c>
      <c r="M673" s="6">
        <f t="shared" si="137"/>
        <v>1.8971526989027254E-5</v>
      </c>
      <c r="N673">
        <f t="shared" si="138"/>
        <v>2.3499999999999999E-4</v>
      </c>
      <c r="O673">
        <f t="shared" si="146"/>
        <v>0.33693796243597013</v>
      </c>
      <c r="P673">
        <f t="shared" si="140"/>
        <v>3.0160940169949351</v>
      </c>
      <c r="Q673">
        <f t="shared" si="141"/>
        <v>0.1165020293055359</v>
      </c>
      <c r="R673">
        <f t="shared" si="142"/>
        <v>0.11650202930553581</v>
      </c>
    </row>
    <row r="674" spans="6:18">
      <c r="F674">
        <f t="shared" si="147"/>
        <v>67.200000000000458</v>
      </c>
      <c r="G674">
        <f t="shared" si="135"/>
        <v>321.79873705179284</v>
      </c>
      <c r="H674">
        <f t="shared" si="143"/>
        <v>3.3693796243597012</v>
      </c>
      <c r="I674" s="4">
        <f t="shared" si="136"/>
        <v>9.0999999999999993E-6</v>
      </c>
      <c r="J674" s="5">
        <f t="shared" si="144"/>
        <v>7.2957446808510193E-7</v>
      </c>
      <c r="K674" s="5">
        <f t="shared" si="145"/>
        <v>1.0526304289253182E-3</v>
      </c>
      <c r="L674" s="5">
        <f t="shared" si="139"/>
        <v>4.8855827097574068E-9</v>
      </c>
      <c r="M674" s="6">
        <f t="shared" si="137"/>
        <v>1.9004371379899021E-5</v>
      </c>
      <c r="N674">
        <f t="shared" si="138"/>
        <v>2.3499999999999999E-4</v>
      </c>
      <c r="O674">
        <f t="shared" si="146"/>
        <v>0.33693796243597013</v>
      </c>
      <c r="P674">
        <f t="shared" si="140"/>
        <v>3.0161770740146512</v>
      </c>
      <c r="Q674">
        <f t="shared" si="141"/>
        <v>0.11647463981911671</v>
      </c>
      <c r="R674">
        <f t="shared" si="142"/>
        <v>0.11647463981911663</v>
      </c>
    </row>
    <row r="675" spans="6:18">
      <c r="F675">
        <f t="shared" si="147"/>
        <v>67.300000000000452</v>
      </c>
      <c r="G675">
        <f t="shared" si="135"/>
        <v>321.79873705179284</v>
      </c>
      <c r="H675">
        <f t="shared" si="143"/>
        <v>3.3693796243597012</v>
      </c>
      <c r="I675" s="4">
        <f t="shared" si="136"/>
        <v>9.0999999999999993E-6</v>
      </c>
      <c r="J675" s="5">
        <f t="shared" si="144"/>
        <v>7.2957446808510193E-7</v>
      </c>
      <c r="K675" s="5">
        <f t="shared" si="145"/>
        <v>1.0535404289253182E-3</v>
      </c>
      <c r="L675" s="5">
        <f t="shared" si="139"/>
        <v>4.8982644394096796E-9</v>
      </c>
      <c r="M675" s="6">
        <f t="shared" si="137"/>
        <v>1.9037244177056352E-5</v>
      </c>
      <c r="N675">
        <f t="shared" si="138"/>
        <v>2.3499999999999999E-4</v>
      </c>
      <c r="O675">
        <f t="shared" si="146"/>
        <v>0.33693796243597013</v>
      </c>
      <c r="P675">
        <f t="shared" si="140"/>
        <v>3.0162598438228798</v>
      </c>
      <c r="Q675">
        <f t="shared" si="141"/>
        <v>0.11644734504564504</v>
      </c>
      <c r="R675">
        <f t="shared" si="142"/>
        <v>0.11644734504564497</v>
      </c>
    </row>
    <row r="676" spans="6:18">
      <c r="F676">
        <f t="shared" si="147"/>
        <v>67.400000000000446</v>
      </c>
      <c r="G676">
        <f t="shared" si="135"/>
        <v>321.79873705179284</v>
      </c>
      <c r="H676">
        <f t="shared" si="143"/>
        <v>3.3693796243597012</v>
      </c>
      <c r="I676" s="4">
        <f t="shared" si="136"/>
        <v>9.0999999999999993E-6</v>
      </c>
      <c r="J676" s="5">
        <f t="shared" si="144"/>
        <v>7.2957446808510193E-7</v>
      </c>
      <c r="K676" s="5">
        <f t="shared" si="145"/>
        <v>1.0544504289253182E-3</v>
      </c>
      <c r="L676" s="5">
        <f t="shared" si="139"/>
        <v>4.9109680957910179E-9</v>
      </c>
      <c r="M676" s="6">
        <f t="shared" si="137"/>
        <v>1.9070145380499243E-5</v>
      </c>
      <c r="N676">
        <f t="shared" si="138"/>
        <v>2.3499999999999999E-4</v>
      </c>
      <c r="O676">
        <f t="shared" si="146"/>
        <v>0.33693796243597013</v>
      </c>
      <c r="P676">
        <f t="shared" si="140"/>
        <v>3.0163423276600199</v>
      </c>
      <c r="Q676">
        <f t="shared" si="141"/>
        <v>0.11642014457607734</v>
      </c>
      <c r="R676">
        <f t="shared" si="142"/>
        <v>0.11642014457607727</v>
      </c>
    </row>
    <row r="677" spans="6:18">
      <c r="F677">
        <f t="shared" si="147"/>
        <v>67.500000000000441</v>
      </c>
      <c r="G677">
        <f t="shared" si="135"/>
        <v>321.79873705179284</v>
      </c>
      <c r="H677">
        <f t="shared" si="143"/>
        <v>3.3693796243597012</v>
      </c>
      <c r="I677" s="4">
        <f t="shared" si="136"/>
        <v>9.0999999999999993E-6</v>
      </c>
      <c r="J677" s="5">
        <f t="shared" si="144"/>
        <v>7.2957446808510193E-7</v>
      </c>
      <c r="K677" s="5">
        <f t="shared" si="145"/>
        <v>1.0553604289253182E-3</v>
      </c>
      <c r="L677" s="5">
        <f t="shared" si="139"/>
        <v>4.9236936978407285E-9</v>
      </c>
      <c r="M677" s="6">
        <f t="shared" si="137"/>
        <v>1.9103074990227691E-5</v>
      </c>
      <c r="N677">
        <f t="shared" si="138"/>
        <v>2.3499999999999999E-4</v>
      </c>
      <c r="O677">
        <f t="shared" si="146"/>
        <v>0.33693796243597013</v>
      </c>
      <c r="P677">
        <f t="shared" si="140"/>
        <v>3.0164245267600518</v>
      </c>
      <c r="Q677">
        <f t="shared" si="141"/>
        <v>0.11639303800348813</v>
      </c>
      <c r="R677">
        <f t="shared" si="142"/>
        <v>0.11639303800348805</v>
      </c>
    </row>
    <row r="678" spans="6:18">
      <c r="F678">
        <f t="shared" si="147"/>
        <v>67.600000000000435</v>
      </c>
      <c r="G678">
        <f t="shared" si="135"/>
        <v>321.79873705179284</v>
      </c>
      <c r="H678">
        <f t="shared" si="143"/>
        <v>3.3693796243597012</v>
      </c>
      <c r="I678" s="4">
        <f t="shared" si="136"/>
        <v>9.0999999999999993E-6</v>
      </c>
      <c r="J678" s="5">
        <f t="shared" si="144"/>
        <v>7.2957446808510193E-7</v>
      </c>
      <c r="K678" s="5">
        <f t="shared" si="145"/>
        <v>1.0562704289253182E-3</v>
      </c>
      <c r="L678" s="5">
        <f t="shared" si="139"/>
        <v>4.9364412644981149E-9</v>
      </c>
      <c r="M678" s="6">
        <f t="shared" si="137"/>
        <v>1.9136033006241699E-5</v>
      </c>
      <c r="N678">
        <f t="shared" si="138"/>
        <v>2.3499999999999999E-4</v>
      </c>
      <c r="O678">
        <f t="shared" si="146"/>
        <v>0.33693796243597013</v>
      </c>
      <c r="P678">
        <f t="shared" si="140"/>
        <v>3.0165064423505679</v>
      </c>
      <c r="Q678">
        <f t="shared" si="141"/>
        <v>0.11636602492305716</v>
      </c>
      <c r="R678">
        <f t="shared" si="142"/>
        <v>0.11636602492305707</v>
      </c>
    </row>
    <row r="679" spans="6:18">
      <c r="F679">
        <f t="shared" si="147"/>
        <v>67.700000000000429</v>
      </c>
      <c r="G679">
        <f t="shared" si="135"/>
        <v>321.79873705179284</v>
      </c>
      <c r="H679">
        <f t="shared" si="143"/>
        <v>3.3693796243597012</v>
      </c>
      <c r="I679" s="4">
        <f t="shared" si="136"/>
        <v>9.0999999999999993E-6</v>
      </c>
      <c r="J679" s="5">
        <f t="shared" si="144"/>
        <v>7.2957446808510193E-7</v>
      </c>
      <c r="K679" s="5">
        <f t="shared" si="145"/>
        <v>1.0571804289253182E-3</v>
      </c>
      <c r="L679" s="5">
        <f t="shared" si="139"/>
        <v>4.9492108147024815E-9</v>
      </c>
      <c r="M679" s="6">
        <f t="shared" si="137"/>
        <v>1.916901942854126E-5</v>
      </c>
      <c r="N679">
        <f t="shared" si="138"/>
        <v>2.3499999999999999E-4</v>
      </c>
      <c r="O679">
        <f t="shared" si="146"/>
        <v>0.33693796243597013</v>
      </c>
      <c r="P679">
        <f t="shared" si="140"/>
        <v>3.0165880756528156</v>
      </c>
      <c r="Q679">
        <f t="shared" si="141"/>
        <v>0.11633910493205676</v>
      </c>
      <c r="R679">
        <f t="shared" si="142"/>
        <v>0.11633910493205668</v>
      </c>
    </row>
    <row r="680" spans="6:18">
      <c r="F680">
        <f t="shared" si="147"/>
        <v>67.800000000000423</v>
      </c>
      <c r="G680">
        <f t="shared" si="135"/>
        <v>321.79873705179284</v>
      </c>
      <c r="H680">
        <f t="shared" si="143"/>
        <v>3.3693796243597012</v>
      </c>
      <c r="I680" s="4">
        <f t="shared" si="136"/>
        <v>9.0999999999999993E-6</v>
      </c>
      <c r="J680" s="5">
        <f t="shared" si="144"/>
        <v>7.2957446808510193E-7</v>
      </c>
      <c r="K680" s="5">
        <f t="shared" si="145"/>
        <v>1.0580904289253183E-3</v>
      </c>
      <c r="L680" s="5">
        <f t="shared" si="139"/>
        <v>4.9620023673931358E-9</v>
      </c>
      <c r="M680" s="6">
        <f t="shared" si="137"/>
        <v>1.9202034257126392E-5</v>
      </c>
      <c r="N680">
        <f t="shared" si="138"/>
        <v>2.3499999999999999E-4</v>
      </c>
      <c r="O680">
        <f t="shared" si="146"/>
        <v>0.33693796243597013</v>
      </c>
      <c r="P680">
        <f t="shared" si="140"/>
        <v>3.016669427881737</v>
      </c>
      <c r="Q680">
        <f t="shared" si="141"/>
        <v>0.11631227762983924</v>
      </c>
      <c r="R680">
        <f t="shared" si="142"/>
        <v>0.11631227762983916</v>
      </c>
    </row>
    <row r="681" spans="6:18">
      <c r="F681">
        <f t="shared" si="147"/>
        <v>67.900000000000418</v>
      </c>
      <c r="G681">
        <f t="shared" si="135"/>
        <v>321.79873705179284</v>
      </c>
      <c r="H681">
        <f t="shared" si="143"/>
        <v>3.3693796243597012</v>
      </c>
      <c r="I681" s="4">
        <f t="shared" si="136"/>
        <v>9.0999999999999993E-6</v>
      </c>
      <c r="J681" s="5">
        <f t="shared" si="144"/>
        <v>7.2957446808510193E-7</v>
      </c>
      <c r="K681" s="5">
        <f t="shared" si="145"/>
        <v>1.0590004289253183E-3</v>
      </c>
      <c r="L681" s="5">
        <f t="shared" si="139"/>
        <v>4.9748159415093814E-9</v>
      </c>
      <c r="M681" s="6">
        <f t="shared" si="137"/>
        <v>1.923507749199708E-5</v>
      </c>
      <c r="N681">
        <f t="shared" si="138"/>
        <v>2.3499999999999999E-4</v>
      </c>
      <c r="O681">
        <f t="shared" si="146"/>
        <v>0.33693796243597013</v>
      </c>
      <c r="P681">
        <f t="shared" si="140"/>
        <v>3.0167505002460033</v>
      </c>
      <c r="Q681">
        <f t="shared" si="141"/>
        <v>0.11628554261782434</v>
      </c>
      <c r="R681">
        <f t="shared" si="142"/>
        <v>0.11628554261782426</v>
      </c>
    </row>
    <row r="682" spans="6:18">
      <c r="F682">
        <f t="shared" si="147"/>
        <v>68.000000000000412</v>
      </c>
      <c r="G682">
        <f t="shared" si="135"/>
        <v>321.79873705179284</v>
      </c>
      <c r="H682">
        <f t="shared" si="143"/>
        <v>3.3693796243597012</v>
      </c>
      <c r="I682" s="4">
        <f t="shared" si="136"/>
        <v>9.0999999999999993E-6</v>
      </c>
      <c r="J682" s="5">
        <f t="shared" si="144"/>
        <v>7.2957446808510193E-7</v>
      </c>
      <c r="K682" s="5">
        <f t="shared" si="145"/>
        <v>1.0599104289253183E-3</v>
      </c>
      <c r="L682" s="5">
        <f t="shared" si="139"/>
        <v>4.9876515559905234E-9</v>
      </c>
      <c r="M682" s="6">
        <f t="shared" si="137"/>
        <v>1.9268149133153332E-5</v>
      </c>
      <c r="N682">
        <f t="shared" si="138"/>
        <v>2.3499999999999999E-4</v>
      </c>
      <c r="O682">
        <f t="shared" si="146"/>
        <v>0.33693796243597013</v>
      </c>
      <c r="P682">
        <f t="shared" si="140"/>
        <v>3.0168312939480537</v>
      </c>
      <c r="Q682">
        <f t="shared" si="141"/>
        <v>0.11625889949948678</v>
      </c>
      <c r="R682">
        <f t="shared" si="142"/>
        <v>0.11625889949948671</v>
      </c>
    </row>
    <row r="683" spans="6:18">
      <c r="F683">
        <f t="shared" si="147"/>
        <v>68.100000000000406</v>
      </c>
      <c r="G683">
        <f t="shared" si="135"/>
        <v>321.79873705179284</v>
      </c>
      <c r="H683">
        <f t="shared" si="143"/>
        <v>3.3693796243597012</v>
      </c>
      <c r="I683" s="4">
        <f t="shared" si="136"/>
        <v>9.0999999999999993E-6</v>
      </c>
      <c r="J683" s="5">
        <f t="shared" si="144"/>
        <v>7.2957446808510193E-7</v>
      </c>
      <c r="K683" s="5">
        <f t="shared" si="145"/>
        <v>1.0608204289253183E-3</v>
      </c>
      <c r="L683" s="5">
        <f t="shared" si="139"/>
        <v>5.0005092297758653E-9</v>
      </c>
      <c r="M683" s="6">
        <f t="shared" si="137"/>
        <v>1.9301249180595137E-5</v>
      </c>
      <c r="N683">
        <f t="shared" si="138"/>
        <v>2.3499999999999999E-4</v>
      </c>
      <c r="O683">
        <f t="shared" si="146"/>
        <v>0.33693796243597013</v>
      </c>
      <c r="P683">
        <f t="shared" si="140"/>
        <v>3.0169118101841339</v>
      </c>
      <c r="Q683">
        <f t="shared" si="141"/>
        <v>0.11623234788034398</v>
      </c>
      <c r="R683">
        <f t="shared" si="142"/>
        <v>0.11623234788034391</v>
      </c>
    </row>
    <row r="684" spans="6:18">
      <c r="F684">
        <f t="shared" si="147"/>
        <v>68.200000000000401</v>
      </c>
      <c r="G684">
        <f t="shared" si="135"/>
        <v>321.79873705179284</v>
      </c>
      <c r="H684">
        <f t="shared" si="143"/>
        <v>3.3693796243597012</v>
      </c>
      <c r="I684" s="4">
        <f t="shared" si="136"/>
        <v>9.0999999999999993E-6</v>
      </c>
      <c r="J684" s="5">
        <f t="shared" si="144"/>
        <v>7.2957446808510193E-7</v>
      </c>
      <c r="K684" s="5">
        <f t="shared" si="145"/>
        <v>1.0617304289253183E-3</v>
      </c>
      <c r="L684" s="5">
        <f t="shared" si="139"/>
        <v>5.0133889818047139E-9</v>
      </c>
      <c r="M684" s="6">
        <f t="shared" si="137"/>
        <v>1.9334377634322506E-5</v>
      </c>
      <c r="N684">
        <f t="shared" si="138"/>
        <v>2.3499999999999999E-4</v>
      </c>
      <c r="O684">
        <f t="shared" si="146"/>
        <v>0.33693796243597013</v>
      </c>
      <c r="P684">
        <f t="shared" si="140"/>
        <v>3.0169920501443324</v>
      </c>
      <c r="Q684">
        <f t="shared" si="141"/>
        <v>0.1162058873679437</v>
      </c>
      <c r="R684">
        <f t="shared" si="142"/>
        <v>0.11620588736794363</v>
      </c>
    </row>
    <row r="685" spans="6:18">
      <c r="F685">
        <f t="shared" si="147"/>
        <v>68.300000000000395</v>
      </c>
      <c r="G685">
        <f t="shared" si="135"/>
        <v>321.79873705179284</v>
      </c>
      <c r="H685">
        <f t="shared" si="143"/>
        <v>3.3693796243597012</v>
      </c>
      <c r="I685" s="4">
        <f t="shared" si="136"/>
        <v>9.0999999999999993E-6</v>
      </c>
      <c r="J685" s="5">
        <f t="shared" si="144"/>
        <v>7.2957446808510193E-7</v>
      </c>
      <c r="K685" s="5">
        <f t="shared" si="145"/>
        <v>1.0626404289253183E-3</v>
      </c>
      <c r="L685" s="5">
        <f t="shared" si="139"/>
        <v>5.0262908310163744E-9</v>
      </c>
      <c r="M685" s="6">
        <f t="shared" si="137"/>
        <v>1.9367534494335438E-5</v>
      </c>
      <c r="N685">
        <f t="shared" si="138"/>
        <v>2.3499999999999999E-4</v>
      </c>
      <c r="O685">
        <f t="shared" si="146"/>
        <v>0.33693796243597013</v>
      </c>
      <c r="P685">
        <f t="shared" si="140"/>
        <v>3.0170720150126171</v>
      </c>
      <c r="Q685">
        <f t="shared" si="141"/>
        <v>0.11617951757185191</v>
      </c>
      <c r="R685">
        <f t="shared" si="142"/>
        <v>0.11617951757185185</v>
      </c>
    </row>
    <row r="686" spans="6:18">
      <c r="F686">
        <f t="shared" si="147"/>
        <v>68.400000000000389</v>
      </c>
      <c r="G686">
        <f t="shared" si="135"/>
        <v>321.79873705179284</v>
      </c>
      <c r="H686">
        <f t="shared" si="143"/>
        <v>3.3693796243597012</v>
      </c>
      <c r="I686" s="4">
        <f t="shared" si="136"/>
        <v>9.0999999999999993E-6</v>
      </c>
      <c r="J686" s="5">
        <f t="shared" si="144"/>
        <v>7.2957446808510193E-7</v>
      </c>
      <c r="K686" s="5">
        <f t="shared" si="145"/>
        <v>1.0635504289253184E-3</v>
      </c>
      <c r="L686" s="5">
        <f t="shared" si="139"/>
        <v>5.0392147963501486E-9</v>
      </c>
      <c r="M686" s="6">
        <f t="shared" si="137"/>
        <v>1.940071976063392E-5</v>
      </c>
      <c r="N686">
        <f t="shared" si="138"/>
        <v>2.3499999999999999E-4</v>
      </c>
      <c r="O686">
        <f t="shared" si="146"/>
        <v>0.33693796243597013</v>
      </c>
      <c r="P686">
        <f t="shared" si="140"/>
        <v>3.0171517059668744</v>
      </c>
      <c r="Q686">
        <f t="shared" si="141"/>
        <v>0.11615323810364071</v>
      </c>
      <c r="R686">
        <f t="shared" si="142"/>
        <v>0.11615323810364067</v>
      </c>
    </row>
    <row r="687" spans="6:18">
      <c r="F687">
        <f t="shared" si="147"/>
        <v>68.500000000000384</v>
      </c>
      <c r="G687">
        <f t="shared" si="135"/>
        <v>321.79873705179284</v>
      </c>
      <c r="H687">
        <f t="shared" si="143"/>
        <v>3.3693796243597012</v>
      </c>
      <c r="I687" s="4">
        <f t="shared" si="136"/>
        <v>9.0999999999999993E-6</v>
      </c>
      <c r="J687" s="5">
        <f t="shared" si="144"/>
        <v>7.2957446808510193E-7</v>
      </c>
      <c r="K687" s="5">
        <f t="shared" si="145"/>
        <v>1.0644604289253184E-3</v>
      </c>
      <c r="L687" s="5">
        <f t="shared" si="139"/>
        <v>5.0521608967453457E-9</v>
      </c>
      <c r="M687" s="6">
        <f t="shared" si="137"/>
        <v>1.9433933433217973E-5</v>
      </c>
      <c r="N687">
        <f t="shared" si="138"/>
        <v>2.3499999999999999E-4</v>
      </c>
      <c r="O687">
        <f t="shared" si="146"/>
        <v>0.33693796243597013</v>
      </c>
      <c r="P687">
        <f t="shared" si="140"/>
        <v>3.0172311241789407</v>
      </c>
      <c r="Q687">
        <f t="shared" si="141"/>
        <v>0.11612704857687629</v>
      </c>
      <c r="R687">
        <f t="shared" si="142"/>
        <v>0.11612704857687625</v>
      </c>
    </row>
    <row r="688" spans="6:18">
      <c r="F688">
        <f t="shared" si="147"/>
        <v>68.600000000000378</v>
      </c>
      <c r="G688">
        <f t="shared" si="135"/>
        <v>321.79873705179284</v>
      </c>
      <c r="H688">
        <f t="shared" si="143"/>
        <v>3.3693796243597012</v>
      </c>
      <c r="I688" s="4">
        <f t="shared" si="136"/>
        <v>9.0999999999999993E-6</v>
      </c>
      <c r="J688" s="5">
        <f t="shared" si="144"/>
        <v>7.2957446808510193E-7</v>
      </c>
      <c r="K688" s="5">
        <f t="shared" si="145"/>
        <v>1.0653704289253184E-3</v>
      </c>
      <c r="L688" s="5">
        <f t="shared" si="139"/>
        <v>5.0651291511412677E-9</v>
      </c>
      <c r="M688" s="6">
        <f t="shared" si="137"/>
        <v>1.9467175512087582E-5</v>
      </c>
      <c r="N688">
        <f t="shared" si="138"/>
        <v>2.3499999999999999E-4</v>
      </c>
      <c r="O688">
        <f t="shared" si="146"/>
        <v>0.33693796243597013</v>
      </c>
      <c r="P688">
        <f t="shared" si="140"/>
        <v>3.0173102708146442</v>
      </c>
      <c r="Q688">
        <f t="shared" si="141"/>
        <v>0.11610094860710699</v>
      </c>
      <c r="R688">
        <f t="shared" si="142"/>
        <v>0.11610094860710694</v>
      </c>
    </row>
    <row r="689" spans="6:18">
      <c r="F689">
        <f t="shared" si="147"/>
        <v>68.700000000000372</v>
      </c>
      <c r="G689">
        <f t="shared" si="135"/>
        <v>321.79873705179284</v>
      </c>
      <c r="H689">
        <f t="shared" si="143"/>
        <v>3.3693796243597012</v>
      </c>
      <c r="I689" s="4">
        <f t="shared" si="136"/>
        <v>9.0999999999999993E-6</v>
      </c>
      <c r="J689" s="5">
        <f t="shared" si="144"/>
        <v>7.2957446808510193E-7</v>
      </c>
      <c r="K689" s="5">
        <f t="shared" si="145"/>
        <v>1.0662804289253184E-3</v>
      </c>
      <c r="L689" s="5">
        <f t="shared" si="139"/>
        <v>5.0781195784772205E-9</v>
      </c>
      <c r="M689" s="6">
        <f t="shared" si="137"/>
        <v>1.9500445997242748E-5</v>
      </c>
      <c r="N689">
        <f t="shared" si="138"/>
        <v>2.3499999999999999E-4</v>
      </c>
      <c r="O689">
        <f t="shared" si="146"/>
        <v>0.33693796243597013</v>
      </c>
      <c r="P689">
        <f t="shared" si="140"/>
        <v>3.0173891470338368</v>
      </c>
      <c r="Q689">
        <f t="shared" si="141"/>
        <v>0.11607493781185141</v>
      </c>
      <c r="R689">
        <f t="shared" si="142"/>
        <v>0.11607493781185138</v>
      </c>
    </row>
    <row r="690" spans="6:18">
      <c r="F690">
        <f t="shared" si="147"/>
        <v>68.800000000000367</v>
      </c>
      <c r="G690">
        <f t="shared" si="135"/>
        <v>321.79873705179284</v>
      </c>
      <c r="H690">
        <f t="shared" si="143"/>
        <v>3.3693796243597012</v>
      </c>
      <c r="I690" s="4">
        <f t="shared" si="136"/>
        <v>9.0999999999999993E-6</v>
      </c>
      <c r="J690" s="5">
        <f t="shared" si="144"/>
        <v>7.2957446808510193E-7</v>
      </c>
      <c r="K690" s="5">
        <f t="shared" si="145"/>
        <v>1.0671904289253184E-3</v>
      </c>
      <c r="L690" s="5">
        <f t="shared" si="139"/>
        <v>5.0911321976925092E-9</v>
      </c>
      <c r="M690" s="6">
        <f t="shared" si="137"/>
        <v>1.9533744888683481E-5</v>
      </c>
      <c r="N690">
        <f t="shared" si="138"/>
        <v>2.3499999999999999E-4</v>
      </c>
      <c r="O690">
        <f t="shared" si="146"/>
        <v>0.33693796243597013</v>
      </c>
      <c r="P690">
        <f t="shared" si="140"/>
        <v>3.0174677539904327</v>
      </c>
      <c r="Q690">
        <f t="shared" si="141"/>
        <v>0.11604901581058677</v>
      </c>
      <c r="R690">
        <f t="shared" si="142"/>
        <v>0.11604901581058674</v>
      </c>
    </row>
    <row r="691" spans="6:18">
      <c r="F691">
        <f t="shared" si="147"/>
        <v>68.900000000000361</v>
      </c>
      <c r="G691">
        <f t="shared" si="135"/>
        <v>321.79873705179284</v>
      </c>
      <c r="H691">
        <f t="shared" si="143"/>
        <v>3.3693796243597012</v>
      </c>
      <c r="I691" s="4">
        <f t="shared" si="136"/>
        <v>9.0999999999999993E-6</v>
      </c>
      <c r="J691" s="5">
        <f t="shared" si="144"/>
        <v>7.2957446808510193E-7</v>
      </c>
      <c r="K691" s="5">
        <f t="shared" si="145"/>
        <v>1.0681004289253184E-3</v>
      </c>
      <c r="L691" s="5">
        <f t="shared" si="139"/>
        <v>5.104167027726439E-9</v>
      </c>
      <c r="M691" s="6">
        <f t="shared" si="137"/>
        <v>1.9567072186409771E-5</v>
      </c>
      <c r="N691">
        <f t="shared" si="138"/>
        <v>2.3499999999999999E-4</v>
      </c>
      <c r="O691">
        <f t="shared" si="146"/>
        <v>0.33693796243597013</v>
      </c>
      <c r="P691">
        <f t="shared" si="140"/>
        <v>3.0175460928324398</v>
      </c>
      <c r="Q691">
        <f t="shared" si="141"/>
        <v>0.11602318222473708</v>
      </c>
      <c r="R691">
        <f t="shared" si="142"/>
        <v>0.11602318222473705</v>
      </c>
    </row>
    <row r="692" spans="6:18">
      <c r="F692">
        <f t="shared" si="147"/>
        <v>69.000000000000355</v>
      </c>
      <c r="G692">
        <f t="shared" si="135"/>
        <v>321.79873705179284</v>
      </c>
      <c r="H692">
        <f t="shared" si="143"/>
        <v>3.3693796243597012</v>
      </c>
      <c r="I692" s="4">
        <f t="shared" si="136"/>
        <v>9.0999999999999993E-6</v>
      </c>
      <c r="J692" s="5">
        <f t="shared" si="144"/>
        <v>7.2957446808510193E-7</v>
      </c>
      <c r="K692" s="5">
        <f t="shared" si="145"/>
        <v>1.0690104289253185E-3</v>
      </c>
      <c r="L692" s="5">
        <f t="shared" si="139"/>
        <v>5.1172240875183135E-9</v>
      </c>
      <c r="M692" s="6">
        <f t="shared" si="137"/>
        <v>1.9600427890421617E-5</v>
      </c>
      <c r="N692">
        <f t="shared" si="138"/>
        <v>2.3499999999999999E-4</v>
      </c>
      <c r="O692">
        <f t="shared" si="146"/>
        <v>0.33693796243597013</v>
      </c>
      <c r="P692">
        <f t="shared" si="140"/>
        <v>3.0176241647020001</v>
      </c>
      <c r="Q692">
        <f t="shared" si="141"/>
        <v>0.11599743667766159</v>
      </c>
      <c r="R692">
        <f t="shared" si="142"/>
        <v>0.11599743667766156</v>
      </c>
    </row>
    <row r="693" spans="6:18">
      <c r="F693">
        <f t="shared" si="147"/>
        <v>69.10000000000035</v>
      </c>
      <c r="G693">
        <f t="shared" si="135"/>
        <v>321.79873705179284</v>
      </c>
      <c r="H693">
        <f t="shared" si="143"/>
        <v>3.3693796243597012</v>
      </c>
      <c r="I693" s="4">
        <f t="shared" si="136"/>
        <v>9.0999999999999993E-6</v>
      </c>
      <c r="J693" s="5">
        <f t="shared" si="144"/>
        <v>7.2957446808510193E-7</v>
      </c>
      <c r="K693" s="5">
        <f t="shared" si="145"/>
        <v>1.0699204289253185E-3</v>
      </c>
      <c r="L693" s="5">
        <f t="shared" si="139"/>
        <v>5.1303033960074384E-9</v>
      </c>
      <c r="M693" s="6">
        <f t="shared" si="137"/>
        <v>1.9633812000719024E-5</v>
      </c>
      <c r="N693">
        <f t="shared" si="138"/>
        <v>2.3499999999999999E-4</v>
      </c>
      <c r="O693">
        <f t="shared" si="146"/>
        <v>0.33693796243597013</v>
      </c>
      <c r="P693">
        <f t="shared" si="140"/>
        <v>3.017701970735422</v>
      </c>
      <c r="Q693">
        <f t="shared" si="141"/>
        <v>0.11597177879464328</v>
      </c>
      <c r="R693">
        <f t="shared" si="142"/>
        <v>0.11597177879464324</v>
      </c>
    </row>
    <row r="694" spans="6:18">
      <c r="F694">
        <f t="shared" si="147"/>
        <v>69.200000000000344</v>
      </c>
      <c r="G694">
        <f t="shared" si="135"/>
        <v>321.79873705179284</v>
      </c>
      <c r="H694">
        <f t="shared" si="143"/>
        <v>3.3693796243597012</v>
      </c>
      <c r="I694" s="4">
        <f t="shared" si="136"/>
        <v>9.0999999999999993E-6</v>
      </c>
      <c r="J694" s="5">
        <f t="shared" si="144"/>
        <v>7.2957446808510193E-7</v>
      </c>
      <c r="K694" s="5">
        <f t="shared" si="145"/>
        <v>1.0708304289253185E-3</v>
      </c>
      <c r="L694" s="5">
        <f t="shared" si="139"/>
        <v>5.14340497213312E-9</v>
      </c>
      <c r="M694" s="6">
        <f t="shared" si="137"/>
        <v>1.9667224517302001E-5</v>
      </c>
      <c r="N694">
        <f t="shared" si="138"/>
        <v>2.3499999999999999E-4</v>
      </c>
      <c r="O694">
        <f t="shared" si="146"/>
        <v>0.33693796243597013</v>
      </c>
      <c r="P694">
        <f t="shared" si="140"/>
        <v>3.0177795120632132</v>
      </c>
      <c r="Q694">
        <f t="shared" si="141"/>
        <v>0.11594620820287735</v>
      </c>
      <c r="R694">
        <f t="shared" si="142"/>
        <v>0.11594620820287729</v>
      </c>
    </row>
    <row r="695" spans="6:18">
      <c r="F695">
        <f t="shared" si="147"/>
        <v>69.300000000000338</v>
      </c>
      <c r="G695">
        <f t="shared" si="135"/>
        <v>321.79873705179284</v>
      </c>
      <c r="H695">
        <f t="shared" si="143"/>
        <v>3.3693796243597012</v>
      </c>
      <c r="I695" s="4">
        <f t="shared" si="136"/>
        <v>9.0999999999999993E-6</v>
      </c>
      <c r="J695" s="5">
        <f t="shared" si="144"/>
        <v>7.2957446808510193E-7</v>
      </c>
      <c r="K695" s="5">
        <f t="shared" si="145"/>
        <v>1.0717404289253185E-3</v>
      </c>
      <c r="L695" s="5">
        <f t="shared" si="139"/>
        <v>5.1565288348346607E-9</v>
      </c>
      <c r="M695" s="6">
        <f t="shared" si="137"/>
        <v>1.9700665440170524E-5</v>
      </c>
      <c r="N695">
        <f t="shared" si="138"/>
        <v>2.3499999999999999E-4</v>
      </c>
      <c r="O695">
        <f t="shared" si="146"/>
        <v>0.33693796243597013</v>
      </c>
      <c r="P695">
        <f t="shared" si="140"/>
        <v>3.0178567898101183</v>
      </c>
      <c r="Q695">
        <f t="shared" si="141"/>
        <v>0.11592072453145988</v>
      </c>
      <c r="R695">
        <f t="shared" si="142"/>
        <v>0.11592072453145982</v>
      </c>
    </row>
    <row r="696" spans="6:18">
      <c r="F696">
        <f t="shared" si="147"/>
        <v>69.400000000000333</v>
      </c>
      <c r="G696">
        <f t="shared" si="135"/>
        <v>321.79873705179284</v>
      </c>
      <c r="H696">
        <f t="shared" si="143"/>
        <v>3.3693796243597012</v>
      </c>
      <c r="I696" s="4">
        <f t="shared" si="136"/>
        <v>9.0999999999999993E-6</v>
      </c>
      <c r="J696" s="5">
        <f t="shared" si="144"/>
        <v>7.2957446808510193E-7</v>
      </c>
      <c r="K696" s="5">
        <f t="shared" si="145"/>
        <v>1.0726504289253185E-3</v>
      </c>
      <c r="L696" s="5">
        <f t="shared" si="139"/>
        <v>5.1696750030513675E-9</v>
      </c>
      <c r="M696" s="6">
        <f t="shared" si="137"/>
        <v>1.9734134769324618E-5</v>
      </c>
      <c r="N696">
        <f t="shared" si="138"/>
        <v>2.3499999999999999E-4</v>
      </c>
      <c r="O696">
        <f t="shared" si="146"/>
        <v>0.33693796243597013</v>
      </c>
      <c r="P696">
        <f t="shared" si="140"/>
        <v>3.0179338050951516</v>
      </c>
      <c r="Q696">
        <f t="shared" si="141"/>
        <v>0.11589532741137652</v>
      </c>
      <c r="R696">
        <f t="shared" si="142"/>
        <v>0.11589532741137648</v>
      </c>
    </row>
    <row r="697" spans="6:18">
      <c r="F697">
        <f t="shared" si="147"/>
        <v>69.500000000000327</v>
      </c>
      <c r="G697">
        <f t="shared" si="135"/>
        <v>321.79873705179284</v>
      </c>
      <c r="H697">
        <f t="shared" si="143"/>
        <v>3.3693796243597012</v>
      </c>
      <c r="I697" s="4">
        <f t="shared" si="136"/>
        <v>9.0999999999999993E-6</v>
      </c>
      <c r="J697" s="5">
        <f t="shared" si="144"/>
        <v>7.2957446808510193E-7</v>
      </c>
      <c r="K697" s="5">
        <f t="shared" si="145"/>
        <v>1.0735604289253185E-3</v>
      </c>
      <c r="L697" s="5">
        <f t="shared" si="139"/>
        <v>5.1828434957225437E-9</v>
      </c>
      <c r="M697" s="6">
        <f t="shared" si="137"/>
        <v>1.9767632504764261E-5</v>
      </c>
      <c r="N697">
        <f t="shared" si="138"/>
        <v>2.3499999999999999E-4</v>
      </c>
      <c r="O697">
        <f t="shared" si="146"/>
        <v>0.33693796243597013</v>
      </c>
      <c r="P697">
        <f t="shared" si="140"/>
        <v>3.018010559031632</v>
      </c>
      <c r="Q697">
        <f t="shared" si="141"/>
        <v>0.11587001647549131</v>
      </c>
      <c r="R697">
        <f t="shared" si="142"/>
        <v>0.11587001647549128</v>
      </c>
    </row>
    <row r="698" spans="6:18">
      <c r="F698">
        <f t="shared" si="147"/>
        <v>69.600000000000321</v>
      </c>
      <c r="G698">
        <f t="shared" si="135"/>
        <v>321.79873705179284</v>
      </c>
      <c r="H698">
        <f t="shared" si="143"/>
        <v>3.3693796243597012</v>
      </c>
      <c r="I698" s="4">
        <f t="shared" si="136"/>
        <v>9.0999999999999993E-6</v>
      </c>
      <c r="J698" s="5">
        <f t="shared" si="144"/>
        <v>7.2957446808510193E-7</v>
      </c>
      <c r="K698" s="5">
        <f t="shared" si="145"/>
        <v>1.0744704289253186E-3</v>
      </c>
      <c r="L698" s="5">
        <f t="shared" si="139"/>
        <v>5.1960343317874963E-9</v>
      </c>
      <c r="M698" s="6">
        <f t="shared" si="137"/>
        <v>1.9801158646489475E-5</v>
      </c>
      <c r="N698">
        <f t="shared" si="138"/>
        <v>2.3499999999999999E-4</v>
      </c>
      <c r="O698">
        <f t="shared" si="146"/>
        <v>0.33693796243597013</v>
      </c>
      <c r="P698">
        <f t="shared" si="140"/>
        <v>3.0180870527272163</v>
      </c>
      <c r="Q698">
        <f t="shared" si="141"/>
        <v>0.11584479135853547</v>
      </c>
      <c r="R698">
        <f t="shared" si="142"/>
        <v>0.11584479135853544</v>
      </c>
    </row>
    <row r="699" spans="6:18">
      <c r="F699">
        <f t="shared" si="147"/>
        <v>69.700000000000315</v>
      </c>
      <c r="G699">
        <f t="shared" si="135"/>
        <v>321.79873705179284</v>
      </c>
      <c r="H699">
        <f t="shared" si="143"/>
        <v>3.3693796243597012</v>
      </c>
      <c r="I699" s="4">
        <f t="shared" si="136"/>
        <v>9.0999999999999993E-6</v>
      </c>
      <c r="J699" s="5">
        <f t="shared" si="144"/>
        <v>7.2957446808510193E-7</v>
      </c>
      <c r="K699" s="5">
        <f t="shared" si="145"/>
        <v>1.0753804289253186E-3</v>
      </c>
      <c r="L699" s="5">
        <f t="shared" si="139"/>
        <v>5.2092475301855279E-9</v>
      </c>
      <c r="M699" s="6">
        <f t="shared" si="137"/>
        <v>1.9834713194500243E-5</v>
      </c>
      <c r="N699">
        <f t="shared" si="138"/>
        <v>2.3499999999999999E-4</v>
      </c>
      <c r="O699">
        <f t="shared" si="146"/>
        <v>0.33693796243597013</v>
      </c>
      <c r="P699">
        <f t="shared" si="140"/>
        <v>3.0181632872839308</v>
      </c>
      <c r="Q699">
        <f t="shared" si="141"/>
        <v>0.11581965169709636</v>
      </c>
      <c r="R699">
        <f t="shared" si="142"/>
        <v>0.11581965169709633</v>
      </c>
    </row>
    <row r="700" spans="6:18">
      <c r="F700">
        <f t="shared" si="147"/>
        <v>69.80000000000031</v>
      </c>
      <c r="G700">
        <f t="shared" si="135"/>
        <v>321.79873705179284</v>
      </c>
      <c r="H700">
        <f t="shared" si="143"/>
        <v>3.3693796243597012</v>
      </c>
      <c r="I700" s="4">
        <f t="shared" si="136"/>
        <v>9.0999999999999993E-6</v>
      </c>
      <c r="J700" s="5">
        <f t="shared" si="144"/>
        <v>7.2957446808510193E-7</v>
      </c>
      <c r="K700" s="5">
        <f t="shared" si="145"/>
        <v>1.0762904289253186E-3</v>
      </c>
      <c r="L700" s="5">
        <f t="shared" si="139"/>
        <v>5.222483109855946E-9</v>
      </c>
      <c r="M700" s="6">
        <f t="shared" si="137"/>
        <v>1.9868296148796574E-5</v>
      </c>
      <c r="N700">
        <f t="shared" si="138"/>
        <v>2.3499999999999999E-4</v>
      </c>
      <c r="O700">
        <f t="shared" si="146"/>
        <v>0.33693796243597013</v>
      </c>
      <c r="P700">
        <f t="shared" si="140"/>
        <v>3.0182392637982081</v>
      </c>
      <c r="Q700">
        <f t="shared" si="141"/>
        <v>0.11579459712960651</v>
      </c>
      <c r="R700">
        <f t="shared" si="142"/>
        <v>0.11579459712960648</v>
      </c>
    </row>
    <row r="701" spans="6:18">
      <c r="F701">
        <f t="shared" si="147"/>
        <v>69.900000000000304</v>
      </c>
      <c r="G701">
        <f t="shared" si="135"/>
        <v>321.79873705179284</v>
      </c>
      <c r="H701">
        <f t="shared" si="143"/>
        <v>3.3693796243597012</v>
      </c>
      <c r="I701" s="4">
        <f t="shared" si="136"/>
        <v>9.0999999999999993E-6</v>
      </c>
      <c r="J701" s="5">
        <f t="shared" si="144"/>
        <v>7.2957446808510193E-7</v>
      </c>
      <c r="K701" s="5">
        <f t="shared" si="145"/>
        <v>1.0772004289253186E-3</v>
      </c>
      <c r="L701" s="5">
        <f t="shared" si="139"/>
        <v>5.2357410897380526E-9</v>
      </c>
      <c r="M701" s="6">
        <f t="shared" si="137"/>
        <v>1.9901907509378464E-5</v>
      </c>
      <c r="N701">
        <f t="shared" si="138"/>
        <v>2.3499999999999999E-4</v>
      </c>
      <c r="O701">
        <f t="shared" si="146"/>
        <v>0.33693796243597013</v>
      </c>
      <c r="P701">
        <f t="shared" si="140"/>
        <v>3.0183149833609195</v>
      </c>
      <c r="Q701">
        <f t="shared" si="141"/>
        <v>0.11576962729633263</v>
      </c>
      <c r="R701">
        <f t="shared" si="142"/>
        <v>0.1157696272963326</v>
      </c>
    </row>
    <row r="702" spans="6:18">
      <c r="F702">
        <f t="shared" si="147"/>
        <v>70.000000000000298</v>
      </c>
      <c r="G702">
        <f t="shared" si="135"/>
        <v>321.79873705179284</v>
      </c>
      <c r="H702">
        <f t="shared" si="143"/>
        <v>3.3693796243597012</v>
      </c>
      <c r="I702" s="4">
        <f t="shared" si="136"/>
        <v>9.0999999999999993E-6</v>
      </c>
      <c r="J702" s="5">
        <f t="shared" si="144"/>
        <v>7.2957446808510193E-7</v>
      </c>
      <c r="K702" s="5">
        <f t="shared" si="145"/>
        <v>1.0781104289253186E-3</v>
      </c>
      <c r="L702" s="5">
        <f t="shared" si="139"/>
        <v>5.2490214887711545E-9</v>
      </c>
      <c r="M702" s="6">
        <f t="shared" si="137"/>
        <v>1.9935547276245912E-5</v>
      </c>
      <c r="N702">
        <f t="shared" si="138"/>
        <v>2.3499999999999999E-4</v>
      </c>
      <c r="O702">
        <f t="shared" si="146"/>
        <v>0.33693796243597013</v>
      </c>
      <c r="P702">
        <f t="shared" si="140"/>
        <v>3.0183904470574046</v>
      </c>
      <c r="Q702">
        <f t="shared" si="141"/>
        <v>0.11574474183936484</v>
      </c>
      <c r="R702">
        <f t="shared" si="142"/>
        <v>0.11574474183936481</v>
      </c>
    </row>
    <row r="703" spans="6:18">
      <c r="F703">
        <f t="shared" si="147"/>
        <v>70.100000000000293</v>
      </c>
      <c r="G703">
        <f t="shared" si="135"/>
        <v>321.79873705179284</v>
      </c>
      <c r="H703">
        <f t="shared" si="143"/>
        <v>3.3693796243597012</v>
      </c>
      <c r="I703" s="4">
        <f t="shared" si="136"/>
        <v>9.0999999999999993E-6</v>
      </c>
      <c r="J703" s="5">
        <f t="shared" si="144"/>
        <v>7.2957446808510193E-7</v>
      </c>
      <c r="K703" s="5">
        <f t="shared" si="145"/>
        <v>1.0790204289253186E-3</v>
      </c>
      <c r="L703" s="5">
        <f t="shared" si="139"/>
        <v>5.2623243258945568E-9</v>
      </c>
      <c r="M703" s="6">
        <f t="shared" si="137"/>
        <v>1.996921544939892E-5</v>
      </c>
      <c r="N703">
        <f t="shared" si="138"/>
        <v>2.3499999999999999E-4</v>
      </c>
      <c r="O703">
        <f t="shared" si="146"/>
        <v>0.33693796243597013</v>
      </c>
      <c r="P703">
        <f t="shared" si="140"/>
        <v>3.0184656559675078</v>
      </c>
      <c r="Q703">
        <f t="shared" si="141"/>
        <v>0.11571994040260587</v>
      </c>
      <c r="R703">
        <f t="shared" si="142"/>
        <v>0.11571994040260584</v>
      </c>
    </row>
    <row r="704" spans="6:18">
      <c r="F704">
        <f t="shared" si="147"/>
        <v>70.200000000000287</v>
      </c>
      <c r="G704">
        <f t="shared" si="135"/>
        <v>321.79873705179284</v>
      </c>
      <c r="H704">
        <f t="shared" si="143"/>
        <v>3.3693796243597012</v>
      </c>
      <c r="I704" s="4">
        <f t="shared" si="136"/>
        <v>9.0999999999999993E-6</v>
      </c>
      <c r="J704" s="5">
        <f t="shared" si="144"/>
        <v>7.2957446808510193E-7</v>
      </c>
      <c r="K704" s="5">
        <f t="shared" si="145"/>
        <v>1.0799304289253187E-3</v>
      </c>
      <c r="L704" s="5">
        <f t="shared" si="139"/>
        <v>5.2756496200475629E-9</v>
      </c>
      <c r="M704" s="6">
        <f t="shared" si="137"/>
        <v>2.0002912028837488E-5</v>
      </c>
      <c r="N704">
        <f t="shared" si="138"/>
        <v>2.3499999999999999E-4</v>
      </c>
      <c r="O704">
        <f t="shared" si="146"/>
        <v>0.33693796243597013</v>
      </c>
      <c r="P704">
        <f t="shared" si="140"/>
        <v>3.0185406111656099</v>
      </c>
      <c r="Q704">
        <f t="shared" si="141"/>
        <v>0.11569522263176034</v>
      </c>
      <c r="R704">
        <f t="shared" si="142"/>
        <v>0.11569522263176031</v>
      </c>
    </row>
    <row r="705" spans="6:18">
      <c r="F705">
        <f t="shared" si="147"/>
        <v>70.300000000000281</v>
      </c>
      <c r="G705">
        <f t="shared" si="135"/>
        <v>321.79873705179284</v>
      </c>
      <c r="H705">
        <f t="shared" si="143"/>
        <v>3.3693796243597012</v>
      </c>
      <c r="I705" s="4">
        <f t="shared" si="136"/>
        <v>9.0999999999999993E-6</v>
      </c>
      <c r="J705" s="5">
        <f t="shared" si="144"/>
        <v>7.2957446808510193E-7</v>
      </c>
      <c r="K705" s="5">
        <f t="shared" si="145"/>
        <v>1.0808404289253187E-3</v>
      </c>
      <c r="L705" s="5">
        <f t="shared" si="139"/>
        <v>5.288997390169479E-9</v>
      </c>
      <c r="M705" s="6">
        <f t="shared" si="137"/>
        <v>2.0036637014561616E-5</v>
      </c>
      <c r="N705">
        <f t="shared" si="138"/>
        <v>2.3499999999999999E-4</v>
      </c>
      <c r="O705">
        <f t="shared" si="146"/>
        <v>0.33693796243597013</v>
      </c>
      <c r="P705">
        <f t="shared" si="140"/>
        <v>3.0186153137206584</v>
      </c>
      <c r="Q705">
        <f t="shared" si="141"/>
        <v>0.11567058817432414</v>
      </c>
      <c r="R705">
        <f t="shared" si="142"/>
        <v>0.11567058817432412</v>
      </c>
    </row>
    <row r="706" spans="6:18">
      <c r="F706">
        <f t="shared" si="147"/>
        <v>70.400000000000276</v>
      </c>
      <c r="G706">
        <f t="shared" ref="G706:G769" si="148">Tc+R_*F706</f>
        <v>321.79873705179284</v>
      </c>
      <c r="H706">
        <f t="shared" si="143"/>
        <v>3.3693796243597012</v>
      </c>
      <c r="I706" s="4">
        <f t="shared" ref="I706:I769" si="149">we</f>
        <v>9.0999999999999993E-6</v>
      </c>
      <c r="J706" s="5">
        <f t="shared" si="144"/>
        <v>7.2957446808510193E-7</v>
      </c>
      <c r="K706" s="5">
        <f t="shared" si="145"/>
        <v>1.0817504289253187E-3</v>
      </c>
      <c r="L706" s="5">
        <f t="shared" si="139"/>
        <v>5.3023676551996117E-9</v>
      </c>
      <c r="M706" s="6">
        <f t="shared" ref="M706:M769" si="150">f2_*f3_/f1_/K706*L706</f>
        <v>2.0070390406571311E-5</v>
      </c>
      <c r="N706">
        <f t="shared" ref="N706:N769" si="151">del_dl</f>
        <v>2.3499999999999999E-4</v>
      </c>
      <c r="O706">
        <f t="shared" si="146"/>
        <v>0.33693796243597013</v>
      </c>
      <c r="P706">
        <f t="shared" si="140"/>
        <v>3.0186897646962016</v>
      </c>
      <c r="Q706">
        <f t="shared" si="141"/>
        <v>0.1156460366795739</v>
      </c>
      <c r="R706">
        <f t="shared" si="142"/>
        <v>0.11564603667957386</v>
      </c>
    </row>
    <row r="707" spans="6:18">
      <c r="F707">
        <f t="shared" si="147"/>
        <v>70.50000000000027</v>
      </c>
      <c r="G707">
        <f t="shared" si="148"/>
        <v>321.79873705179284</v>
      </c>
      <c r="H707">
        <f t="shared" si="143"/>
        <v>3.3693796243597012</v>
      </c>
      <c r="I707" s="4">
        <f t="shared" si="149"/>
        <v>9.0999999999999993E-6</v>
      </c>
      <c r="J707" s="5">
        <f t="shared" si="144"/>
        <v>7.2957446808510193E-7</v>
      </c>
      <c r="K707" s="5">
        <f t="shared" si="145"/>
        <v>1.0826604289253187E-3</v>
      </c>
      <c r="L707" s="5">
        <f t="shared" ref="L707:L770" si="152">K707^3*4/3*PI()</f>
        <v>5.3157604340772629E-9</v>
      </c>
      <c r="M707" s="6">
        <f t="shared" si="150"/>
        <v>2.010417220486656E-5</v>
      </c>
      <c r="N707">
        <f t="shared" si="151"/>
        <v>2.3499999999999999E-4</v>
      </c>
      <c r="O707">
        <f t="shared" si="146"/>
        <v>0.33693796243597013</v>
      </c>
      <c r="P707">
        <f t="shared" ref="P707:P770" si="153">R707*O707+(1-R707)*H707</f>
        <v>3.0187639651504194</v>
      </c>
      <c r="Q707">
        <f t="shared" ref="Q707:Q770" si="154">Q706+pl/ps*Dl/N706*((Tc-Tf)/ml-Co)/H706/(1-kpart)*M706*dt/L706-Q706*3/K706*we*dt</f>
        <v>0.11562156779855647</v>
      </c>
      <c r="R707">
        <f t="shared" ref="R707:R770" si="155">esidtGeral(R706,K706,MAX(I706,J706),pl,ps,kpart,H706,(H707-H706)/dt,M706,L706,Dl,N706,Co,dt)</f>
        <v>0.11562156779855641</v>
      </c>
    </row>
    <row r="708" spans="6:18">
      <c r="F708">
        <f t="shared" si="147"/>
        <v>70.600000000000264</v>
      </c>
      <c r="G708">
        <f t="shared" si="148"/>
        <v>321.79873705179284</v>
      </c>
      <c r="H708">
        <f t="shared" si="143"/>
        <v>3.3693796243597012</v>
      </c>
      <c r="I708" s="4">
        <f t="shared" si="149"/>
        <v>9.0999999999999993E-6</v>
      </c>
      <c r="J708" s="5">
        <f t="shared" si="144"/>
        <v>7.2957446808510193E-7</v>
      </c>
      <c r="K708" s="5">
        <f t="shared" si="145"/>
        <v>1.0835704289253187E-3</v>
      </c>
      <c r="L708" s="5">
        <f t="shared" si="152"/>
        <v>5.3291757457417386E-9</v>
      </c>
      <c r="M708" s="6">
        <f t="shared" si="150"/>
        <v>2.0137982409447372E-5</v>
      </c>
      <c r="N708">
        <f t="shared" si="151"/>
        <v>2.3499999999999999E-4</v>
      </c>
      <c r="O708">
        <f t="shared" si="146"/>
        <v>0.33693796243597013</v>
      </c>
      <c r="P708">
        <f t="shared" si="153"/>
        <v>3.0188379161361554</v>
      </c>
      <c r="Q708">
        <f t="shared" si="154"/>
        <v>0.11559718118407848</v>
      </c>
      <c r="R708">
        <f t="shared" si="155"/>
        <v>0.11559718118407843</v>
      </c>
    </row>
    <row r="709" spans="6:18">
      <c r="F709">
        <f t="shared" si="147"/>
        <v>70.700000000000259</v>
      </c>
      <c r="G709">
        <f t="shared" si="148"/>
        <v>321.79873705179284</v>
      </c>
      <c r="H709">
        <f t="shared" si="143"/>
        <v>3.3693796243597012</v>
      </c>
      <c r="I709" s="4">
        <f t="shared" si="149"/>
        <v>9.0999999999999993E-6</v>
      </c>
      <c r="J709" s="5">
        <f t="shared" si="144"/>
        <v>7.2957446808510193E-7</v>
      </c>
      <c r="K709" s="5">
        <f t="shared" si="145"/>
        <v>1.0844804289253187E-3</v>
      </c>
      <c r="L709" s="5">
        <f t="shared" si="152"/>
        <v>5.342613609132344E-9</v>
      </c>
      <c r="M709" s="6">
        <f t="shared" si="150"/>
        <v>2.0171821020313737E-5</v>
      </c>
      <c r="N709">
        <f t="shared" si="151"/>
        <v>2.3499999999999999E-4</v>
      </c>
      <c r="O709">
        <f t="shared" si="146"/>
        <v>0.33693796243597013</v>
      </c>
      <c r="P709">
        <f t="shared" si="153"/>
        <v>3.0189116187009488</v>
      </c>
      <c r="Q709">
        <f t="shared" si="154"/>
        <v>0.1155728764906961</v>
      </c>
      <c r="R709">
        <f t="shared" si="155"/>
        <v>0.11557287649069604</v>
      </c>
    </row>
    <row r="710" spans="6:18">
      <c r="F710">
        <f t="shared" si="147"/>
        <v>70.800000000000253</v>
      </c>
      <c r="G710">
        <f t="shared" si="148"/>
        <v>321.79873705179284</v>
      </c>
      <c r="H710">
        <f t="shared" si="143"/>
        <v>3.3693796243597012</v>
      </c>
      <c r="I710" s="4">
        <f t="shared" si="149"/>
        <v>9.0999999999999993E-6</v>
      </c>
      <c r="J710" s="5">
        <f t="shared" si="144"/>
        <v>7.2957446808510193E-7</v>
      </c>
      <c r="K710" s="5">
        <f t="shared" si="145"/>
        <v>1.0853904289253188E-3</v>
      </c>
      <c r="L710" s="5">
        <f t="shared" si="152"/>
        <v>5.3560740431883825E-9</v>
      </c>
      <c r="M710" s="6">
        <f t="shared" si="150"/>
        <v>2.0205688037465666E-5</v>
      </c>
      <c r="N710">
        <f t="shared" si="151"/>
        <v>2.3499999999999999E-4</v>
      </c>
      <c r="O710">
        <f t="shared" si="146"/>
        <v>0.33693796243597013</v>
      </c>
      <c r="P710">
        <f t="shared" si="153"/>
        <v>3.0189850738870634</v>
      </c>
      <c r="Q710">
        <f t="shared" si="154"/>
        <v>0.11554865337470464</v>
      </c>
      <c r="R710">
        <f t="shared" si="155"/>
        <v>0.1155486533747046</v>
      </c>
    </row>
    <row r="711" spans="6:18">
      <c r="F711">
        <f t="shared" si="147"/>
        <v>70.900000000000247</v>
      </c>
      <c r="G711">
        <f t="shared" si="148"/>
        <v>321.79873705179284</v>
      </c>
      <c r="H711">
        <f t="shared" si="143"/>
        <v>3.3693796243597012</v>
      </c>
      <c r="I711" s="4">
        <f t="shared" si="149"/>
        <v>9.0999999999999993E-6</v>
      </c>
      <c r="J711" s="5">
        <f t="shared" si="144"/>
        <v>7.2957446808510193E-7</v>
      </c>
      <c r="K711" s="5">
        <f t="shared" si="145"/>
        <v>1.0863004289253188E-3</v>
      </c>
      <c r="L711" s="5">
        <f t="shared" si="152"/>
        <v>5.3695570668491617E-9</v>
      </c>
      <c r="M711" s="6">
        <f t="shared" si="150"/>
        <v>2.0239583460903155E-5</v>
      </c>
      <c r="N711">
        <f t="shared" si="151"/>
        <v>2.3499999999999999E-4</v>
      </c>
      <c r="O711">
        <f t="shared" si="146"/>
        <v>0.33693796243597013</v>
      </c>
      <c r="P711">
        <f t="shared" si="153"/>
        <v>3.0190582827315189</v>
      </c>
      <c r="Q711">
        <f t="shared" si="154"/>
        <v>0.11552451149412846</v>
      </c>
      <c r="R711">
        <f t="shared" si="155"/>
        <v>0.11552451149412842</v>
      </c>
    </row>
    <row r="712" spans="6:18">
      <c r="F712">
        <f t="shared" si="147"/>
        <v>71.000000000000242</v>
      </c>
      <c r="G712">
        <f t="shared" si="148"/>
        <v>321.79873705179284</v>
      </c>
      <c r="H712">
        <f t="shared" si="143"/>
        <v>3.3693796243597012</v>
      </c>
      <c r="I712" s="4">
        <f t="shared" si="149"/>
        <v>9.0999999999999993E-6</v>
      </c>
      <c r="J712" s="5">
        <f t="shared" si="144"/>
        <v>7.2957446808510193E-7</v>
      </c>
      <c r="K712" s="5">
        <f t="shared" si="145"/>
        <v>1.0872104289253188E-3</v>
      </c>
      <c r="L712" s="5">
        <f t="shared" si="152"/>
        <v>5.3830626990539861E-9</v>
      </c>
      <c r="M712" s="6">
        <f t="shared" si="150"/>
        <v>2.0273507290626207E-5</v>
      </c>
      <c r="N712">
        <f t="shared" si="151"/>
        <v>2.3499999999999999E-4</v>
      </c>
      <c r="O712">
        <f t="shared" si="146"/>
        <v>0.33693796243597013</v>
      </c>
      <c r="P712">
        <f t="shared" si="153"/>
        <v>3.0191312462661273</v>
      </c>
      <c r="Q712">
        <f t="shared" si="154"/>
        <v>0.11550045050871069</v>
      </c>
      <c r="R712">
        <f t="shared" si="155"/>
        <v>0.11550045050871065</v>
      </c>
    </row>
    <row r="713" spans="6:18">
      <c r="F713">
        <f t="shared" si="147"/>
        <v>71.100000000000236</v>
      </c>
      <c r="G713">
        <f t="shared" si="148"/>
        <v>321.79873705179284</v>
      </c>
      <c r="H713">
        <f t="shared" si="143"/>
        <v>3.3693796243597012</v>
      </c>
      <c r="I713" s="4">
        <f t="shared" si="149"/>
        <v>9.0999999999999993E-6</v>
      </c>
      <c r="J713" s="5">
        <f t="shared" si="144"/>
        <v>7.2957446808510193E-7</v>
      </c>
      <c r="K713" s="5">
        <f t="shared" si="145"/>
        <v>1.0881204289253188E-3</v>
      </c>
      <c r="L713" s="5">
        <f t="shared" si="152"/>
        <v>5.396590958742159E-9</v>
      </c>
      <c r="M713" s="6">
        <f t="shared" si="150"/>
        <v>2.0307459526634816E-5</v>
      </c>
      <c r="N713">
        <f t="shared" si="151"/>
        <v>2.3499999999999999E-4</v>
      </c>
      <c r="O713">
        <f t="shared" si="146"/>
        <v>0.33693796243597013</v>
      </c>
      <c r="P713">
        <f t="shared" si="153"/>
        <v>3.0192039655175131</v>
      </c>
      <c r="Q713">
        <f t="shared" si="154"/>
        <v>0.1154764700799033</v>
      </c>
      <c r="R713">
        <f t="shared" si="155"/>
        <v>0.11547647007990326</v>
      </c>
    </row>
    <row r="714" spans="6:18">
      <c r="F714">
        <f t="shared" si="147"/>
        <v>71.20000000000023</v>
      </c>
      <c r="G714">
        <f t="shared" si="148"/>
        <v>321.79873705179284</v>
      </c>
      <c r="H714">
        <f t="shared" si="143"/>
        <v>3.3693796243597012</v>
      </c>
      <c r="I714" s="4">
        <f t="shared" si="149"/>
        <v>9.0999999999999993E-6</v>
      </c>
      <c r="J714" s="5">
        <f t="shared" si="144"/>
        <v>7.2957446808510193E-7</v>
      </c>
      <c r="K714" s="5">
        <f t="shared" si="145"/>
        <v>1.0890304289253188E-3</v>
      </c>
      <c r="L714" s="5">
        <f t="shared" si="152"/>
        <v>5.4101418648529865E-9</v>
      </c>
      <c r="M714" s="6">
        <f t="shared" si="150"/>
        <v>2.0341440168928989E-5</v>
      </c>
      <c r="N714">
        <f t="shared" si="151"/>
        <v>2.3499999999999999E-4</v>
      </c>
      <c r="O714">
        <f t="shared" si="146"/>
        <v>0.33693796243597013</v>
      </c>
      <c r="P714">
        <f t="shared" si="153"/>
        <v>3.0192764415071545</v>
      </c>
      <c r="Q714">
        <f t="shared" si="154"/>
        <v>0.11545256987085702</v>
      </c>
      <c r="R714">
        <f t="shared" si="155"/>
        <v>0.11545256987085697</v>
      </c>
    </row>
    <row r="715" spans="6:18">
      <c r="F715">
        <f t="shared" si="147"/>
        <v>71.300000000000225</v>
      </c>
      <c r="G715">
        <f t="shared" si="148"/>
        <v>321.79873705179284</v>
      </c>
      <c r="H715">
        <f t="shared" si="143"/>
        <v>3.3693796243597012</v>
      </c>
      <c r="I715" s="4">
        <f t="shared" si="149"/>
        <v>9.0999999999999993E-6</v>
      </c>
      <c r="J715" s="5">
        <f t="shared" si="144"/>
        <v>7.2957446808510193E-7</v>
      </c>
      <c r="K715" s="5">
        <f t="shared" si="145"/>
        <v>1.0899404289253188E-3</v>
      </c>
      <c r="L715" s="5">
        <f t="shared" si="152"/>
        <v>5.423715436325772E-9</v>
      </c>
      <c r="M715" s="6">
        <f t="shared" si="150"/>
        <v>2.0375449217508715E-5</v>
      </c>
      <c r="N715">
        <f t="shared" si="151"/>
        <v>2.3499999999999999E-4</v>
      </c>
      <c r="O715">
        <f t="shared" si="146"/>
        <v>0.33693796243597013</v>
      </c>
      <c r="P715">
        <f t="shared" si="153"/>
        <v>3.0193486752514036</v>
      </c>
      <c r="Q715">
        <f t="shared" si="154"/>
        <v>0.1154287495464114</v>
      </c>
      <c r="R715">
        <f t="shared" si="155"/>
        <v>0.11542874954641136</v>
      </c>
    </row>
    <row r="716" spans="6:18">
      <c r="F716">
        <f t="shared" si="147"/>
        <v>71.400000000000219</v>
      </c>
      <c r="G716">
        <f t="shared" si="148"/>
        <v>321.79873705179284</v>
      </c>
      <c r="H716">
        <f t="shared" si="143"/>
        <v>3.3693796243597012</v>
      </c>
      <c r="I716" s="4">
        <f t="shared" si="149"/>
        <v>9.0999999999999993E-6</v>
      </c>
      <c r="J716" s="5">
        <f t="shared" si="144"/>
        <v>7.2957446808510193E-7</v>
      </c>
      <c r="K716" s="5">
        <f t="shared" si="145"/>
        <v>1.0908504289253189E-3</v>
      </c>
      <c r="L716" s="5">
        <f t="shared" si="152"/>
        <v>5.4373116920998232E-9</v>
      </c>
      <c r="M716" s="6">
        <f t="shared" si="150"/>
        <v>2.0409486672374008E-5</v>
      </c>
      <c r="N716">
        <f t="shared" si="151"/>
        <v>2.3499999999999999E-4</v>
      </c>
      <c r="O716">
        <f t="shared" si="146"/>
        <v>0.33693796243597013</v>
      </c>
      <c r="P716">
        <f t="shared" si="153"/>
        <v>3.019420667761525</v>
      </c>
      <c r="Q716">
        <f t="shared" si="154"/>
        <v>0.11540500877308497</v>
      </c>
      <c r="R716">
        <f t="shared" si="155"/>
        <v>0.11540500877308495</v>
      </c>
    </row>
    <row r="717" spans="6:18">
      <c r="F717">
        <f t="shared" si="147"/>
        <v>71.500000000000213</v>
      </c>
      <c r="G717">
        <f t="shared" si="148"/>
        <v>321.79873705179284</v>
      </c>
      <c r="H717">
        <f t="shared" si="143"/>
        <v>3.3693796243597012</v>
      </c>
      <c r="I717" s="4">
        <f t="shared" si="149"/>
        <v>9.0999999999999993E-6</v>
      </c>
      <c r="J717" s="5">
        <f t="shared" si="144"/>
        <v>7.2957446808510193E-7</v>
      </c>
      <c r="K717" s="5">
        <f t="shared" si="145"/>
        <v>1.0917604289253189E-3</v>
      </c>
      <c r="L717" s="5">
        <f t="shared" si="152"/>
        <v>5.4509306511144428E-9</v>
      </c>
      <c r="M717" s="6">
        <f t="shared" si="150"/>
        <v>2.0443552533524858E-5</v>
      </c>
      <c r="N717">
        <f t="shared" si="151"/>
        <v>2.3499999999999999E-4</v>
      </c>
      <c r="O717">
        <f t="shared" si="146"/>
        <v>0.33693796243597013</v>
      </c>
      <c r="P717">
        <f t="shared" si="153"/>
        <v>3.0194924200437194</v>
      </c>
      <c r="Q717">
        <f t="shared" si="154"/>
        <v>0.11538134721906546</v>
      </c>
      <c r="R717">
        <f t="shared" si="155"/>
        <v>0.11538134721906543</v>
      </c>
    </row>
    <row r="718" spans="6:18">
      <c r="F718">
        <f t="shared" si="147"/>
        <v>71.600000000000207</v>
      </c>
      <c r="G718">
        <f t="shared" si="148"/>
        <v>321.79873705179284</v>
      </c>
      <c r="H718">
        <f t="shared" si="143"/>
        <v>3.3693796243597012</v>
      </c>
      <c r="I718" s="4">
        <f t="shared" si="149"/>
        <v>9.0999999999999993E-6</v>
      </c>
      <c r="J718" s="5">
        <f t="shared" si="144"/>
        <v>7.2957446808510193E-7</v>
      </c>
      <c r="K718" s="5">
        <f t="shared" si="145"/>
        <v>1.0926704289253189E-3</v>
      </c>
      <c r="L718" s="5">
        <f t="shared" si="152"/>
        <v>5.464572332308935E-9</v>
      </c>
      <c r="M718" s="6">
        <f t="shared" si="150"/>
        <v>2.0477646800961264E-5</v>
      </c>
      <c r="N718">
        <f t="shared" si="151"/>
        <v>2.3499999999999999E-4</v>
      </c>
      <c r="O718">
        <f t="shared" si="146"/>
        <v>0.33693796243597013</v>
      </c>
      <c r="P718">
        <f t="shared" si="153"/>
        <v>3.0195639330991568</v>
      </c>
      <c r="Q718">
        <f t="shared" si="154"/>
        <v>0.11535776455419995</v>
      </c>
      <c r="R718">
        <f t="shared" si="155"/>
        <v>0.11535776455419992</v>
      </c>
    </row>
    <row r="719" spans="6:18">
      <c r="F719">
        <f t="shared" si="147"/>
        <v>71.700000000000202</v>
      </c>
      <c r="G719">
        <f t="shared" si="148"/>
        <v>321.79873705179284</v>
      </c>
      <c r="H719">
        <f t="shared" si="143"/>
        <v>3.3693796243597012</v>
      </c>
      <c r="I719" s="4">
        <f t="shared" si="149"/>
        <v>9.0999999999999993E-6</v>
      </c>
      <c r="J719" s="5">
        <f t="shared" si="144"/>
        <v>7.2957446808510193E-7</v>
      </c>
      <c r="K719" s="5">
        <f t="shared" si="145"/>
        <v>1.0935804289253189E-3</v>
      </c>
      <c r="L719" s="5">
        <f t="shared" si="152"/>
        <v>5.4782367546226075E-9</v>
      </c>
      <c r="M719" s="6">
        <f t="shared" si="150"/>
        <v>2.0511769474683234E-5</v>
      </c>
      <c r="N719">
        <f t="shared" si="151"/>
        <v>2.3499999999999999E-4</v>
      </c>
      <c r="O719">
        <f t="shared" si="146"/>
        <v>0.33693796243597013</v>
      </c>
      <c r="P719">
        <f t="shared" si="153"/>
        <v>3.0196352079240034</v>
      </c>
      <c r="Q719">
        <f t="shared" si="154"/>
        <v>0.11533426044998535</v>
      </c>
      <c r="R719">
        <f t="shared" si="155"/>
        <v>0.11533426044998532</v>
      </c>
    </row>
    <row r="720" spans="6:18">
      <c r="F720">
        <f t="shared" si="147"/>
        <v>71.800000000000196</v>
      </c>
      <c r="G720">
        <f t="shared" si="148"/>
        <v>321.79873705179284</v>
      </c>
      <c r="H720">
        <f t="shared" si="143"/>
        <v>3.3693796243597012</v>
      </c>
      <c r="I720" s="4">
        <f t="shared" si="149"/>
        <v>9.0999999999999993E-6</v>
      </c>
      <c r="J720" s="5">
        <f t="shared" si="144"/>
        <v>7.2957446808510193E-7</v>
      </c>
      <c r="K720" s="5">
        <f t="shared" si="145"/>
        <v>1.0944904289253189E-3</v>
      </c>
      <c r="L720" s="5">
        <f t="shared" si="152"/>
        <v>5.4919239369947639E-9</v>
      </c>
      <c r="M720" s="6">
        <f t="shared" si="150"/>
        <v>2.0545920554690765E-5</v>
      </c>
      <c r="N720">
        <f t="shared" si="151"/>
        <v>2.3499999999999999E-4</v>
      </c>
      <c r="O720">
        <f t="shared" si="146"/>
        <v>0.33693796243597013</v>
      </c>
      <c r="P720">
        <f t="shared" si="153"/>
        <v>3.0197062455094521</v>
      </c>
      <c r="Q720">
        <f t="shared" si="154"/>
        <v>0.11531083457955865</v>
      </c>
      <c r="R720">
        <f t="shared" si="155"/>
        <v>0.11531083457955862</v>
      </c>
    </row>
    <row r="721" spans="6:18">
      <c r="F721">
        <f t="shared" si="147"/>
        <v>71.90000000000019</v>
      </c>
      <c r="G721">
        <f t="shared" si="148"/>
        <v>321.79873705179284</v>
      </c>
      <c r="H721">
        <f t="shared" si="143"/>
        <v>3.3693796243597012</v>
      </c>
      <c r="I721" s="4">
        <f t="shared" si="149"/>
        <v>9.0999999999999993E-6</v>
      </c>
      <c r="J721" s="5">
        <f t="shared" si="144"/>
        <v>7.2957446808510193E-7</v>
      </c>
      <c r="K721" s="5">
        <f t="shared" si="145"/>
        <v>1.0954004289253189E-3</v>
      </c>
      <c r="L721" s="5">
        <f t="shared" si="152"/>
        <v>5.50563389836471E-9</v>
      </c>
      <c r="M721" s="6">
        <f t="shared" si="150"/>
        <v>2.0580100040983858E-5</v>
      </c>
      <c r="N721">
        <f t="shared" si="151"/>
        <v>2.3499999999999999E-4</v>
      </c>
      <c r="O721">
        <f t="shared" si="146"/>
        <v>0.33693796243597013</v>
      </c>
      <c r="P721">
        <f t="shared" si="153"/>
        <v>3.0197770468417513</v>
      </c>
      <c r="Q721">
        <f t="shared" si="154"/>
        <v>0.11528748661768749</v>
      </c>
      <c r="R721">
        <f t="shared" si="155"/>
        <v>0.11528748661768745</v>
      </c>
    </row>
    <row r="722" spans="6:18">
      <c r="F722">
        <f t="shared" si="147"/>
        <v>72.000000000000185</v>
      </c>
      <c r="G722">
        <f t="shared" si="148"/>
        <v>321.79873705179284</v>
      </c>
      <c r="H722">
        <f t="shared" si="143"/>
        <v>3.3693796243597012</v>
      </c>
      <c r="I722" s="4">
        <f t="shared" si="149"/>
        <v>9.0999999999999993E-6</v>
      </c>
      <c r="J722" s="5">
        <f t="shared" si="144"/>
        <v>7.2957446808510193E-7</v>
      </c>
      <c r="K722" s="5">
        <f t="shared" si="145"/>
        <v>1.096310428925319E-3</v>
      </c>
      <c r="L722" s="5">
        <f t="shared" si="152"/>
        <v>5.5193666576717485E-9</v>
      </c>
      <c r="M722" s="6">
        <f t="shared" si="150"/>
        <v>2.0614307933562509E-5</v>
      </c>
      <c r="N722">
        <f t="shared" si="151"/>
        <v>2.3499999999999999E-4</v>
      </c>
      <c r="O722">
        <f t="shared" si="146"/>
        <v>0.33693796243597013</v>
      </c>
      <c r="P722">
        <f t="shared" si="153"/>
        <v>3.0198476129022329</v>
      </c>
      <c r="Q722">
        <f t="shared" si="154"/>
        <v>0.11526421624076058</v>
      </c>
      <c r="R722">
        <f t="shared" si="155"/>
        <v>0.11526421624076054</v>
      </c>
    </row>
    <row r="723" spans="6:18">
      <c r="F723">
        <f t="shared" si="147"/>
        <v>72.100000000000179</v>
      </c>
      <c r="G723">
        <f t="shared" si="148"/>
        <v>321.79873705179284</v>
      </c>
      <c r="H723">
        <f t="shared" ref="H723:H786" si="156">(G723-Tf)/ml</f>
        <v>3.3693796243597012</v>
      </c>
      <c r="I723" s="4">
        <f t="shared" si="149"/>
        <v>9.0999999999999993E-6</v>
      </c>
      <c r="J723" s="5">
        <f t="shared" ref="J723:J786" si="157">Glob(H723,N723,Dl,Co,kpart)</f>
        <v>7.2957446808510193E-7</v>
      </c>
      <c r="K723" s="5">
        <f t="shared" ref="K723:K786" si="158">I722*dt+K722</f>
        <v>1.097220428925319E-3</v>
      </c>
      <c r="L723" s="5">
        <f t="shared" si="152"/>
        <v>5.5331222338551855E-9</v>
      </c>
      <c r="M723" s="6">
        <f t="shared" si="150"/>
        <v>2.0648544232426716E-5</v>
      </c>
      <c r="N723">
        <f t="shared" si="151"/>
        <v>2.3499999999999999E-4</v>
      </c>
      <c r="O723">
        <f t="shared" ref="O723:O786" si="159">O722+(kpart*H722-O722)/L722/R722*(L722*(R723-R722)+R722*MAX(I722,J722)*M722*dt)</f>
        <v>0.33693796243597013</v>
      </c>
      <c r="P723">
        <f t="shared" si="153"/>
        <v>3.0199179446673425</v>
      </c>
      <c r="Q723">
        <f t="shared" si="154"/>
        <v>0.11524102312677834</v>
      </c>
      <c r="R723">
        <f t="shared" si="155"/>
        <v>0.11524102312677829</v>
      </c>
    </row>
    <row r="724" spans="6:18">
      <c r="F724">
        <f t="shared" si="147"/>
        <v>72.200000000000173</v>
      </c>
      <c r="G724">
        <f t="shared" si="148"/>
        <v>321.79873705179284</v>
      </c>
      <c r="H724">
        <f t="shared" si="156"/>
        <v>3.3693796243597012</v>
      </c>
      <c r="I724" s="4">
        <f t="shared" si="149"/>
        <v>9.0999999999999993E-6</v>
      </c>
      <c r="J724" s="5">
        <f t="shared" si="157"/>
        <v>7.2957446808510193E-7</v>
      </c>
      <c r="K724" s="5">
        <f t="shared" si="158"/>
        <v>1.098130428925319E-3</v>
      </c>
      <c r="L724" s="5">
        <f t="shared" si="152"/>
        <v>5.5469006458543277E-9</v>
      </c>
      <c r="M724" s="6">
        <f t="shared" si="150"/>
        <v>2.068280893757649E-5</v>
      </c>
      <c r="N724">
        <f t="shared" si="151"/>
        <v>2.3499999999999999E-4</v>
      </c>
      <c r="O724">
        <f t="shared" si="159"/>
        <v>0.33693796243597013</v>
      </c>
      <c r="P724">
        <f t="shared" si="153"/>
        <v>3.0199880431086656</v>
      </c>
      <c r="Q724">
        <f t="shared" si="154"/>
        <v>0.11521790695534352</v>
      </c>
      <c r="R724">
        <f t="shared" si="155"/>
        <v>0.11521790695534348</v>
      </c>
    </row>
    <row r="725" spans="6:18">
      <c r="F725">
        <f t="shared" si="147"/>
        <v>72.300000000000168</v>
      </c>
      <c r="G725">
        <f t="shared" si="148"/>
        <v>321.79873705179284</v>
      </c>
      <c r="H725">
        <f t="shared" si="156"/>
        <v>3.3693796243597012</v>
      </c>
      <c r="I725" s="4">
        <f t="shared" si="149"/>
        <v>9.0999999999999993E-6</v>
      </c>
      <c r="J725" s="5">
        <f t="shared" si="157"/>
        <v>7.2957446808510193E-7</v>
      </c>
      <c r="K725" s="5">
        <f t="shared" si="158"/>
        <v>1.099040428925319E-3</v>
      </c>
      <c r="L725" s="5">
        <f t="shared" si="152"/>
        <v>5.5607019126084777E-9</v>
      </c>
      <c r="M725" s="6">
        <f t="shared" si="150"/>
        <v>2.0717102049011817E-5</v>
      </c>
      <c r="N725">
        <f t="shared" si="151"/>
        <v>2.3499999999999999E-4</v>
      </c>
      <c r="O725">
        <f t="shared" si="159"/>
        <v>0.33693796243597013</v>
      </c>
      <c r="P725">
        <f t="shared" si="153"/>
        <v>3.0200579091929574</v>
      </c>
      <c r="Q725">
        <f t="shared" si="154"/>
        <v>0.11519486740765195</v>
      </c>
      <c r="R725">
        <f t="shared" si="155"/>
        <v>0.1151948674076519</v>
      </c>
    </row>
    <row r="726" spans="6:18">
      <c r="F726">
        <f t="shared" si="147"/>
        <v>72.400000000000162</v>
      </c>
      <c r="G726">
        <f t="shared" si="148"/>
        <v>321.79873705179284</v>
      </c>
      <c r="H726">
        <f t="shared" si="156"/>
        <v>3.3693796243597012</v>
      </c>
      <c r="I726" s="4">
        <f t="shared" si="149"/>
        <v>9.0999999999999993E-6</v>
      </c>
      <c r="J726" s="5">
        <f t="shared" si="157"/>
        <v>7.2957446808510193E-7</v>
      </c>
      <c r="K726" s="5">
        <f t="shared" si="158"/>
        <v>1.099950428925319E-3</v>
      </c>
      <c r="L726" s="5">
        <f t="shared" si="152"/>
        <v>5.5745260530569408E-9</v>
      </c>
      <c r="M726" s="6">
        <f t="shared" si="150"/>
        <v>2.0751423566732708E-5</v>
      </c>
      <c r="N726">
        <f t="shared" si="151"/>
        <v>2.3499999999999999E-4</v>
      </c>
      <c r="O726">
        <f t="shared" si="159"/>
        <v>0.33693796243597013</v>
      </c>
      <c r="P726">
        <f t="shared" si="153"/>
        <v>3.0201275438821704</v>
      </c>
      <c r="Q726">
        <f t="shared" si="154"/>
        <v>0.11517190416648321</v>
      </c>
      <c r="R726">
        <f t="shared" si="155"/>
        <v>0.11517190416648317</v>
      </c>
    </row>
    <row r="727" spans="6:18">
      <c r="F727">
        <f t="shared" si="147"/>
        <v>72.500000000000156</v>
      </c>
      <c r="G727">
        <f t="shared" si="148"/>
        <v>321.79873705179284</v>
      </c>
      <c r="H727">
        <f t="shared" si="156"/>
        <v>3.3693796243597012</v>
      </c>
      <c r="I727" s="4">
        <f t="shared" si="149"/>
        <v>9.0999999999999993E-6</v>
      </c>
      <c r="J727" s="5">
        <f t="shared" si="157"/>
        <v>7.2957446808510193E-7</v>
      </c>
      <c r="K727" s="5">
        <f t="shared" si="158"/>
        <v>1.100860428925319E-3</v>
      </c>
      <c r="L727" s="5">
        <f t="shared" si="152"/>
        <v>5.5883730861390229E-9</v>
      </c>
      <c r="M727" s="6">
        <f t="shared" si="150"/>
        <v>2.0785773490739159E-5</v>
      </c>
      <c r="N727">
        <f t="shared" si="151"/>
        <v>2.3499999999999999E-4</v>
      </c>
      <c r="O727">
        <f t="shared" si="159"/>
        <v>0.33693796243597013</v>
      </c>
      <c r="P727">
        <f t="shared" si="153"/>
        <v>3.0201969481334814</v>
      </c>
      <c r="Q727">
        <f t="shared" si="154"/>
        <v>0.11514901691619157</v>
      </c>
      <c r="R727">
        <f t="shared" si="155"/>
        <v>0.11514901691619153</v>
      </c>
    </row>
    <row r="728" spans="6:18">
      <c r="F728">
        <f t="shared" si="147"/>
        <v>72.600000000000151</v>
      </c>
      <c r="G728">
        <f t="shared" si="148"/>
        <v>321.79873705179284</v>
      </c>
      <c r="H728">
        <f t="shared" si="156"/>
        <v>3.3693796243597012</v>
      </c>
      <c r="I728" s="4">
        <f t="shared" si="149"/>
        <v>9.0999999999999993E-6</v>
      </c>
      <c r="J728" s="5">
        <f t="shared" si="157"/>
        <v>7.2957446808510193E-7</v>
      </c>
      <c r="K728" s="5">
        <f t="shared" si="158"/>
        <v>1.1017704289253191E-3</v>
      </c>
      <c r="L728" s="5">
        <f t="shared" si="152"/>
        <v>5.6022430307940284E-9</v>
      </c>
      <c r="M728" s="6">
        <f t="shared" si="150"/>
        <v>2.0820151821031171E-5</v>
      </c>
      <c r="N728">
        <f t="shared" si="151"/>
        <v>2.3499999999999999E-4</v>
      </c>
      <c r="O728">
        <f t="shared" si="159"/>
        <v>0.33693796243597013</v>
      </c>
      <c r="P728">
        <f t="shared" si="153"/>
        <v>3.0202661228993208</v>
      </c>
      <c r="Q728">
        <f t="shared" si="154"/>
        <v>0.11512620534269681</v>
      </c>
      <c r="R728">
        <f t="shared" si="155"/>
        <v>0.11512620534269677</v>
      </c>
    </row>
    <row r="729" spans="6:18">
      <c r="F729">
        <f t="shared" si="147"/>
        <v>72.700000000000145</v>
      </c>
      <c r="G729">
        <f t="shared" si="148"/>
        <v>321.79873705179284</v>
      </c>
      <c r="H729">
        <f t="shared" si="156"/>
        <v>3.3693796243597012</v>
      </c>
      <c r="I729" s="4">
        <f t="shared" si="149"/>
        <v>9.0999999999999993E-6</v>
      </c>
      <c r="J729" s="5">
        <f t="shared" si="157"/>
        <v>7.2957446808510193E-7</v>
      </c>
      <c r="K729" s="5">
        <f t="shared" si="158"/>
        <v>1.1026804289253191E-3</v>
      </c>
      <c r="L729" s="5">
        <f t="shared" si="152"/>
        <v>5.6161359059612623E-9</v>
      </c>
      <c r="M729" s="6">
        <f t="shared" si="150"/>
        <v>2.0854558557608742E-5</v>
      </c>
      <c r="N729">
        <f t="shared" si="151"/>
        <v>2.3499999999999999E-4</v>
      </c>
      <c r="O729">
        <f t="shared" si="159"/>
        <v>0.33693796243597013</v>
      </c>
      <c r="P729">
        <f t="shared" si="153"/>
        <v>3.0203350691273991</v>
      </c>
      <c r="Q729">
        <f t="shared" si="154"/>
        <v>0.11510346913347516</v>
      </c>
      <c r="R729">
        <f t="shared" si="155"/>
        <v>0.11510346913347512</v>
      </c>
    </row>
    <row r="730" spans="6:18">
      <c r="F730">
        <f t="shared" si="147"/>
        <v>72.800000000000139</v>
      </c>
      <c r="G730">
        <f t="shared" si="148"/>
        <v>321.79873705179284</v>
      </c>
      <c r="H730">
        <f t="shared" si="156"/>
        <v>3.3693796243597012</v>
      </c>
      <c r="I730" s="4">
        <f t="shared" si="149"/>
        <v>9.0999999999999993E-6</v>
      </c>
      <c r="J730" s="5">
        <f t="shared" si="157"/>
        <v>7.2957446808510193E-7</v>
      </c>
      <c r="K730" s="5">
        <f t="shared" si="158"/>
        <v>1.1035904289253191E-3</v>
      </c>
      <c r="L730" s="5">
        <f t="shared" si="152"/>
        <v>5.6300517305800282E-9</v>
      </c>
      <c r="M730" s="6">
        <f t="shared" si="150"/>
        <v>2.0888993700471867E-5</v>
      </c>
      <c r="N730">
        <f t="shared" si="151"/>
        <v>2.3499999999999999E-4</v>
      </c>
      <c r="O730">
        <f t="shared" si="159"/>
        <v>0.33693796243597013</v>
      </c>
      <c r="P730">
        <f t="shared" si="153"/>
        <v>3.020403787760733</v>
      </c>
      <c r="Q730">
        <f t="shared" si="154"/>
        <v>0.11508080797755037</v>
      </c>
      <c r="R730">
        <f t="shared" si="155"/>
        <v>0.11508080797755033</v>
      </c>
    </row>
    <row r="731" spans="6:18">
      <c r="F731">
        <f t="shared" si="147"/>
        <v>72.900000000000134</v>
      </c>
      <c r="G731">
        <f t="shared" si="148"/>
        <v>321.79873705179284</v>
      </c>
      <c r="H731">
        <f t="shared" si="156"/>
        <v>3.3693796243597012</v>
      </c>
      <c r="I731" s="4">
        <f t="shared" si="149"/>
        <v>9.0999999999999993E-6</v>
      </c>
      <c r="J731" s="5">
        <f t="shared" si="157"/>
        <v>7.2957446808510193E-7</v>
      </c>
      <c r="K731" s="5">
        <f t="shared" si="158"/>
        <v>1.1045004289253191E-3</v>
      </c>
      <c r="L731" s="5">
        <f t="shared" si="152"/>
        <v>5.6439905235896329E-9</v>
      </c>
      <c r="M731" s="6">
        <f t="shared" si="150"/>
        <v>2.0923457249620555E-5</v>
      </c>
      <c r="N731">
        <f t="shared" si="151"/>
        <v>2.3499999999999999E-4</v>
      </c>
      <c r="O731">
        <f t="shared" si="159"/>
        <v>0.33693796243597013</v>
      </c>
      <c r="P731">
        <f t="shared" si="153"/>
        <v>3.0204722797376737</v>
      </c>
      <c r="Q731">
        <f t="shared" si="154"/>
        <v>0.1150582215654847</v>
      </c>
      <c r="R731">
        <f t="shared" si="155"/>
        <v>0.11505822156548468</v>
      </c>
    </row>
    <row r="732" spans="6:18">
      <c r="F732">
        <f t="shared" ref="F732:F795" si="160">F731+dt</f>
        <v>73.000000000000128</v>
      </c>
      <c r="G732">
        <f t="shared" si="148"/>
        <v>321.79873705179284</v>
      </c>
      <c r="H732">
        <f t="shared" si="156"/>
        <v>3.3693796243597012</v>
      </c>
      <c r="I732" s="4">
        <f t="shared" si="149"/>
        <v>9.0999999999999993E-6</v>
      </c>
      <c r="J732" s="5">
        <f t="shared" si="157"/>
        <v>7.2957446808510193E-7</v>
      </c>
      <c r="K732" s="5">
        <f t="shared" si="158"/>
        <v>1.1054104289253191E-3</v>
      </c>
      <c r="L732" s="5">
        <f t="shared" si="152"/>
        <v>5.6579523039293815E-9</v>
      </c>
      <c r="M732" s="6">
        <f t="shared" si="150"/>
        <v>2.0957949205054807E-5</v>
      </c>
      <c r="N732">
        <f t="shared" si="151"/>
        <v>2.3499999999999999E-4</v>
      </c>
      <c r="O732">
        <f t="shared" si="159"/>
        <v>0.33693796243597013</v>
      </c>
      <c r="P732">
        <f t="shared" si="153"/>
        <v>3.0205405459919357</v>
      </c>
      <c r="Q732">
        <f t="shared" si="154"/>
        <v>0.11503570958937015</v>
      </c>
      <c r="R732">
        <f t="shared" si="155"/>
        <v>0.11503570958937012</v>
      </c>
    </row>
    <row r="733" spans="6:18">
      <c r="F733">
        <f t="shared" si="160"/>
        <v>73.100000000000122</v>
      </c>
      <c r="G733">
        <f t="shared" si="148"/>
        <v>321.79873705179284</v>
      </c>
      <c r="H733">
        <f t="shared" si="156"/>
        <v>3.3693796243597012</v>
      </c>
      <c r="I733" s="4">
        <f t="shared" si="149"/>
        <v>9.0999999999999993E-6</v>
      </c>
      <c r="J733" s="5">
        <f t="shared" si="157"/>
        <v>7.2957446808510193E-7</v>
      </c>
      <c r="K733" s="5">
        <f t="shared" si="158"/>
        <v>1.1063204289253191E-3</v>
      </c>
      <c r="L733" s="5">
        <f t="shared" si="152"/>
        <v>5.6719370905385792E-9</v>
      </c>
      <c r="M733" s="6">
        <f t="shared" si="150"/>
        <v>2.0992469566774622E-5</v>
      </c>
      <c r="N733">
        <f t="shared" si="151"/>
        <v>2.3499999999999999E-4</v>
      </c>
      <c r="O733">
        <f t="shared" si="159"/>
        <v>0.33693796243597013</v>
      </c>
      <c r="P733">
        <f t="shared" si="153"/>
        <v>3.0206085874526201</v>
      </c>
      <c r="Q733">
        <f t="shared" si="154"/>
        <v>0.11501327174281953</v>
      </c>
      <c r="R733">
        <f t="shared" si="155"/>
        <v>0.11501327174281949</v>
      </c>
    </row>
    <row r="734" spans="6:18">
      <c r="F734">
        <f t="shared" si="160"/>
        <v>73.200000000000117</v>
      </c>
      <c r="G734">
        <f t="shared" si="148"/>
        <v>321.79873705179284</v>
      </c>
      <c r="H734">
        <f t="shared" si="156"/>
        <v>3.3693796243597012</v>
      </c>
      <c r="I734" s="4">
        <f t="shared" si="149"/>
        <v>9.0999999999999993E-6</v>
      </c>
      <c r="J734" s="5">
        <f t="shared" si="157"/>
        <v>7.2957446808510193E-7</v>
      </c>
      <c r="K734" s="5">
        <f t="shared" si="158"/>
        <v>1.1072304289253192E-3</v>
      </c>
      <c r="L734" s="5">
        <f t="shared" si="152"/>
        <v>5.6859449023565286E-9</v>
      </c>
      <c r="M734" s="6">
        <f t="shared" si="150"/>
        <v>2.1027018334779994E-5</v>
      </c>
      <c r="N734">
        <f t="shared" si="151"/>
        <v>2.3499999999999999E-4</v>
      </c>
      <c r="O734">
        <f t="shared" si="159"/>
        <v>0.33693796243597013</v>
      </c>
      <c r="P734">
        <f t="shared" si="153"/>
        <v>3.0206764050442421</v>
      </c>
      <c r="Q734">
        <f t="shared" si="154"/>
        <v>0.11499090772095776</v>
      </c>
      <c r="R734">
        <f t="shared" si="155"/>
        <v>0.11499090772095771</v>
      </c>
    </row>
    <row r="735" spans="6:18">
      <c r="F735">
        <f t="shared" si="160"/>
        <v>73.300000000000111</v>
      </c>
      <c r="G735">
        <f t="shared" si="148"/>
        <v>321.79873705179284</v>
      </c>
      <c r="H735">
        <f t="shared" si="156"/>
        <v>3.3693796243597012</v>
      </c>
      <c r="I735" s="4">
        <f t="shared" si="149"/>
        <v>9.0999999999999993E-6</v>
      </c>
      <c r="J735" s="5">
        <f t="shared" si="157"/>
        <v>7.2957446808510193E-7</v>
      </c>
      <c r="K735" s="5">
        <f t="shared" si="158"/>
        <v>1.1081404289253192E-3</v>
      </c>
      <c r="L735" s="5">
        <f t="shared" si="152"/>
        <v>5.6999757583225366E-9</v>
      </c>
      <c r="M735" s="6">
        <f t="shared" si="150"/>
        <v>2.1061595509070926E-5</v>
      </c>
      <c r="N735">
        <f t="shared" si="151"/>
        <v>2.3499999999999999E-4</v>
      </c>
      <c r="O735">
        <f t="shared" si="159"/>
        <v>0.33693796243597013</v>
      </c>
      <c r="P735">
        <f t="shared" si="153"/>
        <v>3.0207439996867578</v>
      </c>
      <c r="Q735">
        <f t="shared" si="154"/>
        <v>0.11496861722041318</v>
      </c>
      <c r="R735">
        <f t="shared" si="155"/>
        <v>0.11496861722041314</v>
      </c>
    </row>
    <row r="736" spans="6:18">
      <c r="F736">
        <f t="shared" si="160"/>
        <v>73.400000000000105</v>
      </c>
      <c r="G736">
        <f t="shared" si="148"/>
        <v>321.79873705179284</v>
      </c>
      <c r="H736">
        <f t="shared" si="156"/>
        <v>3.3693796243597012</v>
      </c>
      <c r="I736" s="4">
        <f t="shared" si="149"/>
        <v>9.0999999999999993E-6</v>
      </c>
      <c r="J736" s="5">
        <f t="shared" si="157"/>
        <v>7.2957446808510193E-7</v>
      </c>
      <c r="K736" s="5">
        <f t="shared" si="158"/>
        <v>1.1090504289253192E-3</v>
      </c>
      <c r="L736" s="5">
        <f t="shared" si="152"/>
        <v>5.7140296773759066E-9</v>
      </c>
      <c r="M736" s="6">
        <f t="shared" si="150"/>
        <v>2.1096201089647415E-5</v>
      </c>
      <c r="N736">
        <f t="shared" si="151"/>
        <v>2.3499999999999999E-4</v>
      </c>
      <c r="O736">
        <f t="shared" si="159"/>
        <v>0.33693796243597013</v>
      </c>
      <c r="P736">
        <f t="shared" si="153"/>
        <v>3.0208113722955936</v>
      </c>
      <c r="Q736">
        <f t="shared" si="154"/>
        <v>0.11494639993930891</v>
      </c>
      <c r="R736">
        <f t="shared" si="155"/>
        <v>0.11494639993930887</v>
      </c>
    </row>
    <row r="737" spans="6:18">
      <c r="F737">
        <f t="shared" si="160"/>
        <v>73.500000000000099</v>
      </c>
      <c r="G737">
        <f t="shared" si="148"/>
        <v>321.79873705179284</v>
      </c>
      <c r="H737">
        <f t="shared" si="156"/>
        <v>3.3693796243597012</v>
      </c>
      <c r="I737" s="4">
        <f t="shared" si="149"/>
        <v>9.0999999999999993E-6</v>
      </c>
      <c r="J737" s="5">
        <f t="shared" si="157"/>
        <v>7.2957446808510193E-7</v>
      </c>
      <c r="K737" s="5">
        <f t="shared" si="158"/>
        <v>1.1099604289253192E-3</v>
      </c>
      <c r="L737" s="5">
        <f t="shared" si="152"/>
        <v>5.7281066784559455E-9</v>
      </c>
      <c r="M737" s="6">
        <f t="shared" si="150"/>
        <v>2.1130835076509467E-5</v>
      </c>
      <c r="N737">
        <f t="shared" si="151"/>
        <v>2.3499999999999999E-4</v>
      </c>
      <c r="O737">
        <f t="shared" si="159"/>
        <v>0.33693796243597013</v>
      </c>
      <c r="P737">
        <f t="shared" si="153"/>
        <v>3.0208785237816649</v>
      </c>
      <c r="Q737">
        <f t="shared" si="154"/>
        <v>0.11492425557725423</v>
      </c>
      <c r="R737">
        <f t="shared" si="155"/>
        <v>0.11492425557725419</v>
      </c>
    </row>
    <row r="738" spans="6:18">
      <c r="F738">
        <f t="shared" si="160"/>
        <v>73.600000000000094</v>
      </c>
      <c r="G738">
        <f t="shared" si="148"/>
        <v>321.79873705179284</v>
      </c>
      <c r="H738">
        <f t="shared" si="156"/>
        <v>3.3693796243597012</v>
      </c>
      <c r="I738" s="4">
        <f t="shared" si="149"/>
        <v>9.0999999999999993E-6</v>
      </c>
      <c r="J738" s="5">
        <f t="shared" si="157"/>
        <v>7.2957446808510193E-7</v>
      </c>
      <c r="K738" s="5">
        <f t="shared" si="158"/>
        <v>1.1108704289253192E-3</v>
      </c>
      <c r="L738" s="5">
        <f t="shared" si="152"/>
        <v>5.7422067805019567E-9</v>
      </c>
      <c r="M738" s="6">
        <f t="shared" si="150"/>
        <v>2.1165497469657077E-5</v>
      </c>
      <c r="N738">
        <f t="shared" si="151"/>
        <v>2.3499999999999999E-4</v>
      </c>
      <c r="O738">
        <f t="shared" si="159"/>
        <v>0.33693796243597013</v>
      </c>
      <c r="P738">
        <f t="shared" si="153"/>
        <v>3.0209454550514088</v>
      </c>
      <c r="Q738">
        <f t="shared" si="154"/>
        <v>0.11490218383533607</v>
      </c>
      <c r="R738">
        <f t="shared" si="155"/>
        <v>0.11490218383533603</v>
      </c>
    </row>
    <row r="739" spans="6:18">
      <c r="F739">
        <f t="shared" si="160"/>
        <v>73.700000000000088</v>
      </c>
      <c r="G739">
        <f t="shared" si="148"/>
        <v>321.79873705179284</v>
      </c>
      <c r="H739">
        <f t="shared" si="156"/>
        <v>3.3693796243597012</v>
      </c>
      <c r="I739" s="4">
        <f t="shared" si="149"/>
        <v>9.0999999999999993E-6</v>
      </c>
      <c r="J739" s="5">
        <f t="shared" si="157"/>
        <v>7.2957446808510193E-7</v>
      </c>
      <c r="K739" s="5">
        <f t="shared" si="158"/>
        <v>1.1117804289253192E-3</v>
      </c>
      <c r="L739" s="5">
        <f t="shared" si="152"/>
        <v>5.7563300024532453E-9</v>
      </c>
      <c r="M739" s="6">
        <f t="shared" si="150"/>
        <v>2.1200188269090246E-5</v>
      </c>
      <c r="N739">
        <f t="shared" si="151"/>
        <v>2.3499999999999999E-4</v>
      </c>
      <c r="O739">
        <f t="shared" si="159"/>
        <v>0.33693796243597013</v>
      </c>
      <c r="P739">
        <f t="shared" si="153"/>
        <v>3.0210121670068064</v>
      </c>
      <c r="Q739">
        <f t="shared" si="154"/>
        <v>0.11488018441611053</v>
      </c>
      <c r="R739">
        <f t="shared" si="155"/>
        <v>0.11488018441611049</v>
      </c>
    </row>
    <row r="740" spans="6:18">
      <c r="F740">
        <f t="shared" si="160"/>
        <v>73.800000000000082</v>
      </c>
      <c r="G740">
        <f t="shared" si="148"/>
        <v>321.79873705179284</v>
      </c>
      <c r="H740">
        <f t="shared" si="156"/>
        <v>3.3693796243597012</v>
      </c>
      <c r="I740" s="4">
        <f t="shared" si="149"/>
        <v>9.0999999999999993E-6</v>
      </c>
      <c r="J740" s="5">
        <f t="shared" si="157"/>
        <v>7.2957446808510193E-7</v>
      </c>
      <c r="K740" s="5">
        <f t="shared" si="158"/>
        <v>1.1126904289253193E-3</v>
      </c>
      <c r="L740" s="5">
        <f t="shared" si="152"/>
        <v>5.7704763632491167E-9</v>
      </c>
      <c r="M740" s="6">
        <f t="shared" si="150"/>
        <v>2.1234907474808975E-5</v>
      </c>
      <c r="N740">
        <f t="shared" si="151"/>
        <v>2.3499999999999999E-4</v>
      </c>
      <c r="O740">
        <f t="shared" si="159"/>
        <v>0.33693796243597013</v>
      </c>
      <c r="P740">
        <f t="shared" si="153"/>
        <v>3.0210786605454096</v>
      </c>
      <c r="Q740">
        <f t="shared" si="154"/>
        <v>0.11485825702359449</v>
      </c>
      <c r="R740">
        <f t="shared" si="155"/>
        <v>0.11485825702359445</v>
      </c>
    </row>
    <row r="741" spans="6:18">
      <c r="F741">
        <f t="shared" si="160"/>
        <v>73.900000000000077</v>
      </c>
      <c r="G741">
        <f t="shared" si="148"/>
        <v>321.79873705179284</v>
      </c>
      <c r="H741">
        <f t="shared" si="156"/>
        <v>3.3693796243597012</v>
      </c>
      <c r="I741" s="4">
        <f t="shared" si="149"/>
        <v>9.0999999999999993E-6</v>
      </c>
      <c r="J741" s="5">
        <f t="shared" si="157"/>
        <v>7.2957446808510193E-7</v>
      </c>
      <c r="K741" s="5">
        <f t="shared" si="158"/>
        <v>1.1136004289253193E-3</v>
      </c>
      <c r="L741" s="5">
        <f t="shared" si="152"/>
        <v>5.7846458818288758E-9</v>
      </c>
      <c r="M741" s="6">
        <f t="shared" si="150"/>
        <v>2.1269655086813265E-5</v>
      </c>
      <c r="N741">
        <f t="shared" si="151"/>
        <v>2.3499999999999999E-4</v>
      </c>
      <c r="O741">
        <f t="shared" si="159"/>
        <v>0.33693796243597013</v>
      </c>
      <c r="P741">
        <f t="shared" si="153"/>
        <v>3.0211449365603649</v>
      </c>
      <c r="Q741">
        <f t="shared" si="154"/>
        <v>0.11483640136325722</v>
      </c>
      <c r="R741">
        <f t="shared" si="155"/>
        <v>0.11483640136325718</v>
      </c>
    </row>
    <row r="742" spans="6:18">
      <c r="F742">
        <f t="shared" si="160"/>
        <v>74.000000000000071</v>
      </c>
      <c r="G742">
        <f t="shared" si="148"/>
        <v>321.79873705179284</v>
      </c>
      <c r="H742">
        <f t="shared" si="156"/>
        <v>3.3693796243597012</v>
      </c>
      <c r="I742" s="4">
        <f t="shared" si="149"/>
        <v>9.0999999999999993E-6</v>
      </c>
      <c r="J742" s="5">
        <f t="shared" si="157"/>
        <v>7.2957446808510193E-7</v>
      </c>
      <c r="K742" s="5">
        <f t="shared" si="158"/>
        <v>1.1145104289253193E-3</v>
      </c>
      <c r="L742" s="5">
        <f t="shared" si="152"/>
        <v>5.7988385771318278E-9</v>
      </c>
      <c r="M742" s="6">
        <f t="shared" si="150"/>
        <v>2.1304431105103115E-5</v>
      </c>
      <c r="N742">
        <f t="shared" si="151"/>
        <v>2.3499999999999999E-4</v>
      </c>
      <c r="O742">
        <f t="shared" si="159"/>
        <v>0.33693796243597013</v>
      </c>
      <c r="P742">
        <f t="shared" si="153"/>
        <v>3.0212109959404416</v>
      </c>
      <c r="Q742">
        <f t="shared" si="154"/>
        <v>0.11481461714201208</v>
      </c>
      <c r="R742">
        <f t="shared" si="155"/>
        <v>0.11481461714201203</v>
      </c>
    </row>
    <row r="743" spans="6:18">
      <c r="F743">
        <f t="shared" si="160"/>
        <v>74.100000000000065</v>
      </c>
      <c r="G743">
        <f t="shared" si="148"/>
        <v>321.79873705179284</v>
      </c>
      <c r="H743">
        <f t="shared" si="156"/>
        <v>3.3693796243597012</v>
      </c>
      <c r="I743" s="4">
        <f t="shared" si="149"/>
        <v>9.0999999999999993E-6</v>
      </c>
      <c r="J743" s="5">
        <f t="shared" si="157"/>
        <v>7.2957446808510193E-7</v>
      </c>
      <c r="K743" s="5">
        <f t="shared" si="158"/>
        <v>1.1154204289253193E-3</v>
      </c>
      <c r="L743" s="5">
        <f t="shared" si="152"/>
        <v>5.8130544680972771E-9</v>
      </c>
      <c r="M743" s="6">
        <f t="shared" si="150"/>
        <v>2.1339235529678528E-5</v>
      </c>
      <c r="N743">
        <f t="shared" si="151"/>
        <v>2.3499999999999999E-4</v>
      </c>
      <c r="O743">
        <f t="shared" si="159"/>
        <v>0.33693796243597013</v>
      </c>
      <c r="P743">
        <f t="shared" si="153"/>
        <v>3.0212768395700524</v>
      </c>
      <c r="Q743">
        <f t="shared" si="154"/>
        <v>0.11479290406820825</v>
      </c>
      <c r="R743">
        <f t="shared" si="155"/>
        <v>0.11479290406820819</v>
      </c>
    </row>
    <row r="744" spans="6:18">
      <c r="F744">
        <f t="shared" si="160"/>
        <v>74.20000000000006</v>
      </c>
      <c r="G744">
        <f t="shared" si="148"/>
        <v>321.79873705179284</v>
      </c>
      <c r="H744">
        <f t="shared" si="156"/>
        <v>3.3693796243597012</v>
      </c>
      <c r="I744" s="4">
        <f t="shared" si="149"/>
        <v>9.0999999999999993E-6</v>
      </c>
      <c r="J744" s="5">
        <f t="shared" si="157"/>
        <v>7.2957446808510193E-7</v>
      </c>
      <c r="K744" s="5">
        <f t="shared" si="158"/>
        <v>1.1163304289253193E-3</v>
      </c>
      <c r="L744" s="5">
        <f t="shared" si="152"/>
        <v>5.8272935736645288E-9</v>
      </c>
      <c r="M744" s="6">
        <f t="shared" si="150"/>
        <v>2.1374068360539498E-5</v>
      </c>
      <c r="N744">
        <f t="shared" si="151"/>
        <v>2.3499999999999999E-4</v>
      </c>
      <c r="O744">
        <f t="shared" si="159"/>
        <v>0.33693796243597013</v>
      </c>
      <c r="P744">
        <f t="shared" si="153"/>
        <v>3.0213424683292835</v>
      </c>
      <c r="Q744">
        <f t="shared" si="154"/>
        <v>0.11477126185162254</v>
      </c>
      <c r="R744">
        <f t="shared" si="155"/>
        <v>0.11477126185162249</v>
      </c>
    </row>
    <row r="745" spans="6:18">
      <c r="F745">
        <f t="shared" si="160"/>
        <v>74.300000000000054</v>
      </c>
      <c r="G745">
        <f t="shared" si="148"/>
        <v>321.79873705179284</v>
      </c>
      <c r="H745">
        <f t="shared" si="156"/>
        <v>3.3693796243597012</v>
      </c>
      <c r="I745" s="4">
        <f t="shared" si="149"/>
        <v>9.0999999999999993E-6</v>
      </c>
      <c r="J745" s="5">
        <f t="shared" si="157"/>
        <v>7.2957446808510193E-7</v>
      </c>
      <c r="K745" s="5">
        <f t="shared" si="158"/>
        <v>1.1172404289253193E-3</v>
      </c>
      <c r="L745" s="5">
        <f t="shared" si="152"/>
        <v>5.8415559127728889E-9</v>
      </c>
      <c r="M745" s="6">
        <f t="shared" si="150"/>
        <v>2.1408929597686031E-5</v>
      </c>
      <c r="N745">
        <f t="shared" si="151"/>
        <v>2.3499999999999999E-4</v>
      </c>
      <c r="O745">
        <f t="shared" si="159"/>
        <v>0.33693796243597013</v>
      </c>
      <c r="P745">
        <f t="shared" si="153"/>
        <v>3.0214078830939144</v>
      </c>
      <c r="Q745">
        <f t="shared" si="154"/>
        <v>0.11474969020345129</v>
      </c>
      <c r="R745">
        <f t="shared" si="155"/>
        <v>0.11474969020345124</v>
      </c>
    </row>
    <row r="746" spans="6:18">
      <c r="F746">
        <f t="shared" si="160"/>
        <v>74.400000000000048</v>
      </c>
      <c r="G746">
        <f t="shared" si="148"/>
        <v>321.79873705179284</v>
      </c>
      <c r="H746">
        <f t="shared" si="156"/>
        <v>3.3693796243597012</v>
      </c>
      <c r="I746" s="4">
        <f t="shared" si="149"/>
        <v>9.0999999999999993E-6</v>
      </c>
      <c r="J746" s="5">
        <f t="shared" si="157"/>
        <v>7.2957446808510193E-7</v>
      </c>
      <c r="K746" s="5">
        <f t="shared" si="158"/>
        <v>1.1181504289253194E-3</v>
      </c>
      <c r="L746" s="5">
        <f t="shared" si="152"/>
        <v>5.8558415043616601E-9</v>
      </c>
      <c r="M746" s="6">
        <f t="shared" si="150"/>
        <v>2.1443819241118122E-5</v>
      </c>
      <c r="N746">
        <f t="shared" si="151"/>
        <v>2.3499999999999999E-4</v>
      </c>
      <c r="O746">
        <f t="shared" si="159"/>
        <v>0.33693796243597013</v>
      </c>
      <c r="P746">
        <f t="shared" si="153"/>
        <v>3.0214730847354456</v>
      </c>
      <c r="Q746">
        <f t="shared" si="154"/>
        <v>0.11472818883630219</v>
      </c>
      <c r="R746">
        <f t="shared" si="155"/>
        <v>0.11472818883630215</v>
      </c>
    </row>
    <row r="747" spans="6:18">
      <c r="F747">
        <f t="shared" si="160"/>
        <v>74.500000000000043</v>
      </c>
      <c r="G747">
        <f t="shared" si="148"/>
        <v>321.79873705179284</v>
      </c>
      <c r="H747">
        <f t="shared" si="156"/>
        <v>3.3693796243597012</v>
      </c>
      <c r="I747" s="4">
        <f t="shared" si="149"/>
        <v>9.0999999999999993E-6</v>
      </c>
      <c r="J747" s="5">
        <f t="shared" si="157"/>
        <v>7.2957446808510193E-7</v>
      </c>
      <c r="K747" s="5">
        <f t="shared" si="158"/>
        <v>1.1190604289253194E-3</v>
      </c>
      <c r="L747" s="5">
        <f t="shared" si="152"/>
        <v>5.8701503673701491E-9</v>
      </c>
      <c r="M747" s="6">
        <f t="shared" si="150"/>
        <v>2.1478737290835772E-5</v>
      </c>
      <c r="N747">
        <f t="shared" si="151"/>
        <v>2.3499999999999999E-4</v>
      </c>
      <c r="O747">
        <f t="shared" si="159"/>
        <v>0.33693796243597013</v>
      </c>
      <c r="P747">
        <f t="shared" si="153"/>
        <v>3.0215380741211217</v>
      </c>
      <c r="Q747">
        <f t="shared" si="154"/>
        <v>0.11470675746418632</v>
      </c>
      <c r="R747">
        <f t="shared" si="155"/>
        <v>0.11470675746418628</v>
      </c>
    </row>
    <row r="748" spans="6:18">
      <c r="F748">
        <f t="shared" si="160"/>
        <v>74.600000000000037</v>
      </c>
      <c r="G748">
        <f t="shared" si="148"/>
        <v>321.79873705179284</v>
      </c>
      <c r="H748">
        <f t="shared" si="156"/>
        <v>3.3693796243597012</v>
      </c>
      <c r="I748" s="4">
        <f t="shared" si="149"/>
        <v>9.0999999999999993E-6</v>
      </c>
      <c r="J748" s="5">
        <f t="shared" si="157"/>
        <v>7.2957446808510193E-7</v>
      </c>
      <c r="K748" s="5">
        <f t="shared" si="158"/>
        <v>1.1199704289253194E-3</v>
      </c>
      <c r="L748" s="5">
        <f t="shared" si="152"/>
        <v>5.884482520737661E-9</v>
      </c>
      <c r="M748" s="6">
        <f t="shared" si="150"/>
        <v>2.1513683746838986E-5</v>
      </c>
      <c r="N748">
        <f t="shared" si="151"/>
        <v>2.3499999999999999E-4</v>
      </c>
      <c r="O748">
        <f t="shared" si="159"/>
        <v>0.33693796243597013</v>
      </c>
      <c r="P748">
        <f t="shared" si="153"/>
        <v>3.0216028521139568</v>
      </c>
      <c r="Q748">
        <f t="shared" si="154"/>
        <v>0.11468539580251011</v>
      </c>
      <c r="R748">
        <f t="shared" si="155"/>
        <v>0.11468539580251007</v>
      </c>
    </row>
    <row r="749" spans="6:18">
      <c r="F749">
        <f t="shared" si="160"/>
        <v>74.700000000000031</v>
      </c>
      <c r="G749">
        <f t="shared" si="148"/>
        <v>321.79873705179284</v>
      </c>
      <c r="H749">
        <f t="shared" si="156"/>
        <v>3.3693796243597012</v>
      </c>
      <c r="I749" s="4">
        <f t="shared" si="149"/>
        <v>9.0999999999999993E-6</v>
      </c>
      <c r="J749" s="5">
        <f t="shared" si="157"/>
        <v>7.2957446808510193E-7</v>
      </c>
      <c r="K749" s="5">
        <f t="shared" si="158"/>
        <v>1.1208804289253194E-3</v>
      </c>
      <c r="L749" s="5">
        <f t="shared" si="152"/>
        <v>5.8988379834034995E-9</v>
      </c>
      <c r="M749" s="6">
        <f t="shared" si="150"/>
        <v>2.1548658609127756E-5</v>
      </c>
      <c r="N749">
        <f t="shared" si="151"/>
        <v>2.3499999999999999E-4</v>
      </c>
      <c r="O749">
        <f t="shared" si="159"/>
        <v>0.33693796243597013</v>
      </c>
      <c r="P749">
        <f t="shared" si="153"/>
        <v>3.0216674195727564</v>
      </c>
      <c r="Q749">
        <f t="shared" si="154"/>
        <v>0.11466410356806742</v>
      </c>
      <c r="R749">
        <f t="shared" si="155"/>
        <v>0.11466410356806737</v>
      </c>
    </row>
    <row r="750" spans="6:18">
      <c r="F750">
        <f t="shared" si="160"/>
        <v>74.800000000000026</v>
      </c>
      <c r="G750">
        <f t="shared" si="148"/>
        <v>321.79873705179284</v>
      </c>
      <c r="H750">
        <f t="shared" si="156"/>
        <v>3.3693796243597012</v>
      </c>
      <c r="I750" s="4">
        <f t="shared" si="149"/>
        <v>9.0999999999999993E-6</v>
      </c>
      <c r="J750" s="5">
        <f t="shared" si="157"/>
        <v>7.2957446808510193E-7</v>
      </c>
      <c r="K750" s="5">
        <f t="shared" si="158"/>
        <v>1.1217904289253194E-3</v>
      </c>
      <c r="L750" s="5">
        <f t="shared" si="152"/>
        <v>5.9132167743069705E-9</v>
      </c>
      <c r="M750" s="6">
        <f t="shared" si="150"/>
        <v>2.1583661877702091E-5</v>
      </c>
      <c r="N750">
        <f t="shared" si="151"/>
        <v>2.3499999999999999E-4</v>
      </c>
      <c r="O750">
        <f t="shared" si="159"/>
        <v>0.33693796243597013</v>
      </c>
      <c r="P750">
        <f t="shared" si="153"/>
        <v>3.021731777352143</v>
      </c>
      <c r="Q750">
        <f t="shared" si="154"/>
        <v>0.11464288047903164</v>
      </c>
      <c r="R750">
        <f t="shared" si="155"/>
        <v>0.11464288047903161</v>
      </c>
    </row>
    <row r="751" spans="6:18">
      <c r="F751">
        <f t="shared" si="160"/>
        <v>74.90000000000002</v>
      </c>
      <c r="G751">
        <f t="shared" si="148"/>
        <v>321.79873705179284</v>
      </c>
      <c r="H751">
        <f t="shared" si="156"/>
        <v>3.3693796243597012</v>
      </c>
      <c r="I751" s="4">
        <f t="shared" si="149"/>
        <v>9.0999999999999993E-6</v>
      </c>
      <c r="J751" s="5">
        <f t="shared" si="157"/>
        <v>7.2957446808510193E-7</v>
      </c>
      <c r="K751" s="5">
        <f t="shared" si="158"/>
        <v>1.1227004289253194E-3</v>
      </c>
      <c r="L751" s="5">
        <f t="shared" si="152"/>
        <v>5.9276189123873766E-9</v>
      </c>
      <c r="M751" s="6">
        <f t="shared" si="150"/>
        <v>2.1618693552561978E-5</v>
      </c>
      <c r="N751">
        <f t="shared" si="151"/>
        <v>2.3499999999999999E-4</v>
      </c>
      <c r="O751">
        <f t="shared" si="159"/>
        <v>0.33693796243597013</v>
      </c>
      <c r="P751">
        <f t="shared" si="153"/>
        <v>3.02179592630258</v>
      </c>
      <c r="Q751">
        <f t="shared" si="154"/>
        <v>0.1146217262549479</v>
      </c>
      <c r="R751">
        <f t="shared" si="155"/>
        <v>0.11462172625494788</v>
      </c>
    </row>
    <row r="752" spans="6:18">
      <c r="F752">
        <f t="shared" si="160"/>
        <v>75.000000000000014</v>
      </c>
      <c r="G752">
        <f t="shared" si="148"/>
        <v>321.79873705179284</v>
      </c>
      <c r="H752">
        <f t="shared" si="156"/>
        <v>3.3693796243597012</v>
      </c>
      <c r="I752" s="4">
        <f t="shared" si="149"/>
        <v>9.0999999999999993E-6</v>
      </c>
      <c r="J752" s="5">
        <f t="shared" si="157"/>
        <v>7.2957446808510193E-7</v>
      </c>
      <c r="K752" s="5">
        <f t="shared" si="158"/>
        <v>1.1236104289253195E-3</v>
      </c>
      <c r="L752" s="5">
        <f t="shared" si="152"/>
        <v>5.9420444165840271E-9</v>
      </c>
      <c r="M752" s="6">
        <f t="shared" si="150"/>
        <v>2.1653753633707433E-5</v>
      </c>
      <c r="N752">
        <f t="shared" si="151"/>
        <v>2.3499999999999999E-4</v>
      </c>
      <c r="O752">
        <f t="shared" si="159"/>
        <v>0.33693796243597013</v>
      </c>
      <c r="P752">
        <f t="shared" si="153"/>
        <v>3.0218598672703947</v>
      </c>
      <c r="Q752">
        <f t="shared" si="154"/>
        <v>0.11460064061672527</v>
      </c>
      <c r="R752">
        <f t="shared" si="155"/>
        <v>0.11460064061672524</v>
      </c>
    </row>
    <row r="753" spans="6:18">
      <c r="F753">
        <f t="shared" si="160"/>
        <v>75.100000000000009</v>
      </c>
      <c r="G753">
        <f t="shared" si="148"/>
        <v>321.79873705179284</v>
      </c>
      <c r="H753">
        <f t="shared" si="156"/>
        <v>3.3693796243597012</v>
      </c>
      <c r="I753" s="4">
        <f t="shared" si="149"/>
        <v>9.0999999999999993E-6</v>
      </c>
      <c r="J753" s="5">
        <f t="shared" si="157"/>
        <v>7.2957446808510193E-7</v>
      </c>
      <c r="K753" s="5">
        <f t="shared" si="158"/>
        <v>1.1245204289253195E-3</v>
      </c>
      <c r="L753" s="5">
        <f t="shared" si="152"/>
        <v>5.9564933058362231E-9</v>
      </c>
      <c r="M753" s="6">
        <f t="shared" si="150"/>
        <v>2.168884212113844E-5</v>
      </c>
      <c r="N753">
        <f t="shared" si="151"/>
        <v>2.3499999999999999E-4</v>
      </c>
      <c r="O753">
        <f t="shared" si="159"/>
        <v>0.33693796243597013</v>
      </c>
      <c r="P753">
        <f t="shared" si="153"/>
        <v>3.021923601097801</v>
      </c>
      <c r="Q753">
        <f t="shared" si="154"/>
        <v>0.11457962328662898</v>
      </c>
      <c r="R753">
        <f t="shared" si="155"/>
        <v>0.11457962328662895</v>
      </c>
    </row>
    <row r="754" spans="6:18">
      <c r="F754">
        <f t="shared" si="160"/>
        <v>75.2</v>
      </c>
      <c r="G754">
        <f t="shared" si="148"/>
        <v>321.79873705179284</v>
      </c>
      <c r="H754">
        <f t="shared" si="156"/>
        <v>3.3693796243597012</v>
      </c>
      <c r="I754" s="4">
        <f t="shared" si="149"/>
        <v>9.0999999999999993E-6</v>
      </c>
      <c r="J754" s="5">
        <f t="shared" si="157"/>
        <v>7.2957446808510193E-7</v>
      </c>
      <c r="K754" s="5">
        <f t="shared" si="158"/>
        <v>1.1254304289253195E-3</v>
      </c>
      <c r="L754" s="5">
        <f t="shared" si="152"/>
        <v>5.9709655990832712E-9</v>
      </c>
      <c r="M754" s="6">
        <f t="shared" si="150"/>
        <v>2.1723959014855012E-5</v>
      </c>
      <c r="N754">
        <f t="shared" si="151"/>
        <v>2.3499999999999999E-4</v>
      </c>
      <c r="O754">
        <f t="shared" si="159"/>
        <v>0.33693796243597013</v>
      </c>
      <c r="P754">
        <f t="shared" si="153"/>
        <v>3.0219871286229245</v>
      </c>
      <c r="Q754">
        <f t="shared" si="154"/>
        <v>0.11455867398827277</v>
      </c>
      <c r="R754">
        <f t="shared" si="155"/>
        <v>0.11455867398827274</v>
      </c>
    </row>
    <row r="755" spans="6:18">
      <c r="F755">
        <f t="shared" si="160"/>
        <v>75.3</v>
      </c>
      <c r="G755">
        <f t="shared" si="148"/>
        <v>321.79873705179284</v>
      </c>
      <c r="H755">
        <f t="shared" si="156"/>
        <v>3.3693796243597012</v>
      </c>
      <c r="I755" s="4">
        <f t="shared" si="149"/>
        <v>9.0999999999999993E-6</v>
      </c>
      <c r="J755" s="5">
        <f t="shared" si="157"/>
        <v>7.2957446808510193E-7</v>
      </c>
      <c r="K755" s="5">
        <f t="shared" si="158"/>
        <v>1.1263404289253195E-3</v>
      </c>
      <c r="L755" s="5">
        <f t="shared" si="152"/>
        <v>5.985461315264476E-9</v>
      </c>
      <c r="M755" s="6">
        <f t="shared" si="150"/>
        <v>2.1759104314857143E-5</v>
      </c>
      <c r="N755">
        <f t="shared" si="151"/>
        <v>2.3499999999999999E-4</v>
      </c>
      <c r="O755">
        <f t="shared" si="159"/>
        <v>0.33693796243597013</v>
      </c>
      <c r="P755">
        <f t="shared" si="153"/>
        <v>3.0220504506798243</v>
      </c>
      <c r="Q755">
        <f t="shared" si="154"/>
        <v>0.11453779244661129</v>
      </c>
      <c r="R755">
        <f t="shared" si="155"/>
        <v>0.11453779244661126</v>
      </c>
    </row>
    <row r="756" spans="6:18">
      <c r="F756">
        <f t="shared" si="160"/>
        <v>75.399999999999991</v>
      </c>
      <c r="G756">
        <f t="shared" si="148"/>
        <v>321.79873705179284</v>
      </c>
      <c r="H756">
        <f t="shared" si="156"/>
        <v>3.3693796243597012</v>
      </c>
      <c r="I756" s="4">
        <f t="shared" si="149"/>
        <v>9.0999999999999993E-6</v>
      </c>
      <c r="J756" s="5">
        <f t="shared" si="157"/>
        <v>7.2957446808510193E-7</v>
      </c>
      <c r="K756" s="5">
        <f t="shared" si="158"/>
        <v>1.1272504289253195E-3</v>
      </c>
      <c r="L756" s="5">
        <f t="shared" si="152"/>
        <v>5.9999804733191433E-9</v>
      </c>
      <c r="M756" s="6">
        <f t="shared" si="150"/>
        <v>2.1794278021144835E-5</v>
      </c>
      <c r="N756">
        <f t="shared" si="151"/>
        <v>2.3499999999999999E-4</v>
      </c>
      <c r="O756">
        <f t="shared" si="159"/>
        <v>0.33693796243597013</v>
      </c>
      <c r="P756">
        <f t="shared" si="153"/>
        <v>3.0221135680985149</v>
      </c>
      <c r="Q756">
        <f t="shared" si="154"/>
        <v>0.11451697838793248</v>
      </c>
      <c r="R756">
        <f t="shared" si="155"/>
        <v>0.11451697838793246</v>
      </c>
    </row>
    <row r="757" spans="6:18">
      <c r="F757">
        <f t="shared" si="160"/>
        <v>75.499999999999986</v>
      </c>
      <c r="G757">
        <f t="shared" si="148"/>
        <v>321.79873705179284</v>
      </c>
      <c r="H757">
        <f t="shared" si="156"/>
        <v>3.3693796243597012</v>
      </c>
      <c r="I757" s="4">
        <f t="shared" si="149"/>
        <v>9.0999999999999993E-6</v>
      </c>
      <c r="J757" s="5">
        <f t="shared" si="157"/>
        <v>7.2957446808510193E-7</v>
      </c>
      <c r="K757" s="5">
        <f t="shared" si="158"/>
        <v>1.1281604289253195E-3</v>
      </c>
      <c r="L757" s="5">
        <f t="shared" si="152"/>
        <v>6.0145230921865774E-9</v>
      </c>
      <c r="M757" s="6">
        <f t="shared" si="150"/>
        <v>2.182948013371809E-5</v>
      </c>
      <c r="N757">
        <f t="shared" si="151"/>
        <v>2.3499999999999999E-4</v>
      </c>
      <c r="O757">
        <f t="shared" si="159"/>
        <v>0.33693796243597013</v>
      </c>
      <c r="P757">
        <f t="shared" si="153"/>
        <v>3.0221764817049945</v>
      </c>
      <c r="Q757">
        <f t="shared" si="154"/>
        <v>0.11449623153985006</v>
      </c>
      <c r="R757">
        <f t="shared" si="155"/>
        <v>0.11449623153985003</v>
      </c>
    </row>
    <row r="758" spans="6:18">
      <c r="F758">
        <f t="shared" si="160"/>
        <v>75.59999999999998</v>
      </c>
      <c r="G758">
        <f t="shared" si="148"/>
        <v>321.79873705179284</v>
      </c>
      <c r="H758">
        <f t="shared" si="156"/>
        <v>3.3693796243597012</v>
      </c>
      <c r="I758" s="4">
        <f t="shared" si="149"/>
        <v>9.0999999999999993E-6</v>
      </c>
      <c r="J758" s="5">
        <f t="shared" si="157"/>
        <v>7.2957446808510193E-7</v>
      </c>
      <c r="K758" s="5">
        <f t="shared" si="158"/>
        <v>1.1290704289253196E-3</v>
      </c>
      <c r="L758" s="5">
        <f t="shared" si="152"/>
        <v>6.0290891908060819E-9</v>
      </c>
      <c r="M758" s="6">
        <f t="shared" si="150"/>
        <v>2.1864710652576898E-5</v>
      </c>
      <c r="N758">
        <f t="shared" si="151"/>
        <v>2.3499999999999999E-4</v>
      </c>
      <c r="O758">
        <f t="shared" si="159"/>
        <v>0.33693796243597013</v>
      </c>
      <c r="P758">
        <f t="shared" si="153"/>
        <v>3.0222391923212584</v>
      </c>
      <c r="Q758">
        <f t="shared" si="154"/>
        <v>0.11447555163129598</v>
      </c>
      <c r="R758">
        <f t="shared" si="155"/>
        <v>0.11447555163129595</v>
      </c>
    </row>
    <row r="759" spans="6:18">
      <c r="F759">
        <f t="shared" si="160"/>
        <v>75.699999999999974</v>
      </c>
      <c r="G759">
        <f t="shared" si="148"/>
        <v>321.79873705179284</v>
      </c>
      <c r="H759">
        <f t="shared" si="156"/>
        <v>3.3693796243597012</v>
      </c>
      <c r="I759" s="4">
        <f t="shared" si="149"/>
        <v>9.0999999999999993E-6</v>
      </c>
      <c r="J759" s="5">
        <f t="shared" si="157"/>
        <v>7.2957446808510193E-7</v>
      </c>
      <c r="K759" s="5">
        <f t="shared" si="158"/>
        <v>1.1299804289253196E-3</v>
      </c>
      <c r="L759" s="5">
        <f t="shared" si="152"/>
        <v>6.0436787881169636E-9</v>
      </c>
      <c r="M759" s="6">
        <f t="shared" si="150"/>
        <v>2.189996957772127E-5</v>
      </c>
      <c r="N759">
        <f t="shared" si="151"/>
        <v>2.3499999999999999E-4</v>
      </c>
      <c r="O759">
        <f t="shared" si="159"/>
        <v>0.33693796243597013</v>
      </c>
      <c r="P759">
        <f t="shared" si="153"/>
        <v>3.0223017007653308</v>
      </c>
      <c r="Q759">
        <f t="shared" si="154"/>
        <v>0.11445493839251308</v>
      </c>
      <c r="R759">
        <f t="shared" si="155"/>
        <v>0.11445493839251306</v>
      </c>
    </row>
    <row r="760" spans="6:18">
      <c r="F760">
        <f t="shared" si="160"/>
        <v>75.799999999999969</v>
      </c>
      <c r="G760">
        <f t="shared" si="148"/>
        <v>321.79873705179284</v>
      </c>
      <c r="H760">
        <f t="shared" si="156"/>
        <v>3.3693796243597012</v>
      </c>
      <c r="I760" s="4">
        <f t="shared" si="149"/>
        <v>9.0999999999999993E-6</v>
      </c>
      <c r="J760" s="5">
        <f t="shared" si="157"/>
        <v>7.2957446808510193E-7</v>
      </c>
      <c r="K760" s="5">
        <f t="shared" si="158"/>
        <v>1.1308904289253196E-3</v>
      </c>
      <c r="L760" s="5">
        <f t="shared" si="152"/>
        <v>6.0582919030585259E-9</v>
      </c>
      <c r="M760" s="6">
        <f t="shared" si="150"/>
        <v>2.1935256909151199E-5</v>
      </c>
      <c r="N760">
        <f t="shared" si="151"/>
        <v>2.3499999999999999E-4</v>
      </c>
      <c r="O760">
        <f t="shared" si="159"/>
        <v>0.33693796243597013</v>
      </c>
      <c r="P760">
        <f t="shared" si="153"/>
        <v>3.0223640078512819</v>
      </c>
      <c r="Q760">
        <f t="shared" si="154"/>
        <v>0.11443439155504763</v>
      </c>
      <c r="R760">
        <f t="shared" si="155"/>
        <v>0.1144343915550476</v>
      </c>
    </row>
    <row r="761" spans="6:18">
      <c r="F761">
        <f t="shared" si="160"/>
        <v>75.899999999999963</v>
      </c>
      <c r="G761">
        <f t="shared" si="148"/>
        <v>321.79873705179284</v>
      </c>
      <c r="H761">
        <f t="shared" si="156"/>
        <v>3.3693796243597012</v>
      </c>
      <c r="I761" s="4">
        <f t="shared" si="149"/>
        <v>9.0999999999999993E-6</v>
      </c>
      <c r="J761" s="5">
        <f t="shared" si="157"/>
        <v>7.2957446808510193E-7</v>
      </c>
      <c r="K761" s="5">
        <f t="shared" si="158"/>
        <v>1.1318004289253196E-3</v>
      </c>
      <c r="L761" s="5">
        <f t="shared" si="152"/>
        <v>6.0729285545700773E-9</v>
      </c>
      <c r="M761" s="6">
        <f t="shared" si="150"/>
        <v>2.1970572646866695E-5</v>
      </c>
      <c r="N761">
        <f t="shared" si="151"/>
        <v>2.3499999999999999E-4</v>
      </c>
      <c r="O761">
        <f t="shared" si="159"/>
        <v>0.33693796243597013</v>
      </c>
      <c r="P761">
        <f t="shared" si="153"/>
        <v>3.0224261143892508</v>
      </c>
      <c r="Q761">
        <f t="shared" si="154"/>
        <v>0.114413910851742</v>
      </c>
      <c r="R761">
        <f t="shared" si="155"/>
        <v>0.11441391085174198</v>
      </c>
    </row>
    <row r="762" spans="6:18">
      <c r="F762">
        <f t="shared" si="160"/>
        <v>75.999999999999957</v>
      </c>
      <c r="G762">
        <f t="shared" si="148"/>
        <v>321.79873705179284</v>
      </c>
      <c r="H762">
        <f t="shared" si="156"/>
        <v>3.3693796243597012</v>
      </c>
      <c r="I762" s="4">
        <f t="shared" si="149"/>
        <v>9.0999999999999993E-6</v>
      </c>
      <c r="J762" s="5">
        <f t="shared" si="157"/>
        <v>7.2957446808510193E-7</v>
      </c>
      <c r="K762" s="5">
        <f t="shared" si="158"/>
        <v>1.1327104289253196E-3</v>
      </c>
      <c r="L762" s="5">
        <f t="shared" si="152"/>
        <v>6.0875887615909197E-9</v>
      </c>
      <c r="M762" s="6">
        <f t="shared" si="150"/>
        <v>2.2005916790867754E-5</v>
      </c>
      <c r="N762">
        <f t="shared" si="151"/>
        <v>2.3499999999999999E-4</v>
      </c>
      <c r="O762">
        <f t="shared" si="159"/>
        <v>0.33693796243597013</v>
      </c>
      <c r="P762">
        <f t="shared" si="153"/>
        <v>3.0224880211854708</v>
      </c>
      <c r="Q762">
        <f t="shared" si="154"/>
        <v>0.11439349601672741</v>
      </c>
      <c r="R762">
        <f t="shared" si="155"/>
        <v>0.11439349601672738</v>
      </c>
    </row>
    <row r="763" spans="6:18">
      <c r="F763">
        <f t="shared" si="160"/>
        <v>76.099999999999952</v>
      </c>
      <c r="G763">
        <f t="shared" si="148"/>
        <v>321.79873705179284</v>
      </c>
      <c r="H763">
        <f t="shared" si="156"/>
        <v>3.3693796243597012</v>
      </c>
      <c r="I763" s="4">
        <f t="shared" si="149"/>
        <v>9.0999999999999993E-6</v>
      </c>
      <c r="J763" s="5">
        <f t="shared" si="157"/>
        <v>7.2957446808510193E-7</v>
      </c>
      <c r="K763" s="5">
        <f t="shared" si="158"/>
        <v>1.1336204289253196E-3</v>
      </c>
      <c r="L763" s="5">
        <f t="shared" si="152"/>
        <v>6.1022725430603557E-9</v>
      </c>
      <c r="M763" s="6">
        <f t="shared" si="150"/>
        <v>2.2041289341154359E-5</v>
      </c>
      <c r="N763">
        <f t="shared" si="151"/>
        <v>2.3499999999999999E-4</v>
      </c>
      <c r="O763">
        <f t="shared" si="159"/>
        <v>0.33693796243597013</v>
      </c>
      <c r="P763">
        <f t="shared" si="153"/>
        <v>3.0225497290422858</v>
      </c>
      <c r="Q763">
        <f t="shared" si="154"/>
        <v>0.1143731467854166</v>
      </c>
      <c r="R763">
        <f t="shared" si="155"/>
        <v>0.11437314678541656</v>
      </c>
    </row>
    <row r="764" spans="6:18">
      <c r="F764">
        <f t="shared" si="160"/>
        <v>76.199999999999946</v>
      </c>
      <c r="G764">
        <f t="shared" si="148"/>
        <v>321.79873705179284</v>
      </c>
      <c r="H764">
        <f t="shared" si="156"/>
        <v>3.3693796243597012</v>
      </c>
      <c r="I764" s="4">
        <f t="shared" si="149"/>
        <v>9.0999999999999993E-6</v>
      </c>
      <c r="J764" s="5">
        <f t="shared" si="157"/>
        <v>7.2957446808510193E-7</v>
      </c>
      <c r="K764" s="5">
        <f t="shared" si="158"/>
        <v>1.1345304289253197E-3</v>
      </c>
      <c r="L764" s="5">
        <f t="shared" si="152"/>
        <v>6.1169799179176946E-9</v>
      </c>
      <c r="M764" s="6">
        <f t="shared" si="150"/>
        <v>2.2076690297726529E-5</v>
      </c>
      <c r="N764">
        <f t="shared" si="151"/>
        <v>2.3499999999999999E-4</v>
      </c>
      <c r="O764">
        <f t="shared" si="159"/>
        <v>0.33693796243597013</v>
      </c>
      <c r="P764">
        <f t="shared" si="153"/>
        <v>3.0226112387581772</v>
      </c>
      <c r="Q764">
        <f t="shared" si="154"/>
        <v>0.1143528628944967</v>
      </c>
      <c r="R764">
        <f t="shared" si="155"/>
        <v>0.11435286289449666</v>
      </c>
    </row>
    <row r="765" spans="6:18">
      <c r="F765">
        <f t="shared" si="160"/>
        <v>76.29999999999994</v>
      </c>
      <c r="G765">
        <f t="shared" si="148"/>
        <v>321.79873705179284</v>
      </c>
      <c r="H765">
        <f t="shared" si="156"/>
        <v>3.3693796243597012</v>
      </c>
      <c r="I765" s="4">
        <f t="shared" si="149"/>
        <v>9.0999999999999993E-6</v>
      </c>
      <c r="J765" s="5">
        <f t="shared" si="157"/>
        <v>7.2957446808510193E-7</v>
      </c>
      <c r="K765" s="5">
        <f t="shared" si="158"/>
        <v>1.1354404289253197E-3</v>
      </c>
      <c r="L765" s="5">
        <f t="shared" si="152"/>
        <v>6.1317109051022398E-9</v>
      </c>
      <c r="M765" s="6">
        <f t="shared" si="150"/>
        <v>2.2112119660584265E-5</v>
      </c>
      <c r="N765">
        <f t="shared" si="151"/>
        <v>2.3499999999999999E-4</v>
      </c>
      <c r="O765">
        <f t="shared" si="159"/>
        <v>0.33693796243597013</v>
      </c>
      <c r="P765">
        <f t="shared" si="153"/>
        <v>3.022672551127783</v>
      </c>
      <c r="Q765">
        <f t="shared" si="154"/>
        <v>0.11433264408192205</v>
      </c>
      <c r="R765">
        <f t="shared" si="155"/>
        <v>0.11433264408192199</v>
      </c>
    </row>
    <row r="766" spans="6:18">
      <c r="F766">
        <f t="shared" si="160"/>
        <v>76.399999999999935</v>
      </c>
      <c r="G766">
        <f t="shared" si="148"/>
        <v>321.79873705179284</v>
      </c>
      <c r="H766">
        <f t="shared" si="156"/>
        <v>3.3693796243597012</v>
      </c>
      <c r="I766" s="4">
        <f t="shared" si="149"/>
        <v>9.0999999999999993E-6</v>
      </c>
      <c r="J766" s="5">
        <f t="shared" si="157"/>
        <v>7.2957446808510193E-7</v>
      </c>
      <c r="K766" s="5">
        <f t="shared" si="158"/>
        <v>1.1363504289253197E-3</v>
      </c>
      <c r="L766" s="5">
        <f t="shared" si="152"/>
        <v>6.146465523553295E-9</v>
      </c>
      <c r="M766" s="6">
        <f t="shared" si="150"/>
        <v>2.2147577429727554E-5</v>
      </c>
      <c r="N766">
        <f t="shared" si="151"/>
        <v>2.3499999999999999E-4</v>
      </c>
      <c r="O766">
        <f t="shared" si="159"/>
        <v>0.33693796243597013</v>
      </c>
      <c r="P766">
        <f t="shared" si="153"/>
        <v>3.0227336669419209</v>
      </c>
      <c r="Q766">
        <f t="shared" si="154"/>
        <v>0.11431249008690708</v>
      </c>
      <c r="R766">
        <f t="shared" si="155"/>
        <v>0.11431249008690703</v>
      </c>
    </row>
    <row r="767" spans="6:18">
      <c r="F767">
        <f t="shared" si="160"/>
        <v>76.499999999999929</v>
      </c>
      <c r="G767">
        <f t="shared" si="148"/>
        <v>321.79873705179284</v>
      </c>
      <c r="H767">
        <f t="shared" si="156"/>
        <v>3.3693796243597012</v>
      </c>
      <c r="I767" s="4">
        <f t="shared" si="149"/>
        <v>9.0999999999999993E-6</v>
      </c>
      <c r="J767" s="5">
        <f t="shared" si="157"/>
        <v>7.2957446808510193E-7</v>
      </c>
      <c r="K767" s="5">
        <f t="shared" si="158"/>
        <v>1.1372604289253197E-3</v>
      </c>
      <c r="L767" s="5">
        <f t="shared" si="152"/>
        <v>6.1612437922101669E-9</v>
      </c>
      <c r="M767" s="6">
        <f t="shared" si="150"/>
        <v>2.2183063605156404E-5</v>
      </c>
      <c r="N767">
        <f t="shared" si="151"/>
        <v>2.3499999999999999E-4</v>
      </c>
      <c r="O767">
        <f t="shared" si="159"/>
        <v>0.33693796243597013</v>
      </c>
      <c r="P767">
        <f t="shared" si="153"/>
        <v>3.0227945869876076</v>
      </c>
      <c r="Q767">
        <f t="shared" si="154"/>
        <v>0.11429240064991927</v>
      </c>
      <c r="R767">
        <f t="shared" si="155"/>
        <v>0.11429240064991922</v>
      </c>
    </row>
    <row r="768" spans="6:18">
      <c r="F768">
        <f t="shared" si="160"/>
        <v>76.599999999999923</v>
      </c>
      <c r="G768">
        <f t="shared" si="148"/>
        <v>321.79873705179284</v>
      </c>
      <c r="H768">
        <f t="shared" si="156"/>
        <v>3.3693796243597012</v>
      </c>
      <c r="I768" s="4">
        <f t="shared" si="149"/>
        <v>9.0999999999999993E-6</v>
      </c>
      <c r="J768" s="5">
        <f t="shared" si="157"/>
        <v>7.2957446808510193E-7</v>
      </c>
      <c r="K768" s="5">
        <f t="shared" si="158"/>
        <v>1.1381704289253197E-3</v>
      </c>
      <c r="L768" s="5">
        <f t="shared" si="152"/>
        <v>6.1760457300121606E-9</v>
      </c>
      <c r="M768" s="6">
        <f t="shared" si="150"/>
        <v>2.2218578186870817E-5</v>
      </c>
      <c r="N768">
        <f t="shared" si="151"/>
        <v>2.3499999999999999E-4</v>
      </c>
      <c r="O768">
        <f t="shared" si="159"/>
        <v>0.33693796243597013</v>
      </c>
      <c r="P768">
        <f t="shared" si="153"/>
        <v>3.022855312048081</v>
      </c>
      <c r="Q768">
        <f t="shared" si="154"/>
        <v>0.11427237551267211</v>
      </c>
      <c r="R768">
        <f t="shared" si="155"/>
        <v>0.11427237551267207</v>
      </c>
    </row>
    <row r="769" spans="6:18">
      <c r="F769">
        <f t="shared" si="160"/>
        <v>76.699999999999918</v>
      </c>
      <c r="G769">
        <f t="shared" si="148"/>
        <v>321.79873705179284</v>
      </c>
      <c r="H769">
        <f t="shared" si="156"/>
        <v>3.3693796243597012</v>
      </c>
      <c r="I769" s="4">
        <f t="shared" si="149"/>
        <v>9.0999999999999993E-6</v>
      </c>
      <c r="J769" s="5">
        <f t="shared" si="157"/>
        <v>7.2957446808510193E-7</v>
      </c>
      <c r="K769" s="5">
        <f t="shared" si="158"/>
        <v>1.1390804289253197E-3</v>
      </c>
      <c r="L769" s="5">
        <f t="shared" si="152"/>
        <v>6.1908713558985796E-9</v>
      </c>
      <c r="M769" s="6">
        <f t="shared" si="150"/>
        <v>2.2254121174870787E-5</v>
      </c>
      <c r="N769">
        <f t="shared" si="151"/>
        <v>2.3499999999999999E-4</v>
      </c>
      <c r="O769">
        <f t="shared" si="159"/>
        <v>0.33693796243597013</v>
      </c>
      <c r="P769">
        <f t="shared" si="153"/>
        <v>3.0229158429028242</v>
      </c>
      <c r="Q769">
        <f t="shared" si="154"/>
        <v>0.11425241441811815</v>
      </c>
      <c r="R769">
        <f t="shared" si="155"/>
        <v>0.11425241441811811</v>
      </c>
    </row>
    <row r="770" spans="6:18">
      <c r="F770">
        <f t="shared" si="160"/>
        <v>76.799999999999912</v>
      </c>
      <c r="G770">
        <f t="shared" ref="G770:G833" si="161">Tc+R_*F770</f>
        <v>321.79873705179284</v>
      </c>
      <c r="H770">
        <f t="shared" si="156"/>
        <v>3.3693796243597012</v>
      </c>
      <c r="I770" s="4">
        <f t="shared" ref="I770:I833" si="162">we</f>
        <v>9.0999999999999993E-6</v>
      </c>
      <c r="J770" s="5">
        <f t="shared" si="157"/>
        <v>7.2957446808510193E-7</v>
      </c>
      <c r="K770" s="5">
        <f t="shared" si="158"/>
        <v>1.1399904289253198E-3</v>
      </c>
      <c r="L770" s="5">
        <f t="shared" si="152"/>
        <v>6.20572068880873E-9</v>
      </c>
      <c r="M770" s="6">
        <f t="shared" ref="M770:M833" si="163">f2_*f3_/f1_/K770*L770</f>
        <v>2.2289692569156321E-5</v>
      </c>
      <c r="N770">
        <f t="shared" ref="N770:N833" si="164">del_dl</f>
        <v>2.3499999999999999E-4</v>
      </c>
      <c r="O770">
        <f t="shared" si="159"/>
        <v>0.33693796243597013</v>
      </c>
      <c r="P770">
        <f t="shared" si="153"/>
        <v>3.0229761803275812</v>
      </c>
      <c r="Q770">
        <f t="shared" si="154"/>
        <v>0.11423251711044202</v>
      </c>
      <c r="R770">
        <f t="shared" si="155"/>
        <v>0.11423251711044198</v>
      </c>
    </row>
    <row r="771" spans="6:18">
      <c r="F771">
        <f t="shared" si="160"/>
        <v>76.899999999999906</v>
      </c>
      <c r="G771">
        <f t="shared" si="161"/>
        <v>321.79873705179284</v>
      </c>
      <c r="H771">
        <f t="shared" si="156"/>
        <v>3.3693796243597012</v>
      </c>
      <c r="I771" s="4">
        <f t="shared" si="162"/>
        <v>9.0999999999999993E-6</v>
      </c>
      <c r="J771" s="5">
        <f t="shared" si="157"/>
        <v>7.2957446808510193E-7</v>
      </c>
      <c r="K771" s="5">
        <f t="shared" si="158"/>
        <v>1.1409004289253198E-3</v>
      </c>
      <c r="L771" s="5">
        <f t="shared" ref="L771:L834" si="165">K771^3*4/3*PI()</f>
        <v>6.220593747681916E-9</v>
      </c>
      <c r="M771" s="6">
        <f t="shared" si="163"/>
        <v>2.2325292369727414E-5</v>
      </c>
      <c r="N771">
        <f t="shared" si="164"/>
        <v>2.3499999999999999E-4</v>
      </c>
      <c r="O771">
        <f t="shared" si="159"/>
        <v>0.33693796243597013</v>
      </c>
      <c r="P771">
        <f t="shared" ref="P771:P834" si="166">R771*O771+(1-R771)*H771</f>
        <v>3.0230363250943824</v>
      </c>
      <c r="Q771">
        <f t="shared" ref="Q771:Q834" si="167">Q770+pl/ps*Dl/N770*((Tc-Tf)/ml-Co)/H770/(1-kpart)*M770*dt/L770-Q770*3/K770*we*dt</f>
        <v>0.11421268333505363</v>
      </c>
      <c r="R771">
        <f t="shared" ref="R771:R834" si="168">esidtGeral(R770,K770,MAX(I770,J770),pl,ps,kpart,H770,(H771-H770)/dt,M770,L770,Dl,N770,Co,dt)</f>
        <v>0.11421268333505359</v>
      </c>
    </row>
    <row r="772" spans="6:18">
      <c r="F772">
        <f t="shared" si="160"/>
        <v>76.999999999999901</v>
      </c>
      <c r="G772">
        <f t="shared" si="161"/>
        <v>321.79873705179284</v>
      </c>
      <c r="H772">
        <f t="shared" si="156"/>
        <v>3.3693796243597012</v>
      </c>
      <c r="I772" s="4">
        <f t="shared" si="162"/>
        <v>9.0999999999999993E-6</v>
      </c>
      <c r="J772" s="5">
        <f t="shared" si="157"/>
        <v>7.2957446808510193E-7</v>
      </c>
      <c r="K772" s="5">
        <f t="shared" si="158"/>
        <v>1.1418104289253198E-3</v>
      </c>
      <c r="L772" s="5">
        <f t="shared" si="165"/>
        <v>6.2354905514574427E-9</v>
      </c>
      <c r="M772" s="6">
        <f t="shared" si="163"/>
        <v>2.2360920576584065E-5</v>
      </c>
      <c r="N772">
        <f t="shared" si="164"/>
        <v>2.3499999999999999E-4</v>
      </c>
      <c r="O772">
        <f t="shared" si="159"/>
        <v>0.33693796243597013</v>
      </c>
      <c r="P772">
        <f t="shared" si="166"/>
        <v>3.023096277971562</v>
      </c>
      <c r="Q772">
        <f t="shared" si="167"/>
        <v>0.11419291283858125</v>
      </c>
      <c r="R772">
        <f t="shared" si="168"/>
        <v>0.11419291283858121</v>
      </c>
    </row>
    <row r="773" spans="6:18">
      <c r="F773">
        <f t="shared" si="160"/>
        <v>77.099999999999895</v>
      </c>
      <c r="G773">
        <f t="shared" si="161"/>
        <v>321.79873705179284</v>
      </c>
      <c r="H773">
        <f t="shared" si="156"/>
        <v>3.3693796243597012</v>
      </c>
      <c r="I773" s="4">
        <f t="shared" si="162"/>
        <v>9.0999999999999993E-6</v>
      </c>
      <c r="J773" s="5">
        <f t="shared" si="157"/>
        <v>7.2957446808510193E-7</v>
      </c>
      <c r="K773" s="5">
        <f t="shared" si="158"/>
        <v>1.1427204289253198E-3</v>
      </c>
      <c r="L773" s="5">
        <f t="shared" si="165"/>
        <v>6.2504111190746146E-9</v>
      </c>
      <c r="M773" s="6">
        <f t="shared" si="163"/>
        <v>2.2396577189726275E-5</v>
      </c>
      <c r="N773">
        <f t="shared" si="164"/>
        <v>2.3499999999999999E-4</v>
      </c>
      <c r="O773">
        <f t="shared" si="159"/>
        <v>0.33693796243597013</v>
      </c>
      <c r="P773">
        <f t="shared" si="166"/>
        <v>3.0231560397237818</v>
      </c>
      <c r="Q773">
        <f t="shared" si="167"/>
        <v>0.11417320536886474</v>
      </c>
      <c r="R773">
        <f t="shared" si="168"/>
        <v>0.1141732053688647</v>
      </c>
    </row>
    <row r="774" spans="6:18">
      <c r="F774">
        <f t="shared" si="160"/>
        <v>77.199999999999889</v>
      </c>
      <c r="G774">
        <f t="shared" si="161"/>
        <v>321.79873705179284</v>
      </c>
      <c r="H774">
        <f t="shared" si="156"/>
        <v>3.3693796243597012</v>
      </c>
      <c r="I774" s="4">
        <f t="shared" si="162"/>
        <v>9.0999999999999993E-6</v>
      </c>
      <c r="J774" s="5">
        <f t="shared" si="157"/>
        <v>7.2957446808510193E-7</v>
      </c>
      <c r="K774" s="5">
        <f t="shared" si="158"/>
        <v>1.1436304289253198E-3</v>
      </c>
      <c r="L774" s="5">
        <f t="shared" si="165"/>
        <v>6.2653554694727392E-9</v>
      </c>
      <c r="M774" s="6">
        <f t="shared" si="163"/>
        <v>2.2432262209154052E-5</v>
      </c>
      <c r="N774">
        <f t="shared" si="164"/>
        <v>2.3499999999999999E-4</v>
      </c>
      <c r="O774">
        <f t="shared" si="159"/>
        <v>0.33693796243597013</v>
      </c>
      <c r="P774">
        <f t="shared" si="166"/>
        <v>3.0232156111120481</v>
      </c>
      <c r="Q774">
        <f t="shared" si="167"/>
        <v>0.11415356067494882</v>
      </c>
      <c r="R774">
        <f t="shared" si="168"/>
        <v>0.11415356067494878</v>
      </c>
    </row>
    <row r="775" spans="6:18">
      <c r="F775">
        <f t="shared" si="160"/>
        <v>77.299999999999883</v>
      </c>
      <c r="G775">
        <f t="shared" si="161"/>
        <v>321.79873705179284</v>
      </c>
      <c r="H775">
        <f t="shared" si="156"/>
        <v>3.3693796243597012</v>
      </c>
      <c r="I775" s="4">
        <f t="shared" si="162"/>
        <v>9.0999999999999993E-6</v>
      </c>
      <c r="J775" s="5">
        <f t="shared" si="157"/>
        <v>7.2957446808510193E-7</v>
      </c>
      <c r="K775" s="5">
        <f t="shared" si="158"/>
        <v>1.1445404289253198E-3</v>
      </c>
      <c r="L775" s="5">
        <f t="shared" si="165"/>
        <v>6.2803236215911176E-9</v>
      </c>
      <c r="M775" s="6">
        <f t="shared" si="163"/>
        <v>2.2467975634867383E-5</v>
      </c>
      <c r="N775">
        <f t="shared" si="164"/>
        <v>2.3499999999999999E-4</v>
      </c>
      <c r="O775">
        <f t="shared" si="159"/>
        <v>0.33693796243597013</v>
      </c>
      <c r="P775">
        <f t="shared" si="166"/>
        <v>3.023274992893735</v>
      </c>
      <c r="Q775">
        <f t="shared" si="167"/>
        <v>0.11413397850707632</v>
      </c>
      <c r="R775">
        <f t="shared" si="168"/>
        <v>0.11413397850707627</v>
      </c>
    </row>
    <row r="776" spans="6:18">
      <c r="F776">
        <f t="shared" si="160"/>
        <v>77.399999999999878</v>
      </c>
      <c r="G776">
        <f t="shared" si="161"/>
        <v>321.79873705179284</v>
      </c>
      <c r="H776">
        <f t="shared" si="156"/>
        <v>3.3693796243597012</v>
      </c>
      <c r="I776" s="4">
        <f t="shared" si="162"/>
        <v>9.0999999999999993E-6</v>
      </c>
      <c r="J776" s="5">
        <f t="shared" si="157"/>
        <v>7.2957446808510193E-7</v>
      </c>
      <c r="K776" s="5">
        <f t="shared" si="158"/>
        <v>1.1454504289253199E-3</v>
      </c>
      <c r="L776" s="5">
        <f t="shared" si="165"/>
        <v>6.2953155943690573E-9</v>
      </c>
      <c r="M776" s="6">
        <f t="shared" si="163"/>
        <v>2.2503717466866277E-5</v>
      </c>
      <c r="N776">
        <f t="shared" si="164"/>
        <v>2.3499999999999999E-4</v>
      </c>
      <c r="O776">
        <f t="shared" si="159"/>
        <v>0.33693796243597013</v>
      </c>
      <c r="P776">
        <f t="shared" si="166"/>
        <v>3.023334185822605</v>
      </c>
      <c r="Q776">
        <f t="shared" si="167"/>
        <v>0.11411445861668153</v>
      </c>
      <c r="R776">
        <f t="shared" si="168"/>
        <v>0.11411445861668147</v>
      </c>
    </row>
    <row r="777" spans="6:18">
      <c r="F777">
        <f t="shared" si="160"/>
        <v>77.499999999999872</v>
      </c>
      <c r="G777">
        <f t="shared" si="161"/>
        <v>321.79873705179284</v>
      </c>
      <c r="H777">
        <f t="shared" si="156"/>
        <v>3.3693796243597012</v>
      </c>
      <c r="I777" s="4">
        <f t="shared" si="162"/>
        <v>9.0999999999999993E-6</v>
      </c>
      <c r="J777" s="5">
        <f t="shared" si="157"/>
        <v>7.2957446808510193E-7</v>
      </c>
      <c r="K777" s="5">
        <f t="shared" si="158"/>
        <v>1.1463604289253199E-3</v>
      </c>
      <c r="L777" s="5">
        <f t="shared" si="165"/>
        <v>6.3103314067458619E-9</v>
      </c>
      <c r="M777" s="6">
        <f t="shared" si="163"/>
        <v>2.2539487705150728E-5</v>
      </c>
      <c r="N777">
        <f t="shared" si="164"/>
        <v>2.3499999999999999E-4</v>
      </c>
      <c r="O777">
        <f t="shared" si="159"/>
        <v>0.33693796243597013</v>
      </c>
      <c r="P777">
        <f t="shared" si="166"/>
        <v>3.0233931906488238</v>
      </c>
      <c r="Q777">
        <f t="shared" si="167"/>
        <v>0.11409500075638358</v>
      </c>
      <c r="R777">
        <f t="shared" si="168"/>
        <v>0.11409500075638353</v>
      </c>
    </row>
    <row r="778" spans="6:18">
      <c r="F778">
        <f t="shared" si="160"/>
        <v>77.599999999999866</v>
      </c>
      <c r="G778">
        <f t="shared" si="161"/>
        <v>321.79873705179284</v>
      </c>
      <c r="H778">
        <f t="shared" si="156"/>
        <v>3.3693796243597012</v>
      </c>
      <c r="I778" s="4">
        <f t="shared" si="162"/>
        <v>9.0999999999999993E-6</v>
      </c>
      <c r="J778" s="5">
        <f t="shared" si="157"/>
        <v>7.2957446808510193E-7</v>
      </c>
      <c r="K778" s="5">
        <f t="shared" si="158"/>
        <v>1.1472704289253199E-3</v>
      </c>
      <c r="L778" s="5">
        <f t="shared" si="165"/>
        <v>6.3253710776608373E-9</v>
      </c>
      <c r="M778" s="6">
        <f t="shared" si="163"/>
        <v>2.257528634972074E-5</v>
      </c>
      <c r="N778">
        <f t="shared" si="164"/>
        <v>2.3499999999999999E-4</v>
      </c>
      <c r="O778">
        <f t="shared" si="159"/>
        <v>0.33693796243597013</v>
      </c>
      <c r="P778">
        <f t="shared" si="166"/>
        <v>3.0234520081189888</v>
      </c>
      <c r="Q778">
        <f t="shared" si="167"/>
        <v>0.11407560467997986</v>
      </c>
      <c r="R778">
        <f t="shared" si="168"/>
        <v>0.11407560467997981</v>
      </c>
    </row>
    <row r="779" spans="6:18">
      <c r="F779">
        <f t="shared" si="160"/>
        <v>77.699999999999861</v>
      </c>
      <c r="G779">
        <f t="shared" si="161"/>
        <v>321.79873705179284</v>
      </c>
      <c r="H779">
        <f t="shared" si="156"/>
        <v>3.3693796243597012</v>
      </c>
      <c r="I779" s="4">
        <f t="shared" si="162"/>
        <v>9.0999999999999993E-6</v>
      </c>
      <c r="J779" s="5">
        <f t="shared" si="157"/>
        <v>7.2957446808510193E-7</v>
      </c>
      <c r="K779" s="5">
        <f t="shared" si="158"/>
        <v>1.1481804289253199E-3</v>
      </c>
      <c r="L779" s="5">
        <f t="shared" si="165"/>
        <v>6.340434626053288E-9</v>
      </c>
      <c r="M779" s="6">
        <f t="shared" si="163"/>
        <v>2.2611113400576311E-5</v>
      </c>
      <c r="N779">
        <f t="shared" si="164"/>
        <v>2.3499999999999999E-4</v>
      </c>
      <c r="O779">
        <f t="shared" si="159"/>
        <v>0.33693796243597013</v>
      </c>
      <c r="P779">
        <f t="shared" si="166"/>
        <v>3.0235106389761404</v>
      </c>
      <c r="Q779">
        <f t="shared" si="167"/>
        <v>0.11405627014243945</v>
      </c>
      <c r="R779">
        <f t="shared" si="168"/>
        <v>0.11405627014243939</v>
      </c>
    </row>
    <row r="780" spans="6:18">
      <c r="F780">
        <f t="shared" si="160"/>
        <v>77.799999999999855</v>
      </c>
      <c r="G780">
        <f t="shared" si="161"/>
        <v>321.79873705179284</v>
      </c>
      <c r="H780">
        <f t="shared" si="156"/>
        <v>3.3693796243597012</v>
      </c>
      <c r="I780" s="4">
        <f t="shared" si="162"/>
        <v>9.0999999999999993E-6</v>
      </c>
      <c r="J780" s="5">
        <f t="shared" si="157"/>
        <v>7.2957446808510193E-7</v>
      </c>
      <c r="K780" s="5">
        <f t="shared" si="158"/>
        <v>1.1490904289253199E-3</v>
      </c>
      <c r="L780" s="5">
        <f t="shared" si="165"/>
        <v>6.3555220708625181E-9</v>
      </c>
      <c r="M780" s="6">
        <f t="shared" si="163"/>
        <v>2.2646968857717442E-5</v>
      </c>
      <c r="N780">
        <f t="shared" si="164"/>
        <v>2.3499999999999999E-4</v>
      </c>
      <c r="O780">
        <f t="shared" si="159"/>
        <v>0.33693796243597013</v>
      </c>
      <c r="P780">
        <f t="shared" si="166"/>
        <v>3.0235690839597869</v>
      </c>
      <c r="Q780">
        <f t="shared" si="167"/>
        <v>0.11403699689989666</v>
      </c>
      <c r="R780">
        <f t="shared" si="168"/>
        <v>0.1140369968998966</v>
      </c>
    </row>
    <row r="781" spans="6:18">
      <c r="F781">
        <f t="shared" si="160"/>
        <v>77.899999999999849</v>
      </c>
      <c r="G781">
        <f t="shared" si="161"/>
        <v>321.79873705179284</v>
      </c>
      <c r="H781">
        <f t="shared" si="156"/>
        <v>3.3693796243597012</v>
      </c>
      <c r="I781" s="4">
        <f t="shared" si="162"/>
        <v>9.0999999999999993E-6</v>
      </c>
      <c r="J781" s="5">
        <f t="shared" si="157"/>
        <v>7.2957446808510193E-7</v>
      </c>
      <c r="K781" s="5">
        <f t="shared" si="158"/>
        <v>1.1500004289253199E-3</v>
      </c>
      <c r="L781" s="5">
        <f t="shared" si="165"/>
        <v>6.3706334310278345E-9</v>
      </c>
      <c r="M781" s="6">
        <f t="shared" si="163"/>
        <v>2.2682852721144137E-5</v>
      </c>
      <c r="N781">
        <f t="shared" si="164"/>
        <v>2.3499999999999999E-4</v>
      </c>
      <c r="O781">
        <f t="shared" si="159"/>
        <v>0.33693796243597013</v>
      </c>
      <c r="P781">
        <f t="shared" si="166"/>
        <v>3.0236273438059249</v>
      </c>
      <c r="Q781">
        <f t="shared" si="167"/>
        <v>0.11401778470964451</v>
      </c>
      <c r="R781">
        <f t="shared" si="168"/>
        <v>0.11401778470964447</v>
      </c>
    </row>
    <row r="782" spans="6:18">
      <c r="F782">
        <f t="shared" si="160"/>
        <v>77.999999999999844</v>
      </c>
      <c r="G782">
        <f t="shared" si="161"/>
        <v>321.79873705179284</v>
      </c>
      <c r="H782">
        <f t="shared" si="156"/>
        <v>3.3693796243597012</v>
      </c>
      <c r="I782" s="4">
        <f t="shared" si="162"/>
        <v>9.0999999999999993E-6</v>
      </c>
      <c r="J782" s="5">
        <f t="shared" si="157"/>
        <v>7.2957446808510193E-7</v>
      </c>
      <c r="K782" s="5">
        <f t="shared" si="158"/>
        <v>1.15091042892532E-3</v>
      </c>
      <c r="L782" s="5">
        <f t="shared" si="165"/>
        <v>6.3857687254885407E-9</v>
      </c>
      <c r="M782" s="6">
        <f t="shared" si="163"/>
        <v>2.2718764990856385E-5</v>
      </c>
      <c r="N782">
        <f t="shared" si="164"/>
        <v>2.3499999999999999E-4</v>
      </c>
      <c r="O782">
        <f t="shared" si="159"/>
        <v>0.33693796243597013</v>
      </c>
      <c r="P782">
        <f t="shared" si="166"/>
        <v>3.0236854192470526</v>
      </c>
      <c r="Q782">
        <f t="shared" si="167"/>
        <v>0.1139986333301284</v>
      </c>
      <c r="R782">
        <f t="shared" si="168"/>
        <v>0.11399863333012836</v>
      </c>
    </row>
    <row r="783" spans="6:18">
      <c r="F783">
        <f t="shared" si="160"/>
        <v>78.099999999999838</v>
      </c>
      <c r="G783">
        <f t="shared" si="161"/>
        <v>321.79873705179284</v>
      </c>
      <c r="H783">
        <f t="shared" si="156"/>
        <v>3.3693796243597012</v>
      </c>
      <c r="I783" s="4">
        <f t="shared" si="162"/>
        <v>9.0999999999999993E-6</v>
      </c>
      <c r="J783" s="5">
        <f t="shared" si="157"/>
        <v>7.2957446808510193E-7</v>
      </c>
      <c r="K783" s="5">
        <f t="shared" si="158"/>
        <v>1.15182042892532E-3</v>
      </c>
      <c r="L783" s="5">
        <f t="shared" si="165"/>
        <v>6.4009279731839427E-9</v>
      </c>
      <c r="M783" s="6">
        <f t="shared" si="163"/>
        <v>2.2754705666854201E-5</v>
      </c>
      <c r="N783">
        <f t="shared" si="164"/>
        <v>2.3499999999999999E-4</v>
      </c>
      <c r="O783">
        <f t="shared" si="159"/>
        <v>0.33693796243597013</v>
      </c>
      <c r="P783">
        <f t="shared" si="166"/>
        <v>3.0237433110121965</v>
      </c>
      <c r="Q783">
        <f t="shared" si="167"/>
        <v>0.11397954252093964</v>
      </c>
      <c r="R783">
        <f t="shared" si="168"/>
        <v>0.1139795425209396</v>
      </c>
    </row>
    <row r="784" spans="6:18">
      <c r="F784">
        <f t="shared" si="160"/>
        <v>78.199999999999832</v>
      </c>
      <c r="G784">
        <f t="shared" si="161"/>
        <v>321.79873705179284</v>
      </c>
      <c r="H784">
        <f t="shared" si="156"/>
        <v>3.3693796243597012</v>
      </c>
      <c r="I784" s="4">
        <f t="shared" si="162"/>
        <v>9.0999999999999993E-6</v>
      </c>
      <c r="J784" s="5">
        <f t="shared" si="157"/>
        <v>7.2957446808510193E-7</v>
      </c>
      <c r="K784" s="5">
        <f t="shared" si="158"/>
        <v>1.15273042892532E-3</v>
      </c>
      <c r="L784" s="5">
        <f t="shared" si="165"/>
        <v>6.4161111930533455E-9</v>
      </c>
      <c r="M784" s="6">
        <f t="shared" si="163"/>
        <v>2.2790674749137576E-5</v>
      </c>
      <c r="N784">
        <f t="shared" si="164"/>
        <v>2.3499999999999999E-4</v>
      </c>
      <c r="O784">
        <f t="shared" si="159"/>
        <v>0.33693796243597013</v>
      </c>
      <c r="P784">
        <f t="shared" si="166"/>
        <v>3.0238010198269256</v>
      </c>
      <c r="Q784">
        <f t="shared" si="167"/>
        <v>0.11396051204280919</v>
      </c>
      <c r="R784">
        <f t="shared" si="168"/>
        <v>0.11396051204280915</v>
      </c>
    </row>
    <row r="785" spans="6:18">
      <c r="F785">
        <f t="shared" si="160"/>
        <v>78.299999999999827</v>
      </c>
      <c r="G785">
        <f t="shared" si="161"/>
        <v>321.79873705179284</v>
      </c>
      <c r="H785">
        <f t="shared" si="156"/>
        <v>3.3693796243597012</v>
      </c>
      <c r="I785" s="4">
        <f t="shared" si="162"/>
        <v>9.0999999999999993E-6</v>
      </c>
      <c r="J785" s="5">
        <f t="shared" si="157"/>
        <v>7.2957446808510193E-7</v>
      </c>
      <c r="K785" s="5">
        <f t="shared" si="158"/>
        <v>1.15364042892532E-3</v>
      </c>
      <c r="L785" s="5">
        <f t="shared" si="165"/>
        <v>6.431318404036052E-9</v>
      </c>
      <c r="M785" s="6">
        <f t="shared" si="163"/>
        <v>2.2826672237706508E-5</v>
      </c>
      <c r="N785">
        <f t="shared" si="164"/>
        <v>2.3499999999999999E-4</v>
      </c>
      <c r="O785">
        <f t="shared" si="159"/>
        <v>0.33693796243597013</v>
      </c>
      <c r="P785">
        <f t="shared" si="166"/>
        <v>3.0238585464133729</v>
      </c>
      <c r="Q785">
        <f t="shared" si="167"/>
        <v>0.1139415416576013</v>
      </c>
      <c r="R785">
        <f t="shared" si="168"/>
        <v>0.11394154165760124</v>
      </c>
    </row>
    <row r="786" spans="6:18">
      <c r="F786">
        <f t="shared" si="160"/>
        <v>78.399999999999821</v>
      </c>
      <c r="G786">
        <f t="shared" si="161"/>
        <v>321.79873705179284</v>
      </c>
      <c r="H786">
        <f t="shared" si="156"/>
        <v>3.3693796243597012</v>
      </c>
      <c r="I786" s="4">
        <f t="shared" si="162"/>
        <v>9.0999999999999993E-6</v>
      </c>
      <c r="J786" s="5">
        <f t="shared" si="157"/>
        <v>7.2957446808510193E-7</v>
      </c>
      <c r="K786" s="5">
        <f t="shared" si="158"/>
        <v>1.15455042892532E-3</v>
      </c>
      <c r="L786" s="5">
        <f t="shared" si="165"/>
        <v>6.4465496250713689E-9</v>
      </c>
      <c r="M786" s="6">
        <f t="shared" si="163"/>
        <v>2.2862698132561E-5</v>
      </c>
      <c r="N786">
        <f t="shared" si="164"/>
        <v>2.3499999999999999E-4</v>
      </c>
      <c r="O786">
        <f t="shared" si="159"/>
        <v>0.33693796243597013</v>
      </c>
      <c r="P786">
        <f t="shared" si="166"/>
        <v>3.0239158914902529</v>
      </c>
      <c r="Q786">
        <f t="shared" si="167"/>
        <v>0.11392263112830728</v>
      </c>
      <c r="R786">
        <f t="shared" si="168"/>
        <v>0.11392263112830722</v>
      </c>
    </row>
    <row r="787" spans="6:18">
      <c r="F787">
        <f t="shared" si="160"/>
        <v>78.499999999999815</v>
      </c>
      <c r="G787">
        <f t="shared" si="161"/>
        <v>321.79873705179284</v>
      </c>
      <c r="H787">
        <f t="shared" ref="H787:H850" si="169">(G787-Tf)/ml</f>
        <v>3.3693796243597012</v>
      </c>
      <c r="I787" s="4">
        <f t="shared" si="162"/>
        <v>9.0999999999999993E-6</v>
      </c>
      <c r="J787" s="5">
        <f t="shared" ref="J787:J850" si="170">Glob(H787,N787,Dl,Co,kpart)</f>
        <v>7.2957446808510193E-7</v>
      </c>
      <c r="K787" s="5">
        <f t="shared" ref="K787:K850" si="171">I786*dt+K786</f>
        <v>1.15546042892532E-3</v>
      </c>
      <c r="L787" s="5">
        <f t="shared" si="165"/>
        <v>6.4618048750986004E-9</v>
      </c>
      <c r="M787" s="6">
        <f t="shared" si="163"/>
        <v>2.2898752433701053E-5</v>
      </c>
      <c r="N787">
        <f t="shared" si="164"/>
        <v>2.3499999999999999E-4</v>
      </c>
      <c r="O787">
        <f t="shared" ref="O787:O850" si="172">O786+(kpart*H786-O786)/L786/R786*(L786*(R787-R786)+R786*MAX(I786,J786)*M786*dt)</f>
        <v>0.33693796243597013</v>
      </c>
      <c r="P787">
        <f t="shared" si="166"/>
        <v>3.0239730557728826</v>
      </c>
      <c r="Q787">
        <f t="shared" si="167"/>
        <v>0.11390378021903928</v>
      </c>
      <c r="R787">
        <f t="shared" si="168"/>
        <v>0.11390378021903923</v>
      </c>
    </row>
    <row r="788" spans="6:18">
      <c r="F788">
        <f t="shared" si="160"/>
        <v>78.59999999999981</v>
      </c>
      <c r="G788">
        <f t="shared" si="161"/>
        <v>321.79873705179284</v>
      </c>
      <c r="H788">
        <f t="shared" si="169"/>
        <v>3.3693796243597012</v>
      </c>
      <c r="I788" s="4">
        <f t="shared" si="162"/>
        <v>9.0999999999999993E-6</v>
      </c>
      <c r="J788" s="5">
        <f t="shared" si="170"/>
        <v>7.2957446808510193E-7</v>
      </c>
      <c r="K788" s="5">
        <f t="shared" si="171"/>
        <v>1.1563704289253201E-3</v>
      </c>
      <c r="L788" s="5">
        <f t="shared" si="165"/>
        <v>6.4770841730570502E-9</v>
      </c>
      <c r="M788" s="6">
        <f t="shared" si="163"/>
        <v>2.2934835141126662E-5</v>
      </c>
      <c r="N788">
        <f t="shared" si="164"/>
        <v>2.3499999999999999E-4</v>
      </c>
      <c r="O788">
        <f t="shared" si="172"/>
        <v>0.33693796243597013</v>
      </c>
      <c r="P788">
        <f t="shared" si="166"/>
        <v>3.024030039973197</v>
      </c>
      <c r="Q788">
        <f t="shared" si="167"/>
        <v>0.11388498869502416</v>
      </c>
      <c r="R788">
        <f t="shared" si="168"/>
        <v>0.11388498869502409</v>
      </c>
    </row>
    <row r="789" spans="6:18">
      <c r="F789">
        <f t="shared" si="160"/>
        <v>78.699999999999804</v>
      </c>
      <c r="G789">
        <f t="shared" si="161"/>
        <v>321.79873705179284</v>
      </c>
      <c r="H789">
        <f t="shared" si="169"/>
        <v>3.3693796243597012</v>
      </c>
      <c r="I789" s="4">
        <f t="shared" si="162"/>
        <v>9.0999999999999993E-6</v>
      </c>
      <c r="J789" s="5">
        <f t="shared" si="170"/>
        <v>7.2957446808510193E-7</v>
      </c>
      <c r="K789" s="5">
        <f t="shared" si="171"/>
        <v>1.1572804289253201E-3</v>
      </c>
      <c r="L789" s="5">
        <f t="shared" si="165"/>
        <v>6.4923875378860274E-9</v>
      </c>
      <c r="M789" s="6">
        <f t="shared" si="163"/>
        <v>2.2970946254837834E-5</v>
      </c>
      <c r="N789">
        <f t="shared" si="164"/>
        <v>2.3499999999999999E-4</v>
      </c>
      <c r="O789">
        <f t="shared" si="172"/>
        <v>0.33693796243597013</v>
      </c>
      <c r="P789">
        <f t="shared" si="166"/>
        <v>3.0240868447997711</v>
      </c>
      <c r="Q789">
        <f t="shared" si="167"/>
        <v>0.11386625632259721</v>
      </c>
      <c r="R789">
        <f t="shared" si="168"/>
        <v>0.11386625632259714</v>
      </c>
    </row>
    <row r="790" spans="6:18">
      <c r="F790">
        <f t="shared" si="160"/>
        <v>78.799999999999798</v>
      </c>
      <c r="G790">
        <f t="shared" si="161"/>
        <v>321.79873705179284</v>
      </c>
      <c r="H790">
        <f t="shared" si="169"/>
        <v>3.3693796243597012</v>
      </c>
      <c r="I790" s="4">
        <f t="shared" si="162"/>
        <v>9.0999999999999993E-6</v>
      </c>
      <c r="J790" s="5">
        <f t="shared" si="170"/>
        <v>7.2957446808510193E-7</v>
      </c>
      <c r="K790" s="5">
        <f t="shared" si="171"/>
        <v>1.1581904289253201E-3</v>
      </c>
      <c r="L790" s="5">
        <f t="shared" si="165"/>
        <v>6.5077149885248331E-9</v>
      </c>
      <c r="M790" s="6">
        <f t="shared" si="163"/>
        <v>2.300708577483457E-5</v>
      </c>
      <c r="N790">
        <f t="shared" si="164"/>
        <v>2.3499999999999999E-4</v>
      </c>
      <c r="O790">
        <f t="shared" si="172"/>
        <v>0.33693796243597013</v>
      </c>
      <c r="P790">
        <f t="shared" si="166"/>
        <v>3.0241434709578363</v>
      </c>
      <c r="Q790">
        <f t="shared" si="167"/>
        <v>0.11384758286919623</v>
      </c>
      <c r="R790">
        <f t="shared" si="168"/>
        <v>0.11384758286919616</v>
      </c>
    </row>
    <row r="791" spans="6:18">
      <c r="F791">
        <f t="shared" si="160"/>
        <v>78.899999999999793</v>
      </c>
      <c r="G791">
        <f t="shared" si="161"/>
        <v>321.79873705179284</v>
      </c>
      <c r="H791">
        <f t="shared" si="169"/>
        <v>3.3693796243597012</v>
      </c>
      <c r="I791" s="4">
        <f t="shared" si="162"/>
        <v>9.0999999999999993E-6</v>
      </c>
      <c r="J791" s="5">
        <f t="shared" si="170"/>
        <v>7.2957446808510193E-7</v>
      </c>
      <c r="K791" s="5">
        <f t="shared" si="171"/>
        <v>1.1591004289253201E-3</v>
      </c>
      <c r="L791" s="5">
        <f t="shared" si="165"/>
        <v>6.5230665439127742E-9</v>
      </c>
      <c r="M791" s="6">
        <f t="shared" si="163"/>
        <v>2.3043253701116863E-5</v>
      </c>
      <c r="N791">
        <f t="shared" si="164"/>
        <v>2.3499999999999999E-4</v>
      </c>
      <c r="O791">
        <f t="shared" si="172"/>
        <v>0.33693796243597013</v>
      </c>
      <c r="P791">
        <f t="shared" si="166"/>
        <v>3.0241999191492992</v>
      </c>
      <c r="Q791">
        <f t="shared" si="167"/>
        <v>0.11382896810335534</v>
      </c>
      <c r="R791">
        <f t="shared" si="168"/>
        <v>0.11382896810335526</v>
      </c>
    </row>
    <row r="792" spans="6:18">
      <c r="F792">
        <f t="shared" si="160"/>
        <v>78.999999999999787</v>
      </c>
      <c r="G792">
        <f t="shared" si="161"/>
        <v>321.79873705179284</v>
      </c>
      <c r="H792">
        <f t="shared" si="169"/>
        <v>3.3693796243597012</v>
      </c>
      <c r="I792" s="4">
        <f t="shared" si="162"/>
        <v>9.0999999999999993E-6</v>
      </c>
      <c r="J792" s="5">
        <f t="shared" si="170"/>
        <v>7.2957446808510193E-7</v>
      </c>
      <c r="K792" s="5">
        <f t="shared" si="171"/>
        <v>1.1600104289253201E-3</v>
      </c>
      <c r="L792" s="5">
        <f t="shared" si="165"/>
        <v>6.538442222989154E-9</v>
      </c>
      <c r="M792" s="6">
        <f t="shared" si="163"/>
        <v>2.3079450033684713E-5</v>
      </c>
      <c r="N792">
        <f t="shared" si="164"/>
        <v>2.3499999999999999E-4</v>
      </c>
      <c r="O792">
        <f t="shared" si="172"/>
        <v>0.33693796243597013</v>
      </c>
      <c r="P792">
        <f t="shared" si="166"/>
        <v>3.0242561900727605</v>
      </c>
      <c r="Q792">
        <f t="shared" si="167"/>
        <v>0.11381041179469897</v>
      </c>
      <c r="R792">
        <f t="shared" si="168"/>
        <v>0.11381041179469889</v>
      </c>
    </row>
    <row r="793" spans="6:18">
      <c r="F793">
        <f t="shared" si="160"/>
        <v>79.099999999999781</v>
      </c>
      <c r="G793">
        <f t="shared" si="161"/>
        <v>321.79873705179284</v>
      </c>
      <c r="H793">
        <f t="shared" si="169"/>
        <v>3.3693796243597012</v>
      </c>
      <c r="I793" s="4">
        <f t="shared" si="162"/>
        <v>9.0999999999999993E-6</v>
      </c>
      <c r="J793" s="5">
        <f t="shared" si="170"/>
        <v>7.2957446808510193E-7</v>
      </c>
      <c r="K793" s="5">
        <f t="shared" si="171"/>
        <v>1.1609204289253201E-3</v>
      </c>
      <c r="L793" s="5">
        <f t="shared" si="165"/>
        <v>6.5538420446932786E-9</v>
      </c>
      <c r="M793" s="6">
        <f t="shared" si="163"/>
        <v>2.3115674772538129E-5</v>
      </c>
      <c r="N793">
        <f t="shared" si="164"/>
        <v>2.3499999999999999E-4</v>
      </c>
      <c r="O793">
        <f t="shared" si="172"/>
        <v>0.33693796243597013</v>
      </c>
      <c r="P793">
        <f t="shared" si="166"/>
        <v>3.0243122844235319</v>
      </c>
      <c r="Q793">
        <f t="shared" si="167"/>
        <v>0.11379191371393592</v>
      </c>
      <c r="R793">
        <f t="shared" si="168"/>
        <v>0.11379191371393585</v>
      </c>
    </row>
    <row r="794" spans="6:18">
      <c r="F794">
        <f t="shared" si="160"/>
        <v>79.199999999999775</v>
      </c>
      <c r="G794">
        <f t="shared" si="161"/>
        <v>321.79873705179284</v>
      </c>
      <c r="H794">
        <f t="shared" si="169"/>
        <v>3.3693796243597012</v>
      </c>
      <c r="I794" s="4">
        <f t="shared" si="162"/>
        <v>9.0999999999999993E-6</v>
      </c>
      <c r="J794" s="5">
        <f t="shared" si="170"/>
        <v>7.2957446808510193E-7</v>
      </c>
      <c r="K794" s="5">
        <f t="shared" si="171"/>
        <v>1.1618304289253202E-3</v>
      </c>
      <c r="L794" s="5">
        <f t="shared" si="165"/>
        <v>6.5692660279644548E-9</v>
      </c>
      <c r="M794" s="6">
        <f t="shared" si="163"/>
        <v>2.3151927917677106E-5</v>
      </c>
      <c r="N794">
        <f t="shared" si="164"/>
        <v>2.3499999999999999E-4</v>
      </c>
      <c r="O794">
        <f t="shared" si="172"/>
        <v>0.33693796243597013</v>
      </c>
      <c r="P794">
        <f t="shared" si="166"/>
        <v>3.024368202893656</v>
      </c>
      <c r="Q794">
        <f t="shared" si="167"/>
        <v>0.11377347363285338</v>
      </c>
      <c r="R794">
        <f t="shared" si="168"/>
        <v>0.11377347363285331</v>
      </c>
    </row>
    <row r="795" spans="6:18">
      <c r="F795">
        <f t="shared" si="160"/>
        <v>79.29999999999977</v>
      </c>
      <c r="G795">
        <f t="shared" si="161"/>
        <v>321.79873705179284</v>
      </c>
      <c r="H795">
        <f t="shared" si="169"/>
        <v>3.3693796243597012</v>
      </c>
      <c r="I795" s="4">
        <f t="shared" si="162"/>
        <v>9.0999999999999993E-6</v>
      </c>
      <c r="J795" s="5">
        <f t="shared" si="170"/>
        <v>7.2957446808510193E-7</v>
      </c>
      <c r="K795" s="5">
        <f t="shared" si="171"/>
        <v>1.1627404289253202E-3</v>
      </c>
      <c r="L795" s="5">
        <f t="shared" si="165"/>
        <v>6.5847141917419819E-9</v>
      </c>
      <c r="M795" s="6">
        <f t="shared" si="163"/>
        <v>2.3188209469101636E-5</v>
      </c>
      <c r="N795">
        <f t="shared" si="164"/>
        <v>2.3499999999999999E-4</v>
      </c>
      <c r="O795">
        <f t="shared" si="172"/>
        <v>0.33693796243597013</v>
      </c>
      <c r="P795">
        <f t="shared" si="166"/>
        <v>3.0244239461719218</v>
      </c>
      <c r="Q795">
        <f t="shared" si="167"/>
        <v>0.11375509132431103</v>
      </c>
      <c r="R795">
        <f t="shared" si="168"/>
        <v>0.11375509132431096</v>
      </c>
    </row>
    <row r="796" spans="6:18">
      <c r="F796">
        <f t="shared" ref="F796:F855" si="173">F795+dt</f>
        <v>79.399999999999764</v>
      </c>
      <c r="G796">
        <f t="shared" si="161"/>
        <v>321.79873705179284</v>
      </c>
      <c r="H796">
        <f t="shared" si="169"/>
        <v>3.3693796243597012</v>
      </c>
      <c r="I796" s="4">
        <f t="shared" si="162"/>
        <v>9.0999999999999993E-6</v>
      </c>
      <c r="J796" s="5">
        <f t="shared" si="170"/>
        <v>7.2957446808510193E-7</v>
      </c>
      <c r="K796" s="5">
        <f t="shared" si="171"/>
        <v>1.1636504289253202E-3</v>
      </c>
      <c r="L796" s="5">
        <f t="shared" si="165"/>
        <v>6.6001865549651709E-9</v>
      </c>
      <c r="M796" s="6">
        <f t="shared" si="163"/>
        <v>2.322451942681173E-5</v>
      </c>
      <c r="N796">
        <f t="shared" si="164"/>
        <v>2.3499999999999999E-4</v>
      </c>
      <c r="O796">
        <f t="shared" si="172"/>
        <v>0.33693796243597013</v>
      </c>
      <c r="P796">
        <f t="shared" si="166"/>
        <v>3.0244795149438852</v>
      </c>
      <c r="Q796">
        <f t="shared" si="167"/>
        <v>0.11373676656223512</v>
      </c>
      <c r="R796">
        <f t="shared" si="168"/>
        <v>0.11373676656223507</v>
      </c>
    </row>
    <row r="797" spans="6:18">
      <c r="F797">
        <f t="shared" si="173"/>
        <v>79.499999999999758</v>
      </c>
      <c r="G797">
        <f t="shared" si="161"/>
        <v>321.79873705179284</v>
      </c>
      <c r="H797">
        <f t="shared" si="169"/>
        <v>3.3693796243597012</v>
      </c>
      <c r="I797" s="4">
        <f t="shared" si="162"/>
        <v>9.0999999999999993E-6</v>
      </c>
      <c r="J797" s="5">
        <f t="shared" si="170"/>
        <v>7.2957446808510193E-7</v>
      </c>
      <c r="K797" s="5">
        <f t="shared" si="171"/>
        <v>1.1645604289253202E-3</v>
      </c>
      <c r="L797" s="5">
        <f t="shared" si="165"/>
        <v>6.6156831365733236E-9</v>
      </c>
      <c r="M797" s="6">
        <f t="shared" si="163"/>
        <v>2.3260857790807387E-5</v>
      </c>
      <c r="N797">
        <f t="shared" si="164"/>
        <v>2.3499999999999999E-4</v>
      </c>
      <c r="O797">
        <f t="shared" si="172"/>
        <v>0.33693796243597013</v>
      </c>
      <c r="P797">
        <f t="shared" si="166"/>
        <v>3.0245349098918859</v>
      </c>
      <c r="Q797">
        <f t="shared" si="167"/>
        <v>0.11371849912161273</v>
      </c>
      <c r="R797">
        <f t="shared" si="168"/>
        <v>0.11371849912161268</v>
      </c>
    </row>
    <row r="798" spans="6:18">
      <c r="F798">
        <f t="shared" si="173"/>
        <v>79.599999999999753</v>
      </c>
      <c r="G798">
        <f t="shared" si="161"/>
        <v>321.79873705179284</v>
      </c>
      <c r="H798">
        <f t="shared" si="169"/>
        <v>3.3693796243597012</v>
      </c>
      <c r="I798" s="4">
        <f t="shared" si="162"/>
        <v>9.0999999999999993E-6</v>
      </c>
      <c r="J798" s="5">
        <f t="shared" si="170"/>
        <v>7.2957446808510193E-7</v>
      </c>
      <c r="K798" s="5">
        <f t="shared" si="171"/>
        <v>1.1654704289253202E-3</v>
      </c>
      <c r="L798" s="5">
        <f t="shared" si="165"/>
        <v>6.6312039555057452E-9</v>
      </c>
      <c r="M798" s="6">
        <f t="shared" si="163"/>
        <v>2.3297224561088597E-5</v>
      </c>
      <c r="N798">
        <f t="shared" si="164"/>
        <v>2.3499999999999999E-4</v>
      </c>
      <c r="O798">
        <f t="shared" si="172"/>
        <v>0.33693796243597013</v>
      </c>
      <c r="P798">
        <f t="shared" si="166"/>
        <v>3.0245901316950614</v>
      </c>
      <c r="Q798">
        <f t="shared" si="167"/>
        <v>0.11370028877848586</v>
      </c>
      <c r="R798">
        <f t="shared" si="168"/>
        <v>0.1137002887784858</v>
      </c>
    </row>
    <row r="799" spans="6:18">
      <c r="F799">
        <f t="shared" si="173"/>
        <v>79.699999999999747</v>
      </c>
      <c r="G799">
        <f t="shared" si="161"/>
        <v>321.79873705179284</v>
      </c>
      <c r="H799">
        <f t="shared" si="169"/>
        <v>3.3693796243597012</v>
      </c>
      <c r="I799" s="4">
        <f t="shared" si="162"/>
        <v>9.0999999999999993E-6</v>
      </c>
      <c r="J799" s="5">
        <f t="shared" si="170"/>
        <v>7.2957446808510193E-7</v>
      </c>
      <c r="K799" s="5">
        <f t="shared" si="171"/>
        <v>1.1663804289253202E-3</v>
      </c>
      <c r="L799" s="5">
        <f t="shared" si="165"/>
        <v>6.64674903070174E-9</v>
      </c>
      <c r="M799" s="6">
        <f t="shared" si="163"/>
        <v>2.3333619737655368E-5</v>
      </c>
      <c r="N799">
        <f t="shared" si="164"/>
        <v>2.3499999999999999E-4</v>
      </c>
      <c r="O799">
        <f t="shared" si="172"/>
        <v>0.33693796243597013</v>
      </c>
      <c r="P799">
        <f t="shared" si="166"/>
        <v>3.0246451810293715</v>
      </c>
      <c r="Q799">
        <f t="shared" si="167"/>
        <v>0.1136821353099457</v>
      </c>
      <c r="R799">
        <f t="shared" si="168"/>
        <v>0.11368213530994564</v>
      </c>
    </row>
    <row r="800" spans="6:18">
      <c r="F800">
        <f t="shared" si="173"/>
        <v>79.799999999999741</v>
      </c>
      <c r="G800">
        <f t="shared" si="161"/>
        <v>321.79873705179284</v>
      </c>
      <c r="H800">
        <f t="shared" si="169"/>
        <v>3.3693796243597012</v>
      </c>
      <c r="I800" s="4">
        <f t="shared" si="162"/>
        <v>9.0999999999999993E-6</v>
      </c>
      <c r="J800" s="5">
        <f t="shared" si="170"/>
        <v>7.2957446808510193E-7</v>
      </c>
      <c r="K800" s="5">
        <f t="shared" si="171"/>
        <v>1.1672904289253203E-3</v>
      </c>
      <c r="L800" s="5">
        <f t="shared" si="165"/>
        <v>6.6623183811006155E-9</v>
      </c>
      <c r="M800" s="6">
        <f t="shared" si="163"/>
        <v>2.3370043320507702E-5</v>
      </c>
      <c r="N800">
        <f t="shared" si="164"/>
        <v>2.3499999999999999E-4</v>
      </c>
      <c r="O800">
        <f t="shared" si="172"/>
        <v>0.33693796243597013</v>
      </c>
      <c r="P800">
        <f t="shared" si="166"/>
        <v>3.0247000585676083</v>
      </c>
      <c r="Q800">
        <f t="shared" si="167"/>
        <v>0.11366403849412694</v>
      </c>
      <c r="R800">
        <f t="shared" si="168"/>
        <v>0.11366403849412689</v>
      </c>
    </row>
    <row r="801" spans="6:18">
      <c r="F801">
        <f t="shared" si="173"/>
        <v>79.899999999999736</v>
      </c>
      <c r="G801">
        <f t="shared" si="161"/>
        <v>321.79873705179284</v>
      </c>
      <c r="H801">
        <f t="shared" si="169"/>
        <v>3.3693796243597012</v>
      </c>
      <c r="I801" s="4">
        <f t="shared" si="162"/>
        <v>9.0999999999999993E-6</v>
      </c>
      <c r="J801" s="5">
        <f t="shared" si="170"/>
        <v>7.2957446808510193E-7</v>
      </c>
      <c r="K801" s="5">
        <f t="shared" si="171"/>
        <v>1.1682004289253203E-3</v>
      </c>
      <c r="L801" s="5">
        <f t="shared" si="165"/>
        <v>6.6779120256416746E-9</v>
      </c>
      <c r="M801" s="6">
        <f t="shared" si="163"/>
        <v>2.3406495309645596E-5</v>
      </c>
      <c r="N801">
        <f t="shared" si="164"/>
        <v>2.3499999999999999E-4</v>
      </c>
      <c r="O801">
        <f t="shared" si="172"/>
        <v>0.33693796243597013</v>
      </c>
      <c r="P801">
        <f t="shared" si="166"/>
        <v>3.0247547649794186</v>
      </c>
      <c r="Q801">
        <f t="shared" si="167"/>
        <v>0.11364599811020204</v>
      </c>
      <c r="R801">
        <f t="shared" si="168"/>
        <v>0.11364599811020198</v>
      </c>
    </row>
    <row r="802" spans="6:18">
      <c r="F802">
        <f t="shared" si="173"/>
        <v>79.99999999999973</v>
      </c>
      <c r="G802">
        <f t="shared" si="161"/>
        <v>321.79873705179284</v>
      </c>
      <c r="H802">
        <f t="shared" si="169"/>
        <v>3.3693796243597012</v>
      </c>
      <c r="I802" s="4">
        <f t="shared" si="162"/>
        <v>9.0999999999999993E-6</v>
      </c>
      <c r="J802" s="5">
        <f t="shared" si="170"/>
        <v>7.2957446808510193E-7</v>
      </c>
      <c r="K802" s="5">
        <f t="shared" si="171"/>
        <v>1.1691104289253203E-3</v>
      </c>
      <c r="L802" s="5">
        <f t="shared" si="165"/>
        <v>6.6935299832642223E-9</v>
      </c>
      <c r="M802" s="6">
        <f t="shared" si="163"/>
        <v>2.3442975705069047E-5</v>
      </c>
      <c r="N802">
        <f t="shared" si="164"/>
        <v>2.3499999999999999E-4</v>
      </c>
      <c r="O802">
        <f t="shared" si="172"/>
        <v>0.33693796243597013</v>
      </c>
      <c r="P802">
        <f t="shared" si="166"/>
        <v>3.0248093009313206</v>
      </c>
      <c r="Q802">
        <f t="shared" si="167"/>
        <v>0.11362801393837556</v>
      </c>
      <c r="R802">
        <f t="shared" si="168"/>
        <v>0.1136280139383755</v>
      </c>
    </row>
    <row r="803" spans="6:18">
      <c r="F803">
        <f t="shared" si="173"/>
        <v>80.099999999999724</v>
      </c>
      <c r="G803">
        <f t="shared" si="161"/>
        <v>321.79873705179284</v>
      </c>
      <c r="H803">
        <f t="shared" si="169"/>
        <v>3.3693796243597012</v>
      </c>
      <c r="I803" s="4">
        <f t="shared" si="162"/>
        <v>9.0999999999999993E-6</v>
      </c>
      <c r="J803" s="5">
        <f t="shared" si="170"/>
        <v>7.2957446808510193E-7</v>
      </c>
      <c r="K803" s="5">
        <f t="shared" si="171"/>
        <v>1.1700204289253203E-3</v>
      </c>
      <c r="L803" s="5">
        <f t="shared" si="165"/>
        <v>6.7091722729075637E-9</v>
      </c>
      <c r="M803" s="6">
        <f t="shared" si="163"/>
        <v>2.3479484506778058E-5</v>
      </c>
      <c r="N803">
        <f t="shared" si="164"/>
        <v>2.3499999999999999E-4</v>
      </c>
      <c r="O803">
        <f t="shared" si="172"/>
        <v>0.33693796243597013</v>
      </c>
      <c r="P803">
        <f t="shared" si="166"/>
        <v>3.0248636670867173</v>
      </c>
      <c r="Q803">
        <f t="shared" si="167"/>
        <v>0.11361008575987856</v>
      </c>
      <c r="R803">
        <f t="shared" si="168"/>
        <v>0.11361008575987851</v>
      </c>
    </row>
    <row r="804" spans="6:18">
      <c r="F804">
        <f t="shared" si="173"/>
        <v>80.199999999999719</v>
      </c>
      <c r="G804">
        <f t="shared" si="161"/>
        <v>321.79873705179284</v>
      </c>
      <c r="H804">
        <f t="shared" si="169"/>
        <v>3.3693796243597012</v>
      </c>
      <c r="I804" s="4">
        <f t="shared" si="162"/>
        <v>9.0999999999999993E-6</v>
      </c>
      <c r="J804" s="5">
        <f t="shared" si="170"/>
        <v>7.2957446808510193E-7</v>
      </c>
      <c r="K804" s="5">
        <f t="shared" si="171"/>
        <v>1.1709304289253203E-3</v>
      </c>
      <c r="L804" s="5">
        <f t="shared" si="165"/>
        <v>6.7248389135110041E-9</v>
      </c>
      <c r="M804" s="6">
        <f t="shared" si="163"/>
        <v>2.3516021714772629E-5</v>
      </c>
      <c r="N804">
        <f t="shared" si="164"/>
        <v>2.3499999999999999E-4</v>
      </c>
      <c r="O804">
        <f t="shared" si="172"/>
        <v>0.33693796243597013</v>
      </c>
      <c r="P804">
        <f t="shared" si="166"/>
        <v>3.0249178641059178</v>
      </c>
      <c r="Q804">
        <f t="shared" si="167"/>
        <v>0.11359221335696301</v>
      </c>
      <c r="R804">
        <f t="shared" si="168"/>
        <v>0.11359221335696296</v>
      </c>
    </row>
    <row r="805" spans="6:18">
      <c r="F805">
        <f t="shared" si="173"/>
        <v>80.299999999999713</v>
      </c>
      <c r="G805">
        <f t="shared" si="161"/>
        <v>321.79873705179284</v>
      </c>
      <c r="H805">
        <f t="shared" si="169"/>
        <v>3.3693796243597012</v>
      </c>
      <c r="I805" s="4">
        <f t="shared" si="162"/>
        <v>9.0999999999999993E-6</v>
      </c>
      <c r="J805" s="5">
        <f t="shared" si="170"/>
        <v>7.2957446808510193E-7</v>
      </c>
      <c r="K805" s="5">
        <f t="shared" si="171"/>
        <v>1.1718404289253203E-3</v>
      </c>
      <c r="L805" s="5">
        <f t="shared" si="165"/>
        <v>6.7405299240138502E-9</v>
      </c>
      <c r="M805" s="6">
        <f t="shared" si="163"/>
        <v>2.3552587329052771E-5</v>
      </c>
      <c r="N805">
        <f t="shared" si="164"/>
        <v>2.3499999999999999E-4</v>
      </c>
      <c r="O805">
        <f t="shared" si="172"/>
        <v>0.33693796243597013</v>
      </c>
      <c r="P805">
        <f t="shared" si="166"/>
        <v>3.0249718926461497</v>
      </c>
      <c r="Q805">
        <f t="shared" si="167"/>
        <v>0.11357439651289623</v>
      </c>
      <c r="R805">
        <f t="shared" si="168"/>
        <v>0.11357439651289616</v>
      </c>
    </row>
    <row r="806" spans="6:18">
      <c r="F806">
        <f t="shared" si="173"/>
        <v>80.399999999999707</v>
      </c>
      <c r="G806">
        <f t="shared" si="161"/>
        <v>321.79873705179284</v>
      </c>
      <c r="H806">
        <f t="shared" si="169"/>
        <v>3.3693796243597012</v>
      </c>
      <c r="I806" s="4">
        <f t="shared" si="162"/>
        <v>9.0999999999999993E-6</v>
      </c>
      <c r="J806" s="5">
        <f t="shared" si="170"/>
        <v>7.2957446808510193E-7</v>
      </c>
      <c r="K806" s="5">
        <f t="shared" si="171"/>
        <v>1.1727504289253204E-3</v>
      </c>
      <c r="L806" s="5">
        <f t="shared" si="165"/>
        <v>6.7562453233554039E-9</v>
      </c>
      <c r="M806" s="6">
        <f t="shared" si="163"/>
        <v>2.3589181349618462E-5</v>
      </c>
      <c r="N806">
        <f t="shared" si="164"/>
        <v>2.3499999999999999E-4</v>
      </c>
      <c r="O806">
        <f t="shared" si="172"/>
        <v>0.33693796243597013</v>
      </c>
      <c r="P806">
        <f t="shared" si="166"/>
        <v>3.025025753361581</v>
      </c>
      <c r="Q806">
        <f t="shared" si="167"/>
        <v>0.11355663501195534</v>
      </c>
      <c r="R806">
        <f t="shared" si="168"/>
        <v>0.11355663501195529</v>
      </c>
    </row>
    <row r="807" spans="6:18">
      <c r="F807">
        <f t="shared" si="173"/>
        <v>80.499999999999702</v>
      </c>
      <c r="G807">
        <f t="shared" si="161"/>
        <v>321.79873705179284</v>
      </c>
      <c r="H807">
        <f t="shared" si="169"/>
        <v>3.3693796243597012</v>
      </c>
      <c r="I807" s="4">
        <f t="shared" si="162"/>
        <v>9.0999999999999993E-6</v>
      </c>
      <c r="J807" s="5">
        <f t="shared" si="170"/>
        <v>7.2957446808510193E-7</v>
      </c>
      <c r="K807" s="5">
        <f t="shared" si="171"/>
        <v>1.1736604289253204E-3</v>
      </c>
      <c r="L807" s="5">
        <f t="shared" si="165"/>
        <v>6.771985130474972E-9</v>
      </c>
      <c r="M807" s="6">
        <f t="shared" si="163"/>
        <v>2.3625803776469721E-5</v>
      </c>
      <c r="N807">
        <f t="shared" si="164"/>
        <v>2.3499999999999999E-4</v>
      </c>
      <c r="O807">
        <f t="shared" si="172"/>
        <v>0.33693796243597013</v>
      </c>
      <c r="P807">
        <f t="shared" si="166"/>
        <v>3.0250794469033329</v>
      </c>
      <c r="Q807">
        <f t="shared" si="167"/>
        <v>0.11353892863942187</v>
      </c>
      <c r="R807">
        <f t="shared" si="168"/>
        <v>0.1135389286394218</v>
      </c>
    </row>
    <row r="808" spans="6:18">
      <c r="F808">
        <f t="shared" si="173"/>
        <v>80.599999999999696</v>
      </c>
      <c r="G808">
        <f t="shared" si="161"/>
        <v>321.79873705179284</v>
      </c>
      <c r="H808">
        <f t="shared" si="169"/>
        <v>3.3693796243597012</v>
      </c>
      <c r="I808" s="4">
        <f t="shared" si="162"/>
        <v>9.0999999999999993E-6</v>
      </c>
      <c r="J808" s="5">
        <f t="shared" si="170"/>
        <v>7.2957446808510193E-7</v>
      </c>
      <c r="K808" s="5">
        <f t="shared" si="171"/>
        <v>1.1745704289253204E-3</v>
      </c>
      <c r="L808" s="5">
        <f t="shared" si="165"/>
        <v>6.7877493643118563E-9</v>
      </c>
      <c r="M808" s="6">
        <f t="shared" si="163"/>
        <v>2.3662454609606529E-5</v>
      </c>
      <c r="N808">
        <f t="shared" si="164"/>
        <v>2.3499999999999999E-4</v>
      </c>
      <c r="O808">
        <f t="shared" si="172"/>
        <v>0.33693796243597013</v>
      </c>
      <c r="P808">
        <f t="shared" si="166"/>
        <v>3.0251329739194981</v>
      </c>
      <c r="Q808">
        <f t="shared" si="167"/>
        <v>0.11352127718157619</v>
      </c>
      <c r="R808">
        <f t="shared" si="168"/>
        <v>0.11352127718157612</v>
      </c>
    </row>
    <row r="809" spans="6:18">
      <c r="F809">
        <f t="shared" si="173"/>
        <v>80.69999999999969</v>
      </c>
      <c r="G809">
        <f t="shared" si="161"/>
        <v>321.79873705179284</v>
      </c>
      <c r="H809">
        <f t="shared" si="169"/>
        <v>3.3693796243597012</v>
      </c>
      <c r="I809" s="4">
        <f t="shared" si="162"/>
        <v>9.0999999999999993E-6</v>
      </c>
      <c r="J809" s="5">
        <f t="shared" si="170"/>
        <v>7.2957446808510193E-7</v>
      </c>
      <c r="K809" s="5">
        <f t="shared" si="171"/>
        <v>1.1754804289253204E-3</v>
      </c>
      <c r="L809" s="5">
        <f t="shared" si="165"/>
        <v>6.8035380438053669E-9</v>
      </c>
      <c r="M809" s="6">
        <f t="shared" si="163"/>
        <v>2.3699133849028904E-5</v>
      </c>
      <c r="N809">
        <f t="shared" si="164"/>
        <v>2.3499999999999999E-4</v>
      </c>
      <c r="O809">
        <f t="shared" si="172"/>
        <v>0.33693796243597013</v>
      </c>
      <c r="P809">
        <f t="shared" si="166"/>
        <v>3.0251863350551553</v>
      </c>
      <c r="Q809">
        <f t="shared" si="167"/>
        <v>0.11350368042569214</v>
      </c>
      <c r="R809">
        <f t="shared" si="168"/>
        <v>0.11350368042569207</v>
      </c>
    </row>
    <row r="810" spans="6:18">
      <c r="F810">
        <f t="shared" si="173"/>
        <v>80.799999999999685</v>
      </c>
      <c r="G810">
        <f t="shared" si="161"/>
        <v>321.79873705179284</v>
      </c>
      <c r="H810">
        <f t="shared" si="169"/>
        <v>3.3693796243597012</v>
      </c>
      <c r="I810" s="4">
        <f t="shared" si="162"/>
        <v>9.0999999999999993E-6</v>
      </c>
      <c r="J810" s="5">
        <f t="shared" si="170"/>
        <v>7.2957446808510193E-7</v>
      </c>
      <c r="K810" s="5">
        <f t="shared" si="171"/>
        <v>1.1763904289253204E-3</v>
      </c>
      <c r="L810" s="5">
        <f t="shared" si="165"/>
        <v>6.819351187894804E-9</v>
      </c>
      <c r="M810" s="6">
        <f t="shared" si="163"/>
        <v>2.3735841494736836E-5</v>
      </c>
      <c r="N810">
        <f t="shared" si="164"/>
        <v>2.3499999999999999E-4</v>
      </c>
      <c r="O810">
        <f t="shared" si="172"/>
        <v>0.33693796243597013</v>
      </c>
      <c r="P810">
        <f t="shared" si="166"/>
        <v>3.0252395309523887</v>
      </c>
      <c r="Q810">
        <f t="shared" si="167"/>
        <v>0.11348613816003171</v>
      </c>
      <c r="R810">
        <f t="shared" si="168"/>
        <v>0.11348613816003164</v>
      </c>
    </row>
    <row r="811" spans="6:18">
      <c r="F811">
        <f t="shared" si="173"/>
        <v>80.899999999999679</v>
      </c>
      <c r="G811">
        <f t="shared" si="161"/>
        <v>321.79873705179284</v>
      </c>
      <c r="H811">
        <f t="shared" si="169"/>
        <v>3.3693796243597012</v>
      </c>
      <c r="I811" s="4">
        <f t="shared" si="162"/>
        <v>9.0999999999999993E-6</v>
      </c>
      <c r="J811" s="5">
        <f t="shared" si="170"/>
        <v>7.2957446808510193E-7</v>
      </c>
      <c r="K811" s="5">
        <f t="shared" si="171"/>
        <v>1.1773004289253204E-3</v>
      </c>
      <c r="L811" s="5">
        <f t="shared" si="165"/>
        <v>6.8351888155194761E-9</v>
      </c>
      <c r="M811" s="6">
        <f t="shared" si="163"/>
        <v>2.3772577546730328E-5</v>
      </c>
      <c r="N811">
        <f t="shared" si="164"/>
        <v>2.3499999999999999E-4</v>
      </c>
      <c r="O811">
        <f t="shared" si="172"/>
        <v>0.33693796243597013</v>
      </c>
      <c r="P811">
        <f t="shared" si="166"/>
        <v>3.0252925622503009</v>
      </c>
      <c r="Q811">
        <f t="shared" si="167"/>
        <v>0.11346865017383959</v>
      </c>
      <c r="R811">
        <f t="shared" si="168"/>
        <v>0.11346865017383952</v>
      </c>
    </row>
    <row r="812" spans="6:18">
      <c r="F812">
        <f t="shared" si="173"/>
        <v>80.999999999999673</v>
      </c>
      <c r="G812">
        <f t="shared" si="161"/>
        <v>321.79873705179284</v>
      </c>
      <c r="H812">
        <f t="shared" si="169"/>
        <v>3.3693796243597012</v>
      </c>
      <c r="I812" s="4">
        <f t="shared" si="162"/>
        <v>9.0999999999999993E-6</v>
      </c>
      <c r="J812" s="5">
        <f t="shared" si="170"/>
        <v>7.2957446808510193E-7</v>
      </c>
      <c r="K812" s="5">
        <f t="shared" si="171"/>
        <v>1.1782104289253205E-3</v>
      </c>
      <c r="L812" s="5">
        <f t="shared" si="165"/>
        <v>6.851050945618685E-9</v>
      </c>
      <c r="M812" s="6">
        <f t="shared" si="163"/>
        <v>2.3809342005009381E-5</v>
      </c>
      <c r="N812">
        <f t="shared" si="164"/>
        <v>2.3499999999999999E-4</v>
      </c>
      <c r="O812">
        <f t="shared" si="172"/>
        <v>0.33693796243597013</v>
      </c>
      <c r="P812">
        <f t="shared" si="166"/>
        <v>3.0253454295850313</v>
      </c>
      <c r="Q812">
        <f t="shared" si="167"/>
        <v>0.11345121625733789</v>
      </c>
      <c r="R812">
        <f t="shared" si="168"/>
        <v>0.11345121625733783</v>
      </c>
    </row>
    <row r="813" spans="6:18">
      <c r="F813">
        <f t="shared" si="173"/>
        <v>81.099999999999667</v>
      </c>
      <c r="G813">
        <f t="shared" si="161"/>
        <v>321.79873705179284</v>
      </c>
      <c r="H813">
        <f t="shared" si="169"/>
        <v>3.3693796243597012</v>
      </c>
      <c r="I813" s="4">
        <f t="shared" si="162"/>
        <v>9.0999999999999993E-6</v>
      </c>
      <c r="J813" s="5">
        <f t="shared" si="170"/>
        <v>7.2957446808510193E-7</v>
      </c>
      <c r="K813" s="5">
        <f t="shared" si="171"/>
        <v>1.1791204289253205E-3</v>
      </c>
      <c r="L813" s="5">
        <f t="shared" si="165"/>
        <v>6.8669375971317392E-9</v>
      </c>
      <c r="M813" s="6">
        <f t="shared" si="163"/>
        <v>2.3846134869574E-5</v>
      </c>
      <c r="N813">
        <f t="shared" si="164"/>
        <v>2.3499999999999999E-4</v>
      </c>
      <c r="O813">
        <f t="shared" si="172"/>
        <v>0.33693796243597013</v>
      </c>
      <c r="P813">
        <f t="shared" si="166"/>
        <v>3.0253981335897704</v>
      </c>
      <c r="Q813">
        <f t="shared" si="167"/>
        <v>0.1134338362017209</v>
      </c>
      <c r="R813">
        <f t="shared" si="168"/>
        <v>0.11343383620172083</v>
      </c>
    </row>
    <row r="814" spans="6:18">
      <c r="F814">
        <f t="shared" si="173"/>
        <v>81.199999999999662</v>
      </c>
      <c r="G814">
        <f t="shared" si="161"/>
        <v>321.79873705179284</v>
      </c>
      <c r="H814">
        <f t="shared" si="169"/>
        <v>3.3693796243597012</v>
      </c>
      <c r="I814" s="4">
        <f t="shared" si="162"/>
        <v>9.0999999999999993E-6</v>
      </c>
      <c r="J814" s="5">
        <f t="shared" si="170"/>
        <v>7.2957446808510193E-7</v>
      </c>
      <c r="K814" s="5">
        <f t="shared" si="171"/>
        <v>1.1800304289253205E-3</v>
      </c>
      <c r="L814" s="5">
        <f t="shared" si="165"/>
        <v>6.8828487889979404E-9</v>
      </c>
      <c r="M814" s="6">
        <f t="shared" si="163"/>
        <v>2.3882956140424169E-5</v>
      </c>
      <c r="N814">
        <f t="shared" si="164"/>
        <v>2.3499999999999999E-4</v>
      </c>
      <c r="O814">
        <f t="shared" si="172"/>
        <v>0.33693796243597013</v>
      </c>
      <c r="P814">
        <f t="shared" si="166"/>
        <v>3.0254506748947785</v>
      </c>
      <c r="Q814">
        <f t="shared" si="167"/>
        <v>0.11341650979914977</v>
      </c>
      <c r="R814">
        <f t="shared" si="168"/>
        <v>0.1134165097991497</v>
      </c>
    </row>
    <row r="815" spans="6:18">
      <c r="F815">
        <f t="shared" si="173"/>
        <v>81.299999999999656</v>
      </c>
      <c r="G815">
        <f t="shared" si="161"/>
        <v>321.79873705179284</v>
      </c>
      <c r="H815">
        <f t="shared" si="169"/>
        <v>3.3693796243597012</v>
      </c>
      <c r="I815" s="4">
        <f t="shared" si="162"/>
        <v>9.0999999999999993E-6</v>
      </c>
      <c r="J815" s="5">
        <f t="shared" si="170"/>
        <v>7.2957446808510193E-7</v>
      </c>
      <c r="K815" s="5">
        <f t="shared" si="171"/>
        <v>1.1809404289253205E-3</v>
      </c>
      <c r="L815" s="5">
        <f t="shared" si="165"/>
        <v>6.898784540156594E-9</v>
      </c>
      <c r="M815" s="6">
        <f t="shared" si="163"/>
        <v>2.3919805817559902E-5</v>
      </c>
      <c r="N815">
        <f t="shared" si="164"/>
        <v>2.3499999999999999E-4</v>
      </c>
      <c r="O815">
        <f t="shared" si="172"/>
        <v>0.33693796243597013</v>
      </c>
      <c r="P815">
        <f t="shared" si="166"/>
        <v>3.0255030541273982</v>
      </c>
      <c r="Q815">
        <f t="shared" si="167"/>
        <v>0.11339923684274732</v>
      </c>
      <c r="R815">
        <f t="shared" si="168"/>
        <v>0.11339923684274726</v>
      </c>
    </row>
    <row r="816" spans="6:18">
      <c r="F816">
        <f t="shared" si="173"/>
        <v>81.39999999999965</v>
      </c>
      <c r="G816">
        <f t="shared" si="161"/>
        <v>321.79873705179284</v>
      </c>
      <c r="H816">
        <f t="shared" si="169"/>
        <v>3.3693796243597012</v>
      </c>
      <c r="I816" s="4">
        <f t="shared" si="162"/>
        <v>9.0999999999999993E-6</v>
      </c>
      <c r="J816" s="5">
        <f t="shared" si="170"/>
        <v>7.2957446808510193E-7</v>
      </c>
      <c r="K816" s="5">
        <f t="shared" si="171"/>
        <v>1.1818504289253205E-3</v>
      </c>
      <c r="L816" s="5">
        <f t="shared" si="165"/>
        <v>6.9147448695470082E-9</v>
      </c>
      <c r="M816" s="6">
        <f t="shared" si="163"/>
        <v>2.3956683900981198E-5</v>
      </c>
      <c r="N816">
        <f t="shared" si="164"/>
        <v>2.3499999999999999E-4</v>
      </c>
      <c r="O816">
        <f t="shared" si="172"/>
        <v>0.33693796243597013</v>
      </c>
      <c r="P816">
        <f t="shared" si="166"/>
        <v>3.0255552719120709</v>
      </c>
      <c r="Q816">
        <f t="shared" si="167"/>
        <v>0.11338201712659286</v>
      </c>
      <c r="R816">
        <f t="shared" si="168"/>
        <v>0.11338201712659281</v>
      </c>
    </row>
    <row r="817" spans="6:18">
      <c r="F817">
        <f t="shared" si="173"/>
        <v>81.499999999999645</v>
      </c>
      <c r="G817">
        <f t="shared" si="161"/>
        <v>321.79873705179284</v>
      </c>
      <c r="H817">
        <f t="shared" si="169"/>
        <v>3.3693796243597012</v>
      </c>
      <c r="I817" s="4">
        <f t="shared" si="162"/>
        <v>9.0999999999999993E-6</v>
      </c>
      <c r="J817" s="5">
        <f t="shared" si="170"/>
        <v>7.2957446808510193E-7</v>
      </c>
      <c r="K817" s="5">
        <f t="shared" si="171"/>
        <v>1.1827604289253205E-3</v>
      </c>
      <c r="L817" s="5">
        <f t="shared" si="165"/>
        <v>6.9307297961084842E-9</v>
      </c>
      <c r="M817" s="6">
        <f t="shared" si="163"/>
        <v>2.3993590390688054E-5</v>
      </c>
      <c r="N817">
        <f t="shared" si="164"/>
        <v>2.3499999999999999E-4</v>
      </c>
      <c r="O817">
        <f t="shared" si="172"/>
        <v>0.33693796243597013</v>
      </c>
      <c r="P817">
        <f t="shared" si="166"/>
        <v>3.0256073288703558</v>
      </c>
      <c r="Q817">
        <f t="shared" si="167"/>
        <v>0.11336485044571705</v>
      </c>
      <c r="R817">
        <f t="shared" si="168"/>
        <v>0.11336485044571699</v>
      </c>
    </row>
    <row r="818" spans="6:18">
      <c r="F818">
        <f t="shared" si="173"/>
        <v>81.599999999999639</v>
      </c>
      <c r="G818">
        <f t="shared" si="161"/>
        <v>321.79873705179284</v>
      </c>
      <c r="H818">
        <f t="shared" si="169"/>
        <v>3.3693796243597012</v>
      </c>
      <c r="I818" s="4">
        <f t="shared" si="162"/>
        <v>9.0999999999999993E-6</v>
      </c>
      <c r="J818" s="5">
        <f t="shared" si="170"/>
        <v>7.2957446808510193E-7</v>
      </c>
      <c r="K818" s="5">
        <f t="shared" si="171"/>
        <v>1.1836704289253206E-3</v>
      </c>
      <c r="L818" s="5">
        <f t="shared" si="165"/>
        <v>6.946739338780327E-9</v>
      </c>
      <c r="M818" s="6">
        <f t="shared" si="163"/>
        <v>2.4030525286680464E-5</v>
      </c>
      <c r="N818">
        <f t="shared" si="164"/>
        <v>2.3499999999999999E-4</v>
      </c>
      <c r="O818">
        <f t="shared" si="172"/>
        <v>0.33693796243597013</v>
      </c>
      <c r="P818">
        <f t="shared" si="166"/>
        <v>3.0256592256209403</v>
      </c>
      <c r="Q818">
        <f t="shared" si="167"/>
        <v>0.1133477365960967</v>
      </c>
      <c r="R818">
        <f t="shared" si="168"/>
        <v>0.11334773659609665</v>
      </c>
    </row>
    <row r="819" spans="6:18">
      <c r="F819">
        <f t="shared" si="173"/>
        <v>81.699999999999633</v>
      </c>
      <c r="G819">
        <f t="shared" si="161"/>
        <v>321.79873705179284</v>
      </c>
      <c r="H819">
        <f t="shared" si="169"/>
        <v>3.3693796243597012</v>
      </c>
      <c r="I819" s="4">
        <f t="shared" si="162"/>
        <v>9.0999999999999993E-6</v>
      </c>
      <c r="J819" s="5">
        <f t="shared" si="170"/>
        <v>7.2957446808510193E-7</v>
      </c>
      <c r="K819" s="5">
        <f t="shared" si="171"/>
        <v>1.1845804289253206E-3</v>
      </c>
      <c r="L819" s="5">
        <f t="shared" si="165"/>
        <v>6.9627735165018452E-9</v>
      </c>
      <c r="M819" s="6">
        <f t="shared" si="163"/>
        <v>2.4067488588958441E-5</v>
      </c>
      <c r="N819">
        <f t="shared" si="164"/>
        <v>2.3499999999999999E-4</v>
      </c>
      <c r="O819">
        <f t="shared" si="172"/>
        <v>0.33693796243597013</v>
      </c>
      <c r="P819">
        <f t="shared" si="166"/>
        <v>3.0257109627796597</v>
      </c>
      <c r="Q819">
        <f t="shared" si="167"/>
        <v>0.1133306753746498</v>
      </c>
      <c r="R819">
        <f t="shared" si="168"/>
        <v>0.11333067537464973</v>
      </c>
    </row>
    <row r="820" spans="6:18">
      <c r="F820">
        <f t="shared" si="173"/>
        <v>81.799999999999628</v>
      </c>
      <c r="G820">
        <f t="shared" si="161"/>
        <v>321.79873705179284</v>
      </c>
      <c r="H820">
        <f t="shared" si="169"/>
        <v>3.3693796243597012</v>
      </c>
      <c r="I820" s="4">
        <f t="shared" si="162"/>
        <v>9.0999999999999993E-6</v>
      </c>
      <c r="J820" s="5">
        <f t="shared" si="170"/>
        <v>7.2957446808510193E-7</v>
      </c>
      <c r="K820" s="5">
        <f t="shared" si="171"/>
        <v>1.1854904289253206E-3</v>
      </c>
      <c r="L820" s="5">
        <f t="shared" si="165"/>
        <v>6.9788323482123414E-9</v>
      </c>
      <c r="M820" s="6">
        <f t="shared" si="163"/>
        <v>2.4104480297521977E-5</v>
      </c>
      <c r="N820">
        <f t="shared" si="164"/>
        <v>2.3499999999999999E-4</v>
      </c>
      <c r="O820">
        <f t="shared" si="172"/>
        <v>0.33693796243597013</v>
      </c>
      <c r="P820">
        <f t="shared" si="166"/>
        <v>3.0257625409595086</v>
      </c>
      <c r="Q820">
        <f t="shared" si="167"/>
        <v>0.11331366657923034</v>
      </c>
      <c r="R820">
        <f t="shared" si="168"/>
        <v>0.11331366657923025</v>
      </c>
    </row>
    <row r="821" spans="6:18">
      <c r="F821">
        <f t="shared" si="173"/>
        <v>81.899999999999622</v>
      </c>
      <c r="G821">
        <f t="shared" si="161"/>
        <v>321.79873705179284</v>
      </c>
      <c r="H821">
        <f t="shared" si="169"/>
        <v>3.3693796243597012</v>
      </c>
      <c r="I821" s="4">
        <f t="shared" si="162"/>
        <v>9.0999999999999993E-6</v>
      </c>
      <c r="J821" s="5">
        <f t="shared" si="170"/>
        <v>7.2957446808510193E-7</v>
      </c>
      <c r="K821" s="5">
        <f t="shared" si="171"/>
        <v>1.1864004289253206E-3</v>
      </c>
      <c r="L821" s="5">
        <f t="shared" si="165"/>
        <v>6.9949158528511183E-9</v>
      </c>
      <c r="M821" s="6">
        <f t="shared" si="163"/>
        <v>2.4141500412371068E-5</v>
      </c>
      <c r="N821">
        <f t="shared" si="164"/>
        <v>2.3499999999999999E-4</v>
      </c>
      <c r="O821">
        <f t="shared" si="172"/>
        <v>0.33693796243597013</v>
      </c>
      <c r="P821">
        <f t="shared" si="166"/>
        <v>3.0258139607706607</v>
      </c>
      <c r="Q821">
        <f t="shared" si="167"/>
        <v>0.11329671000862332</v>
      </c>
      <c r="R821">
        <f t="shared" si="168"/>
        <v>0.11329671000862324</v>
      </c>
    </row>
    <row r="822" spans="6:18">
      <c r="F822">
        <f t="shared" si="173"/>
        <v>81.999999999999616</v>
      </c>
      <c r="G822">
        <f t="shared" si="161"/>
        <v>321.79873705179284</v>
      </c>
      <c r="H822">
        <f t="shared" si="169"/>
        <v>3.3693796243597012</v>
      </c>
      <c r="I822" s="4">
        <f t="shared" si="162"/>
        <v>9.0999999999999993E-6</v>
      </c>
      <c r="J822" s="5">
        <f t="shared" si="170"/>
        <v>7.2957446808510193E-7</v>
      </c>
      <c r="K822" s="5">
        <f t="shared" si="171"/>
        <v>1.1873104289253206E-3</v>
      </c>
      <c r="L822" s="5">
        <f t="shared" si="165"/>
        <v>7.0110240493574859E-9</v>
      </c>
      <c r="M822" s="6">
        <f t="shared" si="163"/>
        <v>2.4178548933505728E-5</v>
      </c>
      <c r="N822">
        <f t="shared" si="164"/>
        <v>2.3499999999999999E-4</v>
      </c>
      <c r="O822">
        <f t="shared" si="172"/>
        <v>0.33693796243597013</v>
      </c>
      <c r="P822">
        <f t="shared" si="166"/>
        <v>3.0258652228204803</v>
      </c>
      <c r="Q822">
        <f t="shared" si="167"/>
        <v>0.11327980546253982</v>
      </c>
      <c r="R822">
        <f t="shared" si="168"/>
        <v>0.11327980546253974</v>
      </c>
    </row>
    <row r="823" spans="6:18">
      <c r="F823">
        <f t="shared" si="173"/>
        <v>82.099999999999611</v>
      </c>
      <c r="G823">
        <f t="shared" si="161"/>
        <v>321.79873705179284</v>
      </c>
      <c r="H823">
        <f t="shared" si="169"/>
        <v>3.3693796243597012</v>
      </c>
      <c r="I823" s="4">
        <f t="shared" si="162"/>
        <v>9.0999999999999993E-6</v>
      </c>
      <c r="J823" s="5">
        <f t="shared" si="170"/>
        <v>7.2957446808510193E-7</v>
      </c>
      <c r="K823" s="5">
        <f t="shared" si="171"/>
        <v>1.1882204289253206E-3</v>
      </c>
      <c r="L823" s="5">
        <f t="shared" si="165"/>
        <v>7.0271569566707437E-9</v>
      </c>
      <c r="M823" s="6">
        <f t="shared" si="163"/>
        <v>2.4215625860925938E-5</v>
      </c>
      <c r="N823">
        <f t="shared" si="164"/>
        <v>2.3499999999999999E-4</v>
      </c>
      <c r="O823">
        <f t="shared" si="172"/>
        <v>0.33693796243597013</v>
      </c>
      <c r="P823">
        <f t="shared" si="166"/>
        <v>3.025916327713539</v>
      </c>
      <c r="Q823">
        <f t="shared" si="167"/>
        <v>0.11326295274161194</v>
      </c>
      <c r="R823">
        <f t="shared" si="168"/>
        <v>0.11326295274161186</v>
      </c>
    </row>
    <row r="824" spans="6:18">
      <c r="F824">
        <f t="shared" si="173"/>
        <v>82.199999999999605</v>
      </c>
      <c r="G824">
        <f t="shared" si="161"/>
        <v>321.79873705179284</v>
      </c>
      <c r="H824">
        <f t="shared" si="169"/>
        <v>3.3693796243597012</v>
      </c>
      <c r="I824" s="4">
        <f t="shared" si="162"/>
        <v>9.0999999999999993E-6</v>
      </c>
      <c r="J824" s="5">
        <f t="shared" si="170"/>
        <v>7.2957446808510193E-7</v>
      </c>
      <c r="K824" s="5">
        <f t="shared" si="171"/>
        <v>1.1891304289253207E-3</v>
      </c>
      <c r="L824" s="5">
        <f t="shared" si="165"/>
        <v>7.0433145937301992E-9</v>
      </c>
      <c r="M824" s="6">
        <f t="shared" si="163"/>
        <v>2.4252731194631709E-5</v>
      </c>
      <c r="N824">
        <f t="shared" si="164"/>
        <v>2.3499999999999999E-4</v>
      </c>
      <c r="O824">
        <f t="shared" si="172"/>
        <v>0.33693796243597013</v>
      </c>
      <c r="P824">
        <f t="shared" si="166"/>
        <v>3.0259672760516296</v>
      </c>
      <c r="Q824">
        <f t="shared" si="167"/>
        <v>0.11324615164738788</v>
      </c>
      <c r="R824">
        <f t="shared" si="168"/>
        <v>0.11324615164738781</v>
      </c>
    </row>
    <row r="825" spans="6:18">
      <c r="F825">
        <f t="shared" si="173"/>
        <v>82.299999999999599</v>
      </c>
      <c r="G825">
        <f t="shared" si="161"/>
        <v>321.79873705179284</v>
      </c>
      <c r="H825">
        <f t="shared" si="169"/>
        <v>3.3693796243597012</v>
      </c>
      <c r="I825" s="4">
        <f t="shared" si="162"/>
        <v>9.0999999999999993E-6</v>
      </c>
      <c r="J825" s="5">
        <f t="shared" si="170"/>
        <v>7.2957446808510193E-7</v>
      </c>
      <c r="K825" s="5">
        <f t="shared" si="171"/>
        <v>1.1900404289253207E-3</v>
      </c>
      <c r="L825" s="5">
        <f t="shared" si="165"/>
        <v>7.0594969794751577E-9</v>
      </c>
      <c r="M825" s="6">
        <f t="shared" si="163"/>
        <v>2.4289864934623046E-5</v>
      </c>
      <c r="N825">
        <f t="shared" si="164"/>
        <v>2.3499999999999999E-4</v>
      </c>
      <c r="O825">
        <f t="shared" si="172"/>
        <v>0.33693796243597013</v>
      </c>
      <c r="P825">
        <f t="shared" si="166"/>
        <v>3.0260180684337836</v>
      </c>
      <c r="Q825">
        <f t="shared" si="167"/>
        <v>0.1132294019823271</v>
      </c>
      <c r="R825">
        <f t="shared" si="168"/>
        <v>0.11322940198232703</v>
      </c>
    </row>
    <row r="826" spans="6:18">
      <c r="F826">
        <f t="shared" si="173"/>
        <v>82.399999999999594</v>
      </c>
      <c r="G826">
        <f t="shared" si="161"/>
        <v>321.79873705179284</v>
      </c>
      <c r="H826">
        <f t="shared" si="169"/>
        <v>3.3693796243597012</v>
      </c>
      <c r="I826" s="4">
        <f t="shared" si="162"/>
        <v>9.0999999999999993E-6</v>
      </c>
      <c r="J826" s="5">
        <f t="shared" si="170"/>
        <v>7.2957446808510193E-7</v>
      </c>
      <c r="K826" s="5">
        <f t="shared" si="171"/>
        <v>1.1909504289253207E-3</v>
      </c>
      <c r="L826" s="5">
        <f t="shared" si="165"/>
        <v>7.0757041328449242E-9</v>
      </c>
      <c r="M826" s="6">
        <f t="shared" si="163"/>
        <v>2.4327027080899937E-5</v>
      </c>
      <c r="N826">
        <f t="shared" si="164"/>
        <v>2.3499999999999999E-4</v>
      </c>
      <c r="O826">
        <f t="shared" si="172"/>
        <v>0.33693796243597013</v>
      </c>
      <c r="P826">
        <f t="shared" si="166"/>
        <v>3.0260687054562814</v>
      </c>
      <c r="Q826">
        <f t="shared" si="167"/>
        <v>0.11321270354979536</v>
      </c>
      <c r="R826">
        <f t="shared" si="168"/>
        <v>0.11321270354979529</v>
      </c>
    </row>
    <row r="827" spans="6:18">
      <c r="F827">
        <f t="shared" si="173"/>
        <v>82.499999999999588</v>
      </c>
      <c r="G827">
        <f t="shared" si="161"/>
        <v>321.79873705179284</v>
      </c>
      <c r="H827">
        <f t="shared" si="169"/>
        <v>3.3693796243597012</v>
      </c>
      <c r="I827" s="4">
        <f t="shared" si="162"/>
        <v>9.0999999999999993E-6</v>
      </c>
      <c r="J827" s="5">
        <f t="shared" si="170"/>
        <v>7.2957446808510193E-7</v>
      </c>
      <c r="K827" s="5">
        <f t="shared" si="171"/>
        <v>1.1918604289253207E-3</v>
      </c>
      <c r="L827" s="5">
        <f t="shared" si="165"/>
        <v>7.091936072778804E-9</v>
      </c>
      <c r="M827" s="6">
        <f t="shared" si="163"/>
        <v>2.4364217633462395E-5</v>
      </c>
      <c r="N827">
        <f t="shared" si="164"/>
        <v>2.3499999999999999E-4</v>
      </c>
      <c r="O827">
        <f t="shared" si="172"/>
        <v>0.33693796243597013</v>
      </c>
      <c r="P827">
        <f t="shared" si="166"/>
        <v>3.0261191877126721</v>
      </c>
      <c r="Q827">
        <f t="shared" si="167"/>
        <v>0.11319605615405989</v>
      </c>
      <c r="R827">
        <f t="shared" si="168"/>
        <v>0.11319605615405982</v>
      </c>
    </row>
    <row r="828" spans="6:18">
      <c r="F828">
        <f t="shared" si="173"/>
        <v>82.599999999999582</v>
      </c>
      <c r="G828">
        <f t="shared" si="161"/>
        <v>321.79873705179284</v>
      </c>
      <c r="H828">
        <f t="shared" si="169"/>
        <v>3.3693796243597012</v>
      </c>
      <c r="I828" s="4">
        <f t="shared" si="162"/>
        <v>9.0999999999999993E-6</v>
      </c>
      <c r="J828" s="5">
        <f t="shared" si="170"/>
        <v>7.2957446808510193E-7</v>
      </c>
      <c r="K828" s="5">
        <f t="shared" si="171"/>
        <v>1.1927704289253207E-3</v>
      </c>
      <c r="L828" s="5">
        <f t="shared" si="165"/>
        <v>7.1081928182161004E-9</v>
      </c>
      <c r="M828" s="6">
        <f t="shared" si="163"/>
        <v>2.4401436592310409E-5</v>
      </c>
      <c r="N828">
        <f t="shared" si="164"/>
        <v>2.3499999999999999E-4</v>
      </c>
      <c r="O828">
        <f t="shared" si="172"/>
        <v>0.33693796243597013</v>
      </c>
      <c r="P828">
        <f t="shared" si="166"/>
        <v>3.0261695157937849</v>
      </c>
      <c r="Q828">
        <f t="shared" si="167"/>
        <v>0.11317945960028461</v>
      </c>
      <c r="R828">
        <f t="shared" si="168"/>
        <v>0.11317945960028454</v>
      </c>
    </row>
    <row r="829" spans="6:18">
      <c r="F829">
        <f t="shared" si="173"/>
        <v>82.699999999999577</v>
      </c>
      <c r="G829">
        <f t="shared" si="161"/>
        <v>321.79873705179284</v>
      </c>
      <c r="H829">
        <f t="shared" si="169"/>
        <v>3.3693796243597012</v>
      </c>
      <c r="I829" s="4">
        <f t="shared" si="162"/>
        <v>9.0999999999999993E-6</v>
      </c>
      <c r="J829" s="5">
        <f t="shared" si="170"/>
        <v>7.2957446808510193E-7</v>
      </c>
      <c r="K829" s="5">
        <f t="shared" si="171"/>
        <v>1.1936804289253207E-3</v>
      </c>
      <c r="L829" s="5">
        <f t="shared" si="165"/>
        <v>7.1244743880961196E-9</v>
      </c>
      <c r="M829" s="6">
        <f t="shared" si="163"/>
        <v>2.4438683957443984E-5</v>
      </c>
      <c r="N829">
        <f t="shared" si="164"/>
        <v>2.3499999999999999E-4</v>
      </c>
      <c r="O829">
        <f t="shared" si="172"/>
        <v>0.33693796243597013</v>
      </c>
      <c r="P829">
        <f t="shared" si="166"/>
        <v>3.0262196902877436</v>
      </c>
      <c r="Q829">
        <f t="shared" si="167"/>
        <v>0.1131629136945253</v>
      </c>
      <c r="R829">
        <f t="shared" si="168"/>
        <v>0.11316291369452523</v>
      </c>
    </row>
    <row r="830" spans="6:18">
      <c r="F830">
        <f t="shared" si="173"/>
        <v>82.799999999999571</v>
      </c>
      <c r="G830">
        <f t="shared" si="161"/>
        <v>321.79873705179284</v>
      </c>
      <c r="H830">
        <f t="shared" si="169"/>
        <v>3.3693796243597012</v>
      </c>
      <c r="I830" s="4">
        <f t="shared" si="162"/>
        <v>9.0999999999999993E-6</v>
      </c>
      <c r="J830" s="5">
        <f t="shared" si="170"/>
        <v>7.2957446808510193E-7</v>
      </c>
      <c r="K830" s="5">
        <f t="shared" si="171"/>
        <v>1.1945904289253208E-3</v>
      </c>
      <c r="L830" s="5">
        <f t="shared" si="165"/>
        <v>7.1407808013581649E-9</v>
      </c>
      <c r="M830" s="6">
        <f t="shared" si="163"/>
        <v>2.4475959728863119E-5</v>
      </c>
      <c r="N830">
        <f t="shared" si="164"/>
        <v>2.3499999999999999E-4</v>
      </c>
      <c r="O830">
        <f t="shared" si="172"/>
        <v>0.33693796243597013</v>
      </c>
      <c r="P830">
        <f t="shared" si="166"/>
        <v>3.0262697117799826</v>
      </c>
      <c r="Q830">
        <f t="shared" si="167"/>
        <v>0.11314641824372489</v>
      </c>
      <c r="R830">
        <f t="shared" si="168"/>
        <v>0.11314641824372482</v>
      </c>
    </row>
    <row r="831" spans="6:18">
      <c r="F831">
        <f t="shared" si="173"/>
        <v>82.899999999999565</v>
      </c>
      <c r="G831">
        <f t="shared" si="161"/>
        <v>321.79873705179284</v>
      </c>
      <c r="H831">
        <f t="shared" si="169"/>
        <v>3.3693796243597012</v>
      </c>
      <c r="I831" s="4">
        <f t="shared" si="162"/>
        <v>9.0999999999999993E-6</v>
      </c>
      <c r="J831" s="5">
        <f t="shared" si="170"/>
        <v>7.2957446808510193E-7</v>
      </c>
      <c r="K831" s="5">
        <f t="shared" si="171"/>
        <v>1.1955004289253208E-3</v>
      </c>
      <c r="L831" s="5">
        <f t="shared" si="165"/>
        <v>7.1571120769415424E-9</v>
      </c>
      <c r="M831" s="6">
        <f t="shared" si="163"/>
        <v>2.4513263906567807E-5</v>
      </c>
      <c r="N831">
        <f t="shared" si="164"/>
        <v>2.3499999999999999E-4</v>
      </c>
      <c r="O831">
        <f t="shared" si="172"/>
        <v>0.33693796243597013</v>
      </c>
      <c r="P831">
        <f t="shared" si="166"/>
        <v>3.0263195808532615</v>
      </c>
      <c r="Q831">
        <f t="shared" si="167"/>
        <v>0.11312997305570865</v>
      </c>
      <c r="R831">
        <f t="shared" si="168"/>
        <v>0.11312997305570857</v>
      </c>
    </row>
    <row r="832" spans="6:18">
      <c r="F832">
        <f t="shared" si="173"/>
        <v>82.999999999999559</v>
      </c>
      <c r="G832">
        <f t="shared" si="161"/>
        <v>321.79873705179284</v>
      </c>
      <c r="H832">
        <f t="shared" si="169"/>
        <v>3.3693796243597012</v>
      </c>
      <c r="I832" s="4">
        <f t="shared" si="162"/>
        <v>9.0999999999999993E-6</v>
      </c>
      <c r="J832" s="5">
        <f t="shared" si="170"/>
        <v>7.2957446808510193E-7</v>
      </c>
      <c r="K832" s="5">
        <f t="shared" si="171"/>
        <v>1.1964104289253208E-3</v>
      </c>
      <c r="L832" s="5">
        <f t="shared" si="165"/>
        <v>7.1734682337855588E-9</v>
      </c>
      <c r="M832" s="6">
        <f t="shared" si="163"/>
        <v>2.4550596490558065E-5</v>
      </c>
      <c r="N832">
        <f t="shared" si="164"/>
        <v>2.3499999999999999E-4</v>
      </c>
      <c r="O832">
        <f t="shared" si="172"/>
        <v>0.33693796243597013</v>
      </c>
      <c r="P832">
        <f t="shared" si="166"/>
        <v>3.0263692980876762</v>
      </c>
      <c r="Q832">
        <f t="shared" si="167"/>
        <v>0.11311357793917957</v>
      </c>
      <c r="R832">
        <f t="shared" si="168"/>
        <v>0.11311357793917949</v>
      </c>
    </row>
    <row r="833" spans="6:18">
      <c r="F833">
        <f t="shared" si="173"/>
        <v>83.099999999999554</v>
      </c>
      <c r="G833">
        <f t="shared" si="161"/>
        <v>321.79873705179284</v>
      </c>
      <c r="H833">
        <f t="shared" si="169"/>
        <v>3.3693796243597012</v>
      </c>
      <c r="I833" s="4">
        <f t="shared" si="162"/>
        <v>9.0999999999999993E-6</v>
      </c>
      <c r="J833" s="5">
        <f t="shared" si="170"/>
        <v>7.2957446808510193E-7</v>
      </c>
      <c r="K833" s="5">
        <f t="shared" si="171"/>
        <v>1.1973204289253208E-3</v>
      </c>
      <c r="L833" s="5">
        <f t="shared" si="165"/>
        <v>7.1898492908295185E-9</v>
      </c>
      <c r="M833" s="6">
        <f t="shared" si="163"/>
        <v>2.4587957480833887E-5</v>
      </c>
      <c r="N833">
        <f t="shared" si="164"/>
        <v>2.3499999999999999E-4</v>
      </c>
      <c r="O833">
        <f t="shared" si="172"/>
        <v>0.33693796243597013</v>
      </c>
      <c r="P833">
        <f t="shared" si="166"/>
        <v>3.0264188640606773</v>
      </c>
      <c r="Q833">
        <f t="shared" si="167"/>
        <v>0.11309723270371365</v>
      </c>
      <c r="R833">
        <f t="shared" si="168"/>
        <v>0.11309723270371357</v>
      </c>
    </row>
    <row r="834" spans="6:18">
      <c r="F834">
        <f t="shared" si="173"/>
        <v>83.199999999999548</v>
      </c>
      <c r="G834">
        <f t="shared" ref="G834:G855" si="174">Tc+R_*F834</f>
        <v>321.79873705179284</v>
      </c>
      <c r="H834">
        <f t="shared" si="169"/>
        <v>3.3693796243597012</v>
      </c>
      <c r="I834" s="4">
        <f t="shared" ref="I834:I855" si="175">we</f>
        <v>9.0999999999999993E-6</v>
      </c>
      <c r="J834" s="5">
        <f t="shared" si="170"/>
        <v>7.2957446808510193E-7</v>
      </c>
      <c r="K834" s="5">
        <f t="shared" si="171"/>
        <v>1.1982304289253208E-3</v>
      </c>
      <c r="L834" s="5">
        <f t="shared" si="165"/>
        <v>7.2062552670127225E-9</v>
      </c>
      <c r="M834" s="6">
        <f t="shared" ref="M834:M855" si="176">f2_*f3_/f1_/K834*L834</f>
        <v>2.4625346877395255E-5</v>
      </c>
      <c r="N834">
        <f t="shared" ref="N834:N855" si="177">del_dl</f>
        <v>2.3499999999999999E-4</v>
      </c>
      <c r="O834">
        <f t="shared" si="172"/>
        <v>0.33693796243597013</v>
      </c>
      <c r="P834">
        <f t="shared" si="166"/>
        <v>3.0264682793470801</v>
      </c>
      <c r="Q834">
        <f t="shared" si="167"/>
        <v>0.11308093715975524</v>
      </c>
      <c r="R834">
        <f t="shared" si="168"/>
        <v>0.11308093715975516</v>
      </c>
    </row>
    <row r="835" spans="6:18">
      <c r="F835">
        <f t="shared" si="173"/>
        <v>83.299999999999542</v>
      </c>
      <c r="G835">
        <f t="shared" si="174"/>
        <v>321.79873705179284</v>
      </c>
      <c r="H835">
        <f t="shared" si="169"/>
        <v>3.3693796243597012</v>
      </c>
      <c r="I835" s="4">
        <f t="shared" si="175"/>
        <v>9.0999999999999993E-6</v>
      </c>
      <c r="J835" s="5">
        <f t="shared" si="170"/>
        <v>7.2957446808510193E-7</v>
      </c>
      <c r="K835" s="5">
        <f t="shared" si="171"/>
        <v>1.1991404289253208E-3</v>
      </c>
      <c r="L835" s="5">
        <f t="shared" ref="L835:L898" si="178">K835^3*4/3*PI()</f>
        <v>7.2226861812744801E-9</v>
      </c>
      <c r="M835" s="6">
        <f t="shared" si="176"/>
        <v>2.4662764680242191E-5</v>
      </c>
      <c r="N835">
        <f t="shared" si="177"/>
        <v>2.3499999999999999E-4</v>
      </c>
      <c r="O835">
        <f t="shared" si="172"/>
        <v>0.33693796243597013</v>
      </c>
      <c r="P835">
        <f t="shared" ref="P835:P898" si="179">R835*O835+(1-R835)*H835</f>
        <v>3.0265175445190828</v>
      </c>
      <c r="Q835">
        <f t="shared" ref="Q835:Q855" si="180">Q834+pl/ps*Dl/N834*((Tc-Tf)/ml-Co)/H834/(1-kpart)*M834*dt/L834-Q834*3/K834*we*dt</f>
        <v>0.11306469111861248</v>
      </c>
      <c r="R835">
        <f t="shared" ref="R835:R855" si="181">esidtGeral(R834,K834,MAX(I834,J834),pl,ps,kpart,H834,(H835-H834)/dt,M834,L834,Dl,N834,Co,dt)</f>
        <v>0.11306469111861239</v>
      </c>
    </row>
    <row r="836" spans="6:18">
      <c r="F836">
        <f t="shared" si="173"/>
        <v>83.399999999999537</v>
      </c>
      <c r="G836">
        <f t="shared" si="174"/>
        <v>321.79873705179284</v>
      </c>
      <c r="H836">
        <f t="shared" si="169"/>
        <v>3.3693796243597012</v>
      </c>
      <c r="I836" s="4">
        <f t="shared" si="175"/>
        <v>9.0999999999999993E-6</v>
      </c>
      <c r="J836" s="5">
        <f t="shared" si="170"/>
        <v>7.2957446808510193E-7</v>
      </c>
      <c r="K836" s="5">
        <f t="shared" si="171"/>
        <v>1.2000504289253209E-3</v>
      </c>
      <c r="L836" s="5">
        <f t="shared" si="178"/>
        <v>7.2391420525540931E-9</v>
      </c>
      <c r="M836" s="6">
        <f t="shared" si="176"/>
        <v>2.4700210889374686E-5</v>
      </c>
      <c r="N836">
        <f t="shared" si="177"/>
        <v>2.3499999999999999E-4</v>
      </c>
      <c r="O836">
        <f t="shared" si="172"/>
        <v>0.33693796243597013</v>
      </c>
      <c r="P836">
        <f t="shared" si="179"/>
        <v>3.0265666601462771</v>
      </c>
      <c r="Q836">
        <f t="shared" si="180"/>
        <v>0.11304849439245263</v>
      </c>
      <c r="R836">
        <f t="shared" si="181"/>
        <v>0.11304849439245253</v>
      </c>
    </row>
    <row r="837" spans="6:18">
      <c r="F837">
        <f t="shared" si="173"/>
        <v>83.499999999999531</v>
      </c>
      <c r="G837">
        <f t="shared" si="174"/>
        <v>321.79873705179284</v>
      </c>
      <c r="H837">
        <f t="shared" si="169"/>
        <v>3.3693796243597012</v>
      </c>
      <c r="I837" s="4">
        <f t="shared" si="175"/>
        <v>9.0999999999999993E-6</v>
      </c>
      <c r="J837" s="5">
        <f t="shared" si="170"/>
        <v>7.2957446808510193E-7</v>
      </c>
      <c r="K837" s="5">
        <f t="shared" si="171"/>
        <v>1.2009604289253209E-3</v>
      </c>
      <c r="L837" s="5">
        <f t="shared" si="178"/>
        <v>7.2556228997908692E-9</v>
      </c>
      <c r="M837" s="6">
        <f t="shared" si="176"/>
        <v>2.4737685504792738E-5</v>
      </c>
      <c r="N837">
        <f t="shared" si="177"/>
        <v>2.3499999999999999E-4</v>
      </c>
      <c r="O837">
        <f t="shared" si="172"/>
        <v>0.33693796243597013</v>
      </c>
      <c r="P837">
        <f t="shared" si="179"/>
        <v>3.0266156267956625</v>
      </c>
      <c r="Q837">
        <f t="shared" si="180"/>
        <v>0.11303234679429755</v>
      </c>
      <c r="R837">
        <f t="shared" si="181"/>
        <v>0.11303234679429745</v>
      </c>
    </row>
    <row r="838" spans="6:18">
      <c r="F838">
        <f t="shared" si="173"/>
        <v>83.599999999999525</v>
      </c>
      <c r="G838">
        <f t="shared" si="174"/>
        <v>321.79873705179284</v>
      </c>
      <c r="H838">
        <f t="shared" si="169"/>
        <v>3.3693796243597012</v>
      </c>
      <c r="I838" s="4">
        <f t="shared" si="175"/>
        <v>9.0999999999999993E-6</v>
      </c>
      <c r="J838" s="5">
        <f t="shared" si="170"/>
        <v>7.2957446808510193E-7</v>
      </c>
      <c r="K838" s="5">
        <f t="shared" si="171"/>
        <v>1.2018704289253209E-3</v>
      </c>
      <c r="L838" s="5">
        <f t="shared" si="178"/>
        <v>7.2721287419241126E-9</v>
      </c>
      <c r="M838" s="6">
        <f t="shared" si="176"/>
        <v>2.4775188526496354E-5</v>
      </c>
      <c r="N838">
        <f t="shared" si="177"/>
        <v>2.3499999999999999E-4</v>
      </c>
      <c r="O838">
        <f t="shared" si="172"/>
        <v>0.33693796243597013</v>
      </c>
      <c r="P838">
        <f t="shared" si="179"/>
        <v>3.026664445031662</v>
      </c>
      <c r="Q838">
        <f t="shared" si="180"/>
        <v>0.11301624813801922</v>
      </c>
      <c r="R838">
        <f t="shared" si="181"/>
        <v>0.11301624813801912</v>
      </c>
    </row>
    <row r="839" spans="6:18">
      <c r="F839">
        <f t="shared" si="173"/>
        <v>83.69999999999952</v>
      </c>
      <c r="G839">
        <f t="shared" si="174"/>
        <v>321.79873705179284</v>
      </c>
      <c r="H839">
        <f t="shared" si="169"/>
        <v>3.3693796243597012</v>
      </c>
      <c r="I839" s="4">
        <f t="shared" si="175"/>
        <v>9.0999999999999993E-6</v>
      </c>
      <c r="J839" s="5">
        <f t="shared" si="170"/>
        <v>7.2957446808510193E-7</v>
      </c>
      <c r="K839" s="5">
        <f t="shared" si="171"/>
        <v>1.2027804289253209E-3</v>
      </c>
      <c r="L839" s="5">
        <f t="shared" si="178"/>
        <v>7.2886595978931269E-9</v>
      </c>
      <c r="M839" s="6">
        <f t="shared" si="176"/>
        <v>2.481271995448553E-5</v>
      </c>
      <c r="N839">
        <f t="shared" si="177"/>
        <v>2.3499999999999999E-4</v>
      </c>
      <c r="O839">
        <f t="shared" si="172"/>
        <v>0.33693796243597013</v>
      </c>
      <c r="P839">
        <f t="shared" si="179"/>
        <v>3.0267131154161331</v>
      </c>
      <c r="Q839">
        <f t="shared" si="180"/>
        <v>0.11300019823833515</v>
      </c>
      <c r="R839">
        <f t="shared" si="181"/>
        <v>0.11300019823833506</v>
      </c>
    </row>
    <row r="840" spans="6:18">
      <c r="F840">
        <f t="shared" si="173"/>
        <v>83.799999999999514</v>
      </c>
      <c r="G840">
        <f t="shared" si="174"/>
        <v>321.79873705179284</v>
      </c>
      <c r="H840">
        <f t="shared" si="169"/>
        <v>3.3693796243597012</v>
      </c>
      <c r="I840" s="4">
        <f t="shared" si="175"/>
        <v>9.0999999999999993E-6</v>
      </c>
      <c r="J840" s="5">
        <f t="shared" si="170"/>
        <v>7.2957446808510193E-7</v>
      </c>
      <c r="K840" s="5">
        <f t="shared" si="171"/>
        <v>1.2036904289253209E-3</v>
      </c>
      <c r="L840" s="5">
        <f t="shared" si="178"/>
        <v>7.3052154866372181E-9</v>
      </c>
      <c r="M840" s="6">
        <f t="shared" si="176"/>
        <v>2.4850279788760263E-5</v>
      </c>
      <c r="N840">
        <f t="shared" si="177"/>
        <v>2.3499999999999999E-4</v>
      </c>
      <c r="O840">
        <f t="shared" si="172"/>
        <v>0.33693796243597013</v>
      </c>
      <c r="P840">
        <f t="shared" si="179"/>
        <v>3.0267616385083849</v>
      </c>
      <c r="Q840">
        <f t="shared" si="180"/>
        <v>0.11298419691080394</v>
      </c>
      <c r="R840">
        <f t="shared" si="181"/>
        <v>0.11298419691080384</v>
      </c>
    </row>
    <row r="841" spans="6:18">
      <c r="F841">
        <f t="shared" si="173"/>
        <v>83.899999999999508</v>
      </c>
      <c r="G841">
        <f t="shared" si="174"/>
        <v>321.79873705179284</v>
      </c>
      <c r="H841">
        <f t="shared" si="169"/>
        <v>3.3693796243597012</v>
      </c>
      <c r="I841" s="4">
        <f t="shared" si="175"/>
        <v>9.0999999999999993E-6</v>
      </c>
      <c r="J841" s="5">
        <f t="shared" si="170"/>
        <v>7.2957446808510193E-7</v>
      </c>
      <c r="K841" s="5">
        <f t="shared" si="171"/>
        <v>1.2046004289253209E-3</v>
      </c>
      <c r="L841" s="5">
        <f t="shared" si="178"/>
        <v>7.3217964270956904E-9</v>
      </c>
      <c r="M841" s="6">
        <f t="shared" si="176"/>
        <v>2.4887868029320556E-5</v>
      </c>
      <c r="N841">
        <f t="shared" si="177"/>
        <v>2.3499999999999999E-4</v>
      </c>
      <c r="O841">
        <f t="shared" si="172"/>
        <v>0.33693796243597013</v>
      </c>
      <c r="P841">
        <f t="shared" si="179"/>
        <v>3.026810014865188</v>
      </c>
      <c r="Q841">
        <f t="shared" si="180"/>
        <v>0.11296824397182083</v>
      </c>
      <c r="R841">
        <f t="shared" si="181"/>
        <v>0.11296824397182073</v>
      </c>
    </row>
    <row r="842" spans="6:18">
      <c r="F842">
        <f t="shared" si="173"/>
        <v>83.999999999999503</v>
      </c>
      <c r="G842">
        <f t="shared" si="174"/>
        <v>321.79873705179284</v>
      </c>
      <c r="H842">
        <f t="shared" si="169"/>
        <v>3.3693796243597012</v>
      </c>
      <c r="I842" s="4">
        <f t="shared" si="175"/>
        <v>9.0999999999999993E-6</v>
      </c>
      <c r="J842" s="5">
        <f t="shared" si="170"/>
        <v>7.2957446808510193E-7</v>
      </c>
      <c r="K842" s="5">
        <f t="shared" si="171"/>
        <v>1.205510428925321E-3</v>
      </c>
      <c r="L842" s="5">
        <f t="shared" si="178"/>
        <v>7.3384024382078507E-9</v>
      </c>
      <c r="M842" s="6">
        <f t="shared" si="176"/>
        <v>2.4925484676166412E-5</v>
      </c>
      <c r="N842">
        <f t="shared" si="177"/>
        <v>2.3499999999999999E-4</v>
      </c>
      <c r="O842">
        <f t="shared" si="172"/>
        <v>0.33693796243597013</v>
      </c>
      <c r="P842">
        <f t="shared" si="179"/>
        <v>3.0268582450407879</v>
      </c>
      <c r="Q842">
        <f t="shared" si="180"/>
        <v>0.11295233923861325</v>
      </c>
      <c r="R842">
        <f t="shared" si="181"/>
        <v>0.11295233923861316</v>
      </c>
    </row>
    <row r="843" spans="6:18">
      <c r="F843">
        <f t="shared" si="173"/>
        <v>84.099999999999497</v>
      </c>
      <c r="G843">
        <f t="shared" si="174"/>
        <v>321.79873705179284</v>
      </c>
      <c r="H843">
        <f t="shared" si="169"/>
        <v>3.3693796243597012</v>
      </c>
      <c r="I843" s="4">
        <f t="shared" si="175"/>
        <v>9.0999999999999993E-6</v>
      </c>
      <c r="J843" s="5">
        <f t="shared" si="170"/>
        <v>7.2957446808510193E-7</v>
      </c>
      <c r="K843" s="5">
        <f t="shared" si="171"/>
        <v>1.206420428925321E-3</v>
      </c>
      <c r="L843" s="5">
        <f t="shared" si="178"/>
        <v>7.3550335389130024E-9</v>
      </c>
      <c r="M843" s="6">
        <f t="shared" si="176"/>
        <v>2.4963129729297828E-5</v>
      </c>
      <c r="N843">
        <f t="shared" si="177"/>
        <v>2.3499999999999999E-4</v>
      </c>
      <c r="O843">
        <f t="shared" si="172"/>
        <v>0.33693796243597013</v>
      </c>
      <c r="P843">
        <f t="shared" si="179"/>
        <v>3.0269063295869234</v>
      </c>
      <c r="Q843">
        <f t="shared" si="180"/>
        <v>0.11293648252923649</v>
      </c>
      <c r="R843">
        <f t="shared" si="181"/>
        <v>0.1129364825292364</v>
      </c>
    </row>
    <row r="844" spans="6:18">
      <c r="F844">
        <f t="shared" si="173"/>
        <v>84.199999999999491</v>
      </c>
      <c r="G844">
        <f t="shared" si="174"/>
        <v>321.79873705179284</v>
      </c>
      <c r="H844">
        <f t="shared" si="169"/>
        <v>3.3693796243597012</v>
      </c>
      <c r="I844" s="4">
        <f t="shared" si="175"/>
        <v>9.0999999999999993E-6</v>
      </c>
      <c r="J844" s="5">
        <f t="shared" si="170"/>
        <v>7.2957446808510193E-7</v>
      </c>
      <c r="K844" s="5">
        <f t="shared" si="171"/>
        <v>1.207330428925321E-3</v>
      </c>
      <c r="L844" s="5">
        <f t="shared" si="178"/>
        <v>7.3716897481504499E-9</v>
      </c>
      <c r="M844" s="6">
        <f t="shared" si="176"/>
        <v>2.5000803188714801E-5</v>
      </c>
      <c r="N844">
        <f t="shared" si="177"/>
        <v>2.3499999999999999E-4</v>
      </c>
      <c r="O844">
        <f t="shared" si="172"/>
        <v>0.33693796243597013</v>
      </c>
      <c r="P844">
        <f t="shared" si="179"/>
        <v>3.0269542690528324</v>
      </c>
      <c r="Q844">
        <f t="shared" si="180"/>
        <v>0.11292067366256925</v>
      </c>
      <c r="R844">
        <f t="shared" si="181"/>
        <v>0.11292067366256915</v>
      </c>
    </row>
    <row r="845" spans="6:18">
      <c r="F845">
        <f t="shared" si="173"/>
        <v>84.299999999999486</v>
      </c>
      <c r="G845">
        <f t="shared" si="174"/>
        <v>321.79873705179284</v>
      </c>
      <c r="H845">
        <f t="shared" si="169"/>
        <v>3.3693796243597012</v>
      </c>
      <c r="I845" s="4">
        <f t="shared" si="175"/>
        <v>9.0999999999999993E-6</v>
      </c>
      <c r="J845" s="5">
        <f t="shared" si="170"/>
        <v>7.2957446808510193E-7</v>
      </c>
      <c r="K845" s="5">
        <f t="shared" si="171"/>
        <v>1.208240428925321E-3</v>
      </c>
      <c r="L845" s="5">
        <f t="shared" si="178"/>
        <v>7.3883710848595E-9</v>
      </c>
      <c r="M845" s="6">
        <f t="shared" si="176"/>
        <v>2.5038505054417338E-5</v>
      </c>
      <c r="N845">
        <f t="shared" si="177"/>
        <v>2.3499999999999999E-4</v>
      </c>
      <c r="O845">
        <f t="shared" si="172"/>
        <v>0.33693796243597013</v>
      </c>
      <c r="P845">
        <f t="shared" si="179"/>
        <v>3.0270020639852722</v>
      </c>
      <c r="Q845">
        <f t="shared" si="180"/>
        <v>0.11290491245830932</v>
      </c>
      <c r="R845">
        <f t="shared" si="181"/>
        <v>0.11290491245830922</v>
      </c>
    </row>
    <row r="846" spans="6:18">
      <c r="F846">
        <f t="shared" si="173"/>
        <v>84.39999999999948</v>
      </c>
      <c r="G846">
        <f t="shared" si="174"/>
        <v>321.79873705179284</v>
      </c>
      <c r="H846">
        <f t="shared" si="169"/>
        <v>3.3693796243597012</v>
      </c>
      <c r="I846" s="4">
        <f t="shared" si="175"/>
        <v>9.0999999999999993E-6</v>
      </c>
      <c r="J846" s="5">
        <f t="shared" si="170"/>
        <v>7.2957446808510193E-7</v>
      </c>
      <c r="K846" s="5">
        <f t="shared" si="171"/>
        <v>1.209150428925321E-3</v>
      </c>
      <c r="L846" s="5">
        <f t="shared" si="178"/>
        <v>7.4050775679794554E-9</v>
      </c>
      <c r="M846" s="6">
        <f t="shared" si="176"/>
        <v>2.5076235326405435E-5</v>
      </c>
      <c r="N846">
        <f t="shared" si="177"/>
        <v>2.3499999999999999E-4</v>
      </c>
      <c r="O846">
        <f t="shared" si="172"/>
        <v>0.33693796243597013</v>
      </c>
      <c r="P846">
        <f t="shared" si="179"/>
        <v>3.0270497149285278</v>
      </c>
      <c r="Q846">
        <f t="shared" si="180"/>
        <v>0.11288919873696929</v>
      </c>
      <c r="R846">
        <f t="shared" si="181"/>
        <v>0.11288919873696919</v>
      </c>
    </row>
    <row r="847" spans="6:18">
      <c r="F847">
        <f t="shared" si="173"/>
        <v>84.499999999999474</v>
      </c>
      <c r="G847">
        <f t="shared" si="174"/>
        <v>321.79873705179284</v>
      </c>
      <c r="H847">
        <f t="shared" si="169"/>
        <v>3.3693796243597012</v>
      </c>
      <c r="I847" s="4">
        <f t="shared" si="175"/>
        <v>9.0999999999999993E-6</v>
      </c>
      <c r="J847" s="5">
        <f t="shared" si="170"/>
        <v>7.2957446808510193E-7</v>
      </c>
      <c r="K847" s="5">
        <f t="shared" si="171"/>
        <v>1.210060428925321E-3</v>
      </c>
      <c r="L847" s="5">
        <f t="shared" si="178"/>
        <v>7.421809216449622E-9</v>
      </c>
      <c r="M847" s="6">
        <f t="shared" si="176"/>
        <v>2.5113994004679085E-5</v>
      </c>
      <c r="N847">
        <f t="shared" si="177"/>
        <v>2.3499999999999999E-4</v>
      </c>
      <c r="O847">
        <f t="shared" si="172"/>
        <v>0.33693796243597013</v>
      </c>
      <c r="P847">
        <f t="shared" si="179"/>
        <v>3.0270972224244259</v>
      </c>
      <c r="Q847">
        <f t="shared" si="180"/>
        <v>0.11287353231987222</v>
      </c>
      <c r="R847">
        <f t="shared" si="181"/>
        <v>0.11287353231987213</v>
      </c>
    </row>
    <row r="848" spans="6:18">
      <c r="F848">
        <f t="shared" si="173"/>
        <v>84.599999999999469</v>
      </c>
      <c r="G848">
        <f t="shared" si="174"/>
        <v>321.79873705179284</v>
      </c>
      <c r="H848">
        <f t="shared" si="169"/>
        <v>3.3693796243597012</v>
      </c>
      <c r="I848" s="4">
        <f t="shared" si="175"/>
        <v>9.0999999999999993E-6</v>
      </c>
      <c r="J848" s="5">
        <f t="shared" si="170"/>
        <v>7.2957446808510193E-7</v>
      </c>
      <c r="K848" s="5">
        <f t="shared" si="171"/>
        <v>1.2109704289253211E-3</v>
      </c>
      <c r="L848" s="5">
        <f t="shared" si="178"/>
        <v>7.4385660492093066E-9</v>
      </c>
      <c r="M848" s="6">
        <f t="shared" si="176"/>
        <v>2.5151781089238309E-5</v>
      </c>
      <c r="N848">
        <f t="shared" si="177"/>
        <v>2.3499999999999999E-4</v>
      </c>
      <c r="O848">
        <f t="shared" si="172"/>
        <v>0.33693796243597013</v>
      </c>
      <c r="P848">
        <f t="shared" si="179"/>
        <v>3.0271445870123497</v>
      </c>
      <c r="Q848">
        <f t="shared" si="180"/>
        <v>0.11285791302914742</v>
      </c>
      <c r="R848">
        <f t="shared" si="181"/>
        <v>0.11285791302914733</v>
      </c>
    </row>
    <row r="849" spans="6:18">
      <c r="F849">
        <f t="shared" si="173"/>
        <v>84.699999999999463</v>
      </c>
      <c r="G849">
        <f t="shared" si="174"/>
        <v>321.79873705179284</v>
      </c>
      <c r="H849">
        <f t="shared" si="169"/>
        <v>3.3693796243597012</v>
      </c>
      <c r="I849" s="4">
        <f t="shared" si="175"/>
        <v>9.0999999999999993E-6</v>
      </c>
      <c r="J849" s="5">
        <f t="shared" si="170"/>
        <v>7.2957446808510193E-7</v>
      </c>
      <c r="K849" s="5">
        <f t="shared" si="171"/>
        <v>1.2118804289253211E-3</v>
      </c>
      <c r="L849" s="5">
        <f t="shared" si="178"/>
        <v>7.4553480851978094E-9</v>
      </c>
      <c r="M849" s="6">
        <f t="shared" si="176"/>
        <v>2.518959658008308E-5</v>
      </c>
      <c r="N849">
        <f t="shared" si="177"/>
        <v>2.3499999999999999E-4</v>
      </c>
      <c r="O849">
        <f t="shared" si="172"/>
        <v>0.33693796243597013</v>
      </c>
      <c r="P849">
        <f t="shared" si="179"/>
        <v>3.0271918092292491</v>
      </c>
      <c r="Q849">
        <f t="shared" si="180"/>
        <v>0.11284234068772615</v>
      </c>
      <c r="R849">
        <f t="shared" si="181"/>
        <v>0.11284234068772606</v>
      </c>
    </row>
    <row r="850" spans="6:18">
      <c r="F850">
        <f t="shared" si="173"/>
        <v>84.799999999999457</v>
      </c>
      <c r="G850">
        <f t="shared" si="174"/>
        <v>321.79873705179284</v>
      </c>
      <c r="H850">
        <f t="shared" si="169"/>
        <v>3.3693796243597012</v>
      </c>
      <c r="I850" s="4">
        <f t="shared" si="175"/>
        <v>9.0999999999999993E-6</v>
      </c>
      <c r="J850" s="5">
        <f t="shared" si="170"/>
        <v>7.2957446808510193E-7</v>
      </c>
      <c r="K850" s="5">
        <f t="shared" si="171"/>
        <v>1.2127904289253211E-3</v>
      </c>
      <c r="L850" s="5">
        <f t="shared" si="178"/>
        <v>7.4721553433544406E-9</v>
      </c>
      <c r="M850" s="6">
        <f t="shared" si="176"/>
        <v>2.5227440477213417E-5</v>
      </c>
      <c r="N850">
        <f t="shared" si="177"/>
        <v>2.3499999999999999E-4</v>
      </c>
      <c r="O850">
        <f t="shared" si="172"/>
        <v>0.33693796243597013</v>
      </c>
      <c r="P850">
        <f t="shared" si="179"/>
        <v>3.0272388896096563</v>
      </c>
      <c r="Q850">
        <f t="shared" si="180"/>
        <v>0.11282681511933745</v>
      </c>
      <c r="R850">
        <f t="shared" si="181"/>
        <v>0.11282681511933736</v>
      </c>
    </row>
    <row r="851" spans="6:18">
      <c r="F851">
        <f t="shared" si="173"/>
        <v>84.899999999999451</v>
      </c>
      <c r="G851">
        <f t="shared" si="174"/>
        <v>321.79873705179284</v>
      </c>
      <c r="H851">
        <f t="shared" ref="H851:H855" si="182">(G851-Tf)/ml</f>
        <v>3.3693796243597012</v>
      </c>
      <c r="I851" s="4">
        <f t="shared" si="175"/>
        <v>9.0999999999999993E-6</v>
      </c>
      <c r="J851" s="5">
        <f t="shared" ref="J851:J855" si="183">Glob(H851,N851,Dl,Co,kpart)</f>
        <v>7.2957446808510193E-7</v>
      </c>
      <c r="K851" s="5">
        <f t="shared" ref="K851:K855" si="184">I850*dt+K850</f>
        <v>1.2137004289253211E-3</v>
      </c>
      <c r="L851" s="5">
        <f t="shared" si="178"/>
        <v>7.488987842618502E-9</v>
      </c>
      <c r="M851" s="6">
        <f t="shared" si="176"/>
        <v>2.5265312780629308E-5</v>
      </c>
      <c r="N851">
        <f t="shared" si="177"/>
        <v>2.3499999999999999E-4</v>
      </c>
      <c r="O851">
        <f t="shared" ref="O851:O855" si="185">O850+(kpart*H850-O850)/L850/R850*(L850*(R851-R850)+R850*MAX(I850,J850)*M850*dt)</f>
        <v>0.33693796243597013</v>
      </c>
      <c r="P851">
        <f t="shared" si="179"/>
        <v>3.0272858286856956</v>
      </c>
      <c r="Q851">
        <f t="shared" si="180"/>
        <v>0.11281133614850393</v>
      </c>
      <c r="R851">
        <f t="shared" si="181"/>
        <v>0.11281133614850385</v>
      </c>
    </row>
    <row r="852" spans="6:18">
      <c r="F852">
        <f t="shared" si="173"/>
        <v>84.999999999999446</v>
      </c>
      <c r="G852">
        <f t="shared" si="174"/>
        <v>321.79873705179284</v>
      </c>
      <c r="H852">
        <f t="shared" si="182"/>
        <v>3.3693796243597012</v>
      </c>
      <c r="I852" s="4">
        <f t="shared" si="175"/>
        <v>9.0999999999999993E-6</v>
      </c>
      <c r="J852" s="5">
        <f t="shared" si="183"/>
        <v>7.2957446808510193E-7</v>
      </c>
      <c r="K852" s="5">
        <f t="shared" si="184"/>
        <v>1.2146104289253211E-3</v>
      </c>
      <c r="L852" s="5">
        <f t="shared" si="178"/>
        <v>7.5058456019293011E-9</v>
      </c>
      <c r="M852" s="6">
        <f t="shared" si="176"/>
        <v>2.5303213490330769E-5</v>
      </c>
      <c r="N852">
        <f t="shared" si="177"/>
        <v>2.3499999999999999E-4</v>
      </c>
      <c r="O852">
        <f t="shared" si="185"/>
        <v>0.33693796243597013</v>
      </c>
      <c r="P852">
        <f t="shared" si="179"/>
        <v>3.0273326269870986</v>
      </c>
      <c r="Q852">
        <f t="shared" si="180"/>
        <v>0.11279590360053761</v>
      </c>
      <c r="R852">
        <f t="shared" si="181"/>
        <v>0.11279590360053754</v>
      </c>
    </row>
    <row r="853" spans="6:18">
      <c r="F853">
        <f t="shared" si="173"/>
        <v>85.09999999999944</v>
      </c>
      <c r="G853">
        <f t="shared" si="174"/>
        <v>321.79873705179284</v>
      </c>
      <c r="H853">
        <f t="shared" si="182"/>
        <v>3.3693796243597012</v>
      </c>
      <c r="I853" s="4">
        <f t="shared" si="175"/>
        <v>9.0999999999999993E-6</v>
      </c>
      <c r="J853" s="5">
        <f t="shared" si="183"/>
        <v>7.2957446808510193E-7</v>
      </c>
      <c r="K853" s="5">
        <f t="shared" si="184"/>
        <v>1.2155204289253211E-3</v>
      </c>
      <c r="L853" s="5">
        <f t="shared" si="178"/>
        <v>7.5227286402261374E-9</v>
      </c>
      <c r="M853" s="6">
        <f t="shared" si="176"/>
        <v>2.5341142606317776E-5</v>
      </c>
      <c r="N853">
        <f t="shared" si="177"/>
        <v>2.3499999999999999E-4</v>
      </c>
      <c r="O853">
        <f t="shared" si="185"/>
        <v>0.33693796243597013</v>
      </c>
      <c r="P853">
        <f t="shared" si="179"/>
        <v>3.027379285041214</v>
      </c>
      <c r="Q853">
        <f t="shared" si="180"/>
        <v>0.11278051730153579</v>
      </c>
      <c r="R853">
        <f t="shared" si="181"/>
        <v>0.11278051730153571</v>
      </c>
    </row>
    <row r="854" spans="6:18">
      <c r="F854">
        <f t="shared" si="173"/>
        <v>85.199999999999434</v>
      </c>
      <c r="G854">
        <f t="shared" si="174"/>
        <v>321.79873705179284</v>
      </c>
      <c r="H854">
        <f t="shared" si="182"/>
        <v>3.3693796243597012</v>
      </c>
      <c r="I854" s="4">
        <f t="shared" si="175"/>
        <v>9.0999999999999993E-6</v>
      </c>
      <c r="J854" s="5">
        <f t="shared" si="183"/>
        <v>7.2957446808510193E-7</v>
      </c>
      <c r="K854" s="5">
        <f t="shared" si="184"/>
        <v>1.2164304289253212E-3</v>
      </c>
      <c r="L854" s="5">
        <f t="shared" si="178"/>
        <v>7.5396369764483235E-9</v>
      </c>
      <c r="M854" s="6">
        <f t="shared" si="176"/>
        <v>2.5379100128590354E-5</v>
      </c>
      <c r="N854">
        <f t="shared" si="177"/>
        <v>2.3499999999999999E-4</v>
      </c>
      <c r="O854">
        <f t="shared" si="185"/>
        <v>0.33693796243597013</v>
      </c>
      <c r="P854">
        <f t="shared" si="179"/>
        <v>3.0274258033730241</v>
      </c>
      <c r="Q854">
        <f t="shared" si="180"/>
        <v>0.11276517707837691</v>
      </c>
      <c r="R854">
        <f t="shared" si="181"/>
        <v>0.11276517707837683</v>
      </c>
    </row>
    <row r="855" spans="6:18">
      <c r="F855">
        <f t="shared" si="173"/>
        <v>85.299999999999429</v>
      </c>
      <c r="G855">
        <f t="shared" si="174"/>
        <v>321.79873705179284</v>
      </c>
      <c r="H855">
        <f t="shared" si="182"/>
        <v>3.3693796243597012</v>
      </c>
      <c r="I855" s="4">
        <f t="shared" si="175"/>
        <v>9.0999999999999993E-6</v>
      </c>
      <c r="J855" s="5">
        <f t="shared" si="183"/>
        <v>7.2957446808510193E-7</v>
      </c>
      <c r="K855" s="5">
        <f t="shared" si="184"/>
        <v>1.2173404289253212E-3</v>
      </c>
      <c r="L855" s="5">
        <f t="shared" si="178"/>
        <v>7.5565706295351603E-9</v>
      </c>
      <c r="M855" s="6">
        <f t="shared" si="176"/>
        <v>2.5417086057148496E-5</v>
      </c>
      <c r="N855">
        <f t="shared" si="177"/>
        <v>2.3499999999999999E-4</v>
      </c>
      <c r="O855">
        <f t="shared" si="185"/>
        <v>0.33693796243597013</v>
      </c>
      <c r="P855">
        <f t="shared" si="179"/>
        <v>3.0274721825051536</v>
      </c>
      <c r="Q855">
        <f t="shared" si="180"/>
        <v>0.11274988275871647</v>
      </c>
      <c r="R855">
        <f t="shared" si="181"/>
        <v>0.11274988275871638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T855"/>
  <sheetViews>
    <sheetView workbookViewId="0">
      <selection activeCell="G16" sqref="G16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320.11700000000002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319.43983655498738</v>
      </c>
      <c r="H2">
        <f>(G2-Tf)/ml</f>
        <v>4.2118440875045087</v>
      </c>
      <c r="I2" s="4">
        <f t="shared" ref="I2:I65" si="1">we</f>
        <v>1.5999999999999999E-6</v>
      </c>
      <c r="J2" s="5">
        <f>Glob(H2,N2,Dl,Co,kpart)</f>
        <v>1.3969999999999975E-7</v>
      </c>
      <c r="K2" s="5">
        <f>R0</f>
        <v>2.8939091833953261E-4</v>
      </c>
      <c r="L2" s="5">
        <f>K2^3*4/3*PI()</f>
        <v>1.0151805845419143E-10</v>
      </c>
      <c r="M2" s="6">
        <f t="shared" ref="M2:M65" si="2">f2_*f3_/f1_/K2*L2</f>
        <v>1.4363869944342119E-6</v>
      </c>
      <c r="N2">
        <f t="shared" ref="N2:N65" si="3">del_dl</f>
        <v>5.8E-4</v>
      </c>
      <c r="O2">
        <f>kpart*H2</f>
        <v>0.42118440875045088</v>
      </c>
      <c r="P2">
        <f>R2*O2+(1-R2)*H2</f>
        <v>2.3544208449150203</v>
      </c>
      <c r="Q2">
        <f>esi0</f>
        <v>0.49</v>
      </c>
      <c r="R2">
        <f>esi0</f>
        <v>0.49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319.43983655498738</v>
      </c>
      <c r="H3">
        <f t="shared" ref="H3:H65" si="5">(G3-Tf)/ml</f>
        <v>4.2118440875045087</v>
      </c>
      <c r="I3" s="4">
        <f t="shared" si="1"/>
        <v>1.5999999999999999E-6</v>
      </c>
      <c r="J3" s="5">
        <f t="shared" ref="J3:J27" si="6">Glob(H3,N3,Dl,Co,kpart)</f>
        <v>1.3969999999999975E-7</v>
      </c>
      <c r="K3" s="5">
        <f t="shared" ref="K3:K27" si="7">I2*dt+K2</f>
        <v>2.8955091833953264E-4</v>
      </c>
      <c r="L3" s="5">
        <f t="shared" ref="L3:L66" si="8">K3^3*4/3*PI()</f>
        <v>1.0168653511085282E-10</v>
      </c>
      <c r="M3" s="6">
        <f t="shared" si="2"/>
        <v>1.4379757481726841E-6</v>
      </c>
      <c r="N3">
        <f t="shared" si="3"/>
        <v>5.8E-4</v>
      </c>
      <c r="O3">
        <f t="shared" ref="O3:O27" si="9">O2+(kpart*H2-O2)/L2/R2*(L2*(R3-R2)+R2*MAX(I2,J2)*M2*dt)</f>
        <v>0.42118440875045088</v>
      </c>
      <c r="P3">
        <f t="shared" ref="P3:P66" si="10">R3*O3+(1-R3)*H3</f>
        <v>2.35677751296652</v>
      </c>
      <c r="Q3">
        <f t="shared" ref="Q3:Q66" si="11">Q2+pl/ps*Dl/N2*((Tc-Tf)/ml-Co)/H2/(1-kpart)*M2*dt/L2-Q2*3/K2*we*dt</f>
        <v>0.4893782960615779</v>
      </c>
      <c r="R3">
        <f t="shared" ref="R3:R66" si="12">esidtGeral(R2,K2,MAX(I2,J2),pl,ps,kpart,H2,(H3-H2)/dt,M2,L2,Dl,N2,Co,dt)</f>
        <v>0.48937829606157784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319.43983655498738</v>
      </c>
      <c r="H4">
        <f t="shared" si="5"/>
        <v>4.2118440875045087</v>
      </c>
      <c r="I4" s="4">
        <f t="shared" si="1"/>
        <v>1.5999999999999999E-6</v>
      </c>
      <c r="J4" s="5">
        <f t="shared" si="6"/>
        <v>1.3969999999999975E-7</v>
      </c>
      <c r="K4" s="5">
        <f t="shared" si="7"/>
        <v>2.8971091833953266E-4</v>
      </c>
      <c r="L4" s="5">
        <f t="shared" si="8"/>
        <v>1.0185519806404679E-10</v>
      </c>
      <c r="M4" s="6">
        <f t="shared" si="2"/>
        <v>1.439565380067068E-6</v>
      </c>
      <c r="N4">
        <f t="shared" si="3"/>
        <v>5.8E-4</v>
      </c>
      <c r="O4">
        <f t="shared" si="9"/>
        <v>0.42118440875045088</v>
      </c>
      <c r="P4">
        <f t="shared" si="10"/>
        <v>2.3591289720290041</v>
      </c>
      <c r="Q4">
        <f t="shared" si="11"/>
        <v>0.48875796628740598</v>
      </c>
      <c r="R4">
        <f t="shared" si="12"/>
        <v>0.48875796628740592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319.43983655498738</v>
      </c>
      <c r="H5">
        <f t="shared" si="5"/>
        <v>4.2118440875045087</v>
      </c>
      <c r="I5" s="4">
        <f t="shared" si="1"/>
        <v>1.5999999999999999E-6</v>
      </c>
      <c r="J5" s="5">
        <f t="shared" si="6"/>
        <v>1.3969999999999975E-7</v>
      </c>
      <c r="K5" s="5">
        <f t="shared" si="7"/>
        <v>2.8987091833953269E-4</v>
      </c>
      <c r="L5" s="5">
        <f t="shared" si="8"/>
        <v>1.0202404741671701E-10</v>
      </c>
      <c r="M5" s="6">
        <f t="shared" si="2"/>
        <v>1.4411558901173633E-6</v>
      </c>
      <c r="N5">
        <f t="shared" si="3"/>
        <v>5.8E-4</v>
      </c>
      <c r="O5">
        <f t="shared" si="9"/>
        <v>0.42118440875045088</v>
      </c>
      <c r="P5">
        <f t="shared" si="10"/>
        <v>2.3614752364864362</v>
      </c>
      <c r="Q5">
        <f t="shared" si="11"/>
        <v>0.48813900688290368</v>
      </c>
      <c r="R5">
        <f t="shared" si="12"/>
        <v>0.48813900688290368</v>
      </c>
    </row>
    <row r="6" spans="1:20">
      <c r="A6" s="4" t="s">
        <v>14</v>
      </c>
      <c r="B6" s="6">
        <v>3.97</v>
      </c>
      <c r="F6">
        <f t="shared" si="4"/>
        <v>0.4</v>
      </c>
      <c r="G6">
        <f t="shared" si="0"/>
        <v>319.43983655498738</v>
      </c>
      <c r="H6">
        <f t="shared" si="5"/>
        <v>4.2118440875045087</v>
      </c>
      <c r="I6" s="4">
        <f t="shared" si="1"/>
        <v>1.5999999999999999E-6</v>
      </c>
      <c r="J6" s="5">
        <f t="shared" si="6"/>
        <v>1.3969999999999975E-7</v>
      </c>
      <c r="K6" s="5">
        <f t="shared" si="7"/>
        <v>2.9003091833953271E-4</v>
      </c>
      <c r="L6" s="5">
        <f t="shared" si="8"/>
        <v>1.0219308327180721E-10</v>
      </c>
      <c r="M6" s="6">
        <f t="shared" si="2"/>
        <v>1.4427472783235701E-6</v>
      </c>
      <c r="N6">
        <f t="shared" si="3"/>
        <v>5.8E-4</v>
      </c>
      <c r="O6">
        <f t="shared" si="9"/>
        <v>0.42118440875045088</v>
      </c>
      <c r="P6">
        <f t="shared" si="10"/>
        <v>2.3638163206751428</v>
      </c>
      <c r="Q6">
        <f t="shared" si="11"/>
        <v>0.48752141406605759</v>
      </c>
      <c r="R6">
        <f t="shared" si="12"/>
        <v>0.48752141406605759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319.43983655498738</v>
      </c>
      <c r="H7">
        <f t="shared" si="5"/>
        <v>4.2118440875045087</v>
      </c>
      <c r="I7" s="4">
        <f t="shared" si="1"/>
        <v>1.5999999999999999E-6</v>
      </c>
      <c r="J7" s="5">
        <f t="shared" si="6"/>
        <v>1.3969999999999975E-7</v>
      </c>
      <c r="K7" s="5">
        <f t="shared" si="7"/>
        <v>2.9019091833953274E-4</v>
      </c>
      <c r="L7" s="5">
        <f t="shared" si="8"/>
        <v>1.0236230573226108E-10</v>
      </c>
      <c r="M7" s="6">
        <f t="shared" si="2"/>
        <v>1.4443395446856884E-6</v>
      </c>
      <c r="N7">
        <f t="shared" si="3"/>
        <v>5.8E-4</v>
      </c>
      <c r="O7">
        <f t="shared" si="9"/>
        <v>0.42118440875045088</v>
      </c>
      <c r="P7">
        <f t="shared" si="10"/>
        <v>2.3661522388839966</v>
      </c>
      <c r="Q7">
        <f t="shared" si="11"/>
        <v>0.48690518406737254</v>
      </c>
      <c r="R7">
        <f t="shared" si="12"/>
        <v>0.48690518406737254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319.43983655498738</v>
      </c>
      <c r="H8">
        <f t="shared" si="5"/>
        <v>4.2118440875045087</v>
      </c>
      <c r="I8" s="4">
        <f t="shared" si="1"/>
        <v>1.5999999999999999E-6</v>
      </c>
      <c r="J8" s="5">
        <f t="shared" si="6"/>
        <v>1.3969999999999975E-7</v>
      </c>
      <c r="K8" s="5">
        <f t="shared" si="7"/>
        <v>2.9035091833953277E-4</v>
      </c>
      <c r="L8" s="5">
        <f t="shared" si="8"/>
        <v>1.0253171490102237E-10</v>
      </c>
      <c r="M8" s="6">
        <f t="shared" si="2"/>
        <v>1.4459326892037185E-6</v>
      </c>
      <c r="N8">
        <f t="shared" si="3"/>
        <v>5.8E-4</v>
      </c>
      <c r="O8">
        <f t="shared" si="9"/>
        <v>0.42118440875045088</v>
      </c>
      <c r="P8">
        <f t="shared" si="10"/>
        <v>2.3684830053546015</v>
      </c>
      <c r="Q8">
        <f t="shared" si="11"/>
        <v>0.48629031312982357</v>
      </c>
      <c r="R8">
        <f t="shared" si="12"/>
        <v>0.48629031312982357</v>
      </c>
    </row>
    <row r="9" spans="1:20">
      <c r="A9" s="1" t="s">
        <v>35</v>
      </c>
      <c r="B9" s="2">
        <f>Tf+ml*Co/(1-B14*(1-kpart))</f>
        <v>319.43983655498738</v>
      </c>
      <c r="C9" s="2"/>
      <c r="D9" s="3"/>
      <c r="F9">
        <f t="shared" si="4"/>
        <v>0.7</v>
      </c>
      <c r="G9">
        <f t="shared" si="0"/>
        <v>319.43983655498738</v>
      </c>
      <c r="H9">
        <f t="shared" si="5"/>
        <v>4.2118440875045087</v>
      </c>
      <c r="I9" s="4">
        <f t="shared" si="1"/>
        <v>1.5999999999999999E-6</v>
      </c>
      <c r="J9" s="5">
        <f t="shared" si="6"/>
        <v>1.3969999999999975E-7</v>
      </c>
      <c r="K9" s="5">
        <f t="shared" si="7"/>
        <v>2.9051091833953279E-4</v>
      </c>
      <c r="L9" s="5">
        <f t="shared" si="8"/>
        <v>1.0270131088103476E-10</v>
      </c>
      <c r="M9" s="6">
        <f t="shared" si="2"/>
        <v>1.4475267118776599E-6</v>
      </c>
      <c r="N9">
        <f t="shared" si="3"/>
        <v>5.8E-4</v>
      </c>
      <c r="O9">
        <f t="shared" si="9"/>
        <v>0.42118440875045088</v>
      </c>
      <c r="P9">
        <f t="shared" si="10"/>
        <v>2.370808634281472</v>
      </c>
      <c r="Q9">
        <f t="shared" si="11"/>
        <v>0.48567679750880771</v>
      </c>
      <c r="R9">
        <f t="shared" si="12"/>
        <v>0.48567679750880771</v>
      </c>
    </row>
    <row r="10" spans="1:20">
      <c r="A10" s="4" t="s">
        <v>12</v>
      </c>
      <c r="B10" s="11">
        <f>f3_*Li</f>
        <v>2.8939091833953261E-4</v>
      </c>
      <c r="C10" s="5"/>
      <c r="D10" s="6"/>
      <c r="F10">
        <f t="shared" si="4"/>
        <v>0.79999999999999993</v>
      </c>
      <c r="G10">
        <f t="shared" si="0"/>
        <v>319.43983655498738</v>
      </c>
      <c r="H10">
        <f t="shared" si="5"/>
        <v>4.2118440875045087</v>
      </c>
      <c r="I10" s="4">
        <f t="shared" si="1"/>
        <v>1.5999999999999999E-6</v>
      </c>
      <c r="J10" s="5">
        <f t="shared" si="6"/>
        <v>1.3969999999999975E-7</v>
      </c>
      <c r="K10" s="5">
        <f t="shared" si="7"/>
        <v>2.9067091833953282E-4</v>
      </c>
      <c r="L10" s="5">
        <f t="shared" si="8"/>
        <v>1.0287109377524195E-10</v>
      </c>
      <c r="M10" s="6">
        <f t="shared" si="2"/>
        <v>1.4491216127075129E-6</v>
      </c>
      <c r="N10">
        <f t="shared" si="3"/>
        <v>5.8E-4</v>
      </c>
      <c r="O10">
        <f t="shared" si="9"/>
        <v>0.42118440875045088</v>
      </c>
      <c r="P10">
        <f t="shared" si="10"/>
        <v>2.3731291398122178</v>
      </c>
      <c r="Q10">
        <f t="shared" si="11"/>
        <v>0.48506463347209616</v>
      </c>
      <c r="R10">
        <f t="shared" si="12"/>
        <v>0.48506463347209616</v>
      </c>
    </row>
    <row r="11" spans="1:20">
      <c r="A11" s="4" t="s">
        <v>16</v>
      </c>
      <c r="B11" s="11">
        <v>5.8E-4</v>
      </c>
      <c r="C11" s="5"/>
      <c r="D11" s="6"/>
      <c r="F11">
        <f t="shared" si="4"/>
        <v>0.89999999999999991</v>
      </c>
      <c r="G11">
        <f t="shared" si="0"/>
        <v>319.43983655498738</v>
      </c>
      <c r="H11">
        <f t="shared" si="5"/>
        <v>4.2118440875045087</v>
      </c>
      <c r="I11" s="4">
        <f t="shared" si="1"/>
        <v>1.5999999999999999E-6</v>
      </c>
      <c r="J11" s="5">
        <f t="shared" si="6"/>
        <v>1.3969999999999975E-7</v>
      </c>
      <c r="K11" s="5">
        <f t="shared" si="7"/>
        <v>2.9083091833953284E-4</v>
      </c>
      <c r="L11" s="5">
        <f t="shared" si="8"/>
        <v>1.0304106368658764E-10</v>
      </c>
      <c r="M11" s="6">
        <f t="shared" si="2"/>
        <v>1.450717391693277E-6</v>
      </c>
      <c r="N11">
        <f t="shared" si="3"/>
        <v>5.8E-4</v>
      </c>
      <c r="O11">
        <f t="shared" si="9"/>
        <v>0.42118440875045088</v>
      </c>
      <c r="P11">
        <f t="shared" si="10"/>
        <v>2.375444536047723</v>
      </c>
      <c r="Q11">
        <f t="shared" si="11"/>
        <v>0.48445381729978648</v>
      </c>
      <c r="R11">
        <f t="shared" si="12"/>
        <v>0.48445381729978648</v>
      </c>
    </row>
    <row r="12" spans="1:20">
      <c r="A12" s="1" t="s">
        <v>10</v>
      </c>
      <c r="B12" s="2">
        <f>Tliq-dTtotal</f>
        <v>319.36582055498741</v>
      </c>
      <c r="C12" s="2" t="s">
        <v>36</v>
      </c>
      <c r="D12" s="3">
        <f>D14+D15</f>
        <v>0.7511794450126249</v>
      </c>
      <c r="F12">
        <f t="shared" si="4"/>
        <v>0.99999999999999989</v>
      </c>
      <c r="G12">
        <f t="shared" si="0"/>
        <v>319.43983655498738</v>
      </c>
      <c r="H12">
        <f t="shared" si="5"/>
        <v>4.2118440875045087</v>
      </c>
      <c r="I12" s="4">
        <f t="shared" si="1"/>
        <v>1.5999999999999999E-6</v>
      </c>
      <c r="J12" s="5">
        <f t="shared" si="6"/>
        <v>1.3969999999999975E-7</v>
      </c>
      <c r="K12" s="5">
        <f t="shared" si="7"/>
        <v>2.9099091833953287E-4</v>
      </c>
      <c r="L12" s="5">
        <f t="shared" si="8"/>
        <v>1.032112207180156E-10</v>
      </c>
      <c r="M12" s="6">
        <f t="shared" si="2"/>
        <v>1.4523140488349534E-6</v>
      </c>
      <c r="N12">
        <f t="shared" si="3"/>
        <v>5.8E-4</v>
      </c>
      <c r="O12">
        <f t="shared" si="9"/>
        <v>0.42118440875045088</v>
      </c>
      <c r="P12">
        <f t="shared" si="10"/>
        <v>2.3777548370423256</v>
      </c>
      <c r="Q12">
        <f t="shared" si="11"/>
        <v>0.48384434528425529</v>
      </c>
      <c r="R12">
        <f t="shared" si="12"/>
        <v>0.48384434528425529</v>
      </c>
    </row>
    <row r="13" spans="1:20">
      <c r="A13" s="9" t="s">
        <v>40</v>
      </c>
      <c r="B13" s="14">
        <v>1.0300000000000001E-3</v>
      </c>
      <c r="C13" s="12" t="s">
        <v>41</v>
      </c>
      <c r="D13" s="10">
        <v>0.49</v>
      </c>
      <c r="F13">
        <f t="shared" si="4"/>
        <v>1.0999999999999999</v>
      </c>
      <c r="G13">
        <f t="shared" si="0"/>
        <v>319.43983655498738</v>
      </c>
      <c r="H13">
        <f t="shared" si="5"/>
        <v>4.2118440875045087</v>
      </c>
      <c r="I13" s="4">
        <f t="shared" si="1"/>
        <v>1.5999999999999999E-6</v>
      </c>
      <c r="J13" s="5">
        <f t="shared" si="6"/>
        <v>1.3969999999999975E-7</v>
      </c>
      <c r="K13" s="5">
        <f t="shared" si="7"/>
        <v>2.9115091833953289E-4</v>
      </c>
      <c r="L13" s="5">
        <f t="shared" si="8"/>
        <v>1.0338156497246948E-10</v>
      </c>
      <c r="M13" s="6">
        <f t="shared" si="2"/>
        <v>1.4539115841325412E-6</v>
      </c>
      <c r="N13">
        <f t="shared" si="3"/>
        <v>5.8E-4</v>
      </c>
      <c r="O13">
        <f t="shared" si="9"/>
        <v>0.42118440875045088</v>
      </c>
      <c r="P13">
        <f t="shared" si="10"/>
        <v>2.3800600568039991</v>
      </c>
      <c r="Q13">
        <f t="shared" si="11"/>
        <v>0.48323621373011089</v>
      </c>
      <c r="R13">
        <f t="shared" si="12"/>
        <v>0.48323621373011089</v>
      </c>
    </row>
    <row r="14" spans="1:20">
      <c r="A14" s="1" t="s">
        <v>32</v>
      </c>
      <c r="B14" s="2">
        <v>6.3799999999999996E-2</v>
      </c>
      <c r="C14" s="2" t="s">
        <v>22</v>
      </c>
      <c r="D14" s="3">
        <f>kpart*(ml*Co*(1-1/kpart))*omegaC/(1-(1-kpart)*omegaC)</f>
        <v>0.67716344501262493</v>
      </c>
      <c r="F14">
        <f t="shared" si="4"/>
        <v>1.2</v>
      </c>
      <c r="G14">
        <f t="shared" si="0"/>
        <v>319.43983655498738</v>
      </c>
      <c r="H14">
        <f t="shared" si="5"/>
        <v>4.2118440875045087</v>
      </c>
      <c r="I14" s="4">
        <f t="shared" si="1"/>
        <v>1.5999999999999999E-6</v>
      </c>
      <c r="J14" s="5">
        <f t="shared" si="6"/>
        <v>1.3969999999999975E-7</v>
      </c>
      <c r="K14" s="5">
        <f t="shared" si="7"/>
        <v>2.9131091833953292E-4</v>
      </c>
      <c r="L14" s="5">
        <f t="shared" si="8"/>
        <v>1.0355209655289299E-10</v>
      </c>
      <c r="M14" s="6">
        <f t="shared" si="2"/>
        <v>1.4555099975860403E-6</v>
      </c>
      <c r="N14">
        <f t="shared" si="3"/>
        <v>5.8E-4</v>
      </c>
      <c r="O14">
        <f t="shared" si="9"/>
        <v>0.42118440875045088</v>
      </c>
      <c r="P14">
        <f t="shared" si="10"/>
        <v>2.3823602092945269</v>
      </c>
      <c r="Q14">
        <f t="shared" si="11"/>
        <v>0.48262941895414624</v>
      </c>
      <c r="R14">
        <f t="shared" si="12"/>
        <v>0.48262941895414624</v>
      </c>
    </row>
    <row r="15" spans="1:20">
      <c r="A15" s="9" t="s">
        <v>37</v>
      </c>
      <c r="B15" s="12">
        <v>3.2000000000000002E-3</v>
      </c>
      <c r="C15" s="12" t="s">
        <v>38</v>
      </c>
      <c r="D15" s="10">
        <f>Lf_c*omegaT</f>
        <v>7.4015999999999998E-2</v>
      </c>
      <c r="F15">
        <f t="shared" si="4"/>
        <v>1.3</v>
      </c>
      <c r="G15">
        <f t="shared" si="0"/>
        <v>319.43983655498738</v>
      </c>
      <c r="H15">
        <f t="shared" si="5"/>
        <v>4.2118440875045087</v>
      </c>
      <c r="I15" s="4">
        <f t="shared" si="1"/>
        <v>1.5999999999999999E-6</v>
      </c>
      <c r="J15" s="5">
        <f t="shared" si="6"/>
        <v>1.3969999999999975E-7</v>
      </c>
      <c r="K15" s="5">
        <f t="shared" si="7"/>
        <v>2.9147091833953294E-4</v>
      </c>
      <c r="L15" s="5">
        <f t="shared" si="8"/>
        <v>1.0372281556222984E-10</v>
      </c>
      <c r="M15" s="6">
        <f t="shared" si="2"/>
        <v>1.4571092891954506E-6</v>
      </c>
      <c r="N15">
        <f t="shared" si="3"/>
        <v>5.8E-4</v>
      </c>
      <c r="O15">
        <f t="shared" si="9"/>
        <v>0.42118440875045088</v>
      </c>
      <c r="P15">
        <f t="shared" si="10"/>
        <v>2.3846553084296835</v>
      </c>
      <c r="Q15">
        <f t="shared" si="11"/>
        <v>0.48202395728529218</v>
      </c>
      <c r="R15">
        <f t="shared" si="12"/>
        <v>0.48202395728529213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319.43983655498738</v>
      </c>
      <c r="H16">
        <f t="shared" si="5"/>
        <v>4.2118440875045087</v>
      </c>
      <c r="I16" s="4">
        <f t="shared" si="1"/>
        <v>1.5999999999999999E-6</v>
      </c>
      <c r="J16" s="5">
        <f t="shared" si="6"/>
        <v>1.3969999999999975E-7</v>
      </c>
      <c r="K16" s="5">
        <f t="shared" si="7"/>
        <v>2.9163091833953297E-4</v>
      </c>
      <c r="L16" s="5">
        <f t="shared" si="8"/>
        <v>1.0389372210342378E-10</v>
      </c>
      <c r="M16" s="6">
        <f t="shared" si="2"/>
        <v>1.4587094589607731E-6</v>
      </c>
      <c r="N16">
        <f t="shared" si="3"/>
        <v>5.8E-4</v>
      </c>
      <c r="O16">
        <f t="shared" si="9"/>
        <v>0.42118440875045088</v>
      </c>
      <c r="P16">
        <f t="shared" si="10"/>
        <v>2.386945368079409</v>
      </c>
      <c r="Q16">
        <f t="shared" si="11"/>
        <v>0.48141982506457059</v>
      </c>
      <c r="R16">
        <f t="shared" si="12"/>
        <v>0.48141982506457054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319.43983655498738</v>
      </c>
      <c r="H17">
        <f t="shared" si="5"/>
        <v>4.2118440875045087</v>
      </c>
      <c r="I17" s="4">
        <f t="shared" si="1"/>
        <v>1.5999999999999999E-6</v>
      </c>
      <c r="J17" s="5">
        <f t="shared" si="6"/>
        <v>1.3969999999999975E-7</v>
      </c>
      <c r="K17" s="5">
        <f t="shared" si="7"/>
        <v>2.91790918339533E-4</v>
      </c>
      <c r="L17" s="5">
        <f t="shared" si="8"/>
        <v>1.0406481627941845E-10</v>
      </c>
      <c r="M17" s="6">
        <f t="shared" si="2"/>
        <v>1.4603105068820067E-6</v>
      </c>
      <c r="N17">
        <f t="shared" si="3"/>
        <v>5.8E-4</v>
      </c>
      <c r="O17">
        <f t="shared" si="9"/>
        <v>0.42118440875045088</v>
      </c>
      <c r="P17">
        <f t="shared" si="10"/>
        <v>2.3892304020679864</v>
      </c>
      <c r="Q17">
        <f t="shared" si="11"/>
        <v>0.48081701864504822</v>
      </c>
      <c r="R17">
        <f t="shared" si="12"/>
        <v>0.48081701864504817</v>
      </c>
    </row>
    <row r="18" spans="1:18">
      <c r="A18" s="1" t="s">
        <v>24</v>
      </c>
      <c r="B18" s="2">
        <f>1.048-0.000553*(T0-273.3)</f>
        <v>1.0225256012330921</v>
      </c>
      <c r="C18" s="2"/>
      <c r="D18" s="3"/>
      <c r="F18">
        <f t="shared" si="4"/>
        <v>1.6000000000000003</v>
      </c>
      <c r="G18">
        <f t="shared" si="0"/>
        <v>319.43983655498738</v>
      </c>
      <c r="H18">
        <f t="shared" si="5"/>
        <v>4.2118440875045087</v>
      </c>
      <c r="I18" s="4">
        <f t="shared" si="1"/>
        <v>1.5999999999999999E-6</v>
      </c>
      <c r="J18" s="5">
        <f t="shared" si="6"/>
        <v>1.3969999999999975E-7</v>
      </c>
      <c r="K18" s="5">
        <f t="shared" si="7"/>
        <v>2.9195091833953302E-4</v>
      </c>
      <c r="L18" s="5">
        <f t="shared" si="8"/>
        <v>1.0423609819315761E-10</v>
      </c>
      <c r="M18" s="6">
        <f t="shared" si="2"/>
        <v>1.4619124329591519E-6</v>
      </c>
      <c r="N18">
        <f t="shared" si="3"/>
        <v>5.8E-4</v>
      </c>
      <c r="O18">
        <f t="shared" si="9"/>
        <v>0.42118440875045088</v>
      </c>
      <c r="P18">
        <f t="shared" si="10"/>
        <v>2.3915104241742169</v>
      </c>
      <c r="Q18">
        <f t="shared" si="11"/>
        <v>0.48021553439179027</v>
      </c>
      <c r="R18">
        <f t="shared" si="12"/>
        <v>0.48021553439179021</v>
      </c>
    </row>
    <row r="19" spans="1:18">
      <c r="A19" s="4" t="s">
        <v>25</v>
      </c>
      <c r="B19" s="5">
        <f>1.0334-(0.000781+0.00000304*Co)*(T0-273.3)-0.002114*Co-0.000014*Co^2</f>
        <v>0.98825340237144088</v>
      </c>
      <c r="C19" s="5"/>
      <c r="D19" s="6"/>
      <c r="F19">
        <f t="shared" si="4"/>
        <v>1.7000000000000004</v>
      </c>
      <c r="G19">
        <f t="shared" si="0"/>
        <v>319.43983655498738</v>
      </c>
      <c r="H19">
        <f t="shared" si="5"/>
        <v>4.2118440875045087</v>
      </c>
      <c r="I19" s="4">
        <f t="shared" si="1"/>
        <v>1.5999999999999999E-6</v>
      </c>
      <c r="J19" s="5">
        <f t="shared" si="6"/>
        <v>1.3969999999999975E-7</v>
      </c>
      <c r="K19" s="5">
        <f t="shared" si="7"/>
        <v>2.9211091833953305E-4</v>
      </c>
      <c r="L19" s="5">
        <f t="shared" si="8"/>
        <v>1.0440756794758495E-10</v>
      </c>
      <c r="M19" s="6">
        <f t="shared" si="2"/>
        <v>1.4635152371922087E-6</v>
      </c>
      <c r="N19">
        <f t="shared" si="3"/>
        <v>5.8E-4</v>
      </c>
      <c r="O19">
        <f t="shared" si="9"/>
        <v>0.42118440875045088</v>
      </c>
      <c r="P19">
        <f t="shared" si="10"/>
        <v>2.3937854481315934</v>
      </c>
      <c r="Q19">
        <f t="shared" si="11"/>
        <v>0.47961536868181442</v>
      </c>
      <c r="R19">
        <f t="shared" si="12"/>
        <v>0.47961536868181437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319.43983655498738</v>
      </c>
      <c r="H20">
        <f t="shared" si="5"/>
        <v>4.2118440875045087</v>
      </c>
      <c r="I20" s="4">
        <f t="shared" si="1"/>
        <v>1.5999999999999999E-6</v>
      </c>
      <c r="J20" s="5">
        <f t="shared" si="6"/>
        <v>1.3969999999999975E-7</v>
      </c>
      <c r="K20" s="5">
        <f t="shared" si="7"/>
        <v>2.9227091833953307E-4</v>
      </c>
      <c r="L20" s="5">
        <f t="shared" si="8"/>
        <v>1.0457922564564418E-10</v>
      </c>
      <c r="M20" s="6">
        <f t="shared" si="2"/>
        <v>1.4651189195811769E-6</v>
      </c>
      <c r="N20">
        <f t="shared" si="3"/>
        <v>5.8E-4</v>
      </c>
      <c r="O20">
        <f t="shared" si="9"/>
        <v>0.42118440875045088</v>
      </c>
      <c r="P20">
        <f t="shared" si="10"/>
        <v>2.3960554876284745</v>
      </c>
      <c r="Q20">
        <f t="shared" si="11"/>
        <v>0.47901651790404504</v>
      </c>
      <c r="R20">
        <f t="shared" si="12"/>
        <v>0.47901651790404498</v>
      </c>
    </row>
    <row r="21" spans="1:18">
      <c r="A21" s="1" t="s">
        <v>26</v>
      </c>
      <c r="B21" s="2">
        <f>C21/180*PI()</f>
        <v>0.55850536063818546</v>
      </c>
      <c r="C21" s="2">
        <v>32</v>
      </c>
      <c r="D21" s="3" t="s">
        <v>34</v>
      </c>
      <c r="F21">
        <f t="shared" si="4"/>
        <v>1.9000000000000006</v>
      </c>
      <c r="G21">
        <f t="shared" si="0"/>
        <v>319.43983655498738</v>
      </c>
      <c r="H21">
        <f t="shared" si="5"/>
        <v>4.2118440875045087</v>
      </c>
      <c r="I21" s="4">
        <f t="shared" si="1"/>
        <v>1.5999999999999999E-6</v>
      </c>
      <c r="J21" s="5">
        <f t="shared" si="6"/>
        <v>1.3969999999999975E-7</v>
      </c>
      <c r="K21" s="5">
        <f t="shared" si="7"/>
        <v>2.924309183395331E-4</v>
      </c>
      <c r="L21" s="5">
        <f t="shared" si="8"/>
        <v>1.0475107139027902E-10</v>
      </c>
      <c r="M21" s="6">
        <f t="shared" si="2"/>
        <v>1.4667234801260568E-6</v>
      </c>
      <c r="N21">
        <f t="shared" si="3"/>
        <v>5.8E-4</v>
      </c>
      <c r="O21">
        <f t="shared" si="9"/>
        <v>0.42118440875045088</v>
      </c>
      <c r="P21">
        <f t="shared" si="10"/>
        <v>2.3983205563082572</v>
      </c>
      <c r="Q21">
        <f t="shared" si="11"/>
        <v>0.47841897845926751</v>
      </c>
      <c r="R21">
        <f t="shared" si="12"/>
        <v>0.47841897845926745</v>
      </c>
    </row>
    <row r="22" spans="1:18">
      <c r="A22" s="4" t="s">
        <v>27</v>
      </c>
      <c r="B22" s="5">
        <f>B25^2*B26+5*B25^3/6</f>
        <v>9.2903404468079806E-2</v>
      </c>
      <c r="C22" s="5"/>
      <c r="D22" s="6"/>
      <c r="F22">
        <f t="shared" si="4"/>
        <v>2.0000000000000004</v>
      </c>
      <c r="G22">
        <f t="shared" si="0"/>
        <v>319.43983655498738</v>
      </c>
      <c r="H22">
        <f t="shared" si="5"/>
        <v>4.2118440875045087</v>
      </c>
      <c r="I22" s="4">
        <f t="shared" si="1"/>
        <v>1.5999999999999999E-6</v>
      </c>
      <c r="J22" s="5">
        <f t="shared" si="6"/>
        <v>1.3969999999999975E-7</v>
      </c>
      <c r="K22" s="5">
        <f t="shared" si="7"/>
        <v>2.9259091833953312E-4</v>
      </c>
      <c r="L22" s="5">
        <f t="shared" si="8"/>
        <v>1.0492310528443315E-10</v>
      </c>
      <c r="M22" s="6">
        <f t="shared" si="2"/>
        <v>1.468328918826848E-6</v>
      </c>
      <c r="N22">
        <f t="shared" si="3"/>
        <v>5.8E-4</v>
      </c>
      <c r="O22">
        <f t="shared" si="9"/>
        <v>0.42118440875045088</v>
      </c>
      <c r="P22">
        <f t="shared" si="10"/>
        <v>2.4005806677695523</v>
      </c>
      <c r="Q22">
        <f t="shared" si="11"/>
        <v>0.47782274676008279</v>
      </c>
      <c r="R22">
        <f t="shared" si="12"/>
        <v>0.47782274676008274</v>
      </c>
    </row>
    <row r="23" spans="1:18">
      <c r="A23" s="4" t="s">
        <v>28</v>
      </c>
      <c r="B23" s="5">
        <f>6*B25*SQRT(2*B26^2+B25^2/4)+B25^2*SQRT(3)</f>
        <v>1.3539325048866169</v>
      </c>
      <c r="C23" s="5"/>
      <c r="D23" s="6"/>
      <c r="F23">
        <f t="shared" si="4"/>
        <v>2.1000000000000005</v>
      </c>
      <c r="G23">
        <f t="shared" si="0"/>
        <v>319.43983655498738</v>
      </c>
      <c r="H23">
        <f t="shared" si="5"/>
        <v>4.2118440875045087</v>
      </c>
      <c r="I23" s="4">
        <f t="shared" si="1"/>
        <v>1.5999999999999999E-6</v>
      </c>
      <c r="J23" s="5">
        <f t="shared" si="6"/>
        <v>1.3969999999999975E-7</v>
      </c>
      <c r="K23" s="5">
        <f t="shared" si="7"/>
        <v>2.9275091833953315E-4</v>
      </c>
      <c r="L23" s="5">
        <f t="shared" si="8"/>
        <v>1.0509532743105032E-10</v>
      </c>
      <c r="M23" s="6">
        <f t="shared" si="2"/>
        <v>1.4699352356835511E-6</v>
      </c>
      <c r="N23">
        <f t="shared" si="3"/>
        <v>5.8E-4</v>
      </c>
      <c r="O23">
        <f t="shared" si="9"/>
        <v>0.42118440875045088</v>
      </c>
      <c r="P23">
        <f t="shared" si="10"/>
        <v>2.4028358355663495</v>
      </c>
      <c r="Q23">
        <f t="shared" si="11"/>
        <v>0.47722781923086222</v>
      </c>
      <c r="R23">
        <f t="shared" si="12"/>
        <v>0.47722781923086216</v>
      </c>
    </row>
    <row r="24" spans="1:18">
      <c r="A24" s="4" t="s">
        <v>29</v>
      </c>
      <c r="B24" s="5">
        <f>(3*B22/4/PI())^(1/3)</f>
        <v>0.28096205664032292</v>
      </c>
      <c r="C24" s="5"/>
      <c r="D24" s="6"/>
      <c r="F24">
        <f t="shared" si="4"/>
        <v>2.2000000000000006</v>
      </c>
      <c r="G24">
        <f t="shared" si="0"/>
        <v>319.43983655498738</v>
      </c>
      <c r="H24">
        <f t="shared" si="5"/>
        <v>4.2118440875045087</v>
      </c>
      <c r="I24" s="4">
        <f t="shared" si="1"/>
        <v>1.5999999999999999E-6</v>
      </c>
      <c r="J24" s="5">
        <f t="shared" si="6"/>
        <v>1.3969999999999975E-7</v>
      </c>
      <c r="K24" s="5">
        <f t="shared" si="7"/>
        <v>2.9291091833953317E-4</v>
      </c>
      <c r="L24" s="5">
        <f t="shared" si="8"/>
        <v>1.0526773793307418E-10</v>
      </c>
      <c r="M24" s="6">
        <f t="shared" si="2"/>
        <v>1.4715424306961653E-6</v>
      </c>
      <c r="N24">
        <f t="shared" si="3"/>
        <v>5.8E-4</v>
      </c>
      <c r="O24">
        <f t="shared" si="9"/>
        <v>0.42118440875045088</v>
      </c>
      <c r="P24">
        <f t="shared" si="10"/>
        <v>2.4050860732081936</v>
      </c>
      <c r="Q24">
        <f t="shared" si="11"/>
        <v>0.47663419230770243</v>
      </c>
      <c r="R24">
        <f t="shared" si="12"/>
        <v>0.47663419230770238</v>
      </c>
    </row>
    <row r="25" spans="1:18">
      <c r="A25" s="4" t="s">
        <v>30</v>
      </c>
      <c r="B25" s="5">
        <f>TAN(B21)/(1+TAN(B21))</f>
        <v>0.38456590443721844</v>
      </c>
      <c r="C25" s="5"/>
      <c r="D25" s="6"/>
      <c r="F25">
        <f t="shared" si="4"/>
        <v>2.3000000000000007</v>
      </c>
      <c r="G25">
        <f t="shared" si="0"/>
        <v>319.43983655498738</v>
      </c>
      <c r="H25">
        <f t="shared" si="5"/>
        <v>4.2118440875045087</v>
      </c>
      <c r="I25" s="4">
        <f t="shared" si="1"/>
        <v>1.5999999999999999E-6</v>
      </c>
      <c r="J25" s="5">
        <f t="shared" si="6"/>
        <v>1.3969999999999975E-7</v>
      </c>
      <c r="K25" s="5">
        <f t="shared" si="7"/>
        <v>2.930709183395332E-4</v>
      </c>
      <c r="L25" s="5">
        <f t="shared" si="8"/>
        <v>1.0544033689344851E-10</v>
      </c>
      <c r="M25" s="6">
        <f t="shared" si="2"/>
        <v>1.4731505038646915E-6</v>
      </c>
      <c r="N25">
        <f t="shared" si="3"/>
        <v>5.8E-4</v>
      </c>
      <c r="O25">
        <f t="shared" si="9"/>
        <v>0.42118440875045088</v>
      </c>
      <c r="P25">
        <f t="shared" si="10"/>
        <v>2.4073313941603534</v>
      </c>
      <c r="Q25">
        <f t="shared" si="11"/>
        <v>0.47604186243838065</v>
      </c>
      <c r="R25">
        <f t="shared" si="12"/>
        <v>0.47604186243838059</v>
      </c>
    </row>
    <row r="26" spans="1:18">
      <c r="A26" s="4" t="s">
        <v>31</v>
      </c>
      <c r="B26" s="5">
        <f>1/2/(1+TAN(B21))</f>
        <v>0.30771704778139081</v>
      </c>
      <c r="C26" s="5"/>
      <c r="D26" s="6"/>
      <c r="F26">
        <f t="shared" si="4"/>
        <v>2.4000000000000008</v>
      </c>
      <c r="G26">
        <f t="shared" si="0"/>
        <v>319.43983655498738</v>
      </c>
      <c r="H26">
        <f t="shared" si="5"/>
        <v>4.2118440875045087</v>
      </c>
      <c r="I26" s="4">
        <f t="shared" si="1"/>
        <v>1.5999999999999999E-6</v>
      </c>
      <c r="J26" s="5">
        <f t="shared" si="6"/>
        <v>1.3969999999999975E-7</v>
      </c>
      <c r="K26" s="5">
        <f t="shared" si="7"/>
        <v>2.9323091833953323E-4</v>
      </c>
      <c r="L26" s="5">
        <f t="shared" si="8"/>
        <v>1.0561312441511694E-10</v>
      </c>
      <c r="M26" s="6">
        <f t="shared" si="2"/>
        <v>1.4747594551891289E-6</v>
      </c>
      <c r="N26">
        <f t="shared" si="3"/>
        <v>5.8E-4</v>
      </c>
      <c r="O26">
        <f t="shared" si="9"/>
        <v>0.42118440875045088</v>
      </c>
      <c r="P26">
        <f t="shared" si="10"/>
        <v>2.4095718118439886</v>
      </c>
      <c r="Q26">
        <f t="shared" si="11"/>
        <v>0.47545082608230987</v>
      </c>
      <c r="R26">
        <f t="shared" si="12"/>
        <v>0.47545082608230982</v>
      </c>
    </row>
    <row r="27" spans="1:18">
      <c r="A27" s="4" t="s">
        <v>33</v>
      </c>
      <c r="B27" s="5">
        <f>f2_*f3_/f1_</f>
        <v>4.0946148669484863</v>
      </c>
      <c r="C27" s="5"/>
      <c r="D27" s="6"/>
      <c r="F27">
        <f t="shared" si="4"/>
        <v>2.5000000000000009</v>
      </c>
      <c r="G27">
        <f t="shared" si="0"/>
        <v>319.43983655498738</v>
      </c>
      <c r="H27">
        <f t="shared" si="5"/>
        <v>4.2118440875045087</v>
      </c>
      <c r="I27" s="4">
        <f t="shared" si="1"/>
        <v>1.5999999999999999E-6</v>
      </c>
      <c r="J27" s="5">
        <f t="shared" si="6"/>
        <v>1.3969999999999975E-7</v>
      </c>
      <c r="K27" s="5">
        <f t="shared" si="7"/>
        <v>2.9339091833953325E-4</v>
      </c>
      <c r="L27" s="5">
        <f t="shared" si="8"/>
        <v>1.0578610060102323E-10</v>
      </c>
      <c r="M27" s="6">
        <f t="shared" si="2"/>
        <v>1.4763692846694778E-6</v>
      </c>
      <c r="N27">
        <f t="shared" si="3"/>
        <v>5.8E-4</v>
      </c>
      <c r="O27">
        <f t="shared" si="9"/>
        <v>0.42118440875045088</v>
      </c>
      <c r="P27">
        <f t="shared" si="10"/>
        <v>2.4118073396363204</v>
      </c>
      <c r="Q27">
        <f t="shared" si="11"/>
        <v>0.47486107971049463</v>
      </c>
      <c r="R27">
        <f t="shared" si="12"/>
        <v>0.47486107971049457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319.43983655498738</v>
      </c>
      <c r="H28">
        <f t="shared" si="5"/>
        <v>4.2118440875045087</v>
      </c>
      <c r="I28" s="4">
        <f t="shared" si="1"/>
        <v>1.5999999999999999E-6</v>
      </c>
      <c r="J28" s="5">
        <f t="shared" ref="J28:J82" si="14">Glob(H28,N28,Dl,Co,kpart)</f>
        <v>1.3969999999999975E-7</v>
      </c>
      <c r="K28" s="5">
        <f t="shared" ref="K28:K82" si="15">I27*dt+K27</f>
        <v>2.9355091833953328E-4</v>
      </c>
      <c r="L28" s="5">
        <f t="shared" si="8"/>
        <v>1.0595926555411107E-10</v>
      </c>
      <c r="M28" s="6">
        <f t="shared" si="2"/>
        <v>1.4779799923057384E-6</v>
      </c>
      <c r="N28">
        <f t="shared" si="3"/>
        <v>5.8E-4</v>
      </c>
      <c r="O28">
        <f t="shared" ref="O28:O82" si="16">O27+(kpart*H27-O27)/L27/R27*(L27*(R28-R27)+R27*MAX(I27,J27)*M27*dt)</f>
        <v>0.42118440875045088</v>
      </c>
      <c r="P28">
        <f t="shared" si="10"/>
        <v>2.4140379908707974</v>
      </c>
      <c r="Q28">
        <f t="shared" si="11"/>
        <v>0.47427261980548652</v>
      </c>
      <c r="R28">
        <f t="shared" si="12"/>
        <v>0.47427261980548646</v>
      </c>
    </row>
    <row r="29" spans="1:18">
      <c r="A29" s="1" t="s">
        <v>7</v>
      </c>
      <c r="B29" s="13">
        <v>1.5999999999999999E-6</v>
      </c>
      <c r="C29" s="2"/>
      <c r="D29" s="3"/>
      <c r="F29">
        <f t="shared" si="13"/>
        <v>2.7000000000000011</v>
      </c>
      <c r="G29">
        <f t="shared" si="0"/>
        <v>319.43983655498738</v>
      </c>
      <c r="H29">
        <f t="shared" si="5"/>
        <v>4.2118440875045087</v>
      </c>
      <c r="I29" s="4">
        <f t="shared" si="1"/>
        <v>1.5999999999999999E-6</v>
      </c>
      <c r="J29" s="5">
        <f t="shared" si="14"/>
        <v>1.3969999999999975E-7</v>
      </c>
      <c r="K29" s="5">
        <f t="shared" si="15"/>
        <v>2.937109183395333E-4</v>
      </c>
      <c r="L29" s="5">
        <f t="shared" si="8"/>
        <v>1.0613261937732418E-10</v>
      </c>
      <c r="M29" s="6">
        <f t="shared" si="2"/>
        <v>1.4795915780979104E-6</v>
      </c>
      <c r="N29">
        <f t="shared" si="3"/>
        <v>5.8E-4</v>
      </c>
      <c r="O29">
        <f t="shared" si="16"/>
        <v>0.42118440875045088</v>
      </c>
      <c r="P29">
        <f t="shared" si="10"/>
        <v>2.4162637788372674</v>
      </c>
      <c r="Q29">
        <f t="shared" si="11"/>
        <v>0.47368544286134034</v>
      </c>
      <c r="R29">
        <f t="shared" si="12"/>
        <v>0.47368544286134023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319.43983655498738</v>
      </c>
      <c r="H30">
        <f t="shared" si="5"/>
        <v>4.2118440875045087</v>
      </c>
      <c r="I30" s="4">
        <f t="shared" si="1"/>
        <v>1.5999999999999999E-6</v>
      </c>
      <c r="J30" s="5">
        <f t="shared" si="14"/>
        <v>1.3969999999999975E-7</v>
      </c>
      <c r="K30" s="5">
        <f t="shared" si="15"/>
        <v>2.9387091833953333E-4</v>
      </c>
      <c r="L30" s="5">
        <f t="shared" si="8"/>
        <v>1.0630616217360625E-10</v>
      </c>
      <c r="M30" s="6">
        <f t="shared" si="2"/>
        <v>1.481204042045994E-6</v>
      </c>
      <c r="N30">
        <f t="shared" si="3"/>
        <v>5.8E-4</v>
      </c>
      <c r="O30">
        <f t="shared" si="16"/>
        <v>0.42118440875045088</v>
      </c>
      <c r="P30">
        <f t="shared" si="10"/>
        <v>2.4184847167821344</v>
      </c>
      <c r="Q30">
        <f t="shared" si="11"/>
        <v>0.47309954538357007</v>
      </c>
      <c r="R30">
        <f t="shared" si="12"/>
        <v>0.47309954538356996</v>
      </c>
    </row>
    <row r="31" spans="1:18">
      <c r="F31">
        <f t="shared" si="13"/>
        <v>2.9000000000000012</v>
      </c>
      <c r="G31">
        <f t="shared" si="0"/>
        <v>319.43983655498738</v>
      </c>
      <c r="H31">
        <f t="shared" si="5"/>
        <v>4.2118440875045087</v>
      </c>
      <c r="I31" s="4">
        <f t="shared" si="1"/>
        <v>1.5999999999999999E-6</v>
      </c>
      <c r="J31" s="5">
        <f t="shared" si="14"/>
        <v>1.3969999999999975E-7</v>
      </c>
      <c r="K31" s="5">
        <f t="shared" si="15"/>
        <v>2.9403091833953335E-4</v>
      </c>
      <c r="L31" s="5">
        <f t="shared" si="8"/>
        <v>1.0647989404590101E-10</v>
      </c>
      <c r="M31" s="6">
        <f t="shared" si="2"/>
        <v>1.482817384149989E-6</v>
      </c>
      <c r="N31">
        <f t="shared" si="3"/>
        <v>5.8E-4</v>
      </c>
      <c r="O31">
        <f t="shared" si="16"/>
        <v>0.42118440875045088</v>
      </c>
      <c r="P31">
        <f t="shared" si="10"/>
        <v>2.4207008179085356</v>
      </c>
      <c r="Q31">
        <f t="shared" si="11"/>
        <v>0.47251492388910526</v>
      </c>
      <c r="R31">
        <f t="shared" si="12"/>
        <v>0.47251492388910515</v>
      </c>
    </row>
    <row r="32" spans="1:18">
      <c r="F32">
        <f t="shared" si="13"/>
        <v>3.0000000000000013</v>
      </c>
      <c r="G32">
        <f t="shared" si="0"/>
        <v>319.43983655498738</v>
      </c>
      <c r="H32">
        <f t="shared" si="5"/>
        <v>4.2118440875045087</v>
      </c>
      <c r="I32" s="4">
        <f t="shared" si="1"/>
        <v>1.5999999999999999E-6</v>
      </c>
      <c r="J32" s="5">
        <f t="shared" si="14"/>
        <v>1.3969999999999975E-7</v>
      </c>
      <c r="K32" s="5">
        <f t="shared" si="15"/>
        <v>2.9419091833953338E-4</v>
      </c>
      <c r="L32" s="5">
        <f t="shared" si="8"/>
        <v>1.0665381509715217E-10</v>
      </c>
      <c r="M32" s="6">
        <f t="shared" si="2"/>
        <v>1.4844316044098958E-6</v>
      </c>
      <c r="N32">
        <f t="shared" si="3"/>
        <v>5.8E-4</v>
      </c>
      <c r="O32">
        <f t="shared" si="16"/>
        <v>0.42118440875045088</v>
      </c>
      <c r="P32">
        <f t="shared" si="10"/>
        <v>2.4229120953764953</v>
      </c>
      <c r="Q32">
        <f t="shared" si="11"/>
        <v>0.47193157490624765</v>
      </c>
      <c r="R32">
        <f t="shared" si="12"/>
        <v>0.47193157490624754</v>
      </c>
    </row>
    <row r="33" spans="1:18">
      <c r="F33">
        <f t="shared" si="13"/>
        <v>3.1000000000000014</v>
      </c>
      <c r="G33">
        <f t="shared" si="0"/>
        <v>319.43983655498738</v>
      </c>
      <c r="H33">
        <f t="shared" si="5"/>
        <v>4.2118440875045087</v>
      </c>
      <c r="I33" s="4">
        <f t="shared" si="1"/>
        <v>1.5999999999999999E-6</v>
      </c>
      <c r="J33" s="5">
        <f t="shared" si="14"/>
        <v>1.3969999999999975E-7</v>
      </c>
      <c r="K33" s="5">
        <f t="shared" si="15"/>
        <v>2.943509183395334E-4</v>
      </c>
      <c r="L33" s="5">
        <f t="shared" si="8"/>
        <v>1.0682792543030339E-10</v>
      </c>
      <c r="M33" s="6">
        <f t="shared" si="2"/>
        <v>1.4860467028257138E-6</v>
      </c>
      <c r="N33">
        <f t="shared" si="3"/>
        <v>5.8E-4</v>
      </c>
      <c r="O33">
        <f t="shared" si="16"/>
        <v>0.42118440875045088</v>
      </c>
      <c r="P33">
        <f t="shared" si="10"/>
        <v>2.4251185623031</v>
      </c>
      <c r="Q33">
        <f t="shared" si="11"/>
        <v>0.47134949497462769</v>
      </c>
      <c r="R33">
        <f t="shared" si="12"/>
        <v>0.47134949497462758</v>
      </c>
    </row>
    <row r="34" spans="1:18">
      <c r="F34">
        <f t="shared" si="13"/>
        <v>3.2000000000000015</v>
      </c>
      <c r="G34">
        <f t="shared" si="0"/>
        <v>319.43983655498738</v>
      </c>
      <c r="H34">
        <f t="shared" si="5"/>
        <v>4.2118440875045087</v>
      </c>
      <c r="I34" s="4">
        <f t="shared" si="1"/>
        <v>1.5999999999999999E-6</v>
      </c>
      <c r="J34" s="5">
        <f t="shared" si="14"/>
        <v>1.3969999999999975E-7</v>
      </c>
      <c r="K34" s="5">
        <f t="shared" si="15"/>
        <v>2.9451091833953343E-4</v>
      </c>
      <c r="L34" s="5">
        <f t="shared" si="8"/>
        <v>1.0700222514829844E-10</v>
      </c>
      <c r="M34" s="6">
        <f t="shared" si="2"/>
        <v>1.4876626793974437E-6</v>
      </c>
      <c r="N34">
        <f t="shared" si="3"/>
        <v>5.8E-4</v>
      </c>
      <c r="O34">
        <f t="shared" si="16"/>
        <v>0.42118440875045088</v>
      </c>
      <c r="P34">
        <f t="shared" si="10"/>
        <v>2.4273202317626494</v>
      </c>
      <c r="Q34">
        <f t="shared" si="11"/>
        <v>0.47076868064516159</v>
      </c>
      <c r="R34">
        <f t="shared" si="12"/>
        <v>0.47076868064516147</v>
      </c>
    </row>
    <row r="35" spans="1:18">
      <c r="F35">
        <f t="shared" si="13"/>
        <v>3.3000000000000016</v>
      </c>
      <c r="G35">
        <f t="shared" si="0"/>
        <v>319.43983655498738</v>
      </c>
      <c r="H35">
        <f t="shared" si="5"/>
        <v>4.2118440875045087</v>
      </c>
      <c r="I35" s="4">
        <f t="shared" si="1"/>
        <v>1.5999999999999999E-6</v>
      </c>
      <c r="J35" s="5">
        <f t="shared" si="14"/>
        <v>1.3969999999999975E-7</v>
      </c>
      <c r="K35" s="5">
        <f t="shared" si="15"/>
        <v>2.9467091833953346E-4</v>
      </c>
      <c r="L35" s="5">
        <f t="shared" si="8"/>
        <v>1.0717671435408101E-10</v>
      </c>
      <c r="M35" s="6">
        <f t="shared" si="2"/>
        <v>1.4892795341250849E-6</v>
      </c>
      <c r="N35">
        <f t="shared" si="3"/>
        <v>5.8E-4</v>
      </c>
      <c r="O35">
        <f t="shared" si="16"/>
        <v>0.42118440875045088</v>
      </c>
      <c r="P35">
        <f t="shared" si="10"/>
        <v>2.4295171167868306</v>
      </c>
      <c r="Q35">
        <f t="shared" si="11"/>
        <v>0.47018912848000827</v>
      </c>
      <c r="R35">
        <f t="shared" si="12"/>
        <v>0.47018912848000816</v>
      </c>
    </row>
    <row r="36" spans="1:18">
      <c r="F36">
        <f t="shared" si="13"/>
        <v>3.4000000000000017</v>
      </c>
      <c r="G36">
        <f t="shared" si="0"/>
        <v>319.43983655498738</v>
      </c>
      <c r="H36">
        <f t="shared" si="5"/>
        <v>4.2118440875045087</v>
      </c>
      <c r="I36" s="4">
        <f t="shared" si="1"/>
        <v>1.5999999999999999E-6</v>
      </c>
      <c r="J36" s="5">
        <f t="shared" si="14"/>
        <v>1.3969999999999975E-7</v>
      </c>
      <c r="K36" s="5">
        <f t="shared" si="15"/>
        <v>2.9483091833953348E-4</v>
      </c>
      <c r="L36" s="5">
        <f t="shared" si="8"/>
        <v>1.0735139315059476E-10</v>
      </c>
      <c r="M36" s="6">
        <f t="shared" si="2"/>
        <v>1.4908972670086373E-6</v>
      </c>
      <c r="N36">
        <f t="shared" si="3"/>
        <v>5.8E-4</v>
      </c>
      <c r="O36">
        <f t="shared" si="16"/>
        <v>0.42118440875045088</v>
      </c>
      <c r="P36">
        <f t="shared" si="10"/>
        <v>2.4317092303648731</v>
      </c>
      <c r="Q36">
        <f t="shared" si="11"/>
        <v>0.46961083505252676</v>
      </c>
      <c r="R36">
        <f t="shared" si="12"/>
        <v>0.46961083505252665</v>
      </c>
    </row>
    <row r="37" spans="1:18">
      <c r="F37">
        <f t="shared" si="13"/>
        <v>3.5000000000000018</v>
      </c>
      <c r="G37">
        <f t="shared" si="0"/>
        <v>319.43983655498738</v>
      </c>
      <c r="H37">
        <f t="shared" si="5"/>
        <v>4.2118440875045087</v>
      </c>
      <c r="I37" s="4">
        <f t="shared" si="1"/>
        <v>1.5999999999999999E-6</v>
      </c>
      <c r="J37" s="5">
        <f t="shared" si="14"/>
        <v>1.3969999999999975E-7</v>
      </c>
      <c r="K37" s="5">
        <f t="shared" si="15"/>
        <v>2.9499091833953351E-4</v>
      </c>
      <c r="L37" s="5">
        <f t="shared" si="8"/>
        <v>1.0752626164078346E-10</v>
      </c>
      <c r="M37" s="6">
        <f t="shared" si="2"/>
        <v>1.4925158780481016E-6</v>
      </c>
      <c r="N37">
        <f t="shared" si="3"/>
        <v>5.8E-4</v>
      </c>
      <c r="O37">
        <f t="shared" si="16"/>
        <v>0.42118440875045088</v>
      </c>
      <c r="P37">
        <f t="shared" si="10"/>
        <v>2.4338965854437129</v>
      </c>
      <c r="Q37">
        <f t="shared" si="11"/>
        <v>0.46903379694723357</v>
      </c>
      <c r="R37">
        <f t="shared" si="12"/>
        <v>0.46903379694723346</v>
      </c>
    </row>
    <row r="38" spans="1:18">
      <c r="F38">
        <f t="shared" si="13"/>
        <v>3.6000000000000019</v>
      </c>
      <c r="G38">
        <f t="shared" si="0"/>
        <v>319.43983655498738</v>
      </c>
      <c r="H38">
        <f t="shared" si="5"/>
        <v>4.2118440875045087</v>
      </c>
      <c r="I38" s="4">
        <f t="shared" si="1"/>
        <v>1.5999999999999999E-6</v>
      </c>
      <c r="J38" s="5">
        <f t="shared" si="14"/>
        <v>1.3969999999999975E-7</v>
      </c>
      <c r="K38" s="5">
        <f t="shared" si="15"/>
        <v>2.9515091833953353E-4</v>
      </c>
      <c r="L38" s="5">
        <f t="shared" si="8"/>
        <v>1.0770131992759083E-10</v>
      </c>
      <c r="M38" s="6">
        <f t="shared" si="2"/>
        <v>1.494135367243478E-6</v>
      </c>
      <c r="N38">
        <f t="shared" si="3"/>
        <v>5.8E-4</v>
      </c>
      <c r="O38">
        <f t="shared" si="16"/>
        <v>0.42118440875045088</v>
      </c>
      <c r="P38">
        <f t="shared" si="10"/>
        <v>2.4360791949281513</v>
      </c>
      <c r="Q38">
        <f t="shared" si="11"/>
        <v>0.46845801075976035</v>
      </c>
      <c r="R38">
        <f t="shared" si="12"/>
        <v>0.46845801075976018</v>
      </c>
    </row>
    <row r="39" spans="1:18">
      <c r="F39">
        <f t="shared" si="13"/>
        <v>3.700000000000002</v>
      </c>
      <c r="G39">
        <f t="shared" si="0"/>
        <v>319.43983655498738</v>
      </c>
      <c r="H39">
        <f t="shared" si="5"/>
        <v>4.2118440875045087</v>
      </c>
      <c r="I39" s="4">
        <f t="shared" si="1"/>
        <v>1.5999999999999999E-6</v>
      </c>
      <c r="J39" s="5">
        <f t="shared" si="14"/>
        <v>1.3969999999999975E-7</v>
      </c>
      <c r="K39" s="5">
        <f t="shared" si="15"/>
        <v>2.9531091833953356E-4</v>
      </c>
      <c r="L39" s="5">
        <f t="shared" si="8"/>
        <v>1.0787656811396049E-10</v>
      </c>
      <c r="M39" s="6">
        <f t="shared" si="2"/>
        <v>1.495755734594765E-6</v>
      </c>
      <c r="N39">
        <f t="shared" si="3"/>
        <v>5.8E-4</v>
      </c>
      <c r="O39">
        <f t="shared" si="16"/>
        <v>0.42118440875045088</v>
      </c>
      <c r="P39">
        <f t="shared" si="10"/>
        <v>2.4382570716810164</v>
      </c>
      <c r="Q39">
        <f t="shared" si="11"/>
        <v>0.46788347309681161</v>
      </c>
      <c r="R39">
        <f t="shared" si="12"/>
        <v>0.46788347309681144</v>
      </c>
    </row>
    <row r="40" spans="1:18">
      <c r="F40">
        <f t="shared" si="13"/>
        <v>3.800000000000002</v>
      </c>
      <c r="G40">
        <f t="shared" si="0"/>
        <v>319.43983655498738</v>
      </c>
      <c r="H40">
        <f t="shared" si="5"/>
        <v>4.2118440875045087</v>
      </c>
      <c r="I40" s="4">
        <f t="shared" si="1"/>
        <v>1.5999999999999999E-6</v>
      </c>
      <c r="J40" s="5">
        <f t="shared" si="14"/>
        <v>1.3969999999999975E-7</v>
      </c>
      <c r="K40" s="5">
        <f t="shared" si="15"/>
        <v>2.9547091833953358E-4</v>
      </c>
      <c r="L40" s="5">
        <f t="shared" si="8"/>
        <v>1.0805200630283621E-10</v>
      </c>
      <c r="M40" s="6">
        <f t="shared" si="2"/>
        <v>1.4973769801019637E-6</v>
      </c>
      <c r="N40">
        <f t="shared" si="3"/>
        <v>5.8E-4</v>
      </c>
      <c r="O40">
        <f t="shared" si="16"/>
        <v>0.42118440875045088</v>
      </c>
      <c r="P40">
        <f t="shared" si="10"/>
        <v>2.4404302285233221</v>
      </c>
      <c r="Q40">
        <f t="shared" si="11"/>
        <v>0.46731018057612295</v>
      </c>
      <c r="R40">
        <f t="shared" si="12"/>
        <v>0.46731018057612278</v>
      </c>
    </row>
    <row r="41" spans="1:18">
      <c r="F41">
        <f t="shared" si="13"/>
        <v>3.9000000000000021</v>
      </c>
      <c r="G41">
        <f t="shared" si="0"/>
        <v>319.43983655498738</v>
      </c>
      <c r="H41">
        <f t="shared" si="5"/>
        <v>4.2118440875045087</v>
      </c>
      <c r="I41" s="4">
        <f t="shared" si="1"/>
        <v>1.5999999999999999E-6</v>
      </c>
      <c r="J41" s="5">
        <f t="shared" si="14"/>
        <v>1.3969999999999975E-7</v>
      </c>
      <c r="K41" s="5">
        <f t="shared" si="15"/>
        <v>2.9563091833953361E-4</v>
      </c>
      <c r="L41" s="5">
        <f t="shared" si="8"/>
        <v>1.0822763459716171E-10</v>
      </c>
      <c r="M41" s="6">
        <f t="shared" si="2"/>
        <v>1.498999103765074E-6</v>
      </c>
      <c r="N41">
        <f t="shared" si="3"/>
        <v>5.8E-4</v>
      </c>
      <c r="O41">
        <f t="shared" si="16"/>
        <v>0.42118440875045088</v>
      </c>
      <c r="P41">
        <f t="shared" si="10"/>
        <v>2.4425986782344262</v>
      </c>
      <c r="Q41">
        <f t="shared" si="11"/>
        <v>0.46673812982641905</v>
      </c>
      <c r="R41">
        <f t="shared" si="12"/>
        <v>0.46673812982641888</v>
      </c>
    </row>
    <row r="42" spans="1:18">
      <c r="F42">
        <f t="shared" si="13"/>
        <v>4.0000000000000018</v>
      </c>
      <c r="G42">
        <f t="shared" si="0"/>
        <v>319.43983655498738</v>
      </c>
      <c r="H42">
        <f t="shared" si="5"/>
        <v>4.2118440875045087</v>
      </c>
      <c r="I42" s="4">
        <f t="shared" si="1"/>
        <v>1.5999999999999999E-6</v>
      </c>
      <c r="J42" s="5">
        <f t="shared" si="14"/>
        <v>1.3969999999999975E-7</v>
      </c>
      <c r="K42" s="5">
        <f t="shared" si="15"/>
        <v>2.9579091833953363E-4</v>
      </c>
      <c r="L42" s="5">
        <f t="shared" si="8"/>
        <v>1.0840345309988068E-10</v>
      </c>
      <c r="M42" s="6">
        <f t="shared" si="2"/>
        <v>1.5006221055840963E-6</v>
      </c>
      <c r="N42">
        <f t="shared" si="3"/>
        <v>5.8E-4</v>
      </c>
      <c r="O42">
        <f t="shared" si="16"/>
        <v>0.42118440875045088</v>
      </c>
      <c r="P42">
        <f t="shared" si="10"/>
        <v>2.4447624335521865</v>
      </c>
      <c r="Q42">
        <f t="shared" si="11"/>
        <v>0.46616731748737217</v>
      </c>
      <c r="R42">
        <f t="shared" si="12"/>
        <v>0.466167317487372</v>
      </c>
    </row>
    <row r="43" spans="1:18">
      <c r="F43">
        <f t="shared" si="13"/>
        <v>4.1000000000000014</v>
      </c>
      <c r="G43">
        <f t="shared" si="0"/>
        <v>319.43983655498738</v>
      </c>
      <c r="H43">
        <f t="shared" si="5"/>
        <v>4.2118440875045087</v>
      </c>
      <c r="I43" s="4">
        <f t="shared" si="1"/>
        <v>1.5999999999999999E-6</v>
      </c>
      <c r="J43" s="5">
        <f t="shared" si="14"/>
        <v>1.3969999999999975E-7</v>
      </c>
      <c r="K43" s="5">
        <f t="shared" si="15"/>
        <v>2.9595091833953366E-4</v>
      </c>
      <c r="L43" s="5">
        <f t="shared" si="8"/>
        <v>1.085794619139368E-10</v>
      </c>
      <c r="M43" s="6">
        <f t="shared" si="2"/>
        <v>1.5022459855590293E-6</v>
      </c>
      <c r="N43">
        <f t="shared" si="3"/>
        <v>5.8E-4</v>
      </c>
      <c r="O43">
        <f t="shared" si="16"/>
        <v>0.42118440875045088</v>
      </c>
      <c r="P43">
        <f t="shared" si="10"/>
        <v>2.4469215071731214</v>
      </c>
      <c r="Q43">
        <f t="shared" si="11"/>
        <v>0.46559774020956057</v>
      </c>
      <c r="R43">
        <f t="shared" si="12"/>
        <v>0.46559774020956041</v>
      </c>
    </row>
    <row r="44" spans="1:18">
      <c r="F44">
        <f t="shared" si="13"/>
        <v>4.2000000000000011</v>
      </c>
      <c r="G44">
        <f t="shared" si="0"/>
        <v>319.43983655498738</v>
      </c>
      <c r="H44">
        <f t="shared" si="5"/>
        <v>4.2118440875045087</v>
      </c>
      <c r="I44" s="4">
        <f t="shared" si="1"/>
        <v>1.5999999999999999E-6</v>
      </c>
      <c r="J44" s="5">
        <f t="shared" si="14"/>
        <v>1.3969999999999975E-7</v>
      </c>
      <c r="K44" s="5">
        <f t="shared" si="15"/>
        <v>2.9611091833953369E-4</v>
      </c>
      <c r="L44" s="5">
        <f t="shared" si="8"/>
        <v>1.0875566114227383E-10</v>
      </c>
      <c r="M44" s="6">
        <f t="shared" si="2"/>
        <v>1.5038707436898744E-6</v>
      </c>
      <c r="N44">
        <f t="shared" si="3"/>
        <v>5.8E-4</v>
      </c>
      <c r="O44">
        <f t="shared" si="16"/>
        <v>0.42118440875045088</v>
      </c>
      <c r="P44">
        <f t="shared" si="10"/>
        <v>2.4490759117525638</v>
      </c>
      <c r="Q44">
        <f t="shared" si="11"/>
        <v>0.46502939465442733</v>
      </c>
      <c r="R44">
        <f t="shared" si="12"/>
        <v>0.46502939465442716</v>
      </c>
    </row>
    <row r="45" spans="1:18">
      <c r="F45">
        <f t="shared" si="13"/>
        <v>4.3000000000000007</v>
      </c>
      <c r="G45">
        <f t="shared" si="0"/>
        <v>319.43983655498738</v>
      </c>
      <c r="H45">
        <f t="shared" si="5"/>
        <v>4.2118440875045087</v>
      </c>
      <c r="I45" s="4">
        <f t="shared" si="1"/>
        <v>1.5999999999999999E-6</v>
      </c>
      <c r="J45" s="5">
        <f t="shared" si="14"/>
        <v>1.3969999999999975E-7</v>
      </c>
      <c r="K45" s="5">
        <f t="shared" si="15"/>
        <v>2.9627091833953371E-4</v>
      </c>
      <c r="L45" s="5">
        <f t="shared" si="8"/>
        <v>1.0893205088783545E-10</v>
      </c>
      <c r="M45" s="6">
        <f t="shared" si="2"/>
        <v>1.5054963799766312E-6</v>
      </c>
      <c r="N45">
        <f t="shared" si="3"/>
        <v>5.8E-4</v>
      </c>
      <c r="O45">
        <f t="shared" si="16"/>
        <v>0.42118440875045088</v>
      </c>
      <c r="P45">
        <f t="shared" si="10"/>
        <v>2.4512256599048183</v>
      </c>
      <c r="Q45">
        <f t="shared" si="11"/>
        <v>0.46446227749423924</v>
      </c>
      <c r="R45">
        <f t="shared" si="12"/>
        <v>0.46446227749423907</v>
      </c>
    </row>
    <row r="46" spans="1:18">
      <c r="A46">
        <v>1</v>
      </c>
      <c r="F46">
        <f t="shared" si="13"/>
        <v>4.4000000000000004</v>
      </c>
      <c r="G46">
        <f t="shared" si="0"/>
        <v>319.43983655498738</v>
      </c>
      <c r="H46">
        <f t="shared" si="5"/>
        <v>4.2118440875045087</v>
      </c>
      <c r="I46" s="4">
        <f t="shared" si="1"/>
        <v>1.5999999999999999E-6</v>
      </c>
      <c r="J46" s="5">
        <f t="shared" si="14"/>
        <v>1.3969999999999975E-7</v>
      </c>
      <c r="K46" s="5">
        <f t="shared" si="15"/>
        <v>2.9643091833953374E-4</v>
      </c>
      <c r="L46" s="5">
        <f t="shared" si="8"/>
        <v>1.0910863125356534E-10</v>
      </c>
      <c r="M46" s="6">
        <f t="shared" si="2"/>
        <v>1.5071228944192989E-6</v>
      </c>
      <c r="N46">
        <f t="shared" si="3"/>
        <v>5.8E-4</v>
      </c>
      <c r="O46">
        <f t="shared" si="16"/>
        <v>0.42118440875045088</v>
      </c>
      <c r="P46">
        <f t="shared" si="10"/>
        <v>2.4533707642033153</v>
      </c>
      <c r="Q46">
        <f t="shared" si="11"/>
        <v>0.46389638541204581</v>
      </c>
      <c r="R46">
        <f t="shared" si="12"/>
        <v>0.46389638541204564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319.43983655498738</v>
      </c>
      <c r="H47">
        <f t="shared" si="5"/>
        <v>4.2118440875045087</v>
      </c>
      <c r="I47" s="4">
        <f t="shared" si="1"/>
        <v>1.5999999999999999E-6</v>
      </c>
      <c r="J47" s="5">
        <f t="shared" si="14"/>
        <v>1.3969999999999975E-7</v>
      </c>
      <c r="K47" s="5">
        <f t="shared" si="15"/>
        <v>2.9659091833953376E-4</v>
      </c>
      <c r="L47" s="5">
        <f t="shared" si="8"/>
        <v>1.092854023424073E-10</v>
      </c>
      <c r="M47" s="6">
        <f t="shared" si="2"/>
        <v>1.508750287017879E-6</v>
      </c>
      <c r="N47">
        <f t="shared" si="3"/>
        <v>5.8E-4</v>
      </c>
      <c r="O47">
        <f t="shared" si="16"/>
        <v>0.42118440875045088</v>
      </c>
      <c r="P47">
        <f t="shared" si="10"/>
        <v>2.4555112371807652</v>
      </c>
      <c r="Q47">
        <f t="shared" si="11"/>
        <v>0.46333171510163862</v>
      </c>
      <c r="R47">
        <f t="shared" si="12"/>
        <v>0.46333171510163845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319.43983655498738</v>
      </c>
      <c r="H48">
        <f t="shared" si="5"/>
        <v>4.2118440875045087</v>
      </c>
      <c r="I48" s="4">
        <f t="shared" si="1"/>
        <v>1.5999999999999999E-6</v>
      </c>
      <c r="J48" s="5">
        <f t="shared" si="14"/>
        <v>1.3969999999999975E-7</v>
      </c>
      <c r="K48" s="5">
        <f t="shared" si="15"/>
        <v>2.9675091833953379E-4</v>
      </c>
      <c r="L48" s="5">
        <f t="shared" si="8"/>
        <v>1.0946236425730493E-10</v>
      </c>
      <c r="M48" s="6">
        <f t="shared" si="2"/>
        <v>1.51037855777237E-6</v>
      </c>
      <c r="N48">
        <f t="shared" si="3"/>
        <v>5.8E-4</v>
      </c>
      <c r="O48">
        <f t="shared" si="16"/>
        <v>0.42118440875045088</v>
      </c>
      <c r="P48">
        <f t="shared" si="10"/>
        <v>2.457647091329314</v>
      </c>
      <c r="Q48">
        <f t="shared" si="11"/>
        <v>0.4627682632675108</v>
      </c>
      <c r="R48">
        <f t="shared" si="12"/>
        <v>0.46276826326751058</v>
      </c>
    </row>
    <row r="49" spans="6:18">
      <c r="F49">
        <f t="shared" si="13"/>
        <v>4.6999999999999993</v>
      </c>
      <c r="G49">
        <f t="shared" si="0"/>
        <v>319.43983655498738</v>
      </c>
      <c r="H49">
        <f t="shared" si="5"/>
        <v>4.2118440875045087</v>
      </c>
      <c r="I49" s="4">
        <f t="shared" si="1"/>
        <v>1.5999999999999999E-6</v>
      </c>
      <c r="J49" s="5">
        <f t="shared" si="14"/>
        <v>1.3969999999999975E-7</v>
      </c>
      <c r="K49" s="5">
        <f t="shared" si="15"/>
        <v>2.9691091833953381E-4</v>
      </c>
      <c r="L49" s="5">
        <f t="shared" si="8"/>
        <v>1.0963951710120198E-10</v>
      </c>
      <c r="M49" s="6">
        <f t="shared" si="2"/>
        <v>1.5120077066827724E-6</v>
      </c>
      <c r="N49">
        <f t="shared" si="3"/>
        <v>5.8E-4</v>
      </c>
      <c r="O49">
        <f t="shared" si="16"/>
        <v>0.42118440875045088</v>
      </c>
      <c r="P49">
        <f t="shared" si="10"/>
        <v>2.4597783391006933</v>
      </c>
      <c r="Q49">
        <f t="shared" si="11"/>
        <v>0.46220602662481641</v>
      </c>
      <c r="R49">
        <f t="shared" si="12"/>
        <v>0.46220602662481619</v>
      </c>
    </row>
    <row r="50" spans="6:18">
      <c r="F50">
        <f t="shared" si="13"/>
        <v>4.7999999999999989</v>
      </c>
      <c r="G50">
        <f t="shared" si="0"/>
        <v>319.43983655498738</v>
      </c>
      <c r="H50">
        <f t="shared" si="5"/>
        <v>4.2118440875045087</v>
      </c>
      <c r="I50" s="4">
        <f t="shared" si="1"/>
        <v>1.5999999999999999E-6</v>
      </c>
      <c r="J50" s="5">
        <f t="shared" si="14"/>
        <v>1.3969999999999975E-7</v>
      </c>
      <c r="K50" s="5">
        <f t="shared" si="15"/>
        <v>2.9707091833953384E-4</v>
      </c>
      <c r="L50" s="5">
        <f t="shared" si="8"/>
        <v>1.0981686097704219E-10</v>
      </c>
      <c r="M50" s="6">
        <f t="shared" si="2"/>
        <v>1.5136377337490867E-6</v>
      </c>
      <c r="N50">
        <f t="shared" si="3"/>
        <v>5.8E-4</v>
      </c>
      <c r="O50">
        <f t="shared" si="16"/>
        <v>0.42118440875045088</v>
      </c>
      <c r="P50">
        <f t="shared" si="10"/>
        <v>2.4619049929063768</v>
      </c>
      <c r="Q50">
        <f t="shared" si="11"/>
        <v>0.46164500189933055</v>
      </c>
      <c r="R50">
        <f t="shared" si="12"/>
        <v>0.46164500189933033</v>
      </c>
    </row>
    <row r="51" spans="6:18">
      <c r="F51">
        <f t="shared" si="13"/>
        <v>4.8999999999999986</v>
      </c>
      <c r="G51">
        <f t="shared" si="0"/>
        <v>319.43983655498738</v>
      </c>
      <c r="H51">
        <f t="shared" si="5"/>
        <v>4.2118440875045087</v>
      </c>
      <c r="I51" s="4">
        <f t="shared" si="1"/>
        <v>1.5999999999999999E-6</v>
      </c>
      <c r="J51" s="5">
        <f t="shared" si="14"/>
        <v>1.3969999999999975E-7</v>
      </c>
      <c r="K51" s="5">
        <f t="shared" si="15"/>
        <v>2.9723091833953386E-4</v>
      </c>
      <c r="L51" s="5">
        <f t="shared" si="8"/>
        <v>1.0999439598776922E-10</v>
      </c>
      <c r="M51" s="6">
        <f t="shared" si="2"/>
        <v>1.5152686389713125E-6</v>
      </c>
      <c r="N51">
        <f t="shared" si="3"/>
        <v>5.8E-4</v>
      </c>
      <c r="O51">
        <f t="shared" si="16"/>
        <v>0.42118440875045088</v>
      </c>
      <c r="P51">
        <f t="shared" si="10"/>
        <v>2.4640270651177283</v>
      </c>
      <c r="Q51">
        <f t="shared" si="11"/>
        <v>0.46108518582740904</v>
      </c>
      <c r="R51">
        <f t="shared" si="12"/>
        <v>0.46108518582740876</v>
      </c>
    </row>
    <row r="52" spans="6:18">
      <c r="F52">
        <f t="shared" si="13"/>
        <v>4.9999999999999982</v>
      </c>
      <c r="G52">
        <f t="shared" si="0"/>
        <v>319.43983655498738</v>
      </c>
      <c r="H52">
        <f t="shared" si="5"/>
        <v>4.2118440875045087</v>
      </c>
      <c r="I52" s="4">
        <f t="shared" si="1"/>
        <v>1.5999999999999999E-6</v>
      </c>
      <c r="J52" s="5">
        <f t="shared" si="14"/>
        <v>1.3969999999999975E-7</v>
      </c>
      <c r="K52" s="5">
        <f t="shared" si="15"/>
        <v>2.9739091833953389E-4</v>
      </c>
      <c r="L52" s="5">
        <f t="shared" si="8"/>
        <v>1.101721222363268E-10</v>
      </c>
      <c r="M52" s="6">
        <f t="shared" si="2"/>
        <v>1.5169004223494495E-6</v>
      </c>
      <c r="N52">
        <f t="shared" si="3"/>
        <v>5.8E-4</v>
      </c>
      <c r="O52">
        <f t="shared" si="16"/>
        <v>0.42118440875045088</v>
      </c>
      <c r="P52">
        <f t="shared" si="10"/>
        <v>2.4661445680661549</v>
      </c>
      <c r="Q52">
        <f t="shared" si="11"/>
        <v>0.46052657515594864</v>
      </c>
      <c r="R52">
        <f t="shared" si="12"/>
        <v>0.46052657515594836</v>
      </c>
    </row>
    <row r="53" spans="6:18">
      <c r="F53">
        <f t="shared" si="13"/>
        <v>5.0999999999999979</v>
      </c>
      <c r="G53">
        <f t="shared" si="0"/>
        <v>319.43983655498738</v>
      </c>
      <c r="H53">
        <f t="shared" si="5"/>
        <v>4.2118440875045087</v>
      </c>
      <c r="I53" s="4">
        <f t="shared" si="1"/>
        <v>1.5999999999999999E-6</v>
      </c>
      <c r="J53" s="5">
        <f t="shared" si="14"/>
        <v>1.3969999999999975E-7</v>
      </c>
      <c r="K53" s="5">
        <f t="shared" si="15"/>
        <v>2.9755091833953392E-4</v>
      </c>
      <c r="L53" s="5">
        <f t="shared" si="8"/>
        <v>1.1035003982565864E-10</v>
      </c>
      <c r="M53" s="6">
        <f t="shared" si="2"/>
        <v>1.5185330838834983E-6</v>
      </c>
      <c r="N53">
        <f t="shared" si="3"/>
        <v>5.8E-4</v>
      </c>
      <c r="O53">
        <f t="shared" si="16"/>
        <v>0.42118440875045088</v>
      </c>
      <c r="P53">
        <f t="shared" si="10"/>
        <v>2.4682575140432577</v>
      </c>
      <c r="Q53">
        <f t="shared" si="11"/>
        <v>0.45996916664234744</v>
      </c>
      <c r="R53">
        <f t="shared" si="12"/>
        <v>0.45996916664234716</v>
      </c>
    </row>
    <row r="54" spans="6:18">
      <c r="F54">
        <f t="shared" si="13"/>
        <v>5.1999999999999975</v>
      </c>
      <c r="G54">
        <f t="shared" si="0"/>
        <v>319.43983655498738</v>
      </c>
      <c r="H54">
        <f t="shared" si="5"/>
        <v>4.2118440875045087</v>
      </c>
      <c r="I54" s="4">
        <f t="shared" si="1"/>
        <v>1.5999999999999999E-6</v>
      </c>
      <c r="J54" s="5">
        <f t="shared" si="14"/>
        <v>1.3969999999999975E-7</v>
      </c>
      <c r="K54" s="5">
        <f t="shared" si="15"/>
        <v>2.9771091833953394E-4</v>
      </c>
      <c r="L54" s="5">
        <f t="shared" si="8"/>
        <v>1.1052814885870844E-10</v>
      </c>
      <c r="M54" s="6">
        <f t="shared" si="2"/>
        <v>1.5201666235734585E-6</v>
      </c>
      <c r="N54">
        <f t="shared" si="3"/>
        <v>5.8E-4</v>
      </c>
      <c r="O54">
        <f t="shared" si="16"/>
        <v>0.42118440875045088</v>
      </c>
      <c r="P54">
        <f t="shared" si="10"/>
        <v>2.4703659153009792</v>
      </c>
      <c r="Q54">
        <f t="shared" si="11"/>
        <v>0.45941295705446522</v>
      </c>
      <c r="R54">
        <f t="shared" si="12"/>
        <v>0.45941295705446494</v>
      </c>
    </row>
    <row r="55" spans="6:18">
      <c r="F55">
        <f t="shared" si="13"/>
        <v>5.2999999999999972</v>
      </c>
      <c r="G55">
        <f t="shared" si="0"/>
        <v>319.43983655498738</v>
      </c>
      <c r="H55">
        <f t="shared" si="5"/>
        <v>4.2118440875045087</v>
      </c>
      <c r="I55" s="4">
        <f t="shared" si="1"/>
        <v>1.5999999999999999E-6</v>
      </c>
      <c r="J55" s="5">
        <f t="shared" si="14"/>
        <v>1.3969999999999975E-7</v>
      </c>
      <c r="K55" s="5">
        <f t="shared" si="15"/>
        <v>2.9787091833953397E-4</v>
      </c>
      <c r="L55" s="5">
        <f t="shared" si="8"/>
        <v>1.1070644943841991E-10</v>
      </c>
      <c r="M55" s="6">
        <f t="shared" si="2"/>
        <v>1.5218010414193303E-6</v>
      </c>
      <c r="N55">
        <f t="shared" si="3"/>
        <v>5.8E-4</v>
      </c>
      <c r="O55">
        <f t="shared" si="16"/>
        <v>0.42118440875045088</v>
      </c>
      <c r="P55">
        <f t="shared" si="10"/>
        <v>2.4724697840517553</v>
      </c>
      <c r="Q55">
        <f t="shared" si="11"/>
        <v>0.45885794317058415</v>
      </c>
      <c r="R55">
        <f t="shared" si="12"/>
        <v>0.45885794317058387</v>
      </c>
    </row>
    <row r="56" spans="6:18">
      <c r="F56">
        <f t="shared" si="13"/>
        <v>5.3999999999999968</v>
      </c>
      <c r="G56">
        <f t="shared" si="0"/>
        <v>319.43983655498738</v>
      </c>
      <c r="H56">
        <f t="shared" si="5"/>
        <v>4.2118440875045087</v>
      </c>
      <c r="I56" s="4">
        <f t="shared" si="1"/>
        <v>1.5999999999999999E-6</v>
      </c>
      <c r="J56" s="5">
        <f t="shared" si="14"/>
        <v>1.3969999999999975E-7</v>
      </c>
      <c r="K56" s="5">
        <f t="shared" si="15"/>
        <v>2.9803091833953399E-4</v>
      </c>
      <c r="L56" s="5">
        <f t="shared" si="8"/>
        <v>1.1088494166773679E-10</v>
      </c>
      <c r="M56" s="6">
        <f t="shared" si="2"/>
        <v>1.523436337421114E-6</v>
      </c>
      <c r="N56">
        <f t="shared" si="3"/>
        <v>5.8E-4</v>
      </c>
      <c r="O56">
        <f t="shared" si="16"/>
        <v>0.42118440875045088</v>
      </c>
      <c r="P56">
        <f t="shared" si="10"/>
        <v>2.4745691324686638</v>
      </c>
      <c r="Q56">
        <f t="shared" si="11"/>
        <v>0.45830412177936958</v>
      </c>
      <c r="R56">
        <f t="shared" si="12"/>
        <v>0.4583041217793693</v>
      </c>
    </row>
    <row r="57" spans="6:18">
      <c r="F57">
        <f t="shared" si="13"/>
        <v>5.4999999999999964</v>
      </c>
      <c r="G57">
        <f t="shared" si="0"/>
        <v>319.43983655498738</v>
      </c>
      <c r="H57">
        <f t="shared" si="5"/>
        <v>4.2118440875045087</v>
      </c>
      <c r="I57" s="4">
        <f t="shared" si="1"/>
        <v>1.5999999999999999E-6</v>
      </c>
      <c r="J57" s="5">
        <f t="shared" si="14"/>
        <v>1.3969999999999975E-7</v>
      </c>
      <c r="K57" s="5">
        <f t="shared" si="15"/>
        <v>2.9819091833953402E-4</v>
      </c>
      <c r="L57" s="5">
        <f t="shared" si="8"/>
        <v>1.1106362564960273E-10</v>
      </c>
      <c r="M57" s="6">
        <f t="shared" si="2"/>
        <v>1.5250725115788087E-6</v>
      </c>
      <c r="N57">
        <f t="shared" si="3"/>
        <v>5.8E-4</v>
      </c>
      <c r="O57">
        <f t="shared" si="16"/>
        <v>0.42118440875045088</v>
      </c>
      <c r="P57">
        <f t="shared" si="10"/>
        <v>2.4766639726855701</v>
      </c>
      <c r="Q57">
        <f t="shared" si="11"/>
        <v>0.45775148967983104</v>
      </c>
      <c r="R57">
        <f t="shared" si="12"/>
        <v>0.45775148967983076</v>
      </c>
    </row>
    <row r="58" spans="6:18">
      <c r="F58">
        <f t="shared" si="13"/>
        <v>5.5999999999999961</v>
      </c>
      <c r="G58">
        <f t="shared" si="0"/>
        <v>319.43983655498738</v>
      </c>
      <c r="H58">
        <f t="shared" si="5"/>
        <v>4.2118440875045087</v>
      </c>
      <c r="I58" s="4">
        <f t="shared" si="1"/>
        <v>1.5999999999999999E-6</v>
      </c>
      <c r="J58" s="5">
        <f t="shared" si="14"/>
        <v>1.3969999999999975E-7</v>
      </c>
      <c r="K58" s="5">
        <f t="shared" si="15"/>
        <v>2.9835091833953404E-4</v>
      </c>
      <c r="L58" s="5">
        <f t="shared" si="8"/>
        <v>1.1124250148696148E-10</v>
      </c>
      <c r="M58" s="6">
        <f t="shared" si="2"/>
        <v>1.5267095638924153E-6</v>
      </c>
      <c r="N58">
        <f t="shared" si="3"/>
        <v>5.8E-4</v>
      </c>
      <c r="O58">
        <f t="shared" si="16"/>
        <v>0.42118440875045088</v>
      </c>
      <c r="P58">
        <f t="shared" si="10"/>
        <v>2.478754316797275</v>
      </c>
      <c r="Q58">
        <f t="shared" si="11"/>
        <v>0.45720004368128336</v>
      </c>
      <c r="R58">
        <f t="shared" si="12"/>
        <v>0.45720004368128303</v>
      </c>
    </row>
    <row r="59" spans="6:18">
      <c r="F59">
        <f t="shared" si="13"/>
        <v>5.6999999999999957</v>
      </c>
      <c r="G59">
        <f t="shared" si="0"/>
        <v>319.43983655498738</v>
      </c>
      <c r="H59">
        <f t="shared" si="5"/>
        <v>4.2118440875045087</v>
      </c>
      <c r="I59" s="4">
        <f t="shared" si="1"/>
        <v>1.5999999999999999E-6</v>
      </c>
      <c r="J59" s="5">
        <f t="shared" si="14"/>
        <v>1.3969999999999975E-7</v>
      </c>
      <c r="K59" s="5">
        <f t="shared" si="15"/>
        <v>2.9851091833953407E-4</v>
      </c>
      <c r="L59" s="5">
        <f t="shared" si="8"/>
        <v>1.1142156928275671E-10</v>
      </c>
      <c r="M59" s="6">
        <f t="shared" si="2"/>
        <v>1.5283474943619327E-6</v>
      </c>
      <c r="N59">
        <f t="shared" si="3"/>
        <v>5.8E-4</v>
      </c>
      <c r="O59">
        <f t="shared" si="16"/>
        <v>0.42118440875045088</v>
      </c>
      <c r="P59">
        <f t="shared" si="10"/>
        <v>2.4808401768596635</v>
      </c>
      <c r="Q59">
        <f t="shared" si="11"/>
        <v>0.45664978060330796</v>
      </c>
      <c r="R59">
        <f t="shared" si="12"/>
        <v>0.45664978060330763</v>
      </c>
    </row>
    <row r="60" spans="6:18">
      <c r="F60">
        <f t="shared" si="13"/>
        <v>5.7999999999999954</v>
      </c>
      <c r="G60">
        <f t="shared" si="0"/>
        <v>319.43983655498738</v>
      </c>
      <c r="H60">
        <f t="shared" si="5"/>
        <v>4.2118440875045087</v>
      </c>
      <c r="I60" s="4">
        <f t="shared" si="1"/>
        <v>1.5999999999999999E-6</v>
      </c>
      <c r="J60" s="5">
        <f t="shared" si="14"/>
        <v>1.3969999999999975E-7</v>
      </c>
      <c r="K60" s="5">
        <f t="shared" si="15"/>
        <v>2.9867091833953409E-4</v>
      </c>
      <c r="L60" s="5">
        <f t="shared" si="8"/>
        <v>1.1160082913993218E-10</v>
      </c>
      <c r="M60" s="6">
        <f t="shared" si="2"/>
        <v>1.5299863029873622E-6</v>
      </c>
      <c r="N60">
        <f t="shared" si="3"/>
        <v>5.8E-4</v>
      </c>
      <c r="O60">
        <f t="shared" si="16"/>
        <v>0.42118440875045088</v>
      </c>
      <c r="P60">
        <f t="shared" si="10"/>
        <v>2.4829215648898484</v>
      </c>
      <c r="Q60">
        <f t="shared" si="11"/>
        <v>0.4561006972757144</v>
      </c>
      <c r="R60">
        <f t="shared" si="12"/>
        <v>0.45610069727571412</v>
      </c>
    </row>
    <row r="61" spans="6:18">
      <c r="F61">
        <f t="shared" si="13"/>
        <v>5.899999999999995</v>
      </c>
      <c r="G61">
        <f t="shared" si="0"/>
        <v>319.43983655498738</v>
      </c>
      <c r="H61">
        <f t="shared" si="5"/>
        <v>4.2118440875045087</v>
      </c>
      <c r="I61" s="4">
        <f t="shared" si="1"/>
        <v>1.5999999999999999E-6</v>
      </c>
      <c r="J61" s="5">
        <f t="shared" si="14"/>
        <v>1.3969999999999975E-7</v>
      </c>
      <c r="K61" s="5">
        <f t="shared" si="15"/>
        <v>2.9883091833953412E-4</v>
      </c>
      <c r="L61" s="5">
        <f t="shared" si="8"/>
        <v>1.1178028116143156E-10</v>
      </c>
      <c r="M61" s="6">
        <f t="shared" si="2"/>
        <v>1.5316259897687032E-6</v>
      </c>
      <c r="N61">
        <f t="shared" si="3"/>
        <v>5.8E-4</v>
      </c>
      <c r="O61">
        <f t="shared" si="16"/>
        <v>0.42118440875045088</v>
      </c>
      <c r="P61">
        <f t="shared" si="10"/>
        <v>2.4849984928663171</v>
      </c>
      <c r="Q61">
        <f t="shared" si="11"/>
        <v>0.45555279053850201</v>
      </c>
      <c r="R61">
        <f t="shared" si="12"/>
        <v>0.45555279053850178</v>
      </c>
    </row>
    <row r="62" spans="6:18">
      <c r="F62">
        <f t="shared" si="13"/>
        <v>5.9999999999999947</v>
      </c>
      <c r="G62">
        <f t="shared" si="0"/>
        <v>319.43983655498738</v>
      </c>
      <c r="H62">
        <f t="shared" si="5"/>
        <v>4.2118440875045087</v>
      </c>
      <c r="I62" s="4">
        <f t="shared" si="1"/>
        <v>1.5999999999999999E-6</v>
      </c>
      <c r="J62" s="5">
        <f t="shared" si="14"/>
        <v>1.3969999999999975E-7</v>
      </c>
      <c r="K62" s="5">
        <f t="shared" si="15"/>
        <v>2.9899091833953415E-4</v>
      </c>
      <c r="L62" s="5">
        <f t="shared" si="8"/>
        <v>1.1195992545019858E-10</v>
      </c>
      <c r="M62" s="6">
        <f t="shared" si="2"/>
        <v>1.5332665547059558E-6</v>
      </c>
      <c r="N62">
        <f t="shared" si="3"/>
        <v>5.8E-4</v>
      </c>
      <c r="O62">
        <f t="shared" si="16"/>
        <v>0.42118440875045088</v>
      </c>
      <c r="P62">
        <f t="shared" si="10"/>
        <v>2.4870709727290752</v>
      </c>
      <c r="Q62">
        <f t="shared" si="11"/>
        <v>0.45500605724182175</v>
      </c>
      <c r="R62">
        <f t="shared" si="12"/>
        <v>0.45500605724182153</v>
      </c>
    </row>
    <row r="63" spans="6:18">
      <c r="F63">
        <f t="shared" si="13"/>
        <v>6.0999999999999943</v>
      </c>
      <c r="G63">
        <f t="shared" si="0"/>
        <v>319.43983655498738</v>
      </c>
      <c r="H63">
        <f t="shared" si="5"/>
        <v>4.2118440875045087</v>
      </c>
      <c r="I63" s="4">
        <f t="shared" si="1"/>
        <v>1.5999999999999999E-6</v>
      </c>
      <c r="J63" s="5">
        <f t="shared" si="14"/>
        <v>1.3969999999999975E-7</v>
      </c>
      <c r="K63" s="5">
        <f t="shared" si="15"/>
        <v>2.9915091833953417E-4</v>
      </c>
      <c r="L63" s="5">
        <f t="shared" si="8"/>
        <v>1.1213976210917694E-10</v>
      </c>
      <c r="M63" s="6">
        <f t="shared" si="2"/>
        <v>1.5349079977991199E-6</v>
      </c>
      <c r="N63">
        <f t="shared" si="3"/>
        <v>5.8E-4</v>
      </c>
      <c r="O63">
        <f t="shared" si="16"/>
        <v>0.42118440875045088</v>
      </c>
      <c r="P63">
        <f t="shared" si="10"/>
        <v>2.4891390163797915</v>
      </c>
      <c r="Q63">
        <f t="shared" si="11"/>
        <v>0.45446049424593798</v>
      </c>
      <c r="R63">
        <f t="shared" si="12"/>
        <v>0.45446049424593776</v>
      </c>
    </row>
    <row r="64" spans="6:18">
      <c r="F64">
        <f t="shared" si="13"/>
        <v>6.199999999999994</v>
      </c>
      <c r="G64">
        <f t="shared" si="0"/>
        <v>319.43983655498738</v>
      </c>
      <c r="H64">
        <f t="shared" si="5"/>
        <v>4.2118440875045087</v>
      </c>
      <c r="I64" s="4">
        <f t="shared" si="1"/>
        <v>1.5999999999999999E-6</v>
      </c>
      <c r="J64" s="5">
        <f t="shared" si="14"/>
        <v>1.3969999999999975E-7</v>
      </c>
      <c r="K64" s="5">
        <f t="shared" si="15"/>
        <v>2.993109183395342E-4</v>
      </c>
      <c r="L64" s="5">
        <f t="shared" si="8"/>
        <v>1.1231979124131033E-10</v>
      </c>
      <c r="M64" s="6">
        <f t="shared" si="2"/>
        <v>1.5365503190481955E-6</v>
      </c>
      <c r="N64">
        <f t="shared" si="3"/>
        <v>5.8E-4</v>
      </c>
      <c r="O64">
        <f t="shared" si="16"/>
        <v>0.42118440875045088</v>
      </c>
      <c r="P64">
        <f t="shared" si="10"/>
        <v>2.4912026356819434</v>
      </c>
      <c r="Q64">
        <f t="shared" si="11"/>
        <v>0.45391609842119079</v>
      </c>
      <c r="R64">
        <f t="shared" si="12"/>
        <v>0.45391609842119057</v>
      </c>
    </row>
    <row r="65" spans="6:18">
      <c r="F65">
        <f t="shared" si="13"/>
        <v>6.2999999999999936</v>
      </c>
      <c r="G65">
        <f t="shared" si="0"/>
        <v>319.43983655498738</v>
      </c>
      <c r="H65">
        <f t="shared" si="5"/>
        <v>4.2118440875045087</v>
      </c>
      <c r="I65" s="4">
        <f t="shared" si="1"/>
        <v>1.5999999999999999E-6</v>
      </c>
      <c r="J65" s="5">
        <f t="shared" si="14"/>
        <v>1.3969999999999975E-7</v>
      </c>
      <c r="K65" s="5">
        <f t="shared" si="15"/>
        <v>2.9947091833953422E-4</v>
      </c>
      <c r="L65" s="5">
        <f t="shared" si="8"/>
        <v>1.1250001294954246E-10</v>
      </c>
      <c r="M65" s="6">
        <f t="shared" si="2"/>
        <v>1.5381935184531823E-6</v>
      </c>
      <c r="N65">
        <f t="shared" si="3"/>
        <v>5.8E-4</v>
      </c>
      <c r="O65">
        <f t="shared" si="16"/>
        <v>0.42118440875045088</v>
      </c>
      <c r="P65">
        <f t="shared" si="10"/>
        <v>2.4932618424609543</v>
      </c>
      <c r="Q65">
        <f t="shared" si="11"/>
        <v>0.45337286664795817</v>
      </c>
      <c r="R65">
        <f t="shared" si="12"/>
        <v>0.45337286664795801</v>
      </c>
    </row>
    <row r="66" spans="6:18">
      <c r="F66">
        <f t="shared" si="13"/>
        <v>6.3999999999999932</v>
      </c>
      <c r="G66">
        <f t="shared" ref="G66:G129" si="17">Tc+R_*F66</f>
        <v>319.43983655498738</v>
      </c>
      <c r="H66">
        <f t="shared" ref="H66:H82" si="18">(G66-Tf)/ml</f>
        <v>4.2118440875045087</v>
      </c>
      <c r="I66" s="4">
        <f t="shared" ref="I66:I129" si="19">we</f>
        <v>1.5999999999999999E-6</v>
      </c>
      <c r="J66" s="5">
        <f t="shared" si="14"/>
        <v>1.3969999999999975E-7</v>
      </c>
      <c r="K66" s="5">
        <f t="shared" si="15"/>
        <v>2.9963091833953425E-4</v>
      </c>
      <c r="L66" s="5">
        <f t="shared" si="8"/>
        <v>1.1268042733681708E-10</v>
      </c>
      <c r="M66" s="6">
        <f t="shared" ref="M66:M129" si="20">f2_*f3_/f1_/K66*L66</f>
        <v>1.5398375960140809E-6</v>
      </c>
      <c r="N66">
        <f t="shared" ref="N66:N129" si="21">del_dl</f>
        <v>5.8E-4</v>
      </c>
      <c r="O66">
        <f t="shared" si="16"/>
        <v>0.42118440875045088</v>
      </c>
      <c r="P66">
        <f t="shared" si="10"/>
        <v>2.4953166485043408</v>
      </c>
      <c r="Q66">
        <f t="shared" si="11"/>
        <v>0.45283079581661873</v>
      </c>
      <c r="R66">
        <f t="shared" si="12"/>
        <v>0.45283079581661856</v>
      </c>
    </row>
    <row r="67" spans="6:18">
      <c r="F67">
        <f t="shared" si="13"/>
        <v>6.4999999999999929</v>
      </c>
      <c r="G67">
        <f t="shared" si="17"/>
        <v>319.43983655498738</v>
      </c>
      <c r="H67">
        <f t="shared" si="18"/>
        <v>4.2118440875045087</v>
      </c>
      <c r="I67" s="4">
        <f t="shared" si="19"/>
        <v>1.5999999999999999E-6</v>
      </c>
      <c r="J67" s="5">
        <f t="shared" si="14"/>
        <v>1.3969999999999975E-7</v>
      </c>
      <c r="K67" s="5">
        <f t="shared" si="15"/>
        <v>2.9979091833953427E-4</v>
      </c>
      <c r="L67" s="5">
        <f t="shared" ref="L67:L130" si="22">K67^3*4/3*PI()</f>
        <v>1.1286103450607788E-10</v>
      </c>
      <c r="M67" s="6">
        <f t="shared" si="20"/>
        <v>1.5414825517308915E-6</v>
      </c>
      <c r="N67">
        <f t="shared" si="21"/>
        <v>5.8E-4</v>
      </c>
      <c r="O67">
        <f t="shared" si="16"/>
        <v>0.42118440875045088</v>
      </c>
      <c r="P67">
        <f t="shared" ref="P67:P130" si="23">R67*O67+(1-R67)*H67</f>
        <v>2.4973670655618552</v>
      </c>
      <c r="Q67">
        <f t="shared" ref="Q67:Q130" si="24">Q66+pl/ps*Dl/N66*((Tc-Tf)/ml-Co)/H66/(1-kpart)*M66*dt/L66-Q66*3/K66*we*dt</f>
        <v>0.45228988282751387</v>
      </c>
      <c r="R67">
        <f t="shared" ref="R67:R130" si="25">esidtGeral(R66,K66,MAX(I66,J66),pl,ps,kpart,H66,(H67-H66)/dt,M66,L66,Dl,N66,Co,dt)</f>
        <v>0.45228988282751376</v>
      </c>
    </row>
    <row r="68" spans="6:18">
      <c r="F68">
        <f t="shared" si="13"/>
        <v>6.5999999999999925</v>
      </c>
      <c r="G68">
        <f t="shared" si="17"/>
        <v>319.43983655498738</v>
      </c>
      <c r="H68">
        <f t="shared" si="18"/>
        <v>4.2118440875045087</v>
      </c>
      <c r="I68" s="4">
        <f t="shared" si="19"/>
        <v>1.5999999999999999E-6</v>
      </c>
      <c r="J68" s="5">
        <f t="shared" si="14"/>
        <v>1.3969999999999975E-7</v>
      </c>
      <c r="K68" s="5">
        <f t="shared" si="15"/>
        <v>2.999509183395343E-4</v>
      </c>
      <c r="L68" s="5">
        <f t="shared" si="22"/>
        <v>1.1304183456026852E-10</v>
      </c>
      <c r="M68" s="6">
        <f t="shared" si="20"/>
        <v>1.5431283856036131E-6</v>
      </c>
      <c r="N68">
        <f t="shared" si="21"/>
        <v>5.8E-4</v>
      </c>
      <c r="O68">
        <f t="shared" si="16"/>
        <v>0.42118440875045088</v>
      </c>
      <c r="P68">
        <f t="shared" si="23"/>
        <v>2.4994131053456208</v>
      </c>
      <c r="Q68">
        <f t="shared" si="24"/>
        <v>0.45175012459091102</v>
      </c>
      <c r="R68">
        <f t="shared" si="25"/>
        <v>0.45175012459091091</v>
      </c>
    </row>
    <row r="69" spans="6:18">
      <c r="F69">
        <f t="shared" si="13"/>
        <v>6.6999999999999922</v>
      </c>
      <c r="G69">
        <f t="shared" si="17"/>
        <v>319.43983655498738</v>
      </c>
      <c r="H69">
        <f t="shared" si="18"/>
        <v>4.2118440875045087</v>
      </c>
      <c r="I69" s="4">
        <f t="shared" si="19"/>
        <v>1.5999999999999999E-6</v>
      </c>
      <c r="J69" s="5">
        <f t="shared" si="14"/>
        <v>1.3969999999999975E-7</v>
      </c>
      <c r="K69" s="5">
        <f t="shared" si="15"/>
        <v>3.0011091833953433E-4</v>
      </c>
      <c r="L69" s="5">
        <f t="shared" si="22"/>
        <v>1.1322282760233277E-10</v>
      </c>
      <c r="M69" s="6">
        <f t="shared" si="20"/>
        <v>1.5447750976322461E-6</v>
      </c>
      <c r="N69">
        <f t="shared" si="21"/>
        <v>5.8E-4</v>
      </c>
      <c r="O69">
        <f t="shared" si="16"/>
        <v>0.42118440875045088</v>
      </c>
      <c r="P69">
        <f t="shared" si="23"/>
        <v>2.5014547795302779</v>
      </c>
      <c r="Q69">
        <f t="shared" si="24"/>
        <v>0.4512115180269663</v>
      </c>
      <c r="R69">
        <f t="shared" si="25"/>
        <v>0.45121151802696619</v>
      </c>
    </row>
    <row r="70" spans="6:18">
      <c r="F70">
        <f t="shared" si="13"/>
        <v>6.7999999999999918</v>
      </c>
      <c r="G70">
        <f t="shared" si="17"/>
        <v>319.43983655498738</v>
      </c>
      <c r="H70">
        <f t="shared" si="18"/>
        <v>4.2118440875045087</v>
      </c>
      <c r="I70" s="4">
        <f t="shared" si="19"/>
        <v>1.5999999999999999E-6</v>
      </c>
      <c r="J70" s="5">
        <f t="shared" si="14"/>
        <v>1.3969999999999975E-7</v>
      </c>
      <c r="K70" s="5">
        <f t="shared" si="15"/>
        <v>3.0027091833953435E-4</v>
      </c>
      <c r="L70" s="5">
        <f t="shared" si="22"/>
        <v>1.1340401373521431E-10</v>
      </c>
      <c r="M70" s="6">
        <f t="shared" si="20"/>
        <v>1.5464226878167909E-6</v>
      </c>
      <c r="N70">
        <f t="shared" si="21"/>
        <v>5.8E-4</v>
      </c>
      <c r="O70">
        <f t="shared" si="16"/>
        <v>0.42118440875045088</v>
      </c>
      <c r="P70">
        <f t="shared" si="23"/>
        <v>2.5034920997531227</v>
      </c>
      <c r="Q70">
        <f t="shared" si="24"/>
        <v>0.45067406006568766</v>
      </c>
      <c r="R70">
        <f t="shared" si="25"/>
        <v>0.45067406006568755</v>
      </c>
    </row>
    <row r="71" spans="6:18">
      <c r="F71">
        <f t="shared" si="13"/>
        <v>6.8999999999999915</v>
      </c>
      <c r="G71">
        <f t="shared" si="17"/>
        <v>319.43983655498738</v>
      </c>
      <c r="H71">
        <f t="shared" si="18"/>
        <v>4.2118440875045087</v>
      </c>
      <c r="I71" s="4">
        <f t="shared" si="19"/>
        <v>1.5999999999999999E-6</v>
      </c>
      <c r="J71" s="5">
        <f t="shared" si="14"/>
        <v>1.3969999999999975E-7</v>
      </c>
      <c r="K71" s="5">
        <f t="shared" si="15"/>
        <v>3.0043091833953438E-4</v>
      </c>
      <c r="L71" s="5">
        <f t="shared" si="22"/>
        <v>1.1358539306185685E-10</v>
      </c>
      <c r="M71" s="6">
        <f t="shared" si="20"/>
        <v>1.5480711561572472E-6</v>
      </c>
      <c r="N71">
        <f t="shared" si="21"/>
        <v>5.8E-4</v>
      </c>
      <c r="O71">
        <f t="shared" si="16"/>
        <v>0.42118440875045088</v>
      </c>
      <c r="P71">
        <f t="shared" si="23"/>
        <v>2.505525077614243</v>
      </c>
      <c r="Q71">
        <f t="shared" si="24"/>
        <v>0.45013774764689818</v>
      </c>
      <c r="R71">
        <f t="shared" si="25"/>
        <v>0.45013774764689807</v>
      </c>
    </row>
    <row r="72" spans="6:18">
      <c r="F72">
        <f t="shared" si="13"/>
        <v>6.9999999999999911</v>
      </c>
      <c r="G72">
        <f t="shared" si="17"/>
        <v>319.43983655498738</v>
      </c>
      <c r="H72">
        <f t="shared" si="18"/>
        <v>4.2118440875045087</v>
      </c>
      <c r="I72" s="4">
        <f t="shared" si="19"/>
        <v>1.5999999999999999E-6</v>
      </c>
      <c r="J72" s="5">
        <f t="shared" si="14"/>
        <v>1.3969999999999975E-7</v>
      </c>
      <c r="K72" s="5">
        <f t="shared" si="15"/>
        <v>3.005909183395344E-4</v>
      </c>
      <c r="L72" s="5">
        <f t="shared" si="22"/>
        <v>1.1376696568520412E-10</v>
      </c>
      <c r="M72" s="6">
        <f t="shared" si="20"/>
        <v>1.5497205026536153E-6</v>
      </c>
      <c r="N72">
        <f t="shared" si="21"/>
        <v>5.8E-4</v>
      </c>
      <c r="O72">
        <f t="shared" si="16"/>
        <v>0.42118440875045088</v>
      </c>
      <c r="P72">
        <f t="shared" si="23"/>
        <v>2.5075537246766615</v>
      </c>
      <c r="Q72">
        <f t="shared" si="24"/>
        <v>0.44960257772019946</v>
      </c>
      <c r="R72">
        <f t="shared" si="25"/>
        <v>0.44960257772019935</v>
      </c>
    </row>
    <row r="73" spans="6:18">
      <c r="F73">
        <f t="shared" si="13"/>
        <v>7.0999999999999908</v>
      </c>
      <c r="G73">
        <f t="shared" si="17"/>
        <v>319.43983655498738</v>
      </c>
      <c r="H73">
        <f t="shared" si="18"/>
        <v>4.2118440875045087</v>
      </c>
      <c r="I73" s="4">
        <f t="shared" si="19"/>
        <v>1.5999999999999999E-6</v>
      </c>
      <c r="J73" s="5">
        <f t="shared" si="14"/>
        <v>1.3969999999999975E-7</v>
      </c>
      <c r="K73" s="5">
        <f t="shared" si="15"/>
        <v>3.0075091833953443E-4</v>
      </c>
      <c r="L73" s="5">
        <f t="shared" si="22"/>
        <v>1.1394873170819977E-10</v>
      </c>
      <c r="M73" s="6">
        <f t="shared" si="20"/>
        <v>1.5513707273058942E-6</v>
      </c>
      <c r="N73">
        <f t="shared" si="21"/>
        <v>5.8E-4</v>
      </c>
      <c r="O73">
        <f t="shared" si="16"/>
        <v>0.42118440875045088</v>
      </c>
      <c r="P73">
        <f t="shared" si="23"/>
        <v>2.5095780524664715</v>
      </c>
      <c r="Q73">
        <f t="shared" si="24"/>
        <v>0.44906854724493522</v>
      </c>
      <c r="R73">
        <f t="shared" si="25"/>
        <v>0.44906854724493511</v>
      </c>
    </row>
    <row r="74" spans="6:18">
      <c r="F74">
        <f t="shared" si="13"/>
        <v>7.1999999999999904</v>
      </c>
      <c r="G74">
        <f t="shared" si="17"/>
        <v>319.43983655498738</v>
      </c>
      <c r="H74">
        <f t="shared" si="18"/>
        <v>4.2118440875045087</v>
      </c>
      <c r="I74" s="4">
        <f t="shared" si="19"/>
        <v>1.5999999999999999E-6</v>
      </c>
      <c r="J74" s="5">
        <f t="shared" si="14"/>
        <v>1.3969999999999975E-7</v>
      </c>
      <c r="K74" s="5">
        <f t="shared" si="15"/>
        <v>3.0091091833953445E-4</v>
      </c>
      <c r="L74" s="5">
        <f t="shared" si="22"/>
        <v>1.1413069123378756E-10</v>
      </c>
      <c r="M74" s="6">
        <f t="shared" si="20"/>
        <v>1.5530218301140852E-6</v>
      </c>
      <c r="N74">
        <f t="shared" si="21"/>
        <v>5.8E-4</v>
      </c>
      <c r="O74">
        <f t="shared" si="16"/>
        <v>0.42118440875045088</v>
      </c>
      <c r="P74">
        <f t="shared" si="23"/>
        <v>2.511598072472975</v>
      </c>
      <c r="Q74">
        <f t="shared" si="24"/>
        <v>0.44853565319015493</v>
      </c>
      <c r="R74">
        <f t="shared" si="25"/>
        <v>0.44853565319015481</v>
      </c>
    </row>
    <row r="75" spans="6:18">
      <c r="F75">
        <f t="shared" si="13"/>
        <v>7.2999999999999901</v>
      </c>
      <c r="G75">
        <f t="shared" si="17"/>
        <v>319.43983655498738</v>
      </c>
      <c r="H75">
        <f t="shared" si="18"/>
        <v>4.2118440875045087</v>
      </c>
      <c r="I75" s="4">
        <f t="shared" si="19"/>
        <v>1.5999999999999999E-6</v>
      </c>
      <c r="J75" s="5">
        <f t="shared" si="14"/>
        <v>1.3969999999999975E-7</v>
      </c>
      <c r="K75" s="5">
        <f t="shared" si="15"/>
        <v>3.0107091833953448E-4</v>
      </c>
      <c r="L75" s="5">
        <f t="shared" si="22"/>
        <v>1.143128443649112E-10</v>
      </c>
      <c r="M75" s="6">
        <f t="shared" si="20"/>
        <v>1.5546738110781876E-6</v>
      </c>
      <c r="N75">
        <f t="shared" si="21"/>
        <v>5.8E-4</v>
      </c>
      <c r="O75">
        <f t="shared" si="16"/>
        <v>0.42118440875045088</v>
      </c>
      <c r="P75">
        <f t="shared" si="23"/>
        <v>2.5136137961488192</v>
      </c>
      <c r="Q75">
        <f t="shared" si="24"/>
        <v>0.44800389253457773</v>
      </c>
      <c r="R75">
        <f t="shared" si="25"/>
        <v>0.44800389253457762</v>
      </c>
    </row>
    <row r="76" spans="6:18">
      <c r="F76">
        <f t="shared" si="13"/>
        <v>7.3999999999999897</v>
      </c>
      <c r="G76">
        <f t="shared" si="17"/>
        <v>319.43983655498738</v>
      </c>
      <c r="H76">
        <f t="shared" si="18"/>
        <v>4.2118440875045087</v>
      </c>
      <c r="I76" s="4">
        <f t="shared" si="19"/>
        <v>1.5999999999999999E-6</v>
      </c>
      <c r="J76" s="5">
        <f t="shared" si="14"/>
        <v>1.3969999999999975E-7</v>
      </c>
      <c r="K76" s="5">
        <f t="shared" si="15"/>
        <v>3.012309183395345E-4</v>
      </c>
      <c r="L76" s="5">
        <f t="shared" si="22"/>
        <v>1.1449519120451436E-10</v>
      </c>
      <c r="M76" s="6">
        <f t="shared" si="20"/>
        <v>1.5563266701982015E-6</v>
      </c>
      <c r="N76">
        <f t="shared" si="21"/>
        <v>5.8E-4</v>
      </c>
      <c r="O76">
        <f t="shared" si="16"/>
        <v>0.42118440875045088</v>
      </c>
      <c r="P76">
        <f t="shared" si="23"/>
        <v>2.5156252349101336</v>
      </c>
      <c r="Q76">
        <f t="shared" si="24"/>
        <v>0.44747326226655654</v>
      </c>
      <c r="R76">
        <f t="shared" si="25"/>
        <v>0.44747326226655648</v>
      </c>
    </row>
    <row r="77" spans="6:18">
      <c r="F77">
        <f t="shared" si="13"/>
        <v>7.4999999999999893</v>
      </c>
      <c r="G77">
        <f t="shared" si="17"/>
        <v>319.43983655498738</v>
      </c>
      <c r="H77">
        <f t="shared" si="18"/>
        <v>4.2118440875045087</v>
      </c>
      <c r="I77" s="4">
        <f t="shared" si="19"/>
        <v>1.5999999999999999E-6</v>
      </c>
      <c r="J77" s="5">
        <f t="shared" si="14"/>
        <v>1.3969999999999975E-7</v>
      </c>
      <c r="K77" s="5">
        <f t="shared" si="15"/>
        <v>3.0139091833953453E-4</v>
      </c>
      <c r="L77" s="5">
        <f t="shared" si="22"/>
        <v>1.1467773185554078E-10</v>
      </c>
      <c r="M77" s="6">
        <f t="shared" si="20"/>
        <v>1.5579804074741268E-6</v>
      </c>
      <c r="N77">
        <f t="shared" si="21"/>
        <v>5.8E-4</v>
      </c>
      <c r="O77">
        <f t="shared" si="16"/>
        <v>0.42118440875045088</v>
      </c>
      <c r="P77">
        <f t="shared" si="23"/>
        <v>2.5176324001366646</v>
      </c>
      <c r="Q77">
        <f t="shared" si="24"/>
        <v>0.44694375938404218</v>
      </c>
      <c r="R77">
        <f t="shared" si="25"/>
        <v>0.44694375938404213</v>
      </c>
    </row>
    <row r="78" spans="6:18">
      <c r="F78">
        <f t="shared" si="13"/>
        <v>7.599999999999989</v>
      </c>
      <c r="G78">
        <f t="shared" si="17"/>
        <v>319.43983655498738</v>
      </c>
      <c r="H78">
        <f t="shared" si="18"/>
        <v>4.2118440875045087</v>
      </c>
      <c r="I78" s="4">
        <f t="shared" si="19"/>
        <v>1.5999999999999999E-6</v>
      </c>
      <c r="J78" s="5">
        <f t="shared" si="14"/>
        <v>1.3969999999999975E-7</v>
      </c>
      <c r="K78" s="5">
        <f t="shared" si="15"/>
        <v>3.0155091833953456E-4</v>
      </c>
      <c r="L78" s="5">
        <f t="shared" si="22"/>
        <v>1.1486046642093417E-10</v>
      </c>
      <c r="M78" s="6">
        <f t="shared" si="20"/>
        <v>1.559635022905964E-6</v>
      </c>
      <c r="N78">
        <f t="shared" si="21"/>
        <v>5.8E-4</v>
      </c>
      <c r="O78">
        <f t="shared" si="16"/>
        <v>0.42118440875045088</v>
      </c>
      <c r="P78">
        <f t="shared" si="23"/>
        <v>2.5196353031719125</v>
      </c>
      <c r="Q78">
        <f t="shared" si="24"/>
        <v>0.44641538089454763</v>
      </c>
      <c r="R78">
        <f t="shared" si="25"/>
        <v>0.44641538089454758</v>
      </c>
    </row>
    <row r="79" spans="6:18">
      <c r="F79">
        <f t="shared" si="13"/>
        <v>7.6999999999999886</v>
      </c>
      <c r="G79">
        <f t="shared" si="17"/>
        <v>319.43983655498738</v>
      </c>
      <c r="H79">
        <f t="shared" si="18"/>
        <v>4.2118440875045087</v>
      </c>
      <c r="I79" s="4">
        <f t="shared" si="19"/>
        <v>1.5999999999999999E-6</v>
      </c>
      <c r="J79" s="5">
        <f t="shared" si="14"/>
        <v>1.3969999999999975E-7</v>
      </c>
      <c r="K79" s="5">
        <f t="shared" si="15"/>
        <v>3.0171091833953458E-4</v>
      </c>
      <c r="L79" s="5">
        <f t="shared" si="22"/>
        <v>1.1504339500363822E-10</v>
      </c>
      <c r="M79" s="6">
        <f t="shared" si="20"/>
        <v>1.5612905164937127E-6</v>
      </c>
      <c r="N79">
        <f t="shared" si="21"/>
        <v>5.8E-4</v>
      </c>
      <c r="O79">
        <f t="shared" si="16"/>
        <v>0.42118440875045088</v>
      </c>
      <c r="P79">
        <f t="shared" si="23"/>
        <v>2.521633955323265</v>
      </c>
      <c r="Q79">
        <f t="shared" si="24"/>
        <v>0.44588812381511256</v>
      </c>
      <c r="R79">
        <f t="shared" si="25"/>
        <v>0.4458881238151125</v>
      </c>
    </row>
    <row r="80" spans="6:18">
      <c r="F80">
        <f t="shared" si="13"/>
        <v>7.7999999999999883</v>
      </c>
      <c r="G80">
        <f t="shared" si="17"/>
        <v>319.43983655498738</v>
      </c>
      <c r="H80">
        <f t="shared" si="18"/>
        <v>4.2118440875045087</v>
      </c>
      <c r="I80" s="4">
        <f t="shared" si="19"/>
        <v>1.5999999999999999E-6</v>
      </c>
      <c r="J80" s="5">
        <f t="shared" si="14"/>
        <v>1.3969999999999975E-7</v>
      </c>
      <c r="K80" s="5">
        <f t="shared" si="15"/>
        <v>3.0187091833953461E-4</v>
      </c>
      <c r="L80" s="5">
        <f t="shared" si="22"/>
        <v>1.1522651770659661E-10</v>
      </c>
      <c r="M80" s="6">
        <f t="shared" si="20"/>
        <v>1.5629468882373722E-6</v>
      </c>
      <c r="N80">
        <f t="shared" si="21"/>
        <v>5.8E-4</v>
      </c>
      <c r="O80">
        <f t="shared" si="16"/>
        <v>0.42118440875045088</v>
      </c>
      <c r="P80">
        <f t="shared" si="23"/>
        <v>2.5236283678621301</v>
      </c>
      <c r="Q80">
        <f t="shared" si="24"/>
        <v>0.44536198517226805</v>
      </c>
      <c r="R80">
        <f t="shared" si="25"/>
        <v>0.44536198517226799</v>
      </c>
    </row>
    <row r="81" spans="6:18">
      <c r="F81">
        <f t="shared" si="13"/>
        <v>7.8999999999999879</v>
      </c>
      <c r="G81">
        <f t="shared" si="17"/>
        <v>319.43983655498738</v>
      </c>
      <c r="H81">
        <f t="shared" si="18"/>
        <v>4.2118440875045087</v>
      </c>
      <c r="I81" s="4">
        <f t="shared" si="19"/>
        <v>1.5999999999999999E-6</v>
      </c>
      <c r="J81" s="5">
        <f t="shared" si="14"/>
        <v>1.3969999999999975E-7</v>
      </c>
      <c r="K81" s="5">
        <f t="shared" si="15"/>
        <v>3.0203091833953463E-4</v>
      </c>
      <c r="L81" s="5">
        <f t="shared" si="22"/>
        <v>1.1540983463275314E-10</v>
      </c>
      <c r="M81" s="6">
        <f t="shared" si="20"/>
        <v>1.5646041381369438E-6</v>
      </c>
      <c r="N81">
        <f t="shared" si="21"/>
        <v>5.8E-4</v>
      </c>
      <c r="O81">
        <f t="shared" si="16"/>
        <v>0.42118440875045088</v>
      </c>
      <c r="P81">
        <f t="shared" si="23"/>
        <v>2.5256185520240719</v>
      </c>
      <c r="Q81">
        <f t="shared" si="24"/>
        <v>0.44483696200200123</v>
      </c>
      <c r="R81">
        <f t="shared" si="25"/>
        <v>0.44483696200200118</v>
      </c>
    </row>
    <row r="82" spans="6:18">
      <c r="F82">
        <f t="shared" si="13"/>
        <v>7.9999999999999876</v>
      </c>
      <c r="G82">
        <f t="shared" si="17"/>
        <v>319.43983655498738</v>
      </c>
      <c r="H82">
        <f t="shared" si="18"/>
        <v>4.2118440875045087</v>
      </c>
      <c r="I82" s="4">
        <f t="shared" si="19"/>
        <v>1.5999999999999999E-6</v>
      </c>
      <c r="J82" s="5">
        <f t="shared" si="14"/>
        <v>1.3969999999999975E-7</v>
      </c>
      <c r="K82" s="5">
        <f t="shared" si="15"/>
        <v>3.0219091833953466E-4</v>
      </c>
      <c r="L82" s="5">
        <f t="shared" si="22"/>
        <v>1.1559334588505143E-10</v>
      </c>
      <c r="M82" s="6">
        <f t="shared" si="20"/>
        <v>1.5662622661924271E-6</v>
      </c>
      <c r="N82">
        <f t="shared" si="21"/>
        <v>5.8E-4</v>
      </c>
      <c r="O82">
        <f t="shared" si="16"/>
        <v>0.42118440875045088</v>
      </c>
      <c r="P82">
        <f t="shared" si="23"/>
        <v>2.5276045190089427</v>
      </c>
      <c r="Q82">
        <f t="shared" si="24"/>
        <v>0.44431305134972038</v>
      </c>
      <c r="R82">
        <f t="shared" si="25"/>
        <v>0.44431305134972032</v>
      </c>
    </row>
    <row r="83" spans="6:18">
      <c r="F83">
        <f t="shared" si="13"/>
        <v>8.0999999999999872</v>
      </c>
      <c r="G83">
        <f t="shared" si="17"/>
        <v>319.43983655498738</v>
      </c>
      <c r="H83">
        <f t="shared" ref="H83:H146" si="26">(G83-Tf)/ml</f>
        <v>4.2118440875045087</v>
      </c>
      <c r="I83" s="4">
        <f t="shared" si="19"/>
        <v>1.5999999999999999E-6</v>
      </c>
      <c r="J83" s="5">
        <f t="shared" ref="J83:J146" si="27">Glob(H83,N83,Dl,Co,kpart)</f>
        <v>1.3969999999999975E-7</v>
      </c>
      <c r="K83" s="5">
        <f t="shared" ref="K83:K146" si="28">I82*dt+K82</f>
        <v>3.0235091833953468E-4</v>
      </c>
      <c r="L83" s="5">
        <f t="shared" si="22"/>
        <v>1.1577705156643522E-10</v>
      </c>
      <c r="M83" s="6">
        <f t="shared" si="20"/>
        <v>1.5679212724038216E-6</v>
      </c>
      <c r="N83">
        <f t="shared" si="21"/>
        <v>5.8E-4</v>
      </c>
      <c r="O83">
        <f t="shared" ref="O83:O146" si="29">O82+(kpart*H82-O82)/L82/R82*(L82*(R83-R82)+R82*MAX(I82,J82)*M82*dt)</f>
        <v>0.42118440875045088</v>
      </c>
      <c r="P83">
        <f t="shared" si="23"/>
        <v>2.5295862799810145</v>
      </c>
      <c r="Q83">
        <f t="shared" si="24"/>
        <v>0.4437902502702199</v>
      </c>
      <c r="R83">
        <f t="shared" si="25"/>
        <v>0.44379025027021984</v>
      </c>
    </row>
    <row r="84" spans="6:18">
      <c r="F84">
        <f t="shared" si="13"/>
        <v>8.1999999999999869</v>
      </c>
      <c r="G84">
        <f t="shared" si="17"/>
        <v>319.43983655498738</v>
      </c>
      <c r="H84">
        <f t="shared" si="26"/>
        <v>4.2118440875045087</v>
      </c>
      <c r="I84" s="4">
        <f t="shared" si="19"/>
        <v>1.5999999999999999E-6</v>
      </c>
      <c r="J84" s="5">
        <f t="shared" si="27"/>
        <v>1.3969999999999975E-7</v>
      </c>
      <c r="K84" s="5">
        <f t="shared" si="28"/>
        <v>3.0251091833953471E-4</v>
      </c>
      <c r="L84" s="5">
        <f t="shared" si="22"/>
        <v>1.1596095177984822E-10</v>
      </c>
      <c r="M84" s="6">
        <f t="shared" si="20"/>
        <v>1.5695811567711276E-6</v>
      </c>
      <c r="N84">
        <f t="shared" si="21"/>
        <v>5.8E-4</v>
      </c>
      <c r="O84">
        <f t="shared" si="29"/>
        <v>0.42118440875045088</v>
      </c>
      <c r="P84">
        <f t="shared" si="23"/>
        <v>2.531563846069111</v>
      </c>
      <c r="Q84">
        <f t="shared" si="24"/>
        <v>0.44326855582764552</v>
      </c>
      <c r="R84">
        <f t="shared" si="25"/>
        <v>0.44326855582764546</v>
      </c>
    </row>
    <row r="85" spans="6:18">
      <c r="F85">
        <f t="shared" si="13"/>
        <v>8.2999999999999865</v>
      </c>
      <c r="G85">
        <f t="shared" si="17"/>
        <v>319.43983655498738</v>
      </c>
      <c r="H85">
        <f t="shared" si="26"/>
        <v>4.2118440875045087</v>
      </c>
      <c r="I85" s="4">
        <f t="shared" si="19"/>
        <v>1.5999999999999999E-6</v>
      </c>
      <c r="J85" s="5">
        <f t="shared" si="27"/>
        <v>1.3969999999999975E-7</v>
      </c>
      <c r="K85" s="5">
        <f t="shared" si="28"/>
        <v>3.0267091833953473E-4</v>
      </c>
      <c r="L85" s="5">
        <f t="shared" si="22"/>
        <v>1.1614504662823414E-10</v>
      </c>
      <c r="M85" s="6">
        <f t="shared" si="20"/>
        <v>1.5712419192943454E-6</v>
      </c>
      <c r="N85">
        <f t="shared" si="21"/>
        <v>5.8E-4</v>
      </c>
      <c r="O85">
        <f t="shared" si="29"/>
        <v>0.42118440875045088</v>
      </c>
      <c r="P85">
        <f t="shared" si="23"/>
        <v>2.5335372283667406</v>
      </c>
      <c r="Q85">
        <f t="shared" si="24"/>
        <v>0.44274796509545977</v>
      </c>
      <c r="R85">
        <f t="shared" si="25"/>
        <v>0.44274796509545972</v>
      </c>
    </row>
    <row r="86" spans="6:18">
      <c r="F86">
        <f t="shared" si="13"/>
        <v>8.3999999999999861</v>
      </c>
      <c r="G86">
        <f t="shared" si="17"/>
        <v>319.43983655498738</v>
      </c>
      <c r="H86">
        <f t="shared" si="26"/>
        <v>4.2118440875045087</v>
      </c>
      <c r="I86" s="4">
        <f t="shared" si="19"/>
        <v>1.5999999999999999E-6</v>
      </c>
      <c r="J86" s="5">
        <f t="shared" si="27"/>
        <v>1.3969999999999975E-7</v>
      </c>
      <c r="K86" s="5">
        <f t="shared" si="28"/>
        <v>3.0283091833953476E-4</v>
      </c>
      <c r="L86" s="5">
        <f t="shared" si="22"/>
        <v>1.1632933621453669E-10</v>
      </c>
      <c r="M86" s="6">
        <f t="shared" si="20"/>
        <v>1.572903559973475E-6</v>
      </c>
      <c r="N86">
        <f t="shared" si="21"/>
        <v>5.8E-4</v>
      </c>
      <c r="O86">
        <f t="shared" si="29"/>
        <v>0.42118440875045088</v>
      </c>
      <c r="P86">
        <f t="shared" si="23"/>
        <v>2.5355064379322245</v>
      </c>
      <c r="Q86">
        <f t="shared" si="24"/>
        <v>0.44222847515640751</v>
      </c>
      <c r="R86">
        <f t="shared" si="25"/>
        <v>0.44222847515640745</v>
      </c>
    </row>
    <row r="87" spans="6:18">
      <c r="F87">
        <f t="shared" si="13"/>
        <v>8.4999999999999858</v>
      </c>
      <c r="G87">
        <f t="shared" si="17"/>
        <v>319.43983655498738</v>
      </c>
      <c r="H87">
        <f t="shared" si="26"/>
        <v>4.2118440875045087</v>
      </c>
      <c r="I87" s="4">
        <f t="shared" si="19"/>
        <v>1.5999999999999999E-6</v>
      </c>
      <c r="J87" s="5">
        <f t="shared" si="27"/>
        <v>1.3969999999999975E-7</v>
      </c>
      <c r="K87" s="5">
        <f t="shared" si="28"/>
        <v>3.0299091833953479E-4</v>
      </c>
      <c r="L87" s="5">
        <f t="shared" si="22"/>
        <v>1.1651382064169955E-10</v>
      </c>
      <c r="M87" s="6">
        <f t="shared" si="20"/>
        <v>1.5745660788085155E-6</v>
      </c>
      <c r="N87">
        <f t="shared" si="21"/>
        <v>5.8E-4</v>
      </c>
      <c r="O87">
        <f t="shared" si="29"/>
        <v>0.42118440875045088</v>
      </c>
      <c r="P87">
        <f t="shared" si="23"/>
        <v>2.5374714857888283</v>
      </c>
      <c r="Q87">
        <f t="shared" si="24"/>
        <v>0.44171008310248139</v>
      </c>
      <c r="R87">
        <f t="shared" si="25"/>
        <v>0.44171008310248133</v>
      </c>
    </row>
    <row r="88" spans="6:18">
      <c r="F88">
        <f t="shared" si="13"/>
        <v>8.5999999999999854</v>
      </c>
      <c r="G88">
        <f t="shared" si="17"/>
        <v>319.43983655498738</v>
      </c>
      <c r="H88">
        <f t="shared" si="26"/>
        <v>4.2118440875045087</v>
      </c>
      <c r="I88" s="4">
        <f t="shared" si="19"/>
        <v>1.5999999999999999E-6</v>
      </c>
      <c r="J88" s="5">
        <f t="shared" si="27"/>
        <v>1.3969999999999975E-7</v>
      </c>
      <c r="K88" s="5">
        <f t="shared" si="28"/>
        <v>3.0315091833953481E-4</v>
      </c>
      <c r="L88" s="5">
        <f t="shared" si="22"/>
        <v>1.1669850001266647E-10</v>
      </c>
      <c r="M88" s="6">
        <f t="shared" si="20"/>
        <v>1.5762294757994679E-6</v>
      </c>
      <c r="N88">
        <f t="shared" si="21"/>
        <v>5.8E-4</v>
      </c>
      <c r="O88">
        <f t="shared" si="29"/>
        <v>0.42118440875045088</v>
      </c>
      <c r="P88">
        <f t="shared" si="23"/>
        <v>2.5394323829248928</v>
      </c>
      <c r="Q88">
        <f t="shared" si="24"/>
        <v>0.44119278603488798</v>
      </c>
      <c r="R88">
        <f t="shared" si="25"/>
        <v>0.44119278603488793</v>
      </c>
    </row>
    <row r="89" spans="6:18">
      <c r="F89">
        <f t="shared" si="13"/>
        <v>8.6999999999999851</v>
      </c>
      <c r="G89">
        <f t="shared" si="17"/>
        <v>319.43983655498738</v>
      </c>
      <c r="H89">
        <f t="shared" si="26"/>
        <v>4.2118440875045087</v>
      </c>
      <c r="I89" s="4">
        <f t="shared" si="19"/>
        <v>1.5999999999999999E-6</v>
      </c>
      <c r="J89" s="5">
        <f t="shared" si="27"/>
        <v>1.3969999999999975E-7</v>
      </c>
      <c r="K89" s="5">
        <f t="shared" si="28"/>
        <v>3.0331091833953484E-4</v>
      </c>
      <c r="L89" s="5">
        <f t="shared" si="22"/>
        <v>1.168833744303811E-10</v>
      </c>
      <c r="M89" s="6">
        <f t="shared" si="20"/>
        <v>1.5778937509463314E-6</v>
      </c>
      <c r="N89">
        <f t="shared" si="21"/>
        <v>5.8E-4</v>
      </c>
      <c r="O89">
        <f t="shared" si="29"/>
        <v>0.42118440875045088</v>
      </c>
      <c r="P89">
        <f t="shared" si="23"/>
        <v>2.5413891402939592</v>
      </c>
      <c r="Q89">
        <f t="shared" si="24"/>
        <v>0.44067658106401347</v>
      </c>
      <c r="R89">
        <f t="shared" si="25"/>
        <v>0.44067658106401347</v>
      </c>
    </row>
    <row r="90" spans="6:18">
      <c r="F90">
        <f t="shared" si="13"/>
        <v>8.7999999999999847</v>
      </c>
      <c r="G90">
        <f t="shared" si="17"/>
        <v>319.43983655498738</v>
      </c>
      <c r="H90">
        <f t="shared" si="26"/>
        <v>4.2118440875045087</v>
      </c>
      <c r="I90" s="4">
        <f t="shared" si="19"/>
        <v>1.5999999999999999E-6</v>
      </c>
      <c r="J90" s="5">
        <f t="shared" si="27"/>
        <v>1.3969999999999975E-7</v>
      </c>
      <c r="K90" s="5">
        <f t="shared" si="28"/>
        <v>3.0347091833953486E-4</v>
      </c>
      <c r="L90" s="5">
        <f t="shared" si="22"/>
        <v>1.1706844399778721E-10</v>
      </c>
      <c r="M90" s="6">
        <f t="shared" si="20"/>
        <v>1.5795589042491066E-6</v>
      </c>
      <c r="N90">
        <f t="shared" si="21"/>
        <v>5.8E-4</v>
      </c>
      <c r="O90">
        <f t="shared" si="29"/>
        <v>0.42118440875045088</v>
      </c>
      <c r="P90">
        <f t="shared" si="23"/>
        <v>2.5433417688149014</v>
      </c>
      <c r="Q90">
        <f t="shared" si="24"/>
        <v>0.44016146530938999</v>
      </c>
      <c r="R90">
        <f t="shared" si="25"/>
        <v>0.44016146530938999</v>
      </c>
    </row>
    <row r="91" spans="6:18">
      <c r="F91">
        <f t="shared" si="13"/>
        <v>8.8999999999999844</v>
      </c>
      <c r="G91">
        <f t="shared" si="17"/>
        <v>319.43983655498738</v>
      </c>
      <c r="H91">
        <f t="shared" si="26"/>
        <v>4.2118440875045087</v>
      </c>
      <c r="I91" s="4">
        <f t="shared" si="19"/>
        <v>1.5999999999999999E-6</v>
      </c>
      <c r="J91" s="5">
        <f t="shared" si="27"/>
        <v>1.3969999999999975E-7</v>
      </c>
      <c r="K91" s="5">
        <f t="shared" si="28"/>
        <v>3.0363091833953489E-4</v>
      </c>
      <c r="L91" s="5">
        <f t="shared" si="22"/>
        <v>1.1725370881782851E-10</v>
      </c>
      <c r="M91" s="6">
        <f t="shared" si="20"/>
        <v>1.5812249357077938E-6</v>
      </c>
      <c r="N91">
        <f t="shared" si="21"/>
        <v>5.8E-4</v>
      </c>
      <c r="O91">
        <f t="shared" si="29"/>
        <v>0.42118440875045088</v>
      </c>
      <c r="P91">
        <f t="shared" si="23"/>
        <v>2.5452902793720522</v>
      </c>
      <c r="Q91">
        <f t="shared" si="24"/>
        <v>0.4396474358996616</v>
      </c>
      <c r="R91">
        <f t="shared" si="25"/>
        <v>0.43964743589966165</v>
      </c>
    </row>
    <row r="92" spans="6:18">
      <c r="F92">
        <f t="shared" ref="F92:F155" si="30">F91+dt</f>
        <v>8.999999999999984</v>
      </c>
      <c r="G92">
        <f t="shared" si="17"/>
        <v>319.43983655498738</v>
      </c>
      <c r="H92">
        <f t="shared" si="26"/>
        <v>4.2118440875045087</v>
      </c>
      <c r="I92" s="4">
        <f t="shared" si="19"/>
        <v>1.5999999999999999E-6</v>
      </c>
      <c r="J92" s="5">
        <f t="shared" si="27"/>
        <v>1.3969999999999975E-7</v>
      </c>
      <c r="K92" s="5">
        <f t="shared" si="28"/>
        <v>3.0379091833953491E-4</v>
      </c>
      <c r="L92" s="5">
        <f t="shared" si="22"/>
        <v>1.1743916899344867E-10</v>
      </c>
      <c r="M92" s="6">
        <f t="shared" si="20"/>
        <v>1.5828918453223923E-6</v>
      </c>
      <c r="N92">
        <f t="shared" si="21"/>
        <v>5.8E-4</v>
      </c>
      <c r="O92">
        <f t="shared" si="29"/>
        <v>0.42118440875045088</v>
      </c>
      <c r="P92">
        <f t="shared" si="23"/>
        <v>2.5472346828153309</v>
      </c>
      <c r="Q92">
        <f t="shared" si="24"/>
        <v>0.43913448997255095</v>
      </c>
      <c r="R92">
        <f t="shared" si="25"/>
        <v>0.43913448997255106</v>
      </c>
    </row>
    <row r="93" spans="6:18">
      <c r="F93">
        <f t="shared" si="30"/>
        <v>9.0999999999999837</v>
      </c>
      <c r="G93">
        <f t="shared" si="17"/>
        <v>319.43983655498738</v>
      </c>
      <c r="H93">
        <f t="shared" si="26"/>
        <v>4.2118440875045087</v>
      </c>
      <c r="I93" s="4">
        <f t="shared" si="19"/>
        <v>1.5999999999999999E-6</v>
      </c>
      <c r="J93" s="5">
        <f t="shared" si="27"/>
        <v>1.3969999999999975E-7</v>
      </c>
      <c r="K93" s="5">
        <f t="shared" si="28"/>
        <v>3.0395091833953494E-4</v>
      </c>
      <c r="L93" s="5">
        <f t="shared" si="22"/>
        <v>1.1762482462759136E-10</v>
      </c>
      <c r="M93" s="6">
        <f t="shared" si="20"/>
        <v>1.5845596330929018E-6</v>
      </c>
      <c r="N93">
        <f t="shared" si="21"/>
        <v>5.8E-4</v>
      </c>
      <c r="O93">
        <f t="shared" si="29"/>
        <v>0.42118440875045088</v>
      </c>
      <c r="P93">
        <f t="shared" si="23"/>
        <v>2.5491749899603722</v>
      </c>
      <c r="Q93">
        <f t="shared" si="24"/>
        <v>0.43862262467482566</v>
      </c>
      <c r="R93">
        <f t="shared" si="25"/>
        <v>0.43862262467482577</v>
      </c>
    </row>
    <row r="94" spans="6:18">
      <c r="F94">
        <f t="shared" si="30"/>
        <v>9.1999999999999833</v>
      </c>
      <c r="G94">
        <f t="shared" si="17"/>
        <v>319.43983655498738</v>
      </c>
      <c r="H94">
        <f t="shared" si="26"/>
        <v>4.2118440875045087</v>
      </c>
      <c r="I94" s="4">
        <f t="shared" si="19"/>
        <v>1.5999999999999999E-6</v>
      </c>
      <c r="J94" s="5">
        <f t="shared" si="27"/>
        <v>1.3969999999999975E-7</v>
      </c>
      <c r="K94" s="5">
        <f t="shared" si="28"/>
        <v>3.0411091833953496E-4</v>
      </c>
      <c r="L94" s="5">
        <f t="shared" si="22"/>
        <v>1.1781067582320039E-10</v>
      </c>
      <c r="M94" s="6">
        <f t="shared" si="20"/>
        <v>1.5862282990193236E-6</v>
      </c>
      <c r="N94">
        <f t="shared" si="21"/>
        <v>5.8E-4</v>
      </c>
      <c r="O94">
        <f t="shared" si="29"/>
        <v>0.42118440875045088</v>
      </c>
      <c r="P94">
        <f t="shared" si="23"/>
        <v>2.5511112115886472</v>
      </c>
      <c r="Q94">
        <f t="shared" si="24"/>
        <v>0.43811183716226493</v>
      </c>
      <c r="R94">
        <f t="shared" si="25"/>
        <v>0.43811183716226504</v>
      </c>
    </row>
    <row r="95" spans="6:18">
      <c r="F95">
        <f t="shared" si="30"/>
        <v>9.2999999999999829</v>
      </c>
      <c r="G95">
        <f t="shared" si="17"/>
        <v>319.43983655498738</v>
      </c>
      <c r="H95">
        <f t="shared" si="26"/>
        <v>4.2118440875045087</v>
      </c>
      <c r="I95" s="4">
        <f t="shared" si="19"/>
        <v>1.5999999999999999E-6</v>
      </c>
      <c r="J95" s="5">
        <f t="shared" si="27"/>
        <v>1.3969999999999975E-7</v>
      </c>
      <c r="K95" s="5">
        <f t="shared" si="28"/>
        <v>3.0427091833953499E-4</v>
      </c>
      <c r="L95" s="5">
        <f t="shared" si="22"/>
        <v>1.179967226832194E-10</v>
      </c>
      <c r="M95" s="6">
        <f t="shared" si="20"/>
        <v>1.5878978431016564E-6</v>
      </c>
      <c r="N95">
        <f t="shared" si="21"/>
        <v>5.8E-4</v>
      </c>
      <c r="O95">
        <f t="shared" si="29"/>
        <v>0.42118440875045088</v>
      </c>
      <c r="P95">
        <f t="shared" si="23"/>
        <v>2.5530433584475949</v>
      </c>
      <c r="Q95">
        <f t="shared" si="24"/>
        <v>0.43760212459962644</v>
      </c>
      <c r="R95">
        <f t="shared" si="25"/>
        <v>0.43760212459962661</v>
      </c>
    </row>
    <row r="96" spans="6:18">
      <c r="F96">
        <f t="shared" si="30"/>
        <v>9.3999999999999826</v>
      </c>
      <c r="G96">
        <f t="shared" si="17"/>
        <v>319.43983655498738</v>
      </c>
      <c r="H96">
        <f t="shared" si="26"/>
        <v>4.2118440875045087</v>
      </c>
      <c r="I96" s="4">
        <f t="shared" si="19"/>
        <v>1.5999999999999999E-6</v>
      </c>
      <c r="J96" s="5">
        <f t="shared" si="27"/>
        <v>1.3969999999999975E-7</v>
      </c>
      <c r="K96" s="5">
        <f t="shared" si="28"/>
        <v>3.0443091833953502E-4</v>
      </c>
      <c r="L96" s="5">
        <f t="shared" si="22"/>
        <v>1.1818296531059213E-10</v>
      </c>
      <c r="M96" s="6">
        <f t="shared" si="20"/>
        <v>1.5895682653399009E-6</v>
      </c>
      <c r="N96">
        <f t="shared" si="21"/>
        <v>5.8E-4</v>
      </c>
      <c r="O96">
        <f t="shared" si="29"/>
        <v>0.42118440875045088</v>
      </c>
      <c r="P96">
        <f t="shared" si="23"/>
        <v>2.5549714412507454</v>
      </c>
      <c r="Q96">
        <f t="shared" si="24"/>
        <v>0.43709348416061344</v>
      </c>
      <c r="R96">
        <f t="shared" si="25"/>
        <v>0.43709348416061361</v>
      </c>
    </row>
    <row r="97" spans="6:18">
      <c r="F97">
        <f t="shared" si="30"/>
        <v>9.4999999999999822</v>
      </c>
      <c r="G97">
        <f t="shared" si="17"/>
        <v>319.43983655498738</v>
      </c>
      <c r="H97">
        <f t="shared" si="26"/>
        <v>4.2118440875045087</v>
      </c>
      <c r="I97" s="4">
        <f t="shared" si="19"/>
        <v>1.5999999999999999E-6</v>
      </c>
      <c r="J97" s="5">
        <f t="shared" si="27"/>
        <v>1.3969999999999975E-7</v>
      </c>
      <c r="K97" s="5">
        <f t="shared" si="28"/>
        <v>3.0459091833953504E-4</v>
      </c>
      <c r="L97" s="5">
        <f t="shared" si="22"/>
        <v>1.1836940380826224E-10</v>
      </c>
      <c r="M97" s="6">
        <f t="shared" si="20"/>
        <v>1.5912395657340571E-6</v>
      </c>
      <c r="N97">
        <f t="shared" si="21"/>
        <v>5.8E-4</v>
      </c>
      <c r="O97">
        <f t="shared" si="29"/>
        <v>0.42118440875045088</v>
      </c>
      <c r="P97">
        <f t="shared" si="23"/>
        <v>2.5568954706778428</v>
      </c>
      <c r="Q97">
        <f t="shared" si="24"/>
        <v>0.43658591302784155</v>
      </c>
      <c r="R97">
        <f t="shared" si="25"/>
        <v>0.43658591302784172</v>
      </c>
    </row>
    <row r="98" spans="6:18">
      <c r="F98">
        <f t="shared" si="30"/>
        <v>9.5999999999999819</v>
      </c>
      <c r="G98">
        <f t="shared" si="17"/>
        <v>319.43983655498738</v>
      </c>
      <c r="H98">
        <f t="shared" si="26"/>
        <v>4.2118440875045087</v>
      </c>
      <c r="I98" s="4">
        <f t="shared" si="19"/>
        <v>1.5999999999999999E-6</v>
      </c>
      <c r="J98" s="5">
        <f t="shared" si="27"/>
        <v>1.3969999999999975E-7</v>
      </c>
      <c r="K98" s="5">
        <f t="shared" si="28"/>
        <v>3.0475091833953507E-4</v>
      </c>
      <c r="L98" s="5">
        <f t="shared" si="22"/>
        <v>1.1855603827917349E-10</v>
      </c>
      <c r="M98" s="6">
        <f t="shared" si="20"/>
        <v>1.5929117442841246E-6</v>
      </c>
      <c r="N98">
        <f t="shared" si="21"/>
        <v>5.8E-4</v>
      </c>
      <c r="O98">
        <f t="shared" si="29"/>
        <v>0.42118440875045088</v>
      </c>
      <c r="P98">
        <f t="shared" si="23"/>
        <v>2.5588154573749735</v>
      </c>
      <c r="Q98">
        <f t="shared" si="24"/>
        <v>0.43607940839280623</v>
      </c>
      <c r="R98">
        <f t="shared" si="25"/>
        <v>0.43607940839280634</v>
      </c>
    </row>
    <row r="99" spans="6:18">
      <c r="F99">
        <f t="shared" si="30"/>
        <v>9.6999999999999815</v>
      </c>
      <c r="G99">
        <f t="shared" si="17"/>
        <v>319.43983655498738</v>
      </c>
      <c r="H99">
        <f t="shared" si="26"/>
        <v>4.2118440875045087</v>
      </c>
      <c r="I99" s="4">
        <f t="shared" si="19"/>
        <v>1.5999999999999999E-6</v>
      </c>
      <c r="J99" s="5">
        <f t="shared" si="27"/>
        <v>1.3969999999999975E-7</v>
      </c>
      <c r="K99" s="5">
        <f t="shared" si="28"/>
        <v>3.0491091833953509E-4</v>
      </c>
      <c r="L99" s="5">
        <f t="shared" si="22"/>
        <v>1.1874286882626955E-10</v>
      </c>
      <c r="M99" s="6">
        <f t="shared" si="20"/>
        <v>1.5945848009901035E-6</v>
      </c>
      <c r="N99">
        <f t="shared" si="21"/>
        <v>5.8E-4</v>
      </c>
      <c r="O99">
        <f t="shared" si="29"/>
        <v>0.42118440875045088</v>
      </c>
      <c r="P99">
        <f t="shared" si="23"/>
        <v>2.5607314119546856</v>
      </c>
      <c r="Q99">
        <f t="shared" si="24"/>
        <v>0.43557396745584992</v>
      </c>
      <c r="R99">
        <f t="shared" si="25"/>
        <v>0.43557396745585003</v>
      </c>
    </row>
    <row r="100" spans="6:18">
      <c r="F100">
        <f t="shared" si="30"/>
        <v>9.7999999999999812</v>
      </c>
      <c r="G100">
        <f t="shared" si="17"/>
        <v>319.43983655498738</v>
      </c>
      <c r="H100">
        <f t="shared" si="26"/>
        <v>4.2118440875045087</v>
      </c>
      <c r="I100" s="4">
        <f t="shared" si="19"/>
        <v>1.5999999999999999E-6</v>
      </c>
      <c r="J100" s="5">
        <f t="shared" si="27"/>
        <v>1.3969999999999975E-7</v>
      </c>
      <c r="K100" s="5">
        <f t="shared" si="28"/>
        <v>3.0507091833953512E-4</v>
      </c>
      <c r="L100" s="5">
        <f t="shared" si="22"/>
        <v>1.1892989555249417E-10</v>
      </c>
      <c r="M100" s="6">
        <f t="shared" si="20"/>
        <v>1.5962587358519942E-6</v>
      </c>
      <c r="N100">
        <f t="shared" si="21"/>
        <v>5.8E-4</v>
      </c>
      <c r="O100">
        <f t="shared" si="29"/>
        <v>0.42118440875045088</v>
      </c>
      <c r="P100">
        <f t="shared" si="23"/>
        <v>2.5626433449961148</v>
      </c>
      <c r="Q100">
        <f t="shared" si="24"/>
        <v>0.43506958742612978</v>
      </c>
      <c r="R100">
        <f t="shared" si="25"/>
        <v>0.43506958742612989</v>
      </c>
    </row>
    <row r="101" spans="6:18">
      <c r="F101">
        <f t="shared" si="30"/>
        <v>9.8999999999999808</v>
      </c>
      <c r="G101">
        <f t="shared" si="17"/>
        <v>319.43983655498738</v>
      </c>
      <c r="H101">
        <f t="shared" si="26"/>
        <v>4.2118440875045087</v>
      </c>
      <c r="I101" s="4">
        <f t="shared" si="19"/>
        <v>1.5999999999999999E-6</v>
      </c>
      <c r="J101" s="5">
        <f t="shared" si="27"/>
        <v>1.3969999999999975E-7</v>
      </c>
      <c r="K101" s="5">
        <f t="shared" si="28"/>
        <v>3.0523091833953514E-4</v>
      </c>
      <c r="L101" s="5">
        <f t="shared" si="22"/>
        <v>1.1911711856079103E-10</v>
      </c>
      <c r="M101" s="6">
        <f t="shared" si="20"/>
        <v>1.5979335488697964E-6</v>
      </c>
      <c r="N101">
        <f t="shared" si="21"/>
        <v>5.8E-4</v>
      </c>
      <c r="O101">
        <f t="shared" si="29"/>
        <v>0.42118440875045088</v>
      </c>
      <c r="P101">
        <f t="shared" si="23"/>
        <v>2.5645512670451054</v>
      </c>
      <c r="Q101">
        <f t="shared" si="24"/>
        <v>0.43456626552158517</v>
      </c>
      <c r="R101">
        <f t="shared" si="25"/>
        <v>0.43456626552158528</v>
      </c>
    </row>
    <row r="102" spans="6:18">
      <c r="F102">
        <f t="shared" si="30"/>
        <v>9.9999999999999805</v>
      </c>
      <c r="G102">
        <f t="shared" si="17"/>
        <v>319.43983655498738</v>
      </c>
      <c r="H102">
        <f t="shared" si="26"/>
        <v>4.2118440875045087</v>
      </c>
      <c r="I102" s="4">
        <f t="shared" si="19"/>
        <v>1.5999999999999999E-6</v>
      </c>
      <c r="J102" s="5">
        <f t="shared" si="27"/>
        <v>1.3969999999999975E-7</v>
      </c>
      <c r="K102" s="5">
        <f t="shared" si="28"/>
        <v>3.0539091833953517E-4</v>
      </c>
      <c r="L102" s="5">
        <f t="shared" si="22"/>
        <v>1.1930453795410379E-10</v>
      </c>
      <c r="M102" s="6">
        <f t="shared" si="20"/>
        <v>1.5996092400435095E-6</v>
      </c>
      <c r="N102">
        <f t="shared" si="21"/>
        <v>5.8E-4</v>
      </c>
      <c r="O102">
        <f t="shared" si="29"/>
        <v>0.42118440875045088</v>
      </c>
      <c r="P102">
        <f t="shared" si="23"/>
        <v>2.5664551886143347</v>
      </c>
      <c r="Q102">
        <f t="shared" si="24"/>
        <v>0.43406399896890552</v>
      </c>
      <c r="R102">
        <f t="shared" si="25"/>
        <v>0.43406399896890563</v>
      </c>
    </row>
    <row r="103" spans="6:18">
      <c r="F103">
        <f t="shared" si="30"/>
        <v>10.09999999999998</v>
      </c>
      <c r="G103">
        <f t="shared" si="17"/>
        <v>319.43983655498738</v>
      </c>
      <c r="H103">
        <f t="shared" si="26"/>
        <v>4.2118440875045087</v>
      </c>
      <c r="I103" s="4">
        <f t="shared" si="19"/>
        <v>1.5999999999999999E-6</v>
      </c>
      <c r="J103" s="5">
        <f t="shared" si="27"/>
        <v>1.3969999999999975E-7</v>
      </c>
      <c r="K103" s="5">
        <f t="shared" si="28"/>
        <v>3.0555091833953519E-4</v>
      </c>
      <c r="L103" s="5">
        <f t="shared" si="22"/>
        <v>1.1949215383537628E-10</v>
      </c>
      <c r="M103" s="6">
        <f t="shared" si="20"/>
        <v>1.6012858093731351E-6</v>
      </c>
      <c r="N103">
        <f t="shared" si="21"/>
        <v>5.8E-4</v>
      </c>
      <c r="O103">
        <f t="shared" si="29"/>
        <v>0.42118440875045088</v>
      </c>
      <c r="P103">
        <f t="shared" si="23"/>
        <v>2.5683551201834338</v>
      </c>
      <c r="Q103">
        <f t="shared" si="24"/>
        <v>0.43356278500349815</v>
      </c>
      <c r="R103">
        <f t="shared" si="25"/>
        <v>0.43356278500349826</v>
      </c>
    </row>
    <row r="104" spans="6:18">
      <c r="F104">
        <f t="shared" si="30"/>
        <v>10.19999999999998</v>
      </c>
      <c r="G104">
        <f t="shared" si="17"/>
        <v>319.43983655498738</v>
      </c>
      <c r="H104">
        <f t="shared" si="26"/>
        <v>4.2118440875045087</v>
      </c>
      <c r="I104" s="4">
        <f t="shared" si="19"/>
        <v>1.5999999999999999E-6</v>
      </c>
      <c r="J104" s="5">
        <f t="shared" si="27"/>
        <v>1.3969999999999975E-7</v>
      </c>
      <c r="K104" s="5">
        <f t="shared" si="28"/>
        <v>3.0571091833953522E-4</v>
      </c>
      <c r="L104" s="5">
        <f t="shared" si="22"/>
        <v>1.1967996630755212E-10</v>
      </c>
      <c r="M104" s="6">
        <f t="shared" si="20"/>
        <v>1.6029632568586719E-6</v>
      </c>
      <c r="N104">
        <f t="shared" si="21"/>
        <v>5.8E-4</v>
      </c>
      <c r="O104">
        <f t="shared" si="29"/>
        <v>0.42118440875045088</v>
      </c>
      <c r="P104">
        <f t="shared" si="23"/>
        <v>2.5702510721991048</v>
      </c>
      <c r="Q104">
        <f t="shared" si="24"/>
        <v>0.43306262086945635</v>
      </c>
      <c r="R104">
        <f t="shared" si="25"/>
        <v>0.43306262086945646</v>
      </c>
    </row>
    <row r="105" spans="6:18">
      <c r="F105">
        <f t="shared" si="30"/>
        <v>10.299999999999979</v>
      </c>
      <c r="G105">
        <f t="shared" si="17"/>
        <v>319.43983655498738</v>
      </c>
      <c r="H105">
        <f t="shared" si="26"/>
        <v>4.2118440875045087</v>
      </c>
      <c r="I105" s="4">
        <f t="shared" si="19"/>
        <v>1.5999999999999999E-6</v>
      </c>
      <c r="J105" s="5">
        <f t="shared" si="27"/>
        <v>1.3969999999999975E-7</v>
      </c>
      <c r="K105" s="5">
        <f t="shared" si="28"/>
        <v>3.0587091833953525E-4</v>
      </c>
      <c r="L105" s="5">
        <f t="shared" si="22"/>
        <v>1.1986797547357504E-10</v>
      </c>
      <c r="M105" s="6">
        <f t="shared" si="20"/>
        <v>1.6046415825001204E-6</v>
      </c>
      <c r="N105">
        <f t="shared" si="21"/>
        <v>5.8E-4</v>
      </c>
      <c r="O105">
        <f t="shared" si="29"/>
        <v>0.42118440875045088</v>
      </c>
      <c r="P105">
        <f t="shared" si="23"/>
        <v>2.5721430550752484</v>
      </c>
      <c r="Q105">
        <f t="shared" si="24"/>
        <v>0.43256350381952768</v>
      </c>
      <c r="R105">
        <f t="shared" si="25"/>
        <v>0.43256350381952774</v>
      </c>
    </row>
    <row r="106" spans="6:18">
      <c r="F106">
        <f t="shared" si="30"/>
        <v>10.399999999999979</v>
      </c>
      <c r="G106">
        <f t="shared" si="17"/>
        <v>319.43983655498738</v>
      </c>
      <c r="H106">
        <f t="shared" si="26"/>
        <v>4.2118440875045087</v>
      </c>
      <c r="I106" s="4">
        <f t="shared" si="19"/>
        <v>1.5999999999999999E-6</v>
      </c>
      <c r="J106" s="5">
        <f t="shared" si="27"/>
        <v>1.3969999999999975E-7</v>
      </c>
      <c r="K106" s="5">
        <f t="shared" si="28"/>
        <v>3.0603091833953527E-4</v>
      </c>
      <c r="L106" s="5">
        <f t="shared" si="22"/>
        <v>1.2005618143638871E-10</v>
      </c>
      <c r="M106" s="6">
        <f t="shared" si="20"/>
        <v>1.6063207862974797E-6</v>
      </c>
      <c r="N106">
        <f t="shared" si="21"/>
        <v>5.8E-4</v>
      </c>
      <c r="O106">
        <f t="shared" si="29"/>
        <v>0.42118440875045088</v>
      </c>
      <c r="P106">
        <f t="shared" si="23"/>
        <v>2.5740310791930785</v>
      </c>
      <c r="Q106">
        <f t="shared" si="24"/>
        <v>0.432065431115082</v>
      </c>
      <c r="R106">
        <f t="shared" si="25"/>
        <v>0.43206543111508205</v>
      </c>
    </row>
    <row r="107" spans="6:18">
      <c r="F107">
        <f t="shared" si="30"/>
        <v>10.499999999999979</v>
      </c>
      <c r="G107">
        <f t="shared" si="17"/>
        <v>319.43983655498738</v>
      </c>
      <c r="H107">
        <f t="shared" si="26"/>
        <v>4.2118440875045087</v>
      </c>
      <c r="I107" s="4">
        <f t="shared" si="19"/>
        <v>1.5999999999999999E-6</v>
      </c>
      <c r="J107" s="5">
        <f t="shared" si="27"/>
        <v>1.3969999999999975E-7</v>
      </c>
      <c r="K107" s="5">
        <f t="shared" si="28"/>
        <v>3.061909183395353E-4</v>
      </c>
      <c r="L107" s="5">
        <f t="shared" si="22"/>
        <v>1.2024458429893692E-10</v>
      </c>
      <c r="M107" s="6">
        <f t="shared" si="20"/>
        <v>1.6080008682507513E-6</v>
      </c>
      <c r="N107">
        <f t="shared" si="21"/>
        <v>5.8E-4</v>
      </c>
      <c r="O107">
        <f t="shared" si="29"/>
        <v>0.42118440875045088</v>
      </c>
      <c r="P107">
        <f t="shared" si="23"/>
        <v>2.5759151549012445</v>
      </c>
      <c r="Q107">
        <f t="shared" si="24"/>
        <v>0.43156840002608021</v>
      </c>
      <c r="R107">
        <f t="shared" si="25"/>
        <v>0.43156840002608021</v>
      </c>
    </row>
    <row r="108" spans="6:18">
      <c r="F108">
        <f t="shared" si="30"/>
        <v>10.599999999999978</v>
      </c>
      <c r="G108">
        <f t="shared" si="17"/>
        <v>319.43983655498738</v>
      </c>
      <c r="H108">
        <f t="shared" si="26"/>
        <v>4.2118440875045087</v>
      </c>
      <c r="I108" s="4">
        <f t="shared" si="19"/>
        <v>1.5999999999999999E-6</v>
      </c>
      <c r="J108" s="5">
        <f t="shared" si="27"/>
        <v>1.3969999999999975E-7</v>
      </c>
      <c r="K108" s="5">
        <f t="shared" si="28"/>
        <v>3.0635091833953532E-4</v>
      </c>
      <c r="L108" s="5">
        <f t="shared" si="22"/>
        <v>1.2043318416416329E-10</v>
      </c>
      <c r="M108" s="6">
        <f t="shared" si="20"/>
        <v>1.6096818283599341E-6</v>
      </c>
      <c r="N108">
        <f t="shared" si="21"/>
        <v>5.8E-4</v>
      </c>
      <c r="O108">
        <f t="shared" si="29"/>
        <v>0.42118440875045088</v>
      </c>
      <c r="P108">
        <f t="shared" si="23"/>
        <v>2.5777952925159506</v>
      </c>
      <c r="Q108">
        <f t="shared" si="24"/>
        <v>0.43107240783104261</v>
      </c>
      <c r="R108">
        <f t="shared" si="25"/>
        <v>0.43107240783104261</v>
      </c>
    </row>
    <row r="109" spans="6:18">
      <c r="F109">
        <f t="shared" si="30"/>
        <v>10.699999999999978</v>
      </c>
      <c r="G109">
        <f t="shared" si="17"/>
        <v>319.43983655498738</v>
      </c>
      <c r="H109">
        <f t="shared" si="26"/>
        <v>4.2118440875045087</v>
      </c>
      <c r="I109" s="4">
        <f t="shared" si="19"/>
        <v>1.5999999999999999E-6</v>
      </c>
      <c r="J109" s="5">
        <f t="shared" si="27"/>
        <v>1.3969999999999975E-7</v>
      </c>
      <c r="K109" s="5">
        <f t="shared" si="28"/>
        <v>3.0651091833953535E-4</v>
      </c>
      <c r="L109" s="5">
        <f t="shared" si="22"/>
        <v>1.2062198113501159E-10</v>
      </c>
      <c r="M109" s="6">
        <f t="shared" si="20"/>
        <v>1.6113636666250282E-6</v>
      </c>
      <c r="N109">
        <f t="shared" si="21"/>
        <v>5.8E-4</v>
      </c>
      <c r="O109">
        <f t="shared" si="29"/>
        <v>0.42118440875045088</v>
      </c>
      <c r="P109">
        <f t="shared" si="23"/>
        <v>2.5796715023210712</v>
      </c>
      <c r="Q109">
        <f t="shared" si="24"/>
        <v>0.43057745181701773</v>
      </c>
      <c r="R109">
        <f t="shared" si="25"/>
        <v>0.43057745181701779</v>
      </c>
    </row>
    <row r="110" spans="6:18">
      <c r="F110">
        <f t="shared" si="30"/>
        <v>10.799999999999978</v>
      </c>
      <c r="G110">
        <f t="shared" si="17"/>
        <v>319.43983655498738</v>
      </c>
      <c r="H110">
        <f t="shared" si="26"/>
        <v>4.2118440875045087</v>
      </c>
      <c r="I110" s="4">
        <f t="shared" si="19"/>
        <v>1.5999999999999999E-6</v>
      </c>
      <c r="J110" s="5">
        <f t="shared" si="27"/>
        <v>1.3969999999999975E-7</v>
      </c>
      <c r="K110" s="5">
        <f t="shared" si="28"/>
        <v>3.0667091833953537E-4</v>
      </c>
      <c r="L110" s="5">
        <f t="shared" si="22"/>
        <v>1.2081097531442549E-10</v>
      </c>
      <c r="M110" s="6">
        <f t="shared" si="20"/>
        <v>1.613046383046034E-6</v>
      </c>
      <c r="N110">
        <f t="shared" si="21"/>
        <v>5.8E-4</v>
      </c>
      <c r="O110">
        <f t="shared" si="29"/>
        <v>0.42118440875045088</v>
      </c>
      <c r="P110">
        <f t="shared" si="23"/>
        <v>2.5815437945682733</v>
      </c>
      <c r="Q110">
        <f t="shared" si="24"/>
        <v>0.43008352927955124</v>
      </c>
      <c r="R110">
        <f t="shared" si="25"/>
        <v>0.43008352927955129</v>
      </c>
    </row>
    <row r="111" spans="6:18">
      <c r="F111">
        <f t="shared" si="30"/>
        <v>10.899999999999977</v>
      </c>
      <c r="G111">
        <f t="shared" si="17"/>
        <v>319.43983655498738</v>
      </c>
      <c r="H111">
        <f t="shared" si="26"/>
        <v>4.2118440875045087</v>
      </c>
      <c r="I111" s="4">
        <f t="shared" si="19"/>
        <v>1.5999999999999999E-6</v>
      </c>
      <c r="J111" s="5">
        <f t="shared" si="27"/>
        <v>1.3969999999999975E-7</v>
      </c>
      <c r="K111" s="5">
        <f t="shared" si="28"/>
        <v>3.068309183395354E-4</v>
      </c>
      <c r="L111" s="5">
        <f t="shared" si="22"/>
        <v>1.2100016680534876E-10</v>
      </c>
      <c r="M111" s="6">
        <f t="shared" si="20"/>
        <v>1.6147299776229518E-6</v>
      </c>
      <c r="N111">
        <f t="shared" si="21"/>
        <v>5.8E-4</v>
      </c>
      <c r="O111">
        <f t="shared" si="29"/>
        <v>0.42118440875045088</v>
      </c>
      <c r="P111">
        <f t="shared" si="23"/>
        <v>2.5834121794771314</v>
      </c>
      <c r="Q111">
        <f t="shared" si="24"/>
        <v>0.42959063752265458</v>
      </c>
      <c r="R111">
        <f t="shared" si="25"/>
        <v>0.42959063752265469</v>
      </c>
    </row>
    <row r="112" spans="6:18">
      <c r="F112">
        <f t="shared" si="30"/>
        <v>10.999999999999977</v>
      </c>
      <c r="G112">
        <f t="shared" si="17"/>
        <v>319.43983655498738</v>
      </c>
      <c r="H112">
        <f t="shared" si="26"/>
        <v>4.2118440875045087</v>
      </c>
      <c r="I112" s="4">
        <f t="shared" si="19"/>
        <v>1.5999999999999999E-6</v>
      </c>
      <c r="J112" s="5">
        <f t="shared" si="27"/>
        <v>1.3969999999999975E-7</v>
      </c>
      <c r="K112" s="5">
        <f t="shared" si="28"/>
        <v>3.0699091833953542E-4</v>
      </c>
      <c r="L112" s="5">
        <f t="shared" si="22"/>
        <v>1.2118955571072501E-10</v>
      </c>
      <c r="M112" s="6">
        <f t="shared" si="20"/>
        <v>1.6164144503557805E-6</v>
      </c>
      <c r="N112">
        <f t="shared" si="21"/>
        <v>5.8E-4</v>
      </c>
      <c r="O112">
        <f t="shared" si="29"/>
        <v>0.42118440875045088</v>
      </c>
      <c r="P112">
        <f t="shared" si="23"/>
        <v>2.5852766672352461</v>
      </c>
      <c r="Q112">
        <f t="shared" si="24"/>
        <v>0.42909877385877454</v>
      </c>
      <c r="R112">
        <f t="shared" si="25"/>
        <v>0.42909877385877465</v>
      </c>
    </row>
    <row r="113" spans="6:18">
      <c r="F113">
        <f t="shared" si="30"/>
        <v>11.099999999999977</v>
      </c>
      <c r="G113">
        <f t="shared" si="17"/>
        <v>319.43983655498738</v>
      </c>
      <c r="H113">
        <f t="shared" si="26"/>
        <v>4.2118440875045087</v>
      </c>
      <c r="I113" s="4">
        <f t="shared" si="19"/>
        <v>1.5999999999999999E-6</v>
      </c>
      <c r="J113" s="5">
        <f t="shared" si="27"/>
        <v>1.3969999999999975E-7</v>
      </c>
      <c r="K113" s="5">
        <f t="shared" si="28"/>
        <v>3.0715091833953545E-4</v>
      </c>
      <c r="L113" s="5">
        <f t="shared" si="22"/>
        <v>1.2137914213349804E-10</v>
      </c>
      <c r="M113" s="6">
        <f t="shared" si="20"/>
        <v>1.6180998012445213E-6</v>
      </c>
      <c r="N113">
        <f t="shared" si="21"/>
        <v>5.8E-4</v>
      </c>
      <c r="O113">
        <f t="shared" si="29"/>
        <v>0.42118440875045088</v>
      </c>
      <c r="P113">
        <f t="shared" si="23"/>
        <v>2.5871372679983584</v>
      </c>
      <c r="Q113">
        <f t="shared" si="24"/>
        <v>0.42860793560876209</v>
      </c>
      <c r="R113">
        <f t="shared" si="25"/>
        <v>0.4286079356087622</v>
      </c>
    </row>
    <row r="114" spans="6:18">
      <c r="F114">
        <f t="shared" si="30"/>
        <v>11.199999999999976</v>
      </c>
      <c r="G114">
        <f t="shared" si="17"/>
        <v>319.43983655498738</v>
      </c>
      <c r="H114">
        <f t="shared" si="26"/>
        <v>4.2118440875045087</v>
      </c>
      <c r="I114" s="4">
        <f t="shared" si="19"/>
        <v>1.5999999999999999E-6</v>
      </c>
      <c r="J114" s="5">
        <f t="shared" si="27"/>
        <v>1.3969999999999975E-7</v>
      </c>
      <c r="K114" s="5">
        <f t="shared" si="28"/>
        <v>3.0731091833953548E-4</v>
      </c>
      <c r="L114" s="5">
        <f t="shared" si="22"/>
        <v>1.215689261766115E-10</v>
      </c>
      <c r="M114" s="6">
        <f t="shared" si="20"/>
        <v>1.6197860302891733E-6</v>
      </c>
      <c r="N114">
        <f t="shared" si="21"/>
        <v>5.8E-4</v>
      </c>
      <c r="O114">
        <f t="shared" si="29"/>
        <v>0.42118440875045088</v>
      </c>
      <c r="P114">
        <f t="shared" si="23"/>
        <v>2.5889939918904692</v>
      </c>
      <c r="Q114">
        <f t="shared" si="24"/>
        <v>0.42811812010184186</v>
      </c>
      <c r="R114">
        <f t="shared" si="25"/>
        <v>0.42811812010184197</v>
      </c>
    </row>
    <row r="115" spans="6:18">
      <c r="F115">
        <f t="shared" si="30"/>
        <v>11.299999999999976</v>
      </c>
      <c r="G115">
        <f t="shared" si="17"/>
        <v>319.43983655498738</v>
      </c>
      <c r="H115">
        <f t="shared" si="26"/>
        <v>4.2118440875045087</v>
      </c>
      <c r="I115" s="4">
        <f t="shared" si="19"/>
        <v>1.5999999999999999E-6</v>
      </c>
      <c r="J115" s="5">
        <f t="shared" si="27"/>
        <v>1.3969999999999975E-7</v>
      </c>
      <c r="K115" s="5">
        <f t="shared" si="28"/>
        <v>3.074709183395355E-4</v>
      </c>
      <c r="L115" s="5">
        <f t="shared" si="22"/>
        <v>1.2175890794300911E-10</v>
      </c>
      <c r="M115" s="6">
        <f t="shared" si="20"/>
        <v>1.6214731374897368E-6</v>
      </c>
      <c r="N115">
        <f t="shared" si="21"/>
        <v>5.8E-4</v>
      </c>
      <c r="O115">
        <f t="shared" si="29"/>
        <v>0.42118440875045088</v>
      </c>
      <c r="P115">
        <f t="shared" si="23"/>
        <v>2.5908468490039529</v>
      </c>
      <c r="Q115">
        <f t="shared" si="24"/>
        <v>0.42762932467558168</v>
      </c>
      <c r="R115">
        <f t="shared" si="25"/>
        <v>0.42762932467558185</v>
      </c>
    </row>
    <row r="116" spans="6:18">
      <c r="F116">
        <f t="shared" si="30"/>
        <v>11.399999999999975</v>
      </c>
      <c r="G116">
        <f t="shared" si="17"/>
        <v>319.43983655498738</v>
      </c>
      <c r="H116">
        <f t="shared" si="26"/>
        <v>4.2118440875045087</v>
      </c>
      <c r="I116" s="4">
        <f t="shared" si="19"/>
        <v>1.5999999999999999E-6</v>
      </c>
      <c r="J116" s="5">
        <f t="shared" si="27"/>
        <v>1.3969999999999975E-7</v>
      </c>
      <c r="K116" s="5">
        <f t="shared" si="28"/>
        <v>3.0763091833953553E-4</v>
      </c>
      <c r="L116" s="5">
        <f t="shared" si="22"/>
        <v>1.219490875356346E-10</v>
      </c>
      <c r="M116" s="6">
        <f t="shared" si="20"/>
        <v>1.6231611228462117E-6</v>
      </c>
      <c r="N116">
        <f t="shared" si="21"/>
        <v>5.8E-4</v>
      </c>
      <c r="O116">
        <f t="shared" si="29"/>
        <v>0.42118440875045088</v>
      </c>
      <c r="P116">
        <f t="shared" si="23"/>
        <v>2.5926958493996732</v>
      </c>
      <c r="Q116">
        <f t="shared" si="24"/>
        <v>0.42714154667586224</v>
      </c>
      <c r="R116">
        <f t="shared" si="25"/>
        <v>0.4271415466758624</v>
      </c>
    </row>
    <row r="117" spans="6:18">
      <c r="F117">
        <f t="shared" si="30"/>
        <v>11.499999999999975</v>
      </c>
      <c r="G117">
        <f t="shared" si="17"/>
        <v>319.43983655498738</v>
      </c>
      <c r="H117">
        <f t="shared" si="26"/>
        <v>4.2118440875045087</v>
      </c>
      <c r="I117" s="4">
        <f t="shared" si="19"/>
        <v>1.5999999999999999E-6</v>
      </c>
      <c r="J117" s="5">
        <f t="shared" si="27"/>
        <v>1.3969999999999975E-7</v>
      </c>
      <c r="K117" s="5">
        <f t="shared" si="28"/>
        <v>3.0779091833953555E-4</v>
      </c>
      <c r="L117" s="5">
        <f t="shared" si="22"/>
        <v>1.2213946505743167E-10</v>
      </c>
      <c r="M117" s="6">
        <f t="shared" si="20"/>
        <v>1.6248499863585985E-6</v>
      </c>
      <c r="N117">
        <f t="shared" si="21"/>
        <v>5.8E-4</v>
      </c>
      <c r="O117">
        <f t="shared" si="29"/>
        <v>0.42118440875045088</v>
      </c>
      <c r="P117">
        <f t="shared" si="23"/>
        <v>2.5945410031070959</v>
      </c>
      <c r="Q117">
        <f t="shared" si="24"/>
        <v>0.4266547834568466</v>
      </c>
      <c r="R117">
        <f t="shared" si="25"/>
        <v>0.42665478345684671</v>
      </c>
    </row>
    <row r="118" spans="6:18">
      <c r="F118">
        <f t="shared" si="30"/>
        <v>11.599999999999975</v>
      </c>
      <c r="G118">
        <f t="shared" si="17"/>
        <v>319.43983655498738</v>
      </c>
      <c r="H118">
        <f t="shared" si="26"/>
        <v>4.2118440875045087</v>
      </c>
      <c r="I118" s="4">
        <f t="shared" si="19"/>
        <v>1.5999999999999999E-6</v>
      </c>
      <c r="J118" s="5">
        <f t="shared" si="27"/>
        <v>1.3969999999999975E-7</v>
      </c>
      <c r="K118" s="5">
        <f t="shared" si="28"/>
        <v>3.0795091833953558E-4</v>
      </c>
      <c r="L118" s="5">
        <f t="shared" si="22"/>
        <v>1.2233004061134399E-10</v>
      </c>
      <c r="M118" s="6">
        <f t="shared" si="20"/>
        <v>1.6265397280268964E-6</v>
      </c>
      <c r="N118">
        <f t="shared" si="21"/>
        <v>5.8E-4</v>
      </c>
      <c r="O118">
        <f t="shared" si="29"/>
        <v>0.42118440875045088</v>
      </c>
      <c r="P118">
        <f t="shared" si="23"/>
        <v>2.5963823201244076</v>
      </c>
      <c r="Q118">
        <f t="shared" si="24"/>
        <v>0.42616903238095016</v>
      </c>
      <c r="R118">
        <f t="shared" si="25"/>
        <v>0.42616903238095033</v>
      </c>
    </row>
    <row r="119" spans="6:18">
      <c r="F119">
        <f t="shared" si="30"/>
        <v>11.699999999999974</v>
      </c>
      <c r="G119">
        <f t="shared" si="17"/>
        <v>319.43983655498738</v>
      </c>
      <c r="H119">
        <f t="shared" si="26"/>
        <v>4.2118440875045087</v>
      </c>
      <c r="I119" s="4">
        <f t="shared" si="19"/>
        <v>1.5999999999999999E-6</v>
      </c>
      <c r="J119" s="5">
        <f t="shared" si="27"/>
        <v>1.3969999999999975E-7</v>
      </c>
      <c r="K119" s="5">
        <f t="shared" si="28"/>
        <v>3.081109183395356E-4</v>
      </c>
      <c r="L119" s="5">
        <f t="shared" si="22"/>
        <v>1.2252081430031531E-10</v>
      </c>
      <c r="M119" s="6">
        <f t="shared" si="20"/>
        <v>1.6282303478511059E-6</v>
      </c>
      <c r="N119">
        <f t="shared" si="21"/>
        <v>5.8E-4</v>
      </c>
      <c r="O119">
        <f t="shared" si="29"/>
        <v>0.42118440875045088</v>
      </c>
      <c r="P119">
        <f t="shared" si="23"/>
        <v>2.5982198104186258</v>
      </c>
      <c r="Q119">
        <f t="shared" si="24"/>
        <v>0.42568429081881087</v>
      </c>
      <c r="R119">
        <f t="shared" si="25"/>
        <v>0.42568429081881104</v>
      </c>
    </row>
    <row r="120" spans="6:18">
      <c r="F120">
        <f t="shared" si="30"/>
        <v>11.799999999999974</v>
      </c>
      <c r="G120">
        <f t="shared" si="17"/>
        <v>319.43983655498738</v>
      </c>
      <c r="H120">
        <f t="shared" si="26"/>
        <v>4.2118440875045087</v>
      </c>
      <c r="I120" s="4">
        <f t="shared" si="19"/>
        <v>1.5999999999999999E-6</v>
      </c>
      <c r="J120" s="5">
        <f t="shared" si="27"/>
        <v>1.3969999999999975E-7</v>
      </c>
      <c r="K120" s="5">
        <f t="shared" si="28"/>
        <v>3.0827091833953563E-4</v>
      </c>
      <c r="L120" s="5">
        <f t="shared" si="22"/>
        <v>1.2271178622728935E-10</v>
      </c>
      <c r="M120" s="6">
        <f t="shared" si="20"/>
        <v>1.6299218458312273E-6</v>
      </c>
      <c r="N120">
        <f t="shared" si="21"/>
        <v>5.8E-4</v>
      </c>
      <c r="O120">
        <f t="shared" si="29"/>
        <v>0.42118440875045088</v>
      </c>
      <c r="P120">
        <f t="shared" si="23"/>
        <v>2.6000534839257115</v>
      </c>
      <c r="Q120">
        <f t="shared" si="24"/>
        <v>0.42520055614925895</v>
      </c>
      <c r="R120">
        <f t="shared" si="25"/>
        <v>0.42520055614925911</v>
      </c>
    </row>
    <row r="121" spans="6:18">
      <c r="F121">
        <f t="shared" si="30"/>
        <v>11.899999999999974</v>
      </c>
      <c r="G121">
        <f t="shared" si="17"/>
        <v>319.43983655498738</v>
      </c>
      <c r="H121">
        <f t="shared" si="26"/>
        <v>4.2118440875045087</v>
      </c>
      <c r="I121" s="4">
        <f t="shared" si="19"/>
        <v>1.5999999999999999E-6</v>
      </c>
      <c r="J121" s="5">
        <f t="shared" si="27"/>
        <v>1.3969999999999975E-7</v>
      </c>
      <c r="K121" s="5">
        <f t="shared" si="28"/>
        <v>3.0843091833953565E-4</v>
      </c>
      <c r="L121" s="5">
        <f t="shared" si="22"/>
        <v>1.229029564952098E-10</v>
      </c>
      <c r="M121" s="6">
        <f t="shared" si="20"/>
        <v>1.6316142219672604E-6</v>
      </c>
      <c r="N121">
        <f t="shared" si="21"/>
        <v>5.8E-4</v>
      </c>
      <c r="O121">
        <f t="shared" si="29"/>
        <v>0.42118440875045088</v>
      </c>
      <c r="P121">
        <f t="shared" si="23"/>
        <v>2.6018833505506853</v>
      </c>
      <c r="Q121">
        <f t="shared" si="24"/>
        <v>0.4247178257592874</v>
      </c>
      <c r="R121">
        <f t="shared" si="25"/>
        <v>0.42471782575928757</v>
      </c>
    </row>
    <row r="122" spans="6:18">
      <c r="F122">
        <f t="shared" si="30"/>
        <v>11.999999999999973</v>
      </c>
      <c r="G122">
        <f t="shared" si="17"/>
        <v>319.43983655498738</v>
      </c>
      <c r="H122">
        <f t="shared" si="26"/>
        <v>4.2118440875045087</v>
      </c>
      <c r="I122" s="4">
        <f t="shared" si="19"/>
        <v>1.5999999999999999E-6</v>
      </c>
      <c r="J122" s="5">
        <f t="shared" si="27"/>
        <v>1.3969999999999975E-7</v>
      </c>
      <c r="K122" s="5">
        <f t="shared" si="28"/>
        <v>3.0859091833953568E-4</v>
      </c>
      <c r="L122" s="5">
        <f t="shared" si="22"/>
        <v>1.2309432520702032E-10</v>
      </c>
      <c r="M122" s="6">
        <f t="shared" si="20"/>
        <v>1.6333074762592045E-6</v>
      </c>
      <c r="N122">
        <f t="shared" si="21"/>
        <v>5.8E-4</v>
      </c>
      <c r="O122">
        <f t="shared" si="29"/>
        <v>0.42118440875045088</v>
      </c>
      <c r="P122">
        <f t="shared" si="23"/>
        <v>2.6037094201677391</v>
      </c>
      <c r="Q122">
        <f t="shared" si="24"/>
        <v>0.42423609704402226</v>
      </c>
      <c r="R122">
        <f t="shared" si="25"/>
        <v>0.42423609704402243</v>
      </c>
    </row>
    <row r="123" spans="6:18">
      <c r="F123">
        <f t="shared" si="30"/>
        <v>12.099999999999973</v>
      </c>
      <c r="G123">
        <f t="shared" si="17"/>
        <v>319.43983655498738</v>
      </c>
      <c r="H123">
        <f t="shared" si="26"/>
        <v>4.2118440875045087</v>
      </c>
      <c r="I123" s="4">
        <f t="shared" si="19"/>
        <v>1.5999999999999999E-6</v>
      </c>
      <c r="J123" s="5">
        <f t="shared" si="27"/>
        <v>1.3969999999999975E-7</v>
      </c>
      <c r="K123" s="5">
        <f t="shared" si="28"/>
        <v>3.0875091833953571E-4</v>
      </c>
      <c r="L123" s="5">
        <f t="shared" si="22"/>
        <v>1.2328589246566471E-10</v>
      </c>
      <c r="M123" s="6">
        <f t="shared" si="20"/>
        <v>1.6350016087070605E-6</v>
      </c>
      <c r="N123">
        <f t="shared" si="21"/>
        <v>5.8E-4</v>
      </c>
      <c r="O123">
        <f t="shared" si="29"/>
        <v>0.42118440875045088</v>
      </c>
      <c r="P123">
        <f t="shared" si="23"/>
        <v>2.6055317026203442</v>
      </c>
      <c r="Q123">
        <f t="shared" si="24"/>
        <v>0.42375536740669317</v>
      </c>
      <c r="R123">
        <f t="shared" si="25"/>
        <v>0.42375536740669334</v>
      </c>
    </row>
    <row r="124" spans="6:18">
      <c r="F124">
        <f t="shared" si="30"/>
        <v>12.199999999999973</v>
      </c>
      <c r="G124">
        <f t="shared" si="17"/>
        <v>319.43983655498738</v>
      </c>
      <c r="H124">
        <f t="shared" si="26"/>
        <v>4.2118440875045087</v>
      </c>
      <c r="I124" s="4">
        <f t="shared" si="19"/>
        <v>1.5999999999999999E-6</v>
      </c>
      <c r="J124" s="5">
        <f t="shared" si="27"/>
        <v>1.3969999999999975E-7</v>
      </c>
      <c r="K124" s="5">
        <f t="shared" si="28"/>
        <v>3.0891091833953573E-4</v>
      </c>
      <c r="L124" s="5">
        <f t="shared" si="22"/>
        <v>1.2347765837408662E-10</v>
      </c>
      <c r="M124" s="6">
        <f t="shared" si="20"/>
        <v>1.6366966193108277E-6</v>
      </c>
      <c r="N124">
        <f t="shared" si="21"/>
        <v>5.8E-4</v>
      </c>
      <c r="O124">
        <f t="shared" si="29"/>
        <v>0.42118440875045088</v>
      </c>
      <c r="P124">
        <f t="shared" si="23"/>
        <v>2.6073502077213688</v>
      </c>
      <c r="Q124">
        <f t="shared" si="24"/>
        <v>0.42327563425860382</v>
      </c>
      <c r="R124">
        <f t="shared" si="25"/>
        <v>0.42327563425860398</v>
      </c>
    </row>
    <row r="125" spans="6:18">
      <c r="F125">
        <f t="shared" si="30"/>
        <v>12.299999999999972</v>
      </c>
      <c r="G125">
        <f t="shared" si="17"/>
        <v>319.43983655498738</v>
      </c>
      <c r="H125">
        <f t="shared" si="26"/>
        <v>4.2118440875045087</v>
      </c>
      <c r="I125" s="4">
        <f t="shared" si="19"/>
        <v>1.5999999999999999E-6</v>
      </c>
      <c r="J125" s="5">
        <f t="shared" si="27"/>
        <v>1.3969999999999975E-7</v>
      </c>
      <c r="K125" s="5">
        <f t="shared" si="28"/>
        <v>3.0907091833953576E-4</v>
      </c>
      <c r="L125" s="5">
        <f t="shared" si="22"/>
        <v>1.2366962303522975E-10</v>
      </c>
      <c r="M125" s="6">
        <f t="shared" si="20"/>
        <v>1.6383925080705066E-6</v>
      </c>
      <c r="N125">
        <f t="shared" si="21"/>
        <v>5.8E-4</v>
      </c>
      <c r="O125">
        <f t="shared" si="29"/>
        <v>0.42118440875045088</v>
      </c>
      <c r="P125">
        <f t="shared" si="23"/>
        <v>2.6091649452531827</v>
      </c>
      <c r="Q125">
        <f t="shared" si="24"/>
        <v>0.42279689501910284</v>
      </c>
      <c r="R125">
        <f t="shared" si="25"/>
        <v>0.422796895019103</v>
      </c>
    </row>
    <row r="126" spans="6:18">
      <c r="F126">
        <f t="shared" si="30"/>
        <v>12.399999999999972</v>
      </c>
      <c r="G126">
        <f t="shared" si="17"/>
        <v>319.43983655498738</v>
      </c>
      <c r="H126">
        <f t="shared" si="26"/>
        <v>4.2118440875045087</v>
      </c>
      <c r="I126" s="4">
        <f t="shared" si="19"/>
        <v>1.5999999999999999E-6</v>
      </c>
      <c r="J126" s="5">
        <f t="shared" si="27"/>
        <v>1.3969999999999975E-7</v>
      </c>
      <c r="K126" s="5">
        <f t="shared" si="28"/>
        <v>3.0923091833953578E-4</v>
      </c>
      <c r="L126" s="5">
        <f t="shared" si="22"/>
        <v>1.2386178655203781E-10</v>
      </c>
      <c r="M126" s="6">
        <f t="shared" si="20"/>
        <v>1.6400892749860967E-6</v>
      </c>
      <c r="N126">
        <f t="shared" si="21"/>
        <v>5.8E-4</v>
      </c>
      <c r="O126">
        <f t="shared" si="29"/>
        <v>0.42118440875045088</v>
      </c>
      <c r="P126">
        <f t="shared" si="23"/>
        <v>2.6109759249677724</v>
      </c>
      <c r="Q126">
        <f t="shared" si="24"/>
        <v>0.42231914711555457</v>
      </c>
      <c r="R126">
        <f t="shared" si="25"/>
        <v>0.42231914711555474</v>
      </c>
    </row>
    <row r="127" spans="6:18">
      <c r="F127">
        <f t="shared" si="30"/>
        <v>12.499999999999972</v>
      </c>
      <c r="G127">
        <f t="shared" si="17"/>
        <v>319.43983655498738</v>
      </c>
      <c r="H127">
        <f t="shared" si="26"/>
        <v>4.2118440875045087</v>
      </c>
      <c r="I127" s="4">
        <f t="shared" si="19"/>
        <v>1.5999999999999999E-6</v>
      </c>
      <c r="J127" s="5">
        <f t="shared" si="27"/>
        <v>1.3969999999999975E-7</v>
      </c>
      <c r="K127" s="5">
        <f t="shared" si="28"/>
        <v>3.0939091833953581E-4</v>
      </c>
      <c r="L127" s="5">
        <f t="shared" si="22"/>
        <v>1.2405414902745455E-10</v>
      </c>
      <c r="M127" s="6">
        <f t="shared" si="20"/>
        <v>1.6417869200575988E-6</v>
      </c>
      <c r="N127">
        <f t="shared" si="21"/>
        <v>5.8E-4</v>
      </c>
      <c r="O127">
        <f t="shared" si="29"/>
        <v>0.42118440875045088</v>
      </c>
      <c r="P127">
        <f t="shared" si="23"/>
        <v>2.6127831565868496</v>
      </c>
      <c r="Q127">
        <f t="shared" si="24"/>
        <v>0.42184238798330997</v>
      </c>
      <c r="R127">
        <f t="shared" si="25"/>
        <v>0.42184238798331014</v>
      </c>
    </row>
    <row r="128" spans="6:18">
      <c r="F128">
        <f t="shared" si="30"/>
        <v>12.599999999999971</v>
      </c>
      <c r="G128">
        <f t="shared" si="17"/>
        <v>319.43983655498738</v>
      </c>
      <c r="H128">
        <f t="shared" si="26"/>
        <v>4.2118440875045087</v>
      </c>
      <c r="I128" s="4">
        <f t="shared" si="19"/>
        <v>1.5999999999999999E-6</v>
      </c>
      <c r="J128" s="5">
        <f t="shared" si="27"/>
        <v>1.3969999999999975E-7</v>
      </c>
      <c r="K128" s="5">
        <f t="shared" si="28"/>
        <v>3.0955091833953583E-4</v>
      </c>
      <c r="L128" s="5">
        <f t="shared" si="22"/>
        <v>1.2424671056442363E-10</v>
      </c>
      <c r="M128" s="6">
        <f t="shared" si="20"/>
        <v>1.6434854432850118E-6</v>
      </c>
      <c r="N128">
        <f t="shared" si="21"/>
        <v>5.8E-4</v>
      </c>
      <c r="O128">
        <f t="shared" si="29"/>
        <v>0.42118440875045088</v>
      </c>
      <c r="P128">
        <f t="shared" si="23"/>
        <v>2.6145866498019603</v>
      </c>
      <c r="Q128">
        <f t="shared" si="24"/>
        <v>0.42136661506567785</v>
      </c>
      <c r="R128">
        <f t="shared" si="25"/>
        <v>0.42136661506567802</v>
      </c>
    </row>
    <row r="129" spans="6:18">
      <c r="F129">
        <f t="shared" si="30"/>
        <v>12.699999999999971</v>
      </c>
      <c r="G129">
        <f t="shared" si="17"/>
        <v>319.43983655498738</v>
      </c>
      <c r="H129">
        <f t="shared" si="26"/>
        <v>4.2118440875045087</v>
      </c>
      <c r="I129" s="4">
        <f t="shared" si="19"/>
        <v>1.5999999999999999E-6</v>
      </c>
      <c r="J129" s="5">
        <f t="shared" si="27"/>
        <v>1.3969999999999975E-7</v>
      </c>
      <c r="K129" s="5">
        <f t="shared" si="28"/>
        <v>3.0971091833953586E-4</v>
      </c>
      <c r="L129" s="5">
        <f t="shared" si="22"/>
        <v>1.2443947126588883E-10</v>
      </c>
      <c r="M129" s="6">
        <f t="shared" si="20"/>
        <v>1.6451848446683372E-6</v>
      </c>
      <c r="N129">
        <f t="shared" si="21"/>
        <v>5.8E-4</v>
      </c>
      <c r="O129">
        <f t="shared" si="29"/>
        <v>0.42118440875045088</v>
      </c>
      <c r="P129">
        <f t="shared" si="23"/>
        <v>2.6163864142745963</v>
      </c>
      <c r="Q129">
        <f t="shared" si="24"/>
        <v>0.420891825813896</v>
      </c>
      <c r="R129">
        <f t="shared" si="25"/>
        <v>0.42089182581389617</v>
      </c>
    </row>
    <row r="130" spans="6:18">
      <c r="F130">
        <f t="shared" si="30"/>
        <v>12.799999999999971</v>
      </c>
      <c r="G130">
        <f t="shared" ref="G130:G193" si="31">Tc+R_*F130</f>
        <v>319.43983655498738</v>
      </c>
      <c r="H130">
        <f t="shared" si="26"/>
        <v>4.2118440875045087</v>
      </c>
      <c r="I130" s="4">
        <f t="shared" ref="I130:I193" si="32">we</f>
        <v>1.5999999999999999E-6</v>
      </c>
      <c r="J130" s="5">
        <f t="shared" si="27"/>
        <v>1.3969999999999975E-7</v>
      </c>
      <c r="K130" s="5">
        <f t="shared" si="28"/>
        <v>3.0987091833953589E-4</v>
      </c>
      <c r="L130" s="5">
        <f t="shared" si="22"/>
        <v>1.2463243123479374E-10</v>
      </c>
      <c r="M130" s="6">
        <f t="shared" ref="M130:M193" si="33">f2_*f3_/f1_/K130*L130</f>
        <v>1.6468851242075734E-6</v>
      </c>
      <c r="N130">
        <f t="shared" ref="N130:N193" si="34">del_dl</f>
        <v>5.8E-4</v>
      </c>
      <c r="O130">
        <f t="shared" si="29"/>
        <v>0.42118440875045088</v>
      </c>
      <c r="P130">
        <f t="shared" si="23"/>
        <v>2.6181824596362984</v>
      </c>
      <c r="Q130">
        <f t="shared" si="24"/>
        <v>0.42041801768710246</v>
      </c>
      <c r="R130">
        <f t="shared" si="25"/>
        <v>0.42041801768710263</v>
      </c>
    </row>
    <row r="131" spans="6:18">
      <c r="F131">
        <f t="shared" si="30"/>
        <v>12.89999999999997</v>
      </c>
      <c r="G131">
        <f t="shared" si="31"/>
        <v>319.43983655498738</v>
      </c>
      <c r="H131">
        <f t="shared" si="26"/>
        <v>4.2118440875045087</v>
      </c>
      <c r="I131" s="4">
        <f t="shared" si="32"/>
        <v>1.5999999999999999E-6</v>
      </c>
      <c r="J131" s="5">
        <f t="shared" si="27"/>
        <v>1.3969999999999975E-7</v>
      </c>
      <c r="K131" s="5">
        <f t="shared" si="28"/>
        <v>3.1003091833953591E-4</v>
      </c>
      <c r="L131" s="5">
        <f t="shared" ref="L131:L194" si="35">K131^3*4/3*PI()</f>
        <v>1.2482559057408219E-10</v>
      </c>
      <c r="M131" s="6">
        <f t="shared" si="33"/>
        <v>1.6485862819027214E-6</v>
      </c>
      <c r="N131">
        <f t="shared" si="34"/>
        <v>5.8E-4</v>
      </c>
      <c r="O131">
        <f t="shared" si="29"/>
        <v>0.42118440875045088</v>
      </c>
      <c r="P131">
        <f t="shared" ref="P131:P194" si="36">R131*O131+(1-R131)*H131</f>
        <v>2.6199747954887713</v>
      </c>
      <c r="Q131">
        <f t="shared" ref="Q131:Q194" si="37">Q130+pl/ps*Dl/N130*((Tc-Tf)/ml-Co)/H130/(1-kpart)*M130*dt/L130-Q130*3/K130*we*dt</f>
        <v>0.41994518815230708</v>
      </c>
      <c r="R131">
        <f t="shared" ref="R131:R194" si="38">esidtGeral(R130,K130,MAX(I130,J130),pl,ps,kpart,H130,(H131-H130)/dt,M130,L130,Dl,N130,Co,dt)</f>
        <v>0.41994518815230725</v>
      </c>
    </row>
    <row r="132" spans="6:18">
      <c r="F132">
        <f t="shared" si="30"/>
        <v>12.99999999999997</v>
      </c>
      <c r="G132">
        <f t="shared" si="31"/>
        <v>319.43983655498738</v>
      </c>
      <c r="H132">
        <f t="shared" si="26"/>
        <v>4.2118440875045087</v>
      </c>
      <c r="I132" s="4">
        <f t="shared" si="32"/>
        <v>1.5999999999999999E-6</v>
      </c>
      <c r="J132" s="5">
        <f t="shared" si="27"/>
        <v>1.3969999999999975E-7</v>
      </c>
      <c r="K132" s="5">
        <f t="shared" si="28"/>
        <v>3.1019091833953594E-4</v>
      </c>
      <c r="L132" s="5">
        <f t="shared" si="35"/>
        <v>1.2501894938669782E-10</v>
      </c>
      <c r="M132" s="6">
        <f t="shared" si="33"/>
        <v>1.6502883177537809E-6</v>
      </c>
      <c r="N132">
        <f t="shared" si="34"/>
        <v>5.8E-4</v>
      </c>
      <c r="O132">
        <f t="shared" si="29"/>
        <v>0.42118440875045088</v>
      </c>
      <c r="P132">
        <f t="shared" si="36"/>
        <v>2.6217634314039873</v>
      </c>
      <c r="Q132">
        <f t="shared" si="37"/>
        <v>0.41947333468436304</v>
      </c>
      <c r="R132">
        <f t="shared" si="38"/>
        <v>0.41947333468436321</v>
      </c>
    </row>
    <row r="133" spans="6:18">
      <c r="F133">
        <f t="shared" si="30"/>
        <v>13.099999999999969</v>
      </c>
      <c r="G133">
        <f t="shared" si="31"/>
        <v>319.43983655498738</v>
      </c>
      <c r="H133">
        <f t="shared" si="26"/>
        <v>4.2118440875045087</v>
      </c>
      <c r="I133" s="4">
        <f t="shared" si="32"/>
        <v>1.5999999999999999E-6</v>
      </c>
      <c r="J133" s="5">
        <f t="shared" si="27"/>
        <v>1.3969999999999975E-7</v>
      </c>
      <c r="K133" s="5">
        <f t="shared" si="28"/>
        <v>3.1035091833953596E-4</v>
      </c>
      <c r="L133" s="5">
        <f t="shared" si="35"/>
        <v>1.2521250777558435E-10</v>
      </c>
      <c r="M133" s="6">
        <f t="shared" si="33"/>
        <v>1.6519912317607521E-6</v>
      </c>
      <c r="N133">
        <f t="shared" si="34"/>
        <v>5.8E-4</v>
      </c>
      <c r="O133">
        <f t="shared" si="29"/>
        <v>0.42118440875045088</v>
      </c>
      <c r="P133">
        <f t="shared" si="36"/>
        <v>2.6235483769242944</v>
      </c>
      <c r="Q133">
        <f t="shared" si="37"/>
        <v>0.41900245476593839</v>
      </c>
      <c r="R133">
        <f t="shared" si="38"/>
        <v>0.41900245476593856</v>
      </c>
    </row>
    <row r="134" spans="6:18">
      <c r="F134">
        <f t="shared" si="30"/>
        <v>13.199999999999969</v>
      </c>
      <c r="G134">
        <f t="shared" si="31"/>
        <v>319.43983655498738</v>
      </c>
      <c r="H134">
        <f t="shared" si="26"/>
        <v>4.2118440875045087</v>
      </c>
      <c r="I134" s="4">
        <f t="shared" si="32"/>
        <v>1.5999999999999999E-6</v>
      </c>
      <c r="J134" s="5">
        <f t="shared" si="27"/>
        <v>1.3969999999999975E-7</v>
      </c>
      <c r="K134" s="5">
        <f t="shared" si="28"/>
        <v>3.1051091833953599E-4</v>
      </c>
      <c r="L134" s="5">
        <f t="shared" si="35"/>
        <v>1.2540626584368547E-10</v>
      </c>
      <c r="M134" s="6">
        <f t="shared" si="33"/>
        <v>1.6536950239236346E-6</v>
      </c>
      <c r="N134">
        <f t="shared" si="34"/>
        <v>5.8E-4</v>
      </c>
      <c r="O134">
        <f t="shared" si="29"/>
        <v>0.42118440875045088</v>
      </c>
      <c r="P134">
        <f t="shared" si="36"/>
        <v>2.6253296415625247</v>
      </c>
      <c r="Q134">
        <f t="shared" si="37"/>
        <v>0.41853254588748812</v>
      </c>
      <c r="R134">
        <f t="shared" si="38"/>
        <v>0.41853254588748828</v>
      </c>
    </row>
    <row r="135" spans="6:18">
      <c r="F135">
        <f t="shared" si="30"/>
        <v>13.299999999999969</v>
      </c>
      <c r="G135">
        <f t="shared" si="31"/>
        <v>319.43983655498738</v>
      </c>
      <c r="H135">
        <f t="shared" si="26"/>
        <v>4.2118440875045087</v>
      </c>
      <c r="I135" s="4">
        <f t="shared" si="32"/>
        <v>1.5999999999999999E-6</v>
      </c>
      <c r="J135" s="5">
        <f t="shared" si="27"/>
        <v>1.3969999999999975E-7</v>
      </c>
      <c r="K135" s="5">
        <f t="shared" si="28"/>
        <v>3.1067091833953601E-4</v>
      </c>
      <c r="L135" s="5">
        <f t="shared" si="35"/>
        <v>1.2560022369394494E-10</v>
      </c>
      <c r="M135" s="6">
        <f t="shared" si="33"/>
        <v>1.6553996942424287E-6</v>
      </c>
      <c r="N135">
        <f t="shared" si="34"/>
        <v>5.8E-4</v>
      </c>
      <c r="O135">
        <f t="shared" si="29"/>
        <v>0.42118440875045088</v>
      </c>
      <c r="P135">
        <f t="shared" si="36"/>
        <v>2.6271072348020978</v>
      </c>
      <c r="Q135">
        <f t="shared" si="37"/>
        <v>0.41806360554722588</v>
      </c>
      <c r="R135">
        <f t="shared" si="38"/>
        <v>0.41806360554722605</v>
      </c>
    </row>
    <row r="136" spans="6:18">
      <c r="F136">
        <f t="shared" si="30"/>
        <v>13.399999999999968</v>
      </c>
      <c r="G136">
        <f t="shared" si="31"/>
        <v>319.43983655498738</v>
      </c>
      <c r="H136">
        <f t="shared" si="26"/>
        <v>4.2118440875045087</v>
      </c>
      <c r="I136" s="4">
        <f t="shared" si="32"/>
        <v>1.5999999999999999E-6</v>
      </c>
      <c r="J136" s="5">
        <f t="shared" si="27"/>
        <v>1.3969999999999975E-7</v>
      </c>
      <c r="K136" s="5">
        <f t="shared" si="28"/>
        <v>3.1083091833953604E-4</v>
      </c>
      <c r="L136" s="5">
        <f t="shared" si="35"/>
        <v>1.2579438142930643E-10</v>
      </c>
      <c r="M136" s="6">
        <f t="shared" si="33"/>
        <v>1.6571052427171347E-6</v>
      </c>
      <c r="N136">
        <f t="shared" si="34"/>
        <v>5.8E-4</v>
      </c>
      <c r="O136">
        <f t="shared" si="29"/>
        <v>0.42118440875045088</v>
      </c>
      <c r="P136">
        <f t="shared" si="36"/>
        <v>2.6288811660971305</v>
      </c>
      <c r="Q136">
        <f t="shared" si="37"/>
        <v>0.41759563125109606</v>
      </c>
      <c r="R136">
        <f t="shared" si="38"/>
        <v>0.41759563125109622</v>
      </c>
    </row>
    <row r="137" spans="6:18">
      <c r="F137">
        <f t="shared" si="30"/>
        <v>13.499999999999968</v>
      </c>
      <c r="G137">
        <f t="shared" si="31"/>
        <v>319.43983655498738</v>
      </c>
      <c r="H137">
        <f t="shared" si="26"/>
        <v>4.2118440875045087</v>
      </c>
      <c r="I137" s="4">
        <f t="shared" si="32"/>
        <v>1.5999999999999999E-6</v>
      </c>
      <c r="J137" s="5">
        <f t="shared" si="27"/>
        <v>1.3969999999999975E-7</v>
      </c>
      <c r="K137" s="5">
        <f t="shared" si="28"/>
        <v>3.1099091833953606E-4</v>
      </c>
      <c r="L137" s="5">
        <f t="shared" si="35"/>
        <v>1.2598873915271364E-10</v>
      </c>
      <c r="M137" s="6">
        <f t="shared" si="33"/>
        <v>1.6588116693477515E-6</v>
      </c>
      <c r="N137">
        <f t="shared" si="34"/>
        <v>5.8E-4</v>
      </c>
      <c r="O137">
        <f t="shared" si="29"/>
        <v>0.42118440875045088</v>
      </c>
      <c r="P137">
        <f t="shared" si="36"/>
        <v>2.6306514448725395</v>
      </c>
      <c r="Q137">
        <f t="shared" si="37"/>
        <v>0.41712862051274585</v>
      </c>
      <c r="R137">
        <f t="shared" si="38"/>
        <v>0.41712862051274602</v>
      </c>
    </row>
    <row r="138" spans="6:18">
      <c r="F138">
        <f t="shared" si="30"/>
        <v>13.599999999999968</v>
      </c>
      <c r="G138">
        <f t="shared" si="31"/>
        <v>319.43983655498738</v>
      </c>
      <c r="H138">
        <f t="shared" si="26"/>
        <v>4.2118440875045087</v>
      </c>
      <c r="I138" s="4">
        <f t="shared" si="32"/>
        <v>1.5999999999999999E-6</v>
      </c>
      <c r="J138" s="5">
        <f t="shared" si="27"/>
        <v>1.3969999999999975E-7</v>
      </c>
      <c r="K138" s="5">
        <f t="shared" si="28"/>
        <v>3.1115091833953609E-4</v>
      </c>
      <c r="L138" s="5">
        <f t="shared" si="35"/>
        <v>1.261832969671103E-10</v>
      </c>
      <c r="M138" s="6">
        <f t="shared" si="33"/>
        <v>1.6605189741342802E-6</v>
      </c>
      <c r="N138">
        <f t="shared" si="34"/>
        <v>5.8E-4</v>
      </c>
      <c r="O138">
        <f t="shared" si="29"/>
        <v>0.42118440875045088</v>
      </c>
      <c r="P138">
        <f t="shared" si="36"/>
        <v>2.6324180805241486</v>
      </c>
      <c r="Q138">
        <f t="shared" si="37"/>
        <v>0.41666257085349773</v>
      </c>
      <c r="R138">
        <f t="shared" si="38"/>
        <v>0.41666257085349789</v>
      </c>
    </row>
    <row r="139" spans="6:18">
      <c r="F139">
        <f t="shared" si="30"/>
        <v>13.699999999999967</v>
      </c>
      <c r="G139">
        <f t="shared" si="31"/>
        <v>319.43983655498738</v>
      </c>
      <c r="H139">
        <f t="shared" si="26"/>
        <v>4.2118440875045087</v>
      </c>
      <c r="I139" s="4">
        <f t="shared" si="32"/>
        <v>1.5999999999999999E-6</v>
      </c>
      <c r="J139" s="5">
        <f t="shared" si="27"/>
        <v>1.3969999999999975E-7</v>
      </c>
      <c r="K139" s="5">
        <f t="shared" si="28"/>
        <v>3.1131091833953612E-4</v>
      </c>
      <c r="L139" s="5">
        <f t="shared" si="35"/>
        <v>1.2637805497544013E-10</v>
      </c>
      <c r="M139" s="6">
        <f t="shared" si="33"/>
        <v>1.6622271570767207E-6</v>
      </c>
      <c r="N139">
        <f t="shared" si="34"/>
        <v>5.8E-4</v>
      </c>
      <c r="O139">
        <f t="shared" si="29"/>
        <v>0.42118440875045088</v>
      </c>
      <c r="P139">
        <f t="shared" si="36"/>
        <v>2.6341810824187908</v>
      </c>
      <c r="Q139">
        <f t="shared" si="37"/>
        <v>0.41619747980232158</v>
      </c>
      <c r="R139">
        <f t="shared" si="38"/>
        <v>0.41619747980232175</v>
      </c>
    </row>
    <row r="140" spans="6:18">
      <c r="F140">
        <f t="shared" si="30"/>
        <v>13.799999999999967</v>
      </c>
      <c r="G140">
        <f t="shared" si="31"/>
        <v>319.43983655498738</v>
      </c>
      <c r="H140">
        <f t="shared" si="26"/>
        <v>4.2118440875045087</v>
      </c>
      <c r="I140" s="4">
        <f t="shared" si="32"/>
        <v>1.5999999999999999E-6</v>
      </c>
      <c r="J140" s="5">
        <f t="shared" si="27"/>
        <v>1.3969999999999975E-7</v>
      </c>
      <c r="K140" s="5">
        <f t="shared" si="28"/>
        <v>3.1147091833953614E-4</v>
      </c>
      <c r="L140" s="5">
        <f t="shared" si="35"/>
        <v>1.265730132806468E-10</v>
      </c>
      <c r="M140" s="6">
        <f t="shared" si="33"/>
        <v>1.6639362181750726E-6</v>
      </c>
      <c r="N140">
        <f t="shared" si="34"/>
        <v>5.8E-4</v>
      </c>
      <c r="O140">
        <f t="shared" si="29"/>
        <v>0.42118440875045088</v>
      </c>
      <c r="P140">
        <f t="shared" si="36"/>
        <v>2.6359404598944178</v>
      </c>
      <c r="Q140">
        <f t="shared" si="37"/>
        <v>0.41573334489580727</v>
      </c>
      <c r="R140">
        <f t="shared" si="38"/>
        <v>0.41573334489580743</v>
      </c>
    </row>
    <row r="141" spans="6:18">
      <c r="F141">
        <f t="shared" si="30"/>
        <v>13.899999999999967</v>
      </c>
      <c r="G141">
        <f t="shared" si="31"/>
        <v>319.43983655498738</v>
      </c>
      <c r="H141">
        <f t="shared" si="26"/>
        <v>4.2118440875045087</v>
      </c>
      <c r="I141" s="4">
        <f t="shared" si="32"/>
        <v>1.5999999999999999E-6</v>
      </c>
      <c r="J141" s="5">
        <f t="shared" si="27"/>
        <v>1.3969999999999975E-7</v>
      </c>
      <c r="K141" s="5">
        <f t="shared" si="28"/>
        <v>3.1163091833953617E-4</v>
      </c>
      <c r="L141" s="5">
        <f t="shared" si="35"/>
        <v>1.2676817198567403E-10</v>
      </c>
      <c r="M141" s="6">
        <f t="shared" si="33"/>
        <v>1.6656461574293356E-6</v>
      </c>
      <c r="N141">
        <f t="shared" si="34"/>
        <v>5.8E-4</v>
      </c>
      <c r="O141">
        <f t="shared" si="29"/>
        <v>0.42118440875045088</v>
      </c>
      <c r="P141">
        <f t="shared" si="36"/>
        <v>2.6376962222601947</v>
      </c>
      <c r="Q141">
        <f t="shared" si="37"/>
        <v>0.41527016367813735</v>
      </c>
      <c r="R141">
        <f t="shared" si="38"/>
        <v>0.41527016367813752</v>
      </c>
    </row>
    <row r="142" spans="6:18">
      <c r="F142">
        <f t="shared" si="30"/>
        <v>13.999999999999966</v>
      </c>
      <c r="G142">
        <f t="shared" si="31"/>
        <v>319.43983655498738</v>
      </c>
      <c r="H142">
        <f t="shared" si="26"/>
        <v>4.2118440875045087</v>
      </c>
      <c r="I142" s="4">
        <f t="shared" si="32"/>
        <v>1.5999999999999999E-6</v>
      </c>
      <c r="J142" s="5">
        <f t="shared" si="27"/>
        <v>1.3969999999999975E-7</v>
      </c>
      <c r="K142" s="5">
        <f t="shared" si="28"/>
        <v>3.1179091833953619E-4</v>
      </c>
      <c r="L142" s="5">
        <f t="shared" si="35"/>
        <v>1.2696353119346555E-10</v>
      </c>
      <c r="M142" s="6">
        <f t="shared" si="33"/>
        <v>1.6673569748395106E-6</v>
      </c>
      <c r="N142">
        <f t="shared" si="34"/>
        <v>5.8E-4</v>
      </c>
      <c r="O142">
        <f t="shared" si="29"/>
        <v>0.42118440875045088</v>
      </c>
      <c r="P142">
        <f t="shared" si="36"/>
        <v>2.6394483787966152</v>
      </c>
      <c r="Q142">
        <f t="shared" si="37"/>
        <v>0.41480793370105962</v>
      </c>
      <c r="R142">
        <f t="shared" si="38"/>
        <v>0.41480793370105978</v>
      </c>
    </row>
    <row r="143" spans="6:18">
      <c r="F143">
        <f t="shared" si="30"/>
        <v>14.099999999999966</v>
      </c>
      <c r="G143">
        <f t="shared" si="31"/>
        <v>319.43983655498738</v>
      </c>
      <c r="H143">
        <f t="shared" si="26"/>
        <v>4.2118440875045087</v>
      </c>
      <c r="I143" s="4">
        <f t="shared" si="32"/>
        <v>1.5999999999999999E-6</v>
      </c>
      <c r="J143" s="5">
        <f t="shared" si="27"/>
        <v>1.3969999999999975E-7</v>
      </c>
      <c r="K143" s="5">
        <f t="shared" si="28"/>
        <v>3.1195091833953622E-4</v>
      </c>
      <c r="L143" s="5">
        <f t="shared" si="35"/>
        <v>1.2715909100696507E-10</v>
      </c>
      <c r="M143" s="6">
        <f t="shared" si="33"/>
        <v>1.6690686704055972E-6</v>
      </c>
      <c r="N143">
        <f t="shared" si="34"/>
        <v>5.8E-4</v>
      </c>
      <c r="O143">
        <f t="shared" si="29"/>
        <v>0.42118440875045088</v>
      </c>
      <c r="P143">
        <f t="shared" si="36"/>
        <v>2.6411969387555936</v>
      </c>
      <c r="Q143">
        <f t="shared" si="37"/>
        <v>0.41434665252386005</v>
      </c>
      <c r="R143">
        <f t="shared" si="38"/>
        <v>0.41434665252386021</v>
      </c>
    </row>
    <row r="144" spans="6:18">
      <c r="F144">
        <f t="shared" si="30"/>
        <v>14.199999999999966</v>
      </c>
      <c r="G144">
        <f t="shared" si="31"/>
        <v>319.43983655498738</v>
      </c>
      <c r="H144">
        <f t="shared" si="26"/>
        <v>4.2118440875045087</v>
      </c>
      <c r="I144" s="4">
        <f t="shared" si="32"/>
        <v>1.5999999999999999E-6</v>
      </c>
      <c r="J144" s="5">
        <f t="shared" si="27"/>
        <v>1.3969999999999975E-7</v>
      </c>
      <c r="K144" s="5">
        <f t="shared" si="28"/>
        <v>3.1211091833953624E-4</v>
      </c>
      <c r="L144" s="5">
        <f t="shared" si="35"/>
        <v>1.2735485152911621E-10</v>
      </c>
      <c r="M144" s="6">
        <f t="shared" si="33"/>
        <v>1.6707812441275946E-6</v>
      </c>
      <c r="N144">
        <f t="shared" si="34"/>
        <v>5.8E-4</v>
      </c>
      <c r="O144">
        <f t="shared" si="29"/>
        <v>0.42118440875045088</v>
      </c>
      <c r="P144">
        <f t="shared" si="36"/>
        <v>2.642941911360575</v>
      </c>
      <c r="Q144">
        <f t="shared" si="37"/>
        <v>0.41388631771333567</v>
      </c>
      <c r="R144">
        <f t="shared" si="38"/>
        <v>0.41388631771333584</v>
      </c>
    </row>
    <row r="145" spans="6:18">
      <c r="F145">
        <f t="shared" si="30"/>
        <v>14.299999999999965</v>
      </c>
      <c r="G145">
        <f t="shared" si="31"/>
        <v>319.43983655498738</v>
      </c>
      <c r="H145">
        <f t="shared" si="26"/>
        <v>4.2118440875045087</v>
      </c>
      <c r="I145" s="4">
        <f t="shared" si="32"/>
        <v>1.5999999999999999E-6</v>
      </c>
      <c r="J145" s="5">
        <f t="shared" si="27"/>
        <v>1.3969999999999975E-7</v>
      </c>
      <c r="K145" s="5">
        <f t="shared" si="28"/>
        <v>3.1227091833953627E-4</v>
      </c>
      <c r="L145" s="5">
        <f t="shared" si="35"/>
        <v>1.2755081286286282E-10</v>
      </c>
      <c r="M145" s="6">
        <f t="shared" si="33"/>
        <v>1.6724946960055041E-6</v>
      </c>
      <c r="N145">
        <f t="shared" si="34"/>
        <v>5.8E-4</v>
      </c>
      <c r="O145">
        <f t="shared" si="29"/>
        <v>0.42118440875045088</v>
      </c>
      <c r="P145">
        <f t="shared" si="36"/>
        <v>2.6446833058066344</v>
      </c>
      <c r="Q145">
        <f t="shared" si="37"/>
        <v>0.41342692684376764</v>
      </c>
      <c r="R145">
        <f t="shared" si="38"/>
        <v>0.41342692684376775</v>
      </c>
    </row>
    <row r="146" spans="6:18">
      <c r="F146">
        <f t="shared" si="30"/>
        <v>14.399999999999965</v>
      </c>
      <c r="G146">
        <f t="shared" si="31"/>
        <v>319.43983655498738</v>
      </c>
      <c r="H146">
        <f t="shared" si="26"/>
        <v>4.2118440875045087</v>
      </c>
      <c r="I146" s="4">
        <f t="shared" si="32"/>
        <v>1.5999999999999999E-6</v>
      </c>
      <c r="J146" s="5">
        <f t="shared" si="27"/>
        <v>1.3969999999999975E-7</v>
      </c>
      <c r="K146" s="5">
        <f t="shared" si="28"/>
        <v>3.1243091833953629E-4</v>
      </c>
      <c r="L146" s="5">
        <f t="shared" si="35"/>
        <v>1.2774697511114853E-10</v>
      </c>
      <c r="M146" s="6">
        <f t="shared" si="33"/>
        <v>1.6742090260393253E-6</v>
      </c>
      <c r="N146">
        <f t="shared" si="34"/>
        <v>5.8E-4</v>
      </c>
      <c r="O146">
        <f t="shared" si="29"/>
        <v>0.42118440875045088</v>
      </c>
      <c r="P146">
        <f t="shared" si="36"/>
        <v>2.6464211312605781</v>
      </c>
      <c r="Q146">
        <f t="shared" si="37"/>
        <v>0.4129684774968943</v>
      </c>
      <c r="R146">
        <f t="shared" si="38"/>
        <v>0.41296847749689441</v>
      </c>
    </row>
    <row r="147" spans="6:18">
      <c r="F147">
        <f t="shared" si="30"/>
        <v>14.499999999999964</v>
      </c>
      <c r="G147">
        <f t="shared" si="31"/>
        <v>319.43983655498738</v>
      </c>
      <c r="H147">
        <f t="shared" ref="H147:H210" si="39">(G147-Tf)/ml</f>
        <v>4.2118440875045087</v>
      </c>
      <c r="I147" s="4">
        <f t="shared" si="32"/>
        <v>1.5999999999999999E-6</v>
      </c>
      <c r="J147" s="5">
        <f t="shared" ref="J147:J210" si="40">Glob(H147,N147,Dl,Co,kpart)</f>
        <v>1.3969999999999975E-7</v>
      </c>
      <c r="K147" s="5">
        <f t="shared" ref="K147:K210" si="41">I146*dt+K146</f>
        <v>3.1259091833953632E-4</v>
      </c>
      <c r="L147" s="5">
        <f t="shared" si="35"/>
        <v>1.2794333837691702E-10</v>
      </c>
      <c r="M147" s="6">
        <f t="shared" si="33"/>
        <v>1.6759242342290576E-6</v>
      </c>
      <c r="N147">
        <f t="shared" si="34"/>
        <v>5.8E-4</v>
      </c>
      <c r="O147">
        <f t="shared" ref="O147:O210" si="42">O146+(kpart*H146-O146)/L146/R146*(L146*(R147-R146)+R146*MAX(I146,J146)*M146*dt)</f>
        <v>0.42118440875045088</v>
      </c>
      <c r="P147">
        <f t="shared" si="36"/>
        <v>2.6481553968610467</v>
      </c>
      <c r="Q147">
        <f t="shared" si="37"/>
        <v>0.41251096726188463</v>
      </c>
      <c r="R147">
        <f t="shared" si="38"/>
        <v>0.4125109672618848</v>
      </c>
    </row>
    <row r="148" spans="6:18">
      <c r="F148">
        <f t="shared" si="30"/>
        <v>14.599999999999964</v>
      </c>
      <c r="G148">
        <f t="shared" si="31"/>
        <v>319.43983655498738</v>
      </c>
      <c r="H148">
        <f t="shared" si="39"/>
        <v>4.2118440875045087</v>
      </c>
      <c r="I148" s="4">
        <f t="shared" si="32"/>
        <v>1.5999999999999999E-6</v>
      </c>
      <c r="J148" s="5">
        <f t="shared" si="40"/>
        <v>1.3969999999999975E-7</v>
      </c>
      <c r="K148" s="5">
        <f t="shared" si="41"/>
        <v>3.1275091833953635E-4</v>
      </c>
      <c r="L148" s="5">
        <f t="shared" si="35"/>
        <v>1.2813990276311208E-10</v>
      </c>
      <c r="M148" s="6">
        <f t="shared" si="33"/>
        <v>1.6776403205747017E-6</v>
      </c>
      <c r="N148">
        <f t="shared" si="34"/>
        <v>5.8E-4</v>
      </c>
      <c r="O148">
        <f t="shared" si="42"/>
        <v>0.42118440875045088</v>
      </c>
      <c r="P148">
        <f t="shared" si="36"/>
        <v>2.6498861117186134</v>
      </c>
      <c r="Q148">
        <f t="shared" si="37"/>
        <v>0.41205439373531161</v>
      </c>
      <c r="R148">
        <f t="shared" si="38"/>
        <v>0.41205439373531177</v>
      </c>
    </row>
    <row r="149" spans="6:18">
      <c r="F149">
        <f t="shared" si="30"/>
        <v>14.699999999999964</v>
      </c>
      <c r="G149">
        <f t="shared" si="31"/>
        <v>319.43983655498738</v>
      </c>
      <c r="H149">
        <f t="shared" si="39"/>
        <v>4.2118440875045087</v>
      </c>
      <c r="I149" s="4">
        <f t="shared" si="32"/>
        <v>1.5999999999999999E-6</v>
      </c>
      <c r="J149" s="5">
        <f t="shared" si="40"/>
        <v>1.3969999999999975E-7</v>
      </c>
      <c r="K149" s="5">
        <f t="shared" si="41"/>
        <v>3.1291091833953637E-4</v>
      </c>
      <c r="L149" s="5">
        <f t="shared" si="35"/>
        <v>1.2833666837267734E-10</v>
      </c>
      <c r="M149" s="6">
        <f t="shared" si="33"/>
        <v>1.6793572850762574E-6</v>
      </c>
      <c r="N149">
        <f t="shared" si="34"/>
        <v>5.8E-4</v>
      </c>
      <c r="O149">
        <f t="shared" si="42"/>
        <v>0.42118440875045088</v>
      </c>
      <c r="P149">
        <f t="shared" si="36"/>
        <v>2.6516132849158884</v>
      </c>
      <c r="Q149">
        <f t="shared" si="37"/>
        <v>0.41159875452112538</v>
      </c>
      <c r="R149">
        <f t="shared" si="38"/>
        <v>0.4115987545211256</v>
      </c>
    </row>
    <row r="150" spans="6:18">
      <c r="F150">
        <f t="shared" si="30"/>
        <v>14.799999999999963</v>
      </c>
      <c r="G150">
        <f t="shared" si="31"/>
        <v>319.43983655498738</v>
      </c>
      <c r="H150">
        <f t="shared" si="39"/>
        <v>4.2118440875045087</v>
      </c>
      <c r="I150" s="4">
        <f t="shared" si="32"/>
        <v>1.5999999999999999E-6</v>
      </c>
      <c r="J150" s="5">
        <f t="shared" si="40"/>
        <v>1.3969999999999975E-7</v>
      </c>
      <c r="K150" s="5">
        <f t="shared" si="41"/>
        <v>3.130709183395364E-4</v>
      </c>
      <c r="L150" s="5">
        <f t="shared" si="35"/>
        <v>1.2853363530855655E-10</v>
      </c>
      <c r="M150" s="6">
        <f t="shared" si="33"/>
        <v>1.6810751277337243E-6</v>
      </c>
      <c r="N150">
        <f t="shared" si="34"/>
        <v>5.8E-4</v>
      </c>
      <c r="O150">
        <f t="shared" si="42"/>
        <v>0.42118440875045088</v>
      </c>
      <c r="P150">
        <f t="shared" si="36"/>
        <v>2.6533369255076149</v>
      </c>
      <c r="Q150">
        <f t="shared" si="37"/>
        <v>0.41114404723062731</v>
      </c>
      <c r="R150">
        <f t="shared" si="38"/>
        <v>0.41114404723062753</v>
      </c>
    </row>
    <row r="151" spans="6:18">
      <c r="F151">
        <f t="shared" si="30"/>
        <v>14.899999999999963</v>
      </c>
      <c r="G151">
        <f t="shared" si="31"/>
        <v>319.43983655498738</v>
      </c>
      <c r="H151">
        <f t="shared" si="39"/>
        <v>4.2118440875045087</v>
      </c>
      <c r="I151" s="4">
        <f t="shared" si="32"/>
        <v>1.5999999999999999E-6</v>
      </c>
      <c r="J151" s="5">
        <f t="shared" si="40"/>
        <v>1.3969999999999975E-7</v>
      </c>
      <c r="K151" s="5">
        <f t="shared" si="41"/>
        <v>3.1323091833953642E-4</v>
      </c>
      <c r="L151" s="5">
        <f t="shared" si="35"/>
        <v>1.2873080367369341E-10</v>
      </c>
      <c r="M151" s="6">
        <f t="shared" si="33"/>
        <v>1.682793848547103E-6</v>
      </c>
      <c r="N151">
        <f t="shared" si="34"/>
        <v>5.8E-4</v>
      </c>
      <c r="O151">
        <f t="shared" si="42"/>
        <v>0.42118440875045088</v>
      </c>
      <c r="P151">
        <f t="shared" si="36"/>
        <v>2.6550570425207711</v>
      </c>
      <c r="Q151">
        <f t="shared" si="37"/>
        <v>0.41069026948244336</v>
      </c>
      <c r="R151">
        <f t="shared" si="38"/>
        <v>0.41069026948244364</v>
      </c>
    </row>
    <row r="152" spans="6:18">
      <c r="F152">
        <f t="shared" si="30"/>
        <v>14.999999999999963</v>
      </c>
      <c r="G152">
        <f t="shared" si="31"/>
        <v>319.43983655498738</v>
      </c>
      <c r="H152">
        <f t="shared" si="39"/>
        <v>4.2118440875045087</v>
      </c>
      <c r="I152" s="4">
        <f t="shared" si="32"/>
        <v>1.5999999999999999E-6</v>
      </c>
      <c r="J152" s="5">
        <f t="shared" si="40"/>
        <v>1.3969999999999975E-7</v>
      </c>
      <c r="K152" s="5">
        <f t="shared" si="41"/>
        <v>3.1339091833953645E-4</v>
      </c>
      <c r="L152" s="5">
        <f t="shared" si="35"/>
        <v>1.2892817357103159E-10</v>
      </c>
      <c r="M152" s="6">
        <f t="shared" si="33"/>
        <v>1.6845134475163927E-6</v>
      </c>
      <c r="N152">
        <f t="shared" si="34"/>
        <v>5.8E-4</v>
      </c>
      <c r="O152">
        <f t="shared" si="42"/>
        <v>0.42118440875045088</v>
      </c>
      <c r="P152">
        <f t="shared" si="36"/>
        <v>2.6567736449546704</v>
      </c>
      <c r="Q152">
        <f t="shared" si="37"/>
        <v>0.41023741890249804</v>
      </c>
      <c r="R152">
        <f t="shared" si="38"/>
        <v>0.41023741890249832</v>
      </c>
    </row>
    <row r="153" spans="6:18">
      <c r="F153">
        <f t="shared" si="30"/>
        <v>15.099999999999962</v>
      </c>
      <c r="G153">
        <f t="shared" si="31"/>
        <v>319.43983655498738</v>
      </c>
      <c r="H153">
        <f t="shared" si="39"/>
        <v>4.2118440875045087</v>
      </c>
      <c r="I153" s="4">
        <f t="shared" si="32"/>
        <v>1.5999999999999999E-6</v>
      </c>
      <c r="J153" s="5">
        <f t="shared" si="40"/>
        <v>1.3969999999999975E-7</v>
      </c>
      <c r="K153" s="5">
        <f t="shared" si="41"/>
        <v>3.1355091833953647E-4</v>
      </c>
      <c r="L153" s="5">
        <f t="shared" si="35"/>
        <v>1.2912574510351487E-10</v>
      </c>
      <c r="M153" s="6">
        <f t="shared" si="33"/>
        <v>1.6862339246415945E-6</v>
      </c>
      <c r="N153">
        <f t="shared" si="34"/>
        <v>5.8E-4</v>
      </c>
      <c r="O153">
        <f t="shared" si="42"/>
        <v>0.42118440875045088</v>
      </c>
      <c r="P153">
        <f t="shared" si="36"/>
        <v>2.6584867417810565</v>
      </c>
      <c r="Q153">
        <f t="shared" si="37"/>
        <v>0.40978549312398826</v>
      </c>
      <c r="R153">
        <f t="shared" si="38"/>
        <v>0.40978549312398854</v>
      </c>
    </row>
    <row r="154" spans="6:18">
      <c r="F154">
        <f t="shared" si="30"/>
        <v>15.199999999999962</v>
      </c>
      <c r="G154">
        <f t="shared" si="31"/>
        <v>319.43983655498738</v>
      </c>
      <c r="H154">
        <f t="shared" si="39"/>
        <v>4.2118440875045087</v>
      </c>
      <c r="I154" s="4">
        <f t="shared" si="32"/>
        <v>1.5999999999999999E-6</v>
      </c>
      <c r="J154" s="5">
        <f t="shared" si="40"/>
        <v>1.3969999999999975E-7</v>
      </c>
      <c r="K154" s="5">
        <f t="shared" si="41"/>
        <v>3.137109183395365E-4</v>
      </c>
      <c r="L154" s="5">
        <f t="shared" si="35"/>
        <v>1.2932351837408695E-10</v>
      </c>
      <c r="M154" s="6">
        <f t="shared" si="33"/>
        <v>1.6879552799227082E-6</v>
      </c>
      <c r="N154">
        <f t="shared" si="34"/>
        <v>5.8E-4</v>
      </c>
      <c r="O154">
        <f t="shared" si="42"/>
        <v>0.42118440875045088</v>
      </c>
      <c r="P154">
        <f t="shared" si="36"/>
        <v>2.6601963419442076</v>
      </c>
      <c r="Q154">
        <f t="shared" si="37"/>
        <v>0.40933448978735743</v>
      </c>
      <c r="R154">
        <f t="shared" si="38"/>
        <v>0.4093344897873577</v>
      </c>
    </row>
    <row r="155" spans="6:18">
      <c r="F155">
        <f t="shared" si="30"/>
        <v>15.299999999999962</v>
      </c>
      <c r="G155">
        <f t="shared" si="31"/>
        <v>319.43983655498738</v>
      </c>
      <c r="H155">
        <f t="shared" si="39"/>
        <v>4.2118440875045087</v>
      </c>
      <c r="I155" s="4">
        <f t="shared" si="32"/>
        <v>1.5999999999999999E-6</v>
      </c>
      <c r="J155" s="5">
        <f t="shared" si="40"/>
        <v>1.3969999999999975E-7</v>
      </c>
      <c r="K155" s="5">
        <f t="shared" si="41"/>
        <v>3.1387091833953652E-4</v>
      </c>
      <c r="L155" s="5">
        <f t="shared" si="35"/>
        <v>1.2952149348569144E-10</v>
      </c>
      <c r="M155" s="6">
        <f t="shared" si="33"/>
        <v>1.6896775133597323E-6</v>
      </c>
      <c r="N155">
        <f t="shared" si="34"/>
        <v>5.8E-4</v>
      </c>
      <c r="O155">
        <f t="shared" si="42"/>
        <v>0.42118440875045088</v>
      </c>
      <c r="P155">
        <f t="shared" si="36"/>
        <v>2.6619024543610266</v>
      </c>
      <c r="Q155">
        <f t="shared" si="37"/>
        <v>0.40888440654026942</v>
      </c>
      <c r="R155">
        <f t="shared" si="38"/>
        <v>0.4088844065402697</v>
      </c>
    </row>
    <row r="156" spans="6:18">
      <c r="F156">
        <f t="shared" ref="F156:F219" si="43">F155+dt</f>
        <v>15.399999999999961</v>
      </c>
      <c r="G156">
        <f t="shared" si="31"/>
        <v>319.43983655498738</v>
      </c>
      <c r="H156">
        <f t="shared" si="39"/>
        <v>4.2118440875045087</v>
      </c>
      <c r="I156" s="4">
        <f t="shared" si="32"/>
        <v>1.5999999999999999E-6</v>
      </c>
      <c r="J156" s="5">
        <f t="shared" si="40"/>
        <v>1.3969999999999975E-7</v>
      </c>
      <c r="K156" s="5">
        <f t="shared" si="41"/>
        <v>3.1403091833953655E-4</v>
      </c>
      <c r="L156" s="5">
        <f t="shared" si="35"/>
        <v>1.2971967054127217E-10</v>
      </c>
      <c r="M156" s="6">
        <f t="shared" si="33"/>
        <v>1.6914006249526689E-6</v>
      </c>
      <c r="N156">
        <f t="shared" si="34"/>
        <v>5.8E-4</v>
      </c>
      <c r="O156">
        <f t="shared" si="42"/>
        <v>0.42118440875045088</v>
      </c>
      <c r="P156">
        <f t="shared" si="36"/>
        <v>2.6636050879211468</v>
      </c>
      <c r="Q156">
        <f t="shared" si="37"/>
        <v>0.40843524103758305</v>
      </c>
      <c r="R156">
        <f t="shared" si="38"/>
        <v>0.40843524103758333</v>
      </c>
    </row>
    <row r="157" spans="6:18">
      <c r="F157">
        <f t="shared" si="43"/>
        <v>15.499999999999961</v>
      </c>
      <c r="G157">
        <f t="shared" si="31"/>
        <v>319.43983655498738</v>
      </c>
      <c r="H157">
        <f t="shared" si="39"/>
        <v>4.2118440875045087</v>
      </c>
      <c r="I157" s="4">
        <f t="shared" si="32"/>
        <v>1.5999999999999999E-6</v>
      </c>
      <c r="J157" s="5">
        <f t="shared" si="40"/>
        <v>1.3969999999999975E-7</v>
      </c>
      <c r="K157" s="5">
        <f t="shared" si="41"/>
        <v>3.1419091833953658E-4</v>
      </c>
      <c r="L157" s="5">
        <f t="shared" si="35"/>
        <v>1.2991804964377278E-10</v>
      </c>
      <c r="M157" s="6">
        <f t="shared" si="33"/>
        <v>1.6931246147015168E-6</v>
      </c>
      <c r="N157">
        <f t="shared" si="34"/>
        <v>5.8E-4</v>
      </c>
      <c r="O157">
        <f t="shared" si="42"/>
        <v>0.42118440875045088</v>
      </c>
      <c r="P157">
        <f t="shared" si="36"/>
        <v>2.6653042514870253</v>
      </c>
      <c r="Q157">
        <f t="shared" si="37"/>
        <v>0.40798699094132618</v>
      </c>
      <c r="R157">
        <f t="shared" si="38"/>
        <v>0.40798699094132646</v>
      </c>
    </row>
    <row r="158" spans="6:18">
      <c r="F158">
        <f t="shared" si="43"/>
        <v>15.599999999999961</v>
      </c>
      <c r="G158">
        <f t="shared" si="31"/>
        <v>319.43983655498738</v>
      </c>
      <c r="H158">
        <f t="shared" si="39"/>
        <v>4.2118440875045087</v>
      </c>
      <c r="I158" s="4">
        <f t="shared" si="32"/>
        <v>1.5999999999999999E-6</v>
      </c>
      <c r="J158" s="5">
        <f t="shared" si="40"/>
        <v>1.3969999999999975E-7</v>
      </c>
      <c r="K158" s="5">
        <f t="shared" si="41"/>
        <v>3.143509183395366E-4</v>
      </c>
      <c r="L158" s="5">
        <f t="shared" si="35"/>
        <v>1.3011663089613699E-10</v>
      </c>
      <c r="M158" s="6">
        <f t="shared" si="33"/>
        <v>1.6948494826062757E-6</v>
      </c>
      <c r="N158">
        <f t="shared" si="34"/>
        <v>5.8E-4</v>
      </c>
      <c r="O158">
        <f t="shared" si="42"/>
        <v>0.42118440875045088</v>
      </c>
      <c r="P158">
        <f t="shared" si="36"/>
        <v>2.6669999538940399</v>
      </c>
      <c r="Q158">
        <f t="shared" si="37"/>
        <v>0.40753965392067037</v>
      </c>
      <c r="R158">
        <f t="shared" si="38"/>
        <v>0.40753965392067065</v>
      </c>
    </row>
    <row r="159" spans="6:18">
      <c r="F159">
        <f t="shared" si="43"/>
        <v>15.69999999999996</v>
      </c>
      <c r="G159">
        <f t="shared" si="31"/>
        <v>319.43983655498738</v>
      </c>
      <c r="H159">
        <f t="shared" si="39"/>
        <v>4.2118440875045087</v>
      </c>
      <c r="I159" s="4">
        <f t="shared" si="32"/>
        <v>1.5999999999999999E-6</v>
      </c>
      <c r="J159" s="5">
        <f t="shared" si="40"/>
        <v>1.3969999999999975E-7</v>
      </c>
      <c r="K159" s="5">
        <f t="shared" si="41"/>
        <v>3.1451091833953663E-4</v>
      </c>
      <c r="L159" s="5">
        <f t="shared" si="35"/>
        <v>1.3031541440130851E-10</v>
      </c>
      <c r="M159" s="6">
        <f t="shared" si="33"/>
        <v>1.6965752286669465E-6</v>
      </c>
      <c r="N159">
        <f t="shared" si="34"/>
        <v>5.8E-4</v>
      </c>
      <c r="O159">
        <f t="shared" si="42"/>
        <v>0.42118440875045088</v>
      </c>
      <c r="P159">
        <f t="shared" si="36"/>
        <v>2.6686922039505845</v>
      </c>
      <c r="Q159">
        <f t="shared" si="37"/>
        <v>0.40709322765190525</v>
      </c>
      <c r="R159">
        <f t="shared" si="38"/>
        <v>0.40709322765190553</v>
      </c>
    </row>
    <row r="160" spans="6:18">
      <c r="F160">
        <f t="shared" si="43"/>
        <v>15.79999999999996</v>
      </c>
      <c r="G160">
        <f t="shared" si="31"/>
        <v>319.43983655498738</v>
      </c>
      <c r="H160">
        <f t="shared" si="39"/>
        <v>4.2118440875045087</v>
      </c>
      <c r="I160" s="4">
        <f t="shared" si="32"/>
        <v>1.5999999999999999E-6</v>
      </c>
      <c r="J160" s="5">
        <f t="shared" si="40"/>
        <v>1.3969999999999975E-7</v>
      </c>
      <c r="K160" s="5">
        <f t="shared" si="41"/>
        <v>3.1467091833953665E-4</v>
      </c>
      <c r="L160" s="5">
        <f t="shared" si="35"/>
        <v>1.305144002622311E-10</v>
      </c>
      <c r="M160" s="6">
        <f t="shared" si="33"/>
        <v>1.6983018528835293E-6</v>
      </c>
      <c r="N160">
        <f t="shared" si="34"/>
        <v>5.8E-4</v>
      </c>
      <c r="O160">
        <f t="shared" si="42"/>
        <v>0.42118440875045088</v>
      </c>
      <c r="P160">
        <f t="shared" si="36"/>
        <v>2.6703810104381676</v>
      </c>
      <c r="Q160">
        <f t="shared" si="37"/>
        <v>0.40664770981841331</v>
      </c>
      <c r="R160">
        <f t="shared" si="38"/>
        <v>0.40664770981841358</v>
      </c>
    </row>
    <row r="161" spans="6:18">
      <c r="F161">
        <f t="shared" si="43"/>
        <v>15.899999999999959</v>
      </c>
      <c r="G161">
        <f t="shared" si="31"/>
        <v>319.43983655498738</v>
      </c>
      <c r="H161">
        <f t="shared" si="39"/>
        <v>4.2118440875045087</v>
      </c>
      <c r="I161" s="4">
        <f t="shared" si="32"/>
        <v>1.5999999999999999E-6</v>
      </c>
      <c r="J161" s="5">
        <f t="shared" si="40"/>
        <v>1.3969999999999975E-7</v>
      </c>
      <c r="K161" s="5">
        <f t="shared" si="41"/>
        <v>3.1483091833953668E-4</v>
      </c>
      <c r="L161" s="5">
        <f t="shared" si="35"/>
        <v>1.3071358858184834E-10</v>
      </c>
      <c r="M161" s="6">
        <f t="shared" si="33"/>
        <v>1.700029355256023E-6</v>
      </c>
      <c r="N161">
        <f t="shared" si="34"/>
        <v>5.8E-4</v>
      </c>
      <c r="O161">
        <f t="shared" si="42"/>
        <v>0.42118440875045088</v>
      </c>
      <c r="P161">
        <f t="shared" si="36"/>
        <v>2.6720663821115087</v>
      </c>
      <c r="Q161">
        <f t="shared" si="37"/>
        <v>0.40620309811064448</v>
      </c>
      <c r="R161">
        <f t="shared" si="38"/>
        <v>0.40620309811064476</v>
      </c>
    </row>
    <row r="162" spans="6:18">
      <c r="F162">
        <f t="shared" si="43"/>
        <v>15.999999999999959</v>
      </c>
      <c r="G162">
        <f t="shared" si="31"/>
        <v>319.43983655498738</v>
      </c>
      <c r="H162">
        <f t="shared" si="39"/>
        <v>4.2118440875045087</v>
      </c>
      <c r="I162" s="4">
        <f t="shared" si="32"/>
        <v>1.5999999999999999E-6</v>
      </c>
      <c r="J162" s="5">
        <f t="shared" si="40"/>
        <v>1.3969999999999975E-7</v>
      </c>
      <c r="K162" s="5">
        <f t="shared" si="41"/>
        <v>3.149909183395367E-4</v>
      </c>
      <c r="L162" s="5">
        <f t="shared" si="35"/>
        <v>1.3091297946310406E-10</v>
      </c>
      <c r="M162" s="6">
        <f t="shared" si="33"/>
        <v>1.7017577357844284E-6</v>
      </c>
      <c r="N162">
        <f t="shared" si="34"/>
        <v>5.8E-4</v>
      </c>
      <c r="O162">
        <f t="shared" si="42"/>
        <v>0.42118440875045088</v>
      </c>
      <c r="P162">
        <f t="shared" si="36"/>
        <v>2.6737483276986302</v>
      </c>
      <c r="Q162">
        <f t="shared" si="37"/>
        <v>0.40575939022609125</v>
      </c>
      <c r="R162">
        <f t="shared" si="38"/>
        <v>0.40575939022609148</v>
      </c>
    </row>
    <row r="163" spans="6:18">
      <c r="F163">
        <f t="shared" si="43"/>
        <v>16.099999999999959</v>
      </c>
      <c r="G163">
        <f t="shared" si="31"/>
        <v>319.43983655498738</v>
      </c>
      <c r="H163">
        <f t="shared" si="39"/>
        <v>4.2118440875045087</v>
      </c>
      <c r="I163" s="4">
        <f t="shared" si="32"/>
        <v>1.5999999999999999E-6</v>
      </c>
      <c r="J163" s="5">
        <f t="shared" si="40"/>
        <v>1.3969999999999975E-7</v>
      </c>
      <c r="K163" s="5">
        <f t="shared" si="41"/>
        <v>3.1515091833953673E-4</v>
      </c>
      <c r="L163" s="5">
        <f t="shared" si="35"/>
        <v>1.3111257300894191E-10</v>
      </c>
      <c r="M163" s="6">
        <f t="shared" si="33"/>
        <v>1.7034869944687452E-6</v>
      </c>
      <c r="N163">
        <f t="shared" si="34"/>
        <v>5.8E-4</v>
      </c>
      <c r="O163">
        <f t="shared" si="42"/>
        <v>0.42118440875045088</v>
      </c>
      <c r="P163">
        <f t="shared" si="36"/>
        <v>2.6754268559009535</v>
      </c>
      <c r="Q163">
        <f t="shared" si="37"/>
        <v>0.40531658386926334</v>
      </c>
      <c r="R163">
        <f t="shared" si="38"/>
        <v>0.40531658386926356</v>
      </c>
    </row>
    <row r="164" spans="6:18">
      <c r="F164">
        <f t="shared" si="43"/>
        <v>16.19999999999996</v>
      </c>
      <c r="G164">
        <f t="shared" si="31"/>
        <v>319.43983655498738</v>
      </c>
      <c r="H164">
        <f t="shared" si="39"/>
        <v>4.2118440875045087</v>
      </c>
      <c r="I164" s="4">
        <f t="shared" si="32"/>
        <v>1.5999999999999999E-6</v>
      </c>
      <c r="J164" s="5">
        <f t="shared" si="40"/>
        <v>1.3969999999999975E-7</v>
      </c>
      <c r="K164" s="5">
        <f t="shared" si="41"/>
        <v>3.1531091833953675E-4</v>
      </c>
      <c r="L164" s="5">
        <f t="shared" si="35"/>
        <v>1.3131236932230563E-10</v>
      </c>
      <c r="M164" s="6">
        <f t="shared" si="33"/>
        <v>1.7052171313089737E-6</v>
      </c>
      <c r="N164">
        <f t="shared" si="34"/>
        <v>5.8E-4</v>
      </c>
      <c r="O164">
        <f t="shared" si="42"/>
        <v>0.42118440875045088</v>
      </c>
      <c r="P164">
        <f t="shared" si="36"/>
        <v>2.6771019753933958</v>
      </c>
      <c r="Q164">
        <f t="shared" si="37"/>
        <v>0.404874676751663</v>
      </c>
      <c r="R164">
        <f t="shared" si="38"/>
        <v>0.40487467675166322</v>
      </c>
    </row>
    <row r="165" spans="6:18">
      <c r="F165">
        <f t="shared" si="43"/>
        <v>16.299999999999962</v>
      </c>
      <c r="G165">
        <f t="shared" si="31"/>
        <v>319.43983655498738</v>
      </c>
      <c r="H165">
        <f t="shared" si="39"/>
        <v>4.2118440875045087</v>
      </c>
      <c r="I165" s="4">
        <f t="shared" si="32"/>
        <v>1.5999999999999999E-6</v>
      </c>
      <c r="J165" s="5">
        <f t="shared" si="40"/>
        <v>1.3969999999999975E-7</v>
      </c>
      <c r="K165" s="5">
        <f t="shared" si="41"/>
        <v>3.1547091833953678E-4</v>
      </c>
      <c r="L165" s="5">
        <f t="shared" si="35"/>
        <v>1.3151236850613888E-10</v>
      </c>
      <c r="M165" s="6">
        <f t="shared" si="33"/>
        <v>1.7069481463051134E-6</v>
      </c>
      <c r="N165">
        <f t="shared" si="34"/>
        <v>5.8E-4</v>
      </c>
      <c r="O165">
        <f t="shared" si="42"/>
        <v>0.42118440875045088</v>
      </c>
      <c r="P165">
        <f t="shared" si="36"/>
        <v>2.6787736948244611</v>
      </c>
      <c r="Q165">
        <f t="shared" si="37"/>
        <v>0.40443366659176</v>
      </c>
      <c r="R165">
        <f t="shared" si="38"/>
        <v>0.40443366659176022</v>
      </c>
    </row>
    <row r="166" spans="6:18">
      <c r="F166">
        <f t="shared" si="43"/>
        <v>16.399999999999963</v>
      </c>
      <c r="G166">
        <f t="shared" si="31"/>
        <v>319.43983655498738</v>
      </c>
      <c r="H166">
        <f t="shared" si="39"/>
        <v>4.2118440875045087</v>
      </c>
      <c r="I166" s="4">
        <f t="shared" si="32"/>
        <v>1.5999999999999999E-6</v>
      </c>
      <c r="J166" s="5">
        <f t="shared" si="40"/>
        <v>1.3969999999999975E-7</v>
      </c>
      <c r="K166" s="5">
        <f t="shared" si="41"/>
        <v>3.1563091833953681E-4</v>
      </c>
      <c r="L166" s="5">
        <f t="shared" si="35"/>
        <v>1.3171257066338541E-10</v>
      </c>
      <c r="M166" s="6">
        <f t="shared" si="33"/>
        <v>1.7086800394571648E-6</v>
      </c>
      <c r="N166">
        <f t="shared" si="34"/>
        <v>5.8E-4</v>
      </c>
      <c r="O166">
        <f t="shared" si="42"/>
        <v>0.42118440875045088</v>
      </c>
      <c r="P166">
        <f t="shared" si="36"/>
        <v>2.6804420228163357</v>
      </c>
      <c r="Q166">
        <f t="shared" si="37"/>
        <v>0.40399355111496699</v>
      </c>
      <c r="R166">
        <f t="shared" si="38"/>
        <v>0.40399355111496721</v>
      </c>
    </row>
    <row r="167" spans="6:18">
      <c r="F167">
        <f t="shared" si="43"/>
        <v>16.499999999999964</v>
      </c>
      <c r="G167">
        <f t="shared" si="31"/>
        <v>319.43983655498738</v>
      </c>
      <c r="H167">
        <f t="shared" si="39"/>
        <v>4.2118440875045087</v>
      </c>
      <c r="I167" s="4">
        <f t="shared" si="32"/>
        <v>1.5999999999999999E-6</v>
      </c>
      <c r="J167" s="5">
        <f t="shared" si="40"/>
        <v>1.3969999999999975E-7</v>
      </c>
      <c r="K167" s="5">
        <f t="shared" si="41"/>
        <v>3.1579091833953683E-4</v>
      </c>
      <c r="L167" s="5">
        <f t="shared" si="35"/>
        <v>1.3191297589698897E-10</v>
      </c>
      <c r="M167" s="6">
        <f t="shared" si="33"/>
        <v>1.7104128107651287E-6</v>
      </c>
      <c r="N167">
        <f t="shared" si="34"/>
        <v>5.8E-4</v>
      </c>
      <c r="O167">
        <f t="shared" si="42"/>
        <v>0.42118440875045088</v>
      </c>
      <c r="P167">
        <f t="shared" si="36"/>
        <v>2.6821069679649825</v>
      </c>
      <c r="Q167">
        <f t="shared" si="37"/>
        <v>0.40355432805361485</v>
      </c>
      <c r="R167">
        <f t="shared" si="38"/>
        <v>0.40355432805361507</v>
      </c>
    </row>
    <row r="168" spans="6:18">
      <c r="F168">
        <f t="shared" si="43"/>
        <v>16.599999999999966</v>
      </c>
      <c r="G168">
        <f t="shared" si="31"/>
        <v>319.43983655498738</v>
      </c>
      <c r="H168">
        <f t="shared" si="39"/>
        <v>4.2118440875045087</v>
      </c>
      <c r="I168" s="4">
        <f t="shared" si="32"/>
        <v>1.5999999999999999E-6</v>
      </c>
      <c r="J168" s="5">
        <f t="shared" si="40"/>
        <v>1.3969999999999975E-7</v>
      </c>
      <c r="K168" s="5">
        <f t="shared" si="41"/>
        <v>3.1595091833953686E-4</v>
      </c>
      <c r="L168" s="5">
        <f t="shared" si="35"/>
        <v>1.3211358430989316E-10</v>
      </c>
      <c r="M168" s="6">
        <f t="shared" si="33"/>
        <v>1.7121464602290028E-6</v>
      </c>
      <c r="N168">
        <f t="shared" si="34"/>
        <v>5.8E-4</v>
      </c>
      <c r="O168">
        <f t="shared" si="42"/>
        <v>0.42118440875045088</v>
      </c>
      <c r="P168">
        <f t="shared" si="36"/>
        <v>2.6837685388402308</v>
      </c>
      <c r="Q168">
        <f t="shared" si="37"/>
        <v>0.4031159951469282</v>
      </c>
      <c r="R168">
        <f t="shared" si="38"/>
        <v>0.40311599514692842</v>
      </c>
    </row>
    <row r="169" spans="6:18">
      <c r="F169">
        <f t="shared" si="43"/>
        <v>16.699999999999967</v>
      </c>
      <c r="G169">
        <f t="shared" si="31"/>
        <v>319.43983655498738</v>
      </c>
      <c r="H169">
        <f t="shared" si="39"/>
        <v>4.2118440875045087</v>
      </c>
      <c r="I169" s="4">
        <f t="shared" si="32"/>
        <v>1.5999999999999999E-6</v>
      </c>
      <c r="J169" s="5">
        <f t="shared" si="40"/>
        <v>1.3969999999999975E-7</v>
      </c>
      <c r="K169" s="5">
        <f t="shared" si="41"/>
        <v>3.1611091833953688E-4</v>
      </c>
      <c r="L169" s="5">
        <f t="shared" si="35"/>
        <v>1.3231439600504175E-10</v>
      </c>
      <c r="M169" s="6">
        <f t="shared" si="33"/>
        <v>1.713880987848789E-6</v>
      </c>
      <c r="N169">
        <f t="shared" si="34"/>
        <v>5.8E-4</v>
      </c>
      <c r="O169">
        <f t="shared" si="42"/>
        <v>0.42118440875045088</v>
      </c>
      <c r="P169">
        <f t="shared" si="36"/>
        <v>2.6854267439858717</v>
      </c>
      <c r="Q169">
        <f t="shared" si="37"/>
        <v>0.40267855014100079</v>
      </c>
      <c r="R169">
        <f t="shared" si="38"/>
        <v>0.40267855014100101</v>
      </c>
    </row>
    <row r="170" spans="6:18">
      <c r="F170">
        <f t="shared" si="43"/>
        <v>16.799999999999969</v>
      </c>
      <c r="G170">
        <f t="shared" si="31"/>
        <v>319.43983655498738</v>
      </c>
      <c r="H170">
        <f t="shared" si="39"/>
        <v>4.2118440875045087</v>
      </c>
      <c r="I170" s="4">
        <f t="shared" si="32"/>
        <v>1.5999999999999999E-6</v>
      </c>
      <c r="J170" s="5">
        <f t="shared" si="40"/>
        <v>1.3969999999999975E-7</v>
      </c>
      <c r="K170" s="5">
        <f t="shared" si="41"/>
        <v>3.1627091833953691E-4</v>
      </c>
      <c r="L170" s="5">
        <f t="shared" si="35"/>
        <v>1.3251541108537845E-10</v>
      </c>
      <c r="M170" s="6">
        <f t="shared" si="33"/>
        <v>1.7156163936244867E-6</v>
      </c>
      <c r="N170">
        <f t="shared" si="34"/>
        <v>5.8E-4</v>
      </c>
      <c r="O170">
        <f t="shared" si="42"/>
        <v>0.42118440875045088</v>
      </c>
      <c r="P170">
        <f t="shared" si="36"/>
        <v>2.687081591919751</v>
      </c>
      <c r="Q170">
        <f t="shared" si="37"/>
        <v>0.40224199078877138</v>
      </c>
      <c r="R170">
        <f t="shared" si="38"/>
        <v>0.40224199078877154</v>
      </c>
    </row>
    <row r="171" spans="6:18">
      <c r="F171">
        <f t="shared" si="43"/>
        <v>16.89999999999997</v>
      </c>
      <c r="G171">
        <f t="shared" si="31"/>
        <v>319.43983655498738</v>
      </c>
      <c r="H171">
        <f t="shared" si="39"/>
        <v>4.2118440875045087</v>
      </c>
      <c r="I171" s="4">
        <f t="shared" si="32"/>
        <v>1.5999999999999999E-6</v>
      </c>
      <c r="J171" s="5">
        <f t="shared" si="40"/>
        <v>1.3969999999999975E-7</v>
      </c>
      <c r="K171" s="5">
        <f t="shared" si="41"/>
        <v>3.1643091833953693E-4</v>
      </c>
      <c r="L171" s="5">
        <f t="shared" si="35"/>
        <v>1.3271662965384695E-10</v>
      </c>
      <c r="M171" s="6">
        <f t="shared" si="33"/>
        <v>1.7173526775560958E-6</v>
      </c>
      <c r="N171">
        <f t="shared" si="34"/>
        <v>5.8E-4</v>
      </c>
      <c r="O171">
        <f t="shared" si="42"/>
        <v>0.42118440875045088</v>
      </c>
      <c r="P171">
        <f t="shared" si="36"/>
        <v>2.6887330911338583</v>
      </c>
      <c r="Q171">
        <f t="shared" si="37"/>
        <v>0.40180631484999929</v>
      </c>
      <c r="R171">
        <f t="shared" si="38"/>
        <v>0.4018063148499994</v>
      </c>
    </row>
    <row r="172" spans="6:18">
      <c r="F172">
        <f t="shared" si="43"/>
        <v>16.999999999999972</v>
      </c>
      <c r="G172">
        <f t="shared" si="31"/>
        <v>319.43983655498738</v>
      </c>
      <c r="H172">
        <f t="shared" si="39"/>
        <v>4.2118440875045087</v>
      </c>
      <c r="I172" s="4">
        <f t="shared" si="32"/>
        <v>1.5999999999999999E-6</v>
      </c>
      <c r="J172" s="5">
        <f t="shared" si="40"/>
        <v>1.3969999999999975E-7</v>
      </c>
      <c r="K172" s="5">
        <f t="shared" si="41"/>
        <v>3.1659091833953696E-4</v>
      </c>
      <c r="L172" s="5">
        <f t="shared" si="35"/>
        <v>1.3291805181339098E-10</v>
      </c>
      <c r="M172" s="6">
        <f t="shared" si="33"/>
        <v>1.7190898396436168E-6</v>
      </c>
      <c r="N172">
        <f t="shared" si="34"/>
        <v>5.8E-4</v>
      </c>
      <c r="O172">
        <f t="shared" si="42"/>
        <v>0.42118440875045088</v>
      </c>
      <c r="P172">
        <f t="shared" si="36"/>
        <v>2.6903812500944189</v>
      </c>
      <c r="Q172">
        <f t="shared" si="37"/>
        <v>0.40137152009124044</v>
      </c>
      <c r="R172">
        <f t="shared" si="38"/>
        <v>0.40137152009124055</v>
      </c>
    </row>
    <row r="173" spans="6:18">
      <c r="F173">
        <f t="shared" si="43"/>
        <v>17.099999999999973</v>
      </c>
      <c r="G173">
        <f t="shared" si="31"/>
        <v>319.43983655498738</v>
      </c>
      <c r="H173">
        <f t="shared" si="39"/>
        <v>4.2118440875045087</v>
      </c>
      <c r="I173" s="4">
        <f t="shared" si="32"/>
        <v>1.5999999999999999E-6</v>
      </c>
      <c r="J173" s="5">
        <f t="shared" si="40"/>
        <v>1.3969999999999975E-7</v>
      </c>
      <c r="K173" s="5">
        <f t="shared" si="41"/>
        <v>3.1675091833953698E-4</v>
      </c>
      <c r="L173" s="5">
        <f t="shared" si="35"/>
        <v>1.3311967766695422E-10</v>
      </c>
      <c r="M173" s="6">
        <f t="shared" si="33"/>
        <v>1.7208278798870488E-6</v>
      </c>
      <c r="N173">
        <f t="shared" si="34"/>
        <v>5.8E-4</v>
      </c>
      <c r="O173">
        <f t="shared" si="42"/>
        <v>0.42118440875045088</v>
      </c>
      <c r="P173">
        <f t="shared" si="36"/>
        <v>2.6920260772419886</v>
      </c>
      <c r="Q173">
        <f t="shared" si="37"/>
        <v>0.4009376042858232</v>
      </c>
      <c r="R173">
        <f t="shared" si="38"/>
        <v>0.40093760428582331</v>
      </c>
    </row>
    <row r="174" spans="6:18">
      <c r="F174">
        <f t="shared" si="43"/>
        <v>17.199999999999974</v>
      </c>
      <c r="G174">
        <f t="shared" si="31"/>
        <v>319.43983655498738</v>
      </c>
      <c r="H174">
        <f t="shared" si="39"/>
        <v>4.2118440875045087</v>
      </c>
      <c r="I174" s="4">
        <f t="shared" si="32"/>
        <v>1.5999999999999999E-6</v>
      </c>
      <c r="J174" s="5">
        <f t="shared" si="40"/>
        <v>1.3969999999999975E-7</v>
      </c>
      <c r="K174" s="5">
        <f t="shared" si="41"/>
        <v>3.1691091833953701E-4</v>
      </c>
      <c r="L174" s="5">
        <f t="shared" si="35"/>
        <v>1.3332150731748041E-10</v>
      </c>
      <c r="M174" s="6">
        <f t="shared" si="33"/>
        <v>1.7225667982863927E-6</v>
      </c>
      <c r="N174">
        <f t="shared" si="34"/>
        <v>5.8E-4</v>
      </c>
      <c r="O174">
        <f t="shared" si="42"/>
        <v>0.42118440875045088</v>
      </c>
      <c r="P174">
        <f t="shared" si="36"/>
        <v>2.6936675809915389</v>
      </c>
      <c r="Q174">
        <f t="shared" si="37"/>
        <v>0.40050456521382455</v>
      </c>
      <c r="R174">
        <f t="shared" si="38"/>
        <v>0.40050456521382466</v>
      </c>
    </row>
    <row r="175" spans="6:18">
      <c r="F175">
        <f t="shared" si="43"/>
        <v>17.299999999999976</v>
      </c>
      <c r="G175">
        <f t="shared" si="31"/>
        <v>319.43983655498738</v>
      </c>
      <c r="H175">
        <f t="shared" si="39"/>
        <v>4.2118440875045087</v>
      </c>
      <c r="I175" s="4">
        <f t="shared" si="32"/>
        <v>1.5999999999999999E-6</v>
      </c>
      <c r="J175" s="5">
        <f t="shared" si="40"/>
        <v>1.3969999999999975E-7</v>
      </c>
      <c r="K175" s="5">
        <f t="shared" si="41"/>
        <v>3.1707091833953704E-4</v>
      </c>
      <c r="L175" s="5">
        <f t="shared" si="35"/>
        <v>1.3352354086791323E-10</v>
      </c>
      <c r="M175" s="6">
        <f t="shared" si="33"/>
        <v>1.7243065948416479E-6</v>
      </c>
      <c r="N175">
        <f t="shared" si="34"/>
        <v>5.8E-4</v>
      </c>
      <c r="O175">
        <f t="shared" si="42"/>
        <v>0.42118440875045088</v>
      </c>
      <c r="P175">
        <f t="shared" si="36"/>
        <v>2.6953057697325522</v>
      </c>
      <c r="Q175">
        <f t="shared" si="37"/>
        <v>0.40007240066204602</v>
      </c>
      <c r="R175">
        <f t="shared" si="38"/>
        <v>0.40007240066204613</v>
      </c>
    </row>
    <row r="176" spans="6:18">
      <c r="F176">
        <f t="shared" si="43"/>
        <v>17.399999999999977</v>
      </c>
      <c r="G176">
        <f t="shared" si="31"/>
        <v>319.43983655498738</v>
      </c>
      <c r="H176">
        <f t="shared" si="39"/>
        <v>4.2118440875045087</v>
      </c>
      <c r="I176" s="4">
        <f t="shared" si="32"/>
        <v>1.5999999999999999E-6</v>
      </c>
      <c r="J176" s="5">
        <f t="shared" si="40"/>
        <v>1.3969999999999975E-7</v>
      </c>
      <c r="K176" s="5">
        <f t="shared" si="41"/>
        <v>3.1723091833953706E-4</v>
      </c>
      <c r="L176" s="5">
        <f t="shared" si="35"/>
        <v>1.3372577842119641E-10</v>
      </c>
      <c r="M176" s="6">
        <f t="shared" si="33"/>
        <v>1.7260472695528147E-6</v>
      </c>
      <c r="N176">
        <f t="shared" si="34"/>
        <v>5.8E-4</v>
      </c>
      <c r="O176">
        <f t="shared" si="42"/>
        <v>0.42118440875045088</v>
      </c>
      <c r="P176">
        <f t="shared" si="36"/>
        <v>2.6969406518291099</v>
      </c>
      <c r="Q176">
        <f t="shared" si="37"/>
        <v>0.3996411084239902</v>
      </c>
      <c r="R176">
        <f t="shared" si="38"/>
        <v>0.39964110842399031</v>
      </c>
    </row>
    <row r="177" spans="6:18">
      <c r="F177">
        <f t="shared" si="43"/>
        <v>17.499999999999979</v>
      </c>
      <c r="G177">
        <f t="shared" si="31"/>
        <v>319.43983655498738</v>
      </c>
      <c r="H177">
        <f t="shared" si="39"/>
        <v>4.2118440875045087</v>
      </c>
      <c r="I177" s="4">
        <f t="shared" si="32"/>
        <v>1.5999999999999999E-6</v>
      </c>
      <c r="J177" s="5">
        <f t="shared" si="40"/>
        <v>1.3969999999999975E-7</v>
      </c>
      <c r="K177" s="5">
        <f t="shared" si="41"/>
        <v>3.1739091833953709E-4</v>
      </c>
      <c r="L177" s="5">
        <f t="shared" si="35"/>
        <v>1.3392822008027364E-10</v>
      </c>
      <c r="M177" s="6">
        <f t="shared" si="33"/>
        <v>1.7277888224198932E-6</v>
      </c>
      <c r="N177">
        <f t="shared" si="34"/>
        <v>5.8E-4</v>
      </c>
      <c r="O177">
        <f t="shared" si="42"/>
        <v>0.42118440875045088</v>
      </c>
      <c r="P177">
        <f t="shared" si="36"/>
        <v>2.6985722356199817</v>
      </c>
      <c r="Q177">
        <f t="shared" si="37"/>
        <v>0.39921068629983691</v>
      </c>
      <c r="R177">
        <f t="shared" si="38"/>
        <v>0.39921068629983703</v>
      </c>
    </row>
    <row r="178" spans="6:18">
      <c r="F178">
        <f t="shared" si="43"/>
        <v>17.59999999999998</v>
      </c>
      <c r="G178">
        <f t="shared" si="31"/>
        <v>319.43983655498738</v>
      </c>
      <c r="H178">
        <f t="shared" si="39"/>
        <v>4.2118440875045087</v>
      </c>
      <c r="I178" s="4">
        <f t="shared" si="32"/>
        <v>1.5999999999999999E-6</v>
      </c>
      <c r="J178" s="5">
        <f t="shared" si="40"/>
        <v>1.3969999999999975E-7</v>
      </c>
      <c r="K178" s="5">
        <f t="shared" si="41"/>
        <v>3.1755091833953711E-4</v>
      </c>
      <c r="L178" s="5">
        <f t="shared" si="35"/>
        <v>1.3413086594808863E-10</v>
      </c>
      <c r="M178" s="6">
        <f t="shared" si="33"/>
        <v>1.7295312534428829E-6</v>
      </c>
      <c r="N178">
        <f t="shared" si="34"/>
        <v>5.8E-4</v>
      </c>
      <c r="O178">
        <f t="shared" si="42"/>
        <v>0.42118440875045088</v>
      </c>
      <c r="P178">
        <f t="shared" si="36"/>
        <v>2.7002005294187144</v>
      </c>
      <c r="Q178">
        <f t="shared" si="37"/>
        <v>0.39878113209641969</v>
      </c>
      <c r="R178">
        <f t="shared" si="38"/>
        <v>0.3987811320964198</v>
      </c>
    </row>
    <row r="179" spans="6:18">
      <c r="F179">
        <f t="shared" si="43"/>
        <v>17.699999999999982</v>
      </c>
      <c r="G179">
        <f t="shared" si="31"/>
        <v>319.43983655498738</v>
      </c>
      <c r="H179">
        <f t="shared" si="39"/>
        <v>4.2118440875045087</v>
      </c>
      <c r="I179" s="4">
        <f t="shared" si="32"/>
        <v>1.5999999999999999E-6</v>
      </c>
      <c r="J179" s="5">
        <f t="shared" si="40"/>
        <v>1.3969999999999975E-7</v>
      </c>
      <c r="K179" s="5">
        <f t="shared" si="41"/>
        <v>3.1771091833953714E-4</v>
      </c>
      <c r="L179" s="5">
        <f t="shared" si="35"/>
        <v>1.343337161275851E-10</v>
      </c>
      <c r="M179" s="6">
        <f t="shared" si="33"/>
        <v>1.7312745626217843E-6</v>
      </c>
      <c r="N179">
        <f t="shared" si="34"/>
        <v>5.8E-4</v>
      </c>
      <c r="O179">
        <f t="shared" si="42"/>
        <v>0.42118440875045088</v>
      </c>
      <c r="P179">
        <f t="shared" si="36"/>
        <v>2.7018255415137236</v>
      </c>
      <c r="Q179">
        <f t="shared" si="37"/>
        <v>0.39835244362720224</v>
      </c>
      <c r="R179">
        <f t="shared" si="38"/>
        <v>0.39835244362720235</v>
      </c>
    </row>
    <row r="180" spans="6:18">
      <c r="F180">
        <f t="shared" si="43"/>
        <v>17.799999999999983</v>
      </c>
      <c r="G180">
        <f t="shared" si="31"/>
        <v>319.43983655498738</v>
      </c>
      <c r="H180">
        <f t="shared" si="39"/>
        <v>4.2118440875045087</v>
      </c>
      <c r="I180" s="4">
        <f t="shared" si="32"/>
        <v>1.5999999999999999E-6</v>
      </c>
      <c r="J180" s="5">
        <f t="shared" si="40"/>
        <v>1.3969999999999975E-7</v>
      </c>
      <c r="K180" s="5">
        <f t="shared" si="41"/>
        <v>3.1787091833953716E-4</v>
      </c>
      <c r="L180" s="5">
        <f t="shared" si="35"/>
        <v>1.3453677072170673E-10</v>
      </c>
      <c r="M180" s="6">
        <f t="shared" si="33"/>
        <v>1.733018749956597E-6</v>
      </c>
      <c r="N180">
        <f t="shared" si="34"/>
        <v>5.8E-4</v>
      </c>
      <c r="O180">
        <f t="shared" si="42"/>
        <v>0.42118440875045088</v>
      </c>
      <c r="P180">
        <f t="shared" si="36"/>
        <v>2.7034472801683798</v>
      </c>
      <c r="Q180">
        <f t="shared" si="37"/>
        <v>0.39792461871225521</v>
      </c>
      <c r="R180">
        <f t="shared" si="38"/>
        <v>0.39792461871225537</v>
      </c>
    </row>
    <row r="181" spans="6:18">
      <c r="F181">
        <f t="shared" si="43"/>
        <v>17.899999999999984</v>
      </c>
      <c r="G181">
        <f t="shared" si="31"/>
        <v>319.43983655498738</v>
      </c>
      <c r="H181">
        <f t="shared" si="39"/>
        <v>4.2118440875045087</v>
      </c>
      <c r="I181" s="4">
        <f t="shared" si="32"/>
        <v>1.5999999999999999E-6</v>
      </c>
      <c r="J181" s="5">
        <f t="shared" si="40"/>
        <v>1.3969999999999975E-7</v>
      </c>
      <c r="K181" s="5">
        <f t="shared" si="41"/>
        <v>3.1803091833953719E-4</v>
      </c>
      <c r="L181" s="5">
        <f t="shared" si="35"/>
        <v>1.3474002983339729E-10</v>
      </c>
      <c r="M181" s="6">
        <f t="shared" si="33"/>
        <v>1.7347638154473215E-6</v>
      </c>
      <c r="N181">
        <f t="shared" si="34"/>
        <v>5.8E-4</v>
      </c>
      <c r="O181">
        <f t="shared" si="42"/>
        <v>0.42118440875045088</v>
      </c>
      <c r="P181">
        <f t="shared" si="36"/>
        <v>2.7050657536210965</v>
      </c>
      <c r="Q181">
        <f t="shared" si="37"/>
        <v>0.39749765517823288</v>
      </c>
      <c r="R181">
        <f t="shared" si="38"/>
        <v>0.39749765517823304</v>
      </c>
    </row>
    <row r="182" spans="6:18">
      <c r="F182">
        <f t="shared" si="43"/>
        <v>17.999999999999986</v>
      </c>
      <c r="G182">
        <f t="shared" si="31"/>
        <v>319.43983655498738</v>
      </c>
      <c r="H182">
        <f t="shared" si="39"/>
        <v>4.2118440875045087</v>
      </c>
      <c r="I182" s="4">
        <f t="shared" si="32"/>
        <v>1.5999999999999999E-6</v>
      </c>
      <c r="J182" s="5">
        <f t="shared" si="40"/>
        <v>1.3969999999999975E-7</v>
      </c>
      <c r="K182" s="5">
        <f t="shared" si="41"/>
        <v>3.1819091833953721E-4</v>
      </c>
      <c r="L182" s="5">
        <f t="shared" si="35"/>
        <v>1.3494349356560046E-10</v>
      </c>
      <c r="M182" s="6">
        <f t="shared" si="33"/>
        <v>1.7365097590939579E-6</v>
      </c>
      <c r="N182">
        <f t="shared" si="34"/>
        <v>5.8E-4</v>
      </c>
      <c r="O182">
        <f t="shared" si="42"/>
        <v>0.42118440875045088</v>
      </c>
      <c r="P182">
        <f t="shared" si="36"/>
        <v>2.70668097008542</v>
      </c>
      <c r="Q182">
        <f t="shared" si="37"/>
        <v>0.39707155085834989</v>
      </c>
      <c r="R182">
        <f t="shared" si="38"/>
        <v>0.39707155085835005</v>
      </c>
    </row>
    <row r="183" spans="6:18">
      <c r="F183">
        <f t="shared" si="43"/>
        <v>18.099999999999987</v>
      </c>
      <c r="G183">
        <f t="shared" si="31"/>
        <v>319.43983655498738</v>
      </c>
      <c r="H183">
        <f t="shared" si="39"/>
        <v>4.2118440875045087</v>
      </c>
      <c r="I183" s="4">
        <f t="shared" si="32"/>
        <v>1.5999999999999999E-6</v>
      </c>
      <c r="J183" s="5">
        <f t="shared" si="40"/>
        <v>1.3969999999999975E-7</v>
      </c>
      <c r="K183" s="5">
        <f t="shared" si="41"/>
        <v>3.1835091833953724E-4</v>
      </c>
      <c r="L183" s="5">
        <f t="shared" si="35"/>
        <v>1.3514716202125986E-10</v>
      </c>
      <c r="M183" s="6">
        <f t="shared" si="33"/>
        <v>1.7382565808965049E-6</v>
      </c>
      <c r="N183">
        <f t="shared" si="34"/>
        <v>5.8E-4</v>
      </c>
      <c r="O183">
        <f t="shared" si="42"/>
        <v>0.42118440875045088</v>
      </c>
      <c r="P183">
        <f t="shared" si="36"/>
        <v>2.7082929377501155</v>
      </c>
      <c r="Q183">
        <f t="shared" si="37"/>
        <v>0.39664630359235814</v>
      </c>
      <c r="R183">
        <f t="shared" si="38"/>
        <v>0.39664630359235831</v>
      </c>
    </row>
    <row r="184" spans="6:18">
      <c r="F184">
        <f t="shared" si="43"/>
        <v>18.199999999999989</v>
      </c>
      <c r="G184">
        <f t="shared" si="31"/>
        <v>319.43983655498738</v>
      </c>
      <c r="H184">
        <f t="shared" si="39"/>
        <v>4.2118440875045087</v>
      </c>
      <c r="I184" s="4">
        <f t="shared" si="32"/>
        <v>1.5999999999999999E-6</v>
      </c>
      <c r="J184" s="5">
        <f t="shared" si="40"/>
        <v>1.3969999999999975E-7</v>
      </c>
      <c r="K184" s="5">
        <f t="shared" si="41"/>
        <v>3.1851091833953727E-4</v>
      </c>
      <c r="L184" s="5">
        <f t="shared" si="35"/>
        <v>1.3535103530331934E-10</v>
      </c>
      <c r="M184" s="6">
        <f t="shared" si="33"/>
        <v>1.7400042808549641E-6</v>
      </c>
      <c r="N184">
        <f t="shared" si="34"/>
        <v>5.8E-4</v>
      </c>
      <c r="O184">
        <f t="shared" si="42"/>
        <v>0.42118440875045088</v>
      </c>
      <c r="P184">
        <f t="shared" si="36"/>
        <v>2.7099016647792542</v>
      </c>
      <c r="Q184">
        <f t="shared" si="37"/>
        <v>0.39622191122652389</v>
      </c>
      <c r="R184">
        <f t="shared" si="38"/>
        <v>0.39622191122652406</v>
      </c>
    </row>
    <row r="185" spans="6:18">
      <c r="F185">
        <f t="shared" si="43"/>
        <v>18.29999999999999</v>
      </c>
      <c r="G185">
        <f t="shared" si="31"/>
        <v>319.43983655498738</v>
      </c>
      <c r="H185">
        <f t="shared" si="39"/>
        <v>4.2118440875045087</v>
      </c>
      <c r="I185" s="4">
        <f t="shared" si="32"/>
        <v>1.5999999999999999E-6</v>
      </c>
      <c r="J185" s="5">
        <f t="shared" si="40"/>
        <v>1.3969999999999975E-7</v>
      </c>
      <c r="K185" s="5">
        <f t="shared" si="41"/>
        <v>3.1867091833953729E-4</v>
      </c>
      <c r="L185" s="5">
        <f t="shared" si="35"/>
        <v>1.3555511351472253E-10</v>
      </c>
      <c r="M185" s="6">
        <f t="shared" si="33"/>
        <v>1.7417528589693349E-6</v>
      </c>
      <c r="N185">
        <f t="shared" si="34"/>
        <v>5.8E-4</v>
      </c>
      <c r="O185">
        <f t="shared" si="42"/>
        <v>0.42118440875045088</v>
      </c>
      <c r="P185">
        <f t="shared" si="36"/>
        <v>2.7115071593123012</v>
      </c>
      <c r="Q185">
        <f t="shared" si="37"/>
        <v>0.39579837161360482</v>
      </c>
      <c r="R185">
        <f t="shared" si="38"/>
        <v>0.39579837161360504</v>
      </c>
    </row>
    <row r="186" spans="6:18">
      <c r="F186">
        <f t="shared" si="43"/>
        <v>18.399999999999991</v>
      </c>
      <c r="G186">
        <f t="shared" si="31"/>
        <v>319.43983655498738</v>
      </c>
      <c r="H186">
        <f t="shared" si="39"/>
        <v>4.2118440875045087</v>
      </c>
      <c r="I186" s="4">
        <f t="shared" si="32"/>
        <v>1.5999999999999999E-6</v>
      </c>
      <c r="J186" s="5">
        <f t="shared" si="40"/>
        <v>1.3969999999999975E-7</v>
      </c>
      <c r="K186" s="5">
        <f t="shared" si="41"/>
        <v>3.1883091833953732E-4</v>
      </c>
      <c r="L186" s="5">
        <f t="shared" si="35"/>
        <v>1.3575939675841315E-10</v>
      </c>
      <c r="M186" s="6">
        <f t="shared" si="33"/>
        <v>1.7435023152396171E-6</v>
      </c>
      <c r="N186">
        <f t="shared" si="34"/>
        <v>5.8E-4</v>
      </c>
      <c r="O186">
        <f t="shared" si="42"/>
        <v>0.42118440875045088</v>
      </c>
      <c r="P186">
        <f t="shared" si="36"/>
        <v>2.7131094294642022</v>
      </c>
      <c r="Q186">
        <f t="shared" si="37"/>
        <v>0.39537568261282724</v>
      </c>
      <c r="R186">
        <f t="shared" si="38"/>
        <v>0.39537568261282746</v>
      </c>
    </row>
    <row r="187" spans="6:18">
      <c r="F187">
        <f t="shared" si="43"/>
        <v>18.499999999999993</v>
      </c>
      <c r="G187">
        <f t="shared" si="31"/>
        <v>319.43983655498738</v>
      </c>
      <c r="H187">
        <f t="shared" si="39"/>
        <v>4.2118440875045087</v>
      </c>
      <c r="I187" s="4">
        <f t="shared" si="32"/>
        <v>1.5999999999999999E-6</v>
      </c>
      <c r="J187" s="5">
        <f t="shared" si="40"/>
        <v>1.3969999999999975E-7</v>
      </c>
      <c r="K187" s="5">
        <f t="shared" si="41"/>
        <v>3.1899091833953734E-4</v>
      </c>
      <c r="L187" s="5">
        <f t="shared" si="35"/>
        <v>1.3596388513733489E-10</v>
      </c>
      <c r="M187" s="6">
        <f t="shared" si="33"/>
        <v>1.7452526496658106E-6</v>
      </c>
      <c r="N187">
        <f t="shared" si="34"/>
        <v>5.8E-4</v>
      </c>
      <c r="O187">
        <f t="shared" si="42"/>
        <v>0.42118440875045088</v>
      </c>
      <c r="P187">
        <f t="shared" si="36"/>
        <v>2.7147084833254658</v>
      </c>
      <c r="Q187">
        <f t="shared" si="37"/>
        <v>0.39495384208986323</v>
      </c>
      <c r="R187">
        <f t="shared" si="38"/>
        <v>0.39495384208986345</v>
      </c>
    </row>
    <row r="188" spans="6:18">
      <c r="F188">
        <f t="shared" si="43"/>
        <v>18.599999999999994</v>
      </c>
      <c r="G188">
        <f t="shared" si="31"/>
        <v>319.43983655498738</v>
      </c>
      <c r="H188">
        <f t="shared" si="39"/>
        <v>4.2118440875045087</v>
      </c>
      <c r="I188" s="4">
        <f t="shared" si="32"/>
        <v>1.5999999999999999E-6</v>
      </c>
      <c r="J188" s="5">
        <f t="shared" si="40"/>
        <v>1.3969999999999975E-7</v>
      </c>
      <c r="K188" s="5">
        <f t="shared" si="41"/>
        <v>3.1915091833953737E-4</v>
      </c>
      <c r="L188" s="5">
        <f t="shared" si="35"/>
        <v>1.361685787544315E-10</v>
      </c>
      <c r="M188" s="6">
        <f t="shared" si="33"/>
        <v>1.7470038622479159E-6</v>
      </c>
      <c r="N188">
        <f t="shared" si="34"/>
        <v>5.8E-4</v>
      </c>
      <c r="O188">
        <f t="shared" si="42"/>
        <v>0.42118440875045088</v>
      </c>
      <c r="P188">
        <f t="shared" si="36"/>
        <v>2.7163043289622562</v>
      </c>
      <c r="Q188">
        <f t="shared" si="37"/>
        <v>0.3945328479168082</v>
      </c>
      <c r="R188">
        <f t="shared" si="38"/>
        <v>0.39453284791680843</v>
      </c>
    </row>
    <row r="189" spans="6:18">
      <c r="F189">
        <f t="shared" si="43"/>
        <v>18.699999999999996</v>
      </c>
      <c r="G189">
        <f t="shared" si="31"/>
        <v>319.43983655498738</v>
      </c>
      <c r="H189">
        <f t="shared" si="39"/>
        <v>4.2118440875045087</v>
      </c>
      <c r="I189" s="4">
        <f t="shared" si="32"/>
        <v>1.5999999999999999E-6</v>
      </c>
      <c r="J189" s="5">
        <f t="shared" si="40"/>
        <v>1.3969999999999975E-7</v>
      </c>
      <c r="K189" s="5">
        <f t="shared" si="41"/>
        <v>3.1931091833953739E-4</v>
      </c>
      <c r="L189" s="5">
        <f t="shared" si="35"/>
        <v>1.3637347771264665E-10</v>
      </c>
      <c r="M189" s="6">
        <f t="shared" si="33"/>
        <v>1.7487559529859326E-6</v>
      </c>
      <c r="N189">
        <f t="shared" si="34"/>
        <v>5.8E-4</v>
      </c>
      <c r="O189">
        <f t="shared" si="42"/>
        <v>0.42118440875045088</v>
      </c>
      <c r="P189">
        <f t="shared" si="36"/>
        <v>2.7178969744164716</v>
      </c>
      <c r="Q189">
        <f t="shared" si="37"/>
        <v>0.3941126979721582</v>
      </c>
      <c r="R189">
        <f t="shared" si="38"/>
        <v>0.39411269797215842</v>
      </c>
    </row>
    <row r="190" spans="6:18">
      <c r="F190">
        <f t="shared" si="43"/>
        <v>18.799999999999997</v>
      </c>
      <c r="G190">
        <f t="shared" si="31"/>
        <v>319.43983655498738</v>
      </c>
      <c r="H190">
        <f t="shared" si="39"/>
        <v>4.2118440875045087</v>
      </c>
      <c r="I190" s="4">
        <f t="shared" si="32"/>
        <v>1.5999999999999999E-6</v>
      </c>
      <c r="J190" s="5">
        <f t="shared" si="40"/>
        <v>1.3969999999999975E-7</v>
      </c>
      <c r="K190" s="5">
        <f t="shared" si="41"/>
        <v>3.1947091833953742E-4</v>
      </c>
      <c r="L190" s="5">
        <f t="shared" si="35"/>
        <v>1.3657858211492408E-10</v>
      </c>
      <c r="M190" s="6">
        <f t="shared" si="33"/>
        <v>1.7505089218798611E-6</v>
      </c>
      <c r="N190">
        <f t="shared" si="34"/>
        <v>5.8E-4</v>
      </c>
      <c r="O190">
        <f t="shared" si="42"/>
        <v>0.42118440875045088</v>
      </c>
      <c r="P190">
        <f t="shared" si="36"/>
        <v>2.7194864277058346</v>
      </c>
      <c r="Q190">
        <f t="shared" si="37"/>
        <v>0.39369339014078752</v>
      </c>
      <c r="R190">
        <f t="shared" si="38"/>
        <v>0.39369339014078775</v>
      </c>
    </row>
    <row r="191" spans="6:18">
      <c r="F191">
        <f t="shared" si="43"/>
        <v>18.899999999999999</v>
      </c>
      <c r="G191">
        <f t="shared" si="31"/>
        <v>319.43983655498738</v>
      </c>
      <c r="H191">
        <f t="shared" si="39"/>
        <v>4.2118440875045087</v>
      </c>
      <c r="I191" s="4">
        <f t="shared" si="32"/>
        <v>1.5999999999999999E-6</v>
      </c>
      <c r="J191" s="5">
        <f t="shared" si="40"/>
        <v>1.3969999999999975E-7</v>
      </c>
      <c r="K191" s="5">
        <f t="shared" si="41"/>
        <v>3.1963091833953745E-4</v>
      </c>
      <c r="L191" s="5">
        <f t="shared" si="35"/>
        <v>1.3678389206420743E-10</v>
      </c>
      <c r="M191" s="6">
        <f t="shared" si="33"/>
        <v>1.7522627689297004E-6</v>
      </c>
      <c r="N191">
        <f t="shared" si="34"/>
        <v>5.8E-4</v>
      </c>
      <c r="O191">
        <f t="shared" si="42"/>
        <v>0.42118440875045088</v>
      </c>
      <c r="P191">
        <f t="shared" si="36"/>
        <v>2.7210726968239722</v>
      </c>
      <c r="Q191">
        <f t="shared" si="37"/>
        <v>0.39327492231392647</v>
      </c>
      <c r="R191">
        <f t="shared" si="38"/>
        <v>0.39327492231392663</v>
      </c>
    </row>
    <row r="192" spans="6:18">
      <c r="F192">
        <f t="shared" si="43"/>
        <v>19</v>
      </c>
      <c r="G192">
        <f t="shared" si="31"/>
        <v>319.43983655498738</v>
      </c>
      <c r="H192">
        <f t="shared" si="39"/>
        <v>4.2118440875045087</v>
      </c>
      <c r="I192" s="4">
        <f t="shared" si="32"/>
        <v>1.5999999999999999E-6</v>
      </c>
      <c r="J192" s="5">
        <f t="shared" si="40"/>
        <v>1.3969999999999975E-7</v>
      </c>
      <c r="K192" s="5">
        <f t="shared" si="41"/>
        <v>3.1979091833953747E-4</v>
      </c>
      <c r="L192" s="5">
        <f t="shared" si="35"/>
        <v>1.369894076634405E-10</v>
      </c>
      <c r="M192" s="6">
        <f t="shared" si="33"/>
        <v>1.7540174941354518E-6</v>
      </c>
      <c r="N192">
        <f t="shared" si="34"/>
        <v>5.8E-4</v>
      </c>
      <c r="O192">
        <f t="shared" si="42"/>
        <v>0.42118440875045088</v>
      </c>
      <c r="P192">
        <f t="shared" si="36"/>
        <v>2.7226557897405064</v>
      </c>
      <c r="Q192">
        <f t="shared" si="37"/>
        <v>0.39285729238913875</v>
      </c>
      <c r="R192">
        <f t="shared" si="38"/>
        <v>0.39285729238913891</v>
      </c>
    </row>
    <row r="193" spans="6:18">
      <c r="F193">
        <f t="shared" si="43"/>
        <v>19.100000000000001</v>
      </c>
      <c r="G193">
        <f t="shared" si="31"/>
        <v>319.43983655498738</v>
      </c>
      <c r="H193">
        <f t="shared" si="39"/>
        <v>4.2118440875045087</v>
      </c>
      <c r="I193" s="4">
        <f t="shared" si="32"/>
        <v>1.5999999999999999E-6</v>
      </c>
      <c r="J193" s="5">
        <f t="shared" si="40"/>
        <v>1.3969999999999975E-7</v>
      </c>
      <c r="K193" s="5">
        <f t="shared" si="41"/>
        <v>3.199509183395375E-4</v>
      </c>
      <c r="L193" s="5">
        <f t="shared" si="35"/>
        <v>1.3719512901556697E-10</v>
      </c>
      <c r="M193" s="6">
        <f t="shared" si="33"/>
        <v>1.7557730974971147E-6</v>
      </c>
      <c r="N193">
        <f t="shared" si="34"/>
        <v>5.8E-4</v>
      </c>
      <c r="O193">
        <f t="shared" si="42"/>
        <v>0.42118440875045088</v>
      </c>
      <c r="P193">
        <f t="shared" si="36"/>
        <v>2.7242357144011313</v>
      </c>
      <c r="Q193">
        <f t="shared" si="37"/>
        <v>0.3924404982702997</v>
      </c>
      <c r="R193">
        <f t="shared" si="38"/>
        <v>0.39244049827029981</v>
      </c>
    </row>
    <row r="194" spans="6:18">
      <c r="F194">
        <f t="shared" si="43"/>
        <v>19.200000000000003</v>
      </c>
      <c r="G194">
        <f t="shared" ref="G194:G257" si="44">Tc+R_*F194</f>
        <v>319.43983655498738</v>
      </c>
      <c r="H194">
        <f t="shared" si="39"/>
        <v>4.2118440875045087</v>
      </c>
      <c r="I194" s="4">
        <f t="shared" ref="I194:I257" si="45">we</f>
        <v>1.5999999999999999E-6</v>
      </c>
      <c r="J194" s="5">
        <f t="shared" si="40"/>
        <v>1.3969999999999975E-7</v>
      </c>
      <c r="K194" s="5">
        <f t="shared" si="41"/>
        <v>3.2011091833953752E-4</v>
      </c>
      <c r="L194" s="5">
        <f t="shared" si="35"/>
        <v>1.3740105622353049E-10</v>
      </c>
      <c r="M194" s="6">
        <f t="shared" ref="M194:M257" si="46">f2_*f3_/f1_/K194*L194</f>
        <v>1.7575295790146888E-6</v>
      </c>
      <c r="N194">
        <f t="shared" ref="N194:N257" si="47">del_dl</f>
        <v>5.8E-4</v>
      </c>
      <c r="O194">
        <f t="shared" si="42"/>
        <v>0.42118440875045088</v>
      </c>
      <c r="P194">
        <f t="shared" si="36"/>
        <v>2.7258124787277027</v>
      </c>
      <c r="Q194">
        <f t="shared" si="37"/>
        <v>0.3920245378675738</v>
      </c>
      <c r="R194">
        <f t="shared" si="38"/>
        <v>0.39202453786757391</v>
      </c>
    </row>
    <row r="195" spans="6:18">
      <c r="F195">
        <f t="shared" si="43"/>
        <v>19.300000000000004</v>
      </c>
      <c r="G195">
        <f t="shared" si="44"/>
        <v>319.43983655498738</v>
      </c>
      <c r="H195">
        <f t="shared" si="39"/>
        <v>4.2118440875045087</v>
      </c>
      <c r="I195" s="4">
        <f t="shared" si="45"/>
        <v>1.5999999999999999E-6</v>
      </c>
      <c r="J195" s="5">
        <f t="shared" si="40"/>
        <v>1.3969999999999975E-7</v>
      </c>
      <c r="K195" s="5">
        <f t="shared" si="41"/>
        <v>3.2027091833953755E-4</v>
      </c>
      <c r="L195" s="5">
        <f t="shared" ref="L195:L258" si="48">K195^3*4/3*PI()</f>
        <v>1.3760718939027485E-10</v>
      </c>
      <c r="M195" s="6">
        <f t="shared" si="46"/>
        <v>1.7592869386881748E-6</v>
      </c>
      <c r="N195">
        <f t="shared" si="47"/>
        <v>5.8E-4</v>
      </c>
      <c r="O195">
        <f t="shared" si="42"/>
        <v>0.42118440875045088</v>
      </c>
      <c r="P195">
        <f t="shared" ref="P195:P258" si="49">R195*O195+(1-R195)*H195</f>
        <v>2.7273860906183178</v>
      </c>
      <c r="Q195">
        <f t="shared" ref="Q195:Q258" si="50">Q194+pl/ps*Dl/N194*((Tc-Tf)/ml-Co)/H194/(1-kpart)*M194*dt/L194-Q194*3/K194*we*dt</f>
        <v>0.39160940909739306</v>
      </c>
      <c r="R195">
        <f t="shared" ref="R195:R258" si="51">esidtGeral(R194,K194,MAX(I194,J194),pl,ps,kpart,H194,(H195-H194)/dt,M194,L194,Dl,N194,Co,dt)</f>
        <v>0.39160940909739317</v>
      </c>
    </row>
    <row r="196" spans="6:18">
      <c r="F196">
        <f t="shared" si="43"/>
        <v>19.400000000000006</v>
      </c>
      <c r="G196">
        <f t="shared" si="44"/>
        <v>319.43983655498738</v>
      </c>
      <c r="H196">
        <f t="shared" si="39"/>
        <v>4.2118440875045087</v>
      </c>
      <c r="I196" s="4">
        <f t="shared" si="45"/>
        <v>1.5999999999999999E-6</v>
      </c>
      <c r="J196" s="5">
        <f t="shared" si="40"/>
        <v>1.3969999999999975E-7</v>
      </c>
      <c r="K196" s="5">
        <f t="shared" si="41"/>
        <v>3.2043091833953757E-4</v>
      </c>
      <c r="L196" s="5">
        <f t="shared" si="48"/>
        <v>1.3781352861874372E-10</v>
      </c>
      <c r="M196" s="6">
        <f t="shared" si="46"/>
        <v>1.7610451765175722E-6</v>
      </c>
      <c r="N196">
        <f t="shared" si="47"/>
        <v>5.8E-4</v>
      </c>
      <c r="O196">
        <f t="shared" si="42"/>
        <v>0.42118440875045088</v>
      </c>
      <c r="P196">
        <f t="shared" si="49"/>
        <v>2.7289565579473996</v>
      </c>
      <c r="Q196">
        <f t="shared" si="50"/>
        <v>0.39119510988243483</v>
      </c>
      <c r="R196">
        <f t="shared" si="51"/>
        <v>0.39119510988243489</v>
      </c>
    </row>
    <row r="197" spans="6:18">
      <c r="F197">
        <f t="shared" si="43"/>
        <v>19.500000000000007</v>
      </c>
      <c r="G197">
        <f t="shared" si="44"/>
        <v>319.43983655498738</v>
      </c>
      <c r="H197">
        <f t="shared" si="39"/>
        <v>4.2118440875045087</v>
      </c>
      <c r="I197" s="4">
        <f t="shared" si="45"/>
        <v>1.5999999999999999E-6</v>
      </c>
      <c r="J197" s="5">
        <f t="shared" si="40"/>
        <v>1.3969999999999975E-7</v>
      </c>
      <c r="K197" s="5">
        <f t="shared" si="41"/>
        <v>3.205909183395376E-4</v>
      </c>
      <c r="L197" s="5">
        <f t="shared" si="48"/>
        <v>1.3802007401188078E-10</v>
      </c>
      <c r="M197" s="6">
        <f t="shared" si="46"/>
        <v>1.7628042925028809E-6</v>
      </c>
      <c r="N197">
        <f t="shared" si="47"/>
        <v>5.8E-4</v>
      </c>
      <c r="O197">
        <f t="shared" si="42"/>
        <v>0.42118440875045088</v>
      </c>
      <c r="P197">
        <f t="shared" si="49"/>
        <v>2.7305238885657799</v>
      </c>
      <c r="Q197">
        <f t="shared" si="50"/>
        <v>0.39078163815159994</v>
      </c>
      <c r="R197">
        <f t="shared" si="51"/>
        <v>0.3907816381516</v>
      </c>
    </row>
    <row r="198" spans="6:18">
      <c r="F198">
        <f t="shared" si="43"/>
        <v>19.600000000000009</v>
      </c>
      <c r="G198">
        <f t="shared" si="44"/>
        <v>319.43983655498738</v>
      </c>
      <c r="H198">
        <f t="shared" si="39"/>
        <v>4.2118440875045087</v>
      </c>
      <c r="I198" s="4">
        <f t="shared" si="45"/>
        <v>1.5999999999999999E-6</v>
      </c>
      <c r="J198" s="5">
        <f t="shared" si="40"/>
        <v>1.3969999999999975E-7</v>
      </c>
      <c r="K198" s="5">
        <f t="shared" si="41"/>
        <v>3.2075091833953762E-4</v>
      </c>
      <c r="L198" s="5">
        <f t="shared" si="48"/>
        <v>1.3822682567262979E-10</v>
      </c>
      <c r="M198" s="6">
        <f t="shared" si="46"/>
        <v>1.7645642866441015E-6</v>
      </c>
      <c r="N198">
        <f t="shared" si="47"/>
        <v>5.8E-4</v>
      </c>
      <c r="O198">
        <f t="shared" si="42"/>
        <v>0.42118440875045088</v>
      </c>
      <c r="P198">
        <f t="shared" si="49"/>
        <v>2.732088090300782</v>
      </c>
      <c r="Q198">
        <f t="shared" si="50"/>
        <v>0.39036899183999124</v>
      </c>
      <c r="R198">
        <f t="shared" si="51"/>
        <v>0.3903689918399913</v>
      </c>
    </row>
    <row r="199" spans="6:18">
      <c r="F199">
        <f t="shared" si="43"/>
        <v>19.70000000000001</v>
      </c>
      <c r="G199">
        <f t="shared" si="44"/>
        <v>319.43983655498738</v>
      </c>
      <c r="H199">
        <f t="shared" si="39"/>
        <v>4.2118440875045087</v>
      </c>
      <c r="I199" s="4">
        <f t="shared" si="45"/>
        <v>1.5999999999999999E-6</v>
      </c>
      <c r="J199" s="5">
        <f t="shared" si="40"/>
        <v>1.3969999999999975E-7</v>
      </c>
      <c r="K199" s="5">
        <f t="shared" si="41"/>
        <v>3.2091091833953765E-4</v>
      </c>
      <c r="L199" s="5">
        <f t="shared" si="48"/>
        <v>1.3843378370393445E-10</v>
      </c>
      <c r="M199" s="6">
        <f t="shared" si="46"/>
        <v>1.7663251589412337E-6</v>
      </c>
      <c r="N199">
        <f t="shared" si="47"/>
        <v>5.8E-4</v>
      </c>
      <c r="O199">
        <f t="shared" si="42"/>
        <v>0.42118440875045088</v>
      </c>
      <c r="P199">
        <f t="shared" si="49"/>
        <v>2.7336491709563004</v>
      </c>
      <c r="Q199">
        <f t="shared" si="50"/>
        <v>0.3899571688888917</v>
      </c>
      <c r="R199">
        <f t="shared" si="51"/>
        <v>0.38995716888889176</v>
      </c>
    </row>
    <row r="200" spans="6:18">
      <c r="F200">
        <f t="shared" si="43"/>
        <v>19.800000000000011</v>
      </c>
      <c r="G200">
        <f t="shared" si="44"/>
        <v>319.43983655498738</v>
      </c>
      <c r="H200">
        <f t="shared" si="39"/>
        <v>4.2118440875045087</v>
      </c>
      <c r="I200" s="4">
        <f t="shared" si="45"/>
        <v>1.5999999999999999E-6</v>
      </c>
      <c r="J200" s="5">
        <f t="shared" si="40"/>
        <v>1.3969999999999975E-7</v>
      </c>
      <c r="K200" s="5">
        <f t="shared" si="41"/>
        <v>3.2107091833953768E-4</v>
      </c>
      <c r="L200" s="5">
        <f t="shared" si="48"/>
        <v>1.3864094820873846E-10</v>
      </c>
      <c r="M200" s="6">
        <f t="shared" si="46"/>
        <v>1.7680869093942774E-6</v>
      </c>
      <c r="N200">
        <f t="shared" si="47"/>
        <v>5.8E-4</v>
      </c>
      <c r="O200">
        <f t="shared" si="42"/>
        <v>0.42118440875045088</v>
      </c>
      <c r="P200">
        <f t="shared" si="49"/>
        <v>2.7352071383128864</v>
      </c>
      <c r="Q200">
        <f t="shared" si="50"/>
        <v>0.38954616724574287</v>
      </c>
      <c r="R200">
        <f t="shared" si="51"/>
        <v>0.38954616724574292</v>
      </c>
    </row>
    <row r="201" spans="6:18">
      <c r="F201">
        <f t="shared" si="43"/>
        <v>19.900000000000013</v>
      </c>
      <c r="G201">
        <f t="shared" si="44"/>
        <v>319.43983655498738</v>
      </c>
      <c r="H201">
        <f t="shared" si="39"/>
        <v>4.2118440875045087</v>
      </c>
      <c r="I201" s="4">
        <f t="shared" si="45"/>
        <v>1.5999999999999999E-6</v>
      </c>
      <c r="J201" s="5">
        <f t="shared" si="40"/>
        <v>1.3969999999999975E-7</v>
      </c>
      <c r="K201" s="5">
        <f t="shared" si="41"/>
        <v>3.212309183395377E-4</v>
      </c>
      <c r="L201" s="5">
        <f t="shared" si="48"/>
        <v>1.3884831928998547E-10</v>
      </c>
      <c r="M201" s="6">
        <f t="shared" si="46"/>
        <v>1.7698495380032322E-6</v>
      </c>
      <c r="N201">
        <f t="shared" si="47"/>
        <v>5.8E-4</v>
      </c>
      <c r="O201">
        <f t="shared" si="42"/>
        <v>0.42118440875045088</v>
      </c>
      <c r="P201">
        <f t="shared" si="49"/>
        <v>2.7367620001278259</v>
      </c>
      <c r="Q201">
        <f t="shared" si="50"/>
        <v>0.38913598486412349</v>
      </c>
      <c r="R201">
        <f t="shared" si="51"/>
        <v>0.38913598486412354</v>
      </c>
    </row>
    <row r="202" spans="6:18">
      <c r="F202">
        <f t="shared" si="43"/>
        <v>20.000000000000014</v>
      </c>
      <c r="G202">
        <f t="shared" si="44"/>
        <v>319.43983655498738</v>
      </c>
      <c r="H202">
        <f t="shared" si="39"/>
        <v>4.2118440875045087</v>
      </c>
      <c r="I202" s="4">
        <f t="shared" si="45"/>
        <v>1.5999999999999999E-6</v>
      </c>
      <c r="J202" s="5">
        <f t="shared" si="40"/>
        <v>1.3969999999999975E-7</v>
      </c>
      <c r="K202" s="5">
        <f t="shared" si="41"/>
        <v>3.2139091833953773E-4</v>
      </c>
      <c r="L202" s="5">
        <f t="shared" si="48"/>
        <v>1.3905589705061925E-10</v>
      </c>
      <c r="M202" s="6">
        <f t="shared" si="46"/>
        <v>1.7716130447680986E-6</v>
      </c>
      <c r="N202">
        <f t="shared" si="47"/>
        <v>5.8E-4</v>
      </c>
      <c r="O202">
        <f t="shared" si="42"/>
        <v>0.42118440875045088</v>
      </c>
      <c r="P202">
        <f t="shared" si="49"/>
        <v>2.7383137641352242</v>
      </c>
      <c r="Q202">
        <f t="shared" si="50"/>
        <v>0.38872661970372796</v>
      </c>
      <c r="R202">
        <f t="shared" si="51"/>
        <v>0.38872661970372802</v>
      </c>
    </row>
    <row r="203" spans="6:18">
      <c r="F203">
        <f t="shared" si="43"/>
        <v>20.100000000000016</v>
      </c>
      <c r="G203">
        <f t="shared" si="44"/>
        <v>319.43983655498738</v>
      </c>
      <c r="H203">
        <f t="shared" si="39"/>
        <v>4.2118440875045087</v>
      </c>
      <c r="I203" s="4">
        <f t="shared" si="45"/>
        <v>1.5999999999999999E-6</v>
      </c>
      <c r="J203" s="5">
        <f t="shared" si="40"/>
        <v>1.3969999999999975E-7</v>
      </c>
      <c r="K203" s="5">
        <f t="shared" si="41"/>
        <v>3.2155091833953775E-4</v>
      </c>
      <c r="L203" s="5">
        <f t="shared" si="48"/>
        <v>1.3926368159358356E-10</v>
      </c>
      <c r="M203" s="6">
        <f t="shared" si="46"/>
        <v>1.7733774296888771E-6</v>
      </c>
      <c r="N203">
        <f t="shared" si="47"/>
        <v>5.8E-4</v>
      </c>
      <c r="O203">
        <f t="shared" si="42"/>
        <v>0.42118440875045088</v>
      </c>
      <c r="P203">
        <f t="shared" si="49"/>
        <v>2.7398624380460821</v>
      </c>
      <c r="Q203">
        <f t="shared" si="50"/>
        <v>0.38831806973034522</v>
      </c>
      <c r="R203">
        <f t="shared" si="51"/>
        <v>0.38831806973034527</v>
      </c>
    </row>
    <row r="204" spans="6:18">
      <c r="F204">
        <f t="shared" si="43"/>
        <v>20.200000000000017</v>
      </c>
      <c r="G204">
        <f t="shared" si="44"/>
        <v>319.43983655498738</v>
      </c>
      <c r="H204">
        <f t="shared" si="39"/>
        <v>4.2118440875045087</v>
      </c>
      <c r="I204" s="4">
        <f t="shared" si="45"/>
        <v>1.5999999999999999E-6</v>
      </c>
      <c r="J204" s="5">
        <f t="shared" si="40"/>
        <v>1.3969999999999975E-7</v>
      </c>
      <c r="K204" s="5">
        <f t="shared" si="41"/>
        <v>3.2171091833953778E-4</v>
      </c>
      <c r="L204" s="5">
        <f t="shared" si="48"/>
        <v>1.3947167302182194E-10</v>
      </c>
      <c r="M204" s="6">
        <f t="shared" si="46"/>
        <v>1.7751426927655662E-6</v>
      </c>
      <c r="N204">
        <f t="shared" si="47"/>
        <v>5.8E-4</v>
      </c>
      <c r="O204">
        <f t="shared" si="42"/>
        <v>0.42118440875045088</v>
      </c>
      <c r="P204">
        <f t="shared" si="49"/>
        <v>2.7414080295483814</v>
      </c>
      <c r="Q204">
        <f t="shared" si="50"/>
        <v>0.38791033291583732</v>
      </c>
      <c r="R204">
        <f t="shared" si="51"/>
        <v>0.38791033291583737</v>
      </c>
    </row>
    <row r="205" spans="6:18">
      <c r="F205">
        <f t="shared" si="43"/>
        <v>20.300000000000018</v>
      </c>
      <c r="G205">
        <f t="shared" si="44"/>
        <v>319.43983655498738</v>
      </c>
      <c r="H205">
        <f t="shared" si="39"/>
        <v>4.2118440875045087</v>
      </c>
      <c r="I205" s="4">
        <f t="shared" si="45"/>
        <v>1.5999999999999999E-6</v>
      </c>
      <c r="J205" s="5">
        <f t="shared" si="40"/>
        <v>1.3969999999999975E-7</v>
      </c>
      <c r="K205" s="5">
        <f t="shared" si="41"/>
        <v>3.218709183395378E-4</v>
      </c>
      <c r="L205" s="5">
        <f t="shared" si="48"/>
        <v>1.396798714382783E-10</v>
      </c>
      <c r="M205" s="6">
        <f t="shared" si="46"/>
        <v>1.7769088339981676E-6</v>
      </c>
      <c r="N205">
        <f t="shared" si="47"/>
        <v>5.8E-4</v>
      </c>
      <c r="O205">
        <f t="shared" si="42"/>
        <v>0.42118440875045088</v>
      </c>
      <c r="P205">
        <f t="shared" si="49"/>
        <v>2.7429505463071595</v>
      </c>
      <c r="Q205">
        <f t="shared" si="50"/>
        <v>0.38750340723811844</v>
      </c>
      <c r="R205">
        <f t="shared" si="51"/>
        <v>0.38750340723811849</v>
      </c>
    </row>
    <row r="206" spans="6:18">
      <c r="F206">
        <f t="shared" si="43"/>
        <v>20.40000000000002</v>
      </c>
      <c r="G206">
        <f t="shared" si="44"/>
        <v>319.43983655498738</v>
      </c>
      <c r="H206">
        <f t="shared" si="39"/>
        <v>4.2118440875045087</v>
      </c>
      <c r="I206" s="4">
        <f t="shared" si="45"/>
        <v>1.5999999999999999E-6</v>
      </c>
      <c r="J206" s="5">
        <f t="shared" si="40"/>
        <v>1.3969999999999975E-7</v>
      </c>
      <c r="K206" s="5">
        <f t="shared" si="41"/>
        <v>3.2203091833953783E-4</v>
      </c>
      <c r="L206" s="5">
        <f t="shared" si="48"/>
        <v>1.3988827694589621E-10</v>
      </c>
      <c r="M206" s="6">
        <f t="shared" si="46"/>
        <v>1.7786758533866805E-6</v>
      </c>
      <c r="N206">
        <f t="shared" si="47"/>
        <v>5.8E-4</v>
      </c>
      <c r="O206">
        <f t="shared" si="42"/>
        <v>0.42118440875045088</v>
      </c>
      <c r="P206">
        <f t="shared" si="49"/>
        <v>2.7444899959645963</v>
      </c>
      <c r="Q206">
        <f t="shared" si="50"/>
        <v>0.38709729068113363</v>
      </c>
      <c r="R206">
        <f t="shared" si="51"/>
        <v>0.38709729068113369</v>
      </c>
    </row>
    <row r="207" spans="6:18">
      <c r="F207">
        <f t="shared" si="43"/>
        <v>20.500000000000021</v>
      </c>
      <c r="G207">
        <f t="shared" si="44"/>
        <v>319.43983655498738</v>
      </c>
      <c r="H207">
        <f t="shared" si="39"/>
        <v>4.2118440875045087</v>
      </c>
      <c r="I207" s="4">
        <f t="shared" si="45"/>
        <v>1.5999999999999999E-6</v>
      </c>
      <c r="J207" s="5">
        <f t="shared" si="40"/>
        <v>1.3969999999999975E-7</v>
      </c>
      <c r="K207" s="5">
        <f t="shared" si="41"/>
        <v>3.2219091833953785E-4</v>
      </c>
      <c r="L207" s="5">
        <f t="shared" si="48"/>
        <v>1.4009688964761944E-10</v>
      </c>
      <c r="M207" s="6">
        <f t="shared" si="46"/>
        <v>1.7804437509311048E-6</v>
      </c>
      <c r="N207">
        <f t="shared" si="47"/>
        <v>5.8E-4</v>
      </c>
      <c r="O207">
        <f t="shared" si="42"/>
        <v>0.42118440875045088</v>
      </c>
      <c r="P207">
        <f t="shared" si="49"/>
        <v>2.7460263861400867</v>
      </c>
      <c r="Q207">
        <f t="shared" si="50"/>
        <v>0.38669198123483811</v>
      </c>
      <c r="R207">
        <f t="shared" si="51"/>
        <v>0.38669198123483817</v>
      </c>
    </row>
    <row r="208" spans="6:18">
      <c r="F208">
        <f t="shared" si="43"/>
        <v>20.600000000000023</v>
      </c>
      <c r="G208">
        <f t="shared" si="44"/>
        <v>319.43983655498738</v>
      </c>
      <c r="H208">
        <f t="shared" si="39"/>
        <v>4.2118440875045087</v>
      </c>
      <c r="I208" s="4">
        <f t="shared" si="45"/>
        <v>1.5999999999999999E-6</v>
      </c>
      <c r="J208" s="5">
        <f t="shared" si="40"/>
        <v>1.3969999999999975E-7</v>
      </c>
      <c r="K208" s="5">
        <f t="shared" si="41"/>
        <v>3.2235091833953788E-4</v>
      </c>
      <c r="L208" s="5">
        <f t="shared" si="48"/>
        <v>1.4030570964639166E-10</v>
      </c>
      <c r="M208" s="6">
        <f t="shared" si="46"/>
        <v>1.7822125266314406E-6</v>
      </c>
      <c r="N208">
        <f t="shared" si="47"/>
        <v>5.8E-4</v>
      </c>
      <c r="O208">
        <f t="shared" si="42"/>
        <v>0.42118440875045088</v>
      </c>
      <c r="P208">
        <f t="shared" si="49"/>
        <v>2.7475597244303245</v>
      </c>
      <c r="Q208">
        <f t="shared" si="50"/>
        <v>0.38628747689517617</v>
      </c>
      <c r="R208">
        <f t="shared" si="51"/>
        <v>0.38628747689517623</v>
      </c>
    </row>
    <row r="209" spans="6:18">
      <c r="F209">
        <f t="shared" si="43"/>
        <v>20.700000000000024</v>
      </c>
      <c r="G209">
        <f t="shared" si="44"/>
        <v>319.43983655498738</v>
      </c>
      <c r="H209">
        <f t="shared" si="39"/>
        <v>4.2118440875045087</v>
      </c>
      <c r="I209" s="4">
        <f t="shared" si="45"/>
        <v>1.5999999999999999E-6</v>
      </c>
      <c r="J209" s="5">
        <f t="shared" si="40"/>
        <v>1.3969999999999975E-7</v>
      </c>
      <c r="K209" s="5">
        <f t="shared" si="41"/>
        <v>3.2251091833953791E-4</v>
      </c>
      <c r="L209" s="5">
        <f t="shared" si="48"/>
        <v>1.4051473704515659E-10</v>
      </c>
      <c r="M209" s="6">
        <f t="shared" si="46"/>
        <v>1.7839821804876878E-6</v>
      </c>
      <c r="N209">
        <f t="shared" si="47"/>
        <v>5.8E-4</v>
      </c>
      <c r="O209">
        <f t="shared" si="42"/>
        <v>0.42118440875045088</v>
      </c>
      <c r="P209">
        <f t="shared" si="49"/>
        <v>2.7490900184093783</v>
      </c>
      <c r="Q209">
        <f t="shared" si="50"/>
        <v>0.3858837756640604</v>
      </c>
      <c r="R209">
        <f t="shared" si="51"/>
        <v>0.38588377566406046</v>
      </c>
    </row>
    <row r="210" spans="6:18">
      <c r="F210">
        <f t="shared" si="43"/>
        <v>20.800000000000026</v>
      </c>
      <c r="G210">
        <f t="shared" si="44"/>
        <v>319.43983655498738</v>
      </c>
      <c r="H210">
        <f t="shared" si="39"/>
        <v>4.2118440875045087</v>
      </c>
      <c r="I210" s="4">
        <f t="shared" si="45"/>
        <v>1.5999999999999999E-6</v>
      </c>
      <c r="J210" s="5">
        <f t="shared" si="40"/>
        <v>1.3969999999999975E-7</v>
      </c>
      <c r="K210" s="5">
        <f t="shared" si="41"/>
        <v>3.2267091833953793E-4</v>
      </c>
      <c r="L210" s="5">
        <f t="shared" si="48"/>
        <v>1.4072397194685799E-10</v>
      </c>
      <c r="M210" s="6">
        <f t="shared" si="46"/>
        <v>1.7857527124998467E-6</v>
      </c>
      <c r="N210">
        <f t="shared" si="47"/>
        <v>5.8E-4</v>
      </c>
      <c r="O210">
        <f t="shared" si="42"/>
        <v>0.42118440875045088</v>
      </c>
      <c r="P210">
        <f t="shared" si="49"/>
        <v>2.7506172756287728</v>
      </c>
      <c r="Q210">
        <f t="shared" si="50"/>
        <v>0.38548087554935101</v>
      </c>
      <c r="R210">
        <f t="shared" si="51"/>
        <v>0.38548087554935107</v>
      </c>
    </row>
    <row r="211" spans="6:18">
      <c r="F211">
        <f t="shared" si="43"/>
        <v>20.900000000000027</v>
      </c>
      <c r="G211">
        <f t="shared" si="44"/>
        <v>319.43983655498738</v>
      </c>
      <c r="H211">
        <f t="shared" ref="H211:H274" si="52">(G211-Tf)/ml</f>
        <v>4.2118440875045087</v>
      </c>
      <c r="I211" s="4">
        <f t="shared" si="45"/>
        <v>1.5999999999999999E-6</v>
      </c>
      <c r="J211" s="5">
        <f t="shared" ref="J211:J274" si="53">Glob(H211,N211,Dl,Co,kpart)</f>
        <v>1.3969999999999975E-7</v>
      </c>
      <c r="K211" s="5">
        <f t="shared" ref="K211:K274" si="54">I210*dt+K210</f>
        <v>3.2283091833953796E-4</v>
      </c>
      <c r="L211" s="5">
        <f t="shared" si="48"/>
        <v>1.4093341445443945E-10</v>
      </c>
      <c r="M211" s="6">
        <f t="shared" si="46"/>
        <v>1.7875241226679167E-6</v>
      </c>
      <c r="N211">
        <f t="shared" si="47"/>
        <v>5.8E-4</v>
      </c>
      <c r="O211">
        <f t="shared" ref="O211:O274" si="55">O210+(kpart*H210-O210)/L210/R210*(L210*(R211-R210)+R210*MAX(I210,J210)*M210*dt)</f>
        <v>0.42118440875045088</v>
      </c>
      <c r="P211">
        <f t="shared" si="49"/>
        <v>2.752141503617564</v>
      </c>
      <c r="Q211">
        <f t="shared" si="50"/>
        <v>0.38507877456483508</v>
      </c>
      <c r="R211">
        <f t="shared" si="51"/>
        <v>0.38507877456483519</v>
      </c>
    </row>
    <row r="212" spans="6:18">
      <c r="F212">
        <f t="shared" si="43"/>
        <v>21.000000000000028</v>
      </c>
      <c r="G212">
        <f t="shared" si="44"/>
        <v>319.43983655498738</v>
      </c>
      <c r="H212">
        <f t="shared" si="52"/>
        <v>4.2118440875045087</v>
      </c>
      <c r="I212" s="4">
        <f t="shared" si="45"/>
        <v>1.5999999999999999E-6</v>
      </c>
      <c r="J212" s="5">
        <f t="shared" si="53"/>
        <v>1.3969999999999975E-7</v>
      </c>
      <c r="K212" s="5">
        <f t="shared" si="54"/>
        <v>3.2299091833953798E-4</v>
      </c>
      <c r="L212" s="5">
        <f t="shared" si="48"/>
        <v>1.411430646708448E-10</v>
      </c>
      <c r="M212" s="6">
        <f t="shared" si="46"/>
        <v>1.7892964109918987E-6</v>
      </c>
      <c r="N212">
        <f t="shared" si="47"/>
        <v>5.8E-4</v>
      </c>
      <c r="O212">
        <f t="shared" si="55"/>
        <v>0.42118440875045088</v>
      </c>
      <c r="P212">
        <f t="shared" si="49"/>
        <v>2.7536627098824216</v>
      </c>
      <c r="Q212">
        <f t="shared" si="50"/>
        <v>0.38467747073020625</v>
      </c>
      <c r="R212">
        <f t="shared" si="51"/>
        <v>0.38467747073020636</v>
      </c>
    </row>
    <row r="213" spans="6:18">
      <c r="F213">
        <f t="shared" si="43"/>
        <v>21.10000000000003</v>
      </c>
      <c r="G213">
        <f t="shared" si="44"/>
        <v>319.43983655498738</v>
      </c>
      <c r="H213">
        <f t="shared" si="52"/>
        <v>4.2118440875045087</v>
      </c>
      <c r="I213" s="4">
        <f t="shared" si="45"/>
        <v>1.5999999999999999E-6</v>
      </c>
      <c r="J213" s="5">
        <f t="shared" si="53"/>
        <v>1.3969999999999975E-7</v>
      </c>
      <c r="K213" s="5">
        <f t="shared" si="54"/>
        <v>3.2315091833953801E-4</v>
      </c>
      <c r="L213" s="5">
        <f t="shared" si="48"/>
        <v>1.4135292269901769E-10</v>
      </c>
      <c r="M213" s="6">
        <f t="shared" si="46"/>
        <v>1.7910695774717922E-6</v>
      </c>
      <c r="N213">
        <f t="shared" si="47"/>
        <v>5.8E-4</v>
      </c>
      <c r="O213">
        <f t="shared" si="55"/>
        <v>0.42118440875045088</v>
      </c>
      <c r="P213">
        <f t="shared" si="49"/>
        <v>2.7551809019076998</v>
      </c>
      <c r="Q213">
        <f t="shared" si="50"/>
        <v>0.38427696207104389</v>
      </c>
      <c r="R213">
        <f t="shared" si="51"/>
        <v>0.384276962071044</v>
      </c>
    </row>
    <row r="214" spans="6:18">
      <c r="F214">
        <f t="shared" si="43"/>
        <v>21.200000000000031</v>
      </c>
      <c r="G214">
        <f t="shared" si="44"/>
        <v>319.43983655498738</v>
      </c>
      <c r="H214">
        <f t="shared" si="52"/>
        <v>4.2118440875045087</v>
      </c>
      <c r="I214" s="4">
        <f t="shared" si="45"/>
        <v>1.5999999999999999E-6</v>
      </c>
      <c r="J214" s="5">
        <f t="shared" si="53"/>
        <v>1.3969999999999975E-7</v>
      </c>
      <c r="K214" s="5">
        <f t="shared" si="54"/>
        <v>3.2331091833953803E-4</v>
      </c>
      <c r="L214" s="5">
        <f t="shared" si="48"/>
        <v>1.4156298864190179E-10</v>
      </c>
      <c r="M214" s="6">
        <f t="shared" si="46"/>
        <v>1.7928436221075965E-6</v>
      </c>
      <c r="N214">
        <f t="shared" si="47"/>
        <v>5.8E-4</v>
      </c>
      <c r="O214">
        <f t="shared" si="55"/>
        <v>0.42118440875045088</v>
      </c>
      <c r="P214">
        <f t="shared" si="49"/>
        <v>2.7566960871555226</v>
      </c>
      <c r="Q214">
        <f t="shared" si="50"/>
        <v>0.38387724661879302</v>
      </c>
      <c r="R214">
        <f t="shared" si="51"/>
        <v>0.38387724661879308</v>
      </c>
    </row>
    <row r="215" spans="6:18">
      <c r="F215">
        <f t="shared" si="43"/>
        <v>21.300000000000033</v>
      </c>
      <c r="G215">
        <f t="shared" si="44"/>
        <v>319.43983655498738</v>
      </c>
      <c r="H215">
        <f t="shared" si="52"/>
        <v>4.2118440875045087</v>
      </c>
      <c r="I215" s="4">
        <f t="shared" si="45"/>
        <v>1.5999999999999999E-6</v>
      </c>
      <c r="J215" s="5">
        <f t="shared" si="53"/>
        <v>1.3969999999999975E-7</v>
      </c>
      <c r="K215" s="5">
        <f t="shared" si="54"/>
        <v>3.2347091833953806E-4</v>
      </c>
      <c r="L215" s="5">
        <f t="shared" si="48"/>
        <v>1.4177326260244091E-10</v>
      </c>
      <c r="M215" s="6">
        <f t="shared" si="46"/>
        <v>1.7946185448993134E-6</v>
      </c>
      <c r="N215">
        <f t="shared" si="47"/>
        <v>5.8E-4</v>
      </c>
      <c r="O215">
        <f t="shared" si="55"/>
        <v>0.42118440875045088</v>
      </c>
      <c r="P215">
        <f t="shared" si="49"/>
        <v>2.7582082730658537</v>
      </c>
      <c r="Q215">
        <f t="shared" si="50"/>
        <v>0.3834783224107437</v>
      </c>
      <c r="R215">
        <f t="shared" si="51"/>
        <v>0.38347832241074375</v>
      </c>
    </row>
    <row r="216" spans="6:18">
      <c r="F216">
        <f t="shared" si="43"/>
        <v>21.400000000000034</v>
      </c>
      <c r="G216">
        <f t="shared" si="44"/>
        <v>319.43983655498738</v>
      </c>
      <c r="H216">
        <f t="shared" si="52"/>
        <v>4.2118440875045087</v>
      </c>
      <c r="I216" s="4">
        <f t="shared" si="45"/>
        <v>1.5999999999999999E-6</v>
      </c>
      <c r="J216" s="5">
        <f t="shared" si="53"/>
        <v>1.3969999999999975E-7</v>
      </c>
      <c r="K216" s="5">
        <f t="shared" si="54"/>
        <v>3.2363091833953808E-4</v>
      </c>
      <c r="L216" s="5">
        <f t="shared" si="48"/>
        <v>1.419837446835787E-10</v>
      </c>
      <c r="M216" s="6">
        <f t="shared" si="46"/>
        <v>1.7963943458469415E-6</v>
      </c>
      <c r="N216">
        <f t="shared" si="47"/>
        <v>5.8E-4</v>
      </c>
      <c r="O216">
        <f t="shared" si="55"/>
        <v>0.42118440875045088</v>
      </c>
      <c r="P216">
        <f t="shared" si="49"/>
        <v>2.7597174670565794</v>
      </c>
      <c r="Q216">
        <f t="shared" si="50"/>
        <v>0.38308018749001099</v>
      </c>
      <c r="R216">
        <f t="shared" si="51"/>
        <v>0.38308018749001105</v>
      </c>
    </row>
    <row r="217" spans="6:18">
      <c r="F217">
        <f t="shared" si="43"/>
        <v>21.500000000000036</v>
      </c>
      <c r="G217">
        <f t="shared" si="44"/>
        <v>319.43983655498738</v>
      </c>
      <c r="H217">
        <f t="shared" si="52"/>
        <v>4.2118440875045087</v>
      </c>
      <c r="I217" s="4">
        <f t="shared" si="45"/>
        <v>1.5999999999999999E-6</v>
      </c>
      <c r="J217" s="5">
        <f t="shared" si="53"/>
        <v>1.3969999999999975E-7</v>
      </c>
      <c r="K217" s="5">
        <f t="shared" si="54"/>
        <v>3.2379091833953811E-4</v>
      </c>
      <c r="L217" s="5">
        <f t="shared" si="48"/>
        <v>1.4219443498825888E-10</v>
      </c>
      <c r="M217" s="6">
        <f t="shared" si="46"/>
        <v>1.7981710249504812E-6</v>
      </c>
      <c r="N217">
        <f t="shared" si="47"/>
        <v>5.8E-4</v>
      </c>
      <c r="O217">
        <f t="shared" si="55"/>
        <v>0.42118440875045088</v>
      </c>
      <c r="P217">
        <f t="shared" si="49"/>
        <v>2.7612236765235791</v>
      </c>
      <c r="Q217">
        <f t="shared" si="50"/>
        <v>0.38268283990551483</v>
      </c>
      <c r="R217">
        <f t="shared" si="51"/>
        <v>0.38268283990551488</v>
      </c>
    </row>
    <row r="218" spans="6:18">
      <c r="F218">
        <f t="shared" si="43"/>
        <v>21.600000000000037</v>
      </c>
      <c r="G218">
        <f t="shared" si="44"/>
        <v>319.43983655498738</v>
      </c>
      <c r="H218">
        <f t="shared" si="52"/>
        <v>4.2118440875045087</v>
      </c>
      <c r="I218" s="4">
        <f t="shared" si="45"/>
        <v>1.5999999999999999E-6</v>
      </c>
      <c r="J218" s="5">
        <f t="shared" si="53"/>
        <v>1.3969999999999975E-7</v>
      </c>
      <c r="K218" s="5">
        <f t="shared" si="54"/>
        <v>3.2395091833953814E-4</v>
      </c>
      <c r="L218" s="5">
        <f t="shared" si="48"/>
        <v>1.4240533361942512E-10</v>
      </c>
      <c r="M218" s="6">
        <f t="shared" si="46"/>
        <v>1.799948582209932E-6</v>
      </c>
      <c r="N218">
        <f t="shared" si="47"/>
        <v>5.8E-4</v>
      </c>
      <c r="O218">
        <f t="shared" si="55"/>
        <v>0.42118440875045088</v>
      </c>
      <c r="P218">
        <f t="shared" si="49"/>
        <v>2.7627269088408064</v>
      </c>
      <c r="Q218">
        <f t="shared" si="50"/>
        <v>0.38228627771195978</v>
      </c>
      <c r="R218">
        <f t="shared" si="51"/>
        <v>0.38228627771195983</v>
      </c>
    </row>
    <row r="219" spans="6:18">
      <c r="F219">
        <f t="shared" si="43"/>
        <v>21.700000000000038</v>
      </c>
      <c r="G219">
        <f t="shared" si="44"/>
        <v>319.43983655498738</v>
      </c>
      <c r="H219">
        <f t="shared" si="52"/>
        <v>4.2118440875045087</v>
      </c>
      <c r="I219" s="4">
        <f t="shared" si="45"/>
        <v>1.5999999999999999E-6</v>
      </c>
      <c r="J219" s="5">
        <f t="shared" si="53"/>
        <v>1.3969999999999975E-7</v>
      </c>
      <c r="K219" s="5">
        <f t="shared" si="54"/>
        <v>3.2411091833953816E-4</v>
      </c>
      <c r="L219" s="5">
        <f t="shared" si="48"/>
        <v>1.4261644068002116E-10</v>
      </c>
      <c r="M219" s="6">
        <f t="shared" si="46"/>
        <v>1.8017270176252949E-6</v>
      </c>
      <c r="N219">
        <f t="shared" si="47"/>
        <v>5.8E-4</v>
      </c>
      <c r="O219">
        <f t="shared" si="55"/>
        <v>0.42118440875045088</v>
      </c>
      <c r="P219">
        <f t="shared" si="49"/>
        <v>2.7642271713603623</v>
      </c>
      <c r="Q219">
        <f t="shared" si="50"/>
        <v>0.38189049896981508</v>
      </c>
      <c r="R219">
        <f t="shared" si="51"/>
        <v>0.3818904989698152</v>
      </c>
    </row>
    <row r="220" spans="6:18">
      <c r="F220">
        <f t="shared" ref="F220:F283" si="56">F219+dt</f>
        <v>21.80000000000004</v>
      </c>
      <c r="G220">
        <f t="shared" si="44"/>
        <v>319.43983655498738</v>
      </c>
      <c r="H220">
        <f t="shared" si="52"/>
        <v>4.2118440875045087</v>
      </c>
      <c r="I220" s="4">
        <f t="shared" si="45"/>
        <v>1.5999999999999999E-6</v>
      </c>
      <c r="J220" s="5">
        <f t="shared" si="53"/>
        <v>1.3969999999999975E-7</v>
      </c>
      <c r="K220" s="5">
        <f t="shared" si="54"/>
        <v>3.2427091833953819E-4</v>
      </c>
      <c r="L220" s="5">
        <f t="shared" si="48"/>
        <v>1.428277562729907E-10</v>
      </c>
      <c r="M220" s="6">
        <f t="shared" si="46"/>
        <v>1.8035063311965688E-6</v>
      </c>
      <c r="N220">
        <f t="shared" si="47"/>
        <v>5.8E-4</v>
      </c>
      <c r="O220">
        <f t="shared" si="55"/>
        <v>0.42118440875045088</v>
      </c>
      <c r="P220">
        <f t="shared" si="49"/>
        <v>2.7657244714125708</v>
      </c>
      <c r="Q220">
        <f t="shared" si="50"/>
        <v>0.38149550174529495</v>
      </c>
      <c r="R220">
        <f t="shared" si="51"/>
        <v>0.38149550174529506</v>
      </c>
    </row>
    <row r="221" spans="6:18">
      <c r="F221">
        <f t="shared" si="56"/>
        <v>21.900000000000041</v>
      </c>
      <c r="G221">
        <f t="shared" si="44"/>
        <v>319.43983655498738</v>
      </c>
      <c r="H221">
        <f t="shared" si="52"/>
        <v>4.2118440875045087</v>
      </c>
      <c r="I221" s="4">
        <f t="shared" si="45"/>
        <v>1.5999999999999999E-6</v>
      </c>
      <c r="J221" s="5">
        <f t="shared" si="53"/>
        <v>1.3969999999999975E-7</v>
      </c>
      <c r="K221" s="5">
        <f t="shared" si="54"/>
        <v>3.2443091833953821E-4</v>
      </c>
      <c r="L221" s="5">
        <f t="shared" si="48"/>
        <v>1.4303928050127745E-10</v>
      </c>
      <c r="M221" s="6">
        <f t="shared" si="46"/>
        <v>1.8052865229237544E-6</v>
      </c>
      <c r="N221">
        <f t="shared" si="47"/>
        <v>5.8E-4</v>
      </c>
      <c r="O221">
        <f t="shared" si="55"/>
        <v>0.42118440875045088</v>
      </c>
      <c r="P221">
        <f t="shared" si="49"/>
        <v>2.767218816306054</v>
      </c>
      <c r="Q221">
        <f t="shared" si="50"/>
        <v>0.38110128411033833</v>
      </c>
      <c r="R221">
        <f t="shared" si="51"/>
        <v>0.38110128411033845</v>
      </c>
    </row>
    <row r="222" spans="6:18">
      <c r="F222">
        <f t="shared" si="56"/>
        <v>22.000000000000043</v>
      </c>
      <c r="G222">
        <f t="shared" si="44"/>
        <v>319.43983655498738</v>
      </c>
      <c r="H222">
        <f t="shared" si="52"/>
        <v>4.2118440875045087</v>
      </c>
      <c r="I222" s="4">
        <f t="shared" si="45"/>
        <v>1.5999999999999999E-6</v>
      </c>
      <c r="J222" s="5">
        <f t="shared" si="53"/>
        <v>1.3969999999999975E-7</v>
      </c>
      <c r="K222" s="5">
        <f t="shared" si="54"/>
        <v>3.2459091833953824E-4</v>
      </c>
      <c r="L222" s="5">
        <f t="shared" si="48"/>
        <v>1.4325101346782513E-10</v>
      </c>
      <c r="M222" s="6">
        <f t="shared" si="46"/>
        <v>1.8070675928068514E-6</v>
      </c>
      <c r="N222">
        <f t="shared" si="47"/>
        <v>5.8E-4</v>
      </c>
      <c r="O222">
        <f t="shared" si="55"/>
        <v>0.42118440875045088</v>
      </c>
      <c r="P222">
        <f t="shared" si="49"/>
        <v>2.7687102133278101</v>
      </c>
      <c r="Q222">
        <f t="shared" si="50"/>
        <v>0.38070784414258946</v>
      </c>
      <c r="R222">
        <f t="shared" si="51"/>
        <v>0.38070784414258957</v>
      </c>
    </row>
    <row r="223" spans="6:18">
      <c r="F223">
        <f t="shared" si="56"/>
        <v>22.100000000000044</v>
      </c>
      <c r="G223">
        <f t="shared" si="44"/>
        <v>319.43983655498738</v>
      </c>
      <c r="H223">
        <f t="shared" si="52"/>
        <v>4.2118440875045087</v>
      </c>
      <c r="I223" s="4">
        <f t="shared" si="45"/>
        <v>1.5999999999999999E-6</v>
      </c>
      <c r="J223" s="5">
        <f t="shared" si="53"/>
        <v>1.3969999999999975E-7</v>
      </c>
      <c r="K223" s="5">
        <f t="shared" si="54"/>
        <v>3.2475091833953826E-4</v>
      </c>
      <c r="L223" s="5">
        <f t="shared" si="48"/>
        <v>1.4346295527557746E-10</v>
      </c>
      <c r="M223" s="6">
        <f t="shared" si="46"/>
        <v>1.8088495408458603E-6</v>
      </c>
      <c r="N223">
        <f t="shared" si="47"/>
        <v>5.8E-4</v>
      </c>
      <c r="O223">
        <f t="shared" si="55"/>
        <v>0.42118440875045088</v>
      </c>
      <c r="P223">
        <f t="shared" si="49"/>
        <v>2.7701986697432828</v>
      </c>
      <c r="Q223">
        <f t="shared" si="50"/>
        <v>0.38031517992537806</v>
      </c>
      <c r="R223">
        <f t="shared" si="51"/>
        <v>0.38031517992537817</v>
      </c>
    </row>
    <row r="224" spans="6:18">
      <c r="F224">
        <f t="shared" si="56"/>
        <v>22.200000000000045</v>
      </c>
      <c r="G224">
        <f t="shared" si="44"/>
        <v>319.43983655498738</v>
      </c>
      <c r="H224">
        <f t="shared" si="52"/>
        <v>4.2118440875045087</v>
      </c>
      <c r="I224" s="4">
        <f t="shared" si="45"/>
        <v>1.5999999999999999E-6</v>
      </c>
      <c r="J224" s="5">
        <f t="shared" si="53"/>
        <v>1.3969999999999975E-7</v>
      </c>
      <c r="K224" s="5">
        <f t="shared" si="54"/>
        <v>3.2491091833953829E-4</v>
      </c>
      <c r="L224" s="5">
        <f t="shared" si="48"/>
        <v>1.4367510602747811E-10</v>
      </c>
      <c r="M224" s="6">
        <f t="shared" si="46"/>
        <v>1.8106323670407805E-6</v>
      </c>
      <c r="N224">
        <f t="shared" si="47"/>
        <v>5.8E-4</v>
      </c>
      <c r="O224">
        <f t="shared" si="55"/>
        <v>0.42118440875045088</v>
      </c>
      <c r="P224">
        <f t="shared" si="49"/>
        <v>2.7716841927964397</v>
      </c>
      <c r="Q224">
        <f t="shared" si="50"/>
        <v>0.37992328954769972</v>
      </c>
      <c r="R224">
        <f t="shared" si="51"/>
        <v>0.37992328954769983</v>
      </c>
    </row>
    <row r="225" spans="6:18">
      <c r="F225">
        <f t="shared" si="56"/>
        <v>22.300000000000047</v>
      </c>
      <c r="G225">
        <f t="shared" si="44"/>
        <v>319.43983655498738</v>
      </c>
      <c r="H225">
        <f t="shared" si="52"/>
        <v>4.2118440875045087</v>
      </c>
      <c r="I225" s="4">
        <f t="shared" si="45"/>
        <v>1.5999999999999999E-6</v>
      </c>
      <c r="J225" s="5">
        <f t="shared" si="53"/>
        <v>1.3969999999999975E-7</v>
      </c>
      <c r="K225" s="5">
        <f t="shared" si="54"/>
        <v>3.2507091833953831E-4</v>
      </c>
      <c r="L225" s="5">
        <f t="shared" si="48"/>
        <v>1.438874658264708E-10</v>
      </c>
      <c r="M225" s="6">
        <f t="shared" si="46"/>
        <v>1.8124160713916121E-6</v>
      </c>
      <c r="N225">
        <f t="shared" si="47"/>
        <v>5.8E-4</v>
      </c>
      <c r="O225">
        <f t="shared" si="55"/>
        <v>0.42118440875045088</v>
      </c>
      <c r="P225">
        <f t="shared" si="49"/>
        <v>2.7731667897098449</v>
      </c>
      <c r="Q225">
        <f t="shared" si="50"/>
        <v>0.3795321711041964</v>
      </c>
      <c r="R225">
        <f t="shared" si="51"/>
        <v>0.37953217110419657</v>
      </c>
    </row>
    <row r="226" spans="6:18">
      <c r="F226">
        <f t="shared" si="56"/>
        <v>22.400000000000048</v>
      </c>
      <c r="G226">
        <f t="shared" si="44"/>
        <v>319.43983655498738</v>
      </c>
      <c r="H226">
        <f t="shared" si="52"/>
        <v>4.2118440875045087</v>
      </c>
      <c r="I226" s="4">
        <f t="shared" si="45"/>
        <v>1.5999999999999999E-6</v>
      </c>
      <c r="J226" s="5">
        <f t="shared" si="53"/>
        <v>1.3969999999999975E-7</v>
      </c>
      <c r="K226" s="5">
        <f t="shared" si="54"/>
        <v>3.2523091833953834E-4</v>
      </c>
      <c r="L226" s="5">
        <f t="shared" si="48"/>
        <v>1.4410003477549923E-10</v>
      </c>
      <c r="M226" s="6">
        <f t="shared" si="46"/>
        <v>1.8142006538983552E-6</v>
      </c>
      <c r="N226">
        <f t="shared" si="47"/>
        <v>5.8E-4</v>
      </c>
      <c r="O226">
        <f t="shared" si="55"/>
        <v>0.42118440875045088</v>
      </c>
      <c r="P226">
        <f t="shared" si="49"/>
        <v>2.7746464676847316</v>
      </c>
      <c r="Q226">
        <f t="shared" si="50"/>
        <v>0.37914182269513702</v>
      </c>
      <c r="R226">
        <f t="shared" si="51"/>
        <v>0.37914182269513724</v>
      </c>
    </row>
    <row r="227" spans="6:18">
      <c r="F227">
        <f t="shared" si="56"/>
        <v>22.50000000000005</v>
      </c>
      <c r="G227">
        <f t="shared" si="44"/>
        <v>319.43983655498738</v>
      </c>
      <c r="H227">
        <f t="shared" si="52"/>
        <v>4.2118440875045087</v>
      </c>
      <c r="I227" s="4">
        <f t="shared" si="45"/>
        <v>1.5999999999999999E-6</v>
      </c>
      <c r="J227" s="5">
        <f t="shared" si="53"/>
        <v>1.3969999999999975E-7</v>
      </c>
      <c r="K227" s="5">
        <f t="shared" si="54"/>
        <v>3.2539091833953837E-4</v>
      </c>
      <c r="L227" s="5">
        <f t="shared" si="48"/>
        <v>1.4431281297750713E-10</v>
      </c>
      <c r="M227" s="6">
        <f t="shared" si="46"/>
        <v>1.8159861145610099E-6</v>
      </c>
      <c r="N227">
        <f t="shared" si="47"/>
        <v>5.8E-4</v>
      </c>
      <c r="O227">
        <f t="shared" si="55"/>
        <v>0.42118440875045088</v>
      </c>
      <c r="P227">
        <f t="shared" si="49"/>
        <v>2.7761232339010786</v>
      </c>
      <c r="Q227">
        <f t="shared" si="50"/>
        <v>0.37875224242639799</v>
      </c>
      <c r="R227">
        <f t="shared" si="51"/>
        <v>0.37875224242639821</v>
      </c>
    </row>
    <row r="228" spans="6:18">
      <c r="F228">
        <f t="shared" si="56"/>
        <v>22.600000000000051</v>
      </c>
      <c r="G228">
        <f t="shared" si="44"/>
        <v>319.43983655498738</v>
      </c>
      <c r="H228">
        <f t="shared" si="52"/>
        <v>4.2118440875045087</v>
      </c>
      <c r="I228" s="4">
        <f t="shared" si="45"/>
        <v>1.5999999999999999E-6</v>
      </c>
      <c r="J228" s="5">
        <f t="shared" si="53"/>
        <v>1.3969999999999975E-7</v>
      </c>
      <c r="K228" s="5">
        <f t="shared" si="54"/>
        <v>3.2555091833953839E-4</v>
      </c>
      <c r="L228" s="5">
        <f t="shared" si="48"/>
        <v>1.4452580053543822E-10</v>
      </c>
      <c r="M228" s="6">
        <f t="shared" si="46"/>
        <v>1.8177724533795763E-6</v>
      </c>
      <c r="N228">
        <f t="shared" si="47"/>
        <v>5.8E-4</v>
      </c>
      <c r="O228">
        <f t="shared" si="55"/>
        <v>0.42118440875045088</v>
      </c>
      <c r="P228">
        <f t="shared" si="49"/>
        <v>2.7775970955176814</v>
      </c>
      <c r="Q228">
        <f t="shared" si="50"/>
        <v>0.37836342840944398</v>
      </c>
      <c r="R228">
        <f t="shared" si="51"/>
        <v>0.3783634284094442</v>
      </c>
    </row>
    <row r="229" spans="6:18">
      <c r="F229">
        <f t="shared" si="56"/>
        <v>22.700000000000053</v>
      </c>
      <c r="G229">
        <f t="shared" si="44"/>
        <v>319.43983655498738</v>
      </c>
      <c r="H229">
        <f t="shared" si="52"/>
        <v>4.2118440875045087</v>
      </c>
      <c r="I229" s="4">
        <f t="shared" si="45"/>
        <v>1.5999999999999999E-6</v>
      </c>
      <c r="J229" s="5">
        <f t="shared" si="53"/>
        <v>1.3969999999999975E-7</v>
      </c>
      <c r="K229" s="5">
        <f t="shared" si="54"/>
        <v>3.2571091833953842E-4</v>
      </c>
      <c r="L229" s="5">
        <f t="shared" si="48"/>
        <v>1.4473899755223621E-10</v>
      </c>
      <c r="M229" s="6">
        <f t="shared" si="46"/>
        <v>1.8195596703540546E-6</v>
      </c>
      <c r="N229">
        <f t="shared" si="47"/>
        <v>5.8E-4</v>
      </c>
      <c r="O229">
        <f t="shared" si="55"/>
        <v>0.42118440875045088</v>
      </c>
      <c r="P229">
        <f t="shared" si="49"/>
        <v>2.7790680596722228</v>
      </c>
      <c r="Q229">
        <f t="shared" si="50"/>
        <v>0.37797537876130854</v>
      </c>
      <c r="R229">
        <f t="shared" si="51"/>
        <v>0.37797537876130877</v>
      </c>
    </row>
    <row r="230" spans="6:18">
      <c r="F230">
        <f t="shared" si="56"/>
        <v>22.800000000000054</v>
      </c>
      <c r="G230">
        <f t="shared" si="44"/>
        <v>319.43983655498738</v>
      </c>
      <c r="H230">
        <f t="shared" si="52"/>
        <v>4.2118440875045087</v>
      </c>
      <c r="I230" s="4">
        <f t="shared" si="45"/>
        <v>1.5999999999999999E-6</v>
      </c>
      <c r="J230" s="5">
        <f t="shared" si="53"/>
        <v>1.3969999999999975E-7</v>
      </c>
      <c r="K230" s="5">
        <f t="shared" si="54"/>
        <v>3.2587091833953844E-4</v>
      </c>
      <c r="L230" s="5">
        <f t="shared" si="48"/>
        <v>1.4495240413084471E-10</v>
      </c>
      <c r="M230" s="6">
        <f t="shared" si="46"/>
        <v>1.8213477654844435E-6</v>
      </c>
      <c r="N230">
        <f t="shared" si="47"/>
        <v>5.8E-4</v>
      </c>
      <c r="O230">
        <f t="shared" si="55"/>
        <v>0.42118440875045088</v>
      </c>
      <c r="P230">
        <f t="shared" si="49"/>
        <v>2.7805361334813505</v>
      </c>
      <c r="Q230">
        <f t="shared" si="50"/>
        <v>0.37758809160457524</v>
      </c>
      <c r="R230">
        <f t="shared" si="51"/>
        <v>0.37758809160457546</v>
      </c>
    </row>
    <row r="231" spans="6:18">
      <c r="F231">
        <f t="shared" si="56"/>
        <v>22.900000000000055</v>
      </c>
      <c r="G231">
        <f t="shared" si="44"/>
        <v>319.43983655498738</v>
      </c>
      <c r="H231">
        <f t="shared" si="52"/>
        <v>4.2118440875045087</v>
      </c>
      <c r="I231" s="4">
        <f t="shared" si="45"/>
        <v>1.5999999999999999E-6</v>
      </c>
      <c r="J231" s="5">
        <f t="shared" si="53"/>
        <v>1.3969999999999975E-7</v>
      </c>
      <c r="K231" s="5">
        <f t="shared" si="54"/>
        <v>3.2603091833953847E-4</v>
      </c>
      <c r="L231" s="5">
        <f t="shared" si="48"/>
        <v>1.4516602037420754E-10</v>
      </c>
      <c r="M231" s="6">
        <f t="shared" si="46"/>
        <v>1.8231367387707443E-6</v>
      </c>
      <c r="N231">
        <f t="shared" si="47"/>
        <v>5.8E-4</v>
      </c>
      <c r="O231">
        <f t="shared" si="55"/>
        <v>0.42118440875045088</v>
      </c>
      <c r="P231">
        <f t="shared" si="49"/>
        <v>2.7820013240407473</v>
      </c>
      <c r="Q231">
        <f t="shared" si="50"/>
        <v>0.3772015650673583</v>
      </c>
      <c r="R231">
        <f t="shared" si="51"/>
        <v>0.37720156506735852</v>
      </c>
    </row>
    <row r="232" spans="6:18">
      <c r="F232">
        <f t="shared" si="56"/>
        <v>23.000000000000057</v>
      </c>
      <c r="G232">
        <f t="shared" si="44"/>
        <v>319.43983655498738</v>
      </c>
      <c r="H232">
        <f t="shared" si="52"/>
        <v>4.2118440875045087</v>
      </c>
      <c r="I232" s="4">
        <f t="shared" si="45"/>
        <v>1.5999999999999999E-6</v>
      </c>
      <c r="J232" s="5">
        <f t="shared" si="53"/>
        <v>1.3969999999999975E-7</v>
      </c>
      <c r="K232" s="5">
        <f t="shared" si="54"/>
        <v>3.2619091833953849E-4</v>
      </c>
      <c r="L232" s="5">
        <f t="shared" si="48"/>
        <v>1.4537984638526839E-10</v>
      </c>
      <c r="M232" s="6">
        <f t="shared" si="46"/>
        <v>1.824926590212957E-6</v>
      </c>
      <c r="N232">
        <f t="shared" si="47"/>
        <v>5.8E-4</v>
      </c>
      <c r="O232">
        <f t="shared" si="55"/>
        <v>0.42118440875045088</v>
      </c>
      <c r="P232">
        <f t="shared" si="49"/>
        <v>2.7834636384252014</v>
      </c>
      <c r="Q232">
        <f t="shared" si="50"/>
        <v>0.37681579728328379</v>
      </c>
      <c r="R232">
        <f t="shared" si="51"/>
        <v>0.37681579728328402</v>
      </c>
    </row>
    <row r="233" spans="6:18">
      <c r="F233">
        <f t="shared" si="56"/>
        <v>23.100000000000058</v>
      </c>
      <c r="G233">
        <f t="shared" si="44"/>
        <v>319.43983655498738</v>
      </c>
      <c r="H233">
        <f t="shared" si="52"/>
        <v>4.2118440875045087</v>
      </c>
      <c r="I233" s="4">
        <f t="shared" si="45"/>
        <v>1.5999999999999999E-6</v>
      </c>
      <c r="J233" s="5">
        <f t="shared" si="53"/>
        <v>1.3969999999999975E-7</v>
      </c>
      <c r="K233" s="5">
        <f t="shared" si="54"/>
        <v>3.2635091833953852E-4</v>
      </c>
      <c r="L233" s="5">
        <f t="shared" si="48"/>
        <v>1.4559388226697093E-10</v>
      </c>
      <c r="M233" s="6">
        <f t="shared" si="46"/>
        <v>1.8267173198110811E-6</v>
      </c>
      <c r="N233">
        <f t="shared" si="47"/>
        <v>5.8E-4</v>
      </c>
      <c r="O233">
        <f t="shared" si="55"/>
        <v>0.42118440875045088</v>
      </c>
      <c r="P233">
        <f t="shared" si="49"/>
        <v>2.7849230836886782</v>
      </c>
      <c r="Q233">
        <f t="shared" si="50"/>
        <v>0.37643078639147065</v>
      </c>
      <c r="R233">
        <f t="shared" si="51"/>
        <v>0.37643078639147087</v>
      </c>
    </row>
    <row r="234" spans="6:18">
      <c r="F234">
        <f t="shared" si="56"/>
        <v>23.20000000000006</v>
      </c>
      <c r="G234">
        <f t="shared" si="44"/>
        <v>319.43983655498738</v>
      </c>
      <c r="H234">
        <f t="shared" si="52"/>
        <v>4.2118440875045087</v>
      </c>
      <c r="I234" s="4">
        <f t="shared" si="45"/>
        <v>1.5999999999999999E-6</v>
      </c>
      <c r="J234" s="5">
        <f t="shared" si="53"/>
        <v>1.3969999999999975E-7</v>
      </c>
      <c r="K234" s="5">
        <f t="shared" si="54"/>
        <v>3.2651091833953854E-4</v>
      </c>
      <c r="L234" s="5">
        <f t="shared" si="48"/>
        <v>1.4580812812225889E-10</v>
      </c>
      <c r="M234" s="6">
        <f t="shared" si="46"/>
        <v>1.8285089275651163E-6</v>
      </c>
      <c r="N234">
        <f t="shared" si="47"/>
        <v>5.8E-4</v>
      </c>
      <c r="O234">
        <f t="shared" si="55"/>
        <v>0.42118440875045088</v>
      </c>
      <c r="P234">
        <f t="shared" si="49"/>
        <v>2.7863796668643963</v>
      </c>
      <c r="Q234">
        <f t="shared" si="50"/>
        <v>0.37604653053651171</v>
      </c>
      <c r="R234">
        <f t="shared" si="51"/>
        <v>0.37604653053651194</v>
      </c>
    </row>
    <row r="235" spans="6:18">
      <c r="F235">
        <f t="shared" si="56"/>
        <v>23.300000000000061</v>
      </c>
      <c r="G235">
        <f t="shared" si="44"/>
        <v>319.43983655498738</v>
      </c>
      <c r="H235">
        <f t="shared" si="52"/>
        <v>4.2118440875045087</v>
      </c>
      <c r="I235" s="4">
        <f t="shared" si="45"/>
        <v>1.5999999999999999E-6</v>
      </c>
      <c r="J235" s="5">
        <f t="shared" si="53"/>
        <v>1.3969999999999975E-7</v>
      </c>
      <c r="K235" s="5">
        <f t="shared" si="54"/>
        <v>3.2667091833953857E-4</v>
      </c>
      <c r="L235" s="5">
        <f t="shared" si="48"/>
        <v>1.4602258405407597E-10</v>
      </c>
      <c r="M235" s="6">
        <f t="shared" si="46"/>
        <v>1.8303014134750635E-6</v>
      </c>
      <c r="N235">
        <f t="shared" si="47"/>
        <v>5.8E-4</v>
      </c>
      <c r="O235">
        <f t="shared" si="55"/>
        <v>0.42118440875045088</v>
      </c>
      <c r="P235">
        <f t="shared" si="49"/>
        <v>2.7878333949648928</v>
      </c>
      <c r="Q235">
        <f t="shared" si="50"/>
        <v>0.37566302786845518</v>
      </c>
      <c r="R235">
        <f t="shared" si="51"/>
        <v>0.3756630278684554</v>
      </c>
    </row>
    <row r="236" spans="6:18">
      <c r="F236">
        <f t="shared" si="56"/>
        <v>23.400000000000063</v>
      </c>
      <c r="G236">
        <f t="shared" si="44"/>
        <v>319.43983655498738</v>
      </c>
      <c r="H236">
        <f t="shared" si="52"/>
        <v>4.2118440875045087</v>
      </c>
      <c r="I236" s="4">
        <f t="shared" si="45"/>
        <v>1.5999999999999999E-6</v>
      </c>
      <c r="J236" s="5">
        <f t="shared" si="53"/>
        <v>1.3969999999999975E-7</v>
      </c>
      <c r="K236" s="5">
        <f t="shared" si="54"/>
        <v>3.268309183395386E-4</v>
      </c>
      <c r="L236" s="5">
        <f t="shared" si="48"/>
        <v>1.4623725016536592E-10</v>
      </c>
      <c r="M236" s="6">
        <f t="shared" si="46"/>
        <v>1.8320947775409224E-6</v>
      </c>
      <c r="N236">
        <f t="shared" si="47"/>
        <v>5.8E-4</v>
      </c>
      <c r="O236">
        <f t="shared" si="55"/>
        <v>0.42118440875045088</v>
      </c>
      <c r="P236">
        <f t="shared" si="49"/>
        <v>2.7892842749820979</v>
      </c>
      <c r="Q236">
        <f t="shared" si="50"/>
        <v>0.37528027654278562</v>
      </c>
      <c r="R236">
        <f t="shared" si="51"/>
        <v>0.37528027654278584</v>
      </c>
    </row>
    <row r="237" spans="6:18">
      <c r="F237">
        <f t="shared" si="56"/>
        <v>23.500000000000064</v>
      </c>
      <c r="G237">
        <f t="shared" si="44"/>
        <v>319.43983655498738</v>
      </c>
      <c r="H237">
        <f t="shared" si="52"/>
        <v>4.2118440875045087</v>
      </c>
      <c r="I237" s="4">
        <f t="shared" si="45"/>
        <v>1.5999999999999999E-6</v>
      </c>
      <c r="J237" s="5">
        <f t="shared" si="53"/>
        <v>1.3969999999999975E-7</v>
      </c>
      <c r="K237" s="5">
        <f t="shared" si="54"/>
        <v>3.2699091833953862E-4</v>
      </c>
      <c r="L237" s="5">
        <f t="shared" si="48"/>
        <v>1.4645212655907237E-10</v>
      </c>
      <c r="M237" s="6">
        <f t="shared" si="46"/>
        <v>1.8338890197626922E-6</v>
      </c>
      <c r="N237">
        <f t="shared" si="47"/>
        <v>5.8E-4</v>
      </c>
      <c r="O237">
        <f t="shared" si="55"/>
        <v>0.42118440875045088</v>
      </c>
      <c r="P237">
        <f t="shared" si="49"/>
        <v>2.7907323138874038</v>
      </c>
      <c r="Q237">
        <f t="shared" si="50"/>
        <v>0.37489827472040566</v>
      </c>
      <c r="R237">
        <f t="shared" si="51"/>
        <v>0.37489827472040588</v>
      </c>
    </row>
    <row r="238" spans="6:18">
      <c r="F238">
        <f t="shared" si="56"/>
        <v>23.600000000000065</v>
      </c>
      <c r="G238">
        <f t="shared" si="44"/>
        <v>319.43983655498738</v>
      </c>
      <c r="H238">
        <f t="shared" si="52"/>
        <v>4.2118440875045087</v>
      </c>
      <c r="I238" s="4">
        <f t="shared" si="45"/>
        <v>1.5999999999999999E-6</v>
      </c>
      <c r="J238" s="5">
        <f t="shared" si="53"/>
        <v>1.3969999999999975E-7</v>
      </c>
      <c r="K238" s="5">
        <f t="shared" si="54"/>
        <v>3.2715091833953865E-4</v>
      </c>
      <c r="L238" s="5">
        <f t="shared" si="48"/>
        <v>1.4666721333813909E-10</v>
      </c>
      <c r="M238" s="6">
        <f t="shared" si="46"/>
        <v>1.8356841401403736E-6</v>
      </c>
      <c r="N238">
        <f t="shared" si="47"/>
        <v>5.8E-4</v>
      </c>
      <c r="O238">
        <f t="shared" si="55"/>
        <v>0.42118440875045088</v>
      </c>
      <c r="P238">
        <f t="shared" si="49"/>
        <v>2.7921775186317372</v>
      </c>
      <c r="Q238">
        <f t="shared" si="50"/>
        <v>0.37451702056761715</v>
      </c>
      <c r="R238">
        <f t="shared" si="51"/>
        <v>0.37451702056761738</v>
      </c>
    </row>
    <row r="239" spans="6:18">
      <c r="F239">
        <f t="shared" si="56"/>
        <v>23.700000000000067</v>
      </c>
      <c r="G239">
        <f t="shared" si="44"/>
        <v>319.43983655498738</v>
      </c>
      <c r="H239">
        <f t="shared" si="52"/>
        <v>4.2118440875045087</v>
      </c>
      <c r="I239" s="4">
        <f t="shared" si="45"/>
        <v>1.5999999999999999E-6</v>
      </c>
      <c r="J239" s="5">
        <f t="shared" si="53"/>
        <v>1.3969999999999975E-7</v>
      </c>
      <c r="K239" s="5">
        <f t="shared" si="54"/>
        <v>3.2731091833953867E-4</v>
      </c>
      <c r="L239" s="5">
        <f t="shared" si="48"/>
        <v>1.4688251060550978E-10</v>
      </c>
      <c r="M239" s="6">
        <f t="shared" si="46"/>
        <v>1.8374801386739671E-6</v>
      </c>
      <c r="N239">
        <f t="shared" si="47"/>
        <v>5.8E-4</v>
      </c>
      <c r="O239">
        <f t="shared" si="55"/>
        <v>0.42118440875045088</v>
      </c>
      <c r="P239">
        <f t="shared" si="49"/>
        <v>2.7936198961456253</v>
      </c>
      <c r="Q239">
        <f t="shared" si="50"/>
        <v>0.37413651225610284</v>
      </c>
      <c r="R239">
        <f t="shared" si="51"/>
        <v>0.37413651225610306</v>
      </c>
    </row>
    <row r="240" spans="6:18">
      <c r="F240">
        <f t="shared" si="56"/>
        <v>23.800000000000068</v>
      </c>
      <c r="G240">
        <f t="shared" si="44"/>
        <v>319.43983655498738</v>
      </c>
      <c r="H240">
        <f t="shared" si="52"/>
        <v>4.2118440875045087</v>
      </c>
      <c r="I240" s="4">
        <f t="shared" si="45"/>
        <v>1.5999999999999999E-6</v>
      </c>
      <c r="J240" s="5">
        <f t="shared" si="53"/>
        <v>1.3969999999999975E-7</v>
      </c>
      <c r="K240" s="5">
        <f t="shared" si="54"/>
        <v>3.274709183395387E-4</v>
      </c>
      <c r="L240" s="5">
        <f t="shared" si="48"/>
        <v>1.4709801846412812E-10</v>
      </c>
      <c r="M240" s="6">
        <f t="shared" si="46"/>
        <v>1.8392770153634716E-6</v>
      </c>
      <c r="N240">
        <f t="shared" si="47"/>
        <v>5.8E-4</v>
      </c>
      <c r="O240">
        <f t="shared" si="55"/>
        <v>0.42118440875045088</v>
      </c>
      <c r="P240">
        <f t="shared" si="49"/>
        <v>2.7950594533392703</v>
      </c>
      <c r="Q240">
        <f t="shared" si="50"/>
        <v>0.37375674796290786</v>
      </c>
      <c r="R240">
        <f t="shared" si="51"/>
        <v>0.37375674796290809</v>
      </c>
    </row>
    <row r="241" spans="6:18">
      <c r="F241">
        <f t="shared" si="56"/>
        <v>23.90000000000007</v>
      </c>
      <c r="G241">
        <f t="shared" si="44"/>
        <v>319.43983655498738</v>
      </c>
      <c r="H241">
        <f t="shared" si="52"/>
        <v>4.2118440875045087</v>
      </c>
      <c r="I241" s="4">
        <f t="shared" si="45"/>
        <v>1.5999999999999999E-6</v>
      </c>
      <c r="J241" s="5">
        <f t="shared" si="53"/>
        <v>1.3969999999999975E-7</v>
      </c>
      <c r="K241" s="5">
        <f t="shared" si="54"/>
        <v>3.2763091833953872E-4</v>
      </c>
      <c r="L241" s="5">
        <f t="shared" si="48"/>
        <v>1.4731373701693783E-10</v>
      </c>
      <c r="M241" s="6">
        <f t="shared" si="46"/>
        <v>1.8410747702088879E-6</v>
      </c>
      <c r="N241">
        <f t="shared" si="47"/>
        <v>5.8E-4</v>
      </c>
      <c r="O241">
        <f t="shared" si="55"/>
        <v>0.42118440875045088</v>
      </c>
      <c r="P241">
        <f t="shared" si="49"/>
        <v>2.7964961971026154</v>
      </c>
      <c r="Q241">
        <f t="shared" si="50"/>
        <v>0.37337772587042151</v>
      </c>
      <c r="R241">
        <f t="shared" si="51"/>
        <v>0.37337772587042173</v>
      </c>
    </row>
    <row r="242" spans="6:18">
      <c r="F242">
        <f t="shared" si="56"/>
        <v>24.000000000000071</v>
      </c>
      <c r="G242">
        <f t="shared" si="44"/>
        <v>319.43983655498738</v>
      </c>
      <c r="H242">
        <f t="shared" si="52"/>
        <v>4.2118440875045087</v>
      </c>
      <c r="I242" s="4">
        <f t="shared" si="45"/>
        <v>1.5999999999999999E-6</v>
      </c>
      <c r="J242" s="5">
        <f t="shared" si="53"/>
        <v>1.3969999999999975E-7</v>
      </c>
      <c r="K242" s="5">
        <f t="shared" si="54"/>
        <v>3.2779091833953875E-4</v>
      </c>
      <c r="L242" s="5">
        <f t="shared" si="48"/>
        <v>1.4752966636688263E-10</v>
      </c>
      <c r="M242" s="6">
        <f t="shared" si="46"/>
        <v>1.8428734032102157E-6</v>
      </c>
      <c r="N242">
        <f t="shared" si="47"/>
        <v>5.8E-4</v>
      </c>
      <c r="O242">
        <f t="shared" si="55"/>
        <v>0.42118440875045088</v>
      </c>
      <c r="P242">
        <f t="shared" si="49"/>
        <v>2.7979301343054157</v>
      </c>
      <c r="Q242">
        <f t="shared" si="50"/>
        <v>0.37299944416635883</v>
      </c>
      <c r="R242">
        <f t="shared" si="51"/>
        <v>0.37299944416635911</v>
      </c>
    </row>
    <row r="243" spans="6:18">
      <c r="F243">
        <f t="shared" si="56"/>
        <v>24.100000000000072</v>
      </c>
      <c r="G243">
        <f t="shared" si="44"/>
        <v>319.43983655498738</v>
      </c>
      <c r="H243">
        <f t="shared" si="52"/>
        <v>4.2118440875045087</v>
      </c>
      <c r="I243" s="4">
        <f t="shared" si="45"/>
        <v>1.5999999999999999E-6</v>
      </c>
      <c r="J243" s="5">
        <f t="shared" si="53"/>
        <v>1.3969999999999975E-7</v>
      </c>
      <c r="K243" s="5">
        <f t="shared" si="54"/>
        <v>3.2795091833953877E-4</v>
      </c>
      <c r="L243" s="5">
        <f t="shared" si="48"/>
        <v>1.4774580661690624E-10</v>
      </c>
      <c r="M243" s="6">
        <f t="shared" si="46"/>
        <v>1.8446729143674553E-6</v>
      </c>
      <c r="N243">
        <f t="shared" si="47"/>
        <v>5.8E-4</v>
      </c>
      <c r="O243">
        <f t="shared" si="55"/>
        <v>0.42118440875045088</v>
      </c>
      <c r="P243">
        <f t="shared" si="49"/>
        <v>2.7993612717973075</v>
      </c>
      <c r="Q243">
        <f t="shared" si="50"/>
        <v>0.37262190104374265</v>
      </c>
      <c r="R243">
        <f t="shared" si="51"/>
        <v>0.37262190104374293</v>
      </c>
    </row>
    <row r="244" spans="6:18">
      <c r="F244">
        <f t="shared" si="56"/>
        <v>24.200000000000074</v>
      </c>
      <c r="G244">
        <f t="shared" si="44"/>
        <v>319.43983655498738</v>
      </c>
      <c r="H244">
        <f t="shared" si="52"/>
        <v>4.2118440875045087</v>
      </c>
      <c r="I244" s="4">
        <f t="shared" si="45"/>
        <v>1.5999999999999999E-6</v>
      </c>
      <c r="J244" s="5">
        <f t="shared" si="53"/>
        <v>1.3969999999999975E-7</v>
      </c>
      <c r="K244" s="5">
        <f t="shared" si="54"/>
        <v>3.281109183395388E-4</v>
      </c>
      <c r="L244" s="5">
        <f t="shared" si="48"/>
        <v>1.4796215786995231E-10</v>
      </c>
      <c r="M244" s="6">
        <f t="shared" si="46"/>
        <v>1.8464733036806056E-6</v>
      </c>
      <c r="N244">
        <f t="shared" si="47"/>
        <v>5.8E-4</v>
      </c>
      <c r="O244">
        <f t="shared" si="55"/>
        <v>0.42118440875045088</v>
      </c>
      <c r="P244">
        <f t="shared" si="49"/>
        <v>2.8007896164078767</v>
      </c>
      <c r="Q244">
        <f t="shared" si="50"/>
        <v>0.37224509470088513</v>
      </c>
      <c r="R244">
        <f t="shared" si="51"/>
        <v>0.3722450947008854</v>
      </c>
    </row>
    <row r="245" spans="6:18">
      <c r="F245">
        <f t="shared" si="56"/>
        <v>24.300000000000075</v>
      </c>
      <c r="G245">
        <f t="shared" si="44"/>
        <v>319.43983655498738</v>
      </c>
      <c r="H245">
        <f t="shared" si="52"/>
        <v>4.2118440875045087</v>
      </c>
      <c r="I245" s="4">
        <f t="shared" si="45"/>
        <v>1.5999999999999999E-6</v>
      </c>
      <c r="J245" s="5">
        <f t="shared" si="53"/>
        <v>1.3969999999999975E-7</v>
      </c>
      <c r="K245" s="5">
        <f t="shared" si="54"/>
        <v>3.2827091833953883E-4</v>
      </c>
      <c r="L245" s="5">
        <f t="shared" si="48"/>
        <v>1.4817872022896459E-10</v>
      </c>
      <c r="M245" s="6">
        <f t="shared" si="46"/>
        <v>1.8482745711496679E-6</v>
      </c>
      <c r="N245">
        <f t="shared" si="47"/>
        <v>5.8E-4</v>
      </c>
      <c r="O245">
        <f t="shared" si="55"/>
        <v>0.42118440875045088</v>
      </c>
      <c r="P245">
        <f t="shared" si="49"/>
        <v>2.802215174946725</v>
      </c>
      <c r="Q245">
        <f t="shared" si="50"/>
        <v>0.37186902334137001</v>
      </c>
      <c r="R245">
        <f t="shared" si="51"/>
        <v>0.37186902334137029</v>
      </c>
    </row>
    <row r="246" spans="6:18">
      <c r="F246">
        <f t="shared" si="56"/>
        <v>24.400000000000077</v>
      </c>
      <c r="G246">
        <f t="shared" si="44"/>
        <v>319.43983655498738</v>
      </c>
      <c r="H246">
        <f t="shared" si="52"/>
        <v>4.2118440875045087</v>
      </c>
      <c r="I246" s="4">
        <f t="shared" si="45"/>
        <v>1.5999999999999999E-6</v>
      </c>
      <c r="J246" s="5">
        <f t="shared" si="53"/>
        <v>1.3969999999999975E-7</v>
      </c>
      <c r="K246" s="5">
        <f t="shared" si="54"/>
        <v>3.2843091833953885E-4</v>
      </c>
      <c r="L246" s="5">
        <f t="shared" si="48"/>
        <v>1.483954937968868E-10</v>
      </c>
      <c r="M246" s="6">
        <f t="shared" si="46"/>
        <v>1.850076716774642E-6</v>
      </c>
      <c r="N246">
        <f t="shared" si="47"/>
        <v>5.8E-4</v>
      </c>
      <c r="O246">
        <f t="shared" si="55"/>
        <v>0.42118440875045088</v>
      </c>
      <c r="P246">
        <f t="shared" si="49"/>
        <v>2.8036379542035412</v>
      </c>
      <c r="Q246">
        <f t="shared" si="50"/>
        <v>0.37149368517403436</v>
      </c>
      <c r="R246">
        <f t="shared" si="51"/>
        <v>0.37149368517403469</v>
      </c>
    </row>
    <row r="247" spans="6:18">
      <c r="F247">
        <f t="shared" si="56"/>
        <v>24.500000000000078</v>
      </c>
      <c r="G247">
        <f t="shared" si="44"/>
        <v>319.43983655498738</v>
      </c>
      <c r="H247">
        <f t="shared" si="52"/>
        <v>4.2118440875045087</v>
      </c>
      <c r="I247" s="4">
        <f t="shared" si="45"/>
        <v>1.5999999999999999E-6</v>
      </c>
      <c r="J247" s="5">
        <f t="shared" si="53"/>
        <v>1.3969999999999975E-7</v>
      </c>
      <c r="K247" s="5">
        <f t="shared" si="54"/>
        <v>3.2859091833953888E-4</v>
      </c>
      <c r="L247" s="5">
        <f t="shared" si="48"/>
        <v>1.4861247867666265E-10</v>
      </c>
      <c r="M247" s="6">
        <f t="shared" si="46"/>
        <v>1.8518797405555276E-6</v>
      </c>
      <c r="N247">
        <f t="shared" si="47"/>
        <v>5.8E-4</v>
      </c>
      <c r="O247">
        <f t="shared" si="55"/>
        <v>0.42118440875045088</v>
      </c>
      <c r="P247">
        <f t="shared" si="49"/>
        <v>2.8050579609481692</v>
      </c>
      <c r="Q247">
        <f t="shared" si="50"/>
        <v>0.371119078412951</v>
      </c>
      <c r="R247">
        <f t="shared" si="51"/>
        <v>0.37111907841295128</v>
      </c>
    </row>
    <row r="248" spans="6:18">
      <c r="F248">
        <f t="shared" si="56"/>
        <v>24.60000000000008</v>
      </c>
      <c r="G248">
        <f t="shared" si="44"/>
        <v>319.43983655498738</v>
      </c>
      <c r="H248">
        <f t="shared" si="52"/>
        <v>4.2118440875045087</v>
      </c>
      <c r="I248" s="4">
        <f t="shared" si="45"/>
        <v>1.5999999999999999E-6</v>
      </c>
      <c r="J248" s="5">
        <f t="shared" si="53"/>
        <v>1.3969999999999975E-7</v>
      </c>
      <c r="K248" s="5">
        <f t="shared" si="54"/>
        <v>3.287509183395389E-4</v>
      </c>
      <c r="L248" s="5">
        <f t="shared" si="48"/>
        <v>1.4882967497123579E-10</v>
      </c>
      <c r="M248" s="6">
        <f t="shared" si="46"/>
        <v>1.8536836424923242E-6</v>
      </c>
      <c r="N248">
        <f t="shared" si="47"/>
        <v>5.8E-4</v>
      </c>
      <c r="O248">
        <f t="shared" si="55"/>
        <v>0.42118440875045088</v>
      </c>
      <c r="P248">
        <f t="shared" si="49"/>
        <v>2.8064752019306716</v>
      </c>
      <c r="Q248">
        <f t="shared" si="50"/>
        <v>0.37074520127741023</v>
      </c>
      <c r="R248">
        <f t="shared" si="51"/>
        <v>0.37074520127741051</v>
      </c>
    </row>
    <row r="249" spans="6:18">
      <c r="F249">
        <f t="shared" si="56"/>
        <v>24.700000000000081</v>
      </c>
      <c r="G249">
        <f t="shared" si="44"/>
        <v>319.43983655498738</v>
      </c>
      <c r="H249">
        <f t="shared" si="52"/>
        <v>4.2118440875045087</v>
      </c>
      <c r="I249" s="4">
        <f t="shared" si="45"/>
        <v>1.5999999999999999E-6</v>
      </c>
      <c r="J249" s="5">
        <f t="shared" si="53"/>
        <v>1.3969999999999975E-7</v>
      </c>
      <c r="K249" s="5">
        <f t="shared" si="54"/>
        <v>3.2891091833953893E-4</v>
      </c>
      <c r="L249" s="5">
        <f t="shared" si="48"/>
        <v>1.4904708278354999E-10</v>
      </c>
      <c r="M249" s="6">
        <f t="shared" si="46"/>
        <v>1.8554884225850327E-6</v>
      </c>
      <c r="N249">
        <f t="shared" si="47"/>
        <v>5.8E-4</v>
      </c>
      <c r="O249">
        <f t="shared" si="55"/>
        <v>0.42118440875045088</v>
      </c>
      <c r="P249">
        <f t="shared" si="49"/>
        <v>2.8078896838814016</v>
      </c>
      <c r="Q249">
        <f t="shared" si="50"/>
        <v>0.37037205199190243</v>
      </c>
      <c r="R249">
        <f t="shared" si="51"/>
        <v>0.37037205199190265</v>
      </c>
    </row>
    <row r="250" spans="6:18">
      <c r="F250">
        <f t="shared" si="56"/>
        <v>24.800000000000082</v>
      </c>
      <c r="G250">
        <f t="shared" si="44"/>
        <v>319.43983655498738</v>
      </c>
      <c r="H250">
        <f t="shared" si="52"/>
        <v>4.2118440875045087</v>
      </c>
      <c r="I250" s="4">
        <f t="shared" si="45"/>
        <v>1.5999999999999999E-6</v>
      </c>
      <c r="J250" s="5">
        <f t="shared" si="53"/>
        <v>1.3969999999999975E-7</v>
      </c>
      <c r="K250" s="5">
        <f t="shared" si="54"/>
        <v>3.2907091833953895E-4</v>
      </c>
      <c r="L250" s="5">
        <f t="shared" si="48"/>
        <v>1.4926470221654893E-10</v>
      </c>
      <c r="M250" s="6">
        <f t="shared" si="46"/>
        <v>1.8572940808336525E-6</v>
      </c>
      <c r="N250">
        <f t="shared" si="47"/>
        <v>5.8E-4</v>
      </c>
      <c r="O250">
        <f t="shared" si="55"/>
        <v>0.42118440875045088</v>
      </c>
      <c r="P250">
        <f t="shared" si="49"/>
        <v>2.809301413511069</v>
      </c>
      <c r="Q250">
        <f t="shared" si="50"/>
        <v>0.3699996287861001</v>
      </c>
      <c r="R250">
        <f t="shared" si="51"/>
        <v>0.36999962878610032</v>
      </c>
    </row>
    <row r="251" spans="6:18">
      <c r="F251">
        <f t="shared" si="56"/>
        <v>24.900000000000084</v>
      </c>
      <c r="G251">
        <f t="shared" si="44"/>
        <v>319.43983655498738</v>
      </c>
      <c r="H251">
        <f t="shared" si="52"/>
        <v>4.2118440875045087</v>
      </c>
      <c r="I251" s="4">
        <f t="shared" si="45"/>
        <v>1.5999999999999999E-6</v>
      </c>
      <c r="J251" s="5">
        <f t="shared" si="53"/>
        <v>1.3969999999999975E-7</v>
      </c>
      <c r="K251" s="5">
        <f t="shared" si="54"/>
        <v>3.2923091833953898E-4</v>
      </c>
      <c r="L251" s="5">
        <f t="shared" si="48"/>
        <v>1.4948253337317635E-10</v>
      </c>
      <c r="M251" s="6">
        <f t="shared" si="46"/>
        <v>1.8591006172381841E-6</v>
      </c>
      <c r="N251">
        <f t="shared" si="47"/>
        <v>5.8E-4</v>
      </c>
      <c r="O251">
        <f t="shared" si="55"/>
        <v>0.42118440875045088</v>
      </c>
      <c r="P251">
        <f t="shared" si="49"/>
        <v>2.810710397510805</v>
      </c>
      <c r="Q251">
        <f t="shared" si="50"/>
        <v>0.36962792989484039</v>
      </c>
      <c r="R251">
        <f t="shared" si="51"/>
        <v>0.36962792989484061</v>
      </c>
    </row>
    <row r="252" spans="6:18">
      <c r="F252">
        <f t="shared" si="56"/>
        <v>25.000000000000085</v>
      </c>
      <c r="G252">
        <f t="shared" si="44"/>
        <v>319.43983655498738</v>
      </c>
      <c r="H252">
        <f t="shared" si="52"/>
        <v>4.2118440875045087</v>
      </c>
      <c r="I252" s="4">
        <f t="shared" si="45"/>
        <v>1.5999999999999999E-6</v>
      </c>
      <c r="J252" s="5">
        <f t="shared" si="53"/>
        <v>1.3969999999999975E-7</v>
      </c>
      <c r="K252" s="5">
        <f t="shared" si="54"/>
        <v>3.29390918339539E-4</v>
      </c>
      <c r="L252" s="5">
        <f t="shared" si="48"/>
        <v>1.4970057635637591E-10</v>
      </c>
      <c r="M252" s="6">
        <f t="shared" si="46"/>
        <v>1.8609080317986272E-6</v>
      </c>
      <c r="N252">
        <f t="shared" si="47"/>
        <v>5.8E-4</v>
      </c>
      <c r="O252">
        <f t="shared" si="55"/>
        <v>0.42118440875045088</v>
      </c>
      <c r="P252">
        <f t="shared" si="49"/>
        <v>2.8121166425522302</v>
      </c>
      <c r="Q252">
        <f t="shared" si="50"/>
        <v>0.3692569535581075</v>
      </c>
      <c r="R252">
        <f t="shared" si="51"/>
        <v>0.36925695355810773</v>
      </c>
    </row>
    <row r="253" spans="6:18">
      <c r="F253">
        <f t="shared" si="56"/>
        <v>25.100000000000087</v>
      </c>
      <c r="G253">
        <f t="shared" si="44"/>
        <v>319.43983655498738</v>
      </c>
      <c r="H253">
        <f t="shared" si="52"/>
        <v>4.2118440875045087</v>
      </c>
      <c r="I253" s="4">
        <f t="shared" si="45"/>
        <v>1.5999999999999999E-6</v>
      </c>
      <c r="J253" s="5">
        <f t="shared" si="53"/>
        <v>1.3969999999999975E-7</v>
      </c>
      <c r="K253" s="5">
        <f t="shared" si="54"/>
        <v>3.2955091833953903E-4</v>
      </c>
      <c r="L253" s="5">
        <f t="shared" si="48"/>
        <v>1.4991883126909135E-10</v>
      </c>
      <c r="M253" s="6">
        <f t="shared" si="46"/>
        <v>1.8627163245149817E-6</v>
      </c>
      <c r="N253">
        <f t="shared" si="47"/>
        <v>5.8E-4</v>
      </c>
      <c r="O253">
        <f t="shared" si="55"/>
        <v>0.42118440875045088</v>
      </c>
      <c r="P253">
        <f t="shared" si="49"/>
        <v>2.813520155287522</v>
      </c>
      <c r="Q253">
        <f t="shared" si="50"/>
        <v>0.36888669802101504</v>
      </c>
      <c r="R253">
        <f t="shared" si="51"/>
        <v>0.36888669802101531</v>
      </c>
    </row>
    <row r="254" spans="6:18">
      <c r="F254">
        <f t="shared" si="56"/>
        <v>25.200000000000088</v>
      </c>
      <c r="G254">
        <f t="shared" si="44"/>
        <v>319.43983655498738</v>
      </c>
      <c r="H254">
        <f t="shared" si="52"/>
        <v>4.2118440875045087</v>
      </c>
      <c r="I254" s="4">
        <f t="shared" si="45"/>
        <v>1.5999999999999999E-6</v>
      </c>
      <c r="J254" s="5">
        <f t="shared" si="53"/>
        <v>1.3969999999999975E-7</v>
      </c>
      <c r="K254" s="5">
        <f t="shared" si="54"/>
        <v>3.2971091833953906E-4</v>
      </c>
      <c r="L254" s="5">
        <f t="shared" si="48"/>
        <v>1.5013729821426637E-10</v>
      </c>
      <c r="M254" s="6">
        <f t="shared" si="46"/>
        <v>1.8645254953872479E-6</v>
      </c>
      <c r="N254">
        <f t="shared" si="47"/>
        <v>5.8E-4</v>
      </c>
      <c r="O254">
        <f t="shared" si="55"/>
        <v>0.42118440875045088</v>
      </c>
      <c r="P254">
        <f t="shared" si="49"/>
        <v>2.8149209423494788</v>
      </c>
      <c r="Q254">
        <f t="shared" si="50"/>
        <v>0.36851716153378883</v>
      </c>
      <c r="R254">
        <f t="shared" si="51"/>
        <v>0.36851716153378911</v>
      </c>
    </row>
    <row r="255" spans="6:18">
      <c r="F255">
        <f t="shared" si="56"/>
        <v>25.30000000000009</v>
      </c>
      <c r="G255">
        <f t="shared" si="44"/>
        <v>319.43983655498738</v>
      </c>
      <c r="H255">
        <f t="shared" si="52"/>
        <v>4.2118440875045087</v>
      </c>
      <c r="I255" s="4">
        <f t="shared" si="45"/>
        <v>1.5999999999999999E-6</v>
      </c>
      <c r="J255" s="5">
        <f t="shared" si="53"/>
        <v>1.3969999999999975E-7</v>
      </c>
      <c r="K255" s="5">
        <f t="shared" si="54"/>
        <v>3.2987091833953908E-4</v>
      </c>
      <c r="L255" s="5">
        <f t="shared" si="48"/>
        <v>1.5035597729484469E-10</v>
      </c>
      <c r="M255" s="6">
        <f t="shared" si="46"/>
        <v>1.8663355444154256E-6</v>
      </c>
      <c r="N255">
        <f t="shared" si="47"/>
        <v>5.8E-4</v>
      </c>
      <c r="O255">
        <f t="shared" si="55"/>
        <v>0.42118440875045088</v>
      </c>
      <c r="P255">
        <f t="shared" si="49"/>
        <v>2.8163190103515872</v>
      </c>
      <c r="Q255">
        <f t="shared" si="50"/>
        <v>0.36814834235174926</v>
      </c>
      <c r="R255">
        <f t="shared" si="51"/>
        <v>0.36814834235174954</v>
      </c>
    </row>
    <row r="256" spans="6:18">
      <c r="F256">
        <f t="shared" si="56"/>
        <v>25.400000000000091</v>
      </c>
      <c r="G256">
        <f t="shared" si="44"/>
        <v>319.43983655498738</v>
      </c>
      <c r="H256">
        <f t="shared" si="52"/>
        <v>4.2118440875045087</v>
      </c>
      <c r="I256" s="4">
        <f t="shared" si="45"/>
        <v>1.5999999999999999E-6</v>
      </c>
      <c r="J256" s="5">
        <f t="shared" si="53"/>
        <v>1.3969999999999975E-7</v>
      </c>
      <c r="K256" s="5">
        <f t="shared" si="54"/>
        <v>3.3003091833953911E-4</v>
      </c>
      <c r="L256" s="5">
        <f t="shared" si="48"/>
        <v>1.5057486861376995E-10</v>
      </c>
      <c r="M256" s="6">
        <f t="shared" si="46"/>
        <v>1.8681464715995143E-6</v>
      </c>
      <c r="N256">
        <f t="shared" si="47"/>
        <v>5.8E-4</v>
      </c>
      <c r="O256">
        <f t="shared" si="55"/>
        <v>0.42118440875045088</v>
      </c>
      <c r="P256">
        <f t="shared" si="49"/>
        <v>2.8177143658880865</v>
      </c>
      <c r="Q256">
        <f t="shared" si="50"/>
        <v>0.36778023873529425</v>
      </c>
      <c r="R256">
        <f t="shared" si="51"/>
        <v>0.36778023873529453</v>
      </c>
    </row>
    <row r="257" spans="6:18">
      <c r="F257">
        <f t="shared" si="56"/>
        <v>25.500000000000092</v>
      </c>
      <c r="G257">
        <f t="shared" si="44"/>
        <v>319.43983655498738</v>
      </c>
      <c r="H257">
        <f t="shared" si="52"/>
        <v>4.2118440875045087</v>
      </c>
      <c r="I257" s="4">
        <f t="shared" si="45"/>
        <v>1.5999999999999999E-6</v>
      </c>
      <c r="J257" s="5">
        <f t="shared" si="53"/>
        <v>1.3969999999999975E-7</v>
      </c>
      <c r="K257" s="5">
        <f t="shared" si="54"/>
        <v>3.3019091833953913E-4</v>
      </c>
      <c r="L257" s="5">
        <f t="shared" si="48"/>
        <v>1.5079397227398597E-10</v>
      </c>
      <c r="M257" s="6">
        <f t="shared" si="46"/>
        <v>1.8699582769395153E-6</v>
      </c>
      <c r="N257">
        <f t="shared" si="47"/>
        <v>5.8E-4</v>
      </c>
      <c r="O257">
        <f t="shared" si="55"/>
        <v>0.42118440875045088</v>
      </c>
      <c r="P257">
        <f t="shared" si="49"/>
        <v>2.8191070155340352</v>
      </c>
      <c r="Q257">
        <f t="shared" si="50"/>
        <v>0.36741284894988185</v>
      </c>
      <c r="R257">
        <f t="shared" si="51"/>
        <v>0.36741284894988213</v>
      </c>
    </row>
    <row r="258" spans="6:18">
      <c r="F258">
        <f t="shared" si="56"/>
        <v>25.600000000000094</v>
      </c>
      <c r="G258">
        <f t="shared" ref="G258:G321" si="57">Tc+R_*F258</f>
        <v>319.43983655498738</v>
      </c>
      <c r="H258">
        <f t="shared" si="52"/>
        <v>4.2118440875045087</v>
      </c>
      <c r="I258" s="4">
        <f t="shared" ref="I258:I321" si="58">we</f>
        <v>1.5999999999999999E-6</v>
      </c>
      <c r="J258" s="5">
        <f t="shared" si="53"/>
        <v>1.3969999999999975E-7</v>
      </c>
      <c r="K258" s="5">
        <f t="shared" si="54"/>
        <v>3.3035091833953916E-4</v>
      </c>
      <c r="L258" s="5">
        <f t="shared" si="48"/>
        <v>1.5101328837843639E-10</v>
      </c>
      <c r="M258" s="6">
        <f t="shared" ref="M258:M321" si="59">f2_*f3_/f1_/K258*L258</f>
        <v>1.8717709604354276E-6</v>
      </c>
      <c r="N258">
        <f t="shared" ref="N258:N321" si="60">del_dl</f>
        <v>5.8E-4</v>
      </c>
      <c r="O258">
        <f t="shared" si="55"/>
        <v>0.42118440875045088</v>
      </c>
      <c r="P258">
        <f t="shared" si="49"/>
        <v>2.8204969658453756</v>
      </c>
      <c r="Q258">
        <f t="shared" si="50"/>
        <v>0.36704617126601313</v>
      </c>
      <c r="R258">
        <f t="shared" si="51"/>
        <v>0.36704617126601341</v>
      </c>
    </row>
    <row r="259" spans="6:18">
      <c r="F259">
        <f t="shared" si="56"/>
        <v>25.700000000000095</v>
      </c>
      <c r="G259">
        <f t="shared" si="57"/>
        <v>319.43983655498738</v>
      </c>
      <c r="H259">
        <f t="shared" si="52"/>
        <v>4.2118440875045087</v>
      </c>
      <c r="I259" s="4">
        <f t="shared" si="58"/>
        <v>1.5999999999999999E-6</v>
      </c>
      <c r="J259" s="5">
        <f t="shared" si="53"/>
        <v>1.3969999999999975E-7</v>
      </c>
      <c r="K259" s="5">
        <f t="shared" si="54"/>
        <v>3.3051091833953918E-4</v>
      </c>
      <c r="L259" s="5">
        <f t="shared" ref="L259:L322" si="61">K259^3*4/3*PI()</f>
        <v>1.5123281703006491E-10</v>
      </c>
      <c r="M259" s="6">
        <f t="shared" si="59"/>
        <v>1.8735845220872513E-6</v>
      </c>
      <c r="N259">
        <f t="shared" si="60"/>
        <v>5.8E-4</v>
      </c>
      <c r="O259">
        <f t="shared" si="55"/>
        <v>0.42118440875045088</v>
      </c>
      <c r="P259">
        <f t="shared" ref="P259:P322" si="62">R259*O259+(1-R259)*H259</f>
        <v>2.8218842233589969</v>
      </c>
      <c r="Q259">
        <f t="shared" ref="Q259:Q322" si="63">Q258+pl/ps*Dl/N258*((Tc-Tf)/ml-Co)/H258/(1-kpart)*M258*dt/L258-Q258*3/K258*we*dt</f>
        <v>0.36668020395921513</v>
      </c>
      <c r="R259">
        <f t="shared" ref="R259:R322" si="64">esidtGeral(R258,K258,MAX(I258,J258),pl,ps,kpart,H258,(H259-H258)/dt,M258,L258,Dl,N258,Co,dt)</f>
        <v>0.36668020395921541</v>
      </c>
    </row>
    <row r="260" spans="6:18">
      <c r="F260">
        <f t="shared" si="56"/>
        <v>25.800000000000097</v>
      </c>
      <c r="G260">
        <f t="shared" si="57"/>
        <v>319.43983655498738</v>
      </c>
      <c r="H260">
        <f t="shared" si="52"/>
        <v>4.2118440875045087</v>
      </c>
      <c r="I260" s="4">
        <f t="shared" si="58"/>
        <v>1.5999999999999999E-6</v>
      </c>
      <c r="J260" s="5">
        <f t="shared" si="53"/>
        <v>1.3969999999999975E-7</v>
      </c>
      <c r="K260" s="5">
        <f t="shared" si="54"/>
        <v>3.3067091833953921E-4</v>
      </c>
      <c r="L260" s="5">
        <f t="shared" si="61"/>
        <v>1.5145255833181525E-10</v>
      </c>
      <c r="M260" s="6">
        <f t="shared" si="59"/>
        <v>1.875398961894986E-6</v>
      </c>
      <c r="N260">
        <f t="shared" si="60"/>
        <v>5.8E-4</v>
      </c>
      <c r="O260">
        <f t="shared" si="55"/>
        <v>0.42118440875045088</v>
      </c>
      <c r="P260">
        <f t="shared" si="62"/>
        <v>2.8232687945928023</v>
      </c>
      <c r="Q260">
        <f t="shared" si="63"/>
        <v>0.36631494531002373</v>
      </c>
      <c r="R260">
        <f t="shared" si="64"/>
        <v>0.36631494531002401</v>
      </c>
    </row>
    <row r="261" spans="6:18">
      <c r="F261">
        <f t="shared" si="56"/>
        <v>25.900000000000098</v>
      </c>
      <c r="G261">
        <f t="shared" si="57"/>
        <v>319.43983655498738</v>
      </c>
      <c r="H261">
        <f t="shared" si="52"/>
        <v>4.2118440875045087</v>
      </c>
      <c r="I261" s="4">
        <f t="shared" si="58"/>
        <v>1.5999999999999999E-6</v>
      </c>
      <c r="J261" s="5">
        <f t="shared" si="53"/>
        <v>1.3969999999999975E-7</v>
      </c>
      <c r="K261" s="5">
        <f t="shared" si="54"/>
        <v>3.3083091833953924E-4</v>
      </c>
      <c r="L261" s="5">
        <f t="shared" si="61"/>
        <v>1.516725123866312E-10</v>
      </c>
      <c r="M261" s="6">
        <f t="shared" si="59"/>
        <v>1.8772142798586335E-6</v>
      </c>
      <c r="N261">
        <f t="shared" si="60"/>
        <v>5.8E-4</v>
      </c>
      <c r="O261">
        <f t="shared" si="55"/>
        <v>0.42118440875045088</v>
      </c>
      <c r="P261">
        <f t="shared" si="62"/>
        <v>2.8246506860457736</v>
      </c>
      <c r="Q261">
        <f t="shared" si="63"/>
        <v>0.36595039360396681</v>
      </c>
      <c r="R261">
        <f t="shared" si="64"/>
        <v>0.36595039360396708</v>
      </c>
    </row>
    <row r="262" spans="6:18">
      <c r="F262">
        <f t="shared" si="56"/>
        <v>26.000000000000099</v>
      </c>
      <c r="G262">
        <f t="shared" si="57"/>
        <v>319.43983655498738</v>
      </c>
      <c r="H262">
        <f t="shared" si="52"/>
        <v>4.2118440875045087</v>
      </c>
      <c r="I262" s="4">
        <f t="shared" si="58"/>
        <v>1.5999999999999999E-6</v>
      </c>
      <c r="J262" s="5">
        <f t="shared" si="53"/>
        <v>1.3969999999999975E-7</v>
      </c>
      <c r="K262" s="5">
        <f t="shared" si="54"/>
        <v>3.3099091833953926E-4</v>
      </c>
      <c r="L262" s="5">
        <f t="shared" si="61"/>
        <v>1.518926792974563E-10</v>
      </c>
      <c r="M262" s="6">
        <f t="shared" si="59"/>
        <v>1.8790304759781914E-6</v>
      </c>
      <c r="N262">
        <f t="shared" si="60"/>
        <v>5.8E-4</v>
      </c>
      <c r="O262">
        <f t="shared" si="55"/>
        <v>0.42118440875045088</v>
      </c>
      <c r="P262">
        <f t="shared" si="62"/>
        <v>2.8260299041980321</v>
      </c>
      <c r="Q262">
        <f t="shared" si="63"/>
        <v>0.36558654713154715</v>
      </c>
      <c r="R262">
        <f t="shared" si="64"/>
        <v>0.36558654713154742</v>
      </c>
    </row>
    <row r="263" spans="6:18">
      <c r="F263">
        <f t="shared" si="56"/>
        <v>26.100000000000101</v>
      </c>
      <c r="G263">
        <f t="shared" si="57"/>
        <v>319.43983655498738</v>
      </c>
      <c r="H263">
        <f t="shared" si="52"/>
        <v>4.2118440875045087</v>
      </c>
      <c r="I263" s="4">
        <f t="shared" si="58"/>
        <v>1.5999999999999999E-6</v>
      </c>
      <c r="J263" s="5">
        <f t="shared" si="53"/>
        <v>1.3969999999999975E-7</v>
      </c>
      <c r="K263" s="5">
        <f t="shared" si="54"/>
        <v>3.3115091833953929E-4</v>
      </c>
      <c r="L263" s="5">
        <f t="shared" si="61"/>
        <v>1.5211305916723441E-10</v>
      </c>
      <c r="M263" s="6">
        <f t="shared" si="59"/>
        <v>1.8808475502536613E-6</v>
      </c>
      <c r="N263">
        <f t="shared" si="60"/>
        <v>5.8E-4</v>
      </c>
      <c r="O263">
        <f t="shared" si="55"/>
        <v>0.42118440875045088</v>
      </c>
      <c r="P263">
        <f t="shared" si="62"/>
        <v>2.827406455510904</v>
      </c>
      <c r="Q263">
        <f t="shared" si="63"/>
        <v>0.36522340418822591</v>
      </c>
      <c r="R263">
        <f t="shared" si="64"/>
        <v>0.36522340418822619</v>
      </c>
    </row>
    <row r="264" spans="6:18">
      <c r="F264">
        <f t="shared" si="56"/>
        <v>26.200000000000102</v>
      </c>
      <c r="G264">
        <f t="shared" si="57"/>
        <v>319.43983655498738</v>
      </c>
      <c r="H264">
        <f t="shared" si="52"/>
        <v>4.2118440875045087</v>
      </c>
      <c r="I264" s="4">
        <f t="shared" si="58"/>
        <v>1.5999999999999999E-6</v>
      </c>
      <c r="J264" s="5">
        <f t="shared" si="53"/>
        <v>1.3969999999999975E-7</v>
      </c>
      <c r="K264" s="5">
        <f t="shared" si="54"/>
        <v>3.3131091833953931E-4</v>
      </c>
      <c r="L264" s="5">
        <f t="shared" si="61"/>
        <v>1.5233365209890916E-10</v>
      </c>
      <c r="M264" s="6">
        <f t="shared" si="59"/>
        <v>1.8826655026850428E-6</v>
      </c>
      <c r="N264">
        <f t="shared" si="60"/>
        <v>5.8E-4</v>
      </c>
      <c r="O264">
        <f t="shared" si="55"/>
        <v>0.42118440875045088</v>
      </c>
      <c r="P264">
        <f t="shared" si="62"/>
        <v>2.8287803464269858</v>
      </c>
      <c r="Q264">
        <f t="shared" si="63"/>
        <v>0.36486096307440546</v>
      </c>
      <c r="R264">
        <f t="shared" si="64"/>
        <v>0.3648609630744058</v>
      </c>
    </row>
    <row r="265" spans="6:18">
      <c r="F265">
        <f t="shared" si="56"/>
        <v>26.300000000000104</v>
      </c>
      <c r="G265">
        <f t="shared" si="57"/>
        <v>319.43983655498738</v>
      </c>
      <c r="H265">
        <f t="shared" si="52"/>
        <v>4.2118440875045087</v>
      </c>
      <c r="I265" s="4">
        <f t="shared" si="58"/>
        <v>1.5999999999999999E-6</v>
      </c>
      <c r="J265" s="5">
        <f t="shared" si="53"/>
        <v>1.3969999999999975E-7</v>
      </c>
      <c r="K265" s="5">
        <f t="shared" si="54"/>
        <v>3.3147091833953934E-4</v>
      </c>
      <c r="L265" s="5">
        <f t="shared" si="61"/>
        <v>1.525544581954243E-10</v>
      </c>
      <c r="M265" s="6">
        <f t="shared" si="59"/>
        <v>1.8844843332723359E-6</v>
      </c>
      <c r="N265">
        <f t="shared" si="60"/>
        <v>5.8E-4</v>
      </c>
      <c r="O265">
        <f t="shared" si="55"/>
        <v>0.42118440875045088</v>
      </c>
      <c r="P265">
        <f t="shared" si="62"/>
        <v>2.8301515833702044</v>
      </c>
      <c r="Q265">
        <f t="shared" si="63"/>
        <v>0.36449922209541313</v>
      </c>
      <c r="R265">
        <f t="shared" si="64"/>
        <v>0.36449922209541347</v>
      </c>
    </row>
    <row r="266" spans="6:18">
      <c r="F266">
        <f t="shared" si="56"/>
        <v>26.400000000000105</v>
      </c>
      <c r="G266">
        <f t="shared" si="57"/>
        <v>319.43983655498738</v>
      </c>
      <c r="H266">
        <f t="shared" si="52"/>
        <v>4.2118440875045087</v>
      </c>
      <c r="I266" s="4">
        <f t="shared" si="58"/>
        <v>1.5999999999999999E-6</v>
      </c>
      <c r="J266" s="5">
        <f t="shared" si="53"/>
        <v>1.3969999999999975E-7</v>
      </c>
      <c r="K266" s="5">
        <f t="shared" si="54"/>
        <v>3.3163091833953936E-4</v>
      </c>
      <c r="L266" s="5">
        <f t="shared" si="61"/>
        <v>1.5277547755972348E-10</v>
      </c>
      <c r="M266" s="6">
        <f t="shared" si="59"/>
        <v>1.88630404201554E-6</v>
      </c>
      <c r="N266">
        <f t="shared" si="60"/>
        <v>5.8E-4</v>
      </c>
      <c r="O266">
        <f t="shared" si="55"/>
        <v>0.42118440875045088</v>
      </c>
      <c r="P266">
        <f t="shared" si="62"/>
        <v>2.8315201727458845</v>
      </c>
      <c r="Q266">
        <f t="shared" si="63"/>
        <v>0.36413817956148414</v>
      </c>
      <c r="R266">
        <f t="shared" si="64"/>
        <v>0.36413817956148448</v>
      </c>
    </row>
    <row r="267" spans="6:18">
      <c r="F267">
        <f t="shared" si="56"/>
        <v>26.500000000000107</v>
      </c>
      <c r="G267">
        <f t="shared" si="57"/>
        <v>319.43983655498738</v>
      </c>
      <c r="H267">
        <f t="shared" si="52"/>
        <v>4.2118440875045087</v>
      </c>
      <c r="I267" s="4">
        <f t="shared" si="58"/>
        <v>1.5999999999999999E-6</v>
      </c>
      <c r="J267" s="5">
        <f t="shared" si="53"/>
        <v>1.3969999999999975E-7</v>
      </c>
      <c r="K267" s="5">
        <f t="shared" si="54"/>
        <v>3.3179091833953939E-4</v>
      </c>
      <c r="L267" s="5">
        <f t="shared" si="61"/>
        <v>1.5299671029475045E-10</v>
      </c>
      <c r="M267" s="6">
        <f t="shared" si="59"/>
        <v>1.888124628914656E-6</v>
      </c>
      <c r="N267">
        <f t="shared" si="60"/>
        <v>5.8E-4</v>
      </c>
      <c r="O267">
        <f t="shared" si="55"/>
        <v>0.42118440875045088</v>
      </c>
      <c r="P267">
        <f t="shared" si="62"/>
        <v>2.8328861209408061</v>
      </c>
      <c r="Q267">
        <f t="shared" si="63"/>
        <v>0.36377783378774525</v>
      </c>
      <c r="R267">
        <f t="shared" si="64"/>
        <v>0.36377783378774559</v>
      </c>
    </row>
    <row r="268" spans="6:18">
      <c r="F268">
        <f t="shared" si="56"/>
        <v>26.600000000000108</v>
      </c>
      <c r="G268">
        <f t="shared" si="57"/>
        <v>319.43983655498738</v>
      </c>
      <c r="H268">
        <f t="shared" si="52"/>
        <v>4.2118440875045087</v>
      </c>
      <c r="I268" s="4">
        <f t="shared" si="58"/>
        <v>1.5999999999999999E-6</v>
      </c>
      <c r="J268" s="5">
        <f t="shared" si="53"/>
        <v>1.3969999999999975E-7</v>
      </c>
      <c r="K268" s="5">
        <f t="shared" si="54"/>
        <v>3.3195091833953941E-4</v>
      </c>
      <c r="L268" s="5">
        <f t="shared" si="61"/>
        <v>1.5321815650344896E-10</v>
      </c>
      <c r="M268" s="6">
        <f t="shared" si="59"/>
        <v>1.8899460939696839E-6</v>
      </c>
      <c r="N268">
        <f t="shared" si="60"/>
        <v>5.8E-4</v>
      </c>
      <c r="O268">
        <f t="shared" si="55"/>
        <v>0.42118440875045088</v>
      </c>
      <c r="P268">
        <f t="shared" si="62"/>
        <v>2.83424943432327</v>
      </c>
      <c r="Q268">
        <f t="shared" si="63"/>
        <v>0.36341818309419827</v>
      </c>
      <c r="R268">
        <f t="shared" si="64"/>
        <v>0.3634181830941986</v>
      </c>
    </row>
    <row r="269" spans="6:18">
      <c r="F269">
        <f t="shared" si="56"/>
        <v>26.700000000000109</v>
      </c>
      <c r="G269">
        <f t="shared" si="57"/>
        <v>319.43983655498738</v>
      </c>
      <c r="H269">
        <f t="shared" si="52"/>
        <v>4.2118440875045087</v>
      </c>
      <c r="I269" s="4">
        <f t="shared" si="58"/>
        <v>1.5999999999999999E-6</v>
      </c>
      <c r="J269" s="5">
        <f t="shared" si="53"/>
        <v>1.3969999999999975E-7</v>
      </c>
      <c r="K269" s="5">
        <f t="shared" si="54"/>
        <v>3.3211091833953944E-4</v>
      </c>
      <c r="L269" s="5">
        <f t="shared" si="61"/>
        <v>1.5343981628876261E-10</v>
      </c>
      <c r="M269" s="6">
        <f t="shared" si="59"/>
        <v>1.8917684371806226E-6</v>
      </c>
      <c r="N269">
        <f t="shared" si="60"/>
        <v>5.8E-4</v>
      </c>
      <c r="O269">
        <f t="shared" si="55"/>
        <v>0.42118440875045088</v>
      </c>
      <c r="P269">
        <f t="shared" si="62"/>
        <v>2.835610119243162</v>
      </c>
      <c r="Q269">
        <f t="shared" si="63"/>
        <v>0.36305922580570354</v>
      </c>
      <c r="R269">
        <f t="shared" si="64"/>
        <v>0.36305922580570388</v>
      </c>
    </row>
    <row r="270" spans="6:18">
      <c r="F270">
        <f t="shared" si="56"/>
        <v>26.800000000000111</v>
      </c>
      <c r="G270">
        <f t="shared" si="57"/>
        <v>319.43983655498738</v>
      </c>
      <c r="H270">
        <f t="shared" si="52"/>
        <v>4.2118440875045087</v>
      </c>
      <c r="I270" s="4">
        <f t="shared" si="58"/>
        <v>1.5999999999999999E-6</v>
      </c>
      <c r="J270" s="5">
        <f t="shared" si="53"/>
        <v>1.3969999999999975E-7</v>
      </c>
      <c r="K270" s="5">
        <f t="shared" si="54"/>
        <v>3.3227091833953947E-4</v>
      </c>
      <c r="L270" s="5">
        <f t="shared" si="61"/>
        <v>1.5366168975363518E-10</v>
      </c>
      <c r="M270" s="6">
        <f t="shared" si="59"/>
        <v>1.893591658547473E-6</v>
      </c>
      <c r="N270">
        <f t="shared" si="60"/>
        <v>5.8E-4</v>
      </c>
      <c r="O270">
        <f t="shared" si="55"/>
        <v>0.42118440875045088</v>
      </c>
      <c r="P270">
        <f t="shared" si="62"/>
        <v>2.836968182032011</v>
      </c>
      <c r="Q270">
        <f t="shared" si="63"/>
        <v>0.36270096025196352</v>
      </c>
      <c r="R270">
        <f t="shared" si="64"/>
        <v>0.36270096025196386</v>
      </c>
    </row>
    <row r="271" spans="6:18">
      <c r="F271">
        <f t="shared" si="56"/>
        <v>26.900000000000112</v>
      </c>
      <c r="G271">
        <f t="shared" si="57"/>
        <v>319.43983655498738</v>
      </c>
      <c r="H271">
        <f t="shared" si="52"/>
        <v>4.2118440875045087</v>
      </c>
      <c r="I271" s="4">
        <f t="shared" si="58"/>
        <v>1.5999999999999999E-6</v>
      </c>
      <c r="J271" s="5">
        <f t="shared" si="53"/>
        <v>1.3969999999999975E-7</v>
      </c>
      <c r="K271" s="5">
        <f t="shared" si="54"/>
        <v>3.3243091833953949E-4</v>
      </c>
      <c r="L271" s="5">
        <f t="shared" si="61"/>
        <v>1.5388377700101039E-10</v>
      </c>
      <c r="M271" s="6">
        <f t="shared" si="59"/>
        <v>1.8954157580702352E-6</v>
      </c>
      <c r="N271">
        <f t="shared" si="60"/>
        <v>5.8E-4</v>
      </c>
      <c r="O271">
        <f t="shared" si="55"/>
        <v>0.42118440875045088</v>
      </c>
      <c r="P271">
        <f t="shared" si="62"/>
        <v>2.8383236290030531</v>
      </c>
      <c r="Q271">
        <f t="shared" si="63"/>
        <v>0.36234338476750655</v>
      </c>
      <c r="R271">
        <f t="shared" si="64"/>
        <v>0.36234338476750688</v>
      </c>
    </row>
    <row r="272" spans="6:18">
      <c r="F272">
        <f t="shared" si="56"/>
        <v>27.000000000000114</v>
      </c>
      <c r="G272">
        <f t="shared" si="57"/>
        <v>319.43983655498738</v>
      </c>
      <c r="H272">
        <f t="shared" si="52"/>
        <v>4.2118440875045087</v>
      </c>
      <c r="I272" s="4">
        <f t="shared" si="58"/>
        <v>1.5999999999999999E-6</v>
      </c>
      <c r="J272" s="5">
        <f t="shared" si="53"/>
        <v>1.3969999999999975E-7</v>
      </c>
      <c r="K272" s="5">
        <f t="shared" si="54"/>
        <v>3.3259091833953952E-4</v>
      </c>
      <c r="L272" s="5">
        <f t="shared" si="61"/>
        <v>1.5410607813383193E-10</v>
      </c>
      <c r="M272" s="6">
        <f t="shared" si="59"/>
        <v>1.8972407357489091E-6</v>
      </c>
      <c r="N272">
        <f t="shared" si="60"/>
        <v>5.8E-4</v>
      </c>
      <c r="O272">
        <f t="shared" si="55"/>
        <v>0.42118440875045088</v>
      </c>
      <c r="P272">
        <f t="shared" si="62"/>
        <v>2.839676466451293</v>
      </c>
      <c r="Q272">
        <f t="shared" si="63"/>
        <v>0.36198649769167052</v>
      </c>
      <c r="R272">
        <f t="shared" si="64"/>
        <v>0.36198649769167085</v>
      </c>
    </row>
    <row r="273" spans="6:18">
      <c r="F273">
        <f t="shared" si="56"/>
        <v>27.100000000000115</v>
      </c>
      <c r="G273">
        <f t="shared" si="57"/>
        <v>319.43983655498738</v>
      </c>
      <c r="H273">
        <f t="shared" si="52"/>
        <v>4.2118440875045087</v>
      </c>
      <c r="I273" s="4">
        <f t="shared" si="58"/>
        <v>1.5999999999999999E-6</v>
      </c>
      <c r="J273" s="5">
        <f t="shared" si="53"/>
        <v>1.3969999999999975E-7</v>
      </c>
      <c r="K273" s="5">
        <f t="shared" si="54"/>
        <v>3.3275091833953954E-4</v>
      </c>
      <c r="L273" s="5">
        <f t="shared" si="61"/>
        <v>1.5432859325504349E-10</v>
      </c>
      <c r="M273" s="6">
        <f t="shared" si="59"/>
        <v>1.8990665915834943E-6</v>
      </c>
      <c r="N273">
        <f t="shared" si="60"/>
        <v>5.8E-4</v>
      </c>
      <c r="O273">
        <f t="shared" si="55"/>
        <v>0.42118440875045088</v>
      </c>
      <c r="P273">
        <f t="shared" si="62"/>
        <v>2.8410267006535666</v>
      </c>
      <c r="Q273">
        <f t="shared" si="63"/>
        <v>0.36163029736858665</v>
      </c>
      <c r="R273">
        <f t="shared" si="64"/>
        <v>0.36163029736858704</v>
      </c>
    </row>
    <row r="274" spans="6:18">
      <c r="F274">
        <f t="shared" si="56"/>
        <v>27.200000000000117</v>
      </c>
      <c r="G274">
        <f t="shared" si="57"/>
        <v>319.43983655498738</v>
      </c>
      <c r="H274">
        <f t="shared" si="52"/>
        <v>4.2118440875045087</v>
      </c>
      <c r="I274" s="4">
        <f t="shared" si="58"/>
        <v>1.5999999999999999E-6</v>
      </c>
      <c r="J274" s="5">
        <f t="shared" si="53"/>
        <v>1.3969999999999975E-7</v>
      </c>
      <c r="K274" s="5">
        <f t="shared" si="54"/>
        <v>3.3291091833953957E-4</v>
      </c>
      <c r="L274" s="5">
        <f t="shared" si="61"/>
        <v>1.5455132246758879E-10</v>
      </c>
      <c r="M274" s="6">
        <f t="shared" si="59"/>
        <v>1.9008933255739909E-6</v>
      </c>
      <c r="N274">
        <f t="shared" si="60"/>
        <v>5.8E-4</v>
      </c>
      <c r="O274">
        <f t="shared" si="55"/>
        <v>0.42118440875045088</v>
      </c>
      <c r="P274">
        <f t="shared" si="62"/>
        <v>2.8423743378685975</v>
      </c>
      <c r="Q274">
        <f t="shared" si="63"/>
        <v>0.36127478214716363</v>
      </c>
      <c r="R274">
        <f t="shared" si="64"/>
        <v>0.36127478214716396</v>
      </c>
    </row>
    <row r="275" spans="6:18">
      <c r="F275">
        <f t="shared" si="56"/>
        <v>27.300000000000118</v>
      </c>
      <c r="G275">
        <f t="shared" si="57"/>
        <v>319.43983655498738</v>
      </c>
      <c r="H275">
        <f t="shared" ref="H275:H338" si="65">(G275-Tf)/ml</f>
        <v>4.2118440875045087</v>
      </c>
      <c r="I275" s="4">
        <f t="shared" si="58"/>
        <v>1.5999999999999999E-6</v>
      </c>
      <c r="J275" s="5">
        <f t="shared" ref="J275:J338" si="66">Glob(H275,N275,Dl,Co,kpart)</f>
        <v>1.3969999999999975E-7</v>
      </c>
      <c r="K275" s="5">
        <f t="shared" ref="K275:K338" si="67">I274*dt+K274</f>
        <v>3.3307091833953959E-4</v>
      </c>
      <c r="L275" s="5">
        <f t="shared" si="61"/>
        <v>1.5477426587441154E-10</v>
      </c>
      <c r="M275" s="6">
        <f t="shared" si="59"/>
        <v>1.902720937720399E-6</v>
      </c>
      <c r="N275">
        <f t="shared" si="60"/>
        <v>5.8E-4</v>
      </c>
      <c r="O275">
        <f t="shared" ref="O275:O338" si="68">O274+(kpart*H274-O274)/L274/R274*(L274*(R275-R274)+R274*MAX(I274,J274)*M274*dt)</f>
        <v>0.42118440875045088</v>
      </c>
      <c r="P275">
        <f t="shared" si="62"/>
        <v>2.8437193843370658</v>
      </c>
      <c r="Q275">
        <f t="shared" si="63"/>
        <v>0.36091995038107105</v>
      </c>
      <c r="R275">
        <f t="shared" si="64"/>
        <v>0.36091995038107139</v>
      </c>
    </row>
    <row r="276" spans="6:18">
      <c r="F276">
        <f t="shared" si="56"/>
        <v>27.400000000000119</v>
      </c>
      <c r="G276">
        <f t="shared" si="57"/>
        <v>319.43983655498738</v>
      </c>
      <c r="H276">
        <f t="shared" si="65"/>
        <v>4.2118440875045087</v>
      </c>
      <c r="I276" s="4">
        <f t="shared" si="58"/>
        <v>1.5999999999999999E-6</v>
      </c>
      <c r="J276" s="5">
        <f t="shared" si="66"/>
        <v>1.3969999999999975E-7</v>
      </c>
      <c r="K276" s="5">
        <f t="shared" si="67"/>
        <v>3.3323091833953962E-4</v>
      </c>
      <c r="L276" s="5">
        <f t="shared" si="61"/>
        <v>1.5499742357845542E-10</v>
      </c>
      <c r="M276" s="6">
        <f t="shared" si="59"/>
        <v>1.9045494280227186E-6</v>
      </c>
      <c r="N276">
        <f t="shared" si="60"/>
        <v>5.8E-4</v>
      </c>
      <c r="O276">
        <f t="shared" si="68"/>
        <v>0.42118440875045088</v>
      </c>
      <c r="P276">
        <f t="shared" si="62"/>
        <v>2.8450618462816615</v>
      </c>
      <c r="Q276">
        <f t="shared" si="63"/>
        <v>0.36056580042872383</v>
      </c>
      <c r="R276">
        <f t="shared" si="64"/>
        <v>0.36056580042872416</v>
      </c>
    </row>
    <row r="277" spans="6:18">
      <c r="F277">
        <f t="shared" si="56"/>
        <v>27.500000000000121</v>
      </c>
      <c r="G277">
        <f t="shared" si="57"/>
        <v>319.43983655498738</v>
      </c>
      <c r="H277">
        <f t="shared" si="65"/>
        <v>4.2118440875045087</v>
      </c>
      <c r="I277" s="4">
        <f t="shared" si="58"/>
        <v>1.5999999999999999E-6</v>
      </c>
      <c r="J277" s="5">
        <f t="shared" si="66"/>
        <v>1.3969999999999975E-7</v>
      </c>
      <c r="K277" s="5">
        <f t="shared" si="67"/>
        <v>3.3339091833953964E-4</v>
      </c>
      <c r="L277" s="5">
        <f t="shared" si="61"/>
        <v>1.5522079568266421E-10</v>
      </c>
      <c r="M277" s="6">
        <f t="shared" si="59"/>
        <v>1.90637879648095E-6</v>
      </c>
      <c r="N277">
        <f t="shared" si="60"/>
        <v>5.8E-4</v>
      </c>
      <c r="O277">
        <f t="shared" si="68"/>
        <v>0.42118440875045088</v>
      </c>
      <c r="P277">
        <f t="shared" si="62"/>
        <v>2.8464017299071478</v>
      </c>
      <c r="Q277">
        <f t="shared" si="63"/>
        <v>0.36021233065326602</v>
      </c>
      <c r="R277">
        <f t="shared" si="64"/>
        <v>0.36021233065326635</v>
      </c>
    </row>
    <row r="278" spans="6:18">
      <c r="F278">
        <f t="shared" si="56"/>
        <v>27.600000000000122</v>
      </c>
      <c r="G278">
        <f t="shared" si="57"/>
        <v>319.43983655498738</v>
      </c>
      <c r="H278">
        <f t="shared" si="65"/>
        <v>4.2118440875045087</v>
      </c>
      <c r="I278" s="4">
        <f t="shared" si="58"/>
        <v>1.5999999999999999E-6</v>
      </c>
      <c r="J278" s="5">
        <f t="shared" si="66"/>
        <v>1.3969999999999975E-7</v>
      </c>
      <c r="K278" s="5">
        <f t="shared" si="67"/>
        <v>3.3355091833953967E-4</v>
      </c>
      <c r="L278" s="5">
        <f t="shared" si="61"/>
        <v>1.5544438228998152E-10</v>
      </c>
      <c r="M278" s="6">
        <f t="shared" si="59"/>
        <v>1.9082090430950927E-6</v>
      </c>
      <c r="N278">
        <f t="shared" si="60"/>
        <v>5.8E-4</v>
      </c>
      <c r="O278">
        <f t="shared" si="68"/>
        <v>0.42118440875045088</v>
      </c>
      <c r="P278">
        <f t="shared" si="62"/>
        <v>2.8477390414004216</v>
      </c>
      <c r="Q278">
        <f t="shared" si="63"/>
        <v>0.35985953942255511</v>
      </c>
      <c r="R278">
        <f t="shared" si="64"/>
        <v>0.35985953942255544</v>
      </c>
    </row>
    <row r="279" spans="6:18">
      <c r="F279">
        <f t="shared" si="56"/>
        <v>27.700000000000124</v>
      </c>
      <c r="G279">
        <f t="shared" si="57"/>
        <v>319.43983655498738</v>
      </c>
      <c r="H279">
        <f t="shared" si="65"/>
        <v>4.2118440875045087</v>
      </c>
      <c r="I279" s="4">
        <f t="shared" si="58"/>
        <v>1.5999999999999999E-6</v>
      </c>
      <c r="J279" s="5">
        <f t="shared" si="66"/>
        <v>1.3969999999999975E-7</v>
      </c>
      <c r="K279" s="5">
        <f t="shared" si="67"/>
        <v>3.337109183395397E-4</v>
      </c>
      <c r="L279" s="5">
        <f t="shared" si="61"/>
        <v>1.5566818350335115E-10</v>
      </c>
      <c r="M279" s="6">
        <f t="shared" si="59"/>
        <v>1.9100401678651468E-6</v>
      </c>
      <c r="N279">
        <f t="shared" si="60"/>
        <v>5.8E-4</v>
      </c>
      <c r="O279">
        <f t="shared" si="68"/>
        <v>0.42118440875045088</v>
      </c>
      <c r="P279">
        <f t="shared" si="62"/>
        <v>2.8490737869305738</v>
      </c>
      <c r="Q279">
        <f t="shared" si="63"/>
        <v>0.35950742510914596</v>
      </c>
      <c r="R279">
        <f t="shared" si="64"/>
        <v>0.35950742510914629</v>
      </c>
    </row>
    <row r="280" spans="6:18">
      <c r="F280">
        <f t="shared" si="56"/>
        <v>27.800000000000125</v>
      </c>
      <c r="G280">
        <f t="shared" si="57"/>
        <v>319.43983655498738</v>
      </c>
      <c r="H280">
        <f t="shared" si="65"/>
        <v>4.2118440875045087</v>
      </c>
      <c r="I280" s="4">
        <f t="shared" si="58"/>
        <v>1.5999999999999999E-6</v>
      </c>
      <c r="J280" s="5">
        <f t="shared" si="66"/>
        <v>1.3969999999999975E-7</v>
      </c>
      <c r="K280" s="5">
        <f t="shared" si="67"/>
        <v>3.3387091833953972E-4</v>
      </c>
      <c r="L280" s="5">
        <f t="shared" si="61"/>
        <v>1.5589219942571677E-10</v>
      </c>
      <c r="M280" s="6">
        <f t="shared" si="59"/>
        <v>1.911872170791113E-6</v>
      </c>
      <c r="N280">
        <f t="shared" si="60"/>
        <v>5.8E-4</v>
      </c>
      <c r="O280">
        <f t="shared" si="68"/>
        <v>0.42118440875045088</v>
      </c>
      <c r="P280">
        <f t="shared" si="62"/>
        <v>2.8504059726489475</v>
      </c>
      <c r="Q280">
        <f t="shared" si="63"/>
        <v>0.35915598609027533</v>
      </c>
      <c r="R280">
        <f t="shared" si="64"/>
        <v>0.35915598609027566</v>
      </c>
    </row>
    <row r="281" spans="6:18">
      <c r="F281">
        <f t="shared" si="56"/>
        <v>27.900000000000126</v>
      </c>
      <c r="G281">
        <f t="shared" si="57"/>
        <v>319.43983655498738</v>
      </c>
      <c r="H281">
        <f t="shared" si="65"/>
        <v>4.2118440875045087</v>
      </c>
      <c r="I281" s="4">
        <f t="shared" si="58"/>
        <v>1.5999999999999999E-6</v>
      </c>
      <c r="J281" s="5">
        <f t="shared" si="66"/>
        <v>1.3969999999999975E-7</v>
      </c>
      <c r="K281" s="5">
        <f t="shared" si="67"/>
        <v>3.3403091833953975E-4</v>
      </c>
      <c r="L281" s="5">
        <f t="shared" si="61"/>
        <v>1.5611643016002206E-10</v>
      </c>
      <c r="M281" s="6">
        <f t="shared" si="59"/>
        <v>1.9137050518729901E-6</v>
      </c>
      <c r="N281">
        <f t="shared" si="60"/>
        <v>5.8E-4</v>
      </c>
      <c r="O281">
        <f t="shared" si="68"/>
        <v>0.42118440875045088</v>
      </c>
      <c r="P281">
        <f t="shared" si="62"/>
        <v>2.8517356046891993</v>
      </c>
      <c r="Q281">
        <f t="shared" si="63"/>
        <v>0.35880522074784582</v>
      </c>
      <c r="R281">
        <f t="shared" si="64"/>
        <v>0.35880522074784615</v>
      </c>
    </row>
    <row r="282" spans="6:18">
      <c r="F282">
        <f t="shared" si="56"/>
        <v>28.000000000000128</v>
      </c>
      <c r="G282">
        <f t="shared" si="57"/>
        <v>319.43983655498738</v>
      </c>
      <c r="H282">
        <f t="shared" si="65"/>
        <v>4.2118440875045087</v>
      </c>
      <c r="I282" s="4">
        <f t="shared" si="58"/>
        <v>1.5999999999999999E-6</v>
      </c>
      <c r="J282" s="5">
        <f t="shared" si="66"/>
        <v>1.3969999999999975E-7</v>
      </c>
      <c r="K282" s="5">
        <f t="shared" si="67"/>
        <v>3.3419091833953977E-4</v>
      </c>
      <c r="L282" s="5">
        <f t="shared" si="61"/>
        <v>1.5634087580921078E-10</v>
      </c>
      <c r="M282" s="6">
        <f t="shared" si="59"/>
        <v>1.9155388111107788E-6</v>
      </c>
      <c r="N282">
        <f t="shared" si="60"/>
        <v>5.8E-4</v>
      </c>
      <c r="O282">
        <f t="shared" si="68"/>
        <v>0.42118440875045088</v>
      </c>
      <c r="P282">
        <f t="shared" si="62"/>
        <v>2.8530626891673574</v>
      </c>
      <c r="Q282">
        <f t="shared" si="63"/>
        <v>0.35845512746841057</v>
      </c>
      <c r="R282">
        <f t="shared" si="64"/>
        <v>0.35845512746841091</v>
      </c>
    </row>
    <row r="283" spans="6:18">
      <c r="F283">
        <f t="shared" si="56"/>
        <v>28.100000000000129</v>
      </c>
      <c r="G283">
        <f t="shared" si="57"/>
        <v>319.43983655498738</v>
      </c>
      <c r="H283">
        <f t="shared" si="65"/>
        <v>4.2118440875045087</v>
      </c>
      <c r="I283" s="4">
        <f t="shared" si="58"/>
        <v>1.5999999999999999E-6</v>
      </c>
      <c r="J283" s="5">
        <f t="shared" si="66"/>
        <v>1.3969999999999975E-7</v>
      </c>
      <c r="K283" s="5">
        <f t="shared" si="67"/>
        <v>3.343509183395398E-4</v>
      </c>
      <c r="L283" s="5">
        <f t="shared" si="61"/>
        <v>1.5656553647622658E-10</v>
      </c>
      <c r="M283" s="6">
        <f t="shared" si="59"/>
        <v>1.9173734485044791E-6</v>
      </c>
      <c r="N283">
        <f t="shared" si="60"/>
        <v>5.8E-4</v>
      </c>
      <c r="O283">
        <f t="shared" si="68"/>
        <v>0.42118440875045088</v>
      </c>
      <c r="P283">
        <f t="shared" si="62"/>
        <v>2.8543872321818808</v>
      </c>
      <c r="Q283">
        <f t="shared" si="63"/>
        <v>0.3581057046431575</v>
      </c>
      <c r="R283">
        <f t="shared" si="64"/>
        <v>0.35810570464315783</v>
      </c>
    </row>
    <row r="284" spans="6:18">
      <c r="F284">
        <f t="shared" ref="F284:F347" si="69">F283+dt</f>
        <v>28.200000000000131</v>
      </c>
      <c r="G284">
        <f t="shared" si="57"/>
        <v>319.43983655498738</v>
      </c>
      <c r="H284">
        <f t="shared" si="65"/>
        <v>4.2118440875045087</v>
      </c>
      <c r="I284" s="4">
        <f t="shared" si="58"/>
        <v>1.5999999999999999E-6</v>
      </c>
      <c r="J284" s="5">
        <f t="shared" si="66"/>
        <v>1.3969999999999975E-7</v>
      </c>
      <c r="K284" s="5">
        <f t="shared" si="67"/>
        <v>3.3451091833953982E-4</v>
      </c>
      <c r="L284" s="5">
        <f t="shared" si="61"/>
        <v>1.5679041226401327E-10</v>
      </c>
      <c r="M284" s="6">
        <f t="shared" si="59"/>
        <v>1.9192089640540912E-6</v>
      </c>
      <c r="N284">
        <f t="shared" si="60"/>
        <v>5.8E-4</v>
      </c>
      <c r="O284">
        <f t="shared" si="68"/>
        <v>0.42118440875045088</v>
      </c>
      <c r="P284">
        <f t="shared" si="62"/>
        <v>2.8557092398137178</v>
      </c>
      <c r="Q284">
        <f t="shared" si="63"/>
        <v>0.35775695066789376</v>
      </c>
      <c r="R284">
        <f t="shared" si="64"/>
        <v>0.35775695066789409</v>
      </c>
    </row>
    <row r="285" spans="6:18">
      <c r="F285">
        <f t="shared" si="69"/>
        <v>28.300000000000132</v>
      </c>
      <c r="G285">
        <f t="shared" si="57"/>
        <v>319.43983655498738</v>
      </c>
      <c r="H285">
        <f t="shared" si="65"/>
        <v>4.2118440875045087</v>
      </c>
      <c r="I285" s="4">
        <f t="shared" si="58"/>
        <v>1.5999999999999999E-6</v>
      </c>
      <c r="J285" s="5">
        <f t="shared" si="66"/>
        <v>1.3969999999999975E-7</v>
      </c>
      <c r="K285" s="5">
        <f t="shared" si="67"/>
        <v>3.3467091833953985E-4</v>
      </c>
      <c r="L285" s="5">
        <f t="shared" si="61"/>
        <v>1.5701550327551444E-10</v>
      </c>
      <c r="M285" s="6">
        <f t="shared" si="59"/>
        <v>1.9210453577596145E-6</v>
      </c>
      <c r="N285">
        <f t="shared" si="60"/>
        <v>5.8E-4</v>
      </c>
      <c r="O285">
        <f t="shared" si="68"/>
        <v>0.42118440875045088</v>
      </c>
      <c r="P285">
        <f t="shared" si="62"/>
        <v>2.8570287181263674</v>
      </c>
      <c r="Q285">
        <f t="shared" si="63"/>
        <v>0.35740886394303034</v>
      </c>
      <c r="R285">
        <f t="shared" si="64"/>
        <v>0.35740886394303062</v>
      </c>
    </row>
    <row r="286" spans="6:18">
      <c r="F286">
        <f t="shared" si="69"/>
        <v>28.400000000000134</v>
      </c>
      <c r="G286">
        <f t="shared" si="57"/>
        <v>319.43983655498738</v>
      </c>
      <c r="H286">
        <f t="shared" si="65"/>
        <v>4.2118440875045087</v>
      </c>
      <c r="I286" s="4">
        <f t="shared" si="58"/>
        <v>1.5999999999999999E-6</v>
      </c>
      <c r="J286" s="5">
        <f t="shared" si="66"/>
        <v>1.3969999999999975E-7</v>
      </c>
      <c r="K286" s="5">
        <f t="shared" si="67"/>
        <v>3.3483091833953987E-4</v>
      </c>
      <c r="L286" s="5">
        <f t="shared" si="61"/>
        <v>1.5724080961367388E-10</v>
      </c>
      <c r="M286" s="6">
        <f t="shared" si="59"/>
        <v>1.9228826296210503E-6</v>
      </c>
      <c r="N286">
        <f t="shared" si="60"/>
        <v>5.8E-4</v>
      </c>
      <c r="O286">
        <f t="shared" si="68"/>
        <v>0.42118440875045088</v>
      </c>
      <c r="P286">
        <f t="shared" si="62"/>
        <v>2.8583456731659336</v>
      </c>
      <c r="Q286">
        <f t="shared" si="63"/>
        <v>0.35706144287356661</v>
      </c>
      <c r="R286">
        <f t="shared" si="64"/>
        <v>0.35706144287356684</v>
      </c>
    </row>
    <row r="287" spans="6:18">
      <c r="F287">
        <f t="shared" si="69"/>
        <v>28.500000000000135</v>
      </c>
      <c r="G287">
        <f t="shared" si="57"/>
        <v>319.43983655498738</v>
      </c>
      <c r="H287">
        <f t="shared" si="65"/>
        <v>4.2118440875045087</v>
      </c>
      <c r="I287" s="4">
        <f t="shared" si="58"/>
        <v>1.5999999999999999E-6</v>
      </c>
      <c r="J287" s="5">
        <f t="shared" si="66"/>
        <v>1.3969999999999975E-7</v>
      </c>
      <c r="K287" s="5">
        <f t="shared" si="67"/>
        <v>3.349909183395399E-4</v>
      </c>
      <c r="L287" s="5">
        <f t="shared" si="61"/>
        <v>1.5746633138143522E-10</v>
      </c>
      <c r="M287" s="6">
        <f t="shared" si="59"/>
        <v>1.9247207796383965E-6</v>
      </c>
      <c r="N287">
        <f t="shared" si="60"/>
        <v>5.8E-4</v>
      </c>
      <c r="O287">
        <f t="shared" si="68"/>
        <v>0.42118440875045088</v>
      </c>
      <c r="P287">
        <f t="shared" si="62"/>
        <v>2.859660110961185</v>
      </c>
      <c r="Q287">
        <f t="shared" si="63"/>
        <v>0.35671468586907501</v>
      </c>
      <c r="R287">
        <f t="shared" si="64"/>
        <v>0.35671468586907523</v>
      </c>
    </row>
    <row r="288" spans="6:18">
      <c r="F288">
        <f t="shared" si="69"/>
        <v>28.600000000000136</v>
      </c>
      <c r="G288">
        <f t="shared" si="57"/>
        <v>319.43983655498738</v>
      </c>
      <c r="H288">
        <f t="shared" si="65"/>
        <v>4.2118440875045087</v>
      </c>
      <c r="I288" s="4">
        <f t="shared" si="58"/>
        <v>1.5999999999999999E-6</v>
      </c>
      <c r="J288" s="5">
        <f t="shared" si="66"/>
        <v>1.3969999999999975E-7</v>
      </c>
      <c r="K288" s="5">
        <f t="shared" si="67"/>
        <v>3.3515091833953993E-4</v>
      </c>
      <c r="L288" s="5">
        <f t="shared" si="61"/>
        <v>1.5769206868174226E-10</v>
      </c>
      <c r="M288" s="6">
        <f t="shared" si="59"/>
        <v>1.9265598078116548E-6</v>
      </c>
      <c r="N288">
        <f t="shared" si="60"/>
        <v>5.8E-4</v>
      </c>
      <c r="O288">
        <f t="shared" si="68"/>
        <v>0.42118440875045088</v>
      </c>
      <c r="P288">
        <f t="shared" si="62"/>
        <v>2.8609720375236156</v>
      </c>
      <c r="Q288">
        <f t="shared" si="63"/>
        <v>0.35636859134368576</v>
      </c>
      <c r="R288">
        <f t="shared" si="64"/>
        <v>0.35636859134368598</v>
      </c>
    </row>
    <row r="289" spans="6:18">
      <c r="F289">
        <f t="shared" si="69"/>
        <v>28.700000000000138</v>
      </c>
      <c r="G289">
        <f t="shared" si="57"/>
        <v>319.43983655498738</v>
      </c>
      <c r="H289">
        <f t="shared" si="65"/>
        <v>4.2118440875045087</v>
      </c>
      <c r="I289" s="4">
        <f t="shared" si="58"/>
        <v>1.5999999999999999E-6</v>
      </c>
      <c r="J289" s="5">
        <f t="shared" si="66"/>
        <v>1.3969999999999975E-7</v>
      </c>
      <c r="K289" s="5">
        <f t="shared" si="67"/>
        <v>3.3531091833953995E-4</v>
      </c>
      <c r="L289" s="5">
        <f t="shared" si="61"/>
        <v>1.5791802161753861E-10</v>
      </c>
      <c r="M289" s="6">
        <f t="shared" si="59"/>
        <v>1.9283997141408239E-6</v>
      </c>
      <c r="N289">
        <f t="shared" si="60"/>
        <v>5.8E-4</v>
      </c>
      <c r="O289">
        <f t="shared" si="68"/>
        <v>0.42118440875045088</v>
      </c>
      <c r="P289">
        <f t="shared" si="62"/>
        <v>2.862281458847499</v>
      </c>
      <c r="Q289">
        <f t="shared" si="63"/>
        <v>0.35602315771607157</v>
      </c>
      <c r="R289">
        <f t="shared" si="64"/>
        <v>0.35602315771607179</v>
      </c>
    </row>
    <row r="290" spans="6:18">
      <c r="F290">
        <f t="shared" si="69"/>
        <v>28.800000000000139</v>
      </c>
      <c r="G290">
        <f t="shared" si="57"/>
        <v>319.43983655498738</v>
      </c>
      <c r="H290">
        <f t="shared" si="65"/>
        <v>4.2118440875045087</v>
      </c>
      <c r="I290" s="4">
        <f t="shared" si="58"/>
        <v>1.5999999999999999E-6</v>
      </c>
      <c r="J290" s="5">
        <f t="shared" si="66"/>
        <v>1.3969999999999975E-7</v>
      </c>
      <c r="K290" s="5">
        <f t="shared" si="67"/>
        <v>3.3547091833953998E-4</v>
      </c>
      <c r="L290" s="5">
        <f t="shared" si="61"/>
        <v>1.5814419029176807E-10</v>
      </c>
      <c r="M290" s="6">
        <f t="shared" si="59"/>
        <v>1.9302404986259052E-6</v>
      </c>
      <c r="N290">
        <f t="shared" si="60"/>
        <v>5.8E-4</v>
      </c>
      <c r="O290">
        <f t="shared" si="68"/>
        <v>0.42118440875045088</v>
      </c>
      <c r="P290">
        <f t="shared" si="62"/>
        <v>2.8635883809099458</v>
      </c>
      <c r="Q290">
        <f t="shared" si="63"/>
        <v>0.35567838340943259</v>
      </c>
      <c r="R290">
        <f t="shared" si="64"/>
        <v>0.35567838340943281</v>
      </c>
    </row>
    <row r="291" spans="6:18">
      <c r="F291">
        <f t="shared" si="69"/>
        <v>28.900000000000141</v>
      </c>
      <c r="G291">
        <f t="shared" si="57"/>
        <v>319.43983655498738</v>
      </c>
      <c r="H291">
        <f t="shared" si="65"/>
        <v>4.2118440875045087</v>
      </c>
      <c r="I291" s="4">
        <f t="shared" si="58"/>
        <v>1.5999999999999999E-6</v>
      </c>
      <c r="J291" s="5">
        <f t="shared" si="66"/>
        <v>1.3969999999999975E-7</v>
      </c>
      <c r="K291" s="5">
        <f t="shared" si="67"/>
        <v>3.3563091833954E-4</v>
      </c>
      <c r="L291" s="5">
        <f t="shared" si="61"/>
        <v>1.5837057480737432E-10</v>
      </c>
      <c r="M291" s="6">
        <f t="shared" si="59"/>
        <v>1.9320821612668985E-6</v>
      </c>
      <c r="N291">
        <f t="shared" si="60"/>
        <v>5.8E-4</v>
      </c>
      <c r="O291">
        <f t="shared" si="68"/>
        <v>0.42118440875045088</v>
      </c>
      <c r="P291">
        <f t="shared" si="62"/>
        <v>2.8648928096709638</v>
      </c>
      <c r="Q291">
        <f t="shared" si="63"/>
        <v>0.35533426685148112</v>
      </c>
      <c r="R291">
        <f t="shared" si="64"/>
        <v>0.35533426685148134</v>
      </c>
    </row>
    <row r="292" spans="6:18">
      <c r="F292">
        <f t="shared" si="69"/>
        <v>29.000000000000142</v>
      </c>
      <c r="G292">
        <f t="shared" si="57"/>
        <v>319.43983655498738</v>
      </c>
      <c r="H292">
        <f t="shared" si="65"/>
        <v>4.2118440875045087</v>
      </c>
      <c r="I292" s="4">
        <f t="shared" si="58"/>
        <v>1.5999999999999999E-6</v>
      </c>
      <c r="J292" s="5">
        <f t="shared" si="66"/>
        <v>1.3969999999999975E-7</v>
      </c>
      <c r="K292" s="5">
        <f t="shared" si="67"/>
        <v>3.3579091833954003E-4</v>
      </c>
      <c r="L292" s="5">
        <f t="shared" si="61"/>
        <v>1.5859717526730099E-10</v>
      </c>
      <c r="M292" s="6">
        <f t="shared" si="59"/>
        <v>1.9339247020638022E-6</v>
      </c>
      <c r="N292">
        <f t="shared" si="60"/>
        <v>5.8E-4</v>
      </c>
      <c r="O292">
        <f t="shared" si="68"/>
        <v>0.42118440875045088</v>
      </c>
      <c r="P292">
        <f t="shared" si="62"/>
        <v>2.8661947510735137</v>
      </c>
      <c r="Q292">
        <f t="shared" si="63"/>
        <v>0.35499080647442677</v>
      </c>
      <c r="R292">
        <f t="shared" si="64"/>
        <v>0.35499080647442699</v>
      </c>
    </row>
    <row r="293" spans="6:18">
      <c r="F293">
        <f t="shared" si="69"/>
        <v>29.100000000000144</v>
      </c>
      <c r="G293">
        <f t="shared" si="57"/>
        <v>319.43983655498738</v>
      </c>
      <c r="H293">
        <f t="shared" si="65"/>
        <v>4.2118440875045087</v>
      </c>
      <c r="I293" s="4">
        <f t="shared" si="58"/>
        <v>1.5999999999999999E-6</v>
      </c>
      <c r="J293" s="5">
        <f t="shared" si="66"/>
        <v>1.3969999999999975E-7</v>
      </c>
      <c r="K293" s="5">
        <f t="shared" si="67"/>
        <v>3.3595091833954005E-4</v>
      </c>
      <c r="L293" s="5">
        <f t="shared" si="61"/>
        <v>1.5882399177449191E-10</v>
      </c>
      <c r="M293" s="6">
        <f t="shared" si="59"/>
        <v>1.935768121016618E-6</v>
      </c>
      <c r="N293">
        <f t="shared" si="60"/>
        <v>5.8E-4</v>
      </c>
      <c r="O293">
        <f t="shared" si="68"/>
        <v>0.42118440875045088</v>
      </c>
      <c r="P293">
        <f t="shared" si="62"/>
        <v>2.8674942110435637</v>
      </c>
      <c r="Q293">
        <f t="shared" si="63"/>
        <v>0.35464800071496128</v>
      </c>
      <c r="R293">
        <f t="shared" si="64"/>
        <v>0.35464800071496144</v>
      </c>
    </row>
    <row r="294" spans="6:18">
      <c r="F294">
        <f t="shared" si="69"/>
        <v>29.200000000000145</v>
      </c>
      <c r="G294">
        <f t="shared" si="57"/>
        <v>319.43983655498738</v>
      </c>
      <c r="H294">
        <f t="shared" si="65"/>
        <v>4.2118440875045087</v>
      </c>
      <c r="I294" s="4">
        <f t="shared" si="58"/>
        <v>1.5999999999999999E-6</v>
      </c>
      <c r="J294" s="5">
        <f t="shared" si="66"/>
        <v>1.3969999999999975E-7</v>
      </c>
      <c r="K294" s="5">
        <f t="shared" si="67"/>
        <v>3.3611091833954008E-4</v>
      </c>
      <c r="L294" s="5">
        <f t="shared" si="61"/>
        <v>1.5905102443189073E-10</v>
      </c>
      <c r="M294" s="6">
        <f t="shared" si="59"/>
        <v>1.937612418125345E-6</v>
      </c>
      <c r="N294">
        <f t="shared" si="60"/>
        <v>5.8E-4</v>
      </c>
      <c r="O294">
        <f t="shared" si="68"/>
        <v>0.42118440875045088</v>
      </c>
      <c r="P294">
        <f t="shared" si="62"/>
        <v>2.868791195490151</v>
      </c>
      <c r="Q294">
        <f t="shared" si="63"/>
        <v>0.35430584801424353</v>
      </c>
      <c r="R294">
        <f t="shared" si="64"/>
        <v>0.35430584801424375</v>
      </c>
    </row>
    <row r="295" spans="6:18">
      <c r="F295">
        <f t="shared" si="69"/>
        <v>29.300000000000146</v>
      </c>
      <c r="G295">
        <f t="shared" si="57"/>
        <v>319.43983655498738</v>
      </c>
      <c r="H295">
        <f t="shared" si="65"/>
        <v>4.2118440875045087</v>
      </c>
      <c r="I295" s="4">
        <f t="shared" si="58"/>
        <v>1.5999999999999999E-6</v>
      </c>
      <c r="J295" s="5">
        <f t="shared" si="66"/>
        <v>1.3969999999999975E-7</v>
      </c>
      <c r="K295" s="5">
        <f t="shared" si="67"/>
        <v>3.362709183395401E-4</v>
      </c>
      <c r="L295" s="5">
        <f t="shared" si="61"/>
        <v>1.5927827334244114E-10</v>
      </c>
      <c r="M295" s="6">
        <f t="shared" si="59"/>
        <v>1.9394575933899837E-6</v>
      </c>
      <c r="N295">
        <f t="shared" si="60"/>
        <v>5.8E-4</v>
      </c>
      <c r="O295">
        <f t="shared" si="68"/>
        <v>0.42118440875045088</v>
      </c>
      <c r="P295">
        <f t="shared" si="62"/>
        <v>2.870085710305434</v>
      </c>
      <c r="Q295">
        <f t="shared" si="63"/>
        <v>0.35396434681788497</v>
      </c>
      <c r="R295">
        <f t="shared" si="64"/>
        <v>0.35396434681788519</v>
      </c>
    </row>
    <row r="296" spans="6:18">
      <c r="F296">
        <f t="shared" si="69"/>
        <v>29.400000000000148</v>
      </c>
      <c r="G296">
        <f t="shared" si="57"/>
        <v>319.43983655498738</v>
      </c>
      <c r="H296">
        <f t="shared" si="65"/>
        <v>4.2118440875045087</v>
      </c>
      <c r="I296" s="4">
        <f t="shared" si="58"/>
        <v>1.5999999999999999E-6</v>
      </c>
      <c r="J296" s="5">
        <f t="shared" si="66"/>
        <v>1.3969999999999975E-7</v>
      </c>
      <c r="K296" s="5">
        <f t="shared" si="67"/>
        <v>3.3643091833954013E-4</v>
      </c>
      <c r="L296" s="5">
        <f t="shared" si="61"/>
        <v>1.595057386090869E-10</v>
      </c>
      <c r="M296" s="6">
        <f t="shared" si="59"/>
        <v>1.9413036468105346E-6</v>
      </c>
      <c r="N296">
        <f t="shared" si="60"/>
        <v>5.8E-4</v>
      </c>
      <c r="O296">
        <f t="shared" si="68"/>
        <v>0.42118440875045088</v>
      </c>
      <c r="P296">
        <f t="shared" si="62"/>
        <v>2.8713777613647489</v>
      </c>
      <c r="Q296">
        <f t="shared" si="63"/>
        <v>0.35362349557593448</v>
      </c>
      <c r="R296">
        <f t="shared" si="64"/>
        <v>0.3536234955759347</v>
      </c>
    </row>
    <row r="297" spans="6:18">
      <c r="F297">
        <f t="shared" si="69"/>
        <v>29.500000000000149</v>
      </c>
      <c r="G297">
        <f t="shared" si="57"/>
        <v>319.43983655498738</v>
      </c>
      <c r="H297">
        <f t="shared" si="65"/>
        <v>4.2118440875045087</v>
      </c>
      <c r="I297" s="4">
        <f t="shared" si="58"/>
        <v>1.5999999999999999E-6</v>
      </c>
      <c r="J297" s="5">
        <f t="shared" si="66"/>
        <v>1.3969999999999975E-7</v>
      </c>
      <c r="K297" s="5">
        <f t="shared" si="67"/>
        <v>3.3659091833954016E-4</v>
      </c>
      <c r="L297" s="5">
        <f t="shared" si="61"/>
        <v>1.5973342033477164E-10</v>
      </c>
      <c r="M297" s="6">
        <f t="shared" si="59"/>
        <v>1.9431505783869958E-6</v>
      </c>
      <c r="N297">
        <f t="shared" si="60"/>
        <v>5.8E-4</v>
      </c>
      <c r="O297">
        <f t="shared" si="68"/>
        <v>0.42118440875045088</v>
      </c>
      <c r="P297">
        <f t="shared" si="62"/>
        <v>2.8726673545266688</v>
      </c>
      <c r="Q297">
        <f t="shared" si="63"/>
        <v>0.35328329274286363</v>
      </c>
      <c r="R297">
        <f t="shared" si="64"/>
        <v>0.35328329274286385</v>
      </c>
    </row>
    <row r="298" spans="6:18">
      <c r="F298">
        <f t="shared" si="69"/>
        <v>29.600000000000151</v>
      </c>
      <c r="G298">
        <f t="shared" si="57"/>
        <v>319.43983655498738</v>
      </c>
      <c r="H298">
        <f t="shared" si="65"/>
        <v>4.2118440875045087</v>
      </c>
      <c r="I298" s="4">
        <f t="shared" si="58"/>
        <v>1.5999999999999999E-6</v>
      </c>
      <c r="J298" s="5">
        <f t="shared" si="66"/>
        <v>1.3969999999999975E-7</v>
      </c>
      <c r="K298" s="5">
        <f t="shared" si="67"/>
        <v>3.3675091833954018E-4</v>
      </c>
      <c r="L298" s="5">
        <f t="shared" si="61"/>
        <v>1.5996131862243915E-10</v>
      </c>
      <c r="M298" s="6">
        <f t="shared" si="59"/>
        <v>1.9449983881193695E-6</v>
      </c>
      <c r="N298">
        <f t="shared" si="60"/>
        <v>5.8E-4</v>
      </c>
      <c r="O298">
        <f t="shared" si="68"/>
        <v>0.42118440875045088</v>
      </c>
      <c r="P298">
        <f t="shared" si="62"/>
        <v>2.8739544956330554</v>
      </c>
      <c r="Q298">
        <f t="shared" si="63"/>
        <v>0.35294373677755214</v>
      </c>
      <c r="R298">
        <f t="shared" si="64"/>
        <v>0.35294373677755236</v>
      </c>
    </row>
    <row r="299" spans="6:18">
      <c r="F299">
        <f t="shared" si="69"/>
        <v>29.700000000000152</v>
      </c>
      <c r="G299">
        <f t="shared" si="57"/>
        <v>319.43983655498738</v>
      </c>
      <c r="H299">
        <f t="shared" si="65"/>
        <v>4.2118440875045087</v>
      </c>
      <c r="I299" s="4">
        <f t="shared" si="58"/>
        <v>1.5999999999999999E-6</v>
      </c>
      <c r="J299" s="5">
        <f t="shared" si="66"/>
        <v>1.3969999999999975E-7</v>
      </c>
      <c r="K299" s="5">
        <f t="shared" si="67"/>
        <v>3.3691091833954021E-4</v>
      </c>
      <c r="L299" s="5">
        <f t="shared" si="61"/>
        <v>1.6018943357503308E-10</v>
      </c>
      <c r="M299" s="6">
        <f t="shared" si="59"/>
        <v>1.9468470760076545E-6</v>
      </c>
      <c r="N299">
        <f t="shared" si="60"/>
        <v>5.8E-4</v>
      </c>
      <c r="O299">
        <f t="shared" si="68"/>
        <v>0.42118440875045088</v>
      </c>
      <c r="P299">
        <f t="shared" si="62"/>
        <v>2.8752391905091184</v>
      </c>
      <c r="Q299">
        <f t="shared" si="63"/>
        <v>0.35260482614327304</v>
      </c>
      <c r="R299">
        <f t="shared" si="64"/>
        <v>0.35260482614327332</v>
      </c>
    </row>
    <row r="300" spans="6:18">
      <c r="F300">
        <f t="shared" si="69"/>
        <v>29.800000000000153</v>
      </c>
      <c r="G300">
        <f t="shared" si="57"/>
        <v>319.43983655498738</v>
      </c>
      <c r="H300">
        <f t="shared" si="65"/>
        <v>4.2118440875045087</v>
      </c>
      <c r="I300" s="4">
        <f t="shared" si="58"/>
        <v>1.5999999999999999E-6</v>
      </c>
      <c r="J300" s="5">
        <f t="shared" si="66"/>
        <v>1.3969999999999975E-7</v>
      </c>
      <c r="K300" s="5">
        <f t="shared" si="67"/>
        <v>3.3707091833954023E-4</v>
      </c>
      <c r="L300" s="5">
        <f t="shared" si="61"/>
        <v>1.6041776529549719E-10</v>
      </c>
      <c r="M300" s="6">
        <f t="shared" si="59"/>
        <v>1.9486966420518511E-6</v>
      </c>
      <c r="N300">
        <f t="shared" si="60"/>
        <v>5.8E-4</v>
      </c>
      <c r="O300">
        <f t="shared" si="68"/>
        <v>0.42118440875045088</v>
      </c>
      <c r="P300">
        <f t="shared" si="62"/>
        <v>2.8765214449634664</v>
      </c>
      <c r="Q300">
        <f t="shared" si="63"/>
        <v>0.35226655930767825</v>
      </c>
      <c r="R300">
        <f t="shared" si="64"/>
        <v>0.35226655930767853</v>
      </c>
    </row>
    <row r="301" spans="6:18">
      <c r="F301">
        <f t="shared" si="69"/>
        <v>29.900000000000155</v>
      </c>
      <c r="G301">
        <f t="shared" si="57"/>
        <v>319.43983655498738</v>
      </c>
      <c r="H301">
        <f t="shared" si="65"/>
        <v>4.2118440875045087</v>
      </c>
      <c r="I301" s="4">
        <f t="shared" si="58"/>
        <v>1.5999999999999999E-6</v>
      </c>
      <c r="J301" s="5">
        <f t="shared" si="66"/>
        <v>1.3969999999999975E-7</v>
      </c>
      <c r="K301" s="5">
        <f t="shared" si="67"/>
        <v>3.3723091833954026E-4</v>
      </c>
      <c r="L301" s="5">
        <f t="shared" si="61"/>
        <v>1.6064631388677512E-10</v>
      </c>
      <c r="M301" s="6">
        <f t="shared" si="59"/>
        <v>1.9505470862519585E-6</v>
      </c>
      <c r="N301">
        <f t="shared" si="60"/>
        <v>5.8E-4</v>
      </c>
      <c r="O301">
        <f t="shared" si="68"/>
        <v>0.42118440875045088</v>
      </c>
      <c r="P301">
        <f t="shared" si="62"/>
        <v>2.877801264788169</v>
      </c>
      <c r="Q301">
        <f t="shared" si="63"/>
        <v>0.35192893474278381</v>
      </c>
      <c r="R301">
        <f t="shared" si="64"/>
        <v>0.35192893474278403</v>
      </c>
    </row>
    <row r="302" spans="6:18">
      <c r="F302">
        <f t="shared" si="69"/>
        <v>30.000000000000156</v>
      </c>
      <c r="G302">
        <f t="shared" si="57"/>
        <v>319.43983655498738</v>
      </c>
      <c r="H302">
        <f t="shared" si="65"/>
        <v>4.2118440875045087</v>
      </c>
      <c r="I302" s="4">
        <f t="shared" si="58"/>
        <v>1.5999999999999999E-6</v>
      </c>
      <c r="J302" s="5">
        <f t="shared" si="66"/>
        <v>1.3969999999999975E-7</v>
      </c>
      <c r="K302" s="5">
        <f t="shared" si="67"/>
        <v>3.3739091833954028E-4</v>
      </c>
      <c r="L302" s="5">
        <f t="shared" si="61"/>
        <v>1.6087507945181063E-10</v>
      </c>
      <c r="M302" s="6">
        <f t="shared" si="59"/>
        <v>1.9523984086079781E-6</v>
      </c>
      <c r="N302">
        <f t="shared" si="60"/>
        <v>5.8E-4</v>
      </c>
      <c r="O302">
        <f t="shared" si="68"/>
        <v>0.42118440875045088</v>
      </c>
      <c r="P302">
        <f t="shared" si="62"/>
        <v>2.8790786557588035</v>
      </c>
      <c r="Q302">
        <f t="shared" si="63"/>
        <v>0.35159195092495543</v>
      </c>
      <c r="R302">
        <f t="shared" si="64"/>
        <v>0.35159195092495565</v>
      </c>
    </row>
    <row r="303" spans="6:18">
      <c r="F303">
        <f t="shared" si="69"/>
        <v>30.100000000000158</v>
      </c>
      <c r="G303">
        <f t="shared" si="57"/>
        <v>319.43983655498738</v>
      </c>
      <c r="H303">
        <f t="shared" si="65"/>
        <v>4.2118440875045087</v>
      </c>
      <c r="I303" s="4">
        <f t="shared" si="58"/>
        <v>1.5999999999999999E-6</v>
      </c>
      <c r="J303" s="5">
        <f t="shared" si="66"/>
        <v>1.3969999999999975E-7</v>
      </c>
      <c r="K303" s="5">
        <f t="shared" si="67"/>
        <v>3.3755091833954031E-4</v>
      </c>
      <c r="L303" s="5">
        <f t="shared" si="61"/>
        <v>1.6110406209354743E-10</v>
      </c>
      <c r="M303" s="6">
        <f t="shared" si="59"/>
        <v>1.9542506091199089E-6</v>
      </c>
      <c r="N303">
        <f t="shared" si="60"/>
        <v>5.8E-4</v>
      </c>
      <c r="O303">
        <f t="shared" si="68"/>
        <v>0.42118440875045088</v>
      </c>
      <c r="P303">
        <f t="shared" si="62"/>
        <v>2.8803536236345155</v>
      </c>
      <c r="Q303">
        <f t="shared" si="63"/>
        <v>0.35125560633489428</v>
      </c>
      <c r="R303">
        <f t="shared" si="64"/>
        <v>0.3512556063348945</v>
      </c>
    </row>
    <row r="304" spans="6:18">
      <c r="F304">
        <f t="shared" si="69"/>
        <v>30.200000000000159</v>
      </c>
      <c r="G304">
        <f t="shared" si="57"/>
        <v>319.43983655498738</v>
      </c>
      <c r="H304">
        <f t="shared" si="65"/>
        <v>4.2118440875045087</v>
      </c>
      <c r="I304" s="4">
        <f t="shared" si="58"/>
        <v>1.5999999999999999E-6</v>
      </c>
      <c r="J304" s="5">
        <f t="shared" si="66"/>
        <v>1.3969999999999975E-7</v>
      </c>
      <c r="K304" s="5">
        <f t="shared" si="67"/>
        <v>3.3771091833954033E-4</v>
      </c>
      <c r="L304" s="5">
        <f t="shared" si="61"/>
        <v>1.6133326191492919E-10</v>
      </c>
      <c r="M304" s="6">
        <f t="shared" si="59"/>
        <v>1.9561036877877518E-6</v>
      </c>
      <c r="N304">
        <f t="shared" si="60"/>
        <v>5.8E-4</v>
      </c>
      <c r="O304">
        <f t="shared" si="68"/>
        <v>0.42118440875045088</v>
      </c>
      <c r="P304">
        <f t="shared" si="62"/>
        <v>2.8816261741580709</v>
      </c>
      <c r="Q304">
        <f t="shared" si="63"/>
        <v>0.35091989945762236</v>
      </c>
      <c r="R304">
        <f t="shared" si="64"/>
        <v>0.35091989945762259</v>
      </c>
    </row>
    <row r="305" spans="6:18">
      <c r="F305">
        <f t="shared" si="69"/>
        <v>30.300000000000161</v>
      </c>
      <c r="G305">
        <f t="shared" si="57"/>
        <v>319.43983655498738</v>
      </c>
      <c r="H305">
        <f t="shared" si="65"/>
        <v>4.2118440875045087</v>
      </c>
      <c r="I305" s="4">
        <f t="shared" si="58"/>
        <v>1.5999999999999999E-6</v>
      </c>
      <c r="J305" s="5">
        <f t="shared" si="66"/>
        <v>1.3969999999999975E-7</v>
      </c>
      <c r="K305" s="5">
        <f t="shared" si="67"/>
        <v>3.3787091833954036E-4</v>
      </c>
      <c r="L305" s="5">
        <f t="shared" si="61"/>
        <v>1.6156267901889967E-10</v>
      </c>
      <c r="M305" s="6">
        <f t="shared" si="59"/>
        <v>1.9579576446115055E-6</v>
      </c>
      <c r="N305">
        <f t="shared" si="60"/>
        <v>5.8E-4</v>
      </c>
      <c r="O305">
        <f t="shared" si="68"/>
        <v>0.42118440875045088</v>
      </c>
      <c r="P305">
        <f t="shared" si="62"/>
        <v>2.8828963130559107</v>
      </c>
      <c r="Q305">
        <f t="shared" si="63"/>
        <v>0.35058482878246822</v>
      </c>
      <c r="R305">
        <f t="shared" si="64"/>
        <v>0.35058482878246849</v>
      </c>
    </row>
    <row r="306" spans="6:18">
      <c r="F306">
        <f t="shared" si="69"/>
        <v>30.400000000000162</v>
      </c>
      <c r="G306">
        <f t="shared" si="57"/>
        <v>319.43983655498738</v>
      </c>
      <c r="H306">
        <f t="shared" si="65"/>
        <v>4.2118440875045087</v>
      </c>
      <c r="I306" s="4">
        <f t="shared" si="58"/>
        <v>1.5999999999999999E-6</v>
      </c>
      <c r="J306" s="5">
        <f t="shared" si="66"/>
        <v>1.3969999999999975E-7</v>
      </c>
      <c r="K306" s="5">
        <f t="shared" si="67"/>
        <v>3.3803091833954039E-4</v>
      </c>
      <c r="L306" s="5">
        <f t="shared" si="61"/>
        <v>1.6179231350840255E-10</v>
      </c>
      <c r="M306" s="6">
        <f t="shared" si="59"/>
        <v>1.9598124795911717E-6</v>
      </c>
      <c r="N306">
        <f t="shared" si="60"/>
        <v>5.8E-4</v>
      </c>
      <c r="O306">
        <f t="shared" si="68"/>
        <v>0.42118440875045088</v>
      </c>
      <c r="P306">
        <f t="shared" si="62"/>
        <v>2.8841640460382045</v>
      </c>
      <c r="Q306">
        <f t="shared" si="63"/>
        <v>0.35025039280305281</v>
      </c>
      <c r="R306">
        <f t="shared" si="64"/>
        <v>0.35025039280305309</v>
      </c>
    </row>
    <row r="307" spans="6:18">
      <c r="F307">
        <f t="shared" si="69"/>
        <v>30.500000000000163</v>
      </c>
      <c r="G307">
        <f t="shared" si="57"/>
        <v>319.43983655498738</v>
      </c>
      <c r="H307">
        <f t="shared" si="65"/>
        <v>4.2118440875045087</v>
      </c>
      <c r="I307" s="4">
        <f t="shared" si="58"/>
        <v>1.5999999999999999E-6</v>
      </c>
      <c r="J307" s="5">
        <f t="shared" si="66"/>
        <v>1.3969999999999975E-7</v>
      </c>
      <c r="K307" s="5">
        <f t="shared" si="67"/>
        <v>3.3819091833954041E-4</v>
      </c>
      <c r="L307" s="5">
        <f t="shared" si="61"/>
        <v>1.6202216548638148E-10</v>
      </c>
      <c r="M307" s="6">
        <f t="shared" si="59"/>
        <v>1.9616681927267479E-6</v>
      </c>
      <c r="N307">
        <f t="shared" si="60"/>
        <v>5.8E-4</v>
      </c>
      <c r="O307">
        <f t="shared" si="68"/>
        <v>0.42118440875045088</v>
      </c>
      <c r="P307">
        <f t="shared" si="62"/>
        <v>2.8854293787989085</v>
      </c>
      <c r="Q307">
        <f t="shared" si="63"/>
        <v>0.34991659001727504</v>
      </c>
      <c r="R307">
        <f t="shared" si="64"/>
        <v>0.34991659001727532</v>
      </c>
    </row>
    <row r="308" spans="6:18">
      <c r="F308">
        <f t="shared" si="69"/>
        <v>30.600000000000165</v>
      </c>
      <c r="G308">
        <f t="shared" si="57"/>
        <v>319.43983655498738</v>
      </c>
      <c r="H308">
        <f t="shared" si="65"/>
        <v>4.2118440875045087</v>
      </c>
      <c r="I308" s="4">
        <f t="shared" si="58"/>
        <v>1.5999999999999999E-6</v>
      </c>
      <c r="J308" s="5">
        <f t="shared" si="66"/>
        <v>1.3969999999999975E-7</v>
      </c>
      <c r="K308" s="5">
        <f t="shared" si="67"/>
        <v>3.3835091833954044E-4</v>
      </c>
      <c r="L308" s="5">
        <f t="shared" si="61"/>
        <v>1.6225223505578029E-10</v>
      </c>
      <c r="M308" s="6">
        <f t="shared" si="59"/>
        <v>1.9635247840182371E-6</v>
      </c>
      <c r="N308">
        <f t="shared" si="60"/>
        <v>5.8E-4</v>
      </c>
      <c r="O308">
        <f t="shared" si="68"/>
        <v>0.42118440875045088</v>
      </c>
      <c r="P308">
        <f t="shared" si="62"/>
        <v>2.8866923170158114</v>
      </c>
      <c r="Q308">
        <f t="shared" si="63"/>
        <v>0.34958341892729783</v>
      </c>
      <c r="R308">
        <f t="shared" si="64"/>
        <v>0.34958341892729811</v>
      </c>
    </row>
    <row r="309" spans="6:18">
      <c r="F309">
        <f t="shared" si="69"/>
        <v>30.700000000000166</v>
      </c>
      <c r="G309">
        <f t="shared" si="57"/>
        <v>319.43983655498738</v>
      </c>
      <c r="H309">
        <f t="shared" si="65"/>
        <v>4.2118440875045087</v>
      </c>
      <c r="I309" s="4">
        <f t="shared" si="58"/>
        <v>1.5999999999999999E-6</v>
      </c>
      <c r="J309" s="5">
        <f t="shared" si="66"/>
        <v>1.3969999999999975E-7</v>
      </c>
      <c r="K309" s="5">
        <f t="shared" si="67"/>
        <v>3.3851091833954046E-4</v>
      </c>
      <c r="L309" s="5">
        <f t="shared" si="61"/>
        <v>1.6248252231954262E-10</v>
      </c>
      <c r="M309" s="6">
        <f t="shared" si="59"/>
        <v>1.9653822534656375E-6</v>
      </c>
      <c r="N309">
        <f t="shared" si="60"/>
        <v>5.8E-4</v>
      </c>
      <c r="O309">
        <f t="shared" si="68"/>
        <v>0.42118440875045088</v>
      </c>
      <c r="P309">
        <f t="shared" si="62"/>
        <v>2.8879528663505956</v>
      </c>
      <c r="Q309">
        <f t="shared" si="63"/>
        <v>0.34925087803953386</v>
      </c>
      <c r="R309">
        <f t="shared" si="64"/>
        <v>0.34925087803953414</v>
      </c>
    </row>
    <row r="310" spans="6:18">
      <c r="F310">
        <f t="shared" si="69"/>
        <v>30.800000000000168</v>
      </c>
      <c r="G310">
        <f t="shared" si="57"/>
        <v>319.43983655498738</v>
      </c>
      <c r="H310">
        <f t="shared" si="65"/>
        <v>4.2118440875045087</v>
      </c>
      <c r="I310" s="4">
        <f t="shared" si="58"/>
        <v>1.5999999999999999E-6</v>
      </c>
      <c r="J310" s="5">
        <f t="shared" si="66"/>
        <v>1.3969999999999975E-7</v>
      </c>
      <c r="K310" s="5">
        <f t="shared" si="67"/>
        <v>3.3867091833954049E-4</v>
      </c>
      <c r="L310" s="5">
        <f t="shared" si="61"/>
        <v>1.6271302738061214E-10</v>
      </c>
      <c r="M310" s="6">
        <f t="shared" si="59"/>
        <v>1.9672406010689491E-6</v>
      </c>
      <c r="N310">
        <f t="shared" si="60"/>
        <v>5.8E-4</v>
      </c>
      <c r="O310">
        <f t="shared" si="68"/>
        <v>0.42118440875045088</v>
      </c>
      <c r="P310">
        <f t="shared" si="62"/>
        <v>2.8892110324488853</v>
      </c>
      <c r="Q310">
        <f t="shared" si="63"/>
        <v>0.34891896586463156</v>
      </c>
      <c r="R310">
        <f t="shared" si="64"/>
        <v>0.34891896586463184</v>
      </c>
    </row>
    <row r="311" spans="6:18">
      <c r="F311">
        <f t="shared" si="69"/>
        <v>30.900000000000169</v>
      </c>
      <c r="G311">
        <f t="shared" si="57"/>
        <v>319.43983655498738</v>
      </c>
      <c r="H311">
        <f t="shared" si="65"/>
        <v>4.2118440875045087</v>
      </c>
      <c r="I311" s="4">
        <f t="shared" si="58"/>
        <v>1.5999999999999999E-6</v>
      </c>
      <c r="J311" s="5">
        <f t="shared" si="66"/>
        <v>1.3969999999999975E-7</v>
      </c>
      <c r="K311" s="5">
        <f t="shared" si="67"/>
        <v>3.3883091833954051E-4</v>
      </c>
      <c r="L311" s="5">
        <f t="shared" si="61"/>
        <v>1.6294375034193265E-10</v>
      </c>
      <c r="M311" s="6">
        <f t="shared" si="59"/>
        <v>1.9690998268281724E-6</v>
      </c>
      <c r="N311">
        <f t="shared" si="60"/>
        <v>5.8E-4</v>
      </c>
      <c r="O311">
        <f t="shared" si="68"/>
        <v>0.42118440875045088</v>
      </c>
      <c r="P311">
        <f t="shared" si="62"/>
        <v>2.8904668209403028</v>
      </c>
      <c r="Q311">
        <f t="shared" si="63"/>
        <v>0.34858768091746106</v>
      </c>
      <c r="R311">
        <f t="shared" si="64"/>
        <v>0.34858768091746128</v>
      </c>
    </row>
    <row r="312" spans="6:18">
      <c r="F312">
        <f t="shared" si="69"/>
        <v>31.000000000000171</v>
      </c>
      <c r="G312">
        <f t="shared" si="57"/>
        <v>319.43983655498738</v>
      </c>
      <c r="H312">
        <f t="shared" si="65"/>
        <v>4.2118440875045087</v>
      </c>
      <c r="I312" s="4">
        <f t="shared" si="58"/>
        <v>1.5999999999999999E-6</v>
      </c>
      <c r="J312" s="5">
        <f t="shared" si="66"/>
        <v>1.3969999999999975E-7</v>
      </c>
      <c r="K312" s="5">
        <f t="shared" si="67"/>
        <v>3.3899091833954054E-4</v>
      </c>
      <c r="L312" s="5">
        <f t="shared" si="61"/>
        <v>1.6317469130644776E-10</v>
      </c>
      <c r="M312" s="6">
        <f t="shared" si="59"/>
        <v>1.9709599307433074E-6</v>
      </c>
      <c r="N312">
        <f t="shared" si="60"/>
        <v>5.8E-4</v>
      </c>
      <c r="O312">
        <f t="shared" si="68"/>
        <v>0.42118440875045088</v>
      </c>
      <c r="P312">
        <f t="shared" si="62"/>
        <v>2.8917202374385198</v>
      </c>
      <c r="Q312">
        <f t="shared" si="63"/>
        <v>0.34825702171710027</v>
      </c>
      <c r="R312">
        <f t="shared" si="64"/>
        <v>0.34825702171710049</v>
      </c>
    </row>
    <row r="313" spans="6:18">
      <c r="F313">
        <f t="shared" si="69"/>
        <v>31.100000000000172</v>
      </c>
      <c r="G313">
        <f t="shared" si="57"/>
        <v>319.43983655498738</v>
      </c>
      <c r="H313">
        <f t="shared" si="65"/>
        <v>4.2118440875045087</v>
      </c>
      <c r="I313" s="4">
        <f t="shared" si="58"/>
        <v>1.5999999999999999E-6</v>
      </c>
      <c r="J313" s="5">
        <f t="shared" si="66"/>
        <v>1.3969999999999975E-7</v>
      </c>
      <c r="K313" s="5">
        <f t="shared" si="67"/>
        <v>3.3915091833954056E-4</v>
      </c>
      <c r="L313" s="5">
        <f t="shared" si="61"/>
        <v>1.6340585037710125E-10</v>
      </c>
      <c r="M313" s="6">
        <f t="shared" si="59"/>
        <v>1.9728209128143536E-6</v>
      </c>
      <c r="N313">
        <f t="shared" si="60"/>
        <v>5.8E-4</v>
      </c>
      <c r="O313">
        <f t="shared" si="68"/>
        <v>0.42118440875045088</v>
      </c>
      <c r="P313">
        <f t="shared" si="62"/>
        <v>2.8929712875413096</v>
      </c>
      <c r="Q313">
        <f t="shared" si="63"/>
        <v>0.34792698678682099</v>
      </c>
      <c r="R313">
        <f t="shared" si="64"/>
        <v>0.34792698678682121</v>
      </c>
    </row>
    <row r="314" spans="6:18">
      <c r="F314">
        <f t="shared" si="69"/>
        <v>31.200000000000173</v>
      </c>
      <c r="G314">
        <f t="shared" si="57"/>
        <v>319.43983655498738</v>
      </c>
      <c r="H314">
        <f t="shared" si="65"/>
        <v>4.2118440875045087</v>
      </c>
      <c r="I314" s="4">
        <f t="shared" si="58"/>
        <v>1.5999999999999999E-6</v>
      </c>
      <c r="J314" s="5">
        <f t="shared" si="66"/>
        <v>1.3969999999999975E-7</v>
      </c>
      <c r="K314" s="5">
        <f t="shared" si="67"/>
        <v>3.3931091833954059E-4</v>
      </c>
      <c r="L314" s="5">
        <f t="shared" si="61"/>
        <v>1.636372276568368E-10</v>
      </c>
      <c r="M314" s="6">
        <f t="shared" si="59"/>
        <v>1.9746827730413115E-6</v>
      </c>
      <c r="N314">
        <f t="shared" si="60"/>
        <v>5.8E-4</v>
      </c>
      <c r="O314">
        <f t="shared" si="68"/>
        <v>0.42118440875045088</v>
      </c>
      <c r="P314">
        <f t="shared" si="62"/>
        <v>2.8942199768306018</v>
      </c>
      <c r="Q314">
        <f t="shared" si="63"/>
        <v>0.34759757465407509</v>
      </c>
      <c r="R314">
        <f t="shared" si="64"/>
        <v>0.34759757465407531</v>
      </c>
    </row>
    <row r="315" spans="6:18">
      <c r="F315">
        <f t="shared" si="69"/>
        <v>31.300000000000175</v>
      </c>
      <c r="G315">
        <f t="shared" si="57"/>
        <v>319.43983655498738</v>
      </c>
      <c r="H315">
        <f t="shared" si="65"/>
        <v>4.2118440875045087</v>
      </c>
      <c r="I315" s="4">
        <f t="shared" si="58"/>
        <v>1.5999999999999999E-6</v>
      </c>
      <c r="J315" s="5">
        <f t="shared" si="66"/>
        <v>1.3969999999999975E-7</v>
      </c>
      <c r="K315" s="5">
        <f t="shared" si="67"/>
        <v>3.3947091833954062E-4</v>
      </c>
      <c r="L315" s="5">
        <f t="shared" si="61"/>
        <v>1.6386882324859812E-10</v>
      </c>
      <c r="M315" s="6">
        <f t="shared" si="59"/>
        <v>1.9765455114241806E-6</v>
      </c>
      <c r="N315">
        <f t="shared" si="60"/>
        <v>5.8E-4</v>
      </c>
      <c r="O315">
        <f t="shared" si="68"/>
        <v>0.42118440875045088</v>
      </c>
      <c r="P315">
        <f t="shared" si="62"/>
        <v>2.8954663108725325</v>
      </c>
      <c r="Q315">
        <f t="shared" si="63"/>
        <v>0.3472687838504806</v>
      </c>
      <c r="R315">
        <f t="shared" si="64"/>
        <v>0.34726878385048082</v>
      </c>
    </row>
    <row r="316" spans="6:18">
      <c r="F316">
        <f t="shared" si="69"/>
        <v>31.400000000000176</v>
      </c>
      <c r="G316">
        <f t="shared" si="57"/>
        <v>319.43983655498738</v>
      </c>
      <c r="H316">
        <f t="shared" si="65"/>
        <v>4.2118440875045087</v>
      </c>
      <c r="I316" s="4">
        <f t="shared" si="58"/>
        <v>1.5999999999999999E-6</v>
      </c>
      <c r="J316" s="5">
        <f t="shared" si="66"/>
        <v>1.3969999999999975E-7</v>
      </c>
      <c r="K316" s="5">
        <f t="shared" si="67"/>
        <v>3.3963091833954064E-4</v>
      </c>
      <c r="L316" s="5">
        <f t="shared" si="61"/>
        <v>1.641006372553289E-10</v>
      </c>
      <c r="M316" s="6">
        <f t="shared" si="59"/>
        <v>1.9784091279629614E-6</v>
      </c>
      <c r="N316">
        <f t="shared" si="60"/>
        <v>5.8E-4</v>
      </c>
      <c r="O316">
        <f t="shared" si="68"/>
        <v>0.42118440875045088</v>
      </c>
      <c r="P316">
        <f t="shared" si="62"/>
        <v>2.8967102952174977</v>
      </c>
      <c r="Q316">
        <f t="shared" si="63"/>
        <v>0.34694061291180806</v>
      </c>
      <c r="R316">
        <f t="shared" si="64"/>
        <v>0.34694061291180828</v>
      </c>
    </row>
    <row r="317" spans="6:18">
      <c r="F317">
        <f t="shared" si="69"/>
        <v>31.500000000000178</v>
      </c>
      <c r="G317">
        <f t="shared" si="57"/>
        <v>319.43983655498738</v>
      </c>
      <c r="H317">
        <f t="shared" si="65"/>
        <v>4.2118440875045087</v>
      </c>
      <c r="I317" s="4">
        <f t="shared" si="58"/>
        <v>1.5999999999999999E-6</v>
      </c>
      <c r="J317" s="5">
        <f t="shared" si="66"/>
        <v>1.3969999999999975E-7</v>
      </c>
      <c r="K317" s="5">
        <f t="shared" si="67"/>
        <v>3.3979091833954067E-4</v>
      </c>
      <c r="L317" s="5">
        <f t="shared" si="61"/>
        <v>1.643326697799729E-10</v>
      </c>
      <c r="M317" s="6">
        <f t="shared" si="59"/>
        <v>1.9802736226576539E-6</v>
      </c>
      <c r="N317">
        <f t="shared" si="60"/>
        <v>5.8E-4</v>
      </c>
      <c r="O317">
        <f t="shared" si="68"/>
        <v>0.42118440875045088</v>
      </c>
      <c r="P317">
        <f t="shared" si="62"/>
        <v>2.8979519354002035</v>
      </c>
      <c r="Q317">
        <f t="shared" si="63"/>
        <v>0.3466130603779668</v>
      </c>
      <c r="R317">
        <f t="shared" si="64"/>
        <v>0.34661306037796702</v>
      </c>
    </row>
    <row r="318" spans="6:18">
      <c r="F318">
        <f t="shared" si="69"/>
        <v>31.600000000000179</v>
      </c>
      <c r="G318">
        <f t="shared" si="57"/>
        <v>319.43983655498738</v>
      </c>
      <c r="H318">
        <f t="shared" si="65"/>
        <v>4.2118440875045087</v>
      </c>
      <c r="I318" s="4">
        <f t="shared" si="58"/>
        <v>1.5999999999999999E-6</v>
      </c>
      <c r="J318" s="5">
        <f t="shared" si="66"/>
        <v>1.3969999999999975E-7</v>
      </c>
      <c r="K318" s="5">
        <f t="shared" si="67"/>
        <v>3.3995091833954069E-4</v>
      </c>
      <c r="L318" s="5">
        <f t="shared" si="61"/>
        <v>1.6456492092547378E-10</v>
      </c>
      <c r="M318" s="6">
        <f t="shared" si="59"/>
        <v>1.982138995508258E-6</v>
      </c>
      <c r="N318">
        <f t="shared" si="60"/>
        <v>5.8E-4</v>
      </c>
      <c r="O318">
        <f t="shared" si="68"/>
        <v>0.42118440875045088</v>
      </c>
      <c r="P318">
        <f t="shared" si="62"/>
        <v>2.8991912369397204</v>
      </c>
      <c r="Q318">
        <f t="shared" si="63"/>
        <v>0.34628612479299131</v>
      </c>
      <c r="R318">
        <f t="shared" si="64"/>
        <v>0.34628612479299148</v>
      </c>
    </row>
    <row r="319" spans="6:18">
      <c r="F319">
        <f t="shared" si="69"/>
        <v>31.70000000000018</v>
      </c>
      <c r="G319">
        <f t="shared" si="57"/>
        <v>319.43983655498738</v>
      </c>
      <c r="H319">
        <f t="shared" si="65"/>
        <v>4.2118440875045087</v>
      </c>
      <c r="I319" s="4">
        <f t="shared" si="58"/>
        <v>1.5999999999999999E-6</v>
      </c>
      <c r="J319" s="5">
        <f t="shared" si="66"/>
        <v>1.3969999999999975E-7</v>
      </c>
      <c r="K319" s="5">
        <f t="shared" si="67"/>
        <v>3.4011091833954072E-4</v>
      </c>
      <c r="L319" s="5">
        <f t="shared" si="61"/>
        <v>1.6479739079477529E-10</v>
      </c>
      <c r="M319" s="6">
        <f t="shared" si="59"/>
        <v>1.9840052465147734E-6</v>
      </c>
      <c r="N319">
        <f t="shared" si="60"/>
        <v>5.8E-4</v>
      </c>
      <c r="O319">
        <f t="shared" si="68"/>
        <v>0.42118440875045088</v>
      </c>
      <c r="P319">
        <f t="shared" si="62"/>
        <v>2.9004282053395318</v>
      </c>
      <c r="Q319">
        <f t="shared" si="63"/>
        <v>0.34595980470502752</v>
      </c>
      <c r="R319">
        <f t="shared" si="64"/>
        <v>0.34595980470502774</v>
      </c>
    </row>
    <row r="320" spans="6:18">
      <c r="F320">
        <f t="shared" si="69"/>
        <v>31.800000000000182</v>
      </c>
      <c r="G320">
        <f t="shared" si="57"/>
        <v>319.43983655498738</v>
      </c>
      <c r="H320">
        <f t="shared" si="65"/>
        <v>4.2118440875045087</v>
      </c>
      <c r="I320" s="4">
        <f t="shared" si="58"/>
        <v>1.5999999999999999E-6</v>
      </c>
      <c r="J320" s="5">
        <f t="shared" si="66"/>
        <v>1.3969999999999975E-7</v>
      </c>
      <c r="K320" s="5">
        <f t="shared" si="67"/>
        <v>3.4027091833954074E-4</v>
      </c>
      <c r="L320" s="5">
        <f t="shared" si="61"/>
        <v>1.6503007949082106E-10</v>
      </c>
      <c r="M320" s="6">
        <f t="shared" si="59"/>
        <v>1.9858723756772005E-6</v>
      </c>
      <c r="N320">
        <f t="shared" si="60"/>
        <v>5.8E-4</v>
      </c>
      <c r="O320">
        <f t="shared" si="68"/>
        <v>0.42118440875045088</v>
      </c>
      <c r="P320">
        <f t="shared" si="62"/>
        <v>2.9016628460875884</v>
      </c>
      <c r="Q320">
        <f t="shared" si="63"/>
        <v>0.34563409866631956</v>
      </c>
      <c r="R320">
        <f t="shared" si="64"/>
        <v>0.34563409866631978</v>
      </c>
    </row>
    <row r="321" spans="6:18">
      <c r="F321">
        <f t="shared" si="69"/>
        <v>31.900000000000183</v>
      </c>
      <c r="G321">
        <f t="shared" si="57"/>
        <v>319.43983655498738</v>
      </c>
      <c r="H321">
        <f t="shared" si="65"/>
        <v>4.2118440875045087</v>
      </c>
      <c r="I321" s="4">
        <f t="shared" si="58"/>
        <v>1.5999999999999999E-6</v>
      </c>
      <c r="J321" s="5">
        <f t="shared" si="66"/>
        <v>1.3969999999999975E-7</v>
      </c>
      <c r="K321" s="5">
        <f t="shared" si="67"/>
        <v>3.4043091833954077E-4</v>
      </c>
      <c r="L321" s="5">
        <f t="shared" si="61"/>
        <v>1.652629871165549E-10</v>
      </c>
      <c r="M321" s="6">
        <f t="shared" si="59"/>
        <v>1.9877403829955392E-6</v>
      </c>
      <c r="N321">
        <f t="shared" si="60"/>
        <v>5.8E-4</v>
      </c>
      <c r="O321">
        <f t="shared" si="68"/>
        <v>0.42118440875045088</v>
      </c>
      <c r="P321">
        <f t="shared" si="62"/>
        <v>2.9028951646563579</v>
      </c>
      <c r="Q321">
        <f t="shared" si="63"/>
        <v>0.34530900523319596</v>
      </c>
      <c r="R321">
        <f t="shared" si="64"/>
        <v>0.34530900523319619</v>
      </c>
    </row>
    <row r="322" spans="6:18">
      <c r="F322">
        <f t="shared" si="69"/>
        <v>32.000000000000185</v>
      </c>
      <c r="G322">
        <f t="shared" ref="G322:G385" si="70">Tc+R_*F322</f>
        <v>319.43983655498738</v>
      </c>
      <c r="H322">
        <f t="shared" si="65"/>
        <v>4.2118440875045087</v>
      </c>
      <c r="I322" s="4">
        <f t="shared" ref="I322:I385" si="71">we</f>
        <v>1.5999999999999999E-6</v>
      </c>
      <c r="J322" s="5">
        <f t="shared" si="66"/>
        <v>1.3969999999999975E-7</v>
      </c>
      <c r="K322" s="5">
        <f t="shared" si="67"/>
        <v>3.405909183395408E-4</v>
      </c>
      <c r="L322" s="5">
        <f t="shared" si="61"/>
        <v>1.6549611377492042E-10</v>
      </c>
      <c r="M322" s="6">
        <f t="shared" ref="M322:M385" si="72">f2_*f3_/f1_/K322*L322</f>
        <v>1.9896092684697887E-6</v>
      </c>
      <c r="N322">
        <f t="shared" ref="N322:N385" si="73">del_dl</f>
        <v>5.8E-4</v>
      </c>
      <c r="O322">
        <f t="shared" si="68"/>
        <v>0.42118440875045088</v>
      </c>
      <c r="P322">
        <f t="shared" si="62"/>
        <v>2.9041251665028747</v>
      </c>
      <c r="Q322">
        <f t="shared" si="63"/>
        <v>0.34498452296605636</v>
      </c>
      <c r="R322">
        <f t="shared" si="64"/>
        <v>0.34498452296605664</v>
      </c>
    </row>
    <row r="323" spans="6:18">
      <c r="F323">
        <f t="shared" si="69"/>
        <v>32.100000000000186</v>
      </c>
      <c r="G323">
        <f t="shared" si="70"/>
        <v>319.43983655498738</v>
      </c>
      <c r="H323">
        <f t="shared" si="65"/>
        <v>4.2118440875045087</v>
      </c>
      <c r="I323" s="4">
        <f t="shared" si="71"/>
        <v>1.5999999999999999E-6</v>
      </c>
      <c r="J323" s="5">
        <f t="shared" si="66"/>
        <v>1.3969999999999975E-7</v>
      </c>
      <c r="K323" s="5">
        <f t="shared" si="67"/>
        <v>3.4075091833954082E-4</v>
      </c>
      <c r="L323" s="5">
        <f t="shared" ref="L323:L386" si="74">K323^3*4/3*PI()</f>
        <v>1.657294595688614E-10</v>
      </c>
      <c r="M323" s="6">
        <f t="shared" si="72"/>
        <v>1.99147903209995E-6</v>
      </c>
      <c r="N323">
        <f t="shared" si="73"/>
        <v>5.8E-4</v>
      </c>
      <c r="O323">
        <f t="shared" si="68"/>
        <v>0.42118440875045088</v>
      </c>
      <c r="P323">
        <f t="shared" ref="P323:P386" si="75">R323*O323+(1-R323)*H323</f>
        <v>2.9053528570687921</v>
      </c>
      <c r="Q323">
        <f t="shared" ref="Q323:Q386" si="76">Q322+pl/ps*Dl/N322*((Tc-Tf)/ml-Co)/H322/(1-kpart)*M322*dt/L322-Q322*3/K322*we*dt</f>
        <v>0.34466065042935817</v>
      </c>
      <c r="R323">
        <f t="shared" ref="R323:R386" si="77">esidtGeral(R322,K322,MAX(I322,J322),pl,ps,kpart,H322,(H323-H322)/dt,M322,L322,Dl,N322,Co,dt)</f>
        <v>0.34466065042935845</v>
      </c>
    </row>
    <row r="324" spans="6:18">
      <c r="F324">
        <f t="shared" si="69"/>
        <v>32.200000000000188</v>
      </c>
      <c r="G324">
        <f t="shared" si="70"/>
        <v>319.43983655498738</v>
      </c>
      <c r="H324">
        <f t="shared" si="65"/>
        <v>4.2118440875045087</v>
      </c>
      <c r="I324" s="4">
        <f t="shared" si="71"/>
        <v>1.5999999999999999E-6</v>
      </c>
      <c r="J324" s="5">
        <f t="shared" si="66"/>
        <v>1.3969999999999975E-7</v>
      </c>
      <c r="K324" s="5">
        <f t="shared" si="67"/>
        <v>3.4091091833954085E-4</v>
      </c>
      <c r="L324" s="5">
        <f t="shared" si="74"/>
        <v>1.6596302460132153E-10</v>
      </c>
      <c r="M324" s="6">
        <f t="shared" si="72"/>
        <v>1.9933496738860233E-6</v>
      </c>
      <c r="N324">
        <f t="shared" si="73"/>
        <v>5.8E-4</v>
      </c>
      <c r="O324">
        <f t="shared" si="68"/>
        <v>0.42118440875045088</v>
      </c>
      <c r="P324">
        <f t="shared" si="75"/>
        <v>2.9065782417804336</v>
      </c>
      <c r="Q324">
        <f t="shared" si="76"/>
        <v>0.34433738619160309</v>
      </c>
      <c r="R324">
        <f t="shared" si="77"/>
        <v>0.34433738619160337</v>
      </c>
    </row>
    <row r="325" spans="6:18">
      <c r="F325">
        <f t="shared" si="69"/>
        <v>32.300000000000189</v>
      </c>
      <c r="G325">
        <f t="shared" si="70"/>
        <v>319.43983655498738</v>
      </c>
      <c r="H325">
        <f t="shared" si="65"/>
        <v>4.2118440875045087</v>
      </c>
      <c r="I325" s="4">
        <f t="shared" si="71"/>
        <v>1.5999999999999999E-6</v>
      </c>
      <c r="J325" s="5">
        <f t="shared" si="66"/>
        <v>1.3969999999999975E-7</v>
      </c>
      <c r="K325" s="5">
        <f t="shared" si="67"/>
        <v>3.4107091833954087E-4</v>
      </c>
      <c r="L325" s="5">
        <f t="shared" si="74"/>
        <v>1.6619680897524454E-10</v>
      </c>
      <c r="M325" s="6">
        <f t="shared" si="72"/>
        <v>1.9952211938280083E-6</v>
      </c>
      <c r="N325">
        <f t="shared" si="73"/>
        <v>5.8E-4</v>
      </c>
      <c r="O325">
        <f t="shared" si="68"/>
        <v>0.42118440875045088</v>
      </c>
      <c r="P325">
        <f t="shared" si="75"/>
        <v>2.9078013260488409</v>
      </c>
      <c r="Q325">
        <f t="shared" si="76"/>
        <v>0.34401472882532391</v>
      </c>
      <c r="R325">
        <f t="shared" si="77"/>
        <v>0.34401472882532419</v>
      </c>
    </row>
    <row r="326" spans="6:18">
      <c r="F326">
        <f t="shared" si="69"/>
        <v>32.40000000000019</v>
      </c>
      <c r="G326">
        <f t="shared" si="70"/>
        <v>319.43983655498738</v>
      </c>
      <c r="H326">
        <f t="shared" si="65"/>
        <v>4.2118440875045087</v>
      </c>
      <c r="I326" s="4">
        <f t="shared" si="71"/>
        <v>1.5999999999999999E-6</v>
      </c>
      <c r="J326" s="5">
        <f t="shared" si="66"/>
        <v>1.3969999999999975E-7</v>
      </c>
      <c r="K326" s="5">
        <f t="shared" si="67"/>
        <v>3.412309183395409E-4</v>
      </c>
      <c r="L326" s="5">
        <f t="shared" si="74"/>
        <v>1.6643081279357409E-10</v>
      </c>
      <c r="M326" s="6">
        <f t="shared" si="72"/>
        <v>1.9970935919259049E-6</v>
      </c>
      <c r="N326">
        <f t="shared" si="73"/>
        <v>5.8E-4</v>
      </c>
      <c r="O326">
        <f t="shared" si="68"/>
        <v>0.42118440875045088</v>
      </c>
      <c r="P326">
        <f t="shared" si="75"/>
        <v>2.9090221152698263</v>
      </c>
      <c r="Q326">
        <f t="shared" si="76"/>
        <v>0.34369267690707128</v>
      </c>
      <c r="R326">
        <f t="shared" si="77"/>
        <v>0.34369267690707156</v>
      </c>
    </row>
    <row r="327" spans="6:18">
      <c r="F327">
        <f t="shared" si="69"/>
        <v>32.500000000000192</v>
      </c>
      <c r="G327">
        <f t="shared" si="70"/>
        <v>319.43983655498738</v>
      </c>
      <c r="H327">
        <f t="shared" si="65"/>
        <v>4.2118440875045087</v>
      </c>
      <c r="I327" s="4">
        <f t="shared" si="71"/>
        <v>1.5999999999999999E-6</v>
      </c>
      <c r="J327" s="5">
        <f t="shared" si="66"/>
        <v>1.3969999999999975E-7</v>
      </c>
      <c r="K327" s="5">
        <f t="shared" si="67"/>
        <v>3.4139091833954092E-4</v>
      </c>
      <c r="L327" s="5">
        <f t="shared" si="74"/>
        <v>1.6666503615925389E-10</v>
      </c>
      <c r="M327" s="6">
        <f t="shared" si="72"/>
        <v>1.9989668681797124E-6</v>
      </c>
      <c r="N327">
        <f t="shared" si="73"/>
        <v>5.8E-4</v>
      </c>
      <c r="O327">
        <f t="shared" si="68"/>
        <v>0.42118440875045088</v>
      </c>
      <c r="P327">
        <f t="shared" si="75"/>
        <v>2.9102406148240223</v>
      </c>
      <c r="Q327">
        <f t="shared" si="76"/>
        <v>0.34337122901740047</v>
      </c>
      <c r="R327">
        <f t="shared" si="77"/>
        <v>0.34337122901740075</v>
      </c>
    </row>
    <row r="328" spans="6:18">
      <c r="F328">
        <f t="shared" si="69"/>
        <v>32.600000000000193</v>
      </c>
      <c r="G328">
        <f t="shared" si="70"/>
        <v>319.43983655498738</v>
      </c>
      <c r="H328">
        <f t="shared" si="65"/>
        <v>4.2118440875045087</v>
      </c>
      <c r="I328" s="4">
        <f t="shared" si="71"/>
        <v>1.5999999999999999E-6</v>
      </c>
      <c r="J328" s="5">
        <f t="shared" si="66"/>
        <v>1.3969999999999975E-7</v>
      </c>
      <c r="K328" s="5">
        <f t="shared" si="67"/>
        <v>3.4155091833954095E-4</v>
      </c>
      <c r="L328" s="5">
        <f t="shared" si="74"/>
        <v>1.6689947917522767E-10</v>
      </c>
      <c r="M328" s="6">
        <f t="shared" si="72"/>
        <v>2.0008410225894315E-6</v>
      </c>
      <c r="N328">
        <f t="shared" si="73"/>
        <v>5.8E-4</v>
      </c>
      <c r="O328">
        <f t="shared" si="68"/>
        <v>0.42118440875045088</v>
      </c>
      <c r="P328">
        <f t="shared" si="75"/>
        <v>2.9114568300769301</v>
      </c>
      <c r="Q328">
        <f t="shared" si="76"/>
        <v>0.34305038374085828</v>
      </c>
      <c r="R328">
        <f t="shared" si="77"/>
        <v>0.34305038374085856</v>
      </c>
    </row>
    <row r="329" spans="6:18">
      <c r="F329">
        <f t="shared" si="69"/>
        <v>32.700000000000195</v>
      </c>
      <c r="G329">
        <f t="shared" si="70"/>
        <v>319.43983655498738</v>
      </c>
      <c r="H329">
        <f t="shared" si="65"/>
        <v>4.2118440875045087</v>
      </c>
      <c r="I329" s="4">
        <f t="shared" si="71"/>
        <v>1.5999999999999999E-6</v>
      </c>
      <c r="J329" s="5">
        <f t="shared" si="66"/>
        <v>1.3969999999999975E-7</v>
      </c>
      <c r="K329" s="5">
        <f t="shared" si="67"/>
        <v>3.4171091833954097E-4</v>
      </c>
      <c r="L329" s="5">
        <f t="shared" si="74"/>
        <v>1.6713414194443913E-10</v>
      </c>
      <c r="M329" s="6">
        <f t="shared" si="72"/>
        <v>2.0027160551550619E-6</v>
      </c>
      <c r="N329">
        <f t="shared" si="73"/>
        <v>5.8E-4</v>
      </c>
      <c r="O329">
        <f t="shared" si="68"/>
        <v>0.42118440875045088</v>
      </c>
      <c r="P329">
        <f t="shared" si="75"/>
        <v>2.9126707663789682</v>
      </c>
      <c r="Q329">
        <f t="shared" si="76"/>
        <v>0.34273013966596999</v>
      </c>
      <c r="R329">
        <f t="shared" si="77"/>
        <v>0.34273013966597027</v>
      </c>
    </row>
    <row r="330" spans="6:18">
      <c r="F330">
        <f t="shared" si="69"/>
        <v>32.800000000000196</v>
      </c>
      <c r="G330">
        <f t="shared" si="70"/>
        <v>319.43983655498738</v>
      </c>
      <c r="H330">
        <f t="shared" si="65"/>
        <v>4.2118440875045087</v>
      </c>
      <c r="I330" s="4">
        <f t="shared" si="71"/>
        <v>1.5999999999999999E-6</v>
      </c>
      <c r="J330" s="5">
        <f t="shared" si="66"/>
        <v>1.3969999999999975E-7</v>
      </c>
      <c r="K330" s="5">
        <f t="shared" si="67"/>
        <v>3.41870918339541E-4</v>
      </c>
      <c r="L330" s="5">
        <f t="shared" si="74"/>
        <v>1.67369024569832E-10</v>
      </c>
      <c r="M330" s="6">
        <f t="shared" si="72"/>
        <v>2.0045919658766044E-6</v>
      </c>
      <c r="N330">
        <f t="shared" si="73"/>
        <v>5.8E-4</v>
      </c>
      <c r="O330">
        <f t="shared" si="68"/>
        <v>0.42118440875045088</v>
      </c>
      <c r="P330">
        <f t="shared" si="75"/>
        <v>2.9138824290655281</v>
      </c>
      <c r="Q330">
        <f t="shared" si="76"/>
        <v>0.34241049538522617</v>
      </c>
      <c r="R330">
        <f t="shared" si="77"/>
        <v>0.34241049538522644</v>
      </c>
    </row>
    <row r="331" spans="6:18">
      <c r="F331">
        <f t="shared" si="69"/>
        <v>32.900000000000198</v>
      </c>
      <c r="G331">
        <f t="shared" si="70"/>
        <v>319.43983655498738</v>
      </c>
      <c r="H331">
        <f t="shared" si="65"/>
        <v>4.2118440875045087</v>
      </c>
      <c r="I331" s="4">
        <f t="shared" si="71"/>
        <v>1.5999999999999999E-6</v>
      </c>
      <c r="J331" s="5">
        <f t="shared" si="66"/>
        <v>1.3969999999999975E-7</v>
      </c>
      <c r="K331" s="5">
        <f t="shared" si="67"/>
        <v>3.4203091833954103E-4</v>
      </c>
      <c r="L331" s="5">
        <f t="shared" si="74"/>
        <v>1.6760412715434997E-10</v>
      </c>
      <c r="M331" s="6">
        <f t="shared" si="72"/>
        <v>2.0064687547540585E-6</v>
      </c>
      <c r="N331">
        <f t="shared" si="73"/>
        <v>5.8E-4</v>
      </c>
      <c r="O331">
        <f t="shared" si="68"/>
        <v>0.42118440875045088</v>
      </c>
      <c r="P331">
        <f t="shared" si="75"/>
        <v>2.9150918234570158</v>
      </c>
      <c r="Q331">
        <f t="shared" si="76"/>
        <v>0.34209144949506981</v>
      </c>
      <c r="R331">
        <f t="shared" si="77"/>
        <v>0.34209144949507014</v>
      </c>
    </row>
    <row r="332" spans="6:18">
      <c r="F332">
        <f t="shared" si="69"/>
        <v>33.000000000000199</v>
      </c>
      <c r="G332">
        <f t="shared" si="70"/>
        <v>319.43983655498738</v>
      </c>
      <c r="H332">
        <f t="shared" si="65"/>
        <v>4.2118440875045087</v>
      </c>
      <c r="I332" s="4">
        <f t="shared" si="71"/>
        <v>1.5999999999999999E-6</v>
      </c>
      <c r="J332" s="5">
        <f t="shared" si="66"/>
        <v>1.3969999999999975E-7</v>
      </c>
      <c r="K332" s="5">
        <f t="shared" si="67"/>
        <v>3.4219091833954105E-4</v>
      </c>
      <c r="L332" s="5">
        <f t="shared" si="74"/>
        <v>1.6783944980093675E-10</v>
      </c>
      <c r="M332" s="6">
        <f t="shared" si="72"/>
        <v>2.0083464217874239E-6</v>
      </c>
      <c r="N332">
        <f t="shared" si="73"/>
        <v>5.8E-4</v>
      </c>
      <c r="O332">
        <f t="shared" si="68"/>
        <v>0.42118440875045088</v>
      </c>
      <c r="P332">
        <f t="shared" si="75"/>
        <v>2.9162989548589056</v>
      </c>
      <c r="Q332">
        <f t="shared" si="76"/>
        <v>0.34177300059588345</v>
      </c>
      <c r="R332">
        <f t="shared" si="77"/>
        <v>0.34177300059588378</v>
      </c>
    </row>
    <row r="333" spans="6:18">
      <c r="F333">
        <f t="shared" si="69"/>
        <v>33.1000000000002</v>
      </c>
      <c r="G333">
        <f t="shared" si="70"/>
        <v>319.43983655498738</v>
      </c>
      <c r="H333">
        <f t="shared" si="65"/>
        <v>4.2118440875045087</v>
      </c>
      <c r="I333" s="4">
        <f t="shared" si="71"/>
        <v>1.5999999999999999E-6</v>
      </c>
      <c r="J333" s="5">
        <f t="shared" si="66"/>
        <v>1.3969999999999975E-7</v>
      </c>
      <c r="K333" s="5">
        <f t="shared" si="67"/>
        <v>3.4235091833954108E-4</v>
      </c>
      <c r="L333" s="5">
        <f t="shared" si="74"/>
        <v>1.6807499261253601E-10</v>
      </c>
      <c r="M333" s="6">
        <f t="shared" si="72"/>
        <v>2.0102249669767001E-6</v>
      </c>
      <c r="N333">
        <f t="shared" si="73"/>
        <v>5.8E-4</v>
      </c>
      <c r="O333">
        <f t="shared" si="68"/>
        <v>0.42118440875045088</v>
      </c>
      <c r="P333">
        <f t="shared" si="75"/>
        <v>2.9175038285617854</v>
      </c>
      <c r="Q333">
        <f t="shared" si="76"/>
        <v>0.34145514729197612</v>
      </c>
      <c r="R333">
        <f t="shared" si="77"/>
        <v>0.34145514729197646</v>
      </c>
    </row>
    <row r="334" spans="6:18">
      <c r="F334">
        <f t="shared" si="69"/>
        <v>33.200000000000202</v>
      </c>
      <c r="G334">
        <f t="shared" si="70"/>
        <v>319.43983655498738</v>
      </c>
      <c r="H334">
        <f t="shared" si="65"/>
        <v>4.2118440875045087</v>
      </c>
      <c r="I334" s="4">
        <f t="shared" si="71"/>
        <v>1.5999999999999999E-6</v>
      </c>
      <c r="J334" s="5">
        <f t="shared" si="66"/>
        <v>1.3969999999999975E-7</v>
      </c>
      <c r="K334" s="5">
        <f t="shared" si="67"/>
        <v>3.425109183395411E-4</v>
      </c>
      <c r="L334" s="5">
        <f t="shared" si="74"/>
        <v>1.6831075569209159E-10</v>
      </c>
      <c r="M334" s="6">
        <f t="shared" si="72"/>
        <v>2.0121043903218893E-6</v>
      </c>
      <c r="N334">
        <f t="shared" si="73"/>
        <v>5.8E-4</v>
      </c>
      <c r="O334">
        <f t="shared" si="68"/>
        <v>0.42118440875045088</v>
      </c>
      <c r="P334">
        <f t="shared" si="75"/>
        <v>2.9187064498414106</v>
      </c>
      <c r="Q334">
        <f t="shared" si="76"/>
        <v>0.34113788819157054</v>
      </c>
      <c r="R334">
        <f t="shared" si="77"/>
        <v>0.34113788819157087</v>
      </c>
    </row>
    <row r="335" spans="6:18">
      <c r="F335">
        <f t="shared" si="69"/>
        <v>33.300000000000203</v>
      </c>
      <c r="G335">
        <f t="shared" si="70"/>
        <v>319.43983655498738</v>
      </c>
      <c r="H335">
        <f t="shared" si="65"/>
        <v>4.2118440875045087</v>
      </c>
      <c r="I335" s="4">
        <f t="shared" si="71"/>
        <v>1.5999999999999999E-6</v>
      </c>
      <c r="J335" s="5">
        <f t="shared" si="66"/>
        <v>1.3969999999999975E-7</v>
      </c>
      <c r="K335" s="5">
        <f t="shared" si="67"/>
        <v>3.4267091833954113E-4</v>
      </c>
      <c r="L335" s="5">
        <f t="shared" si="74"/>
        <v>1.6854673914254701E-10</v>
      </c>
      <c r="M335" s="6">
        <f t="shared" si="72"/>
        <v>2.0139846918229888E-6</v>
      </c>
      <c r="N335">
        <f t="shared" si="73"/>
        <v>5.8E-4</v>
      </c>
      <c r="O335">
        <f t="shared" si="68"/>
        <v>0.42118440875045088</v>
      </c>
      <c r="P335">
        <f t="shared" si="75"/>
        <v>2.919906823958748</v>
      </c>
      <c r="Q335">
        <f t="shared" si="76"/>
        <v>0.34082122190679032</v>
      </c>
      <c r="R335">
        <f t="shared" si="77"/>
        <v>0.34082122190679065</v>
      </c>
    </row>
    <row r="336" spans="6:18">
      <c r="F336">
        <f t="shared" si="69"/>
        <v>33.400000000000205</v>
      </c>
      <c r="G336">
        <f t="shared" si="70"/>
        <v>319.43983655498738</v>
      </c>
      <c r="H336">
        <f t="shared" si="65"/>
        <v>4.2118440875045087</v>
      </c>
      <c r="I336" s="4">
        <f t="shared" si="71"/>
        <v>1.5999999999999999E-6</v>
      </c>
      <c r="J336" s="5">
        <f t="shared" si="66"/>
        <v>1.3969999999999975E-7</v>
      </c>
      <c r="K336" s="5">
        <f t="shared" si="67"/>
        <v>3.4283091833954115E-4</v>
      </c>
      <c r="L336" s="5">
        <f t="shared" si="74"/>
        <v>1.6878294306684613E-10</v>
      </c>
      <c r="M336" s="6">
        <f t="shared" si="72"/>
        <v>2.0158658714800009E-6</v>
      </c>
      <c r="N336">
        <f t="shared" si="73"/>
        <v>5.8E-4</v>
      </c>
      <c r="O336">
        <f t="shared" si="68"/>
        <v>0.42118440875045088</v>
      </c>
      <c r="P336">
        <f t="shared" si="75"/>
        <v>2.9211049561600255</v>
      </c>
      <c r="Q336">
        <f t="shared" si="76"/>
        <v>0.34050514705364732</v>
      </c>
      <c r="R336">
        <f t="shared" si="77"/>
        <v>0.34050514705364765</v>
      </c>
    </row>
    <row r="337" spans="6:18">
      <c r="F337">
        <f t="shared" si="69"/>
        <v>33.500000000000206</v>
      </c>
      <c r="G337">
        <f t="shared" si="70"/>
        <v>319.43983655498738</v>
      </c>
      <c r="H337">
        <f t="shared" si="65"/>
        <v>4.2118440875045087</v>
      </c>
      <c r="I337" s="4">
        <f t="shared" si="71"/>
        <v>1.5999999999999999E-6</v>
      </c>
      <c r="J337" s="5">
        <f t="shared" si="66"/>
        <v>1.3969999999999975E-7</v>
      </c>
      <c r="K337" s="5">
        <f t="shared" si="67"/>
        <v>3.4299091833954118E-4</v>
      </c>
      <c r="L337" s="5">
        <f t="shared" si="74"/>
        <v>1.6901936756793257E-10</v>
      </c>
      <c r="M337" s="6">
        <f t="shared" si="72"/>
        <v>2.0177479292929238E-6</v>
      </c>
      <c r="N337">
        <f t="shared" si="73"/>
        <v>5.8E-4</v>
      </c>
      <c r="O337">
        <f t="shared" si="68"/>
        <v>0.42118440875045088</v>
      </c>
      <c r="P337">
        <f t="shared" si="75"/>
        <v>2.9223008516767806</v>
      </c>
      <c r="Q337">
        <f t="shared" si="76"/>
        <v>0.34018966225202879</v>
      </c>
      <c r="R337">
        <f t="shared" si="77"/>
        <v>0.34018966225202918</v>
      </c>
    </row>
    <row r="338" spans="6:18">
      <c r="F338">
        <f t="shared" si="69"/>
        <v>33.600000000000207</v>
      </c>
      <c r="G338">
        <f t="shared" si="70"/>
        <v>319.43983655498738</v>
      </c>
      <c r="H338">
        <f t="shared" si="65"/>
        <v>4.2118440875045087</v>
      </c>
      <c r="I338" s="4">
        <f t="shared" si="71"/>
        <v>1.5999999999999999E-6</v>
      </c>
      <c r="J338" s="5">
        <f t="shared" si="66"/>
        <v>1.3969999999999975E-7</v>
      </c>
      <c r="K338" s="5">
        <f t="shared" si="67"/>
        <v>3.431509183395412E-4</v>
      </c>
      <c r="L338" s="5">
        <f t="shared" si="74"/>
        <v>1.6925601274875005E-10</v>
      </c>
      <c r="M338" s="6">
        <f t="shared" si="72"/>
        <v>2.0196308652617579E-6</v>
      </c>
      <c r="N338">
        <f t="shared" si="73"/>
        <v>5.8E-4</v>
      </c>
      <c r="O338">
        <f t="shared" si="68"/>
        <v>0.42118440875045088</v>
      </c>
      <c r="P338">
        <f t="shared" si="75"/>
        <v>2.9234945157259076</v>
      </c>
      <c r="Q338">
        <f t="shared" si="76"/>
        <v>0.33987476612568485</v>
      </c>
      <c r="R338">
        <f t="shared" si="77"/>
        <v>0.33987476612568529</v>
      </c>
    </row>
    <row r="339" spans="6:18">
      <c r="F339">
        <f t="shared" si="69"/>
        <v>33.700000000000209</v>
      </c>
      <c r="G339">
        <f t="shared" si="70"/>
        <v>319.43983655498738</v>
      </c>
      <c r="H339">
        <f t="shared" ref="H339:H402" si="78">(G339-Tf)/ml</f>
        <v>4.2118440875045087</v>
      </c>
      <c r="I339" s="4">
        <f t="shared" si="71"/>
        <v>1.5999999999999999E-6</v>
      </c>
      <c r="J339" s="5">
        <f t="shared" ref="J339:J402" si="79">Glob(H339,N339,Dl,Co,kpart)</f>
        <v>1.3969999999999975E-7</v>
      </c>
      <c r="K339" s="5">
        <f t="shared" ref="K339:K402" si="80">I338*dt+K338</f>
        <v>3.4331091833954123E-4</v>
      </c>
      <c r="L339" s="5">
        <f t="shared" si="74"/>
        <v>1.6949287871224228E-10</v>
      </c>
      <c r="M339" s="6">
        <f t="shared" si="72"/>
        <v>2.0215146793865037E-6</v>
      </c>
      <c r="N339">
        <f t="shared" si="73"/>
        <v>5.8E-4</v>
      </c>
      <c r="O339">
        <f t="shared" ref="O339:O402" si="81">O338+(kpart*H338-O338)/L338/R338*(L338*(R339-R338)+R338*MAX(I338,J338)*M338*dt)</f>
        <v>0.42118440875045088</v>
      </c>
      <c r="P339">
        <f t="shared" si="75"/>
        <v>2.9246859535097087</v>
      </c>
      <c r="Q339">
        <f t="shared" si="76"/>
        <v>0.33956045730221585</v>
      </c>
      <c r="R339">
        <f t="shared" si="77"/>
        <v>0.33956045730221629</v>
      </c>
    </row>
    <row r="340" spans="6:18">
      <c r="F340">
        <f t="shared" si="69"/>
        <v>33.80000000000021</v>
      </c>
      <c r="G340">
        <f t="shared" si="70"/>
        <v>319.43983655498738</v>
      </c>
      <c r="H340">
        <f t="shared" si="78"/>
        <v>4.2118440875045087</v>
      </c>
      <c r="I340" s="4">
        <f t="shared" si="71"/>
        <v>1.5999999999999999E-6</v>
      </c>
      <c r="J340" s="5">
        <f t="shared" si="79"/>
        <v>1.3969999999999975E-7</v>
      </c>
      <c r="K340" s="5">
        <f t="shared" si="80"/>
        <v>3.4347091833954126E-4</v>
      </c>
      <c r="L340" s="5">
        <f t="shared" si="74"/>
        <v>1.6972996556135303E-10</v>
      </c>
      <c r="M340" s="6">
        <f t="shared" si="72"/>
        <v>2.0233993716671616E-6</v>
      </c>
      <c r="N340">
        <f t="shared" si="73"/>
        <v>5.8E-4</v>
      </c>
      <c r="O340">
        <f t="shared" si="81"/>
        <v>0.42118440875045088</v>
      </c>
      <c r="P340">
        <f t="shared" si="75"/>
        <v>2.9258751702159351</v>
      </c>
      <c r="Q340">
        <f t="shared" si="76"/>
        <v>0.33924673441305964</v>
      </c>
      <c r="R340">
        <f t="shared" si="77"/>
        <v>0.33924673441306008</v>
      </c>
    </row>
    <row r="341" spans="6:18">
      <c r="F341">
        <f t="shared" si="69"/>
        <v>33.900000000000212</v>
      </c>
      <c r="G341">
        <f t="shared" si="70"/>
        <v>319.43983655498738</v>
      </c>
      <c r="H341">
        <f t="shared" si="78"/>
        <v>4.2118440875045087</v>
      </c>
      <c r="I341" s="4">
        <f t="shared" si="71"/>
        <v>1.5999999999999999E-6</v>
      </c>
      <c r="J341" s="5">
        <f t="shared" si="79"/>
        <v>1.3969999999999975E-7</v>
      </c>
      <c r="K341" s="5">
        <f t="shared" si="80"/>
        <v>3.4363091833954128E-4</v>
      </c>
      <c r="L341" s="5">
        <f t="shared" si="74"/>
        <v>1.6996727339902599E-10</v>
      </c>
      <c r="M341" s="6">
        <f t="shared" si="72"/>
        <v>2.0252849421037307E-6</v>
      </c>
      <c r="N341">
        <f t="shared" si="73"/>
        <v>5.8E-4</v>
      </c>
      <c r="O341">
        <f t="shared" si="81"/>
        <v>0.42118440875045088</v>
      </c>
      <c r="P341">
        <f t="shared" si="75"/>
        <v>2.9270621710178411</v>
      </c>
      <c r="Q341">
        <f t="shared" si="76"/>
        <v>0.33893359609347934</v>
      </c>
      <c r="R341">
        <f t="shared" si="77"/>
        <v>0.33893359609347978</v>
      </c>
    </row>
    <row r="342" spans="6:18">
      <c r="F342">
        <f t="shared" si="69"/>
        <v>34.000000000000213</v>
      </c>
      <c r="G342">
        <f t="shared" si="70"/>
        <v>319.43983655498738</v>
      </c>
      <c r="H342">
        <f t="shared" si="78"/>
        <v>4.2118440875045087</v>
      </c>
      <c r="I342" s="4">
        <f t="shared" si="71"/>
        <v>1.5999999999999999E-6</v>
      </c>
      <c r="J342" s="5">
        <f t="shared" si="79"/>
        <v>1.3969999999999975E-7</v>
      </c>
      <c r="K342" s="5">
        <f t="shared" si="80"/>
        <v>3.4379091833954131E-4</v>
      </c>
      <c r="L342" s="5">
        <f t="shared" si="74"/>
        <v>1.7020480232820475E-10</v>
      </c>
      <c r="M342" s="6">
        <f t="shared" si="72"/>
        <v>2.0271713906962111E-6</v>
      </c>
      <c r="N342">
        <f t="shared" si="73"/>
        <v>5.8E-4</v>
      </c>
      <c r="O342">
        <f t="shared" si="81"/>
        <v>0.42118440875045088</v>
      </c>
      <c r="P342">
        <f t="shared" si="75"/>
        <v>2.928246961074227</v>
      </c>
      <c r="Q342">
        <f t="shared" si="76"/>
        <v>0.33862104098255064</v>
      </c>
      <c r="R342">
        <f t="shared" si="77"/>
        <v>0.33862104098255108</v>
      </c>
    </row>
    <row r="343" spans="6:18">
      <c r="F343">
        <f t="shared" si="69"/>
        <v>34.100000000000215</v>
      </c>
      <c r="G343">
        <f t="shared" si="70"/>
        <v>319.43983655498738</v>
      </c>
      <c r="H343">
        <f t="shared" si="78"/>
        <v>4.2118440875045087</v>
      </c>
      <c r="I343" s="4">
        <f t="shared" si="71"/>
        <v>1.5999999999999999E-6</v>
      </c>
      <c r="J343" s="5">
        <f t="shared" si="79"/>
        <v>1.3969999999999975E-7</v>
      </c>
      <c r="K343" s="5">
        <f t="shared" si="80"/>
        <v>3.4395091833954133E-4</v>
      </c>
      <c r="L343" s="5">
        <f t="shared" si="74"/>
        <v>1.7044255245183317E-10</v>
      </c>
      <c r="M343" s="6">
        <f t="shared" si="72"/>
        <v>2.0290587174446036E-6</v>
      </c>
      <c r="N343">
        <f t="shared" si="73"/>
        <v>5.8E-4</v>
      </c>
      <c r="O343">
        <f t="shared" si="81"/>
        <v>0.42118440875045088</v>
      </c>
      <c r="P343">
        <f t="shared" si="75"/>
        <v>2.9294295455294881</v>
      </c>
      <c r="Q343">
        <f t="shared" si="76"/>
        <v>0.33830906772314945</v>
      </c>
      <c r="R343">
        <f t="shared" si="77"/>
        <v>0.33830906772314989</v>
      </c>
    </row>
    <row r="344" spans="6:18">
      <c r="F344">
        <f t="shared" si="69"/>
        <v>34.200000000000216</v>
      </c>
      <c r="G344">
        <f t="shared" si="70"/>
        <v>319.43983655498738</v>
      </c>
      <c r="H344">
        <f t="shared" si="78"/>
        <v>4.2118440875045087</v>
      </c>
      <c r="I344" s="4">
        <f t="shared" si="71"/>
        <v>1.5999999999999999E-6</v>
      </c>
      <c r="J344" s="5">
        <f t="shared" si="79"/>
        <v>1.3969999999999975E-7</v>
      </c>
      <c r="K344" s="5">
        <f t="shared" si="80"/>
        <v>3.4411091833954136E-4</v>
      </c>
      <c r="L344" s="5">
        <f t="shared" si="74"/>
        <v>1.7068052387285489E-10</v>
      </c>
      <c r="M344" s="6">
        <f t="shared" si="72"/>
        <v>2.0309469223489073E-6</v>
      </c>
      <c r="N344">
        <f t="shared" si="73"/>
        <v>5.8E-4</v>
      </c>
      <c r="O344">
        <f t="shared" si="81"/>
        <v>0.42118440875045088</v>
      </c>
      <c r="P344">
        <f t="shared" si="75"/>
        <v>2.9306099295136625</v>
      </c>
      <c r="Q344">
        <f t="shared" si="76"/>
        <v>0.33799767496193961</v>
      </c>
      <c r="R344">
        <f t="shared" si="77"/>
        <v>0.33799767496194011</v>
      </c>
    </row>
    <row r="345" spans="6:18">
      <c r="F345">
        <f t="shared" si="69"/>
        <v>34.300000000000217</v>
      </c>
      <c r="G345">
        <f t="shared" si="70"/>
        <v>319.43983655498738</v>
      </c>
      <c r="H345">
        <f t="shared" si="78"/>
        <v>4.2118440875045087</v>
      </c>
      <c r="I345" s="4">
        <f t="shared" si="71"/>
        <v>1.5999999999999999E-6</v>
      </c>
      <c r="J345" s="5">
        <f t="shared" si="79"/>
        <v>1.3969999999999975E-7</v>
      </c>
      <c r="K345" s="5">
        <f t="shared" si="80"/>
        <v>3.4427091833954138E-4</v>
      </c>
      <c r="L345" s="5">
        <f t="shared" si="74"/>
        <v>1.7091871669421363E-10</v>
      </c>
      <c r="M345" s="6">
        <f t="shared" si="72"/>
        <v>2.0328360054091227E-6</v>
      </c>
      <c r="N345">
        <f t="shared" si="73"/>
        <v>5.8E-4</v>
      </c>
      <c r="O345">
        <f t="shared" si="81"/>
        <v>0.42118440875045088</v>
      </c>
      <c r="P345">
        <f t="shared" si="75"/>
        <v>2.9317881181424732</v>
      </c>
      <c r="Q345">
        <f t="shared" si="76"/>
        <v>0.33768686134936049</v>
      </c>
      <c r="R345">
        <f t="shared" si="77"/>
        <v>0.33768686134936104</v>
      </c>
    </row>
    <row r="346" spans="6:18">
      <c r="F346">
        <f t="shared" si="69"/>
        <v>34.400000000000219</v>
      </c>
      <c r="G346">
        <f t="shared" si="70"/>
        <v>319.43983655498738</v>
      </c>
      <c r="H346">
        <f t="shared" si="78"/>
        <v>4.2118440875045087</v>
      </c>
      <c r="I346" s="4">
        <f t="shared" si="71"/>
        <v>1.5999999999999999E-6</v>
      </c>
      <c r="J346" s="5">
        <f t="shared" si="79"/>
        <v>1.3969999999999975E-7</v>
      </c>
      <c r="K346" s="5">
        <f t="shared" si="80"/>
        <v>3.4443091833954141E-4</v>
      </c>
      <c r="L346" s="5">
        <f t="shared" si="74"/>
        <v>1.7115713101885309E-10</v>
      </c>
      <c r="M346" s="6">
        <f t="shared" si="72"/>
        <v>2.0347259666252494E-6</v>
      </c>
      <c r="N346">
        <f t="shared" si="73"/>
        <v>5.8E-4</v>
      </c>
      <c r="O346">
        <f t="shared" si="81"/>
        <v>0.42118440875045088</v>
      </c>
      <c r="P346">
        <f t="shared" si="75"/>
        <v>2.9329641165173821</v>
      </c>
      <c r="Q346">
        <f t="shared" si="76"/>
        <v>0.33737662553961473</v>
      </c>
      <c r="R346">
        <f t="shared" si="77"/>
        <v>0.33737662553961528</v>
      </c>
    </row>
    <row r="347" spans="6:18">
      <c r="F347">
        <f t="shared" si="69"/>
        <v>34.50000000000022</v>
      </c>
      <c r="G347">
        <f t="shared" si="70"/>
        <v>319.43983655498738</v>
      </c>
      <c r="H347">
        <f t="shared" si="78"/>
        <v>4.2118440875045087</v>
      </c>
      <c r="I347" s="4">
        <f t="shared" si="71"/>
        <v>1.5999999999999999E-6</v>
      </c>
      <c r="J347" s="5">
        <f t="shared" si="79"/>
        <v>1.3969999999999975E-7</v>
      </c>
      <c r="K347" s="5">
        <f t="shared" si="80"/>
        <v>3.4459091833954143E-4</v>
      </c>
      <c r="L347" s="5">
        <f t="shared" si="74"/>
        <v>1.7139576694971695E-10</v>
      </c>
      <c r="M347" s="6">
        <f t="shared" si="72"/>
        <v>2.0366168059972877E-6</v>
      </c>
      <c r="N347">
        <f t="shared" si="73"/>
        <v>5.8E-4</v>
      </c>
      <c r="O347">
        <f t="shared" si="81"/>
        <v>0.42118440875045088</v>
      </c>
      <c r="P347">
        <f t="shared" si="75"/>
        <v>2.93413792972563</v>
      </c>
      <c r="Q347">
        <f t="shared" si="76"/>
        <v>0.33706696619065596</v>
      </c>
      <c r="R347">
        <f t="shared" si="77"/>
        <v>0.33706696619065651</v>
      </c>
    </row>
    <row r="348" spans="6:18">
      <c r="F348">
        <f t="shared" ref="F348:F411" si="82">F347+dt</f>
        <v>34.600000000000222</v>
      </c>
      <c r="G348">
        <f t="shared" si="70"/>
        <v>319.43983655498738</v>
      </c>
      <c r="H348">
        <f t="shared" si="78"/>
        <v>4.2118440875045087</v>
      </c>
      <c r="I348" s="4">
        <f t="shared" si="71"/>
        <v>1.5999999999999999E-6</v>
      </c>
      <c r="J348" s="5">
        <f t="shared" si="79"/>
        <v>1.3969999999999975E-7</v>
      </c>
      <c r="K348" s="5">
        <f t="shared" si="80"/>
        <v>3.4475091833954146E-4</v>
      </c>
      <c r="L348" s="5">
        <f t="shared" si="74"/>
        <v>1.7163462458974895E-10</v>
      </c>
      <c r="M348" s="6">
        <f t="shared" si="72"/>
        <v>2.0385085235252372E-6</v>
      </c>
      <c r="N348">
        <f t="shared" si="73"/>
        <v>5.8E-4</v>
      </c>
      <c r="O348">
        <f t="shared" si="81"/>
        <v>0.42118440875045088</v>
      </c>
      <c r="P348">
        <f t="shared" si="75"/>
        <v>2.9353095628402843</v>
      </c>
      <c r="Q348">
        <f t="shared" si="76"/>
        <v>0.33675788196417655</v>
      </c>
      <c r="R348">
        <f t="shared" si="77"/>
        <v>0.33675788196417711</v>
      </c>
    </row>
    <row r="349" spans="6:18">
      <c r="F349">
        <f t="shared" si="82"/>
        <v>34.700000000000223</v>
      </c>
      <c r="G349">
        <f t="shared" si="70"/>
        <v>319.43983655498738</v>
      </c>
      <c r="H349">
        <f t="shared" si="78"/>
        <v>4.2118440875045087</v>
      </c>
      <c r="I349" s="4">
        <f t="shared" si="71"/>
        <v>1.5999999999999999E-6</v>
      </c>
      <c r="J349" s="5">
        <f t="shared" si="79"/>
        <v>1.3969999999999975E-7</v>
      </c>
      <c r="K349" s="5">
        <f t="shared" si="80"/>
        <v>3.4491091833954149E-4</v>
      </c>
      <c r="L349" s="5">
        <f t="shared" si="74"/>
        <v>1.7187370404189284E-10</v>
      </c>
      <c r="M349" s="6">
        <f t="shared" si="72"/>
        <v>2.0404011192090989E-6</v>
      </c>
      <c r="N349">
        <f t="shared" si="73"/>
        <v>5.8E-4</v>
      </c>
      <c r="O349">
        <f t="shared" si="81"/>
        <v>0.42118440875045088</v>
      </c>
      <c r="P349">
        <f t="shared" si="75"/>
        <v>2.9364790209202871</v>
      </c>
      <c r="Q349">
        <f t="shared" si="76"/>
        <v>0.33644937152559568</v>
      </c>
      <c r="R349">
        <f t="shared" si="77"/>
        <v>0.33644937152559623</v>
      </c>
    </row>
    <row r="350" spans="6:18">
      <c r="F350">
        <f t="shared" si="82"/>
        <v>34.800000000000225</v>
      </c>
      <c r="G350">
        <f t="shared" si="70"/>
        <v>319.43983655498738</v>
      </c>
      <c r="H350">
        <f t="shared" si="78"/>
        <v>4.2118440875045087</v>
      </c>
      <c r="I350" s="4">
        <f t="shared" si="71"/>
        <v>1.5999999999999999E-6</v>
      </c>
      <c r="J350" s="5">
        <f t="shared" si="79"/>
        <v>1.3969999999999975E-7</v>
      </c>
      <c r="K350" s="5">
        <f t="shared" si="80"/>
        <v>3.4507091833954151E-4</v>
      </c>
      <c r="L350" s="5">
        <f t="shared" si="74"/>
        <v>1.7211300540909224E-10</v>
      </c>
      <c r="M350" s="6">
        <f t="shared" si="72"/>
        <v>2.0422945930488718E-6</v>
      </c>
      <c r="N350">
        <f t="shared" si="73"/>
        <v>5.8E-4</v>
      </c>
      <c r="O350">
        <f t="shared" si="81"/>
        <v>0.42118440875045088</v>
      </c>
      <c r="P350">
        <f t="shared" si="75"/>
        <v>2.9376463090105007</v>
      </c>
      <c r="Q350">
        <f t="shared" si="76"/>
        <v>0.33614143354404702</v>
      </c>
      <c r="R350">
        <f t="shared" si="77"/>
        <v>0.33614143354404757</v>
      </c>
    </row>
    <row r="351" spans="6:18">
      <c r="F351">
        <f t="shared" si="82"/>
        <v>34.900000000000226</v>
      </c>
      <c r="G351">
        <f t="shared" si="70"/>
        <v>319.43983655498738</v>
      </c>
      <c r="H351">
        <f t="shared" si="78"/>
        <v>4.2118440875045087</v>
      </c>
      <c r="I351" s="4">
        <f t="shared" si="71"/>
        <v>1.5999999999999999E-6</v>
      </c>
      <c r="J351" s="5">
        <f t="shared" si="79"/>
        <v>1.3969999999999975E-7</v>
      </c>
      <c r="K351" s="5">
        <f t="shared" si="80"/>
        <v>3.4523091833954154E-4</v>
      </c>
      <c r="L351" s="5">
        <f t="shared" si="74"/>
        <v>1.7235252879429092E-10</v>
      </c>
      <c r="M351" s="6">
        <f t="shared" si="72"/>
        <v>2.0441889450445563E-6</v>
      </c>
      <c r="N351">
        <f t="shared" si="73"/>
        <v>5.8E-4</v>
      </c>
      <c r="O351">
        <f t="shared" si="81"/>
        <v>0.42118440875045088</v>
      </c>
      <c r="P351">
        <f t="shared" si="75"/>
        <v>2.9388114321417502</v>
      </c>
      <c r="Q351">
        <f t="shared" si="76"/>
        <v>0.33583406669236676</v>
      </c>
      <c r="R351">
        <f t="shared" si="77"/>
        <v>0.33583406669236737</v>
      </c>
    </row>
    <row r="352" spans="6:18">
      <c r="F352">
        <f t="shared" si="82"/>
        <v>35.000000000000227</v>
      </c>
      <c r="G352">
        <f t="shared" si="70"/>
        <v>319.43983655498738</v>
      </c>
      <c r="H352">
        <f t="shared" si="78"/>
        <v>4.2118440875045087</v>
      </c>
      <c r="I352" s="4">
        <f t="shared" si="71"/>
        <v>1.5999999999999999E-6</v>
      </c>
      <c r="J352" s="5">
        <f t="shared" si="79"/>
        <v>1.3969999999999975E-7</v>
      </c>
      <c r="K352" s="5">
        <f t="shared" si="80"/>
        <v>3.4539091833954156E-4</v>
      </c>
      <c r="L352" s="5">
        <f t="shared" si="74"/>
        <v>1.7259227430043257E-10</v>
      </c>
      <c r="M352" s="6">
        <f t="shared" si="72"/>
        <v>2.0460841751961522E-6</v>
      </c>
      <c r="N352">
        <f t="shared" si="73"/>
        <v>5.8E-4</v>
      </c>
      <c r="O352">
        <f t="shared" si="81"/>
        <v>0.42118440875045088</v>
      </c>
      <c r="P352">
        <f t="shared" si="75"/>
        <v>2.9399743953308732</v>
      </c>
      <c r="Q352">
        <f t="shared" si="76"/>
        <v>0.33552726964708168</v>
      </c>
      <c r="R352">
        <f t="shared" si="77"/>
        <v>0.33552726964708229</v>
      </c>
    </row>
    <row r="353" spans="6:18">
      <c r="F353">
        <f t="shared" si="82"/>
        <v>35.100000000000229</v>
      </c>
      <c r="G353">
        <f t="shared" si="70"/>
        <v>319.43983655498738</v>
      </c>
      <c r="H353">
        <f t="shared" si="78"/>
        <v>4.2118440875045087</v>
      </c>
      <c r="I353" s="4">
        <f t="shared" si="71"/>
        <v>1.5999999999999999E-6</v>
      </c>
      <c r="J353" s="5">
        <f t="shared" si="79"/>
        <v>1.3969999999999975E-7</v>
      </c>
      <c r="K353" s="5">
        <f t="shared" si="80"/>
        <v>3.4555091833954159E-4</v>
      </c>
      <c r="L353" s="5">
        <f t="shared" si="74"/>
        <v>1.728322420304609E-10</v>
      </c>
      <c r="M353" s="6">
        <f t="shared" si="72"/>
        <v>2.0479802835036596E-6</v>
      </c>
      <c r="N353">
        <f t="shared" si="73"/>
        <v>5.8E-4</v>
      </c>
      <c r="O353">
        <f t="shared" si="81"/>
        <v>0.42118440875045088</v>
      </c>
      <c r="P353">
        <f t="shared" si="75"/>
        <v>2.941135203580763</v>
      </c>
      <c r="Q353">
        <f t="shared" si="76"/>
        <v>0.33522104108839706</v>
      </c>
      <c r="R353">
        <f t="shared" si="77"/>
        <v>0.33522104108839762</v>
      </c>
    </row>
    <row r="354" spans="6:18">
      <c r="F354">
        <f t="shared" si="82"/>
        <v>35.20000000000023</v>
      </c>
      <c r="G354">
        <f t="shared" si="70"/>
        <v>319.43983655498738</v>
      </c>
      <c r="H354">
        <f t="shared" si="78"/>
        <v>4.2118440875045087</v>
      </c>
      <c r="I354" s="4">
        <f t="shared" si="71"/>
        <v>1.5999999999999999E-6</v>
      </c>
      <c r="J354" s="5">
        <f t="shared" si="79"/>
        <v>1.3969999999999975E-7</v>
      </c>
      <c r="K354" s="5">
        <f t="shared" si="80"/>
        <v>3.4571091833954161E-4</v>
      </c>
      <c r="L354" s="5">
        <f t="shared" si="74"/>
        <v>1.730724320873196E-10</v>
      </c>
      <c r="M354" s="6">
        <f t="shared" si="72"/>
        <v>2.0498772699670784E-6</v>
      </c>
      <c r="N354">
        <f t="shared" si="73"/>
        <v>5.8E-4</v>
      </c>
      <c r="O354">
        <f t="shared" si="81"/>
        <v>0.42118440875045088</v>
      </c>
      <c r="P354">
        <f t="shared" si="75"/>
        <v>2.9422938618804113</v>
      </c>
      <c r="Q354">
        <f t="shared" si="76"/>
        <v>0.33491537970018476</v>
      </c>
      <c r="R354">
        <f t="shared" si="77"/>
        <v>0.33491537970018526</v>
      </c>
    </row>
    <row r="355" spans="6:18">
      <c r="F355">
        <f t="shared" si="82"/>
        <v>35.300000000000232</v>
      </c>
      <c r="G355">
        <f t="shared" si="70"/>
        <v>319.43983655498738</v>
      </c>
      <c r="H355">
        <f t="shared" si="78"/>
        <v>4.2118440875045087</v>
      </c>
      <c r="I355" s="4">
        <f t="shared" si="71"/>
        <v>1.5999999999999999E-6</v>
      </c>
      <c r="J355" s="5">
        <f t="shared" si="79"/>
        <v>1.3969999999999975E-7</v>
      </c>
      <c r="K355" s="5">
        <f t="shared" si="80"/>
        <v>3.4587091833954164E-4</v>
      </c>
      <c r="L355" s="5">
        <f t="shared" si="74"/>
        <v>1.7331284457395243E-10</v>
      </c>
      <c r="M355" s="6">
        <f t="shared" si="72"/>
        <v>2.0517751345864092E-6</v>
      </c>
      <c r="N355">
        <f t="shared" si="73"/>
        <v>5.8E-4</v>
      </c>
      <c r="O355">
        <f t="shared" si="81"/>
        <v>0.42118440875045088</v>
      </c>
      <c r="P355">
        <f t="shared" si="75"/>
        <v>2.943450375204959</v>
      </c>
      <c r="Q355">
        <f t="shared" si="76"/>
        <v>0.33461028416997129</v>
      </c>
      <c r="R355">
        <f t="shared" si="77"/>
        <v>0.33461028416997185</v>
      </c>
    </row>
    <row r="356" spans="6:18">
      <c r="F356">
        <f t="shared" si="82"/>
        <v>35.400000000000233</v>
      </c>
      <c r="G356">
        <f t="shared" si="70"/>
        <v>319.43983655498738</v>
      </c>
      <c r="H356">
        <f t="shared" si="78"/>
        <v>4.2118440875045087</v>
      </c>
      <c r="I356" s="4">
        <f t="shared" si="71"/>
        <v>1.5999999999999999E-6</v>
      </c>
      <c r="J356" s="5">
        <f t="shared" si="79"/>
        <v>1.3969999999999975E-7</v>
      </c>
      <c r="K356" s="5">
        <f t="shared" si="80"/>
        <v>3.4603091833954166E-4</v>
      </c>
      <c r="L356" s="5">
        <f t="shared" si="74"/>
        <v>1.7355347959330303E-10</v>
      </c>
      <c r="M356" s="6">
        <f t="shared" si="72"/>
        <v>2.0536738773616508E-6</v>
      </c>
      <c r="N356">
        <f t="shared" si="73"/>
        <v>5.8E-4</v>
      </c>
      <c r="O356">
        <f t="shared" si="81"/>
        <v>0.42118440875045088</v>
      </c>
      <c r="P356">
        <f t="shared" si="75"/>
        <v>2.9446047485157378</v>
      </c>
      <c r="Q356">
        <f t="shared" si="76"/>
        <v>0.3343057531889263</v>
      </c>
      <c r="R356">
        <f t="shared" si="77"/>
        <v>0.33430575318892686</v>
      </c>
    </row>
    <row r="357" spans="6:18">
      <c r="F357">
        <f t="shared" si="82"/>
        <v>35.500000000000234</v>
      </c>
      <c r="G357">
        <f t="shared" si="70"/>
        <v>319.43983655498738</v>
      </c>
      <c r="H357">
        <f t="shared" si="78"/>
        <v>4.2118440875045087</v>
      </c>
      <c r="I357" s="4">
        <f t="shared" si="71"/>
        <v>1.5999999999999999E-6</v>
      </c>
      <c r="J357" s="5">
        <f t="shared" si="79"/>
        <v>1.3969999999999975E-7</v>
      </c>
      <c r="K357" s="5">
        <f t="shared" si="80"/>
        <v>3.4619091833954169E-4</v>
      </c>
      <c r="L357" s="5">
        <f t="shared" si="74"/>
        <v>1.7379433724831514E-10</v>
      </c>
      <c r="M357" s="6">
        <f t="shared" si="72"/>
        <v>2.0555734982928045E-6</v>
      </c>
      <c r="N357">
        <f t="shared" si="73"/>
        <v>5.8E-4</v>
      </c>
      <c r="O357">
        <f t="shared" si="81"/>
        <v>0.42118440875045088</v>
      </c>
      <c r="P357">
        <f t="shared" si="75"/>
        <v>2.9457569867603137</v>
      </c>
      <c r="Q357">
        <f t="shared" si="76"/>
        <v>0.33400178545185039</v>
      </c>
      <c r="R357">
        <f t="shared" si="77"/>
        <v>0.33400178545185094</v>
      </c>
    </row>
    <row r="358" spans="6:18">
      <c r="F358">
        <f t="shared" si="82"/>
        <v>35.600000000000236</v>
      </c>
      <c r="G358">
        <f t="shared" si="70"/>
        <v>319.43983655498738</v>
      </c>
      <c r="H358">
        <f t="shared" si="78"/>
        <v>4.2118440875045087</v>
      </c>
      <c r="I358" s="4">
        <f t="shared" si="71"/>
        <v>1.5999999999999999E-6</v>
      </c>
      <c r="J358" s="5">
        <f t="shared" si="79"/>
        <v>1.3969999999999975E-7</v>
      </c>
      <c r="K358" s="5">
        <f t="shared" si="80"/>
        <v>3.4635091833954172E-4</v>
      </c>
      <c r="L358" s="5">
        <f t="shared" si="74"/>
        <v>1.7403541764193249E-10</v>
      </c>
      <c r="M358" s="6">
        <f t="shared" si="72"/>
        <v>2.0574739973798695E-6</v>
      </c>
      <c r="N358">
        <f t="shared" si="73"/>
        <v>5.8E-4</v>
      </c>
      <c r="O358">
        <f t="shared" si="81"/>
        <v>0.42118440875045088</v>
      </c>
      <c r="P358">
        <f t="shared" si="75"/>
        <v>2.9469070948725333</v>
      </c>
      <c r="Q358">
        <f t="shared" si="76"/>
        <v>0.33369837965716354</v>
      </c>
      <c r="R358">
        <f t="shared" si="77"/>
        <v>0.33369837965716409</v>
      </c>
    </row>
    <row r="359" spans="6:18">
      <c r="F359">
        <f t="shared" si="82"/>
        <v>35.700000000000237</v>
      </c>
      <c r="G359">
        <f t="shared" si="70"/>
        <v>319.43983655498738</v>
      </c>
      <c r="H359">
        <f t="shared" si="78"/>
        <v>4.2118440875045087</v>
      </c>
      <c r="I359" s="4">
        <f t="shared" si="71"/>
        <v>1.5999999999999999E-6</v>
      </c>
      <c r="J359" s="5">
        <f t="shared" si="79"/>
        <v>1.3969999999999975E-7</v>
      </c>
      <c r="K359" s="5">
        <f t="shared" si="80"/>
        <v>3.4651091833954174E-4</v>
      </c>
      <c r="L359" s="5">
        <f t="shared" si="74"/>
        <v>1.742767208770988E-10</v>
      </c>
      <c r="M359" s="6">
        <f t="shared" si="72"/>
        <v>2.0593753746228466E-6</v>
      </c>
      <c r="N359">
        <f t="shared" si="73"/>
        <v>5.8E-4</v>
      </c>
      <c r="O359">
        <f t="shared" si="81"/>
        <v>0.42118440875045088</v>
      </c>
      <c r="P359">
        <f t="shared" si="75"/>
        <v>2.9480550777725689</v>
      </c>
      <c r="Q359">
        <f t="shared" si="76"/>
        <v>0.33339553450689341</v>
      </c>
      <c r="R359">
        <f t="shared" si="77"/>
        <v>0.33339553450689402</v>
      </c>
    </row>
    <row r="360" spans="6:18">
      <c r="F360">
        <f t="shared" si="82"/>
        <v>35.800000000000239</v>
      </c>
      <c r="G360">
        <f t="shared" si="70"/>
        <v>319.43983655498738</v>
      </c>
      <c r="H360">
        <f t="shared" si="78"/>
        <v>4.2118440875045087</v>
      </c>
      <c r="I360" s="4">
        <f t="shared" si="71"/>
        <v>1.5999999999999999E-6</v>
      </c>
      <c r="J360" s="5">
        <f t="shared" si="79"/>
        <v>1.3969999999999975E-7</v>
      </c>
      <c r="K360" s="5">
        <f t="shared" si="80"/>
        <v>3.4667091833954177E-4</v>
      </c>
      <c r="L360" s="5">
        <f t="shared" si="74"/>
        <v>1.7451824705675771E-10</v>
      </c>
      <c r="M360" s="6">
        <f t="shared" si="72"/>
        <v>2.0612776300217349E-6</v>
      </c>
      <c r="N360">
        <f t="shared" si="73"/>
        <v>5.8E-4</v>
      </c>
      <c r="O360">
        <f t="shared" si="81"/>
        <v>0.42118440875045088</v>
      </c>
      <c r="P360">
        <f t="shared" si="75"/>
        <v>2.9492009403669588</v>
      </c>
      <c r="Q360">
        <f t="shared" si="76"/>
        <v>0.33309324870666374</v>
      </c>
      <c r="R360">
        <f t="shared" si="77"/>
        <v>0.33309324870666435</v>
      </c>
    </row>
    <row r="361" spans="6:18">
      <c r="F361">
        <f t="shared" si="82"/>
        <v>35.90000000000024</v>
      </c>
      <c r="G361">
        <f t="shared" si="70"/>
        <v>319.43983655498738</v>
      </c>
      <c r="H361">
        <f t="shared" si="78"/>
        <v>4.2118440875045087</v>
      </c>
      <c r="I361" s="4">
        <f t="shared" si="71"/>
        <v>1.5999999999999999E-6</v>
      </c>
      <c r="J361" s="5">
        <f t="shared" si="79"/>
        <v>1.3969999999999975E-7</v>
      </c>
      <c r="K361" s="5">
        <f t="shared" si="80"/>
        <v>3.4683091833954179E-4</v>
      </c>
      <c r="L361" s="5">
        <f t="shared" si="74"/>
        <v>1.7475999628385294E-10</v>
      </c>
      <c r="M361" s="6">
        <f t="shared" si="72"/>
        <v>2.0631807635765344E-6</v>
      </c>
      <c r="N361">
        <f t="shared" si="73"/>
        <v>5.8E-4</v>
      </c>
      <c r="O361">
        <f t="shared" si="81"/>
        <v>0.42118440875045088</v>
      </c>
      <c r="P361">
        <f t="shared" si="75"/>
        <v>2.9503446875486583</v>
      </c>
      <c r="Q361">
        <f t="shared" si="76"/>
        <v>0.33279152096568254</v>
      </c>
      <c r="R361">
        <f t="shared" si="77"/>
        <v>0.3327915209656831</v>
      </c>
    </row>
    <row r="362" spans="6:18">
      <c r="F362">
        <f t="shared" si="82"/>
        <v>36.000000000000242</v>
      </c>
      <c r="G362">
        <f t="shared" si="70"/>
        <v>319.43983655498738</v>
      </c>
      <c r="H362">
        <f t="shared" si="78"/>
        <v>4.2118440875045087</v>
      </c>
      <c r="I362" s="4">
        <f t="shared" si="71"/>
        <v>1.5999999999999999E-6</v>
      </c>
      <c r="J362" s="5">
        <f t="shared" si="79"/>
        <v>1.3969999999999975E-7</v>
      </c>
      <c r="K362" s="5">
        <f t="shared" si="80"/>
        <v>3.4699091833954182E-4</v>
      </c>
      <c r="L362" s="5">
        <f t="shared" si="74"/>
        <v>1.750019686613282E-10</v>
      </c>
      <c r="M362" s="6">
        <f t="shared" si="72"/>
        <v>2.0650847752872453E-6</v>
      </c>
      <c r="N362">
        <f t="shared" si="73"/>
        <v>5.8E-4</v>
      </c>
      <c r="O362">
        <f t="shared" si="81"/>
        <v>0.42118440875045088</v>
      </c>
      <c r="P362">
        <f t="shared" si="75"/>
        <v>2.9514863241970755</v>
      </c>
      <c r="Q362">
        <f t="shared" si="76"/>
        <v>0.33249034999673061</v>
      </c>
      <c r="R362">
        <f t="shared" si="77"/>
        <v>0.33249034999673116</v>
      </c>
    </row>
    <row r="363" spans="6:18">
      <c r="F363">
        <f t="shared" si="82"/>
        <v>36.100000000000243</v>
      </c>
      <c r="G363">
        <f t="shared" si="70"/>
        <v>319.43983655498738</v>
      </c>
      <c r="H363">
        <f t="shared" si="78"/>
        <v>4.2118440875045087</v>
      </c>
      <c r="I363" s="4">
        <f t="shared" si="71"/>
        <v>1.5999999999999999E-6</v>
      </c>
      <c r="J363" s="5">
        <f t="shared" si="79"/>
        <v>1.3969999999999975E-7</v>
      </c>
      <c r="K363" s="5">
        <f t="shared" si="80"/>
        <v>3.4715091833954184E-4</v>
      </c>
      <c r="L363" s="5">
        <f t="shared" si="74"/>
        <v>1.7524416429212724E-10</v>
      </c>
      <c r="M363" s="6">
        <f t="shared" si="72"/>
        <v>2.0669896651538677E-6</v>
      </c>
      <c r="N363">
        <f t="shared" si="73"/>
        <v>5.8E-4</v>
      </c>
      <c r="O363">
        <f t="shared" si="81"/>
        <v>0.42118440875045088</v>
      </c>
      <c r="P363">
        <f t="shared" si="75"/>
        <v>2.9526258551781215</v>
      </c>
      <c r="Q363">
        <f t="shared" si="76"/>
        <v>0.33218973451615014</v>
      </c>
      <c r="R363">
        <f t="shared" si="77"/>
        <v>0.33218973451615064</v>
      </c>
    </row>
    <row r="364" spans="6:18">
      <c r="F364">
        <f t="shared" si="82"/>
        <v>36.200000000000244</v>
      </c>
      <c r="G364">
        <f t="shared" si="70"/>
        <v>319.43983655498738</v>
      </c>
      <c r="H364">
        <f t="shared" si="78"/>
        <v>4.2118440875045087</v>
      </c>
      <c r="I364" s="4">
        <f t="shared" si="71"/>
        <v>1.5999999999999999E-6</v>
      </c>
      <c r="J364" s="5">
        <f t="shared" si="79"/>
        <v>1.3969999999999975E-7</v>
      </c>
      <c r="K364" s="5">
        <f t="shared" si="80"/>
        <v>3.4731091833954187E-4</v>
      </c>
      <c r="L364" s="5">
        <f t="shared" si="74"/>
        <v>1.754865832791938E-10</v>
      </c>
      <c r="M364" s="6">
        <f t="shared" si="72"/>
        <v>2.0688954331764023E-6</v>
      </c>
      <c r="N364">
        <f t="shared" si="73"/>
        <v>5.8E-4</v>
      </c>
      <c r="O364">
        <f t="shared" si="81"/>
        <v>0.42118440875045088</v>
      </c>
      <c r="P364">
        <f t="shared" si="75"/>
        <v>2.9537632853442499</v>
      </c>
      <c r="Q364">
        <f t="shared" si="76"/>
        <v>0.33188967324383295</v>
      </c>
      <c r="R364">
        <f t="shared" si="77"/>
        <v>0.33188967324383345</v>
      </c>
    </row>
    <row r="365" spans="6:18">
      <c r="F365">
        <f t="shared" si="82"/>
        <v>36.300000000000246</v>
      </c>
      <c r="G365">
        <f t="shared" si="70"/>
        <v>319.43983655498738</v>
      </c>
      <c r="H365">
        <f t="shared" si="78"/>
        <v>4.2118440875045087</v>
      </c>
      <c r="I365" s="4">
        <f t="shared" si="71"/>
        <v>1.5999999999999999E-6</v>
      </c>
      <c r="J365" s="5">
        <f t="shared" si="79"/>
        <v>1.3969999999999975E-7</v>
      </c>
      <c r="K365" s="5">
        <f t="shared" si="80"/>
        <v>3.4747091833954189E-4</v>
      </c>
      <c r="L365" s="5">
        <f t="shared" si="74"/>
        <v>1.7572922572547153E-10</v>
      </c>
      <c r="M365" s="6">
        <f t="shared" si="72"/>
        <v>2.0708020793548485E-6</v>
      </c>
      <c r="N365">
        <f t="shared" si="73"/>
        <v>5.8E-4</v>
      </c>
      <c r="O365">
        <f t="shared" si="81"/>
        <v>0.42118440875045088</v>
      </c>
      <c r="P365">
        <f t="shared" si="75"/>
        <v>2.9548986195345024</v>
      </c>
      <c r="Q365">
        <f t="shared" si="76"/>
        <v>0.33159016490320936</v>
      </c>
      <c r="R365">
        <f t="shared" si="77"/>
        <v>0.33159016490320986</v>
      </c>
    </row>
    <row r="366" spans="6:18">
      <c r="F366">
        <f t="shared" si="82"/>
        <v>36.400000000000247</v>
      </c>
      <c r="G366">
        <f t="shared" si="70"/>
        <v>319.43983655498738</v>
      </c>
      <c r="H366">
        <f t="shared" si="78"/>
        <v>4.2118440875045087</v>
      </c>
      <c r="I366" s="4">
        <f t="shared" si="71"/>
        <v>1.5999999999999999E-6</v>
      </c>
      <c r="J366" s="5">
        <f t="shared" si="79"/>
        <v>1.3969999999999975E-7</v>
      </c>
      <c r="K366" s="5">
        <f t="shared" si="80"/>
        <v>3.4763091833954192E-4</v>
      </c>
      <c r="L366" s="5">
        <f t="shared" si="74"/>
        <v>1.7597209173390409E-10</v>
      </c>
      <c r="M366" s="6">
        <f t="shared" si="72"/>
        <v>2.0727096036892056E-6</v>
      </c>
      <c r="N366">
        <f t="shared" si="73"/>
        <v>5.8E-4</v>
      </c>
      <c r="O366">
        <f t="shared" si="81"/>
        <v>0.42118440875045088</v>
      </c>
      <c r="P366">
        <f t="shared" si="75"/>
        <v>2.9560318625745503</v>
      </c>
      <c r="Q366">
        <f t="shared" si="76"/>
        <v>0.33129120822123659</v>
      </c>
      <c r="R366">
        <f t="shared" si="77"/>
        <v>0.33129120822123709</v>
      </c>
    </row>
    <row r="367" spans="6:18">
      <c r="F367">
        <f t="shared" si="82"/>
        <v>36.500000000000249</v>
      </c>
      <c r="G367">
        <f t="shared" si="70"/>
        <v>319.43983655498738</v>
      </c>
      <c r="H367">
        <f t="shared" si="78"/>
        <v>4.2118440875045087</v>
      </c>
      <c r="I367" s="4">
        <f t="shared" si="71"/>
        <v>1.5999999999999999E-6</v>
      </c>
      <c r="J367" s="5">
        <f t="shared" si="79"/>
        <v>1.3969999999999975E-7</v>
      </c>
      <c r="K367" s="5">
        <f t="shared" si="80"/>
        <v>3.4779091833954195E-4</v>
      </c>
      <c r="L367" s="5">
        <f t="shared" si="74"/>
        <v>1.7621518140743527E-10</v>
      </c>
      <c r="M367" s="6">
        <f t="shared" si="72"/>
        <v>2.0746180061794743E-6</v>
      </c>
      <c r="N367">
        <f t="shared" si="73"/>
        <v>5.8E-4</v>
      </c>
      <c r="O367">
        <f t="shared" si="81"/>
        <v>0.42118440875045088</v>
      </c>
      <c r="P367">
        <f t="shared" si="75"/>
        <v>2.9571630192767406</v>
      </c>
      <c r="Q367">
        <f t="shared" si="76"/>
        <v>0.33099280192838737</v>
      </c>
      <c r="R367">
        <f t="shared" si="77"/>
        <v>0.33099280192838787</v>
      </c>
    </row>
    <row r="368" spans="6:18">
      <c r="F368">
        <f t="shared" si="82"/>
        <v>36.60000000000025</v>
      </c>
      <c r="G368">
        <f t="shared" si="70"/>
        <v>319.43983655498738</v>
      </c>
      <c r="H368">
        <f t="shared" si="78"/>
        <v>4.2118440875045087</v>
      </c>
      <c r="I368" s="4">
        <f t="shared" si="71"/>
        <v>1.5999999999999999E-6</v>
      </c>
      <c r="J368" s="5">
        <f t="shared" si="79"/>
        <v>1.3969999999999975E-7</v>
      </c>
      <c r="K368" s="5">
        <f t="shared" si="80"/>
        <v>3.4795091833954197E-4</v>
      </c>
      <c r="L368" s="5">
        <f t="shared" si="74"/>
        <v>1.7645849484900872E-10</v>
      </c>
      <c r="M368" s="6">
        <f t="shared" si="72"/>
        <v>2.0765272868256543E-6</v>
      </c>
      <c r="N368">
        <f t="shared" si="73"/>
        <v>5.8E-4</v>
      </c>
      <c r="O368">
        <f t="shared" si="81"/>
        <v>0.42118440875045088</v>
      </c>
      <c r="P368">
        <f t="shared" si="75"/>
        <v>2.9582920944401345</v>
      </c>
      <c r="Q368">
        <f t="shared" si="76"/>
        <v>0.3306949447586387</v>
      </c>
      <c r="R368">
        <f t="shared" si="77"/>
        <v>0.3306949447586392</v>
      </c>
    </row>
    <row r="369" spans="6:18">
      <c r="F369">
        <f t="shared" si="82"/>
        <v>36.700000000000252</v>
      </c>
      <c r="G369">
        <f t="shared" si="70"/>
        <v>319.43983655498738</v>
      </c>
      <c r="H369">
        <f t="shared" si="78"/>
        <v>4.2118440875045087</v>
      </c>
      <c r="I369" s="4">
        <f t="shared" si="71"/>
        <v>1.5999999999999999E-6</v>
      </c>
      <c r="J369" s="5">
        <f t="shared" si="79"/>
        <v>1.3969999999999975E-7</v>
      </c>
      <c r="K369" s="5">
        <f t="shared" si="80"/>
        <v>3.48110918339542E-4</v>
      </c>
      <c r="L369" s="5">
        <f t="shared" si="74"/>
        <v>1.7670203216156826E-10</v>
      </c>
      <c r="M369" s="6">
        <f t="shared" si="72"/>
        <v>2.0784374456277472E-6</v>
      </c>
      <c r="N369">
        <f t="shared" si="73"/>
        <v>5.8E-4</v>
      </c>
      <c r="O369">
        <f t="shared" si="81"/>
        <v>0.42118440875045088</v>
      </c>
      <c r="P369">
        <f t="shared" si="75"/>
        <v>2.9594190928505539</v>
      </c>
      <c r="Q369">
        <f t="shared" si="76"/>
        <v>0.33039763544946055</v>
      </c>
      <c r="R369">
        <f t="shared" si="77"/>
        <v>0.33039763544946105</v>
      </c>
    </row>
    <row r="370" spans="6:18">
      <c r="F370">
        <f t="shared" si="82"/>
        <v>36.800000000000253</v>
      </c>
      <c r="G370">
        <f t="shared" si="70"/>
        <v>319.43983655498738</v>
      </c>
      <c r="H370">
        <f t="shared" si="78"/>
        <v>4.2118440875045087</v>
      </c>
      <c r="I370" s="4">
        <f t="shared" si="71"/>
        <v>1.5999999999999999E-6</v>
      </c>
      <c r="J370" s="5">
        <f t="shared" si="79"/>
        <v>1.3969999999999975E-7</v>
      </c>
      <c r="K370" s="5">
        <f t="shared" si="80"/>
        <v>3.4827091833954202E-4</v>
      </c>
      <c r="L370" s="5">
        <f t="shared" si="74"/>
        <v>1.7694579344805744E-10</v>
      </c>
      <c r="M370" s="6">
        <f t="shared" si="72"/>
        <v>2.0803484825857505E-6</v>
      </c>
      <c r="N370">
        <f t="shared" si="73"/>
        <v>5.8E-4</v>
      </c>
      <c r="O370">
        <f t="shared" si="81"/>
        <v>0.42118440875045088</v>
      </c>
      <c r="P370">
        <f t="shared" si="75"/>
        <v>2.9605440192806238</v>
      </c>
      <c r="Q370">
        <f t="shared" si="76"/>
        <v>0.33010087274180461</v>
      </c>
      <c r="R370">
        <f t="shared" si="77"/>
        <v>0.33010087274180516</v>
      </c>
    </row>
    <row r="371" spans="6:18">
      <c r="F371">
        <f t="shared" si="82"/>
        <v>36.900000000000254</v>
      </c>
      <c r="G371">
        <f t="shared" si="70"/>
        <v>319.43983655498738</v>
      </c>
      <c r="H371">
        <f t="shared" si="78"/>
        <v>4.2118440875045087</v>
      </c>
      <c r="I371" s="4">
        <f t="shared" si="71"/>
        <v>1.5999999999999999E-6</v>
      </c>
      <c r="J371" s="5">
        <f t="shared" si="79"/>
        <v>1.3969999999999975E-7</v>
      </c>
      <c r="K371" s="5">
        <f t="shared" si="80"/>
        <v>3.4843091833954205E-4</v>
      </c>
      <c r="L371" s="5">
        <f t="shared" si="74"/>
        <v>1.7718977881142005E-10</v>
      </c>
      <c r="M371" s="6">
        <f t="shared" si="72"/>
        <v>2.0822603976996655E-6</v>
      </c>
      <c r="N371">
        <f t="shared" si="73"/>
        <v>5.8E-4</v>
      </c>
      <c r="O371">
        <f t="shared" si="81"/>
        <v>0.42118440875045088</v>
      </c>
      <c r="P371">
        <f t="shared" si="75"/>
        <v>2.9616668784898099</v>
      </c>
      <c r="Q371">
        <f t="shared" si="76"/>
        <v>0.32980465538009324</v>
      </c>
      <c r="R371">
        <f t="shared" si="77"/>
        <v>0.32980465538009374</v>
      </c>
    </row>
    <row r="372" spans="6:18">
      <c r="F372">
        <f t="shared" si="82"/>
        <v>37.000000000000256</v>
      </c>
      <c r="G372">
        <f t="shared" si="70"/>
        <v>319.43983655498738</v>
      </c>
      <c r="H372">
        <f t="shared" si="78"/>
        <v>4.2118440875045087</v>
      </c>
      <c r="I372" s="4">
        <f t="shared" si="71"/>
        <v>1.5999999999999999E-6</v>
      </c>
      <c r="J372" s="5">
        <f t="shared" si="79"/>
        <v>1.3969999999999975E-7</v>
      </c>
      <c r="K372" s="5">
        <f t="shared" si="80"/>
        <v>3.4859091833954207E-4</v>
      </c>
      <c r="L372" s="5">
        <f t="shared" si="74"/>
        <v>1.7743398835459979E-10</v>
      </c>
      <c r="M372" s="6">
        <f t="shared" si="72"/>
        <v>2.0841731909694917E-6</v>
      </c>
      <c r="N372">
        <f t="shared" si="73"/>
        <v>5.8E-4</v>
      </c>
      <c r="O372">
        <f t="shared" si="81"/>
        <v>0.42118440875045088</v>
      </c>
      <c r="P372">
        <f t="shared" si="75"/>
        <v>2.9627876752244684</v>
      </c>
      <c r="Q372">
        <f t="shared" si="76"/>
        <v>0.32950898211220792</v>
      </c>
      <c r="R372">
        <f t="shared" si="77"/>
        <v>0.32950898211220842</v>
      </c>
    </row>
    <row r="373" spans="6:18">
      <c r="F373">
        <f t="shared" si="82"/>
        <v>37.100000000000257</v>
      </c>
      <c r="G373">
        <f t="shared" si="70"/>
        <v>319.43983655498738</v>
      </c>
      <c r="H373">
        <f t="shared" si="78"/>
        <v>4.2118440875045087</v>
      </c>
      <c r="I373" s="4">
        <f t="shared" si="71"/>
        <v>1.5999999999999999E-6</v>
      </c>
      <c r="J373" s="5">
        <f t="shared" si="79"/>
        <v>1.3969999999999975E-7</v>
      </c>
      <c r="K373" s="5">
        <f t="shared" si="80"/>
        <v>3.487509183395421E-4</v>
      </c>
      <c r="L373" s="5">
        <f t="shared" si="74"/>
        <v>1.776784221805404E-10</v>
      </c>
      <c r="M373" s="6">
        <f t="shared" si="72"/>
        <v>2.0860868623952296E-6</v>
      </c>
      <c r="N373">
        <f t="shared" si="73"/>
        <v>5.8E-4</v>
      </c>
      <c r="O373">
        <f t="shared" si="81"/>
        <v>0.42118440875045088</v>
      </c>
      <c r="P373">
        <f t="shared" si="75"/>
        <v>2.9639064142178819</v>
      </c>
      <c r="Q373">
        <f t="shared" si="76"/>
        <v>0.32921385168947864</v>
      </c>
      <c r="R373">
        <f t="shared" si="77"/>
        <v>0.32921385168947909</v>
      </c>
    </row>
    <row r="374" spans="6:18">
      <c r="F374">
        <f t="shared" si="82"/>
        <v>37.200000000000259</v>
      </c>
      <c r="G374">
        <f t="shared" si="70"/>
        <v>319.43983655498738</v>
      </c>
      <c r="H374">
        <f t="shared" si="78"/>
        <v>4.2118440875045087</v>
      </c>
      <c r="I374" s="4">
        <f t="shared" si="71"/>
        <v>1.5999999999999999E-6</v>
      </c>
      <c r="J374" s="5">
        <f t="shared" si="79"/>
        <v>1.3969999999999975E-7</v>
      </c>
      <c r="K374" s="5">
        <f t="shared" si="80"/>
        <v>3.4891091833954212E-4</v>
      </c>
      <c r="L374" s="5">
        <f t="shared" si="74"/>
        <v>1.7792308039218555E-10</v>
      </c>
      <c r="M374" s="6">
        <f t="shared" si="72"/>
        <v>2.0880014119768796E-6</v>
      </c>
      <c r="N374">
        <f t="shared" si="73"/>
        <v>5.8E-4</v>
      </c>
      <c r="O374">
        <f t="shared" si="81"/>
        <v>0.42118440875045088</v>
      </c>
      <c r="P374">
        <f t="shared" si="75"/>
        <v>2.9650231001903053</v>
      </c>
      <c r="Q374">
        <f t="shared" si="76"/>
        <v>0.32891926286667245</v>
      </c>
      <c r="R374">
        <f t="shared" si="77"/>
        <v>0.32891926286667283</v>
      </c>
    </row>
    <row r="375" spans="6:18">
      <c r="F375">
        <f t="shared" si="82"/>
        <v>37.30000000000026</v>
      </c>
      <c r="G375">
        <f t="shared" si="70"/>
        <v>319.43983655498738</v>
      </c>
      <c r="H375">
        <f t="shared" si="78"/>
        <v>4.2118440875045087</v>
      </c>
      <c r="I375" s="4">
        <f t="shared" si="71"/>
        <v>1.5999999999999999E-6</v>
      </c>
      <c r="J375" s="5">
        <f t="shared" si="79"/>
        <v>1.3969999999999975E-7</v>
      </c>
      <c r="K375" s="5">
        <f t="shared" si="80"/>
        <v>3.4907091833954215E-4</v>
      </c>
      <c r="L375" s="5">
        <f t="shared" si="74"/>
        <v>1.7816796309247893E-10</v>
      </c>
      <c r="M375" s="6">
        <f t="shared" si="72"/>
        <v>2.0899168397144404E-6</v>
      </c>
      <c r="N375">
        <f t="shared" si="73"/>
        <v>5.8E-4</v>
      </c>
      <c r="O375">
        <f t="shared" si="81"/>
        <v>0.42118440875045088</v>
      </c>
      <c r="P375">
        <f t="shared" si="75"/>
        <v>2.9661377378490044</v>
      </c>
      <c r="Q375">
        <f t="shared" si="76"/>
        <v>0.32862521440198256</v>
      </c>
      <c r="R375">
        <f t="shared" si="77"/>
        <v>0.32862521440198295</v>
      </c>
    </row>
    <row r="376" spans="6:18">
      <c r="F376">
        <f t="shared" si="82"/>
        <v>37.400000000000261</v>
      </c>
      <c r="G376">
        <f t="shared" si="70"/>
        <v>319.43983655498738</v>
      </c>
      <c r="H376">
        <f t="shared" si="78"/>
        <v>4.2118440875045087</v>
      </c>
      <c r="I376" s="4">
        <f t="shared" si="71"/>
        <v>1.5999999999999999E-6</v>
      </c>
      <c r="J376" s="5">
        <f t="shared" si="79"/>
        <v>1.3969999999999975E-7</v>
      </c>
      <c r="K376" s="5">
        <f t="shared" si="80"/>
        <v>3.4923091833954218E-4</v>
      </c>
      <c r="L376" s="5">
        <f t="shared" si="74"/>
        <v>1.7841307038436429E-10</v>
      </c>
      <c r="M376" s="6">
        <f t="shared" si="72"/>
        <v>2.0918331456079129E-6</v>
      </c>
      <c r="N376">
        <f t="shared" si="73"/>
        <v>5.8E-4</v>
      </c>
      <c r="O376">
        <f t="shared" si="81"/>
        <v>0.42118440875045088</v>
      </c>
      <c r="P376">
        <f t="shared" si="75"/>
        <v>2.9672503318883012</v>
      </c>
      <c r="Q376">
        <f t="shared" si="76"/>
        <v>0.32833170505701736</v>
      </c>
      <c r="R376">
        <f t="shared" si="77"/>
        <v>0.32833170505701775</v>
      </c>
    </row>
    <row r="377" spans="6:18">
      <c r="F377">
        <f t="shared" si="82"/>
        <v>37.500000000000263</v>
      </c>
      <c r="G377">
        <f t="shared" si="70"/>
        <v>319.43983655498738</v>
      </c>
      <c r="H377">
        <f t="shared" si="78"/>
        <v>4.2118440875045087</v>
      </c>
      <c r="I377" s="4">
        <f t="shared" si="71"/>
        <v>1.5999999999999999E-6</v>
      </c>
      <c r="J377" s="5">
        <f t="shared" si="79"/>
        <v>1.3969999999999975E-7</v>
      </c>
      <c r="K377" s="5">
        <f t="shared" si="80"/>
        <v>3.493909183395422E-4</v>
      </c>
      <c r="L377" s="5">
        <f t="shared" si="74"/>
        <v>1.7865840237078534E-10</v>
      </c>
      <c r="M377" s="6">
        <f t="shared" si="72"/>
        <v>2.0937503296572975E-6</v>
      </c>
      <c r="N377">
        <f t="shared" si="73"/>
        <v>5.8E-4</v>
      </c>
      <c r="O377">
        <f t="shared" si="81"/>
        <v>0.42118440875045088</v>
      </c>
      <c r="P377">
        <f t="shared" si="75"/>
        <v>2.9683608869896134</v>
      </c>
      <c r="Q377">
        <f t="shared" si="76"/>
        <v>0.32803873359678953</v>
      </c>
      <c r="R377">
        <f t="shared" si="77"/>
        <v>0.32803873359678987</v>
      </c>
    </row>
    <row r="378" spans="6:18">
      <c r="F378">
        <f t="shared" si="82"/>
        <v>37.600000000000264</v>
      </c>
      <c r="G378">
        <f t="shared" si="70"/>
        <v>319.43983655498738</v>
      </c>
      <c r="H378">
        <f t="shared" si="78"/>
        <v>4.2118440875045087</v>
      </c>
      <c r="I378" s="4">
        <f t="shared" si="71"/>
        <v>1.5999999999999999E-6</v>
      </c>
      <c r="J378" s="5">
        <f t="shared" si="79"/>
        <v>1.3969999999999975E-7</v>
      </c>
      <c r="K378" s="5">
        <f t="shared" si="80"/>
        <v>3.4955091833954223E-4</v>
      </c>
      <c r="L378" s="5">
        <f t="shared" si="74"/>
        <v>1.7890395915468579E-10</v>
      </c>
      <c r="M378" s="6">
        <f t="shared" si="72"/>
        <v>2.0956683918625933E-6</v>
      </c>
      <c r="N378">
        <f t="shared" si="73"/>
        <v>5.8E-4</v>
      </c>
      <c r="O378">
        <f t="shared" si="81"/>
        <v>0.42118440875045088</v>
      </c>
      <c r="P378">
        <f t="shared" si="75"/>
        <v>2.9694694078214927</v>
      </c>
      <c r="Q378">
        <f t="shared" si="76"/>
        <v>0.3277462987897049</v>
      </c>
      <c r="R378">
        <f t="shared" si="77"/>
        <v>0.32774629878970524</v>
      </c>
    </row>
    <row r="379" spans="6:18">
      <c r="F379">
        <f t="shared" si="82"/>
        <v>37.700000000000266</v>
      </c>
      <c r="G379">
        <f t="shared" si="70"/>
        <v>319.43983655498738</v>
      </c>
      <c r="H379">
        <f t="shared" si="78"/>
        <v>4.2118440875045087</v>
      </c>
      <c r="I379" s="4">
        <f t="shared" si="71"/>
        <v>1.5999999999999999E-6</v>
      </c>
      <c r="J379" s="5">
        <f t="shared" si="79"/>
        <v>1.3969999999999975E-7</v>
      </c>
      <c r="K379" s="5">
        <f t="shared" si="80"/>
        <v>3.4971091833954225E-4</v>
      </c>
      <c r="L379" s="5">
        <f t="shared" si="74"/>
        <v>1.7914974083900925E-10</v>
      </c>
      <c r="M379" s="6">
        <f t="shared" si="72"/>
        <v>2.0975873322237999E-6</v>
      </c>
      <c r="N379">
        <f t="shared" si="73"/>
        <v>5.8E-4</v>
      </c>
      <c r="O379">
        <f t="shared" si="81"/>
        <v>0.42118440875045088</v>
      </c>
      <c r="P379">
        <f t="shared" si="75"/>
        <v>2.9705758990396745</v>
      </c>
      <c r="Q379">
        <f t="shared" si="76"/>
        <v>0.32745439940755183</v>
      </c>
      <c r="R379">
        <f t="shared" si="77"/>
        <v>0.32745439940755217</v>
      </c>
    </row>
    <row r="380" spans="6:18">
      <c r="F380">
        <f t="shared" si="82"/>
        <v>37.800000000000267</v>
      </c>
      <c r="G380">
        <f t="shared" si="70"/>
        <v>319.43983655498738</v>
      </c>
      <c r="H380">
        <f t="shared" si="78"/>
        <v>4.2118440875045087</v>
      </c>
      <c r="I380" s="4">
        <f t="shared" si="71"/>
        <v>1.5999999999999999E-6</v>
      </c>
      <c r="J380" s="5">
        <f t="shared" si="79"/>
        <v>1.3969999999999975E-7</v>
      </c>
      <c r="K380" s="5">
        <f t="shared" si="80"/>
        <v>3.4987091833954228E-4</v>
      </c>
      <c r="L380" s="5">
        <f t="shared" si="74"/>
        <v>1.7939574752669955E-10</v>
      </c>
      <c r="M380" s="6">
        <f t="shared" si="72"/>
        <v>2.0995071507409191E-6</v>
      </c>
      <c r="N380">
        <f t="shared" si="73"/>
        <v>5.8E-4</v>
      </c>
      <c r="O380">
        <f t="shared" si="81"/>
        <v>0.42118440875045088</v>
      </c>
      <c r="P380">
        <f t="shared" si="75"/>
        <v>2.9716803652871073</v>
      </c>
      <c r="Q380">
        <f t="shared" si="76"/>
        <v>0.32716303422549031</v>
      </c>
      <c r="R380">
        <f t="shared" si="77"/>
        <v>0.32716303422549065</v>
      </c>
    </row>
    <row r="381" spans="6:18">
      <c r="F381">
        <f t="shared" si="82"/>
        <v>37.900000000000269</v>
      </c>
      <c r="G381">
        <f t="shared" si="70"/>
        <v>319.43983655498738</v>
      </c>
      <c r="H381">
        <f t="shared" si="78"/>
        <v>4.2118440875045087</v>
      </c>
      <c r="I381" s="4">
        <f t="shared" si="71"/>
        <v>1.5999999999999999E-6</v>
      </c>
      <c r="J381" s="5">
        <f t="shared" si="79"/>
        <v>1.3969999999999975E-7</v>
      </c>
      <c r="K381" s="5">
        <f t="shared" si="80"/>
        <v>3.500309183395423E-4</v>
      </c>
      <c r="L381" s="5">
        <f t="shared" si="74"/>
        <v>1.7964197932070038E-10</v>
      </c>
      <c r="M381" s="6">
        <f t="shared" si="72"/>
        <v>2.1014278474139495E-6</v>
      </c>
      <c r="N381">
        <f t="shared" si="73"/>
        <v>5.8E-4</v>
      </c>
      <c r="O381">
        <f t="shared" si="81"/>
        <v>0.42118440875045088</v>
      </c>
      <c r="P381">
        <f t="shared" si="75"/>
        <v>2.9727828111940058</v>
      </c>
      <c r="Q381">
        <f t="shared" si="76"/>
        <v>0.32687220202204104</v>
      </c>
      <c r="R381">
        <f t="shared" si="77"/>
        <v>0.32687220202204131</v>
      </c>
    </row>
    <row r="382" spans="6:18">
      <c r="F382">
        <f t="shared" si="82"/>
        <v>38.00000000000027</v>
      </c>
      <c r="G382">
        <f t="shared" si="70"/>
        <v>319.43983655498738</v>
      </c>
      <c r="H382">
        <f t="shared" si="78"/>
        <v>4.2118440875045087</v>
      </c>
      <c r="I382" s="4">
        <f t="shared" si="71"/>
        <v>1.5999999999999999E-6</v>
      </c>
      <c r="J382" s="5">
        <f t="shared" si="79"/>
        <v>1.3969999999999975E-7</v>
      </c>
      <c r="K382" s="5">
        <f t="shared" si="80"/>
        <v>3.5019091833954233E-4</v>
      </c>
      <c r="L382" s="5">
        <f t="shared" si="74"/>
        <v>1.7988843632395537E-10</v>
      </c>
      <c r="M382" s="6">
        <f t="shared" si="72"/>
        <v>2.1033494222428911E-6</v>
      </c>
      <c r="N382">
        <f t="shared" si="73"/>
        <v>5.8E-4</v>
      </c>
      <c r="O382">
        <f t="shared" si="81"/>
        <v>0.42118440875045088</v>
      </c>
      <c r="P382">
        <f t="shared" si="75"/>
        <v>2.9738832413778828</v>
      </c>
      <c r="Q382">
        <f t="shared" si="76"/>
        <v>0.3265819015790748</v>
      </c>
      <c r="R382">
        <f t="shared" si="77"/>
        <v>0.32658190157907502</v>
      </c>
    </row>
    <row r="383" spans="6:18">
      <c r="F383">
        <f t="shared" si="82"/>
        <v>38.100000000000271</v>
      </c>
      <c r="G383">
        <f t="shared" si="70"/>
        <v>319.43983655498738</v>
      </c>
      <c r="H383">
        <f t="shared" si="78"/>
        <v>4.2118440875045087</v>
      </c>
      <c r="I383" s="4">
        <f t="shared" si="71"/>
        <v>1.5999999999999999E-6</v>
      </c>
      <c r="J383" s="5">
        <f t="shared" si="79"/>
        <v>1.3969999999999975E-7</v>
      </c>
      <c r="K383" s="5">
        <f t="shared" si="80"/>
        <v>3.5035091833954236E-4</v>
      </c>
      <c r="L383" s="5">
        <f t="shared" si="74"/>
        <v>1.8013511863940831E-10</v>
      </c>
      <c r="M383" s="6">
        <f t="shared" si="72"/>
        <v>2.1052718752277444E-6</v>
      </c>
      <c r="N383">
        <f t="shared" si="73"/>
        <v>5.8E-4</v>
      </c>
      <c r="O383">
        <f t="shared" si="81"/>
        <v>0.42118440875045088</v>
      </c>
      <c r="P383">
        <f t="shared" si="75"/>
        <v>2.9749816604435928</v>
      </c>
      <c r="Q383">
        <f t="shared" si="76"/>
        <v>0.3262921316818016</v>
      </c>
      <c r="R383">
        <f t="shared" si="77"/>
        <v>0.32629213168180188</v>
      </c>
    </row>
    <row r="384" spans="6:18">
      <c r="F384">
        <f t="shared" si="82"/>
        <v>38.200000000000273</v>
      </c>
      <c r="G384">
        <f t="shared" si="70"/>
        <v>319.43983655498738</v>
      </c>
      <c r="H384">
        <f t="shared" si="78"/>
        <v>4.2118440875045087</v>
      </c>
      <c r="I384" s="4">
        <f t="shared" si="71"/>
        <v>1.5999999999999999E-6</v>
      </c>
      <c r="J384" s="5">
        <f t="shared" si="79"/>
        <v>1.3969999999999975E-7</v>
      </c>
      <c r="K384" s="5">
        <f t="shared" si="80"/>
        <v>3.5051091833954238E-4</v>
      </c>
      <c r="L384" s="5">
        <f t="shared" si="74"/>
        <v>1.8038202637000287E-10</v>
      </c>
      <c r="M384" s="6">
        <f t="shared" si="72"/>
        <v>2.107195206368509E-6</v>
      </c>
      <c r="N384">
        <f t="shared" si="73"/>
        <v>5.8E-4</v>
      </c>
      <c r="O384">
        <f t="shared" si="81"/>
        <v>0.42118440875045088</v>
      </c>
      <c r="P384">
        <f t="shared" si="75"/>
        <v>2.9760780729833733</v>
      </c>
      <c r="Q384">
        <f t="shared" si="76"/>
        <v>0.32600289111876035</v>
      </c>
      <c r="R384">
        <f t="shared" si="77"/>
        <v>0.32600289111876063</v>
      </c>
    </row>
    <row r="385" spans="6:18">
      <c r="F385">
        <f t="shared" si="82"/>
        <v>38.300000000000274</v>
      </c>
      <c r="G385">
        <f t="shared" si="70"/>
        <v>319.43983655498738</v>
      </c>
      <c r="H385">
        <f t="shared" si="78"/>
        <v>4.2118440875045087</v>
      </c>
      <c r="I385" s="4">
        <f t="shared" si="71"/>
        <v>1.5999999999999999E-6</v>
      </c>
      <c r="J385" s="5">
        <f t="shared" si="79"/>
        <v>1.3969999999999975E-7</v>
      </c>
      <c r="K385" s="5">
        <f t="shared" si="80"/>
        <v>3.5067091833954241E-4</v>
      </c>
      <c r="L385" s="5">
        <f t="shared" si="74"/>
        <v>1.806291596186828E-10</v>
      </c>
      <c r="M385" s="6">
        <f t="shared" si="72"/>
        <v>2.1091194156651861E-6</v>
      </c>
      <c r="N385">
        <f t="shared" si="73"/>
        <v>5.8E-4</v>
      </c>
      <c r="O385">
        <f t="shared" si="81"/>
        <v>0.42118440875045088</v>
      </c>
      <c r="P385">
        <f t="shared" si="75"/>
        <v>2.9771724835768842</v>
      </c>
      <c r="Q385">
        <f t="shared" si="76"/>
        <v>0.3257141786818078</v>
      </c>
      <c r="R385">
        <f t="shared" si="77"/>
        <v>0.32571417868180808</v>
      </c>
    </row>
    <row r="386" spans="6:18">
      <c r="F386">
        <f t="shared" si="82"/>
        <v>38.400000000000276</v>
      </c>
      <c r="G386">
        <f t="shared" ref="G386:G449" si="83">Tc+R_*F386</f>
        <v>319.43983655498738</v>
      </c>
      <c r="H386">
        <f t="shared" si="78"/>
        <v>4.2118440875045087</v>
      </c>
      <c r="I386" s="4">
        <f t="shared" ref="I386:I449" si="84">we</f>
        <v>1.5999999999999999E-6</v>
      </c>
      <c r="J386" s="5">
        <f t="shared" si="79"/>
        <v>1.3969999999999975E-7</v>
      </c>
      <c r="K386" s="5">
        <f t="shared" si="80"/>
        <v>3.5083091833954243E-4</v>
      </c>
      <c r="L386" s="5">
        <f t="shared" si="74"/>
        <v>1.808765184883917E-10</v>
      </c>
      <c r="M386" s="6">
        <f t="shared" ref="M386:M449" si="85">f2_*f3_/f1_/K386*L386</f>
        <v>2.1110445031177731E-6</v>
      </c>
      <c r="N386">
        <f t="shared" ref="N386:N449" si="86">del_dl</f>
        <v>5.8E-4</v>
      </c>
      <c r="O386">
        <f t="shared" si="81"/>
        <v>0.42118440875045088</v>
      </c>
      <c r="P386">
        <f t="shared" si="75"/>
        <v>2.9782648967912482</v>
      </c>
      <c r="Q386">
        <f t="shared" si="76"/>
        <v>0.32542599316610815</v>
      </c>
      <c r="R386">
        <f t="shared" si="77"/>
        <v>0.32542599316610843</v>
      </c>
    </row>
    <row r="387" spans="6:18">
      <c r="F387">
        <f t="shared" si="82"/>
        <v>38.500000000000277</v>
      </c>
      <c r="G387">
        <f t="shared" si="83"/>
        <v>319.43983655498738</v>
      </c>
      <c r="H387">
        <f t="shared" si="78"/>
        <v>4.2118440875045087</v>
      </c>
      <c r="I387" s="4">
        <f t="shared" si="84"/>
        <v>1.5999999999999999E-6</v>
      </c>
      <c r="J387" s="5">
        <f t="shared" si="79"/>
        <v>1.3969999999999975E-7</v>
      </c>
      <c r="K387" s="5">
        <f t="shared" si="80"/>
        <v>3.5099091833954246E-4</v>
      </c>
      <c r="L387" s="5">
        <f t="shared" ref="L387:L450" si="87">K387^3*4/3*PI()</f>
        <v>1.8112410308207347E-10</v>
      </c>
      <c r="M387" s="6">
        <f t="shared" si="85"/>
        <v>2.1129704687262735E-6</v>
      </c>
      <c r="N387">
        <f t="shared" si="86"/>
        <v>5.8E-4</v>
      </c>
      <c r="O387">
        <f t="shared" si="81"/>
        <v>0.42118440875045088</v>
      </c>
      <c r="P387">
        <f t="shared" ref="P387:P450" si="88">R387*O387+(1-R387)*H387</f>
        <v>2.9793553171810894</v>
      </c>
      <c r="Q387">
        <f t="shared" ref="Q387:Q450" si="89">Q386+pl/ps*Dl/N386*((Tc-Tf)/ml-Co)/H386/(1-kpart)*M386*dt/L386-Q386*3/K386*we*dt</f>
        <v>0.32513833337012249</v>
      </c>
      <c r="R387">
        <f t="shared" ref="R387:R450" si="90">esidtGeral(R386,K386,MAX(I386,J386),pl,ps,kpart,H386,(H387-H386)/dt,M386,L386,Dl,N386,Co,dt)</f>
        <v>0.32513833337012277</v>
      </c>
    </row>
    <row r="388" spans="6:18">
      <c r="F388">
        <f t="shared" si="82"/>
        <v>38.600000000000279</v>
      </c>
      <c r="G388">
        <f t="shared" si="83"/>
        <v>319.43983655498738</v>
      </c>
      <c r="H388">
        <f t="shared" si="78"/>
        <v>4.2118440875045087</v>
      </c>
      <c r="I388" s="4">
        <f t="shared" si="84"/>
        <v>1.5999999999999999E-6</v>
      </c>
      <c r="J388" s="5">
        <f t="shared" si="79"/>
        <v>1.3969999999999975E-7</v>
      </c>
      <c r="K388" s="5">
        <f t="shared" si="80"/>
        <v>3.5115091833954248E-4</v>
      </c>
      <c r="L388" s="5">
        <f t="shared" si="87"/>
        <v>1.8137191350267161E-10</v>
      </c>
      <c r="M388" s="6">
        <f t="shared" si="85"/>
        <v>2.1148973124906839E-6</v>
      </c>
      <c r="N388">
        <f t="shared" si="86"/>
        <v>5.8E-4</v>
      </c>
      <c r="O388">
        <f t="shared" si="81"/>
        <v>0.42118440875045088</v>
      </c>
      <c r="P388">
        <f t="shared" si="88"/>
        <v>2.9804437492885762</v>
      </c>
      <c r="Q388">
        <f t="shared" si="89"/>
        <v>0.32485119809559826</v>
      </c>
      <c r="R388">
        <f t="shared" si="90"/>
        <v>0.32485119809559854</v>
      </c>
    </row>
    <row r="389" spans="6:18">
      <c r="F389">
        <f t="shared" si="82"/>
        <v>38.70000000000028</v>
      </c>
      <c r="G389">
        <f t="shared" si="83"/>
        <v>319.43983655498738</v>
      </c>
      <c r="H389">
        <f t="shared" si="78"/>
        <v>4.2118440875045087</v>
      </c>
      <c r="I389" s="4">
        <f t="shared" si="84"/>
        <v>1.5999999999999999E-6</v>
      </c>
      <c r="J389" s="5">
        <f t="shared" si="79"/>
        <v>1.3969999999999975E-7</v>
      </c>
      <c r="K389" s="5">
        <f t="shared" si="80"/>
        <v>3.5131091833954251E-4</v>
      </c>
      <c r="L389" s="5">
        <f t="shared" si="87"/>
        <v>1.8161994985312992E-10</v>
      </c>
      <c r="M389" s="6">
        <f t="shared" si="85"/>
        <v>2.1168250344110064E-6</v>
      </c>
      <c r="N389">
        <f t="shared" si="86"/>
        <v>5.8E-4</v>
      </c>
      <c r="O389">
        <f t="shared" si="81"/>
        <v>0.42118440875045088</v>
      </c>
      <c r="P389">
        <f t="shared" si="88"/>
        <v>2.9815301976434592</v>
      </c>
      <c r="Q389">
        <f t="shared" si="89"/>
        <v>0.32456458614755873</v>
      </c>
      <c r="R389">
        <f t="shared" si="90"/>
        <v>0.32456458614755901</v>
      </c>
    </row>
    <row r="390" spans="6:18">
      <c r="F390">
        <f t="shared" si="82"/>
        <v>38.800000000000281</v>
      </c>
      <c r="G390">
        <f t="shared" si="83"/>
        <v>319.43983655498738</v>
      </c>
      <c r="H390">
        <f t="shared" si="78"/>
        <v>4.2118440875045087</v>
      </c>
      <c r="I390" s="4">
        <f t="shared" si="84"/>
        <v>1.5999999999999999E-6</v>
      </c>
      <c r="J390" s="5">
        <f t="shared" si="79"/>
        <v>1.3969999999999975E-7</v>
      </c>
      <c r="K390" s="5">
        <f t="shared" si="80"/>
        <v>3.5147091833954253E-4</v>
      </c>
      <c r="L390" s="5">
        <f t="shared" si="87"/>
        <v>1.8186821223639216E-10</v>
      </c>
      <c r="M390" s="6">
        <f t="shared" si="85"/>
        <v>2.118753634487241E-6</v>
      </c>
      <c r="N390">
        <f t="shared" si="86"/>
        <v>5.8E-4</v>
      </c>
      <c r="O390">
        <f t="shared" si="81"/>
        <v>0.42118440875045088</v>
      </c>
      <c r="P390">
        <f t="shared" si="88"/>
        <v>2.982614666763109</v>
      </c>
      <c r="Q390">
        <f t="shared" si="89"/>
        <v>0.32427849633429262</v>
      </c>
      <c r="R390">
        <f t="shared" si="90"/>
        <v>0.3242784963342929</v>
      </c>
    </row>
    <row r="391" spans="6:18">
      <c r="F391">
        <f t="shared" si="82"/>
        <v>38.900000000000283</v>
      </c>
      <c r="G391">
        <f t="shared" si="83"/>
        <v>319.43983655498738</v>
      </c>
      <c r="H391">
        <f t="shared" si="78"/>
        <v>4.2118440875045087</v>
      </c>
      <c r="I391" s="4">
        <f t="shared" si="84"/>
        <v>1.5999999999999999E-6</v>
      </c>
      <c r="J391" s="5">
        <f t="shared" si="79"/>
        <v>1.3969999999999975E-7</v>
      </c>
      <c r="K391" s="5">
        <f t="shared" si="80"/>
        <v>3.5163091833954256E-4</v>
      </c>
      <c r="L391" s="5">
        <f t="shared" si="87"/>
        <v>1.8211670075540193E-10</v>
      </c>
      <c r="M391" s="6">
        <f t="shared" si="85"/>
        <v>2.1206831127193859E-6</v>
      </c>
      <c r="N391">
        <f t="shared" si="86"/>
        <v>5.8E-4</v>
      </c>
      <c r="O391">
        <f t="shared" si="81"/>
        <v>0.42118440875045088</v>
      </c>
      <c r="P391">
        <f t="shared" si="88"/>
        <v>2.98369716115256</v>
      </c>
      <c r="Q391">
        <f t="shared" si="89"/>
        <v>0.32399292746734359</v>
      </c>
      <c r="R391">
        <f t="shared" si="90"/>
        <v>0.32399292746734393</v>
      </c>
    </row>
    <row r="392" spans="6:18">
      <c r="F392">
        <f t="shared" si="82"/>
        <v>39.000000000000284</v>
      </c>
      <c r="G392">
        <f t="shared" si="83"/>
        <v>319.43983655498738</v>
      </c>
      <c r="H392">
        <f t="shared" si="78"/>
        <v>4.2118440875045087</v>
      </c>
      <c r="I392" s="4">
        <f t="shared" si="84"/>
        <v>1.5999999999999999E-6</v>
      </c>
      <c r="J392" s="5">
        <f t="shared" si="79"/>
        <v>1.3969999999999975E-7</v>
      </c>
      <c r="K392" s="5">
        <f t="shared" si="80"/>
        <v>3.5179091833954259E-4</v>
      </c>
      <c r="L392" s="5">
        <f t="shared" si="87"/>
        <v>1.8236541551310301E-10</v>
      </c>
      <c r="M392" s="6">
        <f t="shared" si="85"/>
        <v>2.122613469107443E-6</v>
      </c>
      <c r="N392">
        <f t="shared" si="86"/>
        <v>5.8E-4</v>
      </c>
      <c r="O392">
        <f t="shared" si="81"/>
        <v>0.42118440875045088</v>
      </c>
      <c r="P392">
        <f t="shared" si="88"/>
        <v>2.9847776853045462</v>
      </c>
      <c r="Q392">
        <f t="shared" si="89"/>
        <v>0.32370787836150011</v>
      </c>
      <c r="R392">
        <f t="shared" si="90"/>
        <v>0.32370787836150045</v>
      </c>
    </row>
    <row r="393" spans="6:18">
      <c r="F393">
        <f t="shared" si="82"/>
        <v>39.100000000000286</v>
      </c>
      <c r="G393">
        <f t="shared" si="83"/>
        <v>319.43983655498738</v>
      </c>
      <c r="H393">
        <f t="shared" si="78"/>
        <v>4.2118440875045087</v>
      </c>
      <c r="I393" s="4">
        <f t="shared" si="84"/>
        <v>1.5999999999999999E-6</v>
      </c>
      <c r="J393" s="5">
        <f t="shared" si="79"/>
        <v>1.3969999999999975E-7</v>
      </c>
      <c r="K393" s="5">
        <f t="shared" si="80"/>
        <v>3.5195091833954261E-4</v>
      </c>
      <c r="L393" s="5">
        <f t="shared" si="87"/>
        <v>1.8261435661243913E-10</v>
      </c>
      <c r="M393" s="6">
        <f t="shared" si="85"/>
        <v>2.1245447036514122E-6</v>
      </c>
      <c r="N393">
        <f t="shared" si="86"/>
        <v>5.8E-4</v>
      </c>
      <c r="O393">
        <f t="shared" si="81"/>
        <v>0.42118440875045088</v>
      </c>
      <c r="P393">
        <f t="shared" si="88"/>
        <v>2.9858562436995397</v>
      </c>
      <c r="Q393">
        <f t="shared" si="89"/>
        <v>0.32342334783478482</v>
      </c>
      <c r="R393">
        <f t="shared" si="90"/>
        <v>0.32342334783478516</v>
      </c>
    </row>
    <row r="394" spans="6:18">
      <c r="F394">
        <f t="shared" si="82"/>
        <v>39.200000000000287</v>
      </c>
      <c r="G394">
        <f t="shared" si="83"/>
        <v>319.43983655498738</v>
      </c>
      <c r="H394">
        <f t="shared" si="78"/>
        <v>4.2118440875045087</v>
      </c>
      <c r="I394" s="4">
        <f t="shared" si="84"/>
        <v>1.5999999999999999E-6</v>
      </c>
      <c r="J394" s="5">
        <f t="shared" si="79"/>
        <v>1.3969999999999975E-7</v>
      </c>
      <c r="K394" s="5">
        <f t="shared" si="80"/>
        <v>3.5211091833954264E-4</v>
      </c>
      <c r="L394" s="5">
        <f t="shared" si="87"/>
        <v>1.8286352415635391E-10</v>
      </c>
      <c r="M394" s="6">
        <f t="shared" si="85"/>
        <v>2.1264768163512917E-6</v>
      </c>
      <c r="N394">
        <f t="shared" si="86"/>
        <v>5.8E-4</v>
      </c>
      <c r="O394">
        <f t="shared" si="81"/>
        <v>0.42118440875045088</v>
      </c>
      <c r="P394">
        <f t="shared" si="88"/>
        <v>2.9869328408057951</v>
      </c>
      <c r="Q394">
        <f t="shared" si="89"/>
        <v>0.32313933470844441</v>
      </c>
      <c r="R394">
        <f t="shared" si="90"/>
        <v>0.32313933470844475</v>
      </c>
    </row>
    <row r="395" spans="6:18">
      <c r="F395">
        <f t="shared" si="82"/>
        <v>39.300000000000288</v>
      </c>
      <c r="G395">
        <f t="shared" si="83"/>
        <v>319.43983655498738</v>
      </c>
      <c r="H395">
        <f t="shared" si="78"/>
        <v>4.2118440875045087</v>
      </c>
      <c r="I395" s="4">
        <f t="shared" si="84"/>
        <v>1.5999999999999999E-6</v>
      </c>
      <c r="J395" s="5">
        <f t="shared" si="79"/>
        <v>1.3969999999999975E-7</v>
      </c>
      <c r="K395" s="5">
        <f t="shared" si="80"/>
        <v>3.5227091833954266E-4</v>
      </c>
      <c r="L395" s="5">
        <f t="shared" si="87"/>
        <v>1.8311291824779115E-10</v>
      </c>
      <c r="M395" s="6">
        <f t="shared" si="85"/>
        <v>2.1284098072070838E-6</v>
      </c>
      <c r="N395">
        <f t="shared" si="86"/>
        <v>5.8E-4</v>
      </c>
      <c r="O395">
        <f t="shared" si="81"/>
        <v>0.42118440875045088</v>
      </c>
      <c r="P395">
        <f t="shared" si="88"/>
        <v>2.9880074810793826</v>
      </c>
      <c r="Q395">
        <f t="shared" si="89"/>
        <v>0.32285583780693944</v>
      </c>
      <c r="R395">
        <f t="shared" si="90"/>
        <v>0.32285583780693977</v>
      </c>
    </row>
    <row r="396" spans="6:18">
      <c r="F396">
        <f t="shared" si="82"/>
        <v>39.40000000000029</v>
      </c>
      <c r="G396">
        <f t="shared" si="83"/>
        <v>319.43983655498738</v>
      </c>
      <c r="H396">
        <f t="shared" si="78"/>
        <v>4.2118440875045087</v>
      </c>
      <c r="I396" s="4">
        <f t="shared" si="84"/>
        <v>1.5999999999999999E-6</v>
      </c>
      <c r="J396" s="5">
        <f t="shared" si="79"/>
        <v>1.3969999999999975E-7</v>
      </c>
      <c r="K396" s="5">
        <f t="shared" si="80"/>
        <v>3.5243091833954269E-4</v>
      </c>
      <c r="L396" s="5">
        <f t="shared" si="87"/>
        <v>1.8336253898969449E-10</v>
      </c>
      <c r="M396" s="6">
        <f t="shared" si="85"/>
        <v>2.1303436762187871E-6</v>
      </c>
      <c r="N396">
        <f t="shared" si="86"/>
        <v>5.8E-4</v>
      </c>
      <c r="O396">
        <f t="shared" si="81"/>
        <v>0.42118440875045088</v>
      </c>
      <c r="P396">
        <f t="shared" si="88"/>
        <v>2.989080168964227</v>
      </c>
      <c r="Q396">
        <f t="shared" si="89"/>
        <v>0.32257285595793389</v>
      </c>
      <c r="R396">
        <f t="shared" si="90"/>
        <v>0.32257285595793417</v>
      </c>
    </row>
    <row r="397" spans="6:18">
      <c r="F397">
        <f t="shared" si="82"/>
        <v>39.500000000000291</v>
      </c>
      <c r="G397">
        <f t="shared" si="83"/>
        <v>319.43983655498738</v>
      </c>
      <c r="H397">
        <f t="shared" si="78"/>
        <v>4.2118440875045087</v>
      </c>
      <c r="I397" s="4">
        <f t="shared" si="84"/>
        <v>1.5999999999999999E-6</v>
      </c>
      <c r="J397" s="5">
        <f t="shared" si="79"/>
        <v>1.3969999999999975E-7</v>
      </c>
      <c r="K397" s="5">
        <f t="shared" si="80"/>
        <v>3.5259091833954271E-4</v>
      </c>
      <c r="L397" s="5">
        <f t="shared" si="87"/>
        <v>1.8361238648500763E-10</v>
      </c>
      <c r="M397" s="6">
        <f t="shared" si="85"/>
        <v>2.1322784233864013E-6</v>
      </c>
      <c r="N397">
        <f t="shared" si="86"/>
        <v>5.8E-4</v>
      </c>
      <c r="O397">
        <f t="shared" si="81"/>
        <v>0.42118440875045088</v>
      </c>
      <c r="P397">
        <f t="shared" si="88"/>
        <v>2.9901509088921516</v>
      </c>
      <c r="Q397">
        <f t="shared" si="89"/>
        <v>0.3222903879922851</v>
      </c>
      <c r="R397">
        <f t="shared" si="90"/>
        <v>0.32229038799228543</v>
      </c>
    </row>
    <row r="398" spans="6:18">
      <c r="F398">
        <f t="shared" si="82"/>
        <v>39.600000000000293</v>
      </c>
      <c r="G398">
        <f t="shared" si="83"/>
        <v>319.43983655498738</v>
      </c>
      <c r="H398">
        <f t="shared" si="78"/>
        <v>4.2118440875045087</v>
      </c>
      <c r="I398" s="4">
        <f t="shared" si="84"/>
        <v>1.5999999999999999E-6</v>
      </c>
      <c r="J398" s="5">
        <f t="shared" si="79"/>
        <v>1.3969999999999975E-7</v>
      </c>
      <c r="K398" s="5">
        <f t="shared" si="80"/>
        <v>3.5275091833954274E-4</v>
      </c>
      <c r="L398" s="5">
        <f t="shared" si="87"/>
        <v>1.8386246083667437E-10</v>
      </c>
      <c r="M398" s="6">
        <f t="shared" si="85"/>
        <v>2.1342140487099279E-6</v>
      </c>
      <c r="N398">
        <f t="shared" si="86"/>
        <v>5.8E-4</v>
      </c>
      <c r="O398">
        <f t="shared" si="81"/>
        <v>0.42118440875045088</v>
      </c>
      <c r="P398">
        <f t="shared" si="88"/>
        <v>2.9912197052829104</v>
      </c>
      <c r="Q398">
        <f t="shared" si="89"/>
        <v>0.32200843274403379</v>
      </c>
      <c r="R398">
        <f t="shared" si="90"/>
        <v>0.32200843274403412</v>
      </c>
    </row>
    <row r="399" spans="6:18">
      <c r="F399">
        <f t="shared" si="82"/>
        <v>39.700000000000294</v>
      </c>
      <c r="G399">
        <f t="shared" si="83"/>
        <v>319.43983655498738</v>
      </c>
      <c r="H399">
        <f t="shared" si="78"/>
        <v>4.2118440875045087</v>
      </c>
      <c r="I399" s="4">
        <f t="shared" si="84"/>
        <v>1.5999999999999999E-6</v>
      </c>
      <c r="J399" s="5">
        <f t="shared" si="79"/>
        <v>1.3969999999999975E-7</v>
      </c>
      <c r="K399" s="5">
        <f t="shared" si="80"/>
        <v>3.5291091833954276E-4</v>
      </c>
      <c r="L399" s="5">
        <f t="shared" si="87"/>
        <v>1.841127621476383E-10</v>
      </c>
      <c r="M399" s="6">
        <f t="shared" si="85"/>
        <v>2.1361505521893654E-6</v>
      </c>
      <c r="N399">
        <f t="shared" si="86"/>
        <v>5.8E-4</v>
      </c>
      <c r="O399">
        <f t="shared" si="81"/>
        <v>0.42118440875045088</v>
      </c>
      <c r="P399">
        <f t="shared" si="88"/>
        <v>2.9922865625442316</v>
      </c>
      <c r="Q399">
        <f t="shared" si="89"/>
        <v>0.32172698905039371</v>
      </c>
      <c r="R399">
        <f t="shared" si="90"/>
        <v>0.32172698905039399</v>
      </c>
    </row>
    <row r="400" spans="6:18">
      <c r="F400">
        <f t="shared" si="82"/>
        <v>39.800000000000296</v>
      </c>
      <c r="G400">
        <f t="shared" si="83"/>
        <v>319.43983655498738</v>
      </c>
      <c r="H400">
        <f t="shared" si="78"/>
        <v>4.2118440875045087</v>
      </c>
      <c r="I400" s="4">
        <f t="shared" si="84"/>
        <v>1.5999999999999999E-6</v>
      </c>
      <c r="J400" s="5">
        <f t="shared" si="79"/>
        <v>1.3969999999999975E-7</v>
      </c>
      <c r="K400" s="5">
        <f t="shared" si="80"/>
        <v>3.5307091833954279E-4</v>
      </c>
      <c r="L400" s="5">
        <f t="shared" si="87"/>
        <v>1.8436329052084324E-10</v>
      </c>
      <c r="M400" s="6">
        <f t="shared" si="85"/>
        <v>2.138087933824715E-6</v>
      </c>
      <c r="N400">
        <f t="shared" si="86"/>
        <v>5.8E-4</v>
      </c>
      <c r="O400">
        <f t="shared" si="81"/>
        <v>0.42118440875045088</v>
      </c>
      <c r="P400">
        <f t="shared" si="88"/>
        <v>2.9933514850718526</v>
      </c>
      <c r="Q400">
        <f t="shared" si="89"/>
        <v>0.32144605575174157</v>
      </c>
      <c r="R400">
        <f t="shared" si="90"/>
        <v>0.32144605575174184</v>
      </c>
    </row>
    <row r="401" spans="6:18">
      <c r="F401">
        <f t="shared" si="82"/>
        <v>39.900000000000297</v>
      </c>
      <c r="G401">
        <f t="shared" si="83"/>
        <v>319.43983655498738</v>
      </c>
      <c r="H401">
        <f t="shared" si="78"/>
        <v>4.2118440875045087</v>
      </c>
      <c r="I401" s="4">
        <f t="shared" si="84"/>
        <v>1.5999999999999999E-6</v>
      </c>
      <c r="J401" s="5">
        <f t="shared" si="79"/>
        <v>1.3969999999999975E-7</v>
      </c>
      <c r="K401" s="5">
        <f t="shared" si="80"/>
        <v>3.5323091833954282E-4</v>
      </c>
      <c r="L401" s="5">
        <f t="shared" si="87"/>
        <v>1.8461404605923285E-10</v>
      </c>
      <c r="M401" s="6">
        <f t="shared" si="85"/>
        <v>2.1400261936159762E-6</v>
      </c>
      <c r="N401">
        <f t="shared" si="86"/>
        <v>5.8E-4</v>
      </c>
      <c r="O401">
        <f t="shared" si="81"/>
        <v>0.42118440875045088</v>
      </c>
      <c r="P401">
        <f t="shared" si="88"/>
        <v>2.9944144772495553</v>
      </c>
      <c r="Q401">
        <f t="shared" si="89"/>
        <v>0.32116563169160728</v>
      </c>
      <c r="R401">
        <f t="shared" si="90"/>
        <v>0.32116563169160756</v>
      </c>
    </row>
    <row r="402" spans="6:18">
      <c r="F402">
        <f t="shared" si="82"/>
        <v>40.000000000000298</v>
      </c>
      <c r="G402">
        <f t="shared" si="83"/>
        <v>319.43983655498738</v>
      </c>
      <c r="H402">
        <f t="shared" si="78"/>
        <v>4.2118440875045087</v>
      </c>
      <c r="I402" s="4">
        <f t="shared" si="84"/>
        <v>1.5999999999999999E-6</v>
      </c>
      <c r="J402" s="5">
        <f t="shared" si="79"/>
        <v>1.3969999999999975E-7</v>
      </c>
      <c r="K402" s="5">
        <f t="shared" si="80"/>
        <v>3.5339091833954284E-4</v>
      </c>
      <c r="L402" s="5">
        <f t="shared" si="87"/>
        <v>1.8486502886575081E-10</v>
      </c>
      <c r="M402" s="6">
        <f t="shared" si="85"/>
        <v>2.1419653315631483E-6</v>
      </c>
      <c r="N402">
        <f t="shared" si="86"/>
        <v>5.8E-4</v>
      </c>
      <c r="O402">
        <f t="shared" si="81"/>
        <v>0.42118440875045088</v>
      </c>
      <c r="P402">
        <f t="shared" si="88"/>
        <v>2.9954755434492135</v>
      </c>
      <c r="Q402">
        <f t="shared" si="89"/>
        <v>0.32088571571666363</v>
      </c>
      <c r="R402">
        <f t="shared" si="90"/>
        <v>0.32088571571666391</v>
      </c>
    </row>
    <row r="403" spans="6:18">
      <c r="F403">
        <f t="shared" si="82"/>
        <v>40.1000000000003</v>
      </c>
      <c r="G403">
        <f t="shared" si="83"/>
        <v>319.43983655498738</v>
      </c>
      <c r="H403">
        <f t="shared" ref="H403:H466" si="91">(G403-Tf)/ml</f>
        <v>4.2118440875045087</v>
      </c>
      <c r="I403" s="4">
        <f t="shared" si="84"/>
        <v>1.5999999999999999E-6</v>
      </c>
      <c r="J403" s="5">
        <f t="shared" ref="J403:J466" si="92">Glob(H403,N403,Dl,Co,kpart)</f>
        <v>1.3969999999999975E-7</v>
      </c>
      <c r="K403" s="5">
        <f t="shared" ref="K403:K466" si="93">I402*dt+K402</f>
        <v>3.5355091833954287E-4</v>
      </c>
      <c r="L403" s="5">
        <f t="shared" si="87"/>
        <v>1.8511623904334086E-10</v>
      </c>
      <c r="M403" s="6">
        <f t="shared" si="85"/>
        <v>2.143905347666232E-6</v>
      </c>
      <c r="N403">
        <f t="shared" si="86"/>
        <v>5.8E-4</v>
      </c>
      <c r="O403">
        <f t="shared" ref="O403:O466" si="94">O402+(kpart*H402-O402)/L402/R402*(L402*(R403-R402)+R402*MAX(I402,J402)*M402*dt)</f>
        <v>0.42118440875045088</v>
      </c>
      <c r="P403">
        <f t="shared" si="88"/>
        <v>2.9965346880308199</v>
      </c>
      <c r="Q403">
        <f t="shared" si="89"/>
        <v>0.32060630667671652</v>
      </c>
      <c r="R403">
        <f t="shared" si="90"/>
        <v>0.3206063066767168</v>
      </c>
    </row>
    <row r="404" spans="6:18">
      <c r="F404">
        <f t="shared" si="82"/>
        <v>40.200000000000301</v>
      </c>
      <c r="G404">
        <f t="shared" si="83"/>
        <v>319.43983655498738</v>
      </c>
      <c r="H404">
        <f t="shared" si="91"/>
        <v>4.2118440875045087</v>
      </c>
      <c r="I404" s="4">
        <f t="shared" si="84"/>
        <v>1.5999999999999999E-6</v>
      </c>
      <c r="J404" s="5">
        <f t="shared" si="92"/>
        <v>1.3969999999999975E-7</v>
      </c>
      <c r="K404" s="5">
        <f t="shared" si="93"/>
        <v>3.5371091833954289E-4</v>
      </c>
      <c r="L404" s="5">
        <f t="shared" si="87"/>
        <v>1.8536767669494672E-10</v>
      </c>
      <c r="M404" s="6">
        <f t="shared" si="85"/>
        <v>2.1458462419252278E-6</v>
      </c>
      <c r="N404">
        <f t="shared" si="86"/>
        <v>5.8E-4</v>
      </c>
      <c r="O404">
        <f t="shared" si="94"/>
        <v>0.42118440875045088</v>
      </c>
      <c r="P404">
        <f t="shared" si="88"/>
        <v>2.9975919153425319</v>
      </c>
      <c r="Q404">
        <f t="shared" si="89"/>
        <v>0.32032740342469496</v>
      </c>
      <c r="R404">
        <f t="shared" si="90"/>
        <v>0.32032740342469523</v>
      </c>
    </row>
    <row r="405" spans="6:18">
      <c r="F405">
        <f t="shared" si="82"/>
        <v>40.300000000000303</v>
      </c>
      <c r="G405">
        <f t="shared" si="83"/>
        <v>319.43983655498738</v>
      </c>
      <c r="H405">
        <f t="shared" si="91"/>
        <v>4.2118440875045087</v>
      </c>
      <c r="I405" s="4">
        <f t="shared" si="84"/>
        <v>1.5999999999999999E-6</v>
      </c>
      <c r="J405" s="5">
        <f t="shared" si="92"/>
        <v>1.3969999999999975E-7</v>
      </c>
      <c r="K405" s="5">
        <f t="shared" si="93"/>
        <v>3.5387091833954292E-4</v>
      </c>
      <c r="L405" s="5">
        <f t="shared" si="87"/>
        <v>1.8561934192351203E-10</v>
      </c>
      <c r="M405" s="6">
        <f t="shared" si="85"/>
        <v>2.1477880143401345E-6</v>
      </c>
      <c r="N405">
        <f t="shared" si="86"/>
        <v>5.8E-4</v>
      </c>
      <c r="O405">
        <f t="shared" si="94"/>
        <v>0.42118440875045088</v>
      </c>
      <c r="P405">
        <f t="shared" si="88"/>
        <v>2.9986472297207025</v>
      </c>
      <c r="Q405">
        <f t="shared" si="89"/>
        <v>0.32004900481664122</v>
      </c>
      <c r="R405">
        <f t="shared" si="90"/>
        <v>0.3200490048166415</v>
      </c>
    </row>
    <row r="406" spans="6:18">
      <c r="F406">
        <f t="shared" si="82"/>
        <v>40.400000000000304</v>
      </c>
      <c r="G406">
        <f t="shared" si="83"/>
        <v>319.43983655498738</v>
      </c>
      <c r="H406">
        <f t="shared" si="91"/>
        <v>4.2118440875045087</v>
      </c>
      <c r="I406" s="4">
        <f t="shared" si="84"/>
        <v>1.5999999999999999E-6</v>
      </c>
      <c r="J406" s="5">
        <f t="shared" si="92"/>
        <v>1.3969999999999975E-7</v>
      </c>
      <c r="K406" s="5">
        <f t="shared" si="93"/>
        <v>3.5403091833954294E-4</v>
      </c>
      <c r="L406" s="5">
        <f t="shared" si="87"/>
        <v>1.8587123483198059E-10</v>
      </c>
      <c r="M406" s="6">
        <f t="shared" si="85"/>
        <v>2.1497306649109532E-6</v>
      </c>
      <c r="N406">
        <f t="shared" si="86"/>
        <v>5.8E-4</v>
      </c>
      <c r="O406">
        <f t="shared" si="94"/>
        <v>0.42118440875045088</v>
      </c>
      <c r="P406">
        <f t="shared" si="88"/>
        <v>2.9997006354899223</v>
      </c>
      <c r="Q406">
        <f t="shared" si="89"/>
        <v>0.31977110971170097</v>
      </c>
      <c r="R406">
        <f t="shared" si="90"/>
        <v>0.31977110971170125</v>
      </c>
    </row>
    <row r="407" spans="6:18">
      <c r="F407">
        <f t="shared" si="82"/>
        <v>40.500000000000306</v>
      </c>
      <c r="G407">
        <f t="shared" si="83"/>
        <v>319.43983655498738</v>
      </c>
      <c r="H407">
        <f t="shared" si="91"/>
        <v>4.2118440875045087</v>
      </c>
      <c r="I407" s="4">
        <f t="shared" si="84"/>
        <v>1.5999999999999999E-6</v>
      </c>
      <c r="J407" s="5">
        <f t="shared" si="92"/>
        <v>1.3969999999999975E-7</v>
      </c>
      <c r="K407" s="5">
        <f t="shared" si="93"/>
        <v>3.5419091833954297E-4</v>
      </c>
      <c r="L407" s="5">
        <f t="shared" si="87"/>
        <v>1.8612335552329604E-10</v>
      </c>
      <c r="M407" s="6">
        <f t="shared" si="85"/>
        <v>2.1516741936376832E-6</v>
      </c>
      <c r="N407">
        <f t="shared" si="86"/>
        <v>5.8E-4</v>
      </c>
      <c r="O407">
        <f t="shared" si="94"/>
        <v>0.42118440875045088</v>
      </c>
      <c r="P407">
        <f t="shared" si="88"/>
        <v>3.0007521369630563</v>
      </c>
      <c r="Q407">
        <f t="shared" si="89"/>
        <v>0.31949371697211343</v>
      </c>
      <c r="R407">
        <f t="shared" si="90"/>
        <v>0.31949371697211371</v>
      </c>
    </row>
    <row r="408" spans="6:18">
      <c r="F408">
        <f t="shared" si="82"/>
        <v>40.600000000000307</v>
      </c>
      <c r="G408">
        <f t="shared" si="83"/>
        <v>319.43983655498738</v>
      </c>
      <c r="H408">
        <f t="shared" si="91"/>
        <v>4.2118440875045087</v>
      </c>
      <c r="I408" s="4">
        <f t="shared" si="84"/>
        <v>1.5999999999999999E-6</v>
      </c>
      <c r="J408" s="5">
        <f t="shared" si="92"/>
        <v>1.3969999999999975E-7</v>
      </c>
      <c r="K408" s="5">
        <f t="shared" si="93"/>
        <v>3.5435091833954299E-4</v>
      </c>
      <c r="L408" s="5">
        <f t="shared" si="87"/>
        <v>1.8637570410040211E-10</v>
      </c>
      <c r="M408" s="6">
        <f t="shared" si="85"/>
        <v>2.1536186005203249E-6</v>
      </c>
      <c r="N408">
        <f t="shared" si="86"/>
        <v>5.8E-4</v>
      </c>
      <c r="O408">
        <f t="shared" si="94"/>
        <v>0.42118440875045088</v>
      </c>
      <c r="P408">
        <f t="shared" si="88"/>
        <v>3.0018017384412774</v>
      </c>
      <c r="Q408">
        <f t="shared" si="89"/>
        <v>0.31921682546320157</v>
      </c>
      <c r="R408">
        <f t="shared" si="90"/>
        <v>0.3192168254632019</v>
      </c>
    </row>
    <row r="409" spans="6:18">
      <c r="F409">
        <f t="shared" si="82"/>
        <v>40.700000000000308</v>
      </c>
      <c r="G409">
        <f t="shared" si="83"/>
        <v>319.43983655498738</v>
      </c>
      <c r="H409">
        <f t="shared" si="91"/>
        <v>4.2118440875045087</v>
      </c>
      <c r="I409" s="4">
        <f t="shared" si="84"/>
        <v>1.5999999999999999E-6</v>
      </c>
      <c r="J409" s="5">
        <f t="shared" si="92"/>
        <v>1.3969999999999975E-7</v>
      </c>
      <c r="K409" s="5">
        <f t="shared" si="93"/>
        <v>3.5451091833954302E-4</v>
      </c>
      <c r="L409" s="5">
        <f t="shared" si="87"/>
        <v>1.8662828066624251E-10</v>
      </c>
      <c r="M409" s="6">
        <f t="shared" si="85"/>
        <v>2.1555638855588773E-6</v>
      </c>
      <c r="N409">
        <f t="shared" si="86"/>
        <v>5.8E-4</v>
      </c>
      <c r="O409">
        <f t="shared" si="94"/>
        <v>0.42118440875045088</v>
      </c>
      <c r="P409">
        <f t="shared" si="88"/>
        <v>3.0028494442141085</v>
      </c>
      <c r="Q409">
        <f t="shared" si="89"/>
        <v>0.31894043405336253</v>
      </c>
      <c r="R409">
        <f t="shared" si="90"/>
        <v>0.31894043405336286</v>
      </c>
    </row>
    <row r="410" spans="6:18">
      <c r="F410">
        <f t="shared" si="82"/>
        <v>40.80000000000031</v>
      </c>
      <c r="G410">
        <f t="shared" si="83"/>
        <v>319.43983655498738</v>
      </c>
      <c r="H410">
        <f t="shared" si="91"/>
        <v>4.2118440875045087</v>
      </c>
      <c r="I410" s="4">
        <f t="shared" si="84"/>
        <v>1.5999999999999999E-6</v>
      </c>
      <c r="J410" s="5">
        <f t="shared" si="92"/>
        <v>1.3969999999999975E-7</v>
      </c>
      <c r="K410" s="5">
        <f t="shared" si="93"/>
        <v>3.5467091833954305E-4</v>
      </c>
      <c r="L410" s="5">
        <f t="shared" si="87"/>
        <v>1.8688108532376098E-10</v>
      </c>
      <c r="M410" s="6">
        <f t="shared" si="85"/>
        <v>2.1575100487533423E-6</v>
      </c>
      <c r="N410">
        <f t="shared" si="86"/>
        <v>5.8E-4</v>
      </c>
      <c r="O410">
        <f t="shared" si="94"/>
        <v>0.42118440875045088</v>
      </c>
      <c r="P410">
        <f t="shared" si="88"/>
        <v>3.0038952585594547</v>
      </c>
      <c r="Q410">
        <f t="shared" si="89"/>
        <v>0.31866454161405766</v>
      </c>
      <c r="R410">
        <f t="shared" si="90"/>
        <v>0.31866454161405799</v>
      </c>
    </row>
    <row r="411" spans="6:18">
      <c r="F411">
        <f t="shared" si="82"/>
        <v>40.900000000000311</v>
      </c>
      <c r="G411">
        <f t="shared" si="83"/>
        <v>319.43983655498738</v>
      </c>
      <c r="H411">
        <f t="shared" si="91"/>
        <v>4.2118440875045087</v>
      </c>
      <c r="I411" s="4">
        <f t="shared" si="84"/>
        <v>1.5999999999999999E-6</v>
      </c>
      <c r="J411" s="5">
        <f t="shared" si="92"/>
        <v>1.3969999999999975E-7</v>
      </c>
      <c r="K411" s="5">
        <f t="shared" si="93"/>
        <v>3.5483091833954307E-4</v>
      </c>
      <c r="L411" s="5">
        <f t="shared" si="87"/>
        <v>1.8713411817590119E-10</v>
      </c>
      <c r="M411" s="6">
        <f t="shared" si="85"/>
        <v>2.159457090103719E-6</v>
      </c>
      <c r="N411">
        <f t="shared" si="86"/>
        <v>5.8E-4</v>
      </c>
      <c r="O411">
        <f t="shared" si="94"/>
        <v>0.42118440875045088</v>
      </c>
      <c r="P411">
        <f t="shared" si="88"/>
        <v>3.0049391857436425</v>
      </c>
      <c r="Q411">
        <f t="shared" si="89"/>
        <v>0.31838914701980303</v>
      </c>
      <c r="R411">
        <f t="shared" si="90"/>
        <v>0.31838914701980336</v>
      </c>
    </row>
    <row r="412" spans="6:18">
      <c r="F412">
        <f t="shared" ref="F412:F475" si="95">F411+dt</f>
        <v>41.000000000000313</v>
      </c>
      <c r="G412">
        <f t="shared" si="83"/>
        <v>319.43983655498738</v>
      </c>
      <c r="H412">
        <f t="shared" si="91"/>
        <v>4.2118440875045087</v>
      </c>
      <c r="I412" s="4">
        <f t="shared" si="84"/>
        <v>1.5999999999999999E-6</v>
      </c>
      <c r="J412" s="5">
        <f t="shared" si="92"/>
        <v>1.3969999999999975E-7</v>
      </c>
      <c r="K412" s="5">
        <f t="shared" si="93"/>
        <v>3.549909183395431E-4</v>
      </c>
      <c r="L412" s="5">
        <f t="shared" si="87"/>
        <v>1.8738737932560681E-10</v>
      </c>
      <c r="M412" s="6">
        <f t="shared" si="85"/>
        <v>2.1614050096100061E-6</v>
      </c>
      <c r="N412">
        <f t="shared" si="86"/>
        <v>5.8E-4</v>
      </c>
      <c r="O412">
        <f t="shared" si="94"/>
        <v>0.42118440875045088</v>
      </c>
      <c r="P412">
        <f t="shared" si="88"/>
        <v>3.0059812300214563</v>
      </c>
      <c r="Q412">
        <f t="shared" si="89"/>
        <v>0.31811424914815972</v>
      </c>
      <c r="R412">
        <f t="shared" si="90"/>
        <v>0.31811424914816</v>
      </c>
    </row>
    <row r="413" spans="6:18">
      <c r="F413">
        <f t="shared" si="95"/>
        <v>41.100000000000314</v>
      </c>
      <c r="G413">
        <f t="shared" si="83"/>
        <v>319.43983655498738</v>
      </c>
      <c r="H413">
        <f t="shared" si="91"/>
        <v>4.2118440875045087</v>
      </c>
      <c r="I413" s="4">
        <f t="shared" si="84"/>
        <v>1.5999999999999999E-6</v>
      </c>
      <c r="J413" s="5">
        <f t="shared" si="92"/>
        <v>1.3969999999999975E-7</v>
      </c>
      <c r="K413" s="5">
        <f t="shared" si="93"/>
        <v>3.5515091833954312E-4</v>
      </c>
      <c r="L413" s="5">
        <f t="shared" si="87"/>
        <v>1.8764086887582164E-10</v>
      </c>
      <c r="M413" s="6">
        <f t="shared" si="85"/>
        <v>2.1633538072722056E-6</v>
      </c>
      <c r="N413">
        <f t="shared" si="86"/>
        <v>5.8E-4</v>
      </c>
      <c r="O413">
        <f t="shared" si="94"/>
        <v>0.42118440875045088</v>
      </c>
      <c r="P413">
        <f t="shared" si="88"/>
        <v>3.0070213956361735</v>
      </c>
      <c r="Q413">
        <f t="shared" si="89"/>
        <v>0.31783984687972416</v>
      </c>
      <c r="R413">
        <f t="shared" si="90"/>
        <v>0.31783984687972444</v>
      </c>
    </row>
    <row r="414" spans="6:18">
      <c r="F414">
        <f t="shared" si="95"/>
        <v>41.200000000000315</v>
      </c>
      <c r="G414">
        <f t="shared" si="83"/>
        <v>319.43983655498738</v>
      </c>
      <c r="H414">
        <f t="shared" si="91"/>
        <v>4.2118440875045087</v>
      </c>
      <c r="I414" s="4">
        <f t="shared" si="84"/>
        <v>1.5999999999999999E-6</v>
      </c>
      <c r="J414" s="5">
        <f t="shared" si="92"/>
        <v>1.3969999999999975E-7</v>
      </c>
      <c r="K414" s="5">
        <f t="shared" si="93"/>
        <v>3.5531091833954315E-4</v>
      </c>
      <c r="L414" s="5">
        <f t="shared" si="87"/>
        <v>1.8789458692948934E-10</v>
      </c>
      <c r="M414" s="6">
        <f t="shared" si="85"/>
        <v>2.1653034830903165E-6</v>
      </c>
      <c r="N414">
        <f t="shared" si="86"/>
        <v>5.8E-4</v>
      </c>
      <c r="O414">
        <f t="shared" si="94"/>
        <v>0.42118440875045088</v>
      </c>
      <c r="P414">
        <f t="shared" si="88"/>
        <v>3.0080596868196023</v>
      </c>
      <c r="Q414">
        <f t="shared" si="89"/>
        <v>0.31756593909811864</v>
      </c>
      <c r="R414">
        <f t="shared" si="90"/>
        <v>0.31756593909811892</v>
      </c>
    </row>
    <row r="415" spans="6:18">
      <c r="F415">
        <f t="shared" si="95"/>
        <v>41.300000000000317</v>
      </c>
      <c r="G415">
        <f t="shared" si="83"/>
        <v>319.43983655498738</v>
      </c>
      <c r="H415">
        <f t="shared" si="91"/>
        <v>4.2118440875045087</v>
      </c>
      <c r="I415" s="4">
        <f t="shared" si="84"/>
        <v>1.5999999999999999E-6</v>
      </c>
      <c r="J415" s="5">
        <f t="shared" si="92"/>
        <v>1.3969999999999975E-7</v>
      </c>
      <c r="K415" s="5">
        <f t="shared" si="93"/>
        <v>3.5547091833954317E-4</v>
      </c>
      <c r="L415" s="5">
        <f t="shared" si="87"/>
        <v>1.8814853358955359E-10</v>
      </c>
      <c r="M415" s="6">
        <f t="shared" si="85"/>
        <v>2.1672540370643385E-6</v>
      </c>
      <c r="N415">
        <f t="shared" si="86"/>
        <v>5.8E-4</v>
      </c>
      <c r="O415">
        <f t="shared" si="94"/>
        <v>0.42118440875045088</v>
      </c>
      <c r="P415">
        <f t="shared" si="88"/>
        <v>3.0090961077921174</v>
      </c>
      <c r="Q415">
        <f t="shared" si="89"/>
        <v>0.31729252468998176</v>
      </c>
      <c r="R415">
        <f t="shared" si="90"/>
        <v>0.31729252468998204</v>
      </c>
    </row>
    <row r="416" spans="6:18">
      <c r="F416">
        <f t="shared" si="95"/>
        <v>41.400000000000318</v>
      </c>
      <c r="G416">
        <f t="shared" si="83"/>
        <v>319.43983655498738</v>
      </c>
      <c r="H416">
        <f t="shared" si="91"/>
        <v>4.2118440875045087</v>
      </c>
      <c r="I416" s="4">
        <f t="shared" si="84"/>
        <v>1.5999999999999999E-6</v>
      </c>
      <c r="J416" s="5">
        <f t="shared" si="92"/>
        <v>1.3969999999999975E-7</v>
      </c>
      <c r="K416" s="5">
        <f t="shared" si="93"/>
        <v>3.556309183395432E-4</v>
      </c>
      <c r="L416" s="5">
        <f t="shared" si="87"/>
        <v>1.8840270895895816E-10</v>
      </c>
      <c r="M416" s="6">
        <f t="shared" si="85"/>
        <v>2.1692054691942727E-6</v>
      </c>
      <c r="N416">
        <f t="shared" si="86"/>
        <v>5.8E-4</v>
      </c>
      <c r="O416">
        <f t="shared" si="94"/>
        <v>0.42118440875045088</v>
      </c>
      <c r="P416">
        <f t="shared" si="88"/>
        <v>3.0101306627626943</v>
      </c>
      <c r="Q416">
        <f t="shared" si="89"/>
        <v>0.31701960254495887</v>
      </c>
      <c r="R416">
        <f t="shared" si="90"/>
        <v>0.31701960254495914</v>
      </c>
    </row>
    <row r="417" spans="6:18">
      <c r="F417">
        <f t="shared" si="95"/>
        <v>41.50000000000032</v>
      </c>
      <c r="G417">
        <f t="shared" si="83"/>
        <v>319.43983655498738</v>
      </c>
      <c r="H417">
        <f t="shared" si="91"/>
        <v>4.2118440875045087</v>
      </c>
      <c r="I417" s="4">
        <f t="shared" si="84"/>
        <v>1.5999999999999999E-6</v>
      </c>
      <c r="J417" s="5">
        <f t="shared" si="92"/>
        <v>1.3969999999999975E-7</v>
      </c>
      <c r="K417" s="5">
        <f t="shared" si="93"/>
        <v>3.5579091833954322E-4</v>
      </c>
      <c r="L417" s="5">
        <f t="shared" si="87"/>
        <v>1.8865711314064671E-10</v>
      </c>
      <c r="M417" s="6">
        <f t="shared" si="85"/>
        <v>2.1711577794801181E-6</v>
      </c>
      <c r="N417">
        <f t="shared" si="86"/>
        <v>5.8E-4</v>
      </c>
      <c r="O417">
        <f t="shared" si="94"/>
        <v>0.42118440875045088</v>
      </c>
      <c r="P417">
        <f t="shared" si="88"/>
        <v>3.0111633559289492</v>
      </c>
      <c r="Q417">
        <f t="shared" si="89"/>
        <v>0.31674717155569271</v>
      </c>
      <c r="R417">
        <f t="shared" si="90"/>
        <v>0.31674717155569299</v>
      </c>
    </row>
    <row r="418" spans="6:18">
      <c r="F418">
        <f t="shared" si="95"/>
        <v>41.600000000000321</v>
      </c>
      <c r="G418">
        <f t="shared" si="83"/>
        <v>319.43983655498738</v>
      </c>
      <c r="H418">
        <f t="shared" si="91"/>
        <v>4.2118440875045087</v>
      </c>
      <c r="I418" s="4">
        <f t="shared" si="84"/>
        <v>1.5999999999999999E-6</v>
      </c>
      <c r="J418" s="5">
        <f t="shared" si="92"/>
        <v>1.3969999999999975E-7</v>
      </c>
      <c r="K418" s="5">
        <f t="shared" si="93"/>
        <v>3.5595091833954325E-4</v>
      </c>
      <c r="L418" s="5">
        <f t="shared" si="87"/>
        <v>1.8891174623756295E-10</v>
      </c>
      <c r="M418" s="6">
        <f t="shared" si="85"/>
        <v>2.1731109679218747E-6</v>
      </c>
      <c r="N418">
        <f t="shared" si="86"/>
        <v>5.8E-4</v>
      </c>
      <c r="O418">
        <f t="shared" si="94"/>
        <v>0.42118440875045088</v>
      </c>
      <c r="P418">
        <f t="shared" si="88"/>
        <v>3.0121941914771684</v>
      </c>
      <c r="Q418">
        <f t="shared" si="89"/>
        <v>0.31647523061781385</v>
      </c>
      <c r="R418">
        <f t="shared" si="90"/>
        <v>0.31647523061781418</v>
      </c>
    </row>
    <row r="419" spans="6:18">
      <c r="F419">
        <f t="shared" si="95"/>
        <v>41.700000000000323</v>
      </c>
      <c r="G419">
        <f t="shared" si="83"/>
        <v>319.43983655498738</v>
      </c>
      <c r="H419">
        <f t="shared" si="91"/>
        <v>4.2118440875045087</v>
      </c>
      <c r="I419" s="4">
        <f t="shared" si="84"/>
        <v>1.5999999999999999E-6</v>
      </c>
      <c r="J419" s="5">
        <f t="shared" si="92"/>
        <v>1.3969999999999975E-7</v>
      </c>
      <c r="K419" s="5">
        <f t="shared" si="93"/>
        <v>3.5611091833954328E-4</v>
      </c>
      <c r="L419" s="5">
        <f t="shared" si="87"/>
        <v>1.891666083526506E-10</v>
      </c>
      <c r="M419" s="6">
        <f t="shared" si="85"/>
        <v>2.1750650345195431E-6</v>
      </c>
      <c r="N419">
        <f t="shared" si="86"/>
        <v>5.8E-4</v>
      </c>
      <c r="O419">
        <f t="shared" si="94"/>
        <v>0.42118440875045088</v>
      </c>
      <c r="P419">
        <f t="shared" si="88"/>
        <v>3.0132231735823525</v>
      </c>
      <c r="Q419">
        <f t="shared" si="89"/>
        <v>0.31620377862993143</v>
      </c>
      <c r="R419">
        <f t="shared" si="90"/>
        <v>0.31620377862993176</v>
      </c>
    </row>
    <row r="420" spans="6:18">
      <c r="F420">
        <f t="shared" si="95"/>
        <v>41.800000000000324</v>
      </c>
      <c r="G420">
        <f t="shared" si="83"/>
        <v>319.43983655498738</v>
      </c>
      <c r="H420">
        <f t="shared" si="91"/>
        <v>4.2118440875045087</v>
      </c>
      <c r="I420" s="4">
        <f t="shared" si="84"/>
        <v>1.5999999999999999E-6</v>
      </c>
      <c r="J420" s="5">
        <f t="shared" si="92"/>
        <v>1.3969999999999975E-7</v>
      </c>
      <c r="K420" s="5">
        <f t="shared" si="93"/>
        <v>3.562709183395433E-4</v>
      </c>
      <c r="L420" s="5">
        <f t="shared" si="87"/>
        <v>1.8942169958885337E-10</v>
      </c>
      <c r="M420" s="6">
        <f t="shared" si="85"/>
        <v>2.1770199792731226E-6</v>
      </c>
      <c r="N420">
        <f t="shared" si="86"/>
        <v>5.8E-4</v>
      </c>
      <c r="O420">
        <f t="shared" si="94"/>
        <v>0.42118440875045088</v>
      </c>
      <c r="P420">
        <f t="shared" si="88"/>
        <v>3.0142503064082424</v>
      </c>
      <c r="Q420">
        <f t="shared" si="89"/>
        <v>0.31593281449362365</v>
      </c>
      <c r="R420">
        <f t="shared" si="90"/>
        <v>0.31593281449362398</v>
      </c>
    </row>
    <row r="421" spans="6:18">
      <c r="F421">
        <f t="shared" si="95"/>
        <v>41.900000000000325</v>
      </c>
      <c r="G421">
        <f t="shared" si="83"/>
        <v>319.43983655498738</v>
      </c>
      <c r="H421">
        <f t="shared" si="91"/>
        <v>4.2118440875045087</v>
      </c>
      <c r="I421" s="4">
        <f t="shared" si="84"/>
        <v>1.5999999999999999E-6</v>
      </c>
      <c r="J421" s="5">
        <f t="shared" si="92"/>
        <v>1.3969999999999975E-7</v>
      </c>
      <c r="K421" s="5">
        <f t="shared" si="93"/>
        <v>3.5643091833954333E-4</v>
      </c>
      <c r="L421" s="5">
        <f t="shared" si="87"/>
        <v>1.8967702004911496E-10</v>
      </c>
      <c r="M421" s="6">
        <f t="shared" si="85"/>
        <v>2.1789758021826139E-6</v>
      </c>
      <c r="N421">
        <f t="shared" si="86"/>
        <v>5.8E-4</v>
      </c>
      <c r="O421">
        <f t="shared" si="94"/>
        <v>0.42118440875045088</v>
      </c>
      <c r="P421">
        <f t="shared" si="88"/>
        <v>3.0152755941073637</v>
      </c>
      <c r="Q421">
        <f t="shared" si="89"/>
        <v>0.31566233711342845</v>
      </c>
      <c r="R421">
        <f t="shared" si="90"/>
        <v>0.31566233711342878</v>
      </c>
    </row>
    <row r="422" spans="6:18">
      <c r="F422">
        <f t="shared" si="95"/>
        <v>42.000000000000327</v>
      </c>
      <c r="G422">
        <f t="shared" si="83"/>
        <v>319.43983655498738</v>
      </c>
      <c r="H422">
        <f t="shared" si="91"/>
        <v>4.2118440875045087</v>
      </c>
      <c r="I422" s="4">
        <f t="shared" si="84"/>
        <v>1.5999999999999999E-6</v>
      </c>
      <c r="J422" s="5">
        <f t="shared" si="92"/>
        <v>1.3969999999999975E-7</v>
      </c>
      <c r="K422" s="5">
        <f t="shared" si="93"/>
        <v>3.5659091833954335E-4</v>
      </c>
      <c r="L422" s="5">
        <f t="shared" si="87"/>
        <v>1.8993256983637911E-10</v>
      </c>
      <c r="M422" s="6">
        <f t="shared" si="85"/>
        <v>2.1809325032480168E-6</v>
      </c>
      <c r="N422">
        <f t="shared" si="86"/>
        <v>5.8E-4</v>
      </c>
      <c r="O422">
        <f t="shared" si="94"/>
        <v>0.42118440875045088</v>
      </c>
      <c r="P422">
        <f t="shared" si="88"/>
        <v>3.016299040821055</v>
      </c>
      <c r="Q422">
        <f t="shared" si="89"/>
        <v>0.31539234539683431</v>
      </c>
      <c r="R422">
        <f t="shared" si="90"/>
        <v>0.31539234539683458</v>
      </c>
    </row>
    <row r="423" spans="6:18">
      <c r="F423">
        <f t="shared" si="95"/>
        <v>42.100000000000328</v>
      </c>
      <c r="G423">
        <f t="shared" si="83"/>
        <v>319.43983655498738</v>
      </c>
      <c r="H423">
        <f t="shared" si="91"/>
        <v>4.2118440875045087</v>
      </c>
      <c r="I423" s="4">
        <f t="shared" si="84"/>
        <v>1.5999999999999999E-6</v>
      </c>
      <c r="J423" s="5">
        <f t="shared" si="92"/>
        <v>1.3969999999999975E-7</v>
      </c>
      <c r="K423" s="5">
        <f t="shared" si="93"/>
        <v>3.5675091833954338E-4</v>
      </c>
      <c r="L423" s="5">
        <f t="shared" si="87"/>
        <v>1.9018834905358953E-10</v>
      </c>
      <c r="M423" s="6">
        <f t="shared" si="85"/>
        <v>2.1828900824693318E-6</v>
      </c>
      <c r="N423">
        <f t="shared" si="86"/>
        <v>5.8E-4</v>
      </c>
      <c r="O423">
        <f t="shared" si="94"/>
        <v>0.42118440875045088</v>
      </c>
      <c r="P423">
        <f t="shared" si="88"/>
        <v>3.0173206506795065</v>
      </c>
      <c r="Q423">
        <f t="shared" si="89"/>
        <v>0.31512283825427084</v>
      </c>
      <c r="R423">
        <f t="shared" si="90"/>
        <v>0.31512283825427112</v>
      </c>
    </row>
    <row r="424" spans="6:18">
      <c r="F424">
        <f t="shared" si="95"/>
        <v>42.20000000000033</v>
      </c>
      <c r="G424">
        <f t="shared" si="83"/>
        <v>319.43983655498738</v>
      </c>
      <c r="H424">
        <f t="shared" si="91"/>
        <v>4.2118440875045087</v>
      </c>
      <c r="I424" s="4">
        <f t="shared" si="84"/>
        <v>1.5999999999999999E-6</v>
      </c>
      <c r="J424" s="5">
        <f t="shared" si="92"/>
        <v>1.3969999999999975E-7</v>
      </c>
      <c r="K424" s="5">
        <f t="shared" si="93"/>
        <v>3.569109183395434E-4</v>
      </c>
      <c r="L424" s="5">
        <f t="shared" si="87"/>
        <v>1.9044435780368986E-10</v>
      </c>
      <c r="M424" s="6">
        <f t="shared" si="85"/>
        <v>2.184848539846558E-6</v>
      </c>
      <c r="N424">
        <f t="shared" si="86"/>
        <v>5.8E-4</v>
      </c>
      <c r="O424">
        <f t="shared" si="94"/>
        <v>0.42118440875045088</v>
      </c>
      <c r="P424">
        <f t="shared" si="88"/>
        <v>3.0183404278017947</v>
      </c>
      <c r="Q424">
        <f t="shared" si="89"/>
        <v>0.31485381459909978</v>
      </c>
      <c r="R424">
        <f t="shared" si="90"/>
        <v>0.31485381459910006</v>
      </c>
    </row>
    <row r="425" spans="6:18">
      <c r="F425">
        <f t="shared" si="95"/>
        <v>42.300000000000331</v>
      </c>
      <c r="G425">
        <f t="shared" si="83"/>
        <v>319.43983655498738</v>
      </c>
      <c r="H425">
        <f t="shared" si="91"/>
        <v>4.2118440875045087</v>
      </c>
      <c r="I425" s="4">
        <f t="shared" si="84"/>
        <v>1.5999999999999999E-6</v>
      </c>
      <c r="J425" s="5">
        <f t="shared" si="92"/>
        <v>1.3969999999999975E-7</v>
      </c>
      <c r="K425" s="5">
        <f t="shared" si="93"/>
        <v>3.5707091833954343E-4</v>
      </c>
      <c r="L425" s="5">
        <f t="shared" si="87"/>
        <v>1.9070059618962385E-10</v>
      </c>
      <c r="M425" s="6">
        <f t="shared" si="85"/>
        <v>2.1868078753796955E-6</v>
      </c>
      <c r="N425">
        <f t="shared" si="86"/>
        <v>5.8E-4</v>
      </c>
      <c r="O425">
        <f t="shared" si="94"/>
        <v>0.42118440875045088</v>
      </c>
      <c r="P425">
        <f t="shared" si="88"/>
        <v>3.0193583762959157</v>
      </c>
      <c r="Q425">
        <f t="shared" si="89"/>
        <v>0.31458527334760555</v>
      </c>
      <c r="R425">
        <f t="shared" si="90"/>
        <v>0.31458527334760583</v>
      </c>
    </row>
    <row r="426" spans="6:18">
      <c r="F426">
        <f t="shared" si="95"/>
        <v>42.400000000000333</v>
      </c>
      <c r="G426">
        <f t="shared" si="83"/>
        <v>319.43983655498738</v>
      </c>
      <c r="H426">
        <f t="shared" si="91"/>
        <v>4.2118440875045087</v>
      </c>
      <c r="I426" s="4">
        <f t="shared" si="84"/>
        <v>1.5999999999999999E-6</v>
      </c>
      <c r="J426" s="5">
        <f t="shared" si="92"/>
        <v>1.3969999999999975E-7</v>
      </c>
      <c r="K426" s="5">
        <f t="shared" si="93"/>
        <v>3.5723091833954345E-4</v>
      </c>
      <c r="L426" s="5">
        <f t="shared" si="87"/>
        <v>1.9095706431433522E-10</v>
      </c>
      <c r="M426" s="6">
        <f t="shared" si="85"/>
        <v>2.1887680890687442E-6</v>
      </c>
      <c r="N426">
        <f t="shared" si="86"/>
        <v>5.8E-4</v>
      </c>
      <c r="O426">
        <f t="shared" si="94"/>
        <v>0.42118440875045088</v>
      </c>
      <c r="P426">
        <f t="shared" si="88"/>
        <v>3.0203745002588227</v>
      </c>
      <c r="Q426">
        <f t="shared" si="89"/>
        <v>0.31431721341898622</v>
      </c>
      <c r="R426">
        <f t="shared" si="90"/>
        <v>0.3143172134189865</v>
      </c>
    </row>
    <row r="427" spans="6:18">
      <c r="F427">
        <f t="shared" si="95"/>
        <v>42.500000000000334</v>
      </c>
      <c r="G427">
        <f t="shared" si="83"/>
        <v>319.43983655498738</v>
      </c>
      <c r="H427">
        <f t="shared" si="91"/>
        <v>4.2118440875045087</v>
      </c>
      <c r="I427" s="4">
        <f t="shared" si="84"/>
        <v>1.5999999999999999E-6</v>
      </c>
      <c r="J427" s="5">
        <f t="shared" si="92"/>
        <v>1.3969999999999975E-7</v>
      </c>
      <c r="K427" s="5">
        <f t="shared" si="93"/>
        <v>3.5739091833954348E-4</v>
      </c>
      <c r="L427" s="5">
        <f t="shared" si="87"/>
        <v>1.9121376228076763E-10</v>
      </c>
      <c r="M427" s="6">
        <f t="shared" si="85"/>
        <v>2.1907291809137046E-6</v>
      </c>
      <c r="N427">
        <f t="shared" si="86"/>
        <v>5.8E-4</v>
      </c>
      <c r="O427">
        <f t="shared" si="94"/>
        <v>0.42118440875045088</v>
      </c>
      <c r="P427">
        <f t="shared" si="88"/>
        <v>3.0213888037764578</v>
      </c>
      <c r="Q427">
        <f t="shared" si="89"/>
        <v>0.31404963373534434</v>
      </c>
      <c r="R427">
        <f t="shared" si="90"/>
        <v>0.31404963373534461</v>
      </c>
    </row>
    <row r="428" spans="6:18">
      <c r="F428">
        <f t="shared" si="95"/>
        <v>42.600000000000335</v>
      </c>
      <c r="G428">
        <f t="shared" si="83"/>
        <v>319.43983655498738</v>
      </c>
      <c r="H428">
        <f t="shared" si="91"/>
        <v>4.2118440875045087</v>
      </c>
      <c r="I428" s="4">
        <f t="shared" si="84"/>
        <v>1.5999999999999999E-6</v>
      </c>
      <c r="J428" s="5">
        <f t="shared" si="92"/>
        <v>1.3969999999999975E-7</v>
      </c>
      <c r="K428" s="5">
        <f t="shared" si="93"/>
        <v>3.5755091833954351E-4</v>
      </c>
      <c r="L428" s="5">
        <f t="shared" si="87"/>
        <v>1.9147069019186486E-10</v>
      </c>
      <c r="M428" s="6">
        <f t="shared" si="85"/>
        <v>2.1926911509145771E-6</v>
      </c>
      <c r="N428">
        <f t="shared" si="86"/>
        <v>5.8E-4</v>
      </c>
      <c r="O428">
        <f t="shared" si="94"/>
        <v>0.42118440875045088</v>
      </c>
      <c r="P428">
        <f t="shared" si="88"/>
        <v>3.0224012909237881</v>
      </c>
      <c r="Q428">
        <f t="shared" si="89"/>
        <v>0.31378253322167782</v>
      </c>
      <c r="R428">
        <f t="shared" si="90"/>
        <v>0.31378253322167804</v>
      </c>
    </row>
    <row r="429" spans="6:18">
      <c r="F429">
        <f t="shared" si="95"/>
        <v>42.700000000000337</v>
      </c>
      <c r="G429">
        <f t="shared" si="83"/>
        <v>319.43983655498738</v>
      </c>
      <c r="H429">
        <f t="shared" si="91"/>
        <v>4.2118440875045087</v>
      </c>
      <c r="I429" s="4">
        <f t="shared" si="84"/>
        <v>1.5999999999999999E-6</v>
      </c>
      <c r="J429" s="5">
        <f t="shared" si="92"/>
        <v>1.3969999999999975E-7</v>
      </c>
      <c r="K429" s="5">
        <f t="shared" si="93"/>
        <v>3.5771091833954353E-4</v>
      </c>
      <c r="L429" s="5">
        <f t="shared" si="87"/>
        <v>1.9172784815057057E-10</v>
      </c>
      <c r="M429" s="6">
        <f t="shared" si="85"/>
        <v>2.1946539990713609E-6</v>
      </c>
      <c r="N429">
        <f t="shared" si="86"/>
        <v>5.8E-4</v>
      </c>
      <c r="O429">
        <f t="shared" si="94"/>
        <v>0.42118440875045088</v>
      </c>
      <c r="P429">
        <f t="shared" si="88"/>
        <v>3.0234119657648395</v>
      </c>
      <c r="Q429">
        <f t="shared" si="89"/>
        <v>0.31351591080587088</v>
      </c>
      <c r="R429">
        <f t="shared" si="90"/>
        <v>0.31351591080587105</v>
      </c>
    </row>
    <row r="430" spans="6:18">
      <c r="F430">
        <f t="shared" si="95"/>
        <v>42.800000000000338</v>
      </c>
      <c r="G430">
        <f t="shared" si="83"/>
        <v>319.43983655498738</v>
      </c>
      <c r="H430">
        <f t="shared" si="91"/>
        <v>4.2118440875045087</v>
      </c>
      <c r="I430" s="4">
        <f t="shared" si="84"/>
        <v>1.5999999999999999E-6</v>
      </c>
      <c r="J430" s="5">
        <f t="shared" si="92"/>
        <v>1.3969999999999975E-7</v>
      </c>
      <c r="K430" s="5">
        <f t="shared" si="93"/>
        <v>3.5787091833954356E-4</v>
      </c>
      <c r="L430" s="5">
        <f t="shared" si="87"/>
        <v>1.9198523625982851E-10</v>
      </c>
      <c r="M430" s="6">
        <f t="shared" si="85"/>
        <v>2.1966177253840563E-6</v>
      </c>
      <c r="N430">
        <f t="shared" si="86"/>
        <v>5.8E-4</v>
      </c>
      <c r="O430">
        <f t="shared" si="94"/>
        <v>0.42118440875045088</v>
      </c>
      <c r="P430">
        <f t="shared" si="88"/>
        <v>3.0244208323527313</v>
      </c>
      <c r="Q430">
        <f t="shared" si="89"/>
        <v>0.31324976541868499</v>
      </c>
      <c r="R430">
        <f t="shared" si="90"/>
        <v>0.31324976541868516</v>
      </c>
    </row>
    <row r="431" spans="6:18">
      <c r="F431">
        <f t="shared" si="95"/>
        <v>42.90000000000034</v>
      </c>
      <c r="G431">
        <f t="shared" si="83"/>
        <v>319.43983655498738</v>
      </c>
      <c r="H431">
        <f t="shared" si="91"/>
        <v>4.2118440875045087</v>
      </c>
      <c r="I431" s="4">
        <f t="shared" si="84"/>
        <v>1.5999999999999999E-6</v>
      </c>
      <c r="J431" s="5">
        <f t="shared" si="92"/>
        <v>1.3969999999999975E-7</v>
      </c>
      <c r="K431" s="5">
        <f t="shared" si="93"/>
        <v>3.5803091833954358E-4</v>
      </c>
      <c r="L431" s="5">
        <f t="shared" si="87"/>
        <v>1.9224285462258235E-10</v>
      </c>
      <c r="M431" s="6">
        <f t="shared" si="85"/>
        <v>2.1985823298526629E-6</v>
      </c>
      <c r="N431">
        <f t="shared" si="86"/>
        <v>5.8E-4</v>
      </c>
      <c r="O431">
        <f t="shared" si="94"/>
        <v>0.42118440875045088</v>
      </c>
      <c r="P431">
        <f t="shared" si="88"/>
        <v>3.0254278947297109</v>
      </c>
      <c r="Q431">
        <f t="shared" si="89"/>
        <v>0.31298409599374993</v>
      </c>
      <c r="R431">
        <f t="shared" si="90"/>
        <v>0.3129840959937501</v>
      </c>
    </row>
    <row r="432" spans="6:18">
      <c r="F432">
        <f t="shared" si="95"/>
        <v>43.000000000000341</v>
      </c>
      <c r="G432">
        <f t="shared" si="83"/>
        <v>319.43983655498738</v>
      </c>
      <c r="H432">
        <f t="shared" si="91"/>
        <v>4.2118440875045087</v>
      </c>
      <c r="I432" s="4">
        <f t="shared" si="84"/>
        <v>1.5999999999999999E-6</v>
      </c>
      <c r="J432" s="5">
        <f t="shared" si="92"/>
        <v>1.3969999999999975E-7</v>
      </c>
      <c r="K432" s="5">
        <f t="shared" si="93"/>
        <v>3.5819091833954361E-4</v>
      </c>
      <c r="L432" s="5">
        <f t="shared" si="87"/>
        <v>1.9250070334177581E-10</v>
      </c>
      <c r="M432" s="6">
        <f t="shared" si="85"/>
        <v>2.2005478124771813E-6</v>
      </c>
      <c r="N432">
        <f t="shared" si="86"/>
        <v>5.8E-4</v>
      </c>
      <c r="O432">
        <f t="shared" si="94"/>
        <v>0.42118440875045088</v>
      </c>
      <c r="P432">
        <f t="shared" si="88"/>
        <v>3.0264331569271854</v>
      </c>
      <c r="Q432">
        <f t="shared" si="89"/>
        <v>0.31271890146755477</v>
      </c>
      <c r="R432">
        <f t="shared" si="90"/>
        <v>0.31271890146755493</v>
      </c>
    </row>
    <row r="433" spans="6:18">
      <c r="F433">
        <f t="shared" si="95"/>
        <v>43.100000000000342</v>
      </c>
      <c r="G433">
        <f t="shared" si="83"/>
        <v>319.43983655498738</v>
      </c>
      <c r="H433">
        <f t="shared" si="91"/>
        <v>4.2118440875045087</v>
      </c>
      <c r="I433" s="4">
        <f t="shared" si="84"/>
        <v>1.5999999999999999E-6</v>
      </c>
      <c r="J433" s="5">
        <f t="shared" si="92"/>
        <v>1.3969999999999975E-7</v>
      </c>
      <c r="K433" s="5">
        <f t="shared" si="93"/>
        <v>3.5835091833954363E-4</v>
      </c>
      <c r="L433" s="5">
        <f t="shared" si="87"/>
        <v>1.9275878252035259E-10</v>
      </c>
      <c r="M433" s="6">
        <f t="shared" si="85"/>
        <v>2.2025141732576117E-6</v>
      </c>
      <c r="N433">
        <f t="shared" si="86"/>
        <v>5.8E-4</v>
      </c>
      <c r="O433">
        <f t="shared" si="94"/>
        <v>0.42118440875045088</v>
      </c>
      <c r="P433">
        <f t="shared" si="88"/>
        <v>3.0274366229657583</v>
      </c>
      <c r="Q433">
        <f t="shared" si="89"/>
        <v>0.31245418077943887</v>
      </c>
      <c r="R433">
        <f t="shared" si="90"/>
        <v>0.31245418077943904</v>
      </c>
    </row>
    <row r="434" spans="6:18">
      <c r="F434">
        <f t="shared" si="95"/>
        <v>43.200000000000344</v>
      </c>
      <c r="G434">
        <f t="shared" si="83"/>
        <v>319.43983655498738</v>
      </c>
      <c r="H434">
        <f t="shared" si="91"/>
        <v>4.2118440875045087</v>
      </c>
      <c r="I434" s="4">
        <f t="shared" si="84"/>
        <v>1.5999999999999999E-6</v>
      </c>
      <c r="J434" s="5">
        <f t="shared" si="92"/>
        <v>1.3969999999999975E-7</v>
      </c>
      <c r="K434" s="5">
        <f t="shared" si="93"/>
        <v>3.5851091833954366E-4</v>
      </c>
      <c r="L434" s="5">
        <f t="shared" si="87"/>
        <v>1.9301709226125636E-10</v>
      </c>
      <c r="M434" s="6">
        <f t="shared" si="85"/>
        <v>2.2044814121939525E-6</v>
      </c>
      <c r="N434">
        <f t="shared" si="86"/>
        <v>5.8E-4</v>
      </c>
      <c r="O434">
        <f t="shared" si="94"/>
        <v>0.42118440875045088</v>
      </c>
      <c r="P434">
        <f t="shared" si="88"/>
        <v>3.0284382968552621</v>
      </c>
      <c r="Q434">
        <f t="shared" si="89"/>
        <v>0.31218993287158309</v>
      </c>
      <c r="R434">
        <f t="shared" si="90"/>
        <v>0.31218993287158325</v>
      </c>
    </row>
    <row r="435" spans="6:18">
      <c r="F435">
        <f t="shared" si="95"/>
        <v>43.300000000000345</v>
      </c>
      <c r="G435">
        <f t="shared" si="83"/>
        <v>319.43983655498738</v>
      </c>
      <c r="H435">
        <f t="shared" si="91"/>
        <v>4.2118440875045087</v>
      </c>
      <c r="I435" s="4">
        <f t="shared" si="84"/>
        <v>1.5999999999999999E-6</v>
      </c>
      <c r="J435" s="5">
        <f t="shared" si="92"/>
        <v>1.3969999999999975E-7</v>
      </c>
      <c r="K435" s="5">
        <f t="shared" si="93"/>
        <v>3.5867091833954368E-4</v>
      </c>
      <c r="L435" s="5">
        <f t="shared" si="87"/>
        <v>1.9327563266743086E-10</v>
      </c>
      <c r="M435" s="6">
        <f t="shared" si="85"/>
        <v>2.2064495292862045E-6</v>
      </c>
      <c r="N435">
        <f t="shared" si="86"/>
        <v>5.8E-4</v>
      </c>
      <c r="O435">
        <f t="shared" si="94"/>
        <v>0.42118440875045088</v>
      </c>
      <c r="P435">
        <f t="shared" si="88"/>
        <v>3.029438182594792</v>
      </c>
      <c r="Q435">
        <f t="shared" si="89"/>
        <v>0.31192615668900087</v>
      </c>
      <c r="R435">
        <f t="shared" si="90"/>
        <v>0.31192615668900103</v>
      </c>
    </row>
    <row r="436" spans="6:18">
      <c r="F436">
        <f t="shared" si="95"/>
        <v>43.400000000000347</v>
      </c>
      <c r="G436">
        <f t="shared" si="83"/>
        <v>319.43983655498738</v>
      </c>
      <c r="H436">
        <f t="shared" si="91"/>
        <v>4.2118440875045087</v>
      </c>
      <c r="I436" s="4">
        <f t="shared" si="84"/>
        <v>1.5999999999999999E-6</v>
      </c>
      <c r="J436" s="5">
        <f t="shared" si="92"/>
        <v>1.3969999999999975E-7</v>
      </c>
      <c r="K436" s="5">
        <f t="shared" si="93"/>
        <v>3.5883091833954371E-4</v>
      </c>
      <c r="L436" s="5">
        <f t="shared" si="87"/>
        <v>1.9353440384181989E-10</v>
      </c>
      <c r="M436" s="6">
        <f t="shared" si="85"/>
        <v>2.2084185245343695E-6</v>
      </c>
      <c r="N436">
        <f t="shared" si="86"/>
        <v>5.8E-4</v>
      </c>
      <c r="O436">
        <f t="shared" si="94"/>
        <v>0.42118440875045088</v>
      </c>
      <c r="P436">
        <f t="shared" si="88"/>
        <v>3.0304362841727399</v>
      </c>
      <c r="Q436">
        <f t="shared" si="89"/>
        <v>0.31166285117952935</v>
      </c>
      <c r="R436">
        <f t="shared" si="90"/>
        <v>0.31166285117952952</v>
      </c>
    </row>
    <row r="437" spans="6:18">
      <c r="F437">
        <f t="shared" si="95"/>
        <v>43.500000000000348</v>
      </c>
      <c r="G437">
        <f t="shared" si="83"/>
        <v>319.43983655498738</v>
      </c>
      <c r="H437">
        <f t="shared" si="91"/>
        <v>4.2118440875045087</v>
      </c>
      <c r="I437" s="4">
        <f t="shared" si="84"/>
        <v>1.5999999999999999E-6</v>
      </c>
      <c r="J437" s="5">
        <f t="shared" si="92"/>
        <v>1.3969999999999975E-7</v>
      </c>
      <c r="K437" s="5">
        <f t="shared" si="93"/>
        <v>3.5899091833954374E-4</v>
      </c>
      <c r="L437" s="5">
        <f t="shared" si="87"/>
        <v>1.9379340588736703E-10</v>
      </c>
      <c r="M437" s="6">
        <f t="shared" si="85"/>
        <v>2.2103883979384454E-6</v>
      </c>
      <c r="N437">
        <f t="shared" si="86"/>
        <v>5.8E-4</v>
      </c>
      <c r="O437">
        <f t="shared" si="94"/>
        <v>0.42118440875045088</v>
      </c>
      <c r="P437">
        <f t="shared" si="88"/>
        <v>3.0314326055668253</v>
      </c>
      <c r="Q437">
        <f t="shared" si="89"/>
        <v>0.31140001529382061</v>
      </c>
      <c r="R437">
        <f t="shared" si="90"/>
        <v>0.31140001529382078</v>
      </c>
    </row>
    <row r="438" spans="6:18">
      <c r="F438">
        <f t="shared" si="95"/>
        <v>43.60000000000035</v>
      </c>
      <c r="G438">
        <f t="shared" si="83"/>
        <v>319.43983655498738</v>
      </c>
      <c r="H438">
        <f t="shared" si="91"/>
        <v>4.2118440875045087</v>
      </c>
      <c r="I438" s="4">
        <f t="shared" si="84"/>
        <v>1.5999999999999999E-6</v>
      </c>
      <c r="J438" s="5">
        <f t="shared" si="92"/>
        <v>1.3969999999999975E-7</v>
      </c>
      <c r="K438" s="5">
        <f t="shared" si="93"/>
        <v>3.5915091833954376E-4</v>
      </c>
      <c r="L438" s="5">
        <f t="shared" si="87"/>
        <v>1.9405263890701603E-10</v>
      </c>
      <c r="M438" s="6">
        <f t="shared" si="85"/>
        <v>2.2123591494984329E-6</v>
      </c>
      <c r="N438">
        <f t="shared" si="86"/>
        <v>5.8E-4</v>
      </c>
      <c r="O438">
        <f t="shared" si="94"/>
        <v>0.42118440875045088</v>
      </c>
      <c r="P438">
        <f t="shared" si="88"/>
        <v>3.0324271507441334</v>
      </c>
      <c r="Q438">
        <f t="shared" si="89"/>
        <v>0.31113764798533283</v>
      </c>
      <c r="R438">
        <f t="shared" si="90"/>
        <v>0.31113764798533294</v>
      </c>
    </row>
    <row r="439" spans="6:18">
      <c r="F439">
        <f t="shared" si="95"/>
        <v>43.700000000000351</v>
      </c>
      <c r="G439">
        <f t="shared" si="83"/>
        <v>319.43983655498738</v>
      </c>
      <c r="H439">
        <f t="shared" si="91"/>
        <v>4.2118440875045087</v>
      </c>
      <c r="I439" s="4">
        <f t="shared" si="84"/>
        <v>1.5999999999999999E-6</v>
      </c>
      <c r="J439" s="5">
        <f t="shared" si="92"/>
        <v>1.3969999999999975E-7</v>
      </c>
      <c r="K439" s="5">
        <f t="shared" si="93"/>
        <v>3.5931091833954379E-4</v>
      </c>
      <c r="L439" s="5">
        <f t="shared" si="87"/>
        <v>1.9431210300371061E-10</v>
      </c>
      <c r="M439" s="6">
        <f t="shared" si="85"/>
        <v>2.2143307792143316E-6</v>
      </c>
      <c r="N439">
        <f t="shared" si="86"/>
        <v>5.8E-4</v>
      </c>
      <c r="O439">
        <f t="shared" si="94"/>
        <v>0.42118440875045088</v>
      </c>
      <c r="P439">
        <f t="shared" si="88"/>
        <v>3.0334199236611434</v>
      </c>
      <c r="Q439">
        <f t="shared" si="89"/>
        <v>0.31087574821032149</v>
      </c>
      <c r="R439">
        <f t="shared" si="90"/>
        <v>0.3108757482103216</v>
      </c>
    </row>
    <row r="440" spans="6:18">
      <c r="F440">
        <f t="shared" si="95"/>
        <v>43.800000000000352</v>
      </c>
      <c r="G440">
        <f t="shared" si="83"/>
        <v>319.43983655498738</v>
      </c>
      <c r="H440">
        <f t="shared" si="91"/>
        <v>4.2118440875045087</v>
      </c>
      <c r="I440" s="4">
        <f t="shared" si="84"/>
        <v>1.5999999999999999E-6</v>
      </c>
      <c r="J440" s="5">
        <f t="shared" si="92"/>
        <v>1.3969999999999975E-7</v>
      </c>
      <c r="K440" s="5">
        <f t="shared" si="93"/>
        <v>3.5947091833954381E-4</v>
      </c>
      <c r="L440" s="5">
        <f t="shared" si="87"/>
        <v>1.9457179828039445E-10</v>
      </c>
      <c r="M440" s="6">
        <f t="shared" si="85"/>
        <v>2.216303287086142E-6</v>
      </c>
      <c r="N440">
        <f t="shared" si="86"/>
        <v>5.8E-4</v>
      </c>
      <c r="O440">
        <f t="shared" si="94"/>
        <v>0.42118440875045088</v>
      </c>
      <c r="P440">
        <f t="shared" si="88"/>
        <v>3.0344109282637657</v>
      </c>
      <c r="Q440">
        <f t="shared" si="89"/>
        <v>0.31061431492783087</v>
      </c>
      <c r="R440">
        <f t="shared" si="90"/>
        <v>0.31061431492783093</v>
      </c>
    </row>
    <row r="441" spans="6:18">
      <c r="F441">
        <f t="shared" si="95"/>
        <v>43.900000000000354</v>
      </c>
      <c r="G441">
        <f t="shared" si="83"/>
        <v>319.43983655498738</v>
      </c>
      <c r="H441">
        <f t="shared" si="91"/>
        <v>4.2118440875045087</v>
      </c>
      <c r="I441" s="4">
        <f t="shared" si="84"/>
        <v>1.5999999999999999E-6</v>
      </c>
      <c r="J441" s="5">
        <f t="shared" si="92"/>
        <v>1.3969999999999975E-7</v>
      </c>
      <c r="K441" s="5">
        <f t="shared" si="93"/>
        <v>3.5963091833954384E-4</v>
      </c>
      <c r="L441" s="5">
        <f t="shared" si="87"/>
        <v>1.948317248400113E-10</v>
      </c>
      <c r="M441" s="6">
        <f t="shared" si="85"/>
        <v>2.2182766731138641E-6</v>
      </c>
      <c r="N441">
        <f t="shared" si="86"/>
        <v>5.8E-4</v>
      </c>
      <c r="O441">
        <f t="shared" si="94"/>
        <v>0.42118440875045088</v>
      </c>
      <c r="P441">
        <f t="shared" si="88"/>
        <v>3.0354001684873699</v>
      </c>
      <c r="Q441">
        <f t="shared" si="89"/>
        <v>0.31035334709968504</v>
      </c>
      <c r="R441">
        <f t="shared" si="90"/>
        <v>0.31035334709968515</v>
      </c>
    </row>
    <row r="442" spans="6:18">
      <c r="F442">
        <f t="shared" si="95"/>
        <v>44.000000000000355</v>
      </c>
      <c r="G442">
        <f t="shared" si="83"/>
        <v>319.43983655498738</v>
      </c>
      <c r="H442">
        <f t="shared" si="91"/>
        <v>4.2118440875045087</v>
      </c>
      <c r="I442" s="4">
        <f t="shared" si="84"/>
        <v>1.5999999999999999E-6</v>
      </c>
      <c r="J442" s="5">
        <f t="shared" si="92"/>
        <v>1.3969999999999975E-7</v>
      </c>
      <c r="K442" s="5">
        <f t="shared" si="93"/>
        <v>3.5979091833954386E-4</v>
      </c>
      <c r="L442" s="5">
        <f t="shared" si="87"/>
        <v>1.9509188278550491E-10</v>
      </c>
      <c r="M442" s="6">
        <f t="shared" si="85"/>
        <v>2.2202509372974983E-6</v>
      </c>
      <c r="N442">
        <f t="shared" si="86"/>
        <v>5.8E-4</v>
      </c>
      <c r="O442">
        <f t="shared" si="94"/>
        <v>0.42118440875045088</v>
      </c>
      <c r="P442">
        <f t="shared" si="88"/>
        <v>3.0363876482568224</v>
      </c>
      <c r="Q442">
        <f t="shared" si="89"/>
        <v>0.31009284369047962</v>
      </c>
      <c r="R442">
        <f t="shared" si="90"/>
        <v>0.31009284369047974</v>
      </c>
    </row>
    <row r="443" spans="6:18">
      <c r="F443">
        <f t="shared" si="95"/>
        <v>44.100000000000357</v>
      </c>
      <c r="G443">
        <f t="shared" si="83"/>
        <v>319.43983655498738</v>
      </c>
      <c r="H443">
        <f t="shared" si="91"/>
        <v>4.2118440875045087</v>
      </c>
      <c r="I443" s="4">
        <f t="shared" si="84"/>
        <v>1.5999999999999999E-6</v>
      </c>
      <c r="J443" s="5">
        <f t="shared" si="92"/>
        <v>1.3969999999999975E-7</v>
      </c>
      <c r="K443" s="5">
        <f t="shared" si="93"/>
        <v>3.5995091833954389E-4</v>
      </c>
      <c r="L443" s="5">
        <f t="shared" si="87"/>
        <v>1.953522722198188E-10</v>
      </c>
      <c r="M443" s="6">
        <f t="shared" si="85"/>
        <v>2.2222260796370424E-6</v>
      </c>
      <c r="N443">
        <f t="shared" si="86"/>
        <v>5.8E-4</v>
      </c>
      <c r="O443">
        <f t="shared" si="94"/>
        <v>0.42118440875045088</v>
      </c>
      <c r="P443">
        <f t="shared" si="88"/>
        <v>3.0373733714865176</v>
      </c>
      <c r="Q443">
        <f t="shared" si="89"/>
        <v>0.30983280366757271</v>
      </c>
      <c r="R443">
        <f t="shared" si="90"/>
        <v>0.30983280366757282</v>
      </c>
    </row>
    <row r="444" spans="6:18">
      <c r="F444">
        <f t="shared" si="95"/>
        <v>44.200000000000358</v>
      </c>
      <c r="G444">
        <f t="shared" si="83"/>
        <v>319.43983655498738</v>
      </c>
      <c r="H444">
        <f t="shared" si="91"/>
        <v>4.2118440875045087</v>
      </c>
      <c r="I444" s="4">
        <f t="shared" si="84"/>
        <v>1.5999999999999999E-6</v>
      </c>
      <c r="J444" s="5">
        <f t="shared" si="92"/>
        <v>1.3969999999999975E-7</v>
      </c>
      <c r="K444" s="5">
        <f t="shared" si="93"/>
        <v>3.6011091833954392E-4</v>
      </c>
      <c r="L444" s="5">
        <f t="shared" si="87"/>
        <v>1.9561289324589693E-10</v>
      </c>
      <c r="M444" s="6">
        <f t="shared" si="85"/>
        <v>2.2242021001324999E-6</v>
      </c>
      <c r="N444">
        <f t="shared" si="86"/>
        <v>5.8E-4</v>
      </c>
      <c r="O444">
        <f t="shared" si="94"/>
        <v>0.42118440875045088</v>
      </c>
      <c r="P444">
        <f t="shared" si="88"/>
        <v>3.0383573420804102</v>
      </c>
      <c r="Q444">
        <f t="shared" si="89"/>
        <v>0.30957322600107656</v>
      </c>
      <c r="R444">
        <f t="shared" si="90"/>
        <v>0.30957322600107667</v>
      </c>
    </row>
    <row r="445" spans="6:18">
      <c r="F445">
        <f t="shared" si="95"/>
        <v>44.30000000000036</v>
      </c>
      <c r="G445">
        <f t="shared" si="83"/>
        <v>319.43983655498738</v>
      </c>
      <c r="H445">
        <f t="shared" si="91"/>
        <v>4.2118440875045087</v>
      </c>
      <c r="I445" s="4">
        <f t="shared" si="84"/>
        <v>1.5999999999999999E-6</v>
      </c>
      <c r="J445" s="5">
        <f t="shared" si="92"/>
        <v>1.3969999999999975E-7</v>
      </c>
      <c r="K445" s="5">
        <f t="shared" si="93"/>
        <v>3.6027091833954394E-4</v>
      </c>
      <c r="L445" s="5">
        <f t="shared" si="87"/>
        <v>1.9587374596668279E-10</v>
      </c>
      <c r="M445" s="6">
        <f t="shared" si="85"/>
        <v>2.2261789987838674E-6</v>
      </c>
      <c r="N445">
        <f t="shared" si="86"/>
        <v>5.8E-4</v>
      </c>
      <c r="O445">
        <f t="shared" si="94"/>
        <v>0.42118440875045088</v>
      </c>
      <c r="P445">
        <f t="shared" si="88"/>
        <v>3.0393395639320451</v>
      </c>
      <c r="Q445">
        <f t="shared" si="89"/>
        <v>0.30931410966384898</v>
      </c>
      <c r="R445">
        <f t="shared" si="90"/>
        <v>0.30931410966384909</v>
      </c>
    </row>
    <row r="446" spans="6:18">
      <c r="F446">
        <f t="shared" si="95"/>
        <v>44.400000000000361</v>
      </c>
      <c r="G446">
        <f t="shared" si="83"/>
        <v>319.43983655498738</v>
      </c>
      <c r="H446">
        <f t="shared" si="91"/>
        <v>4.2118440875045087</v>
      </c>
      <c r="I446" s="4">
        <f t="shared" si="84"/>
        <v>1.5999999999999999E-6</v>
      </c>
      <c r="J446" s="5">
        <f t="shared" si="92"/>
        <v>1.3969999999999975E-7</v>
      </c>
      <c r="K446" s="5">
        <f t="shared" si="93"/>
        <v>3.6043091833954397E-4</v>
      </c>
      <c r="L446" s="5">
        <f t="shared" si="87"/>
        <v>1.9613483048512019E-10</v>
      </c>
      <c r="M446" s="6">
        <f t="shared" si="85"/>
        <v>2.2281567755911474E-6</v>
      </c>
      <c r="N446">
        <f t="shared" si="86"/>
        <v>5.8E-4</v>
      </c>
      <c r="O446">
        <f t="shared" si="94"/>
        <v>0.42118440875045088</v>
      </c>
      <c r="P446">
        <f t="shared" si="88"/>
        <v>3.0403200409245943</v>
      </c>
      <c r="Q446">
        <f t="shared" si="89"/>
        <v>0.30905545363148473</v>
      </c>
      <c r="R446">
        <f t="shared" si="90"/>
        <v>0.30905545363148484</v>
      </c>
    </row>
    <row r="447" spans="6:18">
      <c r="F447">
        <f t="shared" si="95"/>
        <v>44.500000000000362</v>
      </c>
      <c r="G447">
        <f t="shared" si="83"/>
        <v>319.43983655498738</v>
      </c>
      <c r="H447">
        <f t="shared" si="91"/>
        <v>4.2118440875045087</v>
      </c>
      <c r="I447" s="4">
        <f t="shared" si="84"/>
        <v>1.5999999999999999E-6</v>
      </c>
      <c r="J447" s="5">
        <f t="shared" si="92"/>
        <v>1.3969999999999975E-7</v>
      </c>
      <c r="K447" s="5">
        <f t="shared" si="93"/>
        <v>3.6059091833954399E-4</v>
      </c>
      <c r="L447" s="5">
        <f t="shared" si="87"/>
        <v>1.9639614690415284E-10</v>
      </c>
      <c r="M447" s="6">
        <f t="shared" si="85"/>
        <v>2.2301354305543382E-6</v>
      </c>
      <c r="N447">
        <f t="shared" si="86"/>
        <v>5.8E-4</v>
      </c>
      <c r="O447">
        <f t="shared" si="94"/>
        <v>0.42118440875045088</v>
      </c>
      <c r="P447">
        <f t="shared" si="88"/>
        <v>3.0412987769308875</v>
      </c>
      <c r="Q447">
        <f t="shared" si="89"/>
        <v>0.30879725688230708</v>
      </c>
      <c r="R447">
        <f t="shared" si="90"/>
        <v>0.30879725688230714</v>
      </c>
    </row>
    <row r="448" spans="6:18">
      <c r="F448">
        <f t="shared" si="95"/>
        <v>44.600000000000364</v>
      </c>
      <c r="G448">
        <f t="shared" si="83"/>
        <v>319.43983655498738</v>
      </c>
      <c r="H448">
        <f t="shared" si="91"/>
        <v>4.2118440875045087</v>
      </c>
      <c r="I448" s="4">
        <f t="shared" si="84"/>
        <v>1.5999999999999999E-6</v>
      </c>
      <c r="J448" s="5">
        <f t="shared" si="92"/>
        <v>1.3969999999999975E-7</v>
      </c>
      <c r="K448" s="5">
        <f t="shared" si="93"/>
        <v>3.6075091833954402E-4</v>
      </c>
      <c r="L448" s="5">
        <f t="shared" si="87"/>
        <v>1.9665769532672447E-10</v>
      </c>
      <c r="M448" s="6">
        <f t="shared" si="85"/>
        <v>2.2321149636734415E-6</v>
      </c>
      <c r="N448">
        <f t="shared" si="86"/>
        <v>5.8E-4</v>
      </c>
      <c r="O448">
        <f t="shared" si="94"/>
        <v>0.42118440875045088</v>
      </c>
      <c r="P448">
        <f t="shared" si="88"/>
        <v>3.0422757758134429</v>
      </c>
      <c r="Q448">
        <f t="shared" si="89"/>
        <v>0.30853951839735921</v>
      </c>
      <c r="R448">
        <f t="shared" si="90"/>
        <v>0.30853951839735927</v>
      </c>
    </row>
    <row r="449" spans="6:18">
      <c r="F449">
        <f t="shared" si="95"/>
        <v>44.700000000000365</v>
      </c>
      <c r="G449">
        <f t="shared" si="83"/>
        <v>319.43983655498738</v>
      </c>
      <c r="H449">
        <f t="shared" si="91"/>
        <v>4.2118440875045087</v>
      </c>
      <c r="I449" s="4">
        <f t="shared" si="84"/>
        <v>1.5999999999999999E-6</v>
      </c>
      <c r="J449" s="5">
        <f t="shared" si="92"/>
        <v>1.3969999999999975E-7</v>
      </c>
      <c r="K449" s="5">
        <f t="shared" si="93"/>
        <v>3.6091091833954404E-4</v>
      </c>
      <c r="L449" s="5">
        <f t="shared" si="87"/>
        <v>1.9691947585577872E-10</v>
      </c>
      <c r="M449" s="6">
        <f t="shared" si="85"/>
        <v>2.2340953749484557E-6</v>
      </c>
      <c r="N449">
        <f t="shared" si="86"/>
        <v>5.8E-4</v>
      </c>
      <c r="O449">
        <f t="shared" si="94"/>
        <v>0.42118440875045088</v>
      </c>
      <c r="P449">
        <f t="shared" si="88"/>
        <v>3.0432510414244995</v>
      </c>
      <c r="Q449">
        <f t="shared" si="89"/>
        <v>0.30828223716039599</v>
      </c>
      <c r="R449">
        <f t="shared" si="90"/>
        <v>0.30828223716039604</v>
      </c>
    </row>
    <row r="450" spans="6:18">
      <c r="F450">
        <f t="shared" si="95"/>
        <v>44.800000000000367</v>
      </c>
      <c r="G450">
        <f t="shared" ref="G450:G513" si="96">Tc+R_*F450</f>
        <v>319.43983655498738</v>
      </c>
      <c r="H450">
        <f t="shared" si="91"/>
        <v>4.2118440875045087</v>
      </c>
      <c r="I450" s="4">
        <f t="shared" ref="I450:I513" si="97">we</f>
        <v>1.5999999999999999E-6</v>
      </c>
      <c r="J450" s="5">
        <f t="shared" si="92"/>
        <v>1.3969999999999975E-7</v>
      </c>
      <c r="K450" s="5">
        <f t="shared" si="93"/>
        <v>3.6107091833954407E-4</v>
      </c>
      <c r="L450" s="5">
        <f t="shared" si="87"/>
        <v>1.9718148859425931E-10</v>
      </c>
      <c r="M450" s="6">
        <f t="shared" ref="M450:M513" si="98">f2_*f3_/f1_/K450*L450</f>
        <v>2.2360766643793811E-6</v>
      </c>
      <c r="N450">
        <f t="shared" ref="N450:N513" si="99">del_dl</f>
        <v>5.8E-4</v>
      </c>
      <c r="O450">
        <f t="shared" si="94"/>
        <v>0.42118440875045088</v>
      </c>
      <c r="P450">
        <f t="shared" si="88"/>
        <v>3.0442245776060508</v>
      </c>
      <c r="Q450">
        <f t="shared" si="89"/>
        <v>0.30802541215787532</v>
      </c>
      <c r="R450">
        <f t="shared" si="90"/>
        <v>0.30802541215787543</v>
      </c>
    </row>
    <row r="451" spans="6:18">
      <c r="F451">
        <f t="shared" si="95"/>
        <v>44.900000000000368</v>
      </c>
      <c r="G451">
        <f t="shared" si="96"/>
        <v>319.43983655498738</v>
      </c>
      <c r="H451">
        <f t="shared" si="91"/>
        <v>4.2118440875045087</v>
      </c>
      <c r="I451" s="4">
        <f t="shared" si="97"/>
        <v>1.5999999999999999E-6</v>
      </c>
      <c r="J451" s="5">
        <f t="shared" si="92"/>
        <v>1.3969999999999975E-7</v>
      </c>
      <c r="K451" s="5">
        <f t="shared" si="93"/>
        <v>3.6123091833954409E-4</v>
      </c>
      <c r="L451" s="5">
        <f t="shared" ref="L451:L514" si="100">K451^3*4/3*PI()</f>
        <v>1.9744373364511001E-10</v>
      </c>
      <c r="M451" s="6">
        <f t="shared" si="98"/>
        <v>2.2380588319662186E-6</v>
      </c>
      <c r="N451">
        <f t="shared" si="99"/>
        <v>5.8E-4</v>
      </c>
      <c r="O451">
        <f t="shared" si="94"/>
        <v>0.42118440875045088</v>
      </c>
      <c r="P451">
        <f t="shared" ref="P451:P514" si="101">R451*O451+(1-R451)*H451</f>
        <v>3.0451963881898738</v>
      </c>
      <c r="Q451">
        <f t="shared" ref="Q451:Q514" si="102">Q450+pl/ps*Dl/N450*((Tc-Tf)/ml-Co)/H450/(1-kpart)*M450*dt/L450-Q450*3/K450*we*dt</f>
        <v>0.30776904237895003</v>
      </c>
      <c r="R451">
        <f t="shared" ref="R451:R514" si="103">esidtGeral(R450,K450,MAX(I450,J450),pl,ps,kpart,H450,(H451-H450)/dt,M450,L450,Dl,N450,Co,dt)</f>
        <v>0.30776904237895014</v>
      </c>
    </row>
    <row r="452" spans="6:18">
      <c r="F452">
        <f t="shared" si="95"/>
        <v>45.000000000000369</v>
      </c>
      <c r="G452">
        <f t="shared" si="96"/>
        <v>319.43983655498738</v>
      </c>
      <c r="H452">
        <f t="shared" si="91"/>
        <v>4.2118440875045087</v>
      </c>
      <c r="I452" s="4">
        <f t="shared" si="97"/>
        <v>1.5999999999999999E-6</v>
      </c>
      <c r="J452" s="5">
        <f t="shared" si="92"/>
        <v>1.3969999999999975E-7</v>
      </c>
      <c r="K452" s="5">
        <f t="shared" si="93"/>
        <v>3.6139091833954412E-4</v>
      </c>
      <c r="L452" s="5">
        <f t="shared" si="100"/>
        <v>1.9770621111127445E-10</v>
      </c>
      <c r="M452" s="6">
        <f t="shared" si="98"/>
        <v>2.2400418777089673E-6</v>
      </c>
      <c r="N452">
        <f t="shared" si="99"/>
        <v>5.8E-4</v>
      </c>
      <c r="O452">
        <f t="shared" si="94"/>
        <v>0.42118440875045088</v>
      </c>
      <c r="P452">
        <f t="shared" si="101"/>
        <v>3.0461664769975636</v>
      </c>
      <c r="Q452">
        <f t="shared" si="102"/>
        <v>0.30751312681545917</v>
      </c>
      <c r="R452">
        <f t="shared" si="103"/>
        <v>0.30751312681545928</v>
      </c>
    </row>
    <row r="453" spans="6:18">
      <c r="F453">
        <f t="shared" si="95"/>
        <v>45.100000000000371</v>
      </c>
      <c r="G453">
        <f t="shared" si="96"/>
        <v>319.43983655498738</v>
      </c>
      <c r="H453">
        <f t="shared" si="91"/>
        <v>4.2118440875045087</v>
      </c>
      <c r="I453" s="4">
        <f t="shared" si="97"/>
        <v>1.5999999999999999E-6</v>
      </c>
      <c r="J453" s="5">
        <f t="shared" si="92"/>
        <v>1.3969999999999975E-7</v>
      </c>
      <c r="K453" s="5">
        <f t="shared" si="93"/>
        <v>3.6155091833954415E-4</v>
      </c>
      <c r="L453" s="5">
        <f t="shared" si="100"/>
        <v>1.9796892109569645E-10</v>
      </c>
      <c r="M453" s="6">
        <f t="shared" si="98"/>
        <v>2.2420258016076282E-6</v>
      </c>
      <c r="N453">
        <f t="shared" si="99"/>
        <v>5.8E-4</v>
      </c>
      <c r="O453">
        <f t="shared" si="94"/>
        <v>0.42118440875045088</v>
      </c>
      <c r="P453">
        <f t="shared" si="101"/>
        <v>3.0471348478405647</v>
      </c>
      <c r="Q453">
        <f t="shared" si="102"/>
        <v>0.30725766446191999</v>
      </c>
      <c r="R453">
        <f t="shared" si="103"/>
        <v>0.3072576644619201</v>
      </c>
    </row>
    <row r="454" spans="6:18">
      <c r="F454">
        <f t="shared" si="95"/>
        <v>45.200000000000372</v>
      </c>
      <c r="G454">
        <f t="shared" si="96"/>
        <v>319.43983655498738</v>
      </c>
      <c r="H454">
        <f t="shared" si="91"/>
        <v>4.2118440875045087</v>
      </c>
      <c r="I454" s="4">
        <f t="shared" si="97"/>
        <v>1.5999999999999999E-6</v>
      </c>
      <c r="J454" s="5">
        <f t="shared" si="92"/>
        <v>1.3969999999999975E-7</v>
      </c>
      <c r="K454" s="5">
        <f t="shared" si="93"/>
        <v>3.6171091833954417E-4</v>
      </c>
      <c r="L454" s="5">
        <f t="shared" si="100"/>
        <v>1.9823186370131957E-10</v>
      </c>
      <c r="M454" s="6">
        <f t="shared" si="98"/>
        <v>2.2440106036621994E-6</v>
      </c>
      <c r="N454">
        <f t="shared" si="99"/>
        <v>5.8E-4</v>
      </c>
      <c r="O454">
        <f t="shared" si="94"/>
        <v>0.42118440875045088</v>
      </c>
      <c r="P454">
        <f t="shared" si="101"/>
        <v>3.0481015045201985</v>
      </c>
      <c r="Q454">
        <f t="shared" si="102"/>
        <v>0.30700265431551943</v>
      </c>
      <c r="R454">
        <f t="shared" si="103"/>
        <v>0.3070026543155196</v>
      </c>
    </row>
    <row r="455" spans="6:18">
      <c r="F455">
        <f t="shared" si="95"/>
        <v>45.300000000000374</v>
      </c>
      <c r="G455">
        <f t="shared" si="96"/>
        <v>319.43983655498738</v>
      </c>
      <c r="H455">
        <f t="shared" si="91"/>
        <v>4.2118440875045087</v>
      </c>
      <c r="I455" s="4">
        <f t="shared" si="97"/>
        <v>1.5999999999999999E-6</v>
      </c>
      <c r="J455" s="5">
        <f t="shared" si="92"/>
        <v>1.3969999999999975E-7</v>
      </c>
      <c r="K455" s="5">
        <f t="shared" si="93"/>
        <v>3.618709183395442E-4</v>
      </c>
      <c r="L455" s="5">
        <f t="shared" si="100"/>
        <v>1.9849503903108759E-10</v>
      </c>
      <c r="M455" s="6">
        <f t="shared" si="98"/>
        <v>2.2459962838726832E-6</v>
      </c>
      <c r="N455">
        <f t="shared" si="99"/>
        <v>5.8E-4</v>
      </c>
      <c r="O455">
        <f t="shared" si="94"/>
        <v>0.42118440875045088</v>
      </c>
      <c r="P455">
        <f t="shared" si="101"/>
        <v>3.0490664508276986</v>
      </c>
      <c r="Q455">
        <f t="shared" si="102"/>
        <v>0.30674809537610614</v>
      </c>
      <c r="R455">
        <f t="shared" si="103"/>
        <v>0.30674809537610626</v>
      </c>
    </row>
    <row r="456" spans="6:18">
      <c r="F456">
        <f t="shared" si="95"/>
        <v>45.400000000000375</v>
      </c>
      <c r="G456">
        <f t="shared" si="96"/>
        <v>319.43983655498738</v>
      </c>
      <c r="H456">
        <f t="shared" si="91"/>
        <v>4.2118440875045087</v>
      </c>
      <c r="I456" s="4">
        <f t="shared" si="97"/>
        <v>1.5999999999999999E-6</v>
      </c>
      <c r="J456" s="5">
        <f t="shared" si="92"/>
        <v>1.3969999999999975E-7</v>
      </c>
      <c r="K456" s="5">
        <f t="shared" si="93"/>
        <v>3.6203091833954422E-4</v>
      </c>
      <c r="L456" s="5">
        <f t="shared" si="100"/>
        <v>1.9875844718794428E-10</v>
      </c>
      <c r="M456" s="6">
        <f t="shared" si="98"/>
        <v>2.2479828422390781E-6</v>
      </c>
      <c r="N456">
        <f t="shared" si="99"/>
        <v>5.8E-4</v>
      </c>
      <c r="O456">
        <f t="shared" si="94"/>
        <v>0.42118440875045088</v>
      </c>
      <c r="P456">
        <f t="shared" si="101"/>
        <v>3.0500296905442417</v>
      </c>
      <c r="Q456">
        <f t="shared" si="102"/>
        <v>0.30649398664618183</v>
      </c>
      <c r="R456">
        <f t="shared" si="103"/>
        <v>0.30649398664618194</v>
      </c>
    </row>
    <row r="457" spans="6:18">
      <c r="F457">
        <f t="shared" si="95"/>
        <v>45.500000000000377</v>
      </c>
      <c r="G457">
        <f t="shared" si="96"/>
        <v>319.43983655498738</v>
      </c>
      <c r="H457">
        <f t="shared" si="91"/>
        <v>4.2118440875045087</v>
      </c>
      <c r="I457" s="4">
        <f t="shared" si="97"/>
        <v>1.5999999999999999E-6</v>
      </c>
      <c r="J457" s="5">
        <f t="shared" si="92"/>
        <v>1.3969999999999975E-7</v>
      </c>
      <c r="K457" s="5">
        <f t="shared" si="93"/>
        <v>3.6219091833954425E-4</v>
      </c>
      <c r="L457" s="5">
        <f t="shared" si="100"/>
        <v>1.9902208827483328E-10</v>
      </c>
      <c r="M457" s="6">
        <f t="shared" si="98"/>
        <v>2.2499702787613852E-6</v>
      </c>
      <c r="N457">
        <f t="shared" si="99"/>
        <v>5.8E-4</v>
      </c>
      <c r="O457">
        <f t="shared" si="94"/>
        <v>0.42118440875045088</v>
      </c>
      <c r="P457">
        <f t="shared" si="101"/>
        <v>3.0509912274409783</v>
      </c>
      <c r="Q457">
        <f t="shared" si="102"/>
        <v>0.30624032713089333</v>
      </c>
      <c r="R457">
        <f t="shared" si="103"/>
        <v>0.30624032713089344</v>
      </c>
    </row>
    <row r="458" spans="6:18">
      <c r="F458">
        <f t="shared" si="95"/>
        <v>45.600000000000378</v>
      </c>
      <c r="G458">
        <f t="shared" si="96"/>
        <v>319.43983655498738</v>
      </c>
      <c r="H458">
        <f t="shared" si="91"/>
        <v>4.2118440875045087</v>
      </c>
      <c r="I458" s="4">
        <f t="shared" si="97"/>
        <v>1.5999999999999999E-6</v>
      </c>
      <c r="J458" s="5">
        <f t="shared" si="92"/>
        <v>1.3969999999999975E-7</v>
      </c>
      <c r="K458" s="5">
        <f t="shared" si="93"/>
        <v>3.6235091833954427E-4</v>
      </c>
      <c r="L458" s="5">
        <f t="shared" si="100"/>
        <v>1.9928596239469825E-10</v>
      </c>
      <c r="M458" s="6">
        <f t="shared" si="98"/>
        <v>2.2519585934396023E-6</v>
      </c>
      <c r="N458">
        <f t="shared" si="99"/>
        <v>5.8E-4</v>
      </c>
      <c r="O458">
        <f t="shared" si="94"/>
        <v>0.42118440875045088</v>
      </c>
      <c r="P458">
        <f t="shared" si="101"/>
        <v>3.051951065279062</v>
      </c>
      <c r="Q458">
        <f t="shared" si="102"/>
        <v>0.30598711583802446</v>
      </c>
      <c r="R458">
        <f t="shared" si="103"/>
        <v>0.30598711583802457</v>
      </c>
    </row>
    <row r="459" spans="6:18">
      <c r="F459">
        <f t="shared" si="95"/>
        <v>45.700000000000379</v>
      </c>
      <c r="G459">
        <f t="shared" si="96"/>
        <v>319.43983655498738</v>
      </c>
      <c r="H459">
        <f t="shared" si="91"/>
        <v>4.2118440875045087</v>
      </c>
      <c r="I459" s="4">
        <f t="shared" si="97"/>
        <v>1.5999999999999999E-6</v>
      </c>
      <c r="J459" s="5">
        <f t="shared" si="92"/>
        <v>1.3969999999999975E-7</v>
      </c>
      <c r="K459" s="5">
        <f t="shared" si="93"/>
        <v>3.625109183395443E-4</v>
      </c>
      <c r="L459" s="5">
        <f t="shared" si="100"/>
        <v>1.99550069650483E-10</v>
      </c>
      <c r="M459" s="6">
        <f t="shared" si="98"/>
        <v>2.2539477862737323E-6</v>
      </c>
      <c r="N459">
        <f t="shared" si="99"/>
        <v>5.8E-4</v>
      </c>
      <c r="O459">
        <f t="shared" si="94"/>
        <v>0.42118440875045088</v>
      </c>
      <c r="P459">
        <f t="shared" si="101"/>
        <v>3.0529092078096811</v>
      </c>
      <c r="Q459">
        <f t="shared" si="102"/>
        <v>0.30573435177798775</v>
      </c>
      <c r="R459">
        <f t="shared" si="103"/>
        <v>0.30573435177798786</v>
      </c>
    </row>
    <row r="460" spans="6:18">
      <c r="F460">
        <f t="shared" si="95"/>
        <v>45.800000000000381</v>
      </c>
      <c r="G460">
        <f t="shared" si="96"/>
        <v>319.43983655498738</v>
      </c>
      <c r="H460">
        <f t="shared" si="91"/>
        <v>4.2118440875045087</v>
      </c>
      <c r="I460" s="4">
        <f t="shared" si="97"/>
        <v>1.5999999999999999E-6</v>
      </c>
      <c r="J460" s="5">
        <f t="shared" si="92"/>
        <v>1.3969999999999975E-7</v>
      </c>
      <c r="K460" s="5">
        <f t="shared" si="93"/>
        <v>3.6267091833954432E-4</v>
      </c>
      <c r="L460" s="5">
        <f t="shared" si="100"/>
        <v>1.9981441014513112E-10</v>
      </c>
      <c r="M460" s="6">
        <f t="shared" si="98"/>
        <v>2.2559378572637727E-6</v>
      </c>
      <c r="N460">
        <f t="shared" si="99"/>
        <v>5.8E-4</v>
      </c>
      <c r="O460">
        <f t="shared" si="94"/>
        <v>0.42118440875045088</v>
      </c>
      <c r="P460">
        <f t="shared" si="101"/>
        <v>3.0538656587740922</v>
      </c>
      <c r="Q460">
        <f t="shared" si="102"/>
        <v>0.30548203396381629</v>
      </c>
      <c r="R460">
        <f t="shared" si="103"/>
        <v>0.3054820339638164</v>
      </c>
    </row>
    <row r="461" spans="6:18">
      <c r="F461">
        <f t="shared" si="95"/>
        <v>45.900000000000382</v>
      </c>
      <c r="G461">
        <f t="shared" si="96"/>
        <v>319.43983655498738</v>
      </c>
      <c r="H461">
        <f t="shared" si="91"/>
        <v>4.2118440875045087</v>
      </c>
      <c r="I461" s="4">
        <f t="shared" si="97"/>
        <v>1.5999999999999999E-6</v>
      </c>
      <c r="J461" s="5">
        <f t="shared" si="92"/>
        <v>1.3969999999999975E-7</v>
      </c>
      <c r="K461" s="5">
        <f t="shared" si="93"/>
        <v>3.6283091833954435E-4</v>
      </c>
      <c r="L461" s="5">
        <f t="shared" si="100"/>
        <v>2.0007898398158647E-10</v>
      </c>
      <c r="M461" s="6">
        <f t="shared" si="98"/>
        <v>2.2579288064097256E-6</v>
      </c>
      <c r="N461">
        <f t="shared" si="99"/>
        <v>5.8E-4</v>
      </c>
      <c r="O461">
        <f t="shared" si="94"/>
        <v>0.42118440875045088</v>
      </c>
      <c r="P461">
        <f t="shared" si="101"/>
        <v>3.054820421903647</v>
      </c>
      <c r="Q461">
        <f t="shared" si="102"/>
        <v>0.30523016141115578</v>
      </c>
      <c r="R461">
        <f t="shared" si="103"/>
        <v>0.30523016141115589</v>
      </c>
    </row>
    <row r="462" spans="6:18">
      <c r="F462">
        <f t="shared" si="95"/>
        <v>46.000000000000384</v>
      </c>
      <c r="G462">
        <f t="shared" si="96"/>
        <v>319.43983655498738</v>
      </c>
      <c r="H462">
        <f t="shared" si="91"/>
        <v>4.2118440875045087</v>
      </c>
      <c r="I462" s="4">
        <f t="shared" si="97"/>
        <v>1.5999999999999999E-6</v>
      </c>
      <c r="J462" s="5">
        <f t="shared" si="92"/>
        <v>1.3969999999999975E-7</v>
      </c>
      <c r="K462" s="5">
        <f t="shared" si="93"/>
        <v>3.6299091833954438E-4</v>
      </c>
      <c r="L462" s="5">
        <f t="shared" si="100"/>
        <v>2.003437912627927E-10</v>
      </c>
      <c r="M462" s="6">
        <f t="shared" si="98"/>
        <v>2.2599206337115902E-6</v>
      </c>
      <c r="N462">
        <f t="shared" si="99"/>
        <v>5.8E-4</v>
      </c>
      <c r="O462">
        <f t="shared" si="94"/>
        <v>0.42118440875045088</v>
      </c>
      <c r="P462">
        <f t="shared" si="101"/>
        <v>3.0557735009198259</v>
      </c>
      <c r="Q462">
        <f t="shared" si="102"/>
        <v>0.30497873313825635</v>
      </c>
      <c r="R462">
        <f t="shared" si="103"/>
        <v>0.30497873313825641</v>
      </c>
    </row>
    <row r="463" spans="6:18">
      <c r="F463">
        <f t="shared" si="95"/>
        <v>46.100000000000385</v>
      </c>
      <c r="G463">
        <f t="shared" si="96"/>
        <v>319.43983655498738</v>
      </c>
      <c r="H463">
        <f t="shared" si="91"/>
        <v>4.2118440875045087</v>
      </c>
      <c r="I463" s="4">
        <f t="shared" si="97"/>
        <v>1.5999999999999999E-6</v>
      </c>
      <c r="J463" s="5">
        <f t="shared" si="92"/>
        <v>1.3969999999999975E-7</v>
      </c>
      <c r="K463" s="5">
        <f t="shared" si="93"/>
        <v>3.631509183395444E-4</v>
      </c>
      <c r="L463" s="5">
        <f t="shared" si="100"/>
        <v>2.0060883209169343E-10</v>
      </c>
      <c r="M463" s="6">
        <f t="shared" si="98"/>
        <v>2.2619133391693656E-6</v>
      </c>
      <c r="N463">
        <f t="shared" si="99"/>
        <v>5.8E-4</v>
      </c>
      <c r="O463">
        <f t="shared" si="94"/>
        <v>0.42118440875045088</v>
      </c>
      <c r="P463">
        <f t="shared" si="101"/>
        <v>3.0567248995342662</v>
      </c>
      <c r="Q463">
        <f t="shared" si="102"/>
        <v>0.30472774816596448</v>
      </c>
      <c r="R463">
        <f t="shared" si="103"/>
        <v>0.30472774816596454</v>
      </c>
    </row>
    <row r="464" spans="6:18">
      <c r="F464">
        <f t="shared" si="95"/>
        <v>46.200000000000387</v>
      </c>
      <c r="G464">
        <f t="shared" si="96"/>
        <v>319.43983655498738</v>
      </c>
      <c r="H464">
        <f t="shared" si="91"/>
        <v>4.2118440875045087</v>
      </c>
      <c r="I464" s="4">
        <f t="shared" si="97"/>
        <v>1.5999999999999999E-6</v>
      </c>
      <c r="J464" s="5">
        <f t="shared" si="92"/>
        <v>1.3969999999999975E-7</v>
      </c>
      <c r="K464" s="5">
        <f t="shared" si="93"/>
        <v>3.6331091833954443E-4</v>
      </c>
      <c r="L464" s="5">
        <f t="shared" si="100"/>
        <v>2.0087410657123243E-10</v>
      </c>
      <c r="M464" s="6">
        <f t="shared" si="98"/>
        <v>2.2639069227830523E-6</v>
      </c>
      <c r="N464">
        <f t="shared" si="99"/>
        <v>5.8E-4</v>
      </c>
      <c r="O464">
        <f t="shared" si="94"/>
        <v>0.42118440875045088</v>
      </c>
      <c r="P464">
        <f t="shared" si="101"/>
        <v>3.0576746214487933</v>
      </c>
      <c r="Q464">
        <f t="shared" si="102"/>
        <v>0.30447720551771518</v>
      </c>
      <c r="R464">
        <f t="shared" si="103"/>
        <v>0.30447720551771523</v>
      </c>
    </row>
    <row r="465" spans="6:18">
      <c r="F465">
        <f t="shared" si="95"/>
        <v>46.300000000000388</v>
      </c>
      <c r="G465">
        <f t="shared" si="96"/>
        <v>319.43983655498738</v>
      </c>
      <c r="H465">
        <f t="shared" si="91"/>
        <v>4.2118440875045087</v>
      </c>
      <c r="I465" s="4">
        <f t="shared" si="97"/>
        <v>1.5999999999999999E-6</v>
      </c>
      <c r="J465" s="5">
        <f t="shared" si="92"/>
        <v>1.3969999999999975E-7</v>
      </c>
      <c r="K465" s="5">
        <f t="shared" si="93"/>
        <v>3.6347091833954445E-4</v>
      </c>
      <c r="L465" s="5">
        <f t="shared" si="100"/>
        <v>2.0113961480435344E-10</v>
      </c>
      <c r="M465" s="6">
        <f t="shared" si="98"/>
        <v>2.2659013845526514E-6</v>
      </c>
      <c r="N465">
        <f t="shared" si="99"/>
        <v>5.8E-4</v>
      </c>
      <c r="O465">
        <f t="shared" si="94"/>
        <v>0.42118440875045088</v>
      </c>
      <c r="P465">
        <f t="shared" si="101"/>
        <v>3.0586226703554509</v>
      </c>
      <c r="Q465">
        <f t="shared" si="102"/>
        <v>0.30422710421952387</v>
      </c>
      <c r="R465">
        <f t="shared" si="103"/>
        <v>0.30422710421952393</v>
      </c>
    </row>
    <row r="466" spans="6:18">
      <c r="F466">
        <f t="shared" si="95"/>
        <v>46.400000000000389</v>
      </c>
      <c r="G466">
        <f t="shared" si="96"/>
        <v>319.43983655498738</v>
      </c>
      <c r="H466">
        <f t="shared" si="91"/>
        <v>4.2118440875045087</v>
      </c>
      <c r="I466" s="4">
        <f t="shared" si="97"/>
        <v>1.5999999999999999E-6</v>
      </c>
      <c r="J466" s="5">
        <f t="shared" si="92"/>
        <v>1.3969999999999975E-7</v>
      </c>
      <c r="K466" s="5">
        <f t="shared" si="93"/>
        <v>3.6363091833954448E-4</v>
      </c>
      <c r="L466" s="5">
        <f t="shared" si="100"/>
        <v>2.0140535689400015E-10</v>
      </c>
      <c r="M466" s="6">
        <f t="shared" si="98"/>
        <v>2.2678967244781619E-6</v>
      </c>
      <c r="N466">
        <f t="shared" si="99"/>
        <v>5.8E-4</v>
      </c>
      <c r="O466">
        <f t="shared" si="94"/>
        <v>0.42118440875045088</v>
      </c>
      <c r="P466">
        <f t="shared" si="101"/>
        <v>3.0595690499365324</v>
      </c>
      <c r="Q466">
        <f t="shared" si="102"/>
        <v>0.30397744329997844</v>
      </c>
      <c r="R466">
        <f t="shared" si="103"/>
        <v>0.30397744329997856</v>
      </c>
    </row>
    <row r="467" spans="6:18">
      <c r="F467">
        <f t="shared" si="95"/>
        <v>46.500000000000391</v>
      </c>
      <c r="G467">
        <f t="shared" si="96"/>
        <v>319.43983655498738</v>
      </c>
      <c r="H467">
        <f t="shared" ref="H467:H530" si="104">(G467-Tf)/ml</f>
        <v>4.2118440875045087</v>
      </c>
      <c r="I467" s="4">
        <f t="shared" si="97"/>
        <v>1.5999999999999999E-6</v>
      </c>
      <c r="J467" s="5">
        <f t="shared" ref="J467:J530" si="105">Glob(H467,N467,Dl,Co,kpart)</f>
        <v>1.3969999999999975E-7</v>
      </c>
      <c r="K467" s="5">
        <f t="shared" ref="K467:K530" si="106">I466*dt+K466</f>
        <v>3.637909183395445E-4</v>
      </c>
      <c r="L467" s="5">
        <f t="shared" si="100"/>
        <v>2.0167133294311624E-10</v>
      </c>
      <c r="M467" s="6">
        <f t="shared" si="98"/>
        <v>2.2698929425595831E-6</v>
      </c>
      <c r="N467">
        <f t="shared" si="99"/>
        <v>5.8E-4</v>
      </c>
      <c r="O467">
        <f t="shared" ref="O467:O530" si="107">O466+(kpart*H466-O466)/L466/R466*(L466*(R467-R466)+R466*MAX(I466,J466)*M466*dt)</f>
        <v>0.42118440875045088</v>
      </c>
      <c r="P467">
        <f t="shared" si="101"/>
        <v>3.0605137638646083</v>
      </c>
      <c r="Q467">
        <f t="shared" si="102"/>
        <v>0.3037282217902314</v>
      </c>
      <c r="R467">
        <f t="shared" si="103"/>
        <v>0.30372822179023157</v>
      </c>
    </row>
    <row r="468" spans="6:18">
      <c r="F468">
        <f t="shared" si="95"/>
        <v>46.600000000000392</v>
      </c>
      <c r="G468">
        <f t="shared" si="96"/>
        <v>319.43983655498738</v>
      </c>
      <c r="H468">
        <f t="shared" si="104"/>
        <v>4.2118440875045087</v>
      </c>
      <c r="I468" s="4">
        <f t="shared" si="97"/>
        <v>1.5999999999999999E-6</v>
      </c>
      <c r="J468" s="5">
        <f t="shared" si="105"/>
        <v>1.3969999999999975E-7</v>
      </c>
      <c r="K468" s="5">
        <f t="shared" si="106"/>
        <v>3.6395091833954453E-4</v>
      </c>
      <c r="L468" s="5">
        <f t="shared" si="100"/>
        <v>2.0193754305464545E-10</v>
      </c>
      <c r="M468" s="6">
        <f t="shared" si="98"/>
        <v>2.2718900387969168E-6</v>
      </c>
      <c r="N468">
        <f t="shared" si="99"/>
        <v>5.8E-4</v>
      </c>
      <c r="O468">
        <f t="shared" si="107"/>
        <v>0.42118440875045088</v>
      </c>
      <c r="P468">
        <f t="shared" si="101"/>
        <v>3.0614568158025595</v>
      </c>
      <c r="Q468">
        <f t="shared" si="102"/>
        <v>0.30347943872399191</v>
      </c>
      <c r="R468">
        <f t="shared" si="103"/>
        <v>0.30347943872399208</v>
      </c>
    </row>
    <row r="469" spans="6:18">
      <c r="F469">
        <f t="shared" si="95"/>
        <v>46.700000000000394</v>
      </c>
      <c r="G469">
        <f t="shared" si="96"/>
        <v>319.43983655498738</v>
      </c>
      <c r="H469">
        <f t="shared" si="104"/>
        <v>4.2118440875045087</v>
      </c>
      <c r="I469" s="4">
        <f t="shared" si="97"/>
        <v>1.5999999999999999E-6</v>
      </c>
      <c r="J469" s="5">
        <f t="shared" si="105"/>
        <v>1.3969999999999975E-7</v>
      </c>
      <c r="K469" s="5">
        <f t="shared" si="106"/>
        <v>3.6411091833954455E-4</v>
      </c>
      <c r="L469" s="5">
        <f t="shared" si="100"/>
        <v>2.0220398733153145E-10</v>
      </c>
      <c r="M469" s="6">
        <f t="shared" si="98"/>
        <v>2.2738880131901614E-6</v>
      </c>
      <c r="N469">
        <f t="shared" si="99"/>
        <v>5.8E-4</v>
      </c>
      <c r="O469">
        <f t="shared" si="107"/>
        <v>0.42118440875045088</v>
      </c>
      <c r="P469">
        <f t="shared" si="101"/>
        <v>3.0623982094036029</v>
      </c>
      <c r="Q469">
        <f t="shared" si="102"/>
        <v>0.30323109313751784</v>
      </c>
      <c r="R469">
        <f t="shared" si="103"/>
        <v>0.30323109313751806</v>
      </c>
    </row>
    <row r="470" spans="6:18">
      <c r="F470">
        <f t="shared" si="95"/>
        <v>46.800000000000395</v>
      </c>
      <c r="G470">
        <f t="shared" si="96"/>
        <v>319.43983655498738</v>
      </c>
      <c r="H470">
        <f t="shared" si="104"/>
        <v>4.2118440875045087</v>
      </c>
      <c r="I470" s="4">
        <f t="shared" si="97"/>
        <v>1.5999999999999999E-6</v>
      </c>
      <c r="J470" s="5">
        <f t="shared" si="105"/>
        <v>1.3969999999999975E-7</v>
      </c>
      <c r="K470" s="5">
        <f t="shared" si="106"/>
        <v>3.6427091833954458E-4</v>
      </c>
      <c r="L470" s="5">
        <f t="shared" si="100"/>
        <v>2.0247066587671804E-10</v>
      </c>
      <c r="M470" s="6">
        <f t="shared" si="98"/>
        <v>2.2758868657393181E-6</v>
      </c>
      <c r="N470">
        <f t="shared" si="99"/>
        <v>5.8E-4</v>
      </c>
      <c r="O470">
        <f t="shared" si="107"/>
        <v>0.42118440875045088</v>
      </c>
      <c r="P470">
        <f t="shared" si="101"/>
        <v>3.0633379483113252</v>
      </c>
      <c r="Q470">
        <f t="shared" si="102"/>
        <v>0.30298318406960817</v>
      </c>
      <c r="R470">
        <f t="shared" si="103"/>
        <v>0.30298318406960839</v>
      </c>
    </row>
    <row r="471" spans="6:18">
      <c r="F471">
        <f t="shared" si="95"/>
        <v>46.900000000000396</v>
      </c>
      <c r="G471">
        <f t="shared" si="96"/>
        <v>319.43983655498738</v>
      </c>
      <c r="H471">
        <f t="shared" si="104"/>
        <v>4.2118440875045087</v>
      </c>
      <c r="I471" s="4">
        <f t="shared" si="97"/>
        <v>1.5999999999999999E-6</v>
      </c>
      <c r="J471" s="5">
        <f t="shared" si="105"/>
        <v>1.3969999999999975E-7</v>
      </c>
      <c r="K471" s="5">
        <f t="shared" si="106"/>
        <v>3.6443091833954461E-4</v>
      </c>
      <c r="L471" s="5">
        <f t="shared" si="100"/>
        <v>2.027375787931488E-10</v>
      </c>
      <c r="M471" s="6">
        <f t="shared" si="98"/>
        <v>2.277886596444386E-6</v>
      </c>
      <c r="N471">
        <f t="shared" si="99"/>
        <v>5.8E-4</v>
      </c>
      <c r="O471">
        <f t="shared" si="107"/>
        <v>0.42118440875045088</v>
      </c>
      <c r="P471">
        <f t="shared" si="101"/>
        <v>3.0642760361597112</v>
      </c>
      <c r="Q471">
        <f t="shared" si="102"/>
        <v>0.30273571056159493</v>
      </c>
      <c r="R471">
        <f t="shared" si="103"/>
        <v>0.30273571056159515</v>
      </c>
    </row>
    <row r="472" spans="6:18">
      <c r="F472">
        <f t="shared" si="95"/>
        <v>47.000000000000398</v>
      </c>
      <c r="G472">
        <f t="shared" si="96"/>
        <v>319.43983655498738</v>
      </c>
      <c r="H472">
        <f t="shared" si="104"/>
        <v>4.2118440875045087</v>
      </c>
      <c r="I472" s="4">
        <f t="shared" si="97"/>
        <v>1.5999999999999999E-6</v>
      </c>
      <c r="J472" s="5">
        <f t="shared" si="105"/>
        <v>1.3969999999999975E-7</v>
      </c>
      <c r="K472" s="5">
        <f t="shared" si="106"/>
        <v>3.6459091833954463E-4</v>
      </c>
      <c r="L472" s="5">
        <f t="shared" si="100"/>
        <v>2.0300472618376748E-10</v>
      </c>
      <c r="M472" s="6">
        <f t="shared" si="98"/>
        <v>2.2798872053053652E-6</v>
      </c>
      <c r="N472">
        <f t="shared" si="99"/>
        <v>5.8E-4</v>
      </c>
      <c r="O472">
        <f t="shared" si="107"/>
        <v>0.42118440875045088</v>
      </c>
      <c r="P472">
        <f t="shared" si="101"/>
        <v>3.065212476573171</v>
      </c>
      <c r="Q472">
        <f t="shared" si="102"/>
        <v>0.30248867165733551</v>
      </c>
      <c r="R472">
        <f t="shared" si="103"/>
        <v>0.30248867165733573</v>
      </c>
    </row>
    <row r="473" spans="6:18">
      <c r="F473">
        <f t="shared" si="95"/>
        <v>47.100000000000399</v>
      </c>
      <c r="G473">
        <f t="shared" si="96"/>
        <v>319.43983655498738</v>
      </c>
      <c r="H473">
        <f t="shared" si="104"/>
        <v>4.2118440875045087</v>
      </c>
      <c r="I473" s="4">
        <f t="shared" si="97"/>
        <v>1.5999999999999999E-6</v>
      </c>
      <c r="J473" s="5">
        <f t="shared" si="105"/>
        <v>1.3969999999999975E-7</v>
      </c>
      <c r="K473" s="5">
        <f t="shared" si="106"/>
        <v>3.6475091833954466E-4</v>
      </c>
      <c r="L473" s="5">
        <f t="shared" si="100"/>
        <v>2.0327210815151787E-10</v>
      </c>
      <c r="M473" s="6">
        <f t="shared" si="98"/>
        <v>2.2818886923222564E-6</v>
      </c>
      <c r="N473">
        <f t="shared" si="99"/>
        <v>5.8E-4</v>
      </c>
      <c r="O473">
        <f t="shared" si="107"/>
        <v>0.42118440875045088</v>
      </c>
      <c r="P473">
        <f t="shared" si="101"/>
        <v>3.066147273166572</v>
      </c>
      <c r="Q473">
        <f t="shared" si="102"/>
        <v>0.30224206640320495</v>
      </c>
      <c r="R473">
        <f t="shared" si="103"/>
        <v>0.30224206640320522</v>
      </c>
    </row>
    <row r="474" spans="6:18">
      <c r="F474">
        <f t="shared" si="95"/>
        <v>47.200000000000401</v>
      </c>
      <c r="G474">
        <f t="shared" si="96"/>
        <v>319.43983655498738</v>
      </c>
      <c r="H474">
        <f t="shared" si="104"/>
        <v>4.2118440875045087</v>
      </c>
      <c r="I474" s="4">
        <f t="shared" si="97"/>
        <v>1.5999999999999999E-6</v>
      </c>
      <c r="J474" s="5">
        <f t="shared" si="105"/>
        <v>1.3969999999999975E-7</v>
      </c>
      <c r="K474" s="5">
        <f t="shared" si="106"/>
        <v>3.6491091833954468E-4</v>
      </c>
      <c r="L474" s="5">
        <f t="shared" si="100"/>
        <v>2.035397247993436E-10</v>
      </c>
      <c r="M474" s="6">
        <f t="shared" si="98"/>
        <v>2.2838910574950589E-6</v>
      </c>
      <c r="N474">
        <f t="shared" si="99"/>
        <v>5.8E-4</v>
      </c>
      <c r="O474">
        <f t="shared" si="107"/>
        <v>0.42118440875045088</v>
      </c>
      <c r="P474">
        <f t="shared" si="101"/>
        <v>3.0670804295452694</v>
      </c>
      <c r="Q474">
        <f t="shared" si="102"/>
        <v>0.30199589384808823</v>
      </c>
      <c r="R474">
        <f t="shared" si="103"/>
        <v>0.3019958938480885</v>
      </c>
    </row>
    <row r="475" spans="6:18">
      <c r="F475">
        <f t="shared" si="95"/>
        <v>47.300000000000402</v>
      </c>
      <c r="G475">
        <f t="shared" si="96"/>
        <v>319.43983655498738</v>
      </c>
      <c r="H475">
        <f t="shared" si="104"/>
        <v>4.2118440875045087</v>
      </c>
      <c r="I475" s="4">
        <f t="shared" si="97"/>
        <v>1.5999999999999999E-6</v>
      </c>
      <c r="J475" s="5">
        <f t="shared" si="105"/>
        <v>1.3969999999999975E-7</v>
      </c>
      <c r="K475" s="5">
        <f t="shared" si="106"/>
        <v>3.6507091833954471E-4</v>
      </c>
      <c r="L475" s="5">
        <f t="shared" si="100"/>
        <v>2.0380757623018835E-10</v>
      </c>
      <c r="M475" s="6">
        <f t="shared" si="98"/>
        <v>2.2858943008237727E-6</v>
      </c>
      <c r="N475">
        <f t="shared" si="99"/>
        <v>5.8E-4</v>
      </c>
      <c r="O475">
        <f t="shared" si="107"/>
        <v>0.42118440875045088</v>
      </c>
      <c r="P475">
        <f t="shared" si="101"/>
        <v>3.0680119493051299</v>
      </c>
      <c r="Q475">
        <f t="shared" si="102"/>
        <v>0.30175015304337238</v>
      </c>
      <c r="R475">
        <f t="shared" si="103"/>
        <v>0.3017501530433726</v>
      </c>
    </row>
    <row r="476" spans="6:18">
      <c r="F476">
        <f t="shared" ref="F476:F539" si="108">F475+dt</f>
        <v>47.400000000000404</v>
      </c>
      <c r="G476">
        <f t="shared" si="96"/>
        <v>319.43983655498738</v>
      </c>
      <c r="H476">
        <f t="shared" si="104"/>
        <v>4.2118440875045087</v>
      </c>
      <c r="I476" s="4">
        <f t="shared" si="97"/>
        <v>1.5999999999999999E-6</v>
      </c>
      <c r="J476" s="5">
        <f t="shared" si="105"/>
        <v>1.3969999999999975E-7</v>
      </c>
      <c r="K476" s="5">
        <f t="shared" si="106"/>
        <v>3.6523091833954473E-4</v>
      </c>
      <c r="L476" s="5">
        <f t="shared" si="100"/>
        <v>2.0407566254699593E-10</v>
      </c>
      <c r="M476" s="6">
        <f t="shared" si="98"/>
        <v>2.2878984223083985E-6</v>
      </c>
      <c r="N476">
        <f t="shared" si="99"/>
        <v>5.8E-4</v>
      </c>
      <c r="O476">
        <f t="shared" si="107"/>
        <v>0.42118440875045088</v>
      </c>
      <c r="P476">
        <f t="shared" si="101"/>
        <v>3.0689418360325682</v>
      </c>
      <c r="Q476">
        <f t="shared" si="102"/>
        <v>0.30150484304293895</v>
      </c>
      <c r="R476">
        <f t="shared" si="103"/>
        <v>0.30150484304293917</v>
      </c>
    </row>
    <row r="477" spans="6:18">
      <c r="F477">
        <f t="shared" si="108"/>
        <v>47.500000000000405</v>
      </c>
      <c r="G477">
        <f t="shared" si="96"/>
        <v>319.43983655498738</v>
      </c>
      <c r="H477">
        <f t="shared" si="104"/>
        <v>4.2118440875045087</v>
      </c>
      <c r="I477" s="4">
        <f t="shared" si="97"/>
        <v>1.5999999999999999E-6</v>
      </c>
      <c r="J477" s="5">
        <f t="shared" si="105"/>
        <v>1.3969999999999975E-7</v>
      </c>
      <c r="K477" s="5">
        <f t="shared" si="106"/>
        <v>3.6539091833954476E-4</v>
      </c>
      <c r="L477" s="5">
        <f t="shared" si="100"/>
        <v>2.0434398385270993E-10</v>
      </c>
      <c r="M477" s="6">
        <f t="shared" si="98"/>
        <v>2.2899034219489356E-6</v>
      </c>
      <c r="N477">
        <f t="shared" si="99"/>
        <v>5.8E-4</v>
      </c>
      <c r="O477">
        <f t="shared" si="107"/>
        <v>0.42118440875045088</v>
      </c>
      <c r="P477">
        <f t="shared" si="101"/>
        <v>3.0698700933045693</v>
      </c>
      <c r="Q477">
        <f t="shared" si="102"/>
        <v>0.30125996290315638</v>
      </c>
      <c r="R477">
        <f t="shared" si="103"/>
        <v>0.30125996290315665</v>
      </c>
    </row>
    <row r="478" spans="6:18">
      <c r="F478">
        <f t="shared" si="108"/>
        <v>47.600000000000406</v>
      </c>
      <c r="G478">
        <f t="shared" si="96"/>
        <v>319.43983655498738</v>
      </c>
      <c r="H478">
        <f t="shared" si="104"/>
        <v>4.2118440875045087</v>
      </c>
      <c r="I478" s="4">
        <f t="shared" si="97"/>
        <v>1.5999999999999999E-6</v>
      </c>
      <c r="J478" s="5">
        <f t="shared" si="105"/>
        <v>1.3969999999999975E-7</v>
      </c>
      <c r="K478" s="5">
        <f t="shared" si="106"/>
        <v>3.6555091833954478E-4</v>
      </c>
      <c r="L478" s="5">
        <f t="shared" si="100"/>
        <v>2.0461254025027417E-10</v>
      </c>
      <c r="M478" s="6">
        <f t="shared" si="98"/>
        <v>2.2919092997453839E-6</v>
      </c>
      <c r="N478">
        <f t="shared" si="99"/>
        <v>5.8E-4</v>
      </c>
      <c r="O478">
        <f t="shared" si="107"/>
        <v>0.42118440875045088</v>
      </c>
      <c r="P478">
        <f t="shared" si="101"/>
        <v>3.0707967246887229</v>
      </c>
      <c r="Q478">
        <f t="shared" si="102"/>
        <v>0.30101551168287238</v>
      </c>
      <c r="R478">
        <f t="shared" si="103"/>
        <v>0.30101551168287261</v>
      </c>
    </row>
    <row r="479" spans="6:18">
      <c r="F479">
        <f t="shared" si="108"/>
        <v>47.700000000000408</v>
      </c>
      <c r="G479">
        <f t="shared" si="96"/>
        <v>319.43983655498738</v>
      </c>
      <c r="H479">
        <f t="shared" si="104"/>
        <v>4.2118440875045087</v>
      </c>
      <c r="I479" s="4">
        <f t="shared" si="97"/>
        <v>1.5999999999999999E-6</v>
      </c>
      <c r="J479" s="5">
        <f t="shared" si="105"/>
        <v>1.3969999999999975E-7</v>
      </c>
      <c r="K479" s="5">
        <f t="shared" si="106"/>
        <v>3.6571091833954481E-4</v>
      </c>
      <c r="L479" s="5">
        <f t="shared" si="100"/>
        <v>2.0488133184263226E-10</v>
      </c>
      <c r="M479" s="6">
        <f t="shared" si="98"/>
        <v>2.2939160556977439E-6</v>
      </c>
      <c r="N479">
        <f t="shared" si="99"/>
        <v>5.8E-4</v>
      </c>
      <c r="O479">
        <f t="shared" si="107"/>
        <v>0.42118440875045088</v>
      </c>
      <c r="P479">
        <f t="shared" si="101"/>
        <v>3.0717217337432459</v>
      </c>
      <c r="Q479">
        <f t="shared" si="102"/>
        <v>0.30077148844340618</v>
      </c>
      <c r="R479">
        <f t="shared" si="103"/>
        <v>0.3007714884434064</v>
      </c>
    </row>
    <row r="480" spans="6:18">
      <c r="F480">
        <f t="shared" si="108"/>
        <v>47.800000000000409</v>
      </c>
      <c r="G480">
        <f t="shared" si="96"/>
        <v>319.43983655498738</v>
      </c>
      <c r="H480">
        <f t="shared" si="104"/>
        <v>4.2118440875045087</v>
      </c>
      <c r="I480" s="4">
        <f t="shared" si="97"/>
        <v>1.5999999999999999E-6</v>
      </c>
      <c r="J480" s="5">
        <f t="shared" si="105"/>
        <v>1.3969999999999975E-7</v>
      </c>
      <c r="K480" s="5">
        <f t="shared" si="106"/>
        <v>3.6587091833954484E-4</v>
      </c>
      <c r="L480" s="5">
        <f t="shared" si="100"/>
        <v>2.0515035873272801E-10</v>
      </c>
      <c r="M480" s="6">
        <f t="shared" si="98"/>
        <v>2.295923689806016E-6</v>
      </c>
      <c r="N480">
        <f t="shared" si="99"/>
        <v>5.8E-4</v>
      </c>
      <c r="O480">
        <f t="shared" si="107"/>
        <v>0.42118440875045088</v>
      </c>
      <c r="P480">
        <f t="shared" si="101"/>
        <v>3.0726451240170189</v>
      </c>
      <c r="Q480">
        <f t="shared" si="102"/>
        <v>0.3005278922485411</v>
      </c>
      <c r="R480">
        <f t="shared" si="103"/>
        <v>0.30052789224854132</v>
      </c>
    </row>
    <row r="481" spans="6:18">
      <c r="F481">
        <f t="shared" si="108"/>
        <v>47.900000000000411</v>
      </c>
      <c r="G481">
        <f t="shared" si="96"/>
        <v>319.43983655498738</v>
      </c>
      <c r="H481">
        <f t="shared" si="104"/>
        <v>4.2118440875045087</v>
      </c>
      <c r="I481" s="4">
        <f t="shared" si="97"/>
        <v>1.5999999999999999E-6</v>
      </c>
      <c r="J481" s="5">
        <f t="shared" si="105"/>
        <v>1.3969999999999975E-7</v>
      </c>
      <c r="K481" s="5">
        <f t="shared" si="106"/>
        <v>3.6603091833954486E-4</v>
      </c>
      <c r="L481" s="5">
        <f t="shared" si="100"/>
        <v>2.0541962102350502E-10</v>
      </c>
      <c r="M481" s="6">
        <f t="shared" si="98"/>
        <v>2.2979322020701989E-6</v>
      </c>
      <c r="N481">
        <f t="shared" si="99"/>
        <v>5.8E-4</v>
      </c>
      <c r="O481">
        <f t="shared" si="107"/>
        <v>0.42118440875045088</v>
      </c>
      <c r="P481">
        <f t="shared" si="101"/>
        <v>3.0735668990496077</v>
      </c>
      <c r="Q481">
        <f t="shared" si="102"/>
        <v>0.30028472216451702</v>
      </c>
      <c r="R481">
        <f t="shared" si="103"/>
        <v>0.30028472216451724</v>
      </c>
    </row>
    <row r="482" spans="6:18">
      <c r="F482">
        <f t="shared" si="108"/>
        <v>48.000000000000412</v>
      </c>
      <c r="G482">
        <f t="shared" si="96"/>
        <v>319.43983655498738</v>
      </c>
      <c r="H482">
        <f t="shared" si="104"/>
        <v>4.2118440875045087</v>
      </c>
      <c r="I482" s="4">
        <f t="shared" si="97"/>
        <v>1.5999999999999999E-6</v>
      </c>
      <c r="J482" s="5">
        <f t="shared" si="105"/>
        <v>1.3969999999999975E-7</v>
      </c>
      <c r="K482" s="5">
        <f t="shared" si="106"/>
        <v>3.6619091833954489E-4</v>
      </c>
      <c r="L482" s="5">
        <f t="shared" si="100"/>
        <v>2.0568911881790708E-10</v>
      </c>
      <c r="M482" s="6">
        <f t="shared" si="98"/>
        <v>2.2999415924902939E-6</v>
      </c>
      <c r="N482">
        <f t="shared" si="99"/>
        <v>5.8E-4</v>
      </c>
      <c r="O482">
        <f t="shared" si="107"/>
        <v>0.42118440875045088</v>
      </c>
      <c r="P482">
        <f t="shared" si="101"/>
        <v>3.074487062371297</v>
      </c>
      <c r="Q482">
        <f t="shared" si="102"/>
        <v>0.30004197726002285</v>
      </c>
      <c r="R482">
        <f t="shared" si="103"/>
        <v>0.30004197726002307</v>
      </c>
    </row>
    <row r="483" spans="6:18">
      <c r="F483">
        <f t="shared" si="108"/>
        <v>48.100000000000414</v>
      </c>
      <c r="G483">
        <f t="shared" si="96"/>
        <v>319.43983655498738</v>
      </c>
      <c r="H483">
        <f t="shared" si="104"/>
        <v>4.2118440875045087</v>
      </c>
      <c r="I483" s="4">
        <f t="shared" si="97"/>
        <v>1.5999999999999999E-6</v>
      </c>
      <c r="J483" s="5">
        <f t="shared" si="105"/>
        <v>1.3969999999999975E-7</v>
      </c>
      <c r="K483" s="5">
        <f t="shared" si="106"/>
        <v>3.6635091833954491E-4</v>
      </c>
      <c r="L483" s="5">
        <f t="shared" si="100"/>
        <v>2.0595885221887785E-10</v>
      </c>
      <c r="M483" s="6">
        <f t="shared" si="98"/>
        <v>2.3019518610662997E-6</v>
      </c>
      <c r="N483">
        <f t="shared" si="99"/>
        <v>5.8E-4</v>
      </c>
      <c r="O483">
        <f t="shared" si="107"/>
        <v>0.42118440875045088</v>
      </c>
      <c r="P483">
        <f t="shared" si="101"/>
        <v>3.0754056175031153</v>
      </c>
      <c r="Q483">
        <f t="shared" si="102"/>
        <v>0.2997996566061889</v>
      </c>
      <c r="R483">
        <f t="shared" si="103"/>
        <v>0.29979965660618912</v>
      </c>
    </row>
    <row r="484" spans="6:18">
      <c r="F484">
        <f t="shared" si="108"/>
        <v>48.200000000000415</v>
      </c>
      <c r="G484">
        <f t="shared" si="96"/>
        <v>319.43983655498738</v>
      </c>
      <c r="H484">
        <f t="shared" si="104"/>
        <v>4.2118440875045087</v>
      </c>
      <c r="I484" s="4">
        <f t="shared" si="97"/>
        <v>1.5999999999999999E-6</v>
      </c>
      <c r="J484" s="5">
        <f t="shared" si="105"/>
        <v>1.3969999999999975E-7</v>
      </c>
      <c r="K484" s="5">
        <f t="shared" si="106"/>
        <v>3.6651091833954494E-4</v>
      </c>
      <c r="L484" s="5">
        <f t="shared" si="100"/>
        <v>2.0622882132936107E-10</v>
      </c>
      <c r="M484" s="6">
        <f t="shared" si="98"/>
        <v>2.3039630077982176E-6</v>
      </c>
      <c r="N484">
        <f t="shared" si="99"/>
        <v>5.8E-4</v>
      </c>
      <c r="O484">
        <f t="shared" si="107"/>
        <v>0.42118440875045088</v>
      </c>
      <c r="P484">
        <f t="shared" si="101"/>
        <v>3.0763225679568631</v>
      </c>
      <c r="Q484">
        <f t="shared" si="102"/>
        <v>0.29955775927657963</v>
      </c>
      <c r="R484">
        <f t="shared" si="103"/>
        <v>0.29955775927657979</v>
      </c>
    </row>
    <row r="485" spans="6:18">
      <c r="F485">
        <f t="shared" si="108"/>
        <v>48.300000000000416</v>
      </c>
      <c r="G485">
        <f t="shared" si="96"/>
        <v>319.43983655498738</v>
      </c>
      <c r="H485">
        <f t="shared" si="104"/>
        <v>4.2118440875045087</v>
      </c>
      <c r="I485" s="4">
        <f t="shared" si="97"/>
        <v>1.5999999999999999E-6</v>
      </c>
      <c r="J485" s="5">
        <f t="shared" si="105"/>
        <v>1.3969999999999975E-7</v>
      </c>
      <c r="K485" s="5">
        <f t="shared" si="106"/>
        <v>3.6667091833954496E-4</v>
      </c>
      <c r="L485" s="5">
        <f t="shared" si="100"/>
        <v>2.0649902625230038E-10</v>
      </c>
      <c r="M485" s="6">
        <f t="shared" si="98"/>
        <v>2.3059750326860468E-6</v>
      </c>
      <c r="N485">
        <f t="shared" si="99"/>
        <v>5.8E-4</v>
      </c>
      <c r="O485">
        <f t="shared" si="107"/>
        <v>0.42118440875045088</v>
      </c>
      <c r="P485">
        <f t="shared" si="101"/>
        <v>3.0772379172351458</v>
      </c>
      <c r="Q485">
        <f t="shared" si="102"/>
        <v>0.29931628434718599</v>
      </c>
      <c r="R485">
        <f t="shared" si="103"/>
        <v>0.29931628434718616</v>
      </c>
    </row>
    <row r="486" spans="6:18">
      <c r="F486">
        <f t="shared" si="108"/>
        <v>48.400000000000418</v>
      </c>
      <c r="G486">
        <f t="shared" si="96"/>
        <v>319.43983655498738</v>
      </c>
      <c r="H486">
        <f t="shared" si="104"/>
        <v>4.2118440875045087</v>
      </c>
      <c r="I486" s="4">
        <f t="shared" si="97"/>
        <v>1.5999999999999999E-6</v>
      </c>
      <c r="J486" s="5">
        <f t="shared" si="105"/>
        <v>1.3969999999999975E-7</v>
      </c>
      <c r="K486" s="5">
        <f t="shared" si="106"/>
        <v>3.6683091833954499E-4</v>
      </c>
      <c r="L486" s="5">
        <f t="shared" si="100"/>
        <v>2.0676946709063964E-10</v>
      </c>
      <c r="M486" s="6">
        <f t="shared" si="98"/>
        <v>2.3079879357297881E-6</v>
      </c>
      <c r="N486">
        <f t="shared" si="99"/>
        <v>5.8E-4</v>
      </c>
      <c r="O486">
        <f t="shared" si="107"/>
        <v>0.42118440875045088</v>
      </c>
      <c r="P486">
        <f t="shared" si="101"/>
        <v>3.0781516688313957</v>
      </c>
      <c r="Q486">
        <f t="shared" si="102"/>
        <v>0.29907523089641819</v>
      </c>
      <c r="R486">
        <f t="shared" si="103"/>
        <v>0.29907523089641841</v>
      </c>
    </row>
    <row r="487" spans="6:18">
      <c r="F487">
        <f t="shared" si="108"/>
        <v>48.500000000000419</v>
      </c>
      <c r="G487">
        <f t="shared" si="96"/>
        <v>319.43983655498738</v>
      </c>
      <c r="H487">
        <f t="shared" si="104"/>
        <v>4.2118440875045087</v>
      </c>
      <c r="I487" s="4">
        <f t="shared" si="97"/>
        <v>1.5999999999999999E-6</v>
      </c>
      <c r="J487" s="5">
        <f t="shared" si="105"/>
        <v>1.3969999999999975E-7</v>
      </c>
      <c r="K487" s="5">
        <f t="shared" si="106"/>
        <v>3.6699091833954501E-4</v>
      </c>
      <c r="L487" s="5">
        <f t="shared" si="100"/>
        <v>2.0704014394732239E-10</v>
      </c>
      <c r="M487" s="6">
        <f t="shared" si="98"/>
        <v>2.3100017169294401E-6</v>
      </c>
      <c r="N487">
        <f t="shared" si="99"/>
        <v>5.8E-4</v>
      </c>
      <c r="O487">
        <f t="shared" si="107"/>
        <v>0.42118440875045088</v>
      </c>
      <c r="P487">
        <f t="shared" si="101"/>
        <v>3.0790638262299037</v>
      </c>
      <c r="Q487">
        <f t="shared" si="102"/>
        <v>0.29883459800509832</v>
      </c>
      <c r="R487">
        <f t="shared" si="103"/>
        <v>0.29883459800509854</v>
      </c>
    </row>
    <row r="488" spans="6:18">
      <c r="F488">
        <f t="shared" si="108"/>
        <v>48.600000000000421</v>
      </c>
      <c r="G488">
        <f t="shared" si="96"/>
        <v>319.43983655498738</v>
      </c>
      <c r="H488">
        <f t="shared" si="104"/>
        <v>4.2118440875045087</v>
      </c>
      <c r="I488" s="4">
        <f t="shared" si="97"/>
        <v>1.5999999999999999E-6</v>
      </c>
      <c r="J488" s="5">
        <f t="shared" si="105"/>
        <v>1.3969999999999975E-7</v>
      </c>
      <c r="K488" s="5">
        <f t="shared" si="106"/>
        <v>3.6715091833954504E-4</v>
      </c>
      <c r="L488" s="5">
        <f t="shared" si="100"/>
        <v>2.0731105692529242E-10</v>
      </c>
      <c r="M488" s="6">
        <f t="shared" si="98"/>
        <v>2.3120163762850039E-6</v>
      </c>
      <c r="N488">
        <f t="shared" si="99"/>
        <v>5.8E-4</v>
      </c>
      <c r="O488">
        <f t="shared" si="107"/>
        <v>0.42118440875045088</v>
      </c>
      <c r="P488">
        <f t="shared" si="101"/>
        <v>3.0799743929058465</v>
      </c>
      <c r="Q488">
        <f t="shared" si="102"/>
        <v>0.29859438475645284</v>
      </c>
      <c r="R488">
        <f t="shared" si="103"/>
        <v>0.29859438475645306</v>
      </c>
    </row>
    <row r="489" spans="6:18">
      <c r="F489">
        <f t="shared" si="108"/>
        <v>48.700000000000422</v>
      </c>
      <c r="G489">
        <f t="shared" si="96"/>
        <v>319.43983655498738</v>
      </c>
      <c r="H489">
        <f t="shared" si="104"/>
        <v>4.2118440875045087</v>
      </c>
      <c r="I489" s="4">
        <f t="shared" si="97"/>
        <v>1.5999999999999999E-6</v>
      </c>
      <c r="J489" s="5">
        <f t="shared" si="105"/>
        <v>1.3969999999999975E-7</v>
      </c>
      <c r="K489" s="5">
        <f t="shared" si="106"/>
        <v>3.6731091833954507E-4</v>
      </c>
      <c r="L489" s="5">
        <f t="shared" si="100"/>
        <v>2.0758220612749347E-10</v>
      </c>
      <c r="M489" s="6">
        <f t="shared" si="98"/>
        <v>2.3140319137964797E-6</v>
      </c>
      <c r="N489">
        <f t="shared" si="99"/>
        <v>5.8E-4</v>
      </c>
      <c r="O489">
        <f t="shared" si="107"/>
        <v>0.42118440875045088</v>
      </c>
      <c r="P489">
        <f t="shared" si="101"/>
        <v>3.0808833723253142</v>
      </c>
      <c r="Q489">
        <f t="shared" si="102"/>
        <v>0.29835459023610533</v>
      </c>
      <c r="R489">
        <f t="shared" si="103"/>
        <v>0.29835459023610555</v>
      </c>
    </row>
    <row r="490" spans="6:18">
      <c r="F490">
        <f t="shared" si="108"/>
        <v>48.800000000000423</v>
      </c>
      <c r="G490">
        <f t="shared" si="96"/>
        <v>319.43983655498738</v>
      </c>
      <c r="H490">
        <f t="shared" si="104"/>
        <v>4.2118440875045087</v>
      </c>
      <c r="I490" s="4">
        <f t="shared" si="97"/>
        <v>1.5999999999999999E-6</v>
      </c>
      <c r="J490" s="5">
        <f t="shared" si="105"/>
        <v>1.3969999999999975E-7</v>
      </c>
      <c r="K490" s="5">
        <f t="shared" si="106"/>
        <v>3.6747091833954509E-4</v>
      </c>
      <c r="L490" s="5">
        <f t="shared" si="100"/>
        <v>2.0785359165686914E-10</v>
      </c>
      <c r="M490" s="6">
        <f t="shared" si="98"/>
        <v>2.316048329463866E-6</v>
      </c>
      <c r="N490">
        <f t="shared" si="99"/>
        <v>5.8E-4</v>
      </c>
      <c r="O490">
        <f t="shared" si="107"/>
        <v>0.42118440875045088</v>
      </c>
      <c r="P490">
        <f t="shared" si="101"/>
        <v>3.0817907679453374</v>
      </c>
      <c r="Q490">
        <f t="shared" si="102"/>
        <v>0.29811521353206916</v>
      </c>
      <c r="R490">
        <f t="shared" si="103"/>
        <v>0.29811521353206938</v>
      </c>
    </row>
    <row r="491" spans="6:18">
      <c r="F491">
        <f t="shared" si="108"/>
        <v>48.900000000000425</v>
      </c>
      <c r="G491">
        <f t="shared" si="96"/>
        <v>319.43983655498738</v>
      </c>
      <c r="H491">
        <f t="shared" si="104"/>
        <v>4.2118440875045087</v>
      </c>
      <c r="I491" s="4">
        <f t="shared" si="97"/>
        <v>1.5999999999999999E-6</v>
      </c>
      <c r="J491" s="5">
        <f t="shared" si="105"/>
        <v>1.3969999999999975E-7</v>
      </c>
      <c r="K491" s="5">
        <f t="shared" si="106"/>
        <v>3.6763091833954512E-4</v>
      </c>
      <c r="L491" s="5">
        <f t="shared" si="100"/>
        <v>2.0812521361636327E-10</v>
      </c>
      <c r="M491" s="6">
        <f t="shared" si="98"/>
        <v>2.3180656232871656E-6</v>
      </c>
      <c r="N491">
        <f t="shared" si="99"/>
        <v>5.8E-4</v>
      </c>
      <c r="O491">
        <f t="shared" si="107"/>
        <v>0.42118440875045088</v>
      </c>
      <c r="P491">
        <f t="shared" si="101"/>
        <v>3.0826965832139148</v>
      </c>
      <c r="Q491">
        <f t="shared" si="102"/>
        <v>0.29787625373474025</v>
      </c>
      <c r="R491">
        <f t="shared" si="103"/>
        <v>0.29787625373474047</v>
      </c>
    </row>
    <row r="492" spans="6:18">
      <c r="F492">
        <f t="shared" si="108"/>
        <v>49.000000000000426</v>
      </c>
      <c r="G492">
        <f t="shared" si="96"/>
        <v>319.43983655498738</v>
      </c>
      <c r="H492">
        <f t="shared" si="104"/>
        <v>4.2118440875045087</v>
      </c>
      <c r="I492" s="4">
        <f t="shared" si="97"/>
        <v>1.5999999999999999E-6</v>
      </c>
      <c r="J492" s="5">
        <f t="shared" si="105"/>
        <v>1.3969999999999975E-7</v>
      </c>
      <c r="K492" s="5">
        <f t="shared" si="106"/>
        <v>3.6779091833954514E-4</v>
      </c>
      <c r="L492" s="5">
        <f t="shared" si="100"/>
        <v>2.0839707210891941E-10</v>
      </c>
      <c r="M492" s="6">
        <f t="shared" si="98"/>
        <v>2.3200837952663747E-6</v>
      </c>
      <c r="N492">
        <f t="shared" si="99"/>
        <v>5.8E-4</v>
      </c>
      <c r="O492">
        <f t="shared" si="107"/>
        <v>0.42118440875045088</v>
      </c>
      <c r="P492">
        <f t="shared" si="101"/>
        <v>3.0836008215700432</v>
      </c>
      <c r="Q492">
        <f t="shared" si="102"/>
        <v>0.29763770993688982</v>
      </c>
      <c r="R492">
        <f t="shared" si="103"/>
        <v>0.29763770993689004</v>
      </c>
    </row>
    <row r="493" spans="6:18">
      <c r="F493">
        <f t="shared" si="108"/>
        <v>49.100000000000428</v>
      </c>
      <c r="G493">
        <f t="shared" si="96"/>
        <v>319.43983655498738</v>
      </c>
      <c r="H493">
        <f t="shared" si="104"/>
        <v>4.2118440875045087</v>
      </c>
      <c r="I493" s="4">
        <f t="shared" si="97"/>
        <v>1.5999999999999999E-6</v>
      </c>
      <c r="J493" s="5">
        <f t="shared" si="105"/>
        <v>1.3969999999999975E-7</v>
      </c>
      <c r="K493" s="5">
        <f t="shared" si="106"/>
        <v>3.6795091833954517E-4</v>
      </c>
      <c r="L493" s="5">
        <f t="shared" si="100"/>
        <v>2.0866916723748144E-10</v>
      </c>
      <c r="M493" s="6">
        <f t="shared" si="98"/>
        <v>2.3221028454014964E-6</v>
      </c>
      <c r="N493">
        <f t="shared" si="99"/>
        <v>5.8E-4</v>
      </c>
      <c r="O493">
        <f t="shared" si="107"/>
        <v>0.42118440875045088</v>
      </c>
      <c r="P493">
        <f t="shared" si="101"/>
        <v>3.0845034864437428</v>
      </c>
      <c r="Q493">
        <f t="shared" si="102"/>
        <v>0.29739958123365706</v>
      </c>
      <c r="R493">
        <f t="shared" si="103"/>
        <v>0.29739958123365723</v>
      </c>
    </row>
    <row r="494" spans="6:18">
      <c r="F494">
        <f t="shared" si="108"/>
        <v>49.200000000000429</v>
      </c>
      <c r="G494">
        <f t="shared" si="96"/>
        <v>319.43983655498738</v>
      </c>
      <c r="H494">
        <f t="shared" si="104"/>
        <v>4.2118440875045087</v>
      </c>
      <c r="I494" s="4">
        <f t="shared" si="97"/>
        <v>1.5999999999999999E-6</v>
      </c>
      <c r="J494" s="5">
        <f t="shared" si="105"/>
        <v>1.3969999999999975E-7</v>
      </c>
      <c r="K494" s="5">
        <f t="shared" si="106"/>
        <v>3.6811091833954519E-4</v>
      </c>
      <c r="L494" s="5">
        <f t="shared" si="100"/>
        <v>2.0894149910499295E-10</v>
      </c>
      <c r="M494" s="6">
        <f t="shared" si="98"/>
        <v>2.3241227736925293E-6</v>
      </c>
      <c r="N494">
        <f t="shared" si="99"/>
        <v>5.8E-4</v>
      </c>
      <c r="O494">
        <f t="shared" si="107"/>
        <v>0.42118440875045088</v>
      </c>
      <c r="P494">
        <f t="shared" si="101"/>
        <v>3.0854045812560811</v>
      </c>
      <c r="Q494">
        <f t="shared" si="102"/>
        <v>0.29716186672254197</v>
      </c>
      <c r="R494">
        <f t="shared" si="103"/>
        <v>0.29716186672254213</v>
      </c>
    </row>
    <row r="495" spans="6:18">
      <c r="F495">
        <f t="shared" si="108"/>
        <v>49.300000000000431</v>
      </c>
      <c r="G495">
        <f t="shared" si="96"/>
        <v>319.43983655498738</v>
      </c>
      <c r="H495">
        <f t="shared" si="104"/>
        <v>4.2118440875045087</v>
      </c>
      <c r="I495" s="4">
        <f t="shared" si="97"/>
        <v>1.5999999999999999E-6</v>
      </c>
      <c r="J495" s="5">
        <f t="shared" si="105"/>
        <v>1.3969999999999975E-7</v>
      </c>
      <c r="K495" s="5">
        <f t="shared" si="106"/>
        <v>3.6827091833954522E-4</v>
      </c>
      <c r="L495" s="5">
        <f t="shared" si="100"/>
        <v>2.092140678143977E-10</v>
      </c>
      <c r="M495" s="6">
        <f t="shared" si="98"/>
        <v>2.3261435801394743E-6</v>
      </c>
      <c r="N495">
        <f t="shared" si="99"/>
        <v>5.8E-4</v>
      </c>
      <c r="O495">
        <f t="shared" si="107"/>
        <v>0.42118440875045088</v>
      </c>
      <c r="P495">
        <f t="shared" si="101"/>
        <v>3.086304109419209</v>
      </c>
      <c r="Q495">
        <f t="shared" si="102"/>
        <v>0.29692456550339819</v>
      </c>
      <c r="R495">
        <f t="shared" si="103"/>
        <v>0.29692456550339835</v>
      </c>
    </row>
    <row r="496" spans="6:18">
      <c r="F496">
        <f t="shared" si="108"/>
        <v>49.400000000000432</v>
      </c>
      <c r="G496">
        <f t="shared" si="96"/>
        <v>319.43983655498738</v>
      </c>
      <c r="H496">
        <f t="shared" si="104"/>
        <v>4.2118440875045087</v>
      </c>
      <c r="I496" s="4">
        <f t="shared" si="97"/>
        <v>1.5999999999999999E-6</v>
      </c>
      <c r="J496" s="5">
        <f t="shared" si="105"/>
        <v>1.3969999999999975E-7</v>
      </c>
      <c r="K496" s="5">
        <f t="shared" si="106"/>
        <v>3.6843091833954524E-4</v>
      </c>
      <c r="L496" s="5">
        <f t="shared" si="100"/>
        <v>2.0948687346863937E-10</v>
      </c>
      <c r="M496" s="6">
        <f t="shared" si="98"/>
        <v>2.3281652647423301E-6</v>
      </c>
      <c r="N496">
        <f t="shared" si="99"/>
        <v>5.8E-4</v>
      </c>
      <c r="O496">
        <f t="shared" si="107"/>
        <v>0.42118440875045088</v>
      </c>
      <c r="P496">
        <f t="shared" si="101"/>
        <v>3.0872020743363779</v>
      </c>
      <c r="Q496">
        <f t="shared" si="102"/>
        <v>0.29668767667842594</v>
      </c>
      <c r="R496">
        <f t="shared" si="103"/>
        <v>0.29668767667842605</v>
      </c>
    </row>
    <row r="497" spans="6:18">
      <c r="F497">
        <f t="shared" si="108"/>
        <v>49.500000000000433</v>
      </c>
      <c r="G497">
        <f t="shared" si="96"/>
        <v>319.43983655498738</v>
      </c>
      <c r="H497">
        <f t="shared" si="104"/>
        <v>4.2118440875045087</v>
      </c>
      <c r="I497" s="4">
        <f t="shared" si="97"/>
        <v>1.5999999999999999E-6</v>
      </c>
      <c r="J497" s="5">
        <f t="shared" si="105"/>
        <v>1.3969999999999975E-7</v>
      </c>
      <c r="K497" s="5">
        <f t="shared" si="106"/>
        <v>3.6859091833954527E-4</v>
      </c>
      <c r="L497" s="5">
        <f t="shared" si="100"/>
        <v>2.0975991617066172E-10</v>
      </c>
      <c r="M497" s="6">
        <f t="shared" si="98"/>
        <v>2.3301878275010981E-6</v>
      </c>
      <c r="N497">
        <f t="shared" si="99"/>
        <v>5.8E-4</v>
      </c>
      <c r="O497">
        <f t="shared" si="107"/>
        <v>0.42118440875045088</v>
      </c>
      <c r="P497">
        <f t="shared" si="101"/>
        <v>3.0880984794019763</v>
      </c>
      <c r="Q497">
        <f t="shared" si="102"/>
        <v>0.29645119935216463</v>
      </c>
      <c r="R497">
        <f t="shared" si="103"/>
        <v>0.29645119935216474</v>
      </c>
    </row>
    <row r="498" spans="6:18">
      <c r="F498">
        <f t="shared" si="108"/>
        <v>49.600000000000435</v>
      </c>
      <c r="G498">
        <f t="shared" si="96"/>
        <v>319.43983655498738</v>
      </c>
      <c r="H498">
        <f t="shared" si="104"/>
        <v>4.2118440875045087</v>
      </c>
      <c r="I498" s="4">
        <f t="shared" si="97"/>
        <v>1.5999999999999999E-6</v>
      </c>
      <c r="J498" s="5">
        <f t="shared" si="105"/>
        <v>1.3969999999999975E-7</v>
      </c>
      <c r="K498" s="5">
        <f t="shared" si="106"/>
        <v>3.687509183395453E-4</v>
      </c>
      <c r="L498" s="5">
        <f t="shared" si="100"/>
        <v>2.1003319602340834E-10</v>
      </c>
      <c r="M498" s="6">
        <f t="shared" si="98"/>
        <v>2.3322112684157768E-6</v>
      </c>
      <c r="N498">
        <f t="shared" si="99"/>
        <v>5.8E-4</v>
      </c>
      <c r="O498">
        <f t="shared" si="107"/>
        <v>0.42118440875045088</v>
      </c>
      <c r="P498">
        <f t="shared" si="101"/>
        <v>3.0889933280015485</v>
      </c>
      <c r="Q498">
        <f t="shared" si="102"/>
        <v>0.29621513263148602</v>
      </c>
      <c r="R498">
        <f t="shared" si="103"/>
        <v>0.29621513263148613</v>
      </c>
    </row>
    <row r="499" spans="6:18">
      <c r="F499">
        <f t="shared" si="108"/>
        <v>49.700000000000436</v>
      </c>
      <c r="G499">
        <f t="shared" si="96"/>
        <v>319.43983655498738</v>
      </c>
      <c r="H499">
        <f t="shared" si="104"/>
        <v>4.2118440875045087</v>
      </c>
      <c r="I499" s="4">
        <f t="shared" si="97"/>
        <v>1.5999999999999999E-6</v>
      </c>
      <c r="J499" s="5">
        <f t="shared" si="105"/>
        <v>1.3969999999999975E-7</v>
      </c>
      <c r="K499" s="5">
        <f t="shared" si="106"/>
        <v>3.6891091833954532E-4</v>
      </c>
      <c r="L499" s="5">
        <f t="shared" si="100"/>
        <v>2.1030671312982308E-10</v>
      </c>
      <c r="M499" s="6">
        <f t="shared" si="98"/>
        <v>2.3342355874863681E-6</v>
      </c>
      <c r="N499">
        <f t="shared" si="99"/>
        <v>5.8E-4</v>
      </c>
      <c r="O499">
        <f t="shared" si="107"/>
        <v>0.42118440875045088</v>
      </c>
      <c r="P499">
        <f t="shared" si="101"/>
        <v>3.0898866235118261</v>
      </c>
      <c r="Q499">
        <f t="shared" si="102"/>
        <v>0.29597947562558707</v>
      </c>
      <c r="R499">
        <f t="shared" si="103"/>
        <v>0.29597947562558713</v>
      </c>
    </row>
    <row r="500" spans="6:18">
      <c r="F500">
        <f t="shared" si="108"/>
        <v>49.800000000000438</v>
      </c>
      <c r="G500">
        <f t="shared" si="96"/>
        <v>319.43983655498738</v>
      </c>
      <c r="H500">
        <f t="shared" si="104"/>
        <v>4.2118440875045087</v>
      </c>
      <c r="I500" s="4">
        <f t="shared" si="97"/>
        <v>1.5999999999999999E-6</v>
      </c>
      <c r="J500" s="5">
        <f t="shared" si="105"/>
        <v>1.3969999999999975E-7</v>
      </c>
      <c r="K500" s="5">
        <f t="shared" si="106"/>
        <v>3.6907091833954535E-4</v>
      </c>
      <c r="L500" s="5">
        <f t="shared" si="100"/>
        <v>2.1058046759284955E-10</v>
      </c>
      <c r="M500" s="6">
        <f t="shared" si="98"/>
        <v>2.3362607847128697E-6</v>
      </c>
      <c r="N500">
        <f t="shared" si="99"/>
        <v>5.8E-4</v>
      </c>
      <c r="O500">
        <f t="shared" si="107"/>
        <v>0.42118440875045088</v>
      </c>
      <c r="P500">
        <f t="shared" si="101"/>
        <v>3.0907783693007529</v>
      </c>
      <c r="Q500">
        <f t="shared" si="102"/>
        <v>0.29574422744598267</v>
      </c>
      <c r="R500">
        <f t="shared" si="103"/>
        <v>0.29574422744598272</v>
      </c>
    </row>
    <row r="501" spans="6:18">
      <c r="F501">
        <f t="shared" si="108"/>
        <v>49.900000000000439</v>
      </c>
      <c r="G501">
        <f t="shared" si="96"/>
        <v>319.43983655498738</v>
      </c>
      <c r="H501">
        <f t="shared" si="104"/>
        <v>4.2118440875045087</v>
      </c>
      <c r="I501" s="4">
        <f t="shared" si="97"/>
        <v>1.5999999999999999E-6</v>
      </c>
      <c r="J501" s="5">
        <f t="shared" si="105"/>
        <v>1.3969999999999975E-7</v>
      </c>
      <c r="K501" s="5">
        <f t="shared" si="106"/>
        <v>3.6923091833954537E-4</v>
      </c>
      <c r="L501" s="5">
        <f t="shared" si="100"/>
        <v>2.1085445951543154E-10</v>
      </c>
      <c r="M501" s="6">
        <f t="shared" si="98"/>
        <v>2.3382868600952839E-6</v>
      </c>
      <c r="N501">
        <f t="shared" si="99"/>
        <v>5.8E-4</v>
      </c>
      <c r="O501">
        <f t="shared" si="107"/>
        <v>0.42118440875045088</v>
      </c>
      <c r="P501">
        <f t="shared" si="101"/>
        <v>3.0916685687275129</v>
      </c>
      <c r="Q501">
        <f t="shared" si="102"/>
        <v>0.29550938720649889</v>
      </c>
      <c r="R501">
        <f t="shared" si="103"/>
        <v>0.29550938720649894</v>
      </c>
    </row>
    <row r="502" spans="6:18">
      <c r="F502">
        <f t="shared" si="108"/>
        <v>50.000000000000441</v>
      </c>
      <c r="G502">
        <f t="shared" si="96"/>
        <v>319.43983655498738</v>
      </c>
      <c r="H502">
        <f t="shared" si="104"/>
        <v>4.2118440875045087</v>
      </c>
      <c r="I502" s="4">
        <f t="shared" si="97"/>
        <v>1.5999999999999999E-6</v>
      </c>
      <c r="J502" s="5">
        <f t="shared" si="105"/>
        <v>1.3969999999999975E-7</v>
      </c>
      <c r="K502" s="5">
        <f t="shared" si="106"/>
        <v>3.693909183395454E-4</v>
      </c>
      <c r="L502" s="5">
        <f t="shared" si="100"/>
        <v>2.1112868900051268E-10</v>
      </c>
      <c r="M502" s="6">
        <f t="shared" si="98"/>
        <v>2.3403138136336093E-6</v>
      </c>
      <c r="N502">
        <f t="shared" si="99"/>
        <v>5.8E-4</v>
      </c>
      <c r="O502">
        <f t="shared" si="107"/>
        <v>0.42118440875045088</v>
      </c>
      <c r="P502">
        <f t="shared" si="101"/>
        <v>3.0925572251425568</v>
      </c>
      <c r="Q502">
        <f t="shared" si="102"/>
        <v>0.29527495402326581</v>
      </c>
      <c r="R502">
        <f t="shared" si="103"/>
        <v>0.29527495402326587</v>
      </c>
    </row>
    <row r="503" spans="6:18">
      <c r="F503">
        <f t="shared" si="108"/>
        <v>50.100000000000442</v>
      </c>
      <c r="G503">
        <f t="shared" si="96"/>
        <v>319.43983655498738</v>
      </c>
      <c r="H503">
        <f t="shared" si="104"/>
        <v>4.2118440875045087</v>
      </c>
      <c r="I503" s="4">
        <f t="shared" si="97"/>
        <v>1.5999999999999999E-6</v>
      </c>
      <c r="J503" s="5">
        <f t="shared" si="105"/>
        <v>1.3969999999999975E-7</v>
      </c>
      <c r="K503" s="5">
        <f t="shared" si="106"/>
        <v>3.6955091833954542E-4</v>
      </c>
      <c r="L503" s="5">
        <f t="shared" si="100"/>
        <v>2.1140315615103669E-10</v>
      </c>
      <c r="M503" s="6">
        <f t="shared" si="98"/>
        <v>2.342341645327846E-6</v>
      </c>
      <c r="N503">
        <f t="shared" si="99"/>
        <v>5.8E-4</v>
      </c>
      <c r="O503">
        <f t="shared" si="107"/>
        <v>0.42118440875045088</v>
      </c>
      <c r="P503">
        <f t="shared" si="101"/>
        <v>3.0934443418876256</v>
      </c>
      <c r="Q503">
        <f t="shared" si="102"/>
        <v>0.29504092701471063</v>
      </c>
      <c r="R503">
        <f t="shared" si="103"/>
        <v>0.29504092701471069</v>
      </c>
    </row>
    <row r="504" spans="6:18">
      <c r="F504">
        <f t="shared" si="108"/>
        <v>50.200000000000443</v>
      </c>
      <c r="G504">
        <f t="shared" si="96"/>
        <v>319.43983655498738</v>
      </c>
      <c r="H504">
        <f t="shared" si="104"/>
        <v>4.2118440875045087</v>
      </c>
      <c r="I504" s="4">
        <f t="shared" si="97"/>
        <v>1.5999999999999999E-6</v>
      </c>
      <c r="J504" s="5">
        <f t="shared" si="105"/>
        <v>1.3969999999999975E-7</v>
      </c>
      <c r="K504" s="5">
        <f t="shared" si="106"/>
        <v>3.6971091833954545E-4</v>
      </c>
      <c r="L504" s="5">
        <f t="shared" si="100"/>
        <v>2.1167786106994736E-10</v>
      </c>
      <c r="M504" s="6">
        <f t="shared" si="98"/>
        <v>2.3443703551779943E-6</v>
      </c>
      <c r="N504">
        <f t="shared" si="99"/>
        <v>5.8E-4</v>
      </c>
      <c r="O504">
        <f t="shared" si="107"/>
        <v>0.42118440875045088</v>
      </c>
      <c r="P504">
        <f t="shared" si="101"/>
        <v>3.0943299222957834</v>
      </c>
      <c r="Q504">
        <f t="shared" si="102"/>
        <v>0.29480730530155058</v>
      </c>
      <c r="R504">
        <f t="shared" si="103"/>
        <v>0.29480730530155064</v>
      </c>
    </row>
    <row r="505" spans="6:18">
      <c r="F505">
        <f t="shared" si="108"/>
        <v>50.300000000000445</v>
      </c>
      <c r="G505">
        <f t="shared" si="96"/>
        <v>319.43983655498738</v>
      </c>
      <c r="H505">
        <f t="shared" si="104"/>
        <v>4.2118440875045087</v>
      </c>
      <c r="I505" s="4">
        <f t="shared" si="97"/>
        <v>1.5999999999999999E-6</v>
      </c>
      <c r="J505" s="5">
        <f t="shared" si="105"/>
        <v>1.3969999999999975E-7</v>
      </c>
      <c r="K505" s="5">
        <f t="shared" si="106"/>
        <v>3.6987091833954547E-4</v>
      </c>
      <c r="L505" s="5">
        <f t="shared" si="100"/>
        <v>2.119528038601883E-10</v>
      </c>
      <c r="M505" s="6">
        <f t="shared" si="98"/>
        <v>2.3463999431840543E-6</v>
      </c>
      <c r="N505">
        <f t="shared" si="99"/>
        <v>5.8E-4</v>
      </c>
      <c r="O505">
        <f t="shared" si="107"/>
        <v>0.42118440875045088</v>
      </c>
      <c r="P505">
        <f t="shared" si="101"/>
        <v>3.0952139696914349</v>
      </c>
      <c r="Q505">
        <f t="shared" si="102"/>
        <v>0.29457408800678614</v>
      </c>
      <c r="R505">
        <f t="shared" si="103"/>
        <v>0.29457408800678619</v>
      </c>
    </row>
    <row r="506" spans="6:18">
      <c r="F506">
        <f t="shared" si="108"/>
        <v>50.400000000000446</v>
      </c>
      <c r="G506">
        <f t="shared" si="96"/>
        <v>319.43983655498738</v>
      </c>
      <c r="H506">
        <f t="shared" si="104"/>
        <v>4.2118440875045087</v>
      </c>
      <c r="I506" s="4">
        <f t="shared" si="97"/>
        <v>1.5999999999999999E-6</v>
      </c>
      <c r="J506" s="5">
        <f t="shared" si="105"/>
        <v>1.3969999999999975E-7</v>
      </c>
      <c r="K506" s="5">
        <f t="shared" si="106"/>
        <v>3.700309183395455E-4</v>
      </c>
      <c r="L506" s="5">
        <f t="shared" si="100"/>
        <v>2.1222798462470321E-10</v>
      </c>
      <c r="M506" s="6">
        <f t="shared" si="98"/>
        <v>2.3484304093460256E-6</v>
      </c>
      <c r="N506">
        <f t="shared" si="99"/>
        <v>5.8E-4</v>
      </c>
      <c r="O506">
        <f t="shared" si="107"/>
        <v>0.42118440875045088</v>
      </c>
      <c r="P506">
        <f t="shared" si="101"/>
        <v>3.0960964873903598</v>
      </c>
      <c r="Q506">
        <f t="shared" si="102"/>
        <v>0.29434127425569395</v>
      </c>
      <c r="R506">
        <f t="shared" si="103"/>
        <v>0.29434127425569401</v>
      </c>
    </row>
    <row r="507" spans="6:18">
      <c r="F507">
        <f t="shared" si="108"/>
        <v>50.500000000000448</v>
      </c>
      <c r="G507">
        <f t="shared" si="96"/>
        <v>319.43983655498738</v>
      </c>
      <c r="H507">
        <f t="shared" si="104"/>
        <v>4.2118440875045087</v>
      </c>
      <c r="I507" s="4">
        <f t="shared" si="97"/>
        <v>1.5999999999999999E-6</v>
      </c>
      <c r="J507" s="5">
        <f t="shared" si="105"/>
        <v>1.3969999999999975E-7</v>
      </c>
      <c r="K507" s="5">
        <f t="shared" si="106"/>
        <v>3.7019091833954553E-4</v>
      </c>
      <c r="L507" s="5">
        <f t="shared" si="100"/>
        <v>2.1250340346643587E-10</v>
      </c>
      <c r="M507" s="6">
        <f t="shared" si="98"/>
        <v>2.3504617536639081E-6</v>
      </c>
      <c r="N507">
        <f t="shared" si="99"/>
        <v>5.8E-4</v>
      </c>
      <c r="O507">
        <f t="shared" si="107"/>
        <v>0.42118440875045088</v>
      </c>
      <c r="P507">
        <f t="shared" si="101"/>
        <v>3.0969774786997331</v>
      </c>
      <c r="Q507">
        <f t="shared" si="102"/>
        <v>0.29410886317582002</v>
      </c>
      <c r="R507">
        <f t="shared" si="103"/>
        <v>0.29410886317582013</v>
      </c>
    </row>
    <row r="508" spans="6:18">
      <c r="F508">
        <f t="shared" si="108"/>
        <v>50.600000000000449</v>
      </c>
      <c r="G508">
        <f t="shared" si="96"/>
        <v>319.43983655498738</v>
      </c>
      <c r="H508">
        <f t="shared" si="104"/>
        <v>4.2118440875045087</v>
      </c>
      <c r="I508" s="4">
        <f t="shared" si="97"/>
        <v>1.5999999999999999E-6</v>
      </c>
      <c r="J508" s="5">
        <f t="shared" si="105"/>
        <v>1.3969999999999975E-7</v>
      </c>
      <c r="K508" s="5">
        <f t="shared" si="106"/>
        <v>3.7035091833954555E-4</v>
      </c>
      <c r="L508" s="5">
        <f t="shared" si="100"/>
        <v>2.1277906048833002E-10</v>
      </c>
      <c r="M508" s="6">
        <f t="shared" si="98"/>
        <v>2.3524939761377035E-6</v>
      </c>
      <c r="N508">
        <f t="shared" si="99"/>
        <v>5.8E-4</v>
      </c>
      <c r="O508">
        <f t="shared" si="107"/>
        <v>0.42118440875045088</v>
      </c>
      <c r="P508">
        <f t="shared" si="101"/>
        <v>3.0978569469181552</v>
      </c>
      <c r="Q508">
        <f t="shared" si="102"/>
        <v>0.29387685389697299</v>
      </c>
      <c r="R508">
        <f t="shared" si="103"/>
        <v>0.2938768538969731</v>
      </c>
    </row>
    <row r="509" spans="6:18">
      <c r="F509">
        <f t="shared" si="108"/>
        <v>50.70000000000045</v>
      </c>
      <c r="G509">
        <f t="shared" si="96"/>
        <v>319.43983655498738</v>
      </c>
      <c r="H509">
        <f t="shared" si="104"/>
        <v>4.2118440875045087</v>
      </c>
      <c r="I509" s="4">
        <f t="shared" si="97"/>
        <v>1.5999999999999999E-6</v>
      </c>
      <c r="J509" s="5">
        <f t="shared" si="105"/>
        <v>1.3969999999999975E-7</v>
      </c>
      <c r="K509" s="5">
        <f t="shared" si="106"/>
        <v>3.7051091833954558E-4</v>
      </c>
      <c r="L509" s="5">
        <f t="shared" si="100"/>
        <v>2.1305495579332923E-10</v>
      </c>
      <c r="M509" s="6">
        <f t="shared" si="98"/>
        <v>2.3545270767674089E-6</v>
      </c>
      <c r="N509">
        <f t="shared" si="99"/>
        <v>5.8E-4</v>
      </c>
      <c r="O509">
        <f t="shared" si="107"/>
        <v>0.42118440875045088</v>
      </c>
      <c r="P509">
        <f t="shared" si="101"/>
        <v>3.0987348953356757</v>
      </c>
      <c r="Q509">
        <f t="shared" si="102"/>
        <v>0.29364524555121702</v>
      </c>
      <c r="R509">
        <f t="shared" si="103"/>
        <v>0.29364524555121713</v>
      </c>
    </row>
    <row r="510" spans="6:18">
      <c r="F510">
        <f t="shared" si="108"/>
        <v>50.800000000000452</v>
      </c>
      <c r="G510">
        <f t="shared" si="96"/>
        <v>319.43983655498738</v>
      </c>
      <c r="H510">
        <f t="shared" si="104"/>
        <v>4.2118440875045087</v>
      </c>
      <c r="I510" s="4">
        <f t="shared" si="97"/>
        <v>1.5999999999999999E-6</v>
      </c>
      <c r="J510" s="5">
        <f t="shared" si="105"/>
        <v>1.3969999999999975E-7</v>
      </c>
      <c r="K510" s="5">
        <f t="shared" si="106"/>
        <v>3.706709183395456E-4</v>
      </c>
      <c r="L510" s="5">
        <f t="shared" si="100"/>
        <v>2.1333108948437732E-10</v>
      </c>
      <c r="M510" s="6">
        <f t="shared" si="98"/>
        <v>2.3565610555530268E-6</v>
      </c>
      <c r="N510">
        <f t="shared" si="99"/>
        <v>5.8E-4</v>
      </c>
      <c r="O510">
        <f t="shared" si="107"/>
        <v>0.42118440875045088</v>
      </c>
      <c r="P510">
        <f t="shared" si="101"/>
        <v>3.0996113272338182</v>
      </c>
      <c r="Q510">
        <f t="shared" si="102"/>
        <v>0.29341403727286508</v>
      </c>
      <c r="R510">
        <f t="shared" si="103"/>
        <v>0.29341403727286525</v>
      </c>
    </row>
    <row r="511" spans="6:18">
      <c r="F511">
        <f t="shared" si="108"/>
        <v>50.900000000000453</v>
      </c>
      <c r="G511">
        <f t="shared" si="96"/>
        <v>319.43983655498738</v>
      </c>
      <c r="H511">
        <f t="shared" si="104"/>
        <v>4.2118440875045087</v>
      </c>
      <c r="I511" s="4">
        <f t="shared" si="97"/>
        <v>1.5999999999999999E-6</v>
      </c>
      <c r="J511" s="5">
        <f t="shared" si="105"/>
        <v>1.3969999999999975E-7</v>
      </c>
      <c r="K511" s="5">
        <f t="shared" si="106"/>
        <v>3.7083091833954563E-4</v>
      </c>
      <c r="L511" s="5">
        <f t="shared" si="100"/>
        <v>2.1360746166441796E-10</v>
      </c>
      <c r="M511" s="6">
        <f t="shared" si="98"/>
        <v>2.3585959124945556E-6</v>
      </c>
      <c r="N511">
        <f t="shared" si="99"/>
        <v>5.8E-4</v>
      </c>
      <c r="O511">
        <f t="shared" si="107"/>
        <v>0.42118440875045088</v>
      </c>
      <c r="P511">
        <f t="shared" si="101"/>
        <v>3.1004862458856093</v>
      </c>
      <c r="Q511">
        <f t="shared" si="102"/>
        <v>0.29318322819847231</v>
      </c>
      <c r="R511">
        <f t="shared" si="103"/>
        <v>0.29318322819847248</v>
      </c>
    </row>
    <row r="512" spans="6:18">
      <c r="F512">
        <f t="shared" si="108"/>
        <v>51.000000000000455</v>
      </c>
      <c r="G512">
        <f t="shared" si="96"/>
        <v>319.43983655498738</v>
      </c>
      <c r="H512">
        <f t="shared" si="104"/>
        <v>4.2118440875045087</v>
      </c>
      <c r="I512" s="4">
        <f t="shared" si="97"/>
        <v>1.5999999999999999E-6</v>
      </c>
      <c r="J512" s="5">
        <f t="shared" si="105"/>
        <v>1.3969999999999975E-7</v>
      </c>
      <c r="K512" s="5">
        <f t="shared" si="106"/>
        <v>3.7099091833954565E-4</v>
      </c>
      <c r="L512" s="5">
        <f t="shared" si="100"/>
        <v>2.1388407243639491E-10</v>
      </c>
      <c r="M512" s="6">
        <f t="shared" si="98"/>
        <v>2.3606316475919969E-6</v>
      </c>
      <c r="N512">
        <f t="shared" si="99"/>
        <v>5.8E-4</v>
      </c>
      <c r="O512">
        <f t="shared" si="107"/>
        <v>0.42118440875045088</v>
      </c>
      <c r="P512">
        <f t="shared" si="101"/>
        <v>3.1013596545556017</v>
      </c>
      <c r="Q512">
        <f t="shared" si="102"/>
        <v>0.29295281746682905</v>
      </c>
      <c r="R512">
        <f t="shared" si="103"/>
        <v>0.29295281746682922</v>
      </c>
    </row>
    <row r="513" spans="6:18">
      <c r="F513">
        <f t="shared" si="108"/>
        <v>51.100000000000456</v>
      </c>
      <c r="G513">
        <f t="shared" si="96"/>
        <v>319.43983655498738</v>
      </c>
      <c r="H513">
        <f t="shared" si="104"/>
        <v>4.2118440875045087</v>
      </c>
      <c r="I513" s="4">
        <f t="shared" si="97"/>
        <v>1.5999999999999999E-6</v>
      </c>
      <c r="J513" s="5">
        <f t="shared" si="105"/>
        <v>1.3969999999999975E-7</v>
      </c>
      <c r="K513" s="5">
        <f t="shared" si="106"/>
        <v>3.7115091833954568E-4</v>
      </c>
      <c r="L513" s="5">
        <f t="shared" si="100"/>
        <v>2.1416092190325176E-10</v>
      </c>
      <c r="M513" s="6">
        <f t="shared" si="98"/>
        <v>2.3626682608453485E-6</v>
      </c>
      <c r="N513">
        <f t="shared" si="99"/>
        <v>5.8E-4</v>
      </c>
      <c r="O513">
        <f t="shared" si="107"/>
        <v>0.42118440875045088</v>
      </c>
      <c r="P513">
        <f t="shared" si="101"/>
        <v>3.1022315564999001</v>
      </c>
      <c r="Q513">
        <f t="shared" si="102"/>
        <v>0.29272280421895414</v>
      </c>
      <c r="R513">
        <f t="shared" si="103"/>
        <v>0.29272280421895436</v>
      </c>
    </row>
    <row r="514" spans="6:18">
      <c r="F514">
        <f t="shared" si="108"/>
        <v>51.200000000000458</v>
      </c>
      <c r="G514">
        <f t="shared" ref="G514:G577" si="109">Tc+R_*F514</f>
        <v>319.43983655498738</v>
      </c>
      <c r="H514">
        <f t="shared" si="104"/>
        <v>4.2118440875045087</v>
      </c>
      <c r="I514" s="4">
        <f t="shared" ref="I514:I577" si="110">we</f>
        <v>1.5999999999999999E-6</v>
      </c>
      <c r="J514" s="5">
        <f t="shared" si="105"/>
        <v>1.3969999999999975E-7</v>
      </c>
      <c r="K514" s="5">
        <f t="shared" si="106"/>
        <v>3.7131091833954571E-4</v>
      </c>
      <c r="L514" s="5">
        <f t="shared" si="100"/>
        <v>2.1443801016793231E-10</v>
      </c>
      <c r="M514" s="6">
        <f t="shared" ref="M514:M577" si="111">f2_*f3_/f1_/K514*L514</f>
        <v>2.3647057522546123E-6</v>
      </c>
      <c r="N514">
        <f t="shared" ref="N514:N577" si="112">del_dl</f>
        <v>5.8E-4</v>
      </c>
      <c r="O514">
        <f t="shared" si="107"/>
        <v>0.42118440875045088</v>
      </c>
      <c r="P514">
        <f t="shared" si="101"/>
        <v>3.103101954966188</v>
      </c>
      <c r="Q514">
        <f t="shared" si="102"/>
        <v>0.29249318759808829</v>
      </c>
      <c r="R514">
        <f t="shared" si="103"/>
        <v>0.29249318759808851</v>
      </c>
    </row>
    <row r="515" spans="6:18">
      <c r="F515">
        <f t="shared" si="108"/>
        <v>51.300000000000459</v>
      </c>
      <c r="G515">
        <f t="shared" si="109"/>
        <v>319.43983655498738</v>
      </c>
      <c r="H515">
        <f t="shared" si="104"/>
        <v>4.2118440875045087</v>
      </c>
      <c r="I515" s="4">
        <f t="shared" si="110"/>
        <v>1.5999999999999999E-6</v>
      </c>
      <c r="J515" s="5">
        <f t="shared" si="105"/>
        <v>1.3969999999999975E-7</v>
      </c>
      <c r="K515" s="5">
        <f t="shared" si="106"/>
        <v>3.7147091833954573E-4</v>
      </c>
      <c r="L515" s="5">
        <f t="shared" ref="L515:L578" si="113">K515^3*4/3*PI()</f>
        <v>2.1471533733338023E-10</v>
      </c>
      <c r="M515" s="6">
        <f t="shared" si="111"/>
        <v>2.3667441218197873E-6</v>
      </c>
      <c r="N515">
        <f t="shared" si="112"/>
        <v>5.8E-4</v>
      </c>
      <c r="O515">
        <f t="shared" si="107"/>
        <v>0.42118440875045088</v>
      </c>
      <c r="P515">
        <f t="shared" ref="P515:P578" si="114">R515*O515+(1-R515)*H515</f>
        <v>3.1039708531937515</v>
      </c>
      <c r="Q515">
        <f t="shared" ref="Q515:Q578" si="115">Q514+pl/ps*Dl/N514*((Tc-Tf)/ml-Co)/H514/(1-kpart)*M514*dt/L514-Q514*3/K514*we*dt</f>
        <v>0.29226396674968724</v>
      </c>
      <c r="R515">
        <f t="shared" ref="R515:R578" si="116">esidtGeral(R514,K514,MAX(I514,J514),pl,ps,kpart,H514,(H515-H514)/dt,M514,L514,Dl,N514,Co,dt)</f>
        <v>0.29226396674968746</v>
      </c>
    </row>
    <row r="516" spans="6:18">
      <c r="F516">
        <f t="shared" si="108"/>
        <v>51.40000000000046</v>
      </c>
      <c r="G516">
        <f t="shared" si="109"/>
        <v>319.43983655498738</v>
      </c>
      <c r="H516">
        <f t="shared" si="104"/>
        <v>4.2118440875045087</v>
      </c>
      <c r="I516" s="4">
        <f t="shared" si="110"/>
        <v>1.5999999999999999E-6</v>
      </c>
      <c r="J516" s="5">
        <f t="shared" si="105"/>
        <v>1.3969999999999975E-7</v>
      </c>
      <c r="K516" s="5">
        <f t="shared" si="106"/>
        <v>3.7163091833954576E-4</v>
      </c>
      <c r="L516" s="5">
        <f t="shared" si="113"/>
        <v>2.1499290350253926E-10</v>
      </c>
      <c r="M516" s="6">
        <f t="shared" si="111"/>
        <v>2.368783369540874E-6</v>
      </c>
      <c r="N516">
        <f t="shared" si="112"/>
        <v>5.8E-4</v>
      </c>
      <c r="O516">
        <f t="shared" si="107"/>
        <v>0.42118440875045088</v>
      </c>
      <c r="P516">
        <f t="shared" si="114"/>
        <v>3.1048382544135067</v>
      </c>
      <c r="Q516">
        <f t="shared" si="115"/>
        <v>0.29203514082141513</v>
      </c>
      <c r="R516">
        <f t="shared" si="116"/>
        <v>0.29203514082141535</v>
      </c>
    </row>
    <row r="517" spans="6:18">
      <c r="F517">
        <f t="shared" si="108"/>
        <v>51.500000000000462</v>
      </c>
      <c r="G517">
        <f t="shared" si="109"/>
        <v>319.43983655498738</v>
      </c>
      <c r="H517">
        <f t="shared" si="104"/>
        <v>4.2118440875045087</v>
      </c>
      <c r="I517" s="4">
        <f t="shared" si="110"/>
        <v>1.5999999999999999E-6</v>
      </c>
      <c r="J517" s="5">
        <f t="shared" si="105"/>
        <v>1.3969999999999975E-7</v>
      </c>
      <c r="K517" s="5">
        <f t="shared" si="106"/>
        <v>3.7179091833954578E-4</v>
      </c>
      <c r="L517" s="5">
        <f t="shared" si="113"/>
        <v>2.1527070877835309E-10</v>
      </c>
      <c r="M517" s="6">
        <f t="shared" si="111"/>
        <v>2.3708234954178719E-6</v>
      </c>
      <c r="N517">
        <f t="shared" si="112"/>
        <v>5.8E-4</v>
      </c>
      <c r="O517">
        <f t="shared" si="107"/>
        <v>0.42118440875045088</v>
      </c>
      <c r="P517">
        <f t="shared" si="114"/>
        <v>3.1057041618480206</v>
      </c>
      <c r="Q517">
        <f t="shared" si="115"/>
        <v>0.29180670896313793</v>
      </c>
      <c r="R517">
        <f t="shared" si="116"/>
        <v>0.29180670896313815</v>
      </c>
    </row>
    <row r="518" spans="6:18">
      <c r="F518">
        <f t="shared" si="108"/>
        <v>51.600000000000463</v>
      </c>
      <c r="G518">
        <f t="shared" si="109"/>
        <v>319.43983655498738</v>
      </c>
      <c r="H518">
        <f t="shared" si="104"/>
        <v>4.2118440875045087</v>
      </c>
      <c r="I518" s="4">
        <f t="shared" si="110"/>
        <v>1.5999999999999999E-6</v>
      </c>
      <c r="J518" s="5">
        <f t="shared" si="105"/>
        <v>1.3969999999999975E-7</v>
      </c>
      <c r="K518" s="5">
        <f t="shared" si="106"/>
        <v>3.7195091833954581E-4</v>
      </c>
      <c r="L518" s="5">
        <f t="shared" si="113"/>
        <v>2.155487532637654E-10</v>
      </c>
      <c r="M518" s="6">
        <f t="shared" si="111"/>
        <v>2.3728644994507815E-6</v>
      </c>
      <c r="N518">
        <f t="shared" si="112"/>
        <v>5.8E-4</v>
      </c>
      <c r="O518">
        <f t="shared" si="107"/>
        <v>0.42118440875045088</v>
      </c>
      <c r="P518">
        <f t="shared" si="114"/>
        <v>3.106568578711542</v>
      </c>
      <c r="Q518">
        <f t="shared" si="115"/>
        <v>0.2915786703269167</v>
      </c>
      <c r="R518">
        <f t="shared" si="116"/>
        <v>0.29157867032691692</v>
      </c>
    </row>
    <row r="519" spans="6:18">
      <c r="F519">
        <f t="shared" si="108"/>
        <v>51.700000000000465</v>
      </c>
      <c r="G519">
        <f t="shared" si="109"/>
        <v>319.43983655498738</v>
      </c>
      <c r="H519">
        <f t="shared" si="104"/>
        <v>4.2118440875045087</v>
      </c>
      <c r="I519" s="4">
        <f t="shared" si="110"/>
        <v>1.5999999999999999E-6</v>
      </c>
      <c r="J519" s="5">
        <f t="shared" si="105"/>
        <v>1.3969999999999975E-7</v>
      </c>
      <c r="K519" s="5">
        <f t="shared" si="106"/>
        <v>3.7211091833954583E-4</v>
      </c>
      <c r="L519" s="5">
        <f t="shared" si="113"/>
        <v>2.1582703706171999E-10</v>
      </c>
      <c r="M519" s="6">
        <f t="shared" si="111"/>
        <v>2.3749063816396031E-6</v>
      </c>
      <c r="N519">
        <f t="shared" si="112"/>
        <v>5.8E-4</v>
      </c>
      <c r="O519">
        <f t="shared" si="107"/>
        <v>0.42118440875045088</v>
      </c>
      <c r="P519">
        <f t="shared" si="114"/>
        <v>3.1074315082100239</v>
      </c>
      <c r="Q519">
        <f t="shared" si="115"/>
        <v>0.29135102406700103</v>
      </c>
      <c r="R519">
        <f t="shared" si="116"/>
        <v>0.29135102406700125</v>
      </c>
    </row>
    <row r="520" spans="6:18">
      <c r="F520">
        <f t="shared" si="108"/>
        <v>51.800000000000466</v>
      </c>
      <c r="G520">
        <f t="shared" si="109"/>
        <v>319.43983655498738</v>
      </c>
      <c r="H520">
        <f t="shared" si="104"/>
        <v>4.2118440875045087</v>
      </c>
      <c r="I520" s="4">
        <f t="shared" si="110"/>
        <v>1.5999999999999999E-6</v>
      </c>
      <c r="J520" s="5">
        <f t="shared" si="105"/>
        <v>1.3969999999999975E-7</v>
      </c>
      <c r="K520" s="5">
        <f t="shared" si="106"/>
        <v>3.7227091833954586E-4</v>
      </c>
      <c r="L520" s="5">
        <f t="shared" si="113"/>
        <v>2.1610556027516048E-10</v>
      </c>
      <c r="M520" s="6">
        <f t="shared" si="111"/>
        <v>2.3769491419843361E-6</v>
      </c>
      <c r="N520">
        <f t="shared" si="112"/>
        <v>5.8E-4</v>
      </c>
      <c r="O520">
        <f t="shared" si="107"/>
        <v>0.42118440875045088</v>
      </c>
      <c r="P520">
        <f t="shared" si="114"/>
        <v>3.1082929535411465</v>
      </c>
      <c r="Q520">
        <f t="shared" si="115"/>
        <v>0.29112376933982242</v>
      </c>
      <c r="R520">
        <f t="shared" si="116"/>
        <v>0.29112376933982259</v>
      </c>
    </row>
    <row r="521" spans="6:18">
      <c r="F521">
        <f t="shared" si="108"/>
        <v>51.900000000000468</v>
      </c>
      <c r="G521">
        <f t="shared" si="109"/>
        <v>319.43983655498738</v>
      </c>
      <c r="H521">
        <f t="shared" si="104"/>
        <v>4.2118440875045087</v>
      </c>
      <c r="I521" s="4">
        <f t="shared" si="110"/>
        <v>1.5999999999999999E-6</v>
      </c>
      <c r="J521" s="5">
        <f t="shared" si="105"/>
        <v>1.3969999999999975E-7</v>
      </c>
      <c r="K521" s="5">
        <f t="shared" si="106"/>
        <v>3.7243091833954588E-4</v>
      </c>
      <c r="L521" s="5">
        <f t="shared" si="113"/>
        <v>2.163843230070306E-10</v>
      </c>
      <c r="M521" s="6">
        <f t="shared" si="111"/>
        <v>2.3789927804849802E-6</v>
      </c>
      <c r="N521">
        <f t="shared" si="112"/>
        <v>5.8E-4</v>
      </c>
      <c r="O521">
        <f t="shared" si="107"/>
        <v>0.42118440875045088</v>
      </c>
      <c r="P521">
        <f t="shared" si="114"/>
        <v>3.1091529178943444</v>
      </c>
      <c r="Q521">
        <f t="shared" si="115"/>
        <v>0.29089690530398771</v>
      </c>
      <c r="R521">
        <f t="shared" si="116"/>
        <v>0.29089690530398787</v>
      </c>
    </row>
    <row r="522" spans="6:18">
      <c r="F522">
        <f t="shared" si="108"/>
        <v>52.000000000000469</v>
      </c>
      <c r="G522">
        <f t="shared" si="109"/>
        <v>319.43983655498738</v>
      </c>
      <c r="H522">
        <f t="shared" si="104"/>
        <v>4.2118440875045087</v>
      </c>
      <c r="I522" s="4">
        <f t="shared" si="110"/>
        <v>1.5999999999999999E-6</v>
      </c>
      <c r="J522" s="5">
        <f t="shared" si="105"/>
        <v>1.3969999999999975E-7</v>
      </c>
      <c r="K522" s="5">
        <f t="shared" si="106"/>
        <v>3.7259091833954591E-4</v>
      </c>
      <c r="L522" s="5">
        <f t="shared" si="113"/>
        <v>2.1666332536027407E-10</v>
      </c>
      <c r="M522" s="6">
        <f t="shared" si="111"/>
        <v>2.3810372971415361E-6</v>
      </c>
      <c r="N522">
        <f t="shared" si="112"/>
        <v>5.8E-4</v>
      </c>
      <c r="O522">
        <f t="shared" si="107"/>
        <v>0.42118440875045088</v>
      </c>
      <c r="P522">
        <f t="shared" si="114"/>
        <v>3.1100114044508316</v>
      </c>
      <c r="Q522">
        <f t="shared" si="115"/>
        <v>0.29067043112027269</v>
      </c>
      <c r="R522">
        <f t="shared" si="116"/>
        <v>0.2906704311202728</v>
      </c>
    </row>
    <row r="523" spans="6:18">
      <c r="F523">
        <f t="shared" si="108"/>
        <v>52.10000000000047</v>
      </c>
      <c r="G523">
        <f t="shared" si="109"/>
        <v>319.43983655498738</v>
      </c>
      <c r="H523">
        <f t="shared" si="104"/>
        <v>4.2118440875045087</v>
      </c>
      <c r="I523" s="4">
        <f t="shared" si="110"/>
        <v>1.5999999999999999E-6</v>
      </c>
      <c r="J523" s="5">
        <f t="shared" si="105"/>
        <v>1.3969999999999975E-7</v>
      </c>
      <c r="K523" s="5">
        <f t="shared" si="106"/>
        <v>3.7275091833954594E-4</v>
      </c>
      <c r="L523" s="5">
        <f t="shared" si="113"/>
        <v>2.1694256743783455E-10</v>
      </c>
      <c r="M523" s="6">
        <f t="shared" si="111"/>
        <v>2.3830826919540031E-6</v>
      </c>
      <c r="N523">
        <f t="shared" si="112"/>
        <v>5.8E-4</v>
      </c>
      <c r="O523">
        <f t="shared" si="107"/>
        <v>0.42118440875045088</v>
      </c>
      <c r="P523">
        <f t="shared" si="114"/>
        <v>3.1108684163836258</v>
      </c>
      <c r="Q523">
        <f t="shared" si="115"/>
        <v>0.29044434595161528</v>
      </c>
      <c r="R523">
        <f t="shared" si="116"/>
        <v>0.29044434595161539</v>
      </c>
    </row>
    <row r="524" spans="6:18">
      <c r="F524">
        <f t="shared" si="108"/>
        <v>52.200000000000472</v>
      </c>
      <c r="G524">
        <f t="shared" si="109"/>
        <v>319.43983655498738</v>
      </c>
      <c r="H524">
        <f t="shared" si="104"/>
        <v>4.2118440875045087</v>
      </c>
      <c r="I524" s="4">
        <f t="shared" si="110"/>
        <v>1.5999999999999999E-6</v>
      </c>
      <c r="J524" s="5">
        <f t="shared" si="105"/>
        <v>1.3969999999999975E-7</v>
      </c>
      <c r="K524" s="5">
        <f t="shared" si="106"/>
        <v>3.7291091833954596E-4</v>
      </c>
      <c r="L524" s="5">
        <f t="shared" si="113"/>
        <v>2.1722204934265586E-10</v>
      </c>
      <c r="M524" s="6">
        <f t="shared" si="111"/>
        <v>2.3851289649223823E-6</v>
      </c>
      <c r="N524">
        <f t="shared" si="112"/>
        <v>5.8E-4</v>
      </c>
      <c r="O524">
        <f t="shared" si="107"/>
        <v>0.42118440875045088</v>
      </c>
      <c r="P524">
        <f t="shared" si="114"/>
        <v>3.1117239568575719</v>
      </c>
      <c r="Q524">
        <f t="shared" si="115"/>
        <v>0.29021864896310934</v>
      </c>
      <c r="R524">
        <f t="shared" si="116"/>
        <v>0.29021864896310945</v>
      </c>
    </row>
    <row r="525" spans="6:18">
      <c r="F525">
        <f t="shared" si="108"/>
        <v>52.300000000000473</v>
      </c>
      <c r="G525">
        <f t="shared" si="109"/>
        <v>319.43983655498738</v>
      </c>
      <c r="H525">
        <f t="shared" si="104"/>
        <v>4.2118440875045087</v>
      </c>
      <c r="I525" s="4">
        <f t="shared" si="110"/>
        <v>1.5999999999999999E-6</v>
      </c>
      <c r="J525" s="5">
        <f t="shared" si="105"/>
        <v>1.3969999999999975E-7</v>
      </c>
      <c r="K525" s="5">
        <f t="shared" si="106"/>
        <v>3.7307091833954599E-4</v>
      </c>
      <c r="L525" s="5">
        <f t="shared" si="113"/>
        <v>2.1750177117768159E-10</v>
      </c>
      <c r="M525" s="6">
        <f t="shared" si="111"/>
        <v>2.3871761160466732E-6</v>
      </c>
      <c r="N525">
        <f t="shared" si="112"/>
        <v>5.8E-4</v>
      </c>
      <c r="O525">
        <f t="shared" si="107"/>
        <v>0.42118440875045088</v>
      </c>
      <c r="P525">
        <f t="shared" si="114"/>
        <v>3.1125780290293665</v>
      </c>
      <c r="Q525">
        <f t="shared" si="115"/>
        <v>0.289993339321998</v>
      </c>
      <c r="R525">
        <f t="shared" si="116"/>
        <v>0.28999333932199811</v>
      </c>
    </row>
    <row r="526" spans="6:18">
      <c r="F526">
        <f t="shared" si="108"/>
        <v>52.400000000000475</v>
      </c>
      <c r="G526">
        <f t="shared" si="109"/>
        <v>319.43983655498738</v>
      </c>
      <c r="H526">
        <f t="shared" si="104"/>
        <v>4.2118440875045087</v>
      </c>
      <c r="I526" s="4">
        <f t="shared" si="110"/>
        <v>1.5999999999999999E-6</v>
      </c>
      <c r="J526" s="5">
        <f t="shared" si="105"/>
        <v>1.3969999999999975E-7</v>
      </c>
      <c r="K526" s="5">
        <f t="shared" si="106"/>
        <v>3.7323091833954601E-4</v>
      </c>
      <c r="L526" s="5">
        <f t="shared" si="113"/>
        <v>2.1778173304585552E-10</v>
      </c>
      <c r="M526" s="6">
        <f t="shared" si="111"/>
        <v>2.3892241453268748E-6</v>
      </c>
      <c r="N526">
        <f t="shared" si="112"/>
        <v>5.8E-4</v>
      </c>
      <c r="O526">
        <f t="shared" si="107"/>
        <v>0.42118440875045088</v>
      </c>
      <c r="P526">
        <f t="shared" si="114"/>
        <v>3.1134306360475863</v>
      </c>
      <c r="Q526">
        <f t="shared" si="115"/>
        <v>0.28976841619766736</v>
      </c>
      <c r="R526">
        <f t="shared" si="116"/>
        <v>0.28976841619766741</v>
      </c>
    </row>
    <row r="527" spans="6:18">
      <c r="F527">
        <f t="shared" si="108"/>
        <v>52.500000000000476</v>
      </c>
      <c r="G527">
        <f t="shared" si="109"/>
        <v>319.43983655498738</v>
      </c>
      <c r="H527">
        <f t="shared" si="104"/>
        <v>4.2118440875045087</v>
      </c>
      <c r="I527" s="4">
        <f t="shared" si="110"/>
        <v>1.5999999999999999E-6</v>
      </c>
      <c r="J527" s="5">
        <f t="shared" si="105"/>
        <v>1.3969999999999975E-7</v>
      </c>
      <c r="K527" s="5">
        <f t="shared" si="106"/>
        <v>3.7339091833954604E-4</v>
      </c>
      <c r="L527" s="5">
        <f t="shared" si="113"/>
        <v>2.1806193505012134E-10</v>
      </c>
      <c r="M527" s="6">
        <f t="shared" si="111"/>
        <v>2.3912730527629886E-6</v>
      </c>
      <c r="N527">
        <f t="shared" si="112"/>
        <v>5.8E-4</v>
      </c>
      <c r="O527">
        <f t="shared" si="107"/>
        <v>0.42118440875045088</v>
      </c>
      <c r="P527">
        <f t="shared" si="114"/>
        <v>3.114281781052707</v>
      </c>
      <c r="Q527">
        <f t="shared" si="115"/>
        <v>0.28954387876163984</v>
      </c>
      <c r="R527">
        <f t="shared" si="116"/>
        <v>0.28954387876163989</v>
      </c>
    </row>
    <row r="528" spans="6:18">
      <c r="F528">
        <f t="shared" si="108"/>
        <v>52.600000000000477</v>
      </c>
      <c r="G528">
        <f t="shared" si="109"/>
        <v>319.43983655498738</v>
      </c>
      <c r="H528">
        <f t="shared" si="104"/>
        <v>4.2118440875045087</v>
      </c>
      <c r="I528" s="4">
        <f t="shared" si="110"/>
        <v>1.5999999999999999E-6</v>
      </c>
      <c r="J528" s="5">
        <f t="shared" si="105"/>
        <v>1.3969999999999975E-7</v>
      </c>
      <c r="K528" s="5">
        <f t="shared" si="106"/>
        <v>3.7355091833954606E-4</v>
      </c>
      <c r="L528" s="5">
        <f t="shared" si="113"/>
        <v>2.1834237729342272E-10</v>
      </c>
      <c r="M528" s="6">
        <f t="shared" si="111"/>
        <v>2.3933228383550136E-6</v>
      </c>
      <c r="N528">
        <f t="shared" si="112"/>
        <v>5.8E-4</v>
      </c>
      <c r="O528">
        <f t="shared" si="107"/>
        <v>0.42118440875045088</v>
      </c>
      <c r="P528">
        <f t="shared" si="114"/>
        <v>3.1151314671771302</v>
      </c>
      <c r="Q528">
        <f t="shared" si="115"/>
        <v>0.28931972618756796</v>
      </c>
      <c r="R528">
        <f t="shared" si="116"/>
        <v>0.28931972618756802</v>
      </c>
    </row>
    <row r="529" spans="6:18">
      <c r="F529">
        <f t="shared" si="108"/>
        <v>52.700000000000479</v>
      </c>
      <c r="G529">
        <f t="shared" si="109"/>
        <v>319.43983655498738</v>
      </c>
      <c r="H529">
        <f t="shared" si="104"/>
        <v>4.2118440875045087</v>
      </c>
      <c r="I529" s="4">
        <f t="shared" si="110"/>
        <v>1.5999999999999999E-6</v>
      </c>
      <c r="J529" s="5">
        <f t="shared" si="105"/>
        <v>1.3969999999999975E-7</v>
      </c>
      <c r="K529" s="5">
        <f t="shared" si="106"/>
        <v>3.7371091833954609E-4</v>
      </c>
      <c r="L529" s="5">
        <f t="shared" si="113"/>
        <v>2.1862305987870342E-10</v>
      </c>
      <c r="M529" s="6">
        <f t="shared" si="111"/>
        <v>2.3953735021029499E-6</v>
      </c>
      <c r="N529">
        <f t="shared" si="112"/>
        <v>5.8E-4</v>
      </c>
      <c r="O529">
        <f t="shared" si="107"/>
        <v>0.42118440875045088</v>
      </c>
      <c r="P529">
        <f t="shared" si="114"/>
        <v>3.1159796975452081</v>
      </c>
      <c r="Q529">
        <f t="shared" si="115"/>
        <v>0.28909595765122792</v>
      </c>
      <c r="R529">
        <f t="shared" si="116"/>
        <v>0.28909595765122797</v>
      </c>
    </row>
    <row r="530" spans="6:18">
      <c r="F530">
        <f t="shared" si="108"/>
        <v>52.80000000000048</v>
      </c>
      <c r="G530">
        <f t="shared" si="109"/>
        <v>319.43983655498738</v>
      </c>
      <c r="H530">
        <f t="shared" si="104"/>
        <v>4.2118440875045087</v>
      </c>
      <c r="I530" s="4">
        <f t="shared" si="110"/>
        <v>1.5999999999999999E-6</v>
      </c>
      <c r="J530" s="5">
        <f t="shared" si="105"/>
        <v>1.3969999999999975E-7</v>
      </c>
      <c r="K530" s="5">
        <f t="shared" si="106"/>
        <v>3.7387091833954611E-4</v>
      </c>
      <c r="L530" s="5">
        <f t="shared" si="113"/>
        <v>2.1890398290890709E-10</v>
      </c>
      <c r="M530" s="6">
        <f t="shared" si="111"/>
        <v>2.3974250440067978E-6</v>
      </c>
      <c r="N530">
        <f t="shared" si="112"/>
        <v>5.8E-4</v>
      </c>
      <c r="O530">
        <f t="shared" si="107"/>
        <v>0.42118440875045088</v>
      </c>
      <c r="P530">
        <f t="shared" si="114"/>
        <v>3.1168264752732671</v>
      </c>
      <c r="Q530">
        <f t="shared" si="115"/>
        <v>0.28887257233051317</v>
      </c>
      <c r="R530">
        <f t="shared" si="116"/>
        <v>0.28887257233051322</v>
      </c>
    </row>
    <row r="531" spans="6:18">
      <c r="F531">
        <f t="shared" si="108"/>
        <v>52.900000000000482</v>
      </c>
      <c r="G531">
        <f t="shared" si="109"/>
        <v>319.43983655498738</v>
      </c>
      <c r="H531">
        <f t="shared" ref="H531:H594" si="117">(G531-Tf)/ml</f>
        <v>4.2118440875045087</v>
      </c>
      <c r="I531" s="4">
        <f t="shared" si="110"/>
        <v>1.5999999999999999E-6</v>
      </c>
      <c r="J531" s="5">
        <f t="shared" ref="J531:J594" si="118">Glob(H531,N531,Dl,Co,kpart)</f>
        <v>1.3969999999999975E-7</v>
      </c>
      <c r="K531" s="5">
        <f t="shared" ref="K531:K594" si="119">I530*dt+K530</f>
        <v>3.7403091833954614E-4</v>
      </c>
      <c r="L531" s="5">
        <f t="shared" si="113"/>
        <v>2.1918514648697753E-10</v>
      </c>
      <c r="M531" s="6">
        <f t="shared" si="111"/>
        <v>2.3994774640665582E-6</v>
      </c>
      <c r="N531">
        <f t="shared" si="112"/>
        <v>5.8E-4</v>
      </c>
      <c r="O531">
        <f t="shared" ref="O531:O594" si="120">O530+(kpart*H530-O530)/L530/R530*(L530*(R531-R530)+R530*MAX(I530,J530)*M530*dt)</f>
        <v>0.42118440875045088</v>
      </c>
      <c r="P531">
        <f t="shared" si="114"/>
        <v>3.1176718034696309</v>
      </c>
      <c r="Q531">
        <f t="shared" si="115"/>
        <v>0.28864956940542819</v>
      </c>
      <c r="R531">
        <f t="shared" si="116"/>
        <v>0.28864956940542824</v>
      </c>
    </row>
    <row r="532" spans="6:18">
      <c r="F532">
        <f t="shared" si="108"/>
        <v>53.000000000000483</v>
      </c>
      <c r="G532">
        <f t="shared" si="109"/>
        <v>319.43983655498738</v>
      </c>
      <c r="H532">
        <f t="shared" si="117"/>
        <v>4.2118440875045087</v>
      </c>
      <c r="I532" s="4">
        <f t="shared" si="110"/>
        <v>1.5999999999999999E-6</v>
      </c>
      <c r="J532" s="5">
        <f t="shared" si="118"/>
        <v>1.3969999999999975E-7</v>
      </c>
      <c r="K532" s="5">
        <f t="shared" si="119"/>
        <v>3.7419091833954617E-4</v>
      </c>
      <c r="L532" s="5">
        <f t="shared" si="113"/>
        <v>2.1946655071585837E-10</v>
      </c>
      <c r="M532" s="6">
        <f t="shared" si="111"/>
        <v>2.401530762282229E-6</v>
      </c>
      <c r="N532">
        <f t="shared" si="112"/>
        <v>5.8E-4</v>
      </c>
      <c r="O532">
        <f t="shared" si="120"/>
        <v>0.42118440875045088</v>
      </c>
      <c r="P532">
        <f t="shared" si="114"/>
        <v>3.1185156852346458</v>
      </c>
      <c r="Q532">
        <f t="shared" si="115"/>
        <v>0.288426948058082</v>
      </c>
      <c r="R532">
        <f t="shared" si="116"/>
        <v>0.28842694805808206</v>
      </c>
    </row>
    <row r="533" spans="6:18">
      <c r="F533">
        <f t="shared" si="108"/>
        <v>53.100000000000485</v>
      </c>
      <c r="G533">
        <f t="shared" si="109"/>
        <v>319.43983655498738</v>
      </c>
      <c r="H533">
        <f t="shared" si="117"/>
        <v>4.2118440875045087</v>
      </c>
      <c r="I533" s="4">
        <f t="shared" si="110"/>
        <v>1.5999999999999999E-6</v>
      </c>
      <c r="J533" s="5">
        <f t="shared" si="118"/>
        <v>1.3969999999999975E-7</v>
      </c>
      <c r="K533" s="5">
        <f t="shared" si="119"/>
        <v>3.7435091833954619E-4</v>
      </c>
      <c r="L533" s="5">
        <f t="shared" si="113"/>
        <v>2.1974819569849332E-10</v>
      </c>
      <c r="M533" s="6">
        <f t="shared" si="111"/>
        <v>2.4035849386538115E-6</v>
      </c>
      <c r="N533">
        <f t="shared" si="112"/>
        <v>5.8E-4</v>
      </c>
      <c r="O533">
        <f t="shared" si="120"/>
        <v>0.42118440875045088</v>
      </c>
      <c r="P533">
        <f t="shared" si="114"/>
        <v>3.1193581236607049</v>
      </c>
      <c r="Q533">
        <f t="shared" si="115"/>
        <v>0.28820470747268195</v>
      </c>
      <c r="R533">
        <f t="shared" si="116"/>
        <v>0.28820470747268201</v>
      </c>
    </row>
    <row r="534" spans="6:18">
      <c r="F534">
        <f t="shared" si="108"/>
        <v>53.200000000000486</v>
      </c>
      <c r="G534">
        <f t="shared" si="109"/>
        <v>319.43983655498738</v>
      </c>
      <c r="H534">
        <f t="shared" si="117"/>
        <v>4.2118440875045087</v>
      </c>
      <c r="I534" s="4">
        <f t="shared" si="110"/>
        <v>1.5999999999999999E-6</v>
      </c>
      <c r="J534" s="5">
        <f t="shared" si="118"/>
        <v>1.3969999999999975E-7</v>
      </c>
      <c r="K534" s="5">
        <f t="shared" si="119"/>
        <v>3.7451091833954622E-4</v>
      </c>
      <c r="L534" s="5">
        <f t="shared" si="113"/>
        <v>2.2003008153782609E-10</v>
      </c>
      <c r="M534" s="6">
        <f t="shared" si="111"/>
        <v>2.4056399931813053E-6</v>
      </c>
      <c r="N534">
        <f t="shared" si="112"/>
        <v>5.8E-4</v>
      </c>
      <c r="O534">
        <f t="shared" si="120"/>
        <v>0.42118440875045088</v>
      </c>
      <c r="P534">
        <f t="shared" si="114"/>
        <v>3.1201991218322687</v>
      </c>
      <c r="Q534">
        <f t="shared" si="115"/>
        <v>0.2879828468355275</v>
      </c>
      <c r="R534">
        <f t="shared" si="116"/>
        <v>0.28798284683552755</v>
      </c>
    </row>
    <row r="535" spans="6:18">
      <c r="F535">
        <f t="shared" si="108"/>
        <v>53.300000000000487</v>
      </c>
      <c r="G535">
        <f t="shared" si="109"/>
        <v>319.43983655498738</v>
      </c>
      <c r="H535">
        <f t="shared" si="117"/>
        <v>4.2118440875045087</v>
      </c>
      <c r="I535" s="4">
        <f t="shared" si="110"/>
        <v>1.5999999999999999E-6</v>
      </c>
      <c r="J535" s="5">
        <f t="shared" si="118"/>
        <v>1.3969999999999975E-7</v>
      </c>
      <c r="K535" s="5">
        <f t="shared" si="119"/>
        <v>3.7467091833954624E-4</v>
      </c>
      <c r="L535" s="5">
        <f t="shared" si="113"/>
        <v>2.2031220833680051E-10</v>
      </c>
      <c r="M535" s="6">
        <f t="shared" si="111"/>
        <v>2.407695925864712E-6</v>
      </c>
      <c r="N535">
        <f t="shared" si="112"/>
        <v>5.8E-4</v>
      </c>
      <c r="O535">
        <f t="shared" si="120"/>
        <v>0.42118440875045088</v>
      </c>
      <c r="P535">
        <f t="shared" si="114"/>
        <v>3.1210386828258936</v>
      </c>
      <c r="Q535">
        <f t="shared" si="115"/>
        <v>0.28776136533500385</v>
      </c>
      <c r="R535">
        <f t="shared" si="116"/>
        <v>0.2877613653350039</v>
      </c>
    </row>
    <row r="536" spans="6:18">
      <c r="F536">
        <f t="shared" si="108"/>
        <v>53.400000000000489</v>
      </c>
      <c r="G536">
        <f t="shared" si="109"/>
        <v>319.43983655498738</v>
      </c>
      <c r="H536">
        <f t="shared" si="117"/>
        <v>4.2118440875045087</v>
      </c>
      <c r="I536" s="4">
        <f t="shared" si="110"/>
        <v>1.5999999999999999E-6</v>
      </c>
      <c r="J536" s="5">
        <f t="shared" si="118"/>
        <v>1.3969999999999975E-7</v>
      </c>
      <c r="K536" s="5">
        <f t="shared" si="119"/>
        <v>3.7483091833954627E-4</v>
      </c>
      <c r="L536" s="5">
        <f t="shared" si="113"/>
        <v>2.2059457619836012E-10</v>
      </c>
      <c r="M536" s="6">
        <f t="shared" si="111"/>
        <v>2.4097527367040291E-6</v>
      </c>
      <c r="N536">
        <f t="shared" si="112"/>
        <v>5.8E-4</v>
      </c>
      <c r="O536">
        <f t="shared" si="120"/>
        <v>0.42118440875045088</v>
      </c>
      <c r="P536">
        <f t="shared" si="114"/>
        <v>3.1218768097102525</v>
      </c>
      <c r="Q536">
        <f t="shared" si="115"/>
        <v>0.2875402621615758</v>
      </c>
      <c r="R536">
        <f t="shared" si="116"/>
        <v>0.2875402621615758</v>
      </c>
    </row>
    <row r="537" spans="6:18">
      <c r="F537">
        <f t="shared" si="108"/>
        <v>53.50000000000049</v>
      </c>
      <c r="G537">
        <f t="shared" si="109"/>
        <v>319.43983655498738</v>
      </c>
      <c r="H537">
        <f t="shared" si="117"/>
        <v>4.2118440875045087</v>
      </c>
      <c r="I537" s="4">
        <f t="shared" si="110"/>
        <v>1.5999999999999999E-6</v>
      </c>
      <c r="J537" s="5">
        <f t="shared" si="118"/>
        <v>1.3969999999999975E-7</v>
      </c>
      <c r="K537" s="5">
        <f t="shared" si="119"/>
        <v>3.7499091833954629E-4</v>
      </c>
      <c r="L537" s="5">
        <f t="shared" si="113"/>
        <v>2.2087718522544868E-10</v>
      </c>
      <c r="M537" s="6">
        <f t="shared" si="111"/>
        <v>2.4118104256992574E-6</v>
      </c>
      <c r="N537">
        <f t="shared" si="112"/>
        <v>5.8E-4</v>
      </c>
      <c r="O537">
        <f t="shared" si="120"/>
        <v>0.42118440875045088</v>
      </c>
      <c r="P537">
        <f t="shared" si="114"/>
        <v>3.122713505546157</v>
      </c>
      <c r="Q537">
        <f t="shared" si="115"/>
        <v>0.28731953650778141</v>
      </c>
      <c r="R537">
        <f t="shared" si="116"/>
        <v>0.28731953650778141</v>
      </c>
    </row>
    <row r="538" spans="6:18">
      <c r="F538">
        <f t="shared" si="108"/>
        <v>53.600000000000492</v>
      </c>
      <c r="G538">
        <f t="shared" si="109"/>
        <v>319.43983655498738</v>
      </c>
      <c r="H538">
        <f t="shared" si="117"/>
        <v>4.2118440875045087</v>
      </c>
      <c r="I538" s="4">
        <f t="shared" si="110"/>
        <v>1.5999999999999999E-6</v>
      </c>
      <c r="J538" s="5">
        <f t="shared" si="118"/>
        <v>1.3969999999999975E-7</v>
      </c>
      <c r="K538" s="5">
        <f t="shared" si="119"/>
        <v>3.7515091833954632E-4</v>
      </c>
      <c r="L538" s="5">
        <f t="shared" si="113"/>
        <v>2.2116003552100996E-10</v>
      </c>
      <c r="M538" s="6">
        <f t="shared" si="111"/>
        <v>2.4138689928503983E-6</v>
      </c>
      <c r="N538">
        <f t="shared" si="112"/>
        <v>5.8E-4</v>
      </c>
      <c r="O538">
        <f t="shared" si="120"/>
        <v>0.42118440875045088</v>
      </c>
      <c r="P538">
        <f t="shared" si="114"/>
        <v>3.1235487733865859</v>
      </c>
      <c r="Q538">
        <f t="shared" si="115"/>
        <v>0.28709918756822606</v>
      </c>
      <c r="R538">
        <f t="shared" si="116"/>
        <v>0.287099187568226</v>
      </c>
    </row>
    <row r="539" spans="6:18">
      <c r="F539">
        <f t="shared" si="108"/>
        <v>53.700000000000493</v>
      </c>
      <c r="G539">
        <f t="shared" si="109"/>
        <v>319.43983655498738</v>
      </c>
      <c r="H539">
        <f t="shared" si="117"/>
        <v>4.2118440875045087</v>
      </c>
      <c r="I539" s="4">
        <f t="shared" si="110"/>
        <v>1.5999999999999999E-6</v>
      </c>
      <c r="J539" s="5">
        <f t="shared" si="118"/>
        <v>1.3969999999999975E-7</v>
      </c>
      <c r="K539" s="5">
        <f t="shared" si="119"/>
        <v>3.7531091833954634E-4</v>
      </c>
      <c r="L539" s="5">
        <f t="shared" si="113"/>
        <v>2.2144312718798759E-10</v>
      </c>
      <c r="M539" s="6">
        <f t="shared" si="111"/>
        <v>2.4159284381574504E-6</v>
      </c>
      <c r="N539">
        <f t="shared" si="112"/>
        <v>5.8E-4</v>
      </c>
      <c r="O539">
        <f t="shared" si="120"/>
        <v>0.42118440875045088</v>
      </c>
      <c r="P539">
        <f t="shared" si="114"/>
        <v>3.1243826162767037</v>
      </c>
      <c r="Q539">
        <f t="shared" si="115"/>
        <v>0.28687921453957593</v>
      </c>
      <c r="R539">
        <f t="shared" si="116"/>
        <v>0.28687921453957588</v>
      </c>
    </row>
    <row r="540" spans="6:18">
      <c r="F540">
        <f t="shared" ref="F540:F603" si="121">F539+dt</f>
        <v>53.800000000000495</v>
      </c>
      <c r="G540">
        <f t="shared" si="109"/>
        <v>319.43983655498738</v>
      </c>
      <c r="H540">
        <f t="shared" si="117"/>
        <v>4.2118440875045087</v>
      </c>
      <c r="I540" s="4">
        <f t="shared" si="110"/>
        <v>1.5999999999999999E-6</v>
      </c>
      <c r="J540" s="5">
        <f t="shared" si="118"/>
        <v>1.3969999999999975E-7</v>
      </c>
      <c r="K540" s="5">
        <f t="shared" si="119"/>
        <v>3.7547091833954637E-4</v>
      </c>
      <c r="L540" s="5">
        <f t="shared" si="113"/>
        <v>2.2172646032932531E-10</v>
      </c>
      <c r="M540" s="6">
        <f t="shared" si="111"/>
        <v>2.4179887616204137E-6</v>
      </c>
      <c r="N540">
        <f t="shared" si="112"/>
        <v>5.8E-4</v>
      </c>
      <c r="O540">
        <f t="shared" si="120"/>
        <v>0.42118440875045088</v>
      </c>
      <c r="P540">
        <f t="shared" si="114"/>
        <v>3.1252150372538852</v>
      </c>
      <c r="Q540">
        <f t="shared" si="115"/>
        <v>0.28665961662055212</v>
      </c>
      <c r="R540">
        <f t="shared" si="116"/>
        <v>0.28665961662055206</v>
      </c>
    </row>
    <row r="541" spans="6:18">
      <c r="F541">
        <f t="shared" si="121"/>
        <v>53.900000000000496</v>
      </c>
      <c r="G541">
        <f t="shared" si="109"/>
        <v>319.43983655498738</v>
      </c>
      <c r="H541">
        <f t="shared" si="117"/>
        <v>4.2118440875045087</v>
      </c>
      <c r="I541" s="4">
        <f t="shared" si="110"/>
        <v>1.5999999999999999E-6</v>
      </c>
      <c r="J541" s="5">
        <f t="shared" si="118"/>
        <v>1.3969999999999975E-7</v>
      </c>
      <c r="K541" s="5">
        <f t="shared" si="119"/>
        <v>3.756309183395464E-4</v>
      </c>
      <c r="L541" s="5">
        <f t="shared" si="113"/>
        <v>2.220100350479668E-10</v>
      </c>
      <c r="M541" s="6">
        <f t="shared" si="111"/>
        <v>2.4200499632392883E-6</v>
      </c>
      <c r="N541">
        <f t="shared" si="112"/>
        <v>5.8E-4</v>
      </c>
      <c r="O541">
        <f t="shared" si="120"/>
        <v>0.42118440875045088</v>
      </c>
      <c r="P541">
        <f t="shared" si="114"/>
        <v>3.1260460393477416</v>
      </c>
      <c r="Q541">
        <f t="shared" si="115"/>
        <v>0.28644039301192442</v>
      </c>
      <c r="R541">
        <f t="shared" si="116"/>
        <v>0.28644039301192437</v>
      </c>
    </row>
    <row r="542" spans="6:18">
      <c r="F542">
        <f t="shared" si="121"/>
        <v>54.000000000000497</v>
      </c>
      <c r="G542">
        <f t="shared" si="109"/>
        <v>319.43983655498738</v>
      </c>
      <c r="H542">
        <f t="shared" si="117"/>
        <v>4.2118440875045087</v>
      </c>
      <c r="I542" s="4">
        <f t="shared" si="110"/>
        <v>1.5999999999999999E-6</v>
      </c>
      <c r="J542" s="5">
        <f t="shared" si="118"/>
        <v>1.3969999999999975E-7</v>
      </c>
      <c r="K542" s="5">
        <f t="shared" si="119"/>
        <v>3.7579091833954642E-4</v>
      </c>
      <c r="L542" s="5">
        <f t="shared" si="113"/>
        <v>2.2229385144685584E-10</v>
      </c>
      <c r="M542" s="6">
        <f t="shared" si="111"/>
        <v>2.422112043014075E-6</v>
      </c>
      <c r="N542">
        <f t="shared" si="112"/>
        <v>5.8E-4</v>
      </c>
      <c r="O542">
        <f t="shared" si="120"/>
        <v>0.42118440875045088</v>
      </c>
      <c r="P542">
        <f t="shared" si="114"/>
        <v>3.1268756255801384</v>
      </c>
      <c r="Q542">
        <f t="shared" si="115"/>
        <v>0.2862215429165052</v>
      </c>
      <c r="R542">
        <f t="shared" si="116"/>
        <v>0.28622154291650515</v>
      </c>
    </row>
    <row r="543" spans="6:18">
      <c r="F543">
        <f t="shared" si="121"/>
        <v>54.100000000000499</v>
      </c>
      <c r="G543">
        <f t="shared" si="109"/>
        <v>319.43983655498738</v>
      </c>
      <c r="H543">
        <f t="shared" si="117"/>
        <v>4.2118440875045087</v>
      </c>
      <c r="I543" s="4">
        <f t="shared" si="110"/>
        <v>1.5999999999999999E-6</v>
      </c>
      <c r="J543" s="5">
        <f t="shared" si="118"/>
        <v>1.3969999999999975E-7</v>
      </c>
      <c r="K543" s="5">
        <f t="shared" si="119"/>
        <v>3.7595091833954645E-4</v>
      </c>
      <c r="L543" s="5">
        <f t="shared" si="113"/>
        <v>2.2257790962893607E-10</v>
      </c>
      <c r="M543" s="6">
        <f t="shared" si="111"/>
        <v>2.4241750009447729E-6</v>
      </c>
      <c r="N543">
        <f t="shared" si="112"/>
        <v>5.8E-4</v>
      </c>
      <c r="O543">
        <f t="shared" si="120"/>
        <v>0.42118440875045088</v>
      </c>
      <c r="P543">
        <f t="shared" si="114"/>
        <v>3.1277037989652237</v>
      </c>
      <c r="Q543">
        <f t="shared" si="115"/>
        <v>0.2860030655391434</v>
      </c>
      <c r="R543">
        <f t="shared" si="116"/>
        <v>0.28600306553914334</v>
      </c>
    </row>
    <row r="544" spans="6:18">
      <c r="F544">
        <f t="shared" si="121"/>
        <v>54.2000000000005</v>
      </c>
      <c r="G544">
        <f t="shared" si="109"/>
        <v>319.43983655498738</v>
      </c>
      <c r="H544">
        <f t="shared" si="117"/>
        <v>4.2118440875045087</v>
      </c>
      <c r="I544" s="4">
        <f t="shared" si="110"/>
        <v>1.5999999999999999E-6</v>
      </c>
      <c r="J544" s="5">
        <f t="shared" si="118"/>
        <v>1.3969999999999975E-7</v>
      </c>
      <c r="K544" s="5">
        <f t="shared" si="119"/>
        <v>3.7611091833954647E-4</v>
      </c>
      <c r="L544" s="5">
        <f t="shared" si="113"/>
        <v>2.228622096971512E-10</v>
      </c>
      <c r="M544" s="6">
        <f t="shared" si="111"/>
        <v>2.4262388370313825E-6</v>
      </c>
      <c r="N544">
        <f t="shared" si="112"/>
        <v>5.8E-4</v>
      </c>
      <c r="O544">
        <f t="shared" si="120"/>
        <v>0.42118440875045088</v>
      </c>
      <c r="P544">
        <f t="shared" si="114"/>
        <v>3.1285305625094479</v>
      </c>
      <c r="Q544">
        <f t="shared" si="115"/>
        <v>0.28578496008671828</v>
      </c>
      <c r="R544">
        <f t="shared" si="116"/>
        <v>0.28578496008671828</v>
      </c>
    </row>
    <row r="545" spans="6:18">
      <c r="F545">
        <f t="shared" si="121"/>
        <v>54.300000000000502</v>
      </c>
      <c r="G545">
        <f t="shared" si="109"/>
        <v>319.43983655498738</v>
      </c>
      <c r="H545">
        <f t="shared" si="117"/>
        <v>4.2118440875045087</v>
      </c>
      <c r="I545" s="4">
        <f t="shared" si="110"/>
        <v>1.5999999999999999E-6</v>
      </c>
      <c r="J545" s="5">
        <f t="shared" si="118"/>
        <v>1.3969999999999975E-7</v>
      </c>
      <c r="K545" s="5">
        <f t="shared" si="119"/>
        <v>3.762709183395465E-4</v>
      </c>
      <c r="L545" s="5">
        <f t="shared" si="113"/>
        <v>2.2314675175444498E-10</v>
      </c>
      <c r="M545" s="6">
        <f t="shared" si="111"/>
        <v>2.4283035512739033E-6</v>
      </c>
      <c r="N545">
        <f t="shared" si="112"/>
        <v>5.8E-4</v>
      </c>
      <c r="O545">
        <f t="shared" si="120"/>
        <v>0.42118440875045088</v>
      </c>
      <c r="P545">
        <f t="shared" si="114"/>
        <v>3.1293559192115876</v>
      </c>
      <c r="Q545">
        <f t="shared" si="115"/>
        <v>0.28556722576813365</v>
      </c>
      <c r="R545">
        <f t="shared" si="116"/>
        <v>0.28556722576813365</v>
      </c>
    </row>
    <row r="546" spans="6:18">
      <c r="F546">
        <f t="shared" si="121"/>
        <v>54.400000000000503</v>
      </c>
      <c r="G546">
        <f t="shared" si="109"/>
        <v>319.43983655498738</v>
      </c>
      <c r="H546">
        <f t="shared" si="117"/>
        <v>4.2118440875045087</v>
      </c>
      <c r="I546" s="4">
        <f t="shared" si="110"/>
        <v>1.5999999999999999E-6</v>
      </c>
      <c r="J546" s="5">
        <f t="shared" si="118"/>
        <v>1.3969999999999975E-7</v>
      </c>
      <c r="K546" s="5">
        <f t="shared" si="119"/>
        <v>3.7643091833954652E-4</v>
      </c>
      <c r="L546" s="5">
        <f t="shared" si="113"/>
        <v>2.2343153590376106E-10</v>
      </c>
      <c r="M546" s="6">
        <f t="shared" si="111"/>
        <v>2.4303691436723354E-6</v>
      </c>
      <c r="N546">
        <f t="shared" si="112"/>
        <v>5.8E-4</v>
      </c>
      <c r="O546">
        <f t="shared" si="120"/>
        <v>0.42118440875045088</v>
      </c>
      <c r="P546">
        <f t="shared" si="114"/>
        <v>3.1301798720627687</v>
      </c>
      <c r="Q546">
        <f t="shared" si="115"/>
        <v>0.28534986179431149</v>
      </c>
      <c r="R546">
        <f t="shared" si="116"/>
        <v>0.28534986179431149</v>
      </c>
    </row>
    <row r="547" spans="6:18">
      <c r="F547">
        <f t="shared" si="121"/>
        <v>54.500000000000504</v>
      </c>
      <c r="G547">
        <f t="shared" si="109"/>
        <v>319.43983655498738</v>
      </c>
      <c r="H547">
        <f t="shared" si="117"/>
        <v>4.2118440875045087</v>
      </c>
      <c r="I547" s="4">
        <f t="shared" si="110"/>
        <v>1.5999999999999999E-6</v>
      </c>
      <c r="J547" s="5">
        <f t="shared" si="118"/>
        <v>1.3969999999999975E-7</v>
      </c>
      <c r="K547" s="5">
        <f t="shared" si="119"/>
        <v>3.7659091833954655E-4</v>
      </c>
      <c r="L547" s="5">
        <f t="shared" si="113"/>
        <v>2.2371656224804323E-10</v>
      </c>
      <c r="M547" s="6">
        <f t="shared" si="111"/>
        <v>2.4324356142266796E-6</v>
      </c>
      <c r="N547">
        <f t="shared" si="112"/>
        <v>5.8E-4</v>
      </c>
      <c r="O547">
        <f t="shared" si="120"/>
        <v>0.42118440875045088</v>
      </c>
      <c r="P547">
        <f t="shared" si="114"/>
        <v>3.1310024240464895</v>
      </c>
      <c r="Q547">
        <f t="shared" si="115"/>
        <v>0.28513286737818633</v>
      </c>
      <c r="R547">
        <f t="shared" si="116"/>
        <v>0.28513286737818633</v>
      </c>
    </row>
    <row r="548" spans="6:18">
      <c r="F548">
        <f t="shared" si="121"/>
        <v>54.600000000000506</v>
      </c>
      <c r="G548">
        <f t="shared" si="109"/>
        <v>319.43983655498738</v>
      </c>
      <c r="H548">
        <f t="shared" si="117"/>
        <v>4.2118440875045087</v>
      </c>
      <c r="I548" s="4">
        <f t="shared" si="110"/>
        <v>1.5999999999999999E-6</v>
      </c>
      <c r="J548" s="5">
        <f t="shared" si="118"/>
        <v>1.3969999999999975E-7</v>
      </c>
      <c r="K548" s="5">
        <f t="shared" si="119"/>
        <v>3.7675091833954657E-4</v>
      </c>
      <c r="L548" s="5">
        <f t="shared" si="113"/>
        <v>2.2400183089023515E-10</v>
      </c>
      <c r="M548" s="6">
        <f t="shared" si="111"/>
        <v>2.4345029629369354E-6</v>
      </c>
      <c r="N548">
        <f t="shared" si="112"/>
        <v>5.8E-4</v>
      </c>
      <c r="O548">
        <f t="shared" si="120"/>
        <v>0.42118440875045088</v>
      </c>
      <c r="P548">
        <f t="shared" si="114"/>
        <v>3.1318235781386417</v>
      </c>
      <c r="Q548">
        <f t="shared" si="115"/>
        <v>0.28491624173469893</v>
      </c>
      <c r="R548">
        <f t="shared" si="116"/>
        <v>0.28491624173469893</v>
      </c>
    </row>
    <row r="549" spans="6:18">
      <c r="F549">
        <f t="shared" si="121"/>
        <v>54.700000000000507</v>
      </c>
      <c r="G549">
        <f t="shared" si="109"/>
        <v>319.43983655498738</v>
      </c>
      <c r="H549">
        <f t="shared" si="117"/>
        <v>4.2118440875045087</v>
      </c>
      <c r="I549" s="4">
        <f t="shared" si="110"/>
        <v>1.5999999999999999E-6</v>
      </c>
      <c r="J549" s="5">
        <f t="shared" si="118"/>
        <v>1.3969999999999975E-7</v>
      </c>
      <c r="K549" s="5">
        <f t="shared" si="119"/>
        <v>3.769109183395466E-4</v>
      </c>
      <c r="L549" s="5">
        <f t="shared" si="113"/>
        <v>2.2428734193328058E-10</v>
      </c>
      <c r="M549" s="6">
        <f t="shared" si="111"/>
        <v>2.4365711898031029E-6</v>
      </c>
      <c r="N549">
        <f t="shared" si="112"/>
        <v>5.8E-4</v>
      </c>
      <c r="O549">
        <f t="shared" si="120"/>
        <v>0.42118440875045088</v>
      </c>
      <c r="P549">
        <f t="shared" si="114"/>
        <v>3.1326433373075337</v>
      </c>
      <c r="Q549">
        <f t="shared" si="115"/>
        <v>0.2846999840807905</v>
      </c>
      <c r="R549">
        <f t="shared" si="116"/>
        <v>0.28469998408079056</v>
      </c>
    </row>
    <row r="550" spans="6:18">
      <c r="F550">
        <f t="shared" si="121"/>
        <v>54.800000000000509</v>
      </c>
      <c r="G550">
        <f t="shared" si="109"/>
        <v>319.43983655498738</v>
      </c>
      <c r="H550">
        <f t="shared" si="117"/>
        <v>4.2118440875045087</v>
      </c>
      <c r="I550" s="4">
        <f t="shared" si="110"/>
        <v>1.5999999999999999E-6</v>
      </c>
      <c r="J550" s="5">
        <f t="shared" si="118"/>
        <v>1.3969999999999975E-7</v>
      </c>
      <c r="K550" s="5">
        <f t="shared" si="119"/>
        <v>3.7707091833954663E-4</v>
      </c>
      <c r="L550" s="5">
        <f t="shared" si="113"/>
        <v>2.2457309548012307E-10</v>
      </c>
      <c r="M550" s="6">
        <f t="shared" si="111"/>
        <v>2.4386402948251813E-6</v>
      </c>
      <c r="N550">
        <f t="shared" si="112"/>
        <v>5.8E-4</v>
      </c>
      <c r="O550">
        <f t="shared" si="120"/>
        <v>0.42118440875045088</v>
      </c>
      <c r="P550">
        <f t="shared" si="114"/>
        <v>3.1334617045139153</v>
      </c>
      <c r="Q550">
        <f t="shared" si="115"/>
        <v>0.28448409363539684</v>
      </c>
      <c r="R550">
        <f t="shared" si="116"/>
        <v>0.2844840936353969</v>
      </c>
    </row>
    <row r="551" spans="6:18">
      <c r="F551">
        <f t="shared" si="121"/>
        <v>54.90000000000051</v>
      </c>
      <c r="G551">
        <f t="shared" si="109"/>
        <v>319.43983655498738</v>
      </c>
      <c r="H551">
        <f t="shared" si="117"/>
        <v>4.2118440875045087</v>
      </c>
      <c r="I551" s="4">
        <f t="shared" si="110"/>
        <v>1.5999999999999999E-6</v>
      </c>
      <c r="J551" s="5">
        <f t="shared" si="118"/>
        <v>1.3969999999999975E-7</v>
      </c>
      <c r="K551" s="5">
        <f t="shared" si="119"/>
        <v>3.7723091833954665E-4</v>
      </c>
      <c r="L551" s="5">
        <f t="shared" si="113"/>
        <v>2.2485909163370654E-10</v>
      </c>
      <c r="M551" s="6">
        <f t="shared" si="111"/>
        <v>2.4407102780031721E-6</v>
      </c>
      <c r="N551">
        <f t="shared" si="112"/>
        <v>5.8E-4</v>
      </c>
      <c r="O551">
        <f t="shared" si="120"/>
        <v>0.42118440875045088</v>
      </c>
      <c r="P551">
        <f t="shared" si="114"/>
        <v>3.1342786827109981</v>
      </c>
      <c r="Q551">
        <f t="shared" si="115"/>
        <v>0.28426856961944208</v>
      </c>
      <c r="R551">
        <f t="shared" si="116"/>
        <v>0.28426856961944219</v>
      </c>
    </row>
    <row r="552" spans="6:18">
      <c r="F552">
        <f t="shared" si="121"/>
        <v>55.000000000000512</v>
      </c>
      <c r="G552">
        <f t="shared" si="109"/>
        <v>319.43983655498738</v>
      </c>
      <c r="H552">
        <f t="shared" si="117"/>
        <v>4.2118440875045087</v>
      </c>
      <c r="I552" s="4">
        <f t="shared" si="110"/>
        <v>1.5999999999999999E-6</v>
      </c>
      <c r="J552" s="5">
        <f t="shared" si="118"/>
        <v>1.3969999999999975E-7</v>
      </c>
      <c r="K552" s="5">
        <f t="shared" si="119"/>
        <v>3.7739091833954668E-4</v>
      </c>
      <c r="L552" s="5">
        <f t="shared" si="113"/>
        <v>2.251453304969745E-10</v>
      </c>
      <c r="M552" s="6">
        <f t="shared" si="111"/>
        <v>2.4427811393370734E-6</v>
      </c>
      <c r="N552">
        <f t="shared" si="112"/>
        <v>5.8E-4</v>
      </c>
      <c r="O552">
        <f t="shared" si="120"/>
        <v>0.42118440875045088</v>
      </c>
      <c r="P552">
        <f t="shared" si="114"/>
        <v>3.1350942748444774</v>
      </c>
      <c r="Q552">
        <f t="shared" si="115"/>
        <v>0.28405341125583317</v>
      </c>
      <c r="R552">
        <f t="shared" si="116"/>
        <v>0.28405341125583328</v>
      </c>
    </row>
    <row r="553" spans="6:18">
      <c r="F553">
        <f t="shared" si="121"/>
        <v>55.100000000000513</v>
      </c>
      <c r="G553">
        <f t="shared" si="109"/>
        <v>319.43983655498738</v>
      </c>
      <c r="H553">
        <f t="shared" si="117"/>
        <v>4.2118440875045087</v>
      </c>
      <c r="I553" s="4">
        <f t="shared" si="110"/>
        <v>1.5999999999999999E-6</v>
      </c>
      <c r="J553" s="5">
        <f t="shared" si="118"/>
        <v>1.3969999999999975E-7</v>
      </c>
      <c r="K553" s="5">
        <f t="shared" si="119"/>
        <v>3.775509183395467E-4</v>
      </c>
      <c r="L553" s="5">
        <f t="shared" si="113"/>
        <v>2.254318121728708E-10</v>
      </c>
      <c r="M553" s="6">
        <f t="shared" si="111"/>
        <v>2.4448528788268867E-6</v>
      </c>
      <c r="N553">
        <f t="shared" si="112"/>
        <v>5.8E-4</v>
      </c>
      <c r="O553">
        <f t="shared" si="120"/>
        <v>0.42118440875045088</v>
      </c>
      <c r="P553">
        <f t="shared" si="114"/>
        <v>3.1359084838525551</v>
      </c>
      <c r="Q553">
        <f t="shared" si="115"/>
        <v>0.28383861776945374</v>
      </c>
      <c r="R553">
        <f t="shared" si="116"/>
        <v>0.28383861776945385</v>
      </c>
    </row>
    <row r="554" spans="6:18">
      <c r="F554">
        <f t="shared" si="121"/>
        <v>55.200000000000514</v>
      </c>
      <c r="G554">
        <f t="shared" si="109"/>
        <v>319.43983655498738</v>
      </c>
      <c r="H554">
        <f t="shared" si="117"/>
        <v>4.2118440875045087</v>
      </c>
      <c r="I554" s="4">
        <f t="shared" si="110"/>
        <v>1.5999999999999999E-6</v>
      </c>
      <c r="J554" s="5">
        <f t="shared" si="118"/>
        <v>1.3969999999999975E-7</v>
      </c>
      <c r="K554" s="5">
        <f t="shared" si="119"/>
        <v>3.7771091833954673E-4</v>
      </c>
      <c r="L554" s="5">
        <f t="shared" si="113"/>
        <v>2.2571853676433909E-10</v>
      </c>
      <c r="M554" s="6">
        <f t="shared" si="111"/>
        <v>2.4469254964726113E-6</v>
      </c>
      <c r="N554">
        <f t="shared" si="112"/>
        <v>5.8E-4</v>
      </c>
      <c r="O554">
        <f t="shared" si="120"/>
        <v>0.42118440875045088</v>
      </c>
      <c r="P554">
        <f t="shared" si="114"/>
        <v>3.1367213126659625</v>
      </c>
      <c r="Q554">
        <f t="shared" si="115"/>
        <v>0.2836241883871583</v>
      </c>
      <c r="R554">
        <f t="shared" si="116"/>
        <v>0.28362418838715842</v>
      </c>
    </row>
    <row r="555" spans="6:18">
      <c r="F555">
        <f t="shared" si="121"/>
        <v>55.300000000000516</v>
      </c>
      <c r="G555">
        <f t="shared" si="109"/>
        <v>319.43983655498738</v>
      </c>
      <c r="H555">
        <f t="shared" si="117"/>
        <v>4.2118440875045087</v>
      </c>
      <c r="I555" s="4">
        <f t="shared" si="110"/>
        <v>1.5999999999999999E-6</v>
      </c>
      <c r="J555" s="5">
        <f t="shared" si="118"/>
        <v>1.3969999999999975E-7</v>
      </c>
      <c r="K555" s="5">
        <f t="shared" si="119"/>
        <v>3.7787091833954675E-4</v>
      </c>
      <c r="L555" s="5">
        <f t="shared" si="113"/>
        <v>2.2600550437432313E-10</v>
      </c>
      <c r="M555" s="6">
        <f t="shared" si="111"/>
        <v>2.448998992274248E-6</v>
      </c>
      <c r="N555">
        <f t="shared" si="112"/>
        <v>5.8E-4</v>
      </c>
      <c r="O555">
        <f t="shared" si="120"/>
        <v>0.42118440875045088</v>
      </c>
      <c r="P555">
        <f t="shared" si="114"/>
        <v>3.1375327642079824</v>
      </c>
      <c r="Q555">
        <f t="shared" si="115"/>
        <v>0.28341012233776641</v>
      </c>
      <c r="R555">
        <f t="shared" si="116"/>
        <v>0.28341012233776652</v>
      </c>
    </row>
    <row r="556" spans="6:18">
      <c r="F556">
        <f t="shared" si="121"/>
        <v>55.400000000000517</v>
      </c>
      <c r="G556">
        <f t="shared" si="109"/>
        <v>319.43983655498738</v>
      </c>
      <c r="H556">
        <f t="shared" si="117"/>
        <v>4.2118440875045087</v>
      </c>
      <c r="I556" s="4">
        <f t="shared" si="110"/>
        <v>1.5999999999999999E-6</v>
      </c>
      <c r="J556" s="5">
        <f t="shared" si="118"/>
        <v>1.3969999999999975E-7</v>
      </c>
      <c r="K556" s="5">
        <f t="shared" si="119"/>
        <v>3.7803091833954678E-4</v>
      </c>
      <c r="L556" s="5">
        <f t="shared" si="113"/>
        <v>2.2629271510576654E-10</v>
      </c>
      <c r="M556" s="6">
        <f t="shared" si="111"/>
        <v>2.4510733662317955E-6</v>
      </c>
      <c r="N556">
        <f t="shared" si="112"/>
        <v>5.8E-4</v>
      </c>
      <c r="O556">
        <f t="shared" si="120"/>
        <v>0.42118440875045088</v>
      </c>
      <c r="P556">
        <f t="shared" si="114"/>
        <v>3.1383428413944703</v>
      </c>
      <c r="Q556">
        <f t="shared" si="115"/>
        <v>0.28319641885205687</v>
      </c>
      <c r="R556">
        <f t="shared" si="116"/>
        <v>0.28319641885205704</v>
      </c>
    </row>
    <row r="557" spans="6:18">
      <c r="F557">
        <f t="shared" si="121"/>
        <v>55.500000000000519</v>
      </c>
      <c r="G557">
        <f t="shared" si="109"/>
        <v>319.43983655498738</v>
      </c>
      <c r="H557">
        <f t="shared" si="117"/>
        <v>4.2118440875045087</v>
      </c>
      <c r="I557" s="4">
        <f t="shared" si="110"/>
        <v>1.5999999999999999E-6</v>
      </c>
      <c r="J557" s="5">
        <f t="shared" si="118"/>
        <v>1.3969999999999975E-7</v>
      </c>
      <c r="K557" s="5">
        <f t="shared" si="119"/>
        <v>3.781909183395468E-4</v>
      </c>
      <c r="L557" s="5">
        <f t="shared" si="113"/>
        <v>2.2658016906161314E-10</v>
      </c>
      <c r="M557" s="6">
        <f t="shared" si="111"/>
        <v>2.4531486183452555E-6</v>
      </c>
      <c r="N557">
        <f t="shared" si="112"/>
        <v>5.8E-4</v>
      </c>
      <c r="O557">
        <f t="shared" si="120"/>
        <v>0.42118440875045088</v>
      </c>
      <c r="P557">
        <f t="shared" si="114"/>
        <v>3.1391515471338778</v>
      </c>
      <c r="Q557">
        <f t="shared" si="115"/>
        <v>0.28298307716276194</v>
      </c>
      <c r="R557">
        <f t="shared" si="116"/>
        <v>0.28298307716276211</v>
      </c>
    </row>
    <row r="558" spans="6:18">
      <c r="F558">
        <f t="shared" si="121"/>
        <v>55.60000000000052</v>
      </c>
      <c r="G558">
        <f t="shared" si="109"/>
        <v>319.43983655498738</v>
      </c>
      <c r="H558">
        <f t="shared" si="117"/>
        <v>4.2118440875045087</v>
      </c>
      <c r="I558" s="4">
        <f t="shared" si="110"/>
        <v>1.5999999999999999E-6</v>
      </c>
      <c r="J558" s="5">
        <f t="shared" si="118"/>
        <v>1.3969999999999975E-7</v>
      </c>
      <c r="K558" s="5">
        <f t="shared" si="119"/>
        <v>3.7835091833954683E-4</v>
      </c>
      <c r="L558" s="5">
        <f t="shared" si="113"/>
        <v>2.268678663448065E-10</v>
      </c>
      <c r="M558" s="6">
        <f t="shared" si="111"/>
        <v>2.4552247486146264E-6</v>
      </c>
      <c r="N558">
        <f t="shared" si="112"/>
        <v>5.8E-4</v>
      </c>
      <c r="O558">
        <f t="shared" si="120"/>
        <v>0.42118440875045088</v>
      </c>
      <c r="P558">
        <f t="shared" si="114"/>
        <v>3.1399588843272732</v>
      </c>
      <c r="Q558">
        <f t="shared" si="115"/>
        <v>0.28277009650456142</v>
      </c>
      <c r="R558">
        <f t="shared" si="116"/>
        <v>0.28277009650456159</v>
      </c>
    </row>
    <row r="559" spans="6:18">
      <c r="F559">
        <f t="shared" si="121"/>
        <v>55.700000000000522</v>
      </c>
      <c r="G559">
        <f t="shared" si="109"/>
        <v>319.43983655498738</v>
      </c>
      <c r="H559">
        <f t="shared" si="117"/>
        <v>4.2118440875045087</v>
      </c>
      <c r="I559" s="4">
        <f t="shared" si="110"/>
        <v>1.5999999999999999E-6</v>
      </c>
      <c r="J559" s="5">
        <f t="shared" si="118"/>
        <v>1.3969999999999975E-7</v>
      </c>
      <c r="K559" s="5">
        <f t="shared" si="119"/>
        <v>3.7851091833954686E-4</v>
      </c>
      <c r="L559" s="5">
        <f t="shared" si="113"/>
        <v>2.2715580705829042E-10</v>
      </c>
      <c r="M559" s="6">
        <f t="shared" si="111"/>
        <v>2.4573017570399085E-6</v>
      </c>
      <c r="N559">
        <f t="shared" si="112"/>
        <v>5.8E-4</v>
      </c>
      <c r="O559">
        <f t="shared" si="120"/>
        <v>0.42118440875045088</v>
      </c>
      <c r="P559">
        <f t="shared" si="114"/>
        <v>3.1407648558683636</v>
      </c>
      <c r="Q559">
        <f t="shared" si="115"/>
        <v>0.28255747611407706</v>
      </c>
      <c r="R559">
        <f t="shared" si="116"/>
        <v>0.28255747611407722</v>
      </c>
    </row>
    <row r="560" spans="6:18">
      <c r="F560">
        <f t="shared" si="121"/>
        <v>55.800000000000523</v>
      </c>
      <c r="G560">
        <f t="shared" si="109"/>
        <v>319.43983655498738</v>
      </c>
      <c r="H560">
        <f t="shared" si="117"/>
        <v>4.2118440875045087</v>
      </c>
      <c r="I560" s="4">
        <f t="shared" si="110"/>
        <v>1.5999999999999999E-6</v>
      </c>
      <c r="J560" s="5">
        <f t="shared" si="118"/>
        <v>1.3969999999999975E-7</v>
      </c>
      <c r="K560" s="5">
        <f t="shared" si="119"/>
        <v>3.7867091833954688E-4</v>
      </c>
      <c r="L560" s="5">
        <f t="shared" si="113"/>
        <v>2.2744399130500864E-10</v>
      </c>
      <c r="M560" s="6">
        <f t="shared" si="111"/>
        <v>2.4593796436211031E-6</v>
      </c>
      <c r="N560">
        <f t="shared" si="112"/>
        <v>5.8E-4</v>
      </c>
      <c r="O560">
        <f t="shared" si="120"/>
        <v>0.42118440875045088</v>
      </c>
      <c r="P560">
        <f t="shared" si="114"/>
        <v>3.1415694646435162</v>
      </c>
      <c r="Q560">
        <f t="shared" si="115"/>
        <v>0.28234521522986666</v>
      </c>
      <c r="R560">
        <f t="shared" si="116"/>
        <v>0.28234521522986683</v>
      </c>
    </row>
    <row r="561" spans="6:18">
      <c r="F561">
        <f t="shared" si="121"/>
        <v>55.900000000000524</v>
      </c>
      <c r="G561">
        <f t="shared" si="109"/>
        <v>319.43983655498738</v>
      </c>
      <c r="H561">
        <f t="shared" si="117"/>
        <v>4.2118440875045087</v>
      </c>
      <c r="I561" s="4">
        <f t="shared" si="110"/>
        <v>1.5999999999999999E-6</v>
      </c>
      <c r="J561" s="5">
        <f t="shared" si="118"/>
        <v>1.3969999999999975E-7</v>
      </c>
      <c r="K561" s="5">
        <f t="shared" si="119"/>
        <v>3.7883091833954691E-4</v>
      </c>
      <c r="L561" s="5">
        <f t="shared" si="113"/>
        <v>2.2773241918790476E-10</v>
      </c>
      <c r="M561" s="6">
        <f t="shared" si="111"/>
        <v>2.4614584083582085E-6</v>
      </c>
      <c r="N561">
        <f t="shared" si="112"/>
        <v>5.8E-4</v>
      </c>
      <c r="O561">
        <f t="shared" si="120"/>
        <v>0.42118440875045088</v>
      </c>
      <c r="P561">
        <f t="shared" si="114"/>
        <v>3.1423727135317834</v>
      </c>
      <c r="Q561">
        <f t="shared" si="115"/>
        <v>0.28213331309241846</v>
      </c>
      <c r="R561">
        <f t="shared" si="116"/>
        <v>0.28213331309241862</v>
      </c>
    </row>
    <row r="562" spans="6:18">
      <c r="F562">
        <f t="shared" si="121"/>
        <v>56.000000000000526</v>
      </c>
      <c r="G562">
        <f t="shared" si="109"/>
        <v>319.43983655498738</v>
      </c>
      <c r="H562">
        <f t="shared" si="117"/>
        <v>4.2118440875045087</v>
      </c>
      <c r="I562" s="4">
        <f t="shared" si="110"/>
        <v>1.5999999999999999E-6</v>
      </c>
      <c r="J562" s="5">
        <f t="shared" si="118"/>
        <v>1.3969999999999975E-7</v>
      </c>
      <c r="K562" s="5">
        <f t="shared" si="119"/>
        <v>3.7899091833954693E-4</v>
      </c>
      <c r="L562" s="5">
        <f t="shared" si="113"/>
        <v>2.2802109080992252E-10</v>
      </c>
      <c r="M562" s="6">
        <f t="shared" si="111"/>
        <v>2.4635380512512248E-6</v>
      </c>
      <c r="N562">
        <f t="shared" si="112"/>
        <v>5.8E-4</v>
      </c>
      <c r="O562">
        <f t="shared" si="120"/>
        <v>0.42118440875045088</v>
      </c>
      <c r="P562">
        <f t="shared" si="114"/>
        <v>3.1431746054049183</v>
      </c>
      <c r="Q562">
        <f t="shared" si="115"/>
        <v>0.28192176894414533</v>
      </c>
      <c r="R562">
        <f t="shared" si="116"/>
        <v>0.28192176894414556</v>
      </c>
    </row>
    <row r="563" spans="6:18">
      <c r="F563">
        <f t="shared" si="121"/>
        <v>56.100000000000527</v>
      </c>
      <c r="G563">
        <f t="shared" si="109"/>
        <v>319.43983655498738</v>
      </c>
      <c r="H563">
        <f t="shared" si="117"/>
        <v>4.2118440875045087</v>
      </c>
      <c r="I563" s="4">
        <f t="shared" si="110"/>
        <v>1.5999999999999999E-6</v>
      </c>
      <c r="J563" s="5">
        <f t="shared" si="118"/>
        <v>1.3969999999999975E-7</v>
      </c>
      <c r="K563" s="5">
        <f t="shared" si="119"/>
        <v>3.7915091833954696E-4</v>
      </c>
      <c r="L563" s="5">
        <f t="shared" si="113"/>
        <v>2.283100062740057E-10</v>
      </c>
      <c r="M563" s="6">
        <f t="shared" si="111"/>
        <v>2.4656185723001535E-6</v>
      </c>
      <c r="N563">
        <f t="shared" si="112"/>
        <v>5.8E-4</v>
      </c>
      <c r="O563">
        <f t="shared" si="120"/>
        <v>0.42118440875045088</v>
      </c>
      <c r="P563">
        <f t="shared" si="114"/>
        <v>3.1439751431274026</v>
      </c>
      <c r="Q563">
        <f t="shared" si="115"/>
        <v>0.28171058202937926</v>
      </c>
      <c r="R563">
        <f t="shared" si="116"/>
        <v>0.28171058202937954</v>
      </c>
    </row>
    <row r="564" spans="6:18">
      <c r="F564">
        <f t="shared" si="121"/>
        <v>56.200000000000529</v>
      </c>
      <c r="G564">
        <f t="shared" si="109"/>
        <v>319.43983655498738</v>
      </c>
      <c r="H564">
        <f t="shared" si="117"/>
        <v>4.2118440875045087</v>
      </c>
      <c r="I564" s="4">
        <f t="shared" si="110"/>
        <v>1.5999999999999999E-6</v>
      </c>
      <c r="J564" s="5">
        <f t="shared" si="118"/>
        <v>1.3969999999999975E-7</v>
      </c>
      <c r="K564" s="5">
        <f t="shared" si="119"/>
        <v>3.7931091833954698E-4</v>
      </c>
      <c r="L564" s="5">
        <f t="shared" si="113"/>
        <v>2.2859916568309792E-10</v>
      </c>
      <c r="M564" s="6">
        <f t="shared" si="111"/>
        <v>2.4676999715049931E-6</v>
      </c>
      <c r="N564">
        <f t="shared" si="112"/>
        <v>5.8E-4</v>
      </c>
      <c r="O564">
        <f t="shared" si="120"/>
        <v>0.42118440875045088</v>
      </c>
      <c r="P564">
        <f t="shared" si="114"/>
        <v>3.144774329556463</v>
      </c>
      <c r="Q564">
        <f t="shared" si="115"/>
        <v>0.28149975159436552</v>
      </c>
      <c r="R564">
        <f t="shared" si="116"/>
        <v>0.2814997515943658</v>
      </c>
    </row>
    <row r="565" spans="6:18">
      <c r="F565">
        <f t="shared" si="121"/>
        <v>56.30000000000053</v>
      </c>
      <c r="G565">
        <f t="shared" si="109"/>
        <v>319.43983655498738</v>
      </c>
      <c r="H565">
        <f t="shared" si="117"/>
        <v>4.2118440875045087</v>
      </c>
      <c r="I565" s="4">
        <f t="shared" si="110"/>
        <v>1.5999999999999999E-6</v>
      </c>
      <c r="J565" s="5">
        <f t="shared" si="118"/>
        <v>1.3969999999999975E-7</v>
      </c>
      <c r="K565" s="5">
        <f t="shared" si="119"/>
        <v>3.7947091833954701E-4</v>
      </c>
      <c r="L565" s="5">
        <f t="shared" si="113"/>
        <v>2.28888569140143E-10</v>
      </c>
      <c r="M565" s="6">
        <f t="shared" si="111"/>
        <v>2.4697822488657452E-6</v>
      </c>
      <c r="N565">
        <f t="shared" si="112"/>
        <v>5.8E-4</v>
      </c>
      <c r="O565">
        <f t="shared" si="120"/>
        <v>0.42118440875045088</v>
      </c>
      <c r="P565">
        <f t="shared" si="114"/>
        <v>3.1455721675420971</v>
      </c>
      <c r="Q565">
        <f t="shared" si="115"/>
        <v>0.28128927688725697</v>
      </c>
      <c r="R565">
        <f t="shared" si="116"/>
        <v>0.2812892768872573</v>
      </c>
    </row>
    <row r="566" spans="6:18">
      <c r="F566">
        <f t="shared" si="121"/>
        <v>56.400000000000531</v>
      </c>
      <c r="G566">
        <f t="shared" si="109"/>
        <v>319.43983655498738</v>
      </c>
      <c r="H566">
        <f t="shared" si="117"/>
        <v>4.2118440875045087</v>
      </c>
      <c r="I566" s="4">
        <f t="shared" si="110"/>
        <v>1.5999999999999999E-6</v>
      </c>
      <c r="J566" s="5">
        <f t="shared" si="118"/>
        <v>1.3969999999999975E-7</v>
      </c>
      <c r="K566" s="5">
        <f t="shared" si="119"/>
        <v>3.7963091833954703E-4</v>
      </c>
      <c r="L566" s="5">
        <f t="shared" si="113"/>
        <v>2.2917821674808458E-10</v>
      </c>
      <c r="M566" s="6">
        <f t="shared" si="111"/>
        <v>2.471865404382409E-6</v>
      </c>
      <c r="N566">
        <f t="shared" si="112"/>
        <v>5.8E-4</v>
      </c>
      <c r="O566">
        <f t="shared" si="120"/>
        <v>0.42118440875045088</v>
      </c>
      <c r="P566">
        <f t="shared" si="114"/>
        <v>3.1463686599270897</v>
      </c>
      <c r="Q566">
        <f t="shared" si="115"/>
        <v>0.28107915715810866</v>
      </c>
      <c r="R566">
        <f t="shared" si="116"/>
        <v>0.28107915715810899</v>
      </c>
    </row>
    <row r="567" spans="6:18">
      <c r="F567">
        <f t="shared" si="121"/>
        <v>56.500000000000533</v>
      </c>
      <c r="G567">
        <f t="shared" si="109"/>
        <v>319.43983655498738</v>
      </c>
      <c r="H567">
        <f t="shared" si="117"/>
        <v>4.2118440875045087</v>
      </c>
      <c r="I567" s="4">
        <f t="shared" si="110"/>
        <v>1.5999999999999999E-6</v>
      </c>
      <c r="J567" s="5">
        <f t="shared" si="118"/>
        <v>1.3969999999999975E-7</v>
      </c>
      <c r="K567" s="5">
        <f t="shared" si="119"/>
        <v>3.7979091833954706E-4</v>
      </c>
      <c r="L567" s="5">
        <f t="shared" si="113"/>
        <v>2.2946810860986631E-10</v>
      </c>
      <c r="M567" s="6">
        <f t="shared" si="111"/>
        <v>2.4739494380549836E-6</v>
      </c>
      <c r="N567">
        <f t="shared" si="112"/>
        <v>5.8E-4</v>
      </c>
      <c r="O567">
        <f t="shared" si="120"/>
        <v>0.42118440875045088</v>
      </c>
      <c r="P567">
        <f t="shared" si="114"/>
        <v>3.1471638095470404</v>
      </c>
      <c r="Q567">
        <f t="shared" si="115"/>
        <v>0.28086939165887198</v>
      </c>
      <c r="R567">
        <f t="shared" si="116"/>
        <v>0.28086939165887231</v>
      </c>
    </row>
    <row r="568" spans="6:18">
      <c r="F568">
        <f t="shared" si="121"/>
        <v>56.600000000000534</v>
      </c>
      <c r="G568">
        <f t="shared" si="109"/>
        <v>319.43983655498738</v>
      </c>
      <c r="H568">
        <f t="shared" si="117"/>
        <v>4.2118440875045087</v>
      </c>
      <c r="I568" s="4">
        <f t="shared" si="110"/>
        <v>1.5999999999999999E-6</v>
      </c>
      <c r="J568" s="5">
        <f t="shared" si="118"/>
        <v>1.3969999999999975E-7</v>
      </c>
      <c r="K568" s="5">
        <f t="shared" si="119"/>
        <v>3.7995091833954709E-4</v>
      </c>
      <c r="L568" s="5">
        <f t="shared" si="113"/>
        <v>2.2975824482843199E-10</v>
      </c>
      <c r="M568" s="6">
        <f t="shared" si="111"/>
        <v>2.4760343498834698E-6</v>
      </c>
      <c r="N568">
        <f t="shared" si="112"/>
        <v>5.8E-4</v>
      </c>
      <c r="O568">
        <f t="shared" si="120"/>
        <v>0.42118440875045088</v>
      </c>
      <c r="P568">
        <f t="shared" si="114"/>
        <v>3.1479576192303775</v>
      </c>
      <c r="Q568">
        <f t="shared" si="115"/>
        <v>0.28065997964338918</v>
      </c>
      <c r="R568">
        <f t="shared" si="116"/>
        <v>0.28065997964338951</v>
      </c>
    </row>
    <row r="569" spans="6:18">
      <c r="F569">
        <f t="shared" si="121"/>
        <v>56.700000000000536</v>
      </c>
      <c r="G569">
        <f t="shared" si="109"/>
        <v>319.43983655498738</v>
      </c>
      <c r="H569">
        <f t="shared" si="117"/>
        <v>4.2118440875045087</v>
      </c>
      <c r="I569" s="4">
        <f t="shared" si="110"/>
        <v>1.5999999999999999E-6</v>
      </c>
      <c r="J569" s="5">
        <f t="shared" si="118"/>
        <v>1.3969999999999975E-7</v>
      </c>
      <c r="K569" s="5">
        <f t="shared" si="119"/>
        <v>3.8011091833954711E-4</v>
      </c>
      <c r="L569" s="5">
        <f t="shared" si="113"/>
        <v>2.3004862550672526E-10</v>
      </c>
      <c r="M569" s="6">
        <f t="shared" si="111"/>
        <v>2.4781201398678673E-6</v>
      </c>
      <c r="N569">
        <f t="shared" si="112"/>
        <v>5.8E-4</v>
      </c>
      <c r="O569">
        <f t="shared" si="120"/>
        <v>0.42118440875045088</v>
      </c>
      <c r="P569">
        <f t="shared" si="114"/>
        <v>3.1487500917983851</v>
      </c>
      <c r="Q569">
        <f t="shared" si="115"/>
        <v>0.28045092036738783</v>
      </c>
      <c r="R569">
        <f t="shared" si="116"/>
        <v>0.28045092036738817</v>
      </c>
    </row>
    <row r="570" spans="6:18">
      <c r="F570">
        <f t="shared" si="121"/>
        <v>56.800000000000537</v>
      </c>
      <c r="G570">
        <f t="shared" si="109"/>
        <v>319.43983655498738</v>
      </c>
      <c r="H570">
        <f t="shared" si="117"/>
        <v>4.2118440875045087</v>
      </c>
      <c r="I570" s="4">
        <f t="shared" si="110"/>
        <v>1.5999999999999999E-6</v>
      </c>
      <c r="J570" s="5">
        <f t="shared" si="118"/>
        <v>1.3969999999999975E-7</v>
      </c>
      <c r="K570" s="5">
        <f t="shared" si="119"/>
        <v>3.8027091833954714E-4</v>
      </c>
      <c r="L570" s="5">
        <f t="shared" si="113"/>
        <v>2.3033925074768984E-10</v>
      </c>
      <c r="M570" s="6">
        <f t="shared" si="111"/>
        <v>2.4802068080081765E-6</v>
      </c>
      <c r="N570">
        <f t="shared" si="112"/>
        <v>5.8E-4</v>
      </c>
      <c r="O570">
        <f t="shared" si="120"/>
        <v>0.42118440875045088</v>
      </c>
      <c r="P570">
        <f t="shared" si="114"/>
        <v>3.1495412300652217</v>
      </c>
      <c r="Q570">
        <f t="shared" si="115"/>
        <v>0.28024221308847519</v>
      </c>
      <c r="R570">
        <f t="shared" si="116"/>
        <v>0.28024221308847552</v>
      </c>
    </row>
    <row r="571" spans="6:18">
      <c r="F571">
        <f t="shared" si="121"/>
        <v>56.900000000000539</v>
      </c>
      <c r="G571">
        <f t="shared" si="109"/>
        <v>319.43983655498738</v>
      </c>
      <c r="H571">
        <f t="shared" si="117"/>
        <v>4.2118440875045087</v>
      </c>
      <c r="I571" s="4">
        <f t="shared" si="110"/>
        <v>1.5999999999999999E-6</v>
      </c>
      <c r="J571" s="5">
        <f t="shared" si="118"/>
        <v>1.3969999999999975E-7</v>
      </c>
      <c r="K571" s="5">
        <f t="shared" si="119"/>
        <v>3.8043091833954716E-4</v>
      </c>
      <c r="L571" s="5">
        <f t="shared" si="113"/>
        <v>2.3063012065426952E-10</v>
      </c>
      <c r="M571" s="6">
        <f t="shared" si="111"/>
        <v>2.4822943543043974E-6</v>
      </c>
      <c r="N571">
        <f t="shared" si="112"/>
        <v>5.8E-4</v>
      </c>
      <c r="O571">
        <f t="shared" si="120"/>
        <v>0.42118440875045088</v>
      </c>
      <c r="P571">
        <f t="shared" si="114"/>
        <v>3.1503310368379411</v>
      </c>
      <c r="Q571">
        <f t="shared" si="115"/>
        <v>0.28003385706613271</v>
      </c>
      <c r="R571">
        <f t="shared" si="116"/>
        <v>0.28003385706613304</v>
      </c>
    </row>
    <row r="572" spans="6:18">
      <c r="F572">
        <f t="shared" si="121"/>
        <v>57.00000000000054</v>
      </c>
      <c r="G572">
        <f t="shared" si="109"/>
        <v>319.43983655498738</v>
      </c>
      <c r="H572">
        <f t="shared" si="117"/>
        <v>4.2118440875045087</v>
      </c>
      <c r="I572" s="4">
        <f t="shared" si="110"/>
        <v>1.5999999999999999E-6</v>
      </c>
      <c r="J572" s="5">
        <f t="shared" si="118"/>
        <v>1.3969999999999975E-7</v>
      </c>
      <c r="K572" s="5">
        <f t="shared" si="119"/>
        <v>3.8059091833954719E-4</v>
      </c>
      <c r="L572" s="5">
        <f t="shared" si="113"/>
        <v>2.3092123532940791E-10</v>
      </c>
      <c r="M572" s="6">
        <f t="shared" si="111"/>
        <v>2.4843827787565295E-6</v>
      </c>
      <c r="N572">
        <f t="shared" si="112"/>
        <v>5.8E-4</v>
      </c>
      <c r="O572">
        <f t="shared" si="120"/>
        <v>0.42118440875045088</v>
      </c>
      <c r="P572">
        <f t="shared" si="114"/>
        <v>3.1511195149165134</v>
      </c>
      <c r="Q572">
        <f t="shared" si="115"/>
        <v>0.27982585156171047</v>
      </c>
      <c r="R572">
        <f t="shared" si="116"/>
        <v>0.2798258515617108</v>
      </c>
    </row>
    <row r="573" spans="6:18">
      <c r="F573">
        <f t="shared" si="121"/>
        <v>57.100000000000541</v>
      </c>
      <c r="G573">
        <f t="shared" si="109"/>
        <v>319.43983655498738</v>
      </c>
      <c r="H573">
        <f t="shared" si="117"/>
        <v>4.2118440875045087</v>
      </c>
      <c r="I573" s="4">
        <f t="shared" si="110"/>
        <v>1.5999999999999999E-6</v>
      </c>
      <c r="J573" s="5">
        <f t="shared" si="118"/>
        <v>1.3969999999999975E-7</v>
      </c>
      <c r="K573" s="5">
        <f t="shared" si="119"/>
        <v>3.8075091833954721E-4</v>
      </c>
      <c r="L573" s="5">
        <f t="shared" si="113"/>
        <v>2.3121259487604877E-10</v>
      </c>
      <c r="M573" s="6">
        <f t="shared" si="111"/>
        <v>2.4864720813645737E-6</v>
      </c>
      <c r="N573">
        <f t="shared" si="112"/>
        <v>5.8E-4</v>
      </c>
      <c r="O573">
        <f t="shared" si="120"/>
        <v>0.42118440875045088</v>
      </c>
      <c r="P573">
        <f t="shared" si="114"/>
        <v>3.1519066670938467</v>
      </c>
      <c r="Q573">
        <f t="shared" si="115"/>
        <v>0.27961819583842179</v>
      </c>
      <c r="R573">
        <f t="shared" si="116"/>
        <v>0.27961819583842212</v>
      </c>
    </row>
    <row r="574" spans="6:18">
      <c r="F574">
        <f t="shared" si="121"/>
        <v>57.200000000000543</v>
      </c>
      <c r="G574">
        <f t="shared" si="109"/>
        <v>319.43983655498738</v>
      </c>
      <c r="H574">
        <f t="shared" si="117"/>
        <v>4.2118440875045087</v>
      </c>
      <c r="I574" s="4">
        <f t="shared" si="110"/>
        <v>1.5999999999999999E-6</v>
      </c>
      <c r="J574" s="5">
        <f t="shared" si="118"/>
        <v>1.3969999999999975E-7</v>
      </c>
      <c r="K574" s="5">
        <f t="shared" si="119"/>
        <v>3.8091091833954724E-4</v>
      </c>
      <c r="L574" s="5">
        <f t="shared" si="113"/>
        <v>2.3150419939713577E-10</v>
      </c>
      <c r="M574" s="6">
        <f t="shared" si="111"/>
        <v>2.4885622621285287E-6</v>
      </c>
      <c r="N574">
        <f t="shared" si="112"/>
        <v>5.8E-4</v>
      </c>
      <c r="O574">
        <f t="shared" si="120"/>
        <v>0.42118440875045088</v>
      </c>
      <c r="P574">
        <f t="shared" si="114"/>
        <v>3.1526924961558054</v>
      </c>
      <c r="Q574">
        <f t="shared" si="115"/>
        <v>0.27941088916133761</v>
      </c>
      <c r="R574">
        <f t="shared" si="116"/>
        <v>0.27941088916133794</v>
      </c>
    </row>
    <row r="575" spans="6:18">
      <c r="F575">
        <f t="shared" si="121"/>
        <v>57.300000000000544</v>
      </c>
      <c r="G575">
        <f t="shared" si="109"/>
        <v>319.43983655498738</v>
      </c>
      <c r="H575">
        <f t="shared" si="117"/>
        <v>4.2118440875045087</v>
      </c>
      <c r="I575" s="4">
        <f t="shared" si="110"/>
        <v>1.5999999999999999E-6</v>
      </c>
      <c r="J575" s="5">
        <f t="shared" si="118"/>
        <v>1.3969999999999975E-7</v>
      </c>
      <c r="K575" s="5">
        <f t="shared" si="119"/>
        <v>3.8107091833954727E-4</v>
      </c>
      <c r="L575" s="5">
        <f t="shared" si="113"/>
        <v>2.3179604899561266E-10</v>
      </c>
      <c r="M575" s="6">
        <f t="shared" si="111"/>
        <v>2.4906533210483953E-6</v>
      </c>
      <c r="N575">
        <f t="shared" si="112"/>
        <v>5.8E-4</v>
      </c>
      <c r="O575">
        <f t="shared" si="120"/>
        <v>0.42118440875045088</v>
      </c>
      <c r="P575">
        <f t="shared" si="114"/>
        <v>3.1534770048812364</v>
      </c>
      <c r="Q575">
        <f t="shared" si="115"/>
        <v>0.27920393079738109</v>
      </c>
      <c r="R575">
        <f t="shared" si="116"/>
        <v>0.27920393079738143</v>
      </c>
    </row>
    <row r="576" spans="6:18">
      <c r="F576">
        <f t="shared" si="121"/>
        <v>57.400000000000546</v>
      </c>
      <c r="G576">
        <f t="shared" si="109"/>
        <v>319.43983655498738</v>
      </c>
      <c r="H576">
        <f t="shared" si="117"/>
        <v>4.2118440875045087</v>
      </c>
      <c r="I576" s="4">
        <f t="shared" si="110"/>
        <v>1.5999999999999999E-6</v>
      </c>
      <c r="J576" s="5">
        <f t="shared" si="118"/>
        <v>1.3969999999999975E-7</v>
      </c>
      <c r="K576" s="5">
        <f t="shared" si="119"/>
        <v>3.8123091833954729E-4</v>
      </c>
      <c r="L576" s="5">
        <f t="shared" si="113"/>
        <v>2.3208814377442315E-10</v>
      </c>
      <c r="M576" s="6">
        <f t="shared" si="111"/>
        <v>2.4927452581241741E-6</v>
      </c>
      <c r="N576">
        <f t="shared" si="112"/>
        <v>5.8E-4</v>
      </c>
      <c r="O576">
        <f t="shared" si="120"/>
        <v>0.42118440875045088</v>
      </c>
      <c r="P576">
        <f t="shared" si="114"/>
        <v>3.1542601960419829</v>
      </c>
      <c r="Q576">
        <f t="shared" si="115"/>
        <v>0.27899732001532224</v>
      </c>
      <c r="R576">
        <f t="shared" si="116"/>
        <v>0.27899732001532257</v>
      </c>
    </row>
    <row r="577" spans="6:18">
      <c r="F577">
        <f t="shared" si="121"/>
        <v>57.500000000000547</v>
      </c>
      <c r="G577">
        <f t="shared" si="109"/>
        <v>319.43983655498738</v>
      </c>
      <c r="H577">
        <f t="shared" si="117"/>
        <v>4.2118440875045087</v>
      </c>
      <c r="I577" s="4">
        <f t="shared" si="110"/>
        <v>1.5999999999999999E-6</v>
      </c>
      <c r="J577" s="5">
        <f t="shared" si="118"/>
        <v>1.3969999999999975E-7</v>
      </c>
      <c r="K577" s="5">
        <f t="shared" si="119"/>
        <v>3.8139091833954732E-4</v>
      </c>
      <c r="L577" s="5">
        <f t="shared" si="113"/>
        <v>2.3238048383651088E-10</v>
      </c>
      <c r="M577" s="6">
        <f t="shared" si="111"/>
        <v>2.4948380733558637E-6</v>
      </c>
      <c r="N577">
        <f t="shared" si="112"/>
        <v>5.8E-4</v>
      </c>
      <c r="O577">
        <f t="shared" si="120"/>
        <v>0.42118440875045088</v>
      </c>
      <c r="P577">
        <f t="shared" si="114"/>
        <v>3.1550420724029089</v>
      </c>
      <c r="Q577">
        <f t="shared" si="115"/>
        <v>0.27879105608577232</v>
      </c>
      <c r="R577">
        <f t="shared" si="116"/>
        <v>0.27879105608577265</v>
      </c>
    </row>
    <row r="578" spans="6:18">
      <c r="F578">
        <f t="shared" si="121"/>
        <v>57.600000000000549</v>
      </c>
      <c r="G578">
        <f t="shared" ref="G578:G641" si="122">Tc+R_*F578</f>
        <v>319.43983655498738</v>
      </c>
      <c r="H578">
        <f t="shared" si="117"/>
        <v>4.2118440875045087</v>
      </c>
      <c r="I578" s="4">
        <f t="shared" ref="I578:I641" si="123">we</f>
        <v>1.5999999999999999E-6</v>
      </c>
      <c r="J578" s="5">
        <f t="shared" si="118"/>
        <v>1.3969999999999975E-7</v>
      </c>
      <c r="K578" s="5">
        <f t="shared" si="119"/>
        <v>3.8155091833954734E-4</v>
      </c>
      <c r="L578" s="5">
        <f t="shared" si="113"/>
        <v>2.3267306928481965E-10</v>
      </c>
      <c r="M578" s="6">
        <f t="shared" ref="M578:M641" si="124">f2_*f3_/f1_/K578*L578</f>
        <v>2.4969317667434654E-6</v>
      </c>
      <c r="N578">
        <f t="shared" ref="N578:N641" si="125">del_dl</f>
        <v>5.8E-4</v>
      </c>
      <c r="O578">
        <f t="shared" si="120"/>
        <v>0.42118440875045088</v>
      </c>
      <c r="P578">
        <f t="shared" si="114"/>
        <v>3.1558226367219202</v>
      </c>
      <c r="Q578">
        <f t="shared" si="115"/>
        <v>0.27858513828117865</v>
      </c>
      <c r="R578">
        <f t="shared" si="116"/>
        <v>0.27858513828117892</v>
      </c>
    </row>
    <row r="579" spans="6:18">
      <c r="F579">
        <f t="shared" si="121"/>
        <v>57.70000000000055</v>
      </c>
      <c r="G579">
        <f t="shared" si="122"/>
        <v>319.43983655498738</v>
      </c>
      <c r="H579">
        <f t="shared" si="117"/>
        <v>4.2118440875045087</v>
      </c>
      <c r="I579" s="4">
        <f t="shared" si="123"/>
        <v>1.5999999999999999E-6</v>
      </c>
      <c r="J579" s="5">
        <f t="shared" si="118"/>
        <v>1.3969999999999975E-7</v>
      </c>
      <c r="K579" s="5">
        <f t="shared" si="119"/>
        <v>3.8171091833954737E-4</v>
      </c>
      <c r="L579" s="5">
        <f t="shared" ref="L579:L642" si="126">K579^3*4/3*PI()</f>
        <v>2.3296590022229311E-10</v>
      </c>
      <c r="M579" s="6">
        <f t="shared" si="124"/>
        <v>2.4990263382869787E-6</v>
      </c>
      <c r="N579">
        <f t="shared" si="125"/>
        <v>5.8E-4</v>
      </c>
      <c r="O579">
        <f t="shared" si="120"/>
        <v>0.42118440875045088</v>
      </c>
      <c r="P579">
        <f t="shared" ref="P579:P642" si="127">R579*O579+(1-R579)*H579</f>
        <v>3.1566018917499816</v>
      </c>
      <c r="Q579">
        <f t="shared" ref="Q579:Q642" si="128">Q578+pl/ps*Dl/N578*((Tc-Tf)/ml-Co)/H578/(1-kpart)*M578*dt/L578-Q578*3/K578*we*dt</f>
        <v>0.27837956587581897</v>
      </c>
      <c r="R579">
        <f t="shared" ref="R579:R642" si="129">esidtGeral(R578,K578,MAX(I578,J578),pl,ps,kpart,H578,(H579-H578)/dt,M578,L578,Dl,N578,Co,dt)</f>
        <v>0.27837956587581925</v>
      </c>
    </row>
    <row r="580" spans="6:18">
      <c r="F580">
        <f t="shared" si="121"/>
        <v>57.800000000000551</v>
      </c>
      <c r="G580">
        <f t="shared" si="122"/>
        <v>319.43983655498738</v>
      </c>
      <c r="H580">
        <f t="shared" si="117"/>
        <v>4.2118440875045087</v>
      </c>
      <c r="I580" s="4">
        <f t="shared" si="123"/>
        <v>1.5999999999999999E-6</v>
      </c>
      <c r="J580" s="5">
        <f t="shared" si="118"/>
        <v>1.3969999999999975E-7</v>
      </c>
      <c r="K580" s="5">
        <f t="shared" si="119"/>
        <v>3.8187091833954739E-4</v>
      </c>
      <c r="L580" s="5">
        <f t="shared" si="126"/>
        <v>2.3325897675187498E-10</v>
      </c>
      <c r="M580" s="6">
        <f t="shared" si="124"/>
        <v>2.5011217879864038E-6</v>
      </c>
      <c r="N580">
        <f t="shared" si="125"/>
        <v>5.8E-4</v>
      </c>
      <c r="O580">
        <f t="shared" si="120"/>
        <v>0.42118440875045088</v>
      </c>
      <c r="P580">
        <f t="shared" si="127"/>
        <v>3.1573798402311404</v>
      </c>
      <c r="Q580">
        <f t="shared" si="128"/>
        <v>0.27817433814579634</v>
      </c>
      <c r="R580">
        <f t="shared" si="129"/>
        <v>0.27817433814579662</v>
      </c>
    </row>
    <row r="581" spans="6:18">
      <c r="F581">
        <f t="shared" si="121"/>
        <v>57.900000000000553</v>
      </c>
      <c r="G581">
        <f t="shared" si="122"/>
        <v>319.43983655498738</v>
      </c>
      <c r="H581">
        <f t="shared" si="117"/>
        <v>4.2118440875045087</v>
      </c>
      <c r="I581" s="4">
        <f t="shared" si="123"/>
        <v>1.5999999999999999E-6</v>
      </c>
      <c r="J581" s="5">
        <f t="shared" si="118"/>
        <v>1.3969999999999975E-7</v>
      </c>
      <c r="K581" s="5">
        <f t="shared" si="119"/>
        <v>3.8203091833954742E-4</v>
      </c>
      <c r="L581" s="5">
        <f t="shared" si="126"/>
        <v>2.3355229897650895E-10</v>
      </c>
      <c r="M581" s="6">
        <f t="shared" si="124"/>
        <v>2.5032181158417392E-6</v>
      </c>
      <c r="N581">
        <f t="shared" si="125"/>
        <v>5.8E-4</v>
      </c>
      <c r="O581">
        <f t="shared" si="120"/>
        <v>0.42118440875045088</v>
      </c>
      <c r="P581">
        <f t="shared" si="127"/>
        <v>3.1581564849025461</v>
      </c>
      <c r="Q581">
        <f t="shared" si="128"/>
        <v>0.27796945436903359</v>
      </c>
      <c r="R581">
        <f t="shared" si="129"/>
        <v>0.27796945436903386</v>
      </c>
    </row>
    <row r="582" spans="6:18">
      <c r="F582">
        <f t="shared" si="121"/>
        <v>58.000000000000554</v>
      </c>
      <c r="G582">
        <f t="shared" si="122"/>
        <v>319.43983655498738</v>
      </c>
      <c r="H582">
        <f t="shared" si="117"/>
        <v>4.2118440875045087</v>
      </c>
      <c r="I582" s="4">
        <f t="shared" si="123"/>
        <v>1.5999999999999999E-6</v>
      </c>
      <c r="J582" s="5">
        <f t="shared" si="118"/>
        <v>1.3969999999999975E-7</v>
      </c>
      <c r="K582" s="5">
        <f t="shared" si="119"/>
        <v>3.8219091833954744E-4</v>
      </c>
      <c r="L582" s="5">
        <f t="shared" si="126"/>
        <v>2.3384586699913875E-10</v>
      </c>
      <c r="M582" s="6">
        <f t="shared" si="124"/>
        <v>2.5053153218529871E-6</v>
      </c>
      <c r="N582">
        <f t="shared" si="125"/>
        <v>5.8E-4</v>
      </c>
      <c r="O582">
        <f t="shared" si="120"/>
        <v>0.42118440875045088</v>
      </c>
      <c r="P582">
        <f t="shared" si="127"/>
        <v>3.1589318284944685</v>
      </c>
      <c r="Q582">
        <f t="shared" si="128"/>
        <v>0.27776491382526802</v>
      </c>
      <c r="R582">
        <f t="shared" si="129"/>
        <v>0.2777649138252683</v>
      </c>
    </row>
    <row r="583" spans="6:18">
      <c r="F583">
        <f t="shared" si="121"/>
        <v>58.100000000000556</v>
      </c>
      <c r="G583">
        <f t="shared" si="122"/>
        <v>319.43983655498738</v>
      </c>
      <c r="H583">
        <f t="shared" si="117"/>
        <v>4.2118440875045087</v>
      </c>
      <c r="I583" s="4">
        <f t="shared" si="123"/>
        <v>1.5999999999999999E-6</v>
      </c>
      <c r="J583" s="5">
        <f t="shared" si="118"/>
        <v>1.3969999999999975E-7</v>
      </c>
      <c r="K583" s="5">
        <f t="shared" si="119"/>
        <v>3.8235091833954747E-4</v>
      </c>
      <c r="L583" s="5">
        <f t="shared" si="126"/>
        <v>2.3413968092270808E-10</v>
      </c>
      <c r="M583" s="6">
        <f t="shared" si="124"/>
        <v>2.5074134060201459E-6</v>
      </c>
      <c r="N583">
        <f t="shared" si="125"/>
        <v>5.8E-4</v>
      </c>
      <c r="O583">
        <f t="shared" si="120"/>
        <v>0.42118440875045088</v>
      </c>
      <c r="P583">
        <f t="shared" si="127"/>
        <v>3.1597058737303207</v>
      </c>
      <c r="Q583">
        <f t="shared" si="128"/>
        <v>0.27756071579604619</v>
      </c>
      <c r="R583">
        <f t="shared" si="129"/>
        <v>0.27756071579604646</v>
      </c>
    </row>
    <row r="584" spans="6:18">
      <c r="F584">
        <f t="shared" si="121"/>
        <v>58.200000000000557</v>
      </c>
      <c r="G584">
        <f t="shared" si="122"/>
        <v>319.43983655498738</v>
      </c>
      <c r="H584">
        <f t="shared" si="117"/>
        <v>4.2118440875045087</v>
      </c>
      <c r="I584" s="4">
        <f t="shared" si="123"/>
        <v>1.5999999999999999E-6</v>
      </c>
      <c r="J584" s="5">
        <f t="shared" si="118"/>
        <v>1.3969999999999975E-7</v>
      </c>
      <c r="K584" s="5">
        <f t="shared" si="119"/>
        <v>3.825109183395475E-4</v>
      </c>
      <c r="L584" s="5">
        <f t="shared" si="126"/>
        <v>2.3443374085016067E-10</v>
      </c>
      <c r="M584" s="6">
        <f t="shared" si="124"/>
        <v>2.5095123683432167E-6</v>
      </c>
      <c r="N584">
        <f t="shared" si="125"/>
        <v>5.8E-4</v>
      </c>
      <c r="O584">
        <f t="shared" si="120"/>
        <v>0.42118440875045088</v>
      </c>
      <c r="P584">
        <f t="shared" si="127"/>
        <v>3.1604786233266773</v>
      </c>
      <c r="Q584">
        <f t="shared" si="128"/>
        <v>0.27735685956471851</v>
      </c>
      <c r="R584">
        <f t="shared" si="129"/>
        <v>0.27735685956471878</v>
      </c>
    </row>
    <row r="585" spans="6:18">
      <c r="F585">
        <f t="shared" si="121"/>
        <v>58.300000000000558</v>
      </c>
      <c r="G585">
        <f t="shared" si="122"/>
        <v>319.43983655498738</v>
      </c>
      <c r="H585">
        <f t="shared" si="117"/>
        <v>4.2118440875045087</v>
      </c>
      <c r="I585" s="4">
        <f t="shared" si="123"/>
        <v>1.5999999999999999E-6</v>
      </c>
      <c r="J585" s="5">
        <f t="shared" si="118"/>
        <v>1.3969999999999975E-7</v>
      </c>
      <c r="K585" s="5">
        <f t="shared" si="119"/>
        <v>3.8267091833954752E-4</v>
      </c>
      <c r="L585" s="5">
        <f t="shared" si="126"/>
        <v>2.3472804688444022E-10</v>
      </c>
      <c r="M585" s="6">
        <f t="shared" si="124"/>
        <v>2.5116122088221988E-6</v>
      </c>
      <c r="N585">
        <f t="shared" si="125"/>
        <v>5.8E-4</v>
      </c>
      <c r="O585">
        <f t="shared" si="120"/>
        <v>0.42118440875045088</v>
      </c>
      <c r="P585">
        <f t="shared" si="127"/>
        <v>3.1612500799932954</v>
      </c>
      <c r="Q585">
        <f t="shared" si="128"/>
        <v>0.27715334441643391</v>
      </c>
      <c r="R585">
        <f t="shared" si="129"/>
        <v>0.27715334441643419</v>
      </c>
    </row>
    <row r="586" spans="6:18">
      <c r="F586">
        <f t="shared" si="121"/>
        <v>58.40000000000056</v>
      </c>
      <c r="G586">
        <f t="shared" si="122"/>
        <v>319.43983655498738</v>
      </c>
      <c r="H586">
        <f t="shared" si="117"/>
        <v>4.2118440875045087</v>
      </c>
      <c r="I586" s="4">
        <f t="shared" si="123"/>
        <v>1.5999999999999999E-6</v>
      </c>
      <c r="J586" s="5">
        <f t="shared" si="118"/>
        <v>1.3969999999999975E-7</v>
      </c>
      <c r="K586" s="5">
        <f t="shared" si="119"/>
        <v>3.8283091833954755E-4</v>
      </c>
      <c r="L586" s="5">
        <f t="shared" si="126"/>
        <v>2.350225991284904E-10</v>
      </c>
      <c r="M586" s="6">
        <f t="shared" si="124"/>
        <v>2.5137129274570922E-6</v>
      </c>
      <c r="N586">
        <f t="shared" si="125"/>
        <v>5.8E-4</v>
      </c>
      <c r="O586">
        <f t="shared" si="120"/>
        <v>0.42118440875045088</v>
      </c>
      <c r="P586">
        <f t="shared" si="127"/>
        <v>3.162020246433134</v>
      </c>
      <c r="Q586">
        <f t="shared" si="128"/>
        <v>0.27695016963813474</v>
      </c>
      <c r="R586">
        <f t="shared" si="129"/>
        <v>0.27695016963813501</v>
      </c>
    </row>
    <row r="587" spans="6:18">
      <c r="F587">
        <f t="shared" si="121"/>
        <v>58.500000000000561</v>
      </c>
      <c r="G587">
        <f t="shared" si="122"/>
        <v>319.43983655498738</v>
      </c>
      <c r="H587">
        <f t="shared" si="117"/>
        <v>4.2118440875045087</v>
      </c>
      <c r="I587" s="4">
        <f t="shared" si="123"/>
        <v>1.5999999999999999E-6</v>
      </c>
      <c r="J587" s="5">
        <f t="shared" si="118"/>
        <v>1.3969999999999975E-7</v>
      </c>
      <c r="K587" s="5">
        <f t="shared" si="119"/>
        <v>3.8299091833954757E-4</v>
      </c>
      <c r="L587" s="5">
        <f t="shared" si="126"/>
        <v>2.3531739768525496E-10</v>
      </c>
      <c r="M587" s="6">
        <f t="shared" si="124"/>
        <v>2.5158145242478976E-6</v>
      </c>
      <c r="N587">
        <f t="shared" si="125"/>
        <v>5.8E-4</v>
      </c>
      <c r="O587">
        <f t="shared" si="120"/>
        <v>0.42118440875045088</v>
      </c>
      <c r="P587">
        <f t="shared" si="127"/>
        <v>3.1627891253423739</v>
      </c>
      <c r="Q587">
        <f t="shared" si="128"/>
        <v>0.27674733451855144</v>
      </c>
      <c r="R587">
        <f t="shared" si="129"/>
        <v>0.27674733451855171</v>
      </c>
    </row>
    <row r="588" spans="6:18">
      <c r="F588">
        <f t="shared" si="121"/>
        <v>58.600000000000563</v>
      </c>
      <c r="G588">
        <f t="shared" si="122"/>
        <v>319.43983655498738</v>
      </c>
      <c r="H588">
        <f t="shared" si="117"/>
        <v>4.2118440875045087</v>
      </c>
      <c r="I588" s="4">
        <f t="shared" si="123"/>
        <v>1.5999999999999999E-6</v>
      </c>
      <c r="J588" s="5">
        <f t="shared" si="118"/>
        <v>1.3969999999999975E-7</v>
      </c>
      <c r="K588" s="5">
        <f t="shared" si="119"/>
        <v>3.831509183395476E-4</v>
      </c>
      <c r="L588" s="5">
        <f t="shared" si="126"/>
        <v>2.3561244265767768E-10</v>
      </c>
      <c r="M588" s="6">
        <f t="shared" si="124"/>
        <v>2.5179169991946151E-6</v>
      </c>
      <c r="N588">
        <f t="shared" si="125"/>
        <v>5.8E-4</v>
      </c>
      <c r="O588">
        <f t="shared" si="120"/>
        <v>0.42118440875045088</v>
      </c>
      <c r="P588">
        <f t="shared" si="127"/>
        <v>3.1635567194104373</v>
      </c>
      <c r="Q588">
        <f t="shared" si="128"/>
        <v>0.27654483834819726</v>
      </c>
      <c r="R588">
        <f t="shared" si="129"/>
        <v>0.27654483834819754</v>
      </c>
    </row>
    <row r="589" spans="6:18">
      <c r="F589">
        <f t="shared" si="121"/>
        <v>58.700000000000564</v>
      </c>
      <c r="G589">
        <f t="shared" si="122"/>
        <v>319.43983655498738</v>
      </c>
      <c r="H589">
        <f t="shared" si="117"/>
        <v>4.2118440875045087</v>
      </c>
      <c r="I589" s="4">
        <f t="shared" si="123"/>
        <v>1.5999999999999999E-6</v>
      </c>
      <c r="J589" s="5">
        <f t="shared" si="118"/>
        <v>1.3969999999999975E-7</v>
      </c>
      <c r="K589" s="5">
        <f t="shared" si="119"/>
        <v>3.8331091833954762E-4</v>
      </c>
      <c r="L589" s="5">
        <f t="shared" si="126"/>
        <v>2.3590773414870201E-10</v>
      </c>
      <c r="M589" s="6">
        <f t="shared" si="124"/>
        <v>2.5200203522972426E-6</v>
      </c>
      <c r="N589">
        <f t="shared" si="125"/>
        <v>5.8E-4</v>
      </c>
      <c r="O589">
        <f t="shared" si="120"/>
        <v>0.42118440875045088</v>
      </c>
      <c r="P589">
        <f t="shared" si="127"/>
        <v>3.1643230313200092</v>
      </c>
      <c r="Q589">
        <f t="shared" si="128"/>
        <v>0.27634268041936316</v>
      </c>
      <c r="R589">
        <f t="shared" si="129"/>
        <v>0.27634268041936338</v>
      </c>
    </row>
    <row r="590" spans="6:18">
      <c r="F590">
        <f t="shared" si="121"/>
        <v>58.800000000000566</v>
      </c>
      <c r="G590">
        <f t="shared" si="122"/>
        <v>319.43983655498738</v>
      </c>
      <c r="H590">
        <f t="shared" si="117"/>
        <v>4.2118440875045087</v>
      </c>
      <c r="I590" s="4">
        <f t="shared" si="123"/>
        <v>1.5999999999999999E-6</v>
      </c>
      <c r="J590" s="5">
        <f t="shared" si="118"/>
        <v>1.3969999999999975E-7</v>
      </c>
      <c r="K590" s="5">
        <f t="shared" si="119"/>
        <v>3.8347091833954765E-4</v>
      </c>
      <c r="L590" s="5">
        <f t="shared" si="126"/>
        <v>2.3620327226127203E-10</v>
      </c>
      <c r="M590" s="6">
        <f t="shared" si="124"/>
        <v>2.5221245835557835E-6</v>
      </c>
      <c r="N590">
        <f t="shared" si="125"/>
        <v>5.8E-4</v>
      </c>
      <c r="O590">
        <f t="shared" si="120"/>
        <v>0.42118440875045088</v>
      </c>
      <c r="P590">
        <f t="shared" si="127"/>
        <v>3.1650880637470551</v>
      </c>
      <c r="Q590">
        <f t="shared" si="128"/>
        <v>0.27614086002611243</v>
      </c>
      <c r="R590">
        <f t="shared" si="129"/>
        <v>0.27614086002611266</v>
      </c>
    </row>
    <row r="591" spans="6:18">
      <c r="F591">
        <f t="shared" si="121"/>
        <v>58.900000000000567</v>
      </c>
      <c r="G591">
        <f t="shared" si="122"/>
        <v>319.43983655498738</v>
      </c>
      <c r="H591">
        <f t="shared" si="117"/>
        <v>4.2118440875045087</v>
      </c>
      <c r="I591" s="4">
        <f t="shared" si="123"/>
        <v>1.5999999999999999E-6</v>
      </c>
      <c r="J591" s="5">
        <f t="shared" si="118"/>
        <v>1.3969999999999975E-7</v>
      </c>
      <c r="K591" s="5">
        <f t="shared" si="119"/>
        <v>3.8363091833954767E-4</v>
      </c>
      <c r="L591" s="5">
        <f t="shared" si="126"/>
        <v>2.3649905709833107E-10</v>
      </c>
      <c r="M591" s="6">
        <f t="shared" si="124"/>
        <v>2.5242296929702344E-6</v>
      </c>
      <c r="N591">
        <f t="shared" si="125"/>
        <v>5.8E-4</v>
      </c>
      <c r="O591">
        <f t="shared" si="120"/>
        <v>0.42118440875045088</v>
      </c>
      <c r="P591">
        <f t="shared" si="127"/>
        <v>3.1658518193608409</v>
      </c>
      <c r="Q591">
        <f t="shared" si="128"/>
        <v>0.2759393764642758</v>
      </c>
      <c r="R591">
        <f t="shared" si="129"/>
        <v>0.27593937646427602</v>
      </c>
    </row>
    <row r="592" spans="6:18">
      <c r="F592">
        <f t="shared" si="121"/>
        <v>59.000000000000568</v>
      </c>
      <c r="G592">
        <f t="shared" si="122"/>
        <v>319.43983655498738</v>
      </c>
      <c r="H592">
        <f t="shared" si="117"/>
        <v>4.2118440875045087</v>
      </c>
      <c r="I592" s="4">
        <f t="shared" si="123"/>
        <v>1.5999999999999999E-6</v>
      </c>
      <c r="J592" s="5">
        <f t="shared" si="118"/>
        <v>1.3969999999999975E-7</v>
      </c>
      <c r="K592" s="5">
        <f t="shared" si="119"/>
        <v>3.837909183395477E-4</v>
      </c>
      <c r="L592" s="5">
        <f t="shared" si="126"/>
        <v>2.3679508876282312E-10</v>
      </c>
      <c r="M592" s="6">
        <f t="shared" si="124"/>
        <v>2.5263356805405973E-6</v>
      </c>
      <c r="N592">
        <f t="shared" si="125"/>
        <v>5.8E-4</v>
      </c>
      <c r="O592">
        <f t="shared" si="120"/>
        <v>0.42118440875045088</v>
      </c>
      <c r="P592">
        <f t="shared" si="127"/>
        <v>3.1666143008239538</v>
      </c>
      <c r="Q592">
        <f t="shared" si="128"/>
        <v>0.27573822903144601</v>
      </c>
      <c r="R592">
        <f t="shared" si="129"/>
        <v>0.27573822903144624</v>
      </c>
    </row>
    <row r="593" spans="6:18">
      <c r="F593">
        <f t="shared" si="121"/>
        <v>59.10000000000057</v>
      </c>
      <c r="G593">
        <f t="shared" si="122"/>
        <v>319.43983655498738</v>
      </c>
      <c r="H593">
        <f t="shared" si="117"/>
        <v>4.2118440875045087</v>
      </c>
      <c r="I593" s="4">
        <f t="shared" si="123"/>
        <v>1.5999999999999999E-6</v>
      </c>
      <c r="J593" s="5">
        <f t="shared" si="118"/>
        <v>1.3969999999999975E-7</v>
      </c>
      <c r="K593" s="5">
        <f t="shared" si="119"/>
        <v>3.8395091833954773E-4</v>
      </c>
      <c r="L593" s="5">
        <f t="shared" si="126"/>
        <v>2.3709136735769174E-10</v>
      </c>
      <c r="M593" s="6">
        <f t="shared" si="124"/>
        <v>2.5284425462668715E-6</v>
      </c>
      <c r="N593">
        <f t="shared" si="125"/>
        <v>5.8E-4</v>
      </c>
      <c r="O593">
        <f t="shared" si="120"/>
        <v>0.42118440875045088</v>
      </c>
      <c r="P593">
        <f t="shared" si="127"/>
        <v>3.1673755107923198</v>
      </c>
      <c r="Q593">
        <f t="shared" si="128"/>
        <v>0.27553741702697276</v>
      </c>
      <c r="R593">
        <f t="shared" si="129"/>
        <v>0.27553741702697304</v>
      </c>
    </row>
    <row r="594" spans="6:18">
      <c r="F594">
        <f t="shared" si="121"/>
        <v>59.200000000000571</v>
      </c>
      <c r="G594">
        <f t="shared" si="122"/>
        <v>319.43983655498738</v>
      </c>
      <c r="H594">
        <f t="shared" si="117"/>
        <v>4.2118440875045087</v>
      </c>
      <c r="I594" s="4">
        <f t="shared" si="123"/>
        <v>1.5999999999999999E-6</v>
      </c>
      <c r="J594" s="5">
        <f t="shared" si="118"/>
        <v>1.3969999999999975E-7</v>
      </c>
      <c r="K594" s="5">
        <f t="shared" si="119"/>
        <v>3.8411091833954775E-4</v>
      </c>
      <c r="L594" s="5">
        <f t="shared" si="126"/>
        <v>2.3738789298588074E-10</v>
      </c>
      <c r="M594" s="6">
        <f t="shared" si="124"/>
        <v>2.5305502901490577E-6</v>
      </c>
      <c r="N594">
        <f t="shared" si="125"/>
        <v>5.8E-4</v>
      </c>
      <c r="O594">
        <f t="shared" si="120"/>
        <v>0.42118440875045088</v>
      </c>
      <c r="P594">
        <f t="shared" si="127"/>
        <v>3.1681354519152261</v>
      </c>
      <c r="Q594">
        <f t="shared" si="128"/>
        <v>0.27533693975195778</v>
      </c>
      <c r="R594">
        <f t="shared" si="129"/>
        <v>0.275336939751958</v>
      </c>
    </row>
    <row r="595" spans="6:18">
      <c r="F595">
        <f t="shared" si="121"/>
        <v>59.300000000000573</v>
      </c>
      <c r="G595">
        <f t="shared" si="122"/>
        <v>319.43983655498738</v>
      </c>
      <c r="H595">
        <f t="shared" ref="H595:H658" si="130">(G595-Tf)/ml</f>
        <v>4.2118440875045087</v>
      </c>
      <c r="I595" s="4">
        <f t="shared" si="123"/>
        <v>1.5999999999999999E-6</v>
      </c>
      <c r="J595" s="5">
        <f t="shared" ref="J595:J658" si="131">Glob(H595,N595,Dl,Co,kpart)</f>
        <v>1.3969999999999975E-7</v>
      </c>
      <c r="K595" s="5">
        <f t="shared" ref="K595:K658" si="132">I594*dt+K594</f>
        <v>3.8427091833954778E-4</v>
      </c>
      <c r="L595" s="5">
        <f t="shared" si="126"/>
        <v>2.3768466575033372E-10</v>
      </c>
      <c r="M595" s="6">
        <f t="shared" si="124"/>
        <v>2.5326589121871553E-6</v>
      </c>
      <c r="N595">
        <f t="shared" si="125"/>
        <v>5.8E-4</v>
      </c>
      <c r="O595">
        <f t="shared" ref="O595:O658" si="133">O594+(kpart*H594-O594)/L594/R594*(L594*(R595-R594)+R594*MAX(I594,J594)*M594*dt)</f>
        <v>0.42118440875045088</v>
      </c>
      <c r="P595">
        <f t="shared" si="127"/>
        <v>3.1688941268353363</v>
      </c>
      <c r="Q595">
        <f t="shared" si="128"/>
        <v>0.27513679650924927</v>
      </c>
      <c r="R595">
        <f t="shared" si="129"/>
        <v>0.27513679650924949</v>
      </c>
    </row>
    <row r="596" spans="6:18">
      <c r="F596">
        <f t="shared" si="121"/>
        <v>59.400000000000574</v>
      </c>
      <c r="G596">
        <f t="shared" si="122"/>
        <v>319.43983655498738</v>
      </c>
      <c r="H596">
        <f t="shared" si="130"/>
        <v>4.2118440875045087</v>
      </c>
      <c r="I596" s="4">
        <f t="shared" si="123"/>
        <v>1.5999999999999999E-6</v>
      </c>
      <c r="J596" s="5">
        <f t="shared" si="131"/>
        <v>1.3969999999999975E-7</v>
      </c>
      <c r="K596" s="5">
        <f t="shared" si="132"/>
        <v>3.844309183395478E-4</v>
      </c>
      <c r="L596" s="5">
        <f t="shared" si="126"/>
        <v>2.3798168575399451E-10</v>
      </c>
      <c r="M596" s="6">
        <f t="shared" si="124"/>
        <v>2.5347684123811644E-6</v>
      </c>
      <c r="N596">
        <f t="shared" si="125"/>
        <v>5.8E-4</v>
      </c>
      <c r="O596">
        <f t="shared" si="133"/>
        <v>0.42118440875045088</v>
      </c>
      <c r="P596">
        <f t="shared" si="127"/>
        <v>3.1696515381887136</v>
      </c>
      <c r="Q596">
        <f t="shared" si="128"/>
        <v>0.27493698660343724</v>
      </c>
      <c r="R596">
        <f t="shared" si="129"/>
        <v>0.27493698660343746</v>
      </c>
    </row>
    <row r="597" spans="6:18">
      <c r="F597">
        <f t="shared" si="121"/>
        <v>59.500000000000576</v>
      </c>
      <c r="G597">
        <f t="shared" si="122"/>
        <v>319.43983655498738</v>
      </c>
      <c r="H597">
        <f t="shared" si="130"/>
        <v>4.2118440875045087</v>
      </c>
      <c r="I597" s="4">
        <f t="shared" si="123"/>
        <v>1.5999999999999999E-6</v>
      </c>
      <c r="J597" s="5">
        <f t="shared" si="131"/>
        <v>1.3969999999999975E-7</v>
      </c>
      <c r="K597" s="5">
        <f t="shared" si="132"/>
        <v>3.8459091833954783E-4</v>
      </c>
      <c r="L597" s="5">
        <f t="shared" si="126"/>
        <v>2.3827895309980667E-10</v>
      </c>
      <c r="M597" s="6">
        <f t="shared" si="124"/>
        <v>2.5368787907310849E-6</v>
      </c>
      <c r="N597">
        <f t="shared" si="125"/>
        <v>5.8E-4</v>
      </c>
      <c r="O597">
        <f t="shared" si="133"/>
        <v>0.42118440875045088</v>
      </c>
      <c r="P597">
        <f t="shared" si="127"/>
        <v>3.170407688604838</v>
      </c>
      <c r="Q597">
        <f t="shared" si="128"/>
        <v>0.27473750934084828</v>
      </c>
      <c r="R597">
        <f t="shared" si="129"/>
        <v>0.27473750934084851</v>
      </c>
    </row>
    <row r="598" spans="6:18">
      <c r="F598">
        <f t="shared" si="121"/>
        <v>59.600000000000577</v>
      </c>
      <c r="G598">
        <f t="shared" si="122"/>
        <v>319.43983655498738</v>
      </c>
      <c r="H598">
        <f t="shared" si="130"/>
        <v>4.2118440875045087</v>
      </c>
      <c r="I598" s="4">
        <f t="shared" si="123"/>
        <v>1.5999999999999999E-6</v>
      </c>
      <c r="J598" s="5">
        <f t="shared" si="131"/>
        <v>1.3969999999999975E-7</v>
      </c>
      <c r="K598" s="5">
        <f t="shared" si="132"/>
        <v>3.8475091833954785E-4</v>
      </c>
      <c r="L598" s="5">
        <f t="shared" si="126"/>
        <v>2.38576467890714E-10</v>
      </c>
      <c r="M598" s="6">
        <f t="shared" si="124"/>
        <v>2.5389900472369166E-6</v>
      </c>
      <c r="N598">
        <f t="shared" si="125"/>
        <v>5.8E-4</v>
      </c>
      <c r="O598">
        <f t="shared" si="133"/>
        <v>0.42118440875045088</v>
      </c>
      <c r="P598">
        <f t="shared" si="127"/>
        <v>3.1711625807066253</v>
      </c>
      <c r="Q598">
        <f t="shared" si="128"/>
        <v>0.27453836402954046</v>
      </c>
      <c r="R598">
        <f t="shared" si="129"/>
        <v>0.27453836402954068</v>
      </c>
    </row>
    <row r="599" spans="6:18">
      <c r="F599">
        <f t="shared" si="121"/>
        <v>59.700000000000578</v>
      </c>
      <c r="G599">
        <f t="shared" si="122"/>
        <v>319.43983655498738</v>
      </c>
      <c r="H599">
        <f t="shared" si="130"/>
        <v>4.2118440875045087</v>
      </c>
      <c r="I599" s="4">
        <f t="shared" si="123"/>
        <v>1.5999999999999999E-6</v>
      </c>
      <c r="J599" s="5">
        <f t="shared" si="131"/>
        <v>1.3969999999999975E-7</v>
      </c>
      <c r="K599" s="5">
        <f t="shared" si="132"/>
        <v>3.8491091833954788E-4</v>
      </c>
      <c r="L599" s="5">
        <f t="shared" si="126"/>
        <v>2.3887423022966023E-10</v>
      </c>
      <c r="M599" s="6">
        <f t="shared" si="124"/>
        <v>2.5411021818986608E-6</v>
      </c>
      <c r="N599">
        <f t="shared" si="125"/>
        <v>5.8E-4</v>
      </c>
      <c r="O599">
        <f t="shared" si="133"/>
        <v>0.42118440875045088</v>
      </c>
      <c r="P599">
        <f t="shared" si="127"/>
        <v>3.1719162171104482</v>
      </c>
      <c r="Q599">
        <f t="shared" si="128"/>
        <v>0.27433954997929832</v>
      </c>
      <c r="R599">
        <f t="shared" si="129"/>
        <v>0.27433954997929855</v>
      </c>
    </row>
    <row r="600" spans="6:18">
      <c r="F600">
        <f t="shared" si="121"/>
        <v>59.80000000000058</v>
      </c>
      <c r="G600">
        <f t="shared" si="122"/>
        <v>319.43983655498738</v>
      </c>
      <c r="H600">
        <f t="shared" si="130"/>
        <v>4.2118440875045087</v>
      </c>
      <c r="I600" s="4">
        <f t="shared" si="123"/>
        <v>1.5999999999999999E-6</v>
      </c>
      <c r="J600" s="5">
        <f t="shared" si="131"/>
        <v>1.3969999999999975E-7</v>
      </c>
      <c r="K600" s="5">
        <f t="shared" si="132"/>
        <v>3.850709183395479E-4</v>
      </c>
      <c r="L600" s="5">
        <f t="shared" si="126"/>
        <v>2.3917224021958901E-10</v>
      </c>
      <c r="M600" s="6">
        <f t="shared" si="124"/>
        <v>2.5432151947163158E-6</v>
      </c>
      <c r="N600">
        <f t="shared" si="125"/>
        <v>5.8E-4</v>
      </c>
      <c r="O600">
        <f t="shared" si="133"/>
        <v>0.42118440875045088</v>
      </c>
      <c r="P600">
        <f t="shared" si="127"/>
        <v>3.1726686004261522</v>
      </c>
      <c r="Q600">
        <f t="shared" si="128"/>
        <v>0.27414106650162789</v>
      </c>
      <c r="R600">
        <f t="shared" si="129"/>
        <v>0.27414106650162812</v>
      </c>
    </row>
    <row r="601" spans="6:18">
      <c r="F601">
        <f t="shared" si="121"/>
        <v>59.900000000000581</v>
      </c>
      <c r="G601">
        <f t="shared" si="122"/>
        <v>319.43983655498738</v>
      </c>
      <c r="H601">
        <f t="shared" si="130"/>
        <v>4.2118440875045087</v>
      </c>
      <c r="I601" s="4">
        <f t="shared" si="123"/>
        <v>1.5999999999999999E-6</v>
      </c>
      <c r="J601" s="5">
        <f t="shared" si="131"/>
        <v>1.3969999999999975E-7</v>
      </c>
      <c r="K601" s="5">
        <f t="shared" si="132"/>
        <v>3.8523091833954793E-4</v>
      </c>
      <c r="L601" s="5">
        <f t="shared" si="126"/>
        <v>2.3947049796344406E-10</v>
      </c>
      <c r="M601" s="6">
        <f t="shared" si="124"/>
        <v>2.5453290856898825E-6</v>
      </c>
      <c r="N601">
        <f t="shared" si="125"/>
        <v>5.8E-4</v>
      </c>
      <c r="O601">
        <f t="shared" si="133"/>
        <v>0.42118440875045088</v>
      </c>
      <c r="P601">
        <f t="shared" si="127"/>
        <v>3.1734197332570777</v>
      </c>
      <c r="Q601">
        <f t="shared" si="128"/>
        <v>0.27394291290975165</v>
      </c>
      <c r="R601">
        <f t="shared" si="129"/>
        <v>0.27394291290975187</v>
      </c>
    </row>
    <row r="602" spans="6:18">
      <c r="F602">
        <f t="shared" si="121"/>
        <v>60.000000000000583</v>
      </c>
      <c r="G602">
        <f t="shared" si="122"/>
        <v>319.43983655498738</v>
      </c>
      <c r="H602">
        <f t="shared" si="130"/>
        <v>4.2118440875045087</v>
      </c>
      <c r="I602" s="4">
        <f t="shared" si="123"/>
        <v>1.5999999999999999E-6</v>
      </c>
      <c r="J602" s="5">
        <f t="shared" si="131"/>
        <v>1.3969999999999975E-7</v>
      </c>
      <c r="K602" s="5">
        <f t="shared" si="132"/>
        <v>3.8539091833954796E-4</v>
      </c>
      <c r="L602" s="5">
        <f t="shared" si="126"/>
        <v>2.3976900356416914E-10</v>
      </c>
      <c r="M602" s="6">
        <f t="shared" si="124"/>
        <v>2.5474438548193608E-6</v>
      </c>
      <c r="N602">
        <f t="shared" si="125"/>
        <v>5.8E-4</v>
      </c>
      <c r="O602">
        <f t="shared" si="133"/>
        <v>0.42118440875045088</v>
      </c>
      <c r="P602">
        <f t="shared" si="127"/>
        <v>3.1741696182000774</v>
      </c>
      <c r="Q602">
        <f t="shared" si="128"/>
        <v>0.27374508851860346</v>
      </c>
      <c r="R602">
        <f t="shared" si="129"/>
        <v>0.27374508851860369</v>
      </c>
    </row>
    <row r="603" spans="6:18">
      <c r="F603">
        <f t="shared" si="121"/>
        <v>60.100000000000584</v>
      </c>
      <c r="G603">
        <f t="shared" si="122"/>
        <v>319.43983655498738</v>
      </c>
      <c r="H603">
        <f t="shared" si="130"/>
        <v>4.2118440875045087</v>
      </c>
      <c r="I603" s="4">
        <f t="shared" si="123"/>
        <v>1.5999999999999999E-6</v>
      </c>
      <c r="J603" s="5">
        <f t="shared" si="131"/>
        <v>1.3969999999999975E-7</v>
      </c>
      <c r="K603" s="5">
        <f t="shared" si="132"/>
        <v>3.8555091833954798E-4</v>
      </c>
      <c r="L603" s="5">
        <f t="shared" si="126"/>
        <v>2.4006775712470786E-10</v>
      </c>
      <c r="M603" s="6">
        <f t="shared" si="124"/>
        <v>2.5495595021047504E-6</v>
      </c>
      <c r="N603">
        <f t="shared" si="125"/>
        <v>5.8E-4</v>
      </c>
      <c r="O603">
        <f t="shared" si="133"/>
        <v>0.42118440875045088</v>
      </c>
      <c r="P603">
        <f t="shared" si="127"/>
        <v>3.1749182578455337</v>
      </c>
      <c r="Q603">
        <f t="shared" si="128"/>
        <v>0.27354759264482381</v>
      </c>
      <c r="R603">
        <f t="shared" si="129"/>
        <v>0.27354759264482403</v>
      </c>
    </row>
    <row r="604" spans="6:18">
      <c r="F604">
        <f t="shared" ref="F604:F667" si="134">F603+dt</f>
        <v>60.200000000000585</v>
      </c>
      <c r="G604">
        <f t="shared" si="122"/>
        <v>319.43983655498738</v>
      </c>
      <c r="H604">
        <f t="shared" si="130"/>
        <v>4.2118440875045087</v>
      </c>
      <c r="I604" s="4">
        <f t="shared" si="123"/>
        <v>1.5999999999999999E-6</v>
      </c>
      <c r="J604" s="5">
        <f t="shared" si="131"/>
        <v>1.3969999999999975E-7</v>
      </c>
      <c r="K604" s="5">
        <f t="shared" si="132"/>
        <v>3.8571091833954801E-4</v>
      </c>
      <c r="L604" s="5">
        <f t="shared" si="126"/>
        <v>2.4036675874800399E-10</v>
      </c>
      <c r="M604" s="6">
        <f t="shared" si="124"/>
        <v>2.5516760275460517E-6</v>
      </c>
      <c r="N604">
        <f t="shared" si="125"/>
        <v>5.8E-4</v>
      </c>
      <c r="O604">
        <f t="shared" si="133"/>
        <v>0.42118440875045088</v>
      </c>
      <c r="P604">
        <f t="shared" si="127"/>
        <v>3.1756656547773821</v>
      </c>
      <c r="Q604">
        <f t="shared" si="128"/>
        <v>0.27335042460675457</v>
      </c>
      <c r="R604">
        <f t="shared" si="129"/>
        <v>0.27335042460675479</v>
      </c>
    </row>
    <row r="605" spans="6:18">
      <c r="F605">
        <f t="shared" si="134"/>
        <v>60.300000000000587</v>
      </c>
      <c r="G605">
        <f t="shared" si="122"/>
        <v>319.43983655498738</v>
      </c>
      <c r="H605">
        <f t="shared" si="130"/>
        <v>4.2118440875045087</v>
      </c>
      <c r="I605" s="4">
        <f t="shared" si="123"/>
        <v>1.5999999999999999E-6</v>
      </c>
      <c r="J605" s="5">
        <f t="shared" si="131"/>
        <v>1.3969999999999975E-7</v>
      </c>
      <c r="K605" s="5">
        <f t="shared" si="132"/>
        <v>3.8587091833954803E-4</v>
      </c>
      <c r="L605" s="5">
        <f t="shared" si="126"/>
        <v>2.4066600853700129E-10</v>
      </c>
      <c r="M605" s="6">
        <f t="shared" si="124"/>
        <v>2.5537934311432646E-6</v>
      </c>
      <c r="N605">
        <f t="shared" si="125"/>
        <v>5.8E-4</v>
      </c>
      <c r="O605">
        <f t="shared" si="133"/>
        <v>0.42118440875045088</v>
      </c>
      <c r="P605">
        <f t="shared" si="127"/>
        <v>3.1764118115731241</v>
      </c>
      <c r="Q605">
        <f t="shared" si="128"/>
        <v>0.27315358372443427</v>
      </c>
      <c r="R605">
        <f t="shared" si="129"/>
        <v>0.27315358372443449</v>
      </c>
    </row>
    <row r="606" spans="6:18">
      <c r="F606">
        <f t="shared" si="134"/>
        <v>60.400000000000588</v>
      </c>
      <c r="G606">
        <f t="shared" si="122"/>
        <v>319.43983655498738</v>
      </c>
      <c r="H606">
        <f t="shared" si="130"/>
        <v>4.2118440875045087</v>
      </c>
      <c r="I606" s="4">
        <f t="shared" si="123"/>
        <v>1.5999999999999999E-6</v>
      </c>
      <c r="J606" s="5">
        <f t="shared" si="131"/>
        <v>1.3969999999999975E-7</v>
      </c>
      <c r="K606" s="5">
        <f t="shared" si="132"/>
        <v>3.8603091833954806E-4</v>
      </c>
      <c r="L606" s="5">
        <f t="shared" si="126"/>
        <v>2.4096550659464337E-10</v>
      </c>
      <c r="M606" s="6">
        <f t="shared" si="124"/>
        <v>2.5559117128963888E-6</v>
      </c>
      <c r="N606">
        <f t="shared" si="125"/>
        <v>5.8E-4</v>
      </c>
      <c r="O606">
        <f t="shared" si="133"/>
        <v>0.42118440875045088</v>
      </c>
      <c r="P606">
        <f t="shared" si="127"/>
        <v>3.1771567308038504</v>
      </c>
      <c r="Q606">
        <f t="shared" si="128"/>
        <v>0.27295706931959313</v>
      </c>
      <c r="R606">
        <f t="shared" si="129"/>
        <v>0.27295706931959329</v>
      </c>
    </row>
    <row r="607" spans="6:18">
      <c r="F607">
        <f t="shared" si="134"/>
        <v>60.50000000000059</v>
      </c>
      <c r="G607">
        <f t="shared" si="122"/>
        <v>319.43983655498738</v>
      </c>
      <c r="H607">
        <f t="shared" si="130"/>
        <v>4.2118440875045087</v>
      </c>
      <c r="I607" s="4">
        <f t="shared" si="123"/>
        <v>1.5999999999999999E-6</v>
      </c>
      <c r="J607" s="5">
        <f t="shared" si="131"/>
        <v>1.3969999999999975E-7</v>
      </c>
      <c r="K607" s="5">
        <f t="shared" si="132"/>
        <v>3.8619091833954808E-4</v>
      </c>
      <c r="L607" s="5">
        <f t="shared" si="126"/>
        <v>2.4126525302387394E-10</v>
      </c>
      <c r="M607" s="6">
        <f t="shared" si="124"/>
        <v>2.5580308728054242E-6</v>
      </c>
      <c r="N607">
        <f t="shared" si="125"/>
        <v>5.8E-4</v>
      </c>
      <c r="O607">
        <f t="shared" si="133"/>
        <v>0.42118440875045088</v>
      </c>
      <c r="P607">
        <f t="shared" si="127"/>
        <v>3.177900415034256</v>
      </c>
      <c r="Q607">
        <f t="shared" si="128"/>
        <v>0.27276088071564802</v>
      </c>
      <c r="R607">
        <f t="shared" si="129"/>
        <v>0.27276088071564819</v>
      </c>
    </row>
    <row r="608" spans="6:18">
      <c r="F608">
        <f t="shared" si="134"/>
        <v>60.600000000000591</v>
      </c>
      <c r="G608">
        <f t="shared" si="122"/>
        <v>319.43983655498738</v>
      </c>
      <c r="H608">
        <f t="shared" si="130"/>
        <v>4.2118440875045087</v>
      </c>
      <c r="I608" s="4">
        <f t="shared" si="123"/>
        <v>1.5999999999999999E-6</v>
      </c>
      <c r="J608" s="5">
        <f t="shared" si="131"/>
        <v>1.3969999999999975E-7</v>
      </c>
      <c r="K608" s="5">
        <f t="shared" si="132"/>
        <v>3.8635091833954811E-4</v>
      </c>
      <c r="L608" s="5">
        <f t="shared" si="126"/>
        <v>2.4156524792763681E-10</v>
      </c>
      <c r="M608" s="6">
        <f t="shared" si="124"/>
        <v>2.5601509108703718E-6</v>
      </c>
      <c r="N608">
        <f t="shared" si="125"/>
        <v>5.8E-4</v>
      </c>
      <c r="O608">
        <f t="shared" si="133"/>
        <v>0.42118440875045088</v>
      </c>
      <c r="P608">
        <f t="shared" si="127"/>
        <v>3.1786428668226625</v>
      </c>
      <c r="Q608">
        <f t="shared" si="128"/>
        <v>0.27256501723769772</v>
      </c>
      <c r="R608">
        <f t="shared" si="129"/>
        <v>0.27256501723769794</v>
      </c>
    </row>
    <row r="609" spans="6:18">
      <c r="F609">
        <f t="shared" si="134"/>
        <v>60.700000000000593</v>
      </c>
      <c r="G609">
        <f t="shared" si="122"/>
        <v>319.43983655498738</v>
      </c>
      <c r="H609">
        <f t="shared" si="130"/>
        <v>4.2118440875045087</v>
      </c>
      <c r="I609" s="4">
        <f t="shared" si="123"/>
        <v>1.5999999999999999E-6</v>
      </c>
      <c r="J609" s="5">
        <f t="shared" si="131"/>
        <v>1.3969999999999975E-7</v>
      </c>
      <c r="K609" s="5">
        <f t="shared" si="132"/>
        <v>3.8651091833954813E-4</v>
      </c>
      <c r="L609" s="5">
        <f t="shared" si="126"/>
        <v>2.4186549140887561E-10</v>
      </c>
      <c r="M609" s="6">
        <f t="shared" si="124"/>
        <v>2.5622718270912309E-6</v>
      </c>
      <c r="N609">
        <f t="shared" si="125"/>
        <v>5.8E-4</v>
      </c>
      <c r="O609">
        <f t="shared" si="133"/>
        <v>0.42118440875045088</v>
      </c>
      <c r="P609">
        <f t="shared" si="127"/>
        <v>3.1793840887210334</v>
      </c>
      <c r="Q609">
        <f t="shared" si="128"/>
        <v>0.27236947821251806</v>
      </c>
      <c r="R609">
        <f t="shared" si="129"/>
        <v>0.27236947821251828</v>
      </c>
    </row>
    <row r="610" spans="6:18">
      <c r="F610">
        <f t="shared" si="134"/>
        <v>60.800000000000594</v>
      </c>
      <c r="G610">
        <f t="shared" si="122"/>
        <v>319.43983655498738</v>
      </c>
      <c r="H610">
        <f t="shared" si="130"/>
        <v>4.2118440875045087</v>
      </c>
      <c r="I610" s="4">
        <f t="shared" si="123"/>
        <v>1.5999999999999999E-6</v>
      </c>
      <c r="J610" s="5">
        <f t="shared" si="131"/>
        <v>1.3969999999999975E-7</v>
      </c>
      <c r="K610" s="5">
        <f t="shared" si="132"/>
        <v>3.8667091833954816E-4</v>
      </c>
      <c r="L610" s="5">
        <f t="shared" si="126"/>
        <v>2.4216598357053404E-10</v>
      </c>
      <c r="M610" s="6">
        <f t="shared" si="124"/>
        <v>2.564393621468001E-6</v>
      </c>
      <c r="N610">
        <f t="shared" si="125"/>
        <v>5.8E-4</v>
      </c>
      <c r="O610">
        <f t="shared" si="133"/>
        <v>0.42118440875045088</v>
      </c>
      <c r="P610">
        <f t="shared" si="127"/>
        <v>3.1801240832749951</v>
      </c>
      <c r="Q610">
        <f t="shared" si="128"/>
        <v>0.2721742629685569</v>
      </c>
      <c r="R610">
        <f t="shared" si="129"/>
        <v>0.27217426296855718</v>
      </c>
    </row>
    <row r="611" spans="6:18">
      <c r="F611">
        <f t="shared" si="134"/>
        <v>60.900000000000595</v>
      </c>
      <c r="G611">
        <f t="shared" si="122"/>
        <v>319.43983655498738</v>
      </c>
      <c r="H611">
        <f t="shared" si="130"/>
        <v>4.2118440875045087</v>
      </c>
      <c r="I611" s="4">
        <f t="shared" si="123"/>
        <v>1.5999999999999999E-6</v>
      </c>
      <c r="J611" s="5">
        <f t="shared" si="131"/>
        <v>1.3969999999999975E-7</v>
      </c>
      <c r="K611" s="5">
        <f t="shared" si="132"/>
        <v>3.8683091833954819E-4</v>
      </c>
      <c r="L611" s="5">
        <f t="shared" si="126"/>
        <v>2.4246672451555586E-10</v>
      </c>
      <c r="M611" s="6">
        <f t="shared" si="124"/>
        <v>2.5665162940006826E-6</v>
      </c>
      <c r="N611">
        <f t="shared" si="125"/>
        <v>5.8E-4</v>
      </c>
      <c r="O611">
        <f t="shared" si="133"/>
        <v>0.42118440875045088</v>
      </c>
      <c r="P611">
        <f t="shared" si="127"/>
        <v>3.1808628530238527</v>
      </c>
      <c r="Q611">
        <f t="shared" si="128"/>
        <v>0.27197937083592955</v>
      </c>
      <c r="R611">
        <f t="shared" si="129"/>
        <v>0.27197937083592977</v>
      </c>
    </row>
    <row r="612" spans="6:18">
      <c r="F612">
        <f t="shared" si="134"/>
        <v>61.000000000000597</v>
      </c>
      <c r="G612">
        <f t="shared" si="122"/>
        <v>319.43983655498738</v>
      </c>
      <c r="H612">
        <f t="shared" si="130"/>
        <v>4.2118440875045087</v>
      </c>
      <c r="I612" s="4">
        <f t="shared" si="123"/>
        <v>1.5999999999999999E-6</v>
      </c>
      <c r="J612" s="5">
        <f t="shared" si="131"/>
        <v>1.3969999999999975E-7</v>
      </c>
      <c r="K612" s="5">
        <f t="shared" si="132"/>
        <v>3.8699091833954821E-4</v>
      </c>
      <c r="L612" s="5">
        <f t="shared" si="126"/>
        <v>2.4276771434688475E-10</v>
      </c>
      <c r="M612" s="6">
        <f t="shared" si="124"/>
        <v>2.5686398446892768E-6</v>
      </c>
      <c r="N612">
        <f t="shared" si="125"/>
        <v>5.8E-4</v>
      </c>
      <c r="O612">
        <f t="shared" si="133"/>
        <v>0.42118440875045088</v>
      </c>
      <c r="P612">
        <f t="shared" si="127"/>
        <v>3.1816004005006087</v>
      </c>
      <c r="Q612">
        <f t="shared" si="128"/>
        <v>0.27178480114641346</v>
      </c>
      <c r="R612">
        <f t="shared" si="129"/>
        <v>0.27178480114641373</v>
      </c>
    </row>
    <row r="613" spans="6:18">
      <c r="F613">
        <f t="shared" si="134"/>
        <v>61.100000000000598</v>
      </c>
      <c r="G613">
        <f t="shared" si="122"/>
        <v>319.43983655498738</v>
      </c>
      <c r="H613">
        <f t="shared" si="130"/>
        <v>4.2118440875045087</v>
      </c>
      <c r="I613" s="4">
        <f t="shared" si="123"/>
        <v>1.5999999999999999E-6</v>
      </c>
      <c r="J613" s="5">
        <f t="shared" si="131"/>
        <v>1.3969999999999975E-7</v>
      </c>
      <c r="K613" s="5">
        <f t="shared" si="132"/>
        <v>3.8715091833954824E-4</v>
      </c>
      <c r="L613" s="5">
        <f t="shared" si="126"/>
        <v>2.4306895316746445E-10</v>
      </c>
      <c r="M613" s="6">
        <f t="shared" si="124"/>
        <v>2.5707642735337819E-6</v>
      </c>
      <c r="N613">
        <f t="shared" si="125"/>
        <v>5.8E-4</v>
      </c>
      <c r="O613">
        <f t="shared" si="133"/>
        <v>0.42118440875045088</v>
      </c>
      <c r="P613">
        <f t="shared" si="127"/>
        <v>3.1823367282319834</v>
      </c>
      <c r="Q613">
        <f t="shared" si="128"/>
        <v>0.27159055323344405</v>
      </c>
      <c r="R613">
        <f t="shared" si="129"/>
        <v>0.27159055323344433</v>
      </c>
    </row>
    <row r="614" spans="6:18">
      <c r="F614">
        <f t="shared" si="134"/>
        <v>61.2000000000006</v>
      </c>
      <c r="G614">
        <f t="shared" si="122"/>
        <v>319.43983655498738</v>
      </c>
      <c r="H614">
        <f t="shared" si="130"/>
        <v>4.2118440875045087</v>
      </c>
      <c r="I614" s="4">
        <f t="shared" si="123"/>
        <v>1.5999999999999999E-6</v>
      </c>
      <c r="J614" s="5">
        <f t="shared" si="131"/>
        <v>1.3969999999999975E-7</v>
      </c>
      <c r="K614" s="5">
        <f t="shared" si="132"/>
        <v>3.8731091833954826E-4</v>
      </c>
      <c r="L614" s="5">
        <f t="shared" si="126"/>
        <v>2.4337044108023853E-10</v>
      </c>
      <c r="M614" s="6">
        <f t="shared" si="124"/>
        <v>2.5728895805341981E-6</v>
      </c>
      <c r="N614">
        <f t="shared" si="125"/>
        <v>5.8E-4</v>
      </c>
      <c r="O614">
        <f t="shared" si="133"/>
        <v>0.42118440875045088</v>
      </c>
      <c r="P614">
        <f t="shared" si="127"/>
        <v>3.1830718387384325</v>
      </c>
      <c r="Q614">
        <f t="shared" si="128"/>
        <v>0.27139662643210949</v>
      </c>
      <c r="R614">
        <f t="shared" si="129"/>
        <v>0.27139662643210971</v>
      </c>
    </row>
    <row r="615" spans="6:18">
      <c r="F615">
        <f t="shared" si="134"/>
        <v>61.300000000000601</v>
      </c>
      <c r="G615">
        <f t="shared" si="122"/>
        <v>319.43983655498738</v>
      </c>
      <c r="H615">
        <f t="shared" si="130"/>
        <v>4.2118440875045087</v>
      </c>
      <c r="I615" s="4">
        <f t="shared" si="123"/>
        <v>1.5999999999999999E-6</v>
      </c>
      <c r="J615" s="5">
        <f t="shared" si="131"/>
        <v>1.3969999999999975E-7</v>
      </c>
      <c r="K615" s="5">
        <f t="shared" si="132"/>
        <v>3.8747091833954829E-4</v>
      </c>
      <c r="L615" s="5">
        <f t="shared" si="126"/>
        <v>2.4367217818815092E-10</v>
      </c>
      <c r="M615" s="6">
        <f t="shared" si="124"/>
        <v>2.5750157656905265E-6</v>
      </c>
      <c r="N615">
        <f t="shared" si="125"/>
        <v>5.8E-4</v>
      </c>
      <c r="O615">
        <f t="shared" si="133"/>
        <v>0.42118440875045088</v>
      </c>
      <c r="P615">
        <f t="shared" si="127"/>
        <v>3.1838057345341624</v>
      </c>
      <c r="Q615">
        <f t="shared" si="128"/>
        <v>0.27120302007914593</v>
      </c>
      <c r="R615">
        <f t="shared" si="129"/>
        <v>0.2712030200791461</v>
      </c>
    </row>
    <row r="616" spans="6:18">
      <c r="F616">
        <f t="shared" si="134"/>
        <v>61.400000000000603</v>
      </c>
      <c r="G616">
        <f t="shared" si="122"/>
        <v>319.43983655498738</v>
      </c>
      <c r="H616">
        <f t="shared" si="130"/>
        <v>4.2118440875045087</v>
      </c>
      <c r="I616" s="4">
        <f t="shared" si="123"/>
        <v>1.5999999999999999E-6</v>
      </c>
      <c r="J616" s="5">
        <f t="shared" si="131"/>
        <v>1.3969999999999975E-7</v>
      </c>
      <c r="K616" s="5">
        <f t="shared" si="132"/>
        <v>3.8763091833954831E-4</v>
      </c>
      <c r="L616" s="5">
        <f t="shared" si="126"/>
        <v>2.439741645941451E-10</v>
      </c>
      <c r="M616" s="6">
        <f t="shared" si="124"/>
        <v>2.5771428290027652E-6</v>
      </c>
      <c r="N616">
        <f t="shared" si="125"/>
        <v>5.8E-4</v>
      </c>
      <c r="O616">
        <f t="shared" si="133"/>
        <v>0.42118440875045088</v>
      </c>
      <c r="P616">
        <f t="shared" si="127"/>
        <v>3.1845384181271514</v>
      </c>
      <c r="Q616">
        <f t="shared" si="128"/>
        <v>0.27100973351293284</v>
      </c>
      <c r="R616">
        <f t="shared" si="129"/>
        <v>0.271009733512933</v>
      </c>
    </row>
    <row r="617" spans="6:18">
      <c r="F617">
        <f t="shared" si="134"/>
        <v>61.500000000000604</v>
      </c>
      <c r="G617">
        <f t="shared" si="122"/>
        <v>319.43983655498738</v>
      </c>
      <c r="H617">
        <f t="shared" si="130"/>
        <v>4.2118440875045087</v>
      </c>
      <c r="I617" s="4">
        <f t="shared" si="123"/>
        <v>1.5999999999999999E-6</v>
      </c>
      <c r="J617" s="5">
        <f t="shared" si="131"/>
        <v>1.3969999999999975E-7</v>
      </c>
      <c r="K617" s="5">
        <f t="shared" si="132"/>
        <v>3.8779091833954834E-4</v>
      </c>
      <c r="L617" s="5">
        <f t="shared" si="126"/>
        <v>2.4427640040116491E-10</v>
      </c>
      <c r="M617" s="6">
        <f t="shared" si="124"/>
        <v>2.5792707704709165E-6</v>
      </c>
      <c r="N617">
        <f t="shared" si="125"/>
        <v>5.8E-4</v>
      </c>
      <c r="O617">
        <f t="shared" si="133"/>
        <v>0.42118440875045088</v>
      </c>
      <c r="P617">
        <f t="shared" si="127"/>
        <v>3.1852698920191655</v>
      </c>
      <c r="Q617">
        <f t="shared" si="128"/>
        <v>0.27081676607348837</v>
      </c>
      <c r="R617">
        <f t="shared" si="129"/>
        <v>0.27081676607348854</v>
      </c>
    </row>
    <row r="618" spans="6:18">
      <c r="F618">
        <f t="shared" si="134"/>
        <v>61.600000000000605</v>
      </c>
      <c r="G618">
        <f t="shared" si="122"/>
        <v>319.43983655498738</v>
      </c>
      <c r="H618">
        <f t="shared" si="130"/>
        <v>4.2118440875045087</v>
      </c>
      <c r="I618" s="4">
        <f t="shared" si="123"/>
        <v>1.5999999999999999E-6</v>
      </c>
      <c r="J618" s="5">
        <f t="shared" si="131"/>
        <v>1.3969999999999975E-7</v>
      </c>
      <c r="K618" s="5">
        <f t="shared" si="132"/>
        <v>3.8795091833954836E-4</v>
      </c>
      <c r="L618" s="5">
        <f t="shared" si="126"/>
        <v>2.4457888571215411E-10</v>
      </c>
      <c r="M618" s="6">
        <f t="shared" si="124"/>
        <v>2.5813995900949795E-6</v>
      </c>
      <c r="N618">
        <f t="shared" si="125"/>
        <v>5.8E-4</v>
      </c>
      <c r="O618">
        <f t="shared" si="133"/>
        <v>0.42118440875045088</v>
      </c>
      <c r="P618">
        <f t="shared" si="127"/>
        <v>3.1860001587057796</v>
      </c>
      <c r="Q618">
        <f t="shared" si="128"/>
        <v>0.27062411710246437</v>
      </c>
      <c r="R618">
        <f t="shared" si="129"/>
        <v>0.27062411710246453</v>
      </c>
    </row>
    <row r="619" spans="6:18">
      <c r="F619">
        <f t="shared" si="134"/>
        <v>61.700000000000607</v>
      </c>
      <c r="G619">
        <f t="shared" si="122"/>
        <v>319.43983655498738</v>
      </c>
      <c r="H619">
        <f t="shared" si="130"/>
        <v>4.2118440875045087</v>
      </c>
      <c r="I619" s="4">
        <f t="shared" si="123"/>
        <v>1.5999999999999999E-6</v>
      </c>
      <c r="J619" s="5">
        <f t="shared" si="131"/>
        <v>1.3969999999999975E-7</v>
      </c>
      <c r="K619" s="5">
        <f t="shared" si="132"/>
        <v>3.8811091833954839E-4</v>
      </c>
      <c r="L619" s="5">
        <f t="shared" si="126"/>
        <v>2.4488162063005635E-10</v>
      </c>
      <c r="M619" s="6">
        <f t="shared" si="124"/>
        <v>2.5835292878749541E-6</v>
      </c>
      <c r="N619">
        <f t="shared" si="125"/>
        <v>5.8E-4</v>
      </c>
      <c r="O619">
        <f t="shared" si="133"/>
        <v>0.42118440875045088</v>
      </c>
      <c r="P619">
        <f t="shared" si="127"/>
        <v>3.186729220676392</v>
      </c>
      <c r="Q619">
        <f t="shared" si="128"/>
        <v>0.27043178594314188</v>
      </c>
      <c r="R619">
        <f t="shared" si="129"/>
        <v>0.27043178594314204</v>
      </c>
    </row>
    <row r="620" spans="6:18">
      <c r="F620">
        <f t="shared" si="134"/>
        <v>61.800000000000608</v>
      </c>
      <c r="G620">
        <f t="shared" si="122"/>
        <v>319.43983655498738</v>
      </c>
      <c r="H620">
        <f t="shared" si="130"/>
        <v>4.2118440875045087</v>
      </c>
      <c r="I620" s="4">
        <f t="shared" si="123"/>
        <v>1.5999999999999999E-6</v>
      </c>
      <c r="J620" s="5">
        <f t="shared" si="131"/>
        <v>1.3969999999999975E-7</v>
      </c>
      <c r="K620" s="5">
        <f t="shared" si="132"/>
        <v>3.8827091833954842E-4</v>
      </c>
      <c r="L620" s="5">
        <f t="shared" si="126"/>
        <v>2.4518460525781526E-10</v>
      </c>
      <c r="M620" s="6">
        <f t="shared" si="124"/>
        <v>2.5856598638108395E-6</v>
      </c>
      <c r="N620">
        <f t="shared" si="125"/>
        <v>5.8E-4</v>
      </c>
      <c r="O620">
        <f t="shared" si="133"/>
        <v>0.42118440875045088</v>
      </c>
      <c r="P620">
        <f t="shared" si="127"/>
        <v>3.1874570804142421</v>
      </c>
      <c r="Q620">
        <f t="shared" si="128"/>
        <v>0.27023977194042631</v>
      </c>
      <c r="R620">
        <f t="shared" si="129"/>
        <v>0.27023977194042648</v>
      </c>
    </row>
    <row r="621" spans="6:18">
      <c r="F621">
        <f t="shared" si="134"/>
        <v>61.90000000000061</v>
      </c>
      <c r="G621">
        <f t="shared" si="122"/>
        <v>319.43983655498738</v>
      </c>
      <c r="H621">
        <f t="shared" si="130"/>
        <v>4.2118440875045087</v>
      </c>
      <c r="I621" s="4">
        <f t="shared" si="123"/>
        <v>1.5999999999999999E-6</v>
      </c>
      <c r="J621" s="5">
        <f t="shared" si="131"/>
        <v>1.3969999999999975E-7</v>
      </c>
      <c r="K621" s="5">
        <f t="shared" si="132"/>
        <v>3.8843091833954844E-4</v>
      </c>
      <c r="L621" s="5">
        <f t="shared" si="126"/>
        <v>2.4548783969837463E-10</v>
      </c>
      <c r="M621" s="6">
        <f t="shared" si="124"/>
        <v>2.5877913179026366E-6</v>
      </c>
      <c r="N621">
        <f t="shared" si="125"/>
        <v>5.8E-4</v>
      </c>
      <c r="O621">
        <f t="shared" si="133"/>
        <v>0.42118440875045088</v>
      </c>
      <c r="P621">
        <f t="shared" si="127"/>
        <v>3.1881837403964313</v>
      </c>
      <c r="Q621">
        <f t="shared" si="128"/>
        <v>0.27004807444084278</v>
      </c>
      <c r="R621">
        <f t="shared" si="129"/>
        <v>0.27004807444084294</v>
      </c>
    </row>
    <row r="622" spans="6:18">
      <c r="F622">
        <f t="shared" si="134"/>
        <v>62.000000000000611</v>
      </c>
      <c r="G622">
        <f t="shared" si="122"/>
        <v>319.43983655498738</v>
      </c>
      <c r="H622">
        <f t="shared" si="130"/>
        <v>4.2118440875045087</v>
      </c>
      <c r="I622" s="4">
        <f t="shared" si="123"/>
        <v>1.5999999999999999E-6</v>
      </c>
      <c r="J622" s="5">
        <f t="shared" si="131"/>
        <v>1.3969999999999975E-7</v>
      </c>
      <c r="K622" s="5">
        <f t="shared" si="132"/>
        <v>3.8859091833954847E-4</v>
      </c>
      <c r="L622" s="5">
        <f t="shared" si="126"/>
        <v>2.4579132405467819E-10</v>
      </c>
      <c r="M622" s="6">
        <f t="shared" si="124"/>
        <v>2.5899236501503462E-6</v>
      </c>
      <c r="N622">
        <f t="shared" si="125"/>
        <v>5.8E-4</v>
      </c>
      <c r="O622">
        <f t="shared" si="133"/>
        <v>0.42118440875045088</v>
      </c>
      <c r="P622">
        <f t="shared" si="127"/>
        <v>3.1889092030939383</v>
      </c>
      <c r="Q622">
        <f t="shared" si="128"/>
        <v>0.26985669279253149</v>
      </c>
      <c r="R622">
        <f t="shared" si="129"/>
        <v>0.26985669279253166</v>
      </c>
    </row>
    <row r="623" spans="6:18">
      <c r="F623">
        <f t="shared" si="134"/>
        <v>62.100000000000612</v>
      </c>
      <c r="G623">
        <f t="shared" si="122"/>
        <v>319.43983655498738</v>
      </c>
      <c r="H623">
        <f t="shared" si="130"/>
        <v>4.2118440875045087</v>
      </c>
      <c r="I623" s="4">
        <f t="shared" si="123"/>
        <v>1.5999999999999999E-6</v>
      </c>
      <c r="J623" s="5">
        <f t="shared" si="131"/>
        <v>1.3969999999999975E-7</v>
      </c>
      <c r="K623" s="5">
        <f t="shared" si="132"/>
        <v>3.8875091833954849E-4</v>
      </c>
      <c r="L623" s="5">
        <f t="shared" si="126"/>
        <v>2.4609505842966955E-10</v>
      </c>
      <c r="M623" s="6">
        <f t="shared" si="124"/>
        <v>2.5920568605539662E-6</v>
      </c>
      <c r="N623">
        <f t="shared" si="125"/>
        <v>5.8E-4</v>
      </c>
      <c r="O623">
        <f t="shared" si="133"/>
        <v>0.42118440875045088</v>
      </c>
      <c r="P623">
        <f t="shared" si="127"/>
        <v>3.189633470971637</v>
      </c>
      <c r="Q623">
        <f t="shared" si="128"/>
        <v>0.26966562634524305</v>
      </c>
      <c r="R623">
        <f t="shared" si="129"/>
        <v>0.26966562634524321</v>
      </c>
    </row>
    <row r="624" spans="6:18">
      <c r="F624">
        <f t="shared" si="134"/>
        <v>62.200000000000614</v>
      </c>
      <c r="G624">
        <f t="shared" si="122"/>
        <v>319.43983655498738</v>
      </c>
      <c r="H624">
        <f t="shared" si="130"/>
        <v>4.2118440875045087</v>
      </c>
      <c r="I624" s="4">
        <f t="shared" si="123"/>
        <v>1.5999999999999999E-6</v>
      </c>
      <c r="J624" s="5">
        <f t="shared" si="131"/>
        <v>1.3969999999999975E-7</v>
      </c>
      <c r="K624" s="5">
        <f t="shared" si="132"/>
        <v>3.8891091833954852E-4</v>
      </c>
      <c r="L624" s="5">
        <f t="shared" si="126"/>
        <v>2.4639904292629246E-10</v>
      </c>
      <c r="M624" s="6">
        <f t="shared" si="124"/>
        <v>2.5941909491134979E-6</v>
      </c>
      <c r="N624">
        <f t="shared" si="125"/>
        <v>5.8E-4</v>
      </c>
      <c r="O624">
        <f t="shared" si="133"/>
        <v>0.42118440875045088</v>
      </c>
      <c r="P624">
        <f t="shared" si="127"/>
        <v>3.1903565464883159</v>
      </c>
      <c r="Q624">
        <f t="shared" si="128"/>
        <v>0.26947487445033375</v>
      </c>
      <c r="R624">
        <f t="shared" si="129"/>
        <v>0.26947487445033391</v>
      </c>
    </row>
    <row r="625" spans="6:18">
      <c r="F625">
        <f t="shared" si="134"/>
        <v>62.300000000000615</v>
      </c>
      <c r="G625">
        <f t="shared" si="122"/>
        <v>319.43983655498738</v>
      </c>
      <c r="H625">
        <f t="shared" si="130"/>
        <v>4.2118440875045087</v>
      </c>
      <c r="I625" s="4">
        <f t="shared" si="123"/>
        <v>1.5999999999999999E-6</v>
      </c>
      <c r="J625" s="5">
        <f t="shared" si="131"/>
        <v>1.3969999999999975E-7</v>
      </c>
      <c r="K625" s="5">
        <f t="shared" si="132"/>
        <v>3.8907091833954854E-4</v>
      </c>
      <c r="L625" s="5">
        <f t="shared" si="126"/>
        <v>2.467032776474907E-10</v>
      </c>
      <c r="M625" s="6">
        <f t="shared" si="124"/>
        <v>2.5963259158289413E-6</v>
      </c>
      <c r="N625">
        <f t="shared" si="125"/>
        <v>5.8E-4</v>
      </c>
      <c r="O625">
        <f t="shared" si="133"/>
        <v>0.42118440875045088</v>
      </c>
      <c r="P625">
        <f t="shared" si="127"/>
        <v>3.1910784320966918</v>
      </c>
      <c r="Q625">
        <f t="shared" si="128"/>
        <v>0.26928443646076106</v>
      </c>
      <c r="R625">
        <f t="shared" si="129"/>
        <v>0.26928443646076122</v>
      </c>
    </row>
    <row r="626" spans="6:18">
      <c r="F626">
        <f t="shared" si="134"/>
        <v>62.400000000000617</v>
      </c>
      <c r="G626">
        <f t="shared" si="122"/>
        <v>319.43983655498738</v>
      </c>
      <c r="H626">
        <f t="shared" si="130"/>
        <v>4.2118440875045087</v>
      </c>
      <c r="I626" s="4">
        <f t="shared" si="123"/>
        <v>1.5999999999999999E-6</v>
      </c>
      <c r="J626" s="5">
        <f t="shared" si="131"/>
        <v>1.3969999999999975E-7</v>
      </c>
      <c r="K626" s="5">
        <f t="shared" si="132"/>
        <v>3.8923091833954857E-4</v>
      </c>
      <c r="L626" s="5">
        <f t="shared" si="126"/>
        <v>2.4700776269620793E-10</v>
      </c>
      <c r="M626" s="6">
        <f t="shared" si="124"/>
        <v>2.5984617607002967E-6</v>
      </c>
      <c r="N626">
        <f t="shared" si="125"/>
        <v>5.8E-4</v>
      </c>
      <c r="O626">
        <f t="shared" si="133"/>
        <v>0.42118440875045088</v>
      </c>
      <c r="P626">
        <f t="shared" si="127"/>
        <v>3.1917991302434321</v>
      </c>
      <c r="Q626">
        <f t="shared" si="128"/>
        <v>0.26909431173107901</v>
      </c>
      <c r="R626">
        <f t="shared" si="129"/>
        <v>0.26909431173107917</v>
      </c>
    </row>
    <row r="627" spans="6:18">
      <c r="F627">
        <f t="shared" si="134"/>
        <v>62.500000000000618</v>
      </c>
      <c r="G627">
        <f t="shared" si="122"/>
        <v>319.43983655498738</v>
      </c>
      <c r="H627">
        <f t="shared" si="130"/>
        <v>4.2118440875045087</v>
      </c>
      <c r="I627" s="4">
        <f t="shared" si="123"/>
        <v>1.5999999999999999E-6</v>
      </c>
      <c r="J627" s="5">
        <f t="shared" si="131"/>
        <v>1.3969999999999975E-7</v>
      </c>
      <c r="K627" s="5">
        <f t="shared" si="132"/>
        <v>3.8939091833954859E-4</v>
      </c>
      <c r="L627" s="5">
        <f t="shared" si="126"/>
        <v>2.4731249817538776E-10</v>
      </c>
      <c r="M627" s="6">
        <f t="shared" si="124"/>
        <v>2.6005984837275626E-6</v>
      </c>
      <c r="N627">
        <f t="shared" si="125"/>
        <v>5.8E-4</v>
      </c>
      <c r="O627">
        <f t="shared" si="133"/>
        <v>0.42118440875045088</v>
      </c>
      <c r="P627">
        <f t="shared" si="127"/>
        <v>3.192518643369167</v>
      </c>
      <c r="Q627">
        <f t="shared" si="128"/>
        <v>0.26890449961743351</v>
      </c>
      <c r="R627">
        <f t="shared" si="129"/>
        <v>0.26890449961743368</v>
      </c>
    </row>
    <row r="628" spans="6:18">
      <c r="F628">
        <f t="shared" si="134"/>
        <v>62.60000000000062</v>
      </c>
      <c r="G628">
        <f t="shared" si="122"/>
        <v>319.43983655498738</v>
      </c>
      <c r="H628">
        <f t="shared" si="130"/>
        <v>4.2118440875045087</v>
      </c>
      <c r="I628" s="4">
        <f t="shared" si="123"/>
        <v>1.5999999999999999E-6</v>
      </c>
      <c r="J628" s="5">
        <f t="shared" si="131"/>
        <v>1.3969999999999975E-7</v>
      </c>
      <c r="K628" s="5">
        <f t="shared" si="132"/>
        <v>3.8955091833954862E-4</v>
      </c>
      <c r="L628" s="5">
        <f t="shared" si="126"/>
        <v>2.4761748418797404E-10</v>
      </c>
      <c r="M628" s="6">
        <f t="shared" si="124"/>
        <v>2.6027360849107401E-6</v>
      </c>
      <c r="N628">
        <f t="shared" si="125"/>
        <v>5.8E-4</v>
      </c>
      <c r="O628">
        <f t="shared" si="133"/>
        <v>0.42118440875045088</v>
      </c>
      <c r="P628">
        <f t="shared" si="127"/>
        <v>3.1932369739085122</v>
      </c>
      <c r="Q628">
        <f t="shared" si="128"/>
        <v>0.26871499947755789</v>
      </c>
      <c r="R628">
        <f t="shared" si="129"/>
        <v>0.268714999477558</v>
      </c>
    </row>
    <row r="629" spans="6:18">
      <c r="F629">
        <f t="shared" si="134"/>
        <v>62.700000000000621</v>
      </c>
      <c r="G629">
        <f t="shared" si="122"/>
        <v>319.43983655498738</v>
      </c>
      <c r="H629">
        <f t="shared" si="130"/>
        <v>4.2118440875045087</v>
      </c>
      <c r="I629" s="4">
        <f t="shared" si="123"/>
        <v>1.5999999999999999E-6</v>
      </c>
      <c r="J629" s="5">
        <f t="shared" si="131"/>
        <v>1.3969999999999975E-7</v>
      </c>
      <c r="K629" s="5">
        <f t="shared" si="132"/>
        <v>3.8971091833954865E-4</v>
      </c>
      <c r="L629" s="5">
        <f t="shared" si="126"/>
        <v>2.4792272083691051E-10</v>
      </c>
      <c r="M629" s="6">
        <f t="shared" si="124"/>
        <v>2.6048745642498306E-6</v>
      </c>
      <c r="N629">
        <f t="shared" si="125"/>
        <v>5.8E-4</v>
      </c>
      <c r="O629">
        <f t="shared" si="133"/>
        <v>0.42118440875045088</v>
      </c>
      <c r="P629">
        <f t="shared" si="127"/>
        <v>3.1939541242900815</v>
      </c>
      <c r="Q629">
        <f t="shared" si="128"/>
        <v>0.26852581067076814</v>
      </c>
      <c r="R629">
        <f t="shared" si="129"/>
        <v>0.26852581067076825</v>
      </c>
    </row>
    <row r="630" spans="6:18">
      <c r="F630">
        <f t="shared" si="134"/>
        <v>62.800000000000622</v>
      </c>
      <c r="G630">
        <f t="shared" si="122"/>
        <v>319.43983655498738</v>
      </c>
      <c r="H630">
        <f t="shared" si="130"/>
        <v>4.2118440875045087</v>
      </c>
      <c r="I630" s="4">
        <f t="shared" si="123"/>
        <v>1.5999999999999999E-6</v>
      </c>
      <c r="J630" s="5">
        <f t="shared" si="131"/>
        <v>1.3969999999999975E-7</v>
      </c>
      <c r="K630" s="5">
        <f t="shared" si="132"/>
        <v>3.8987091833954867E-4</v>
      </c>
      <c r="L630" s="5">
        <f t="shared" si="126"/>
        <v>2.4822820822514065E-10</v>
      </c>
      <c r="M630" s="6">
        <f t="shared" si="124"/>
        <v>2.6070139217448306E-6</v>
      </c>
      <c r="N630">
        <f t="shared" si="125"/>
        <v>5.8E-4</v>
      </c>
      <c r="O630">
        <f t="shared" si="133"/>
        <v>0.42118440875045088</v>
      </c>
      <c r="P630">
        <f t="shared" si="127"/>
        <v>3.1946700969365076</v>
      </c>
      <c r="Q630">
        <f t="shared" si="128"/>
        <v>0.2683369325579586</v>
      </c>
      <c r="R630">
        <f t="shared" si="129"/>
        <v>0.26833693255795871</v>
      </c>
    </row>
    <row r="631" spans="6:18">
      <c r="F631">
        <f t="shared" si="134"/>
        <v>62.900000000000624</v>
      </c>
      <c r="G631">
        <f t="shared" si="122"/>
        <v>319.43983655498738</v>
      </c>
      <c r="H631">
        <f t="shared" si="130"/>
        <v>4.2118440875045087</v>
      </c>
      <c r="I631" s="4">
        <f t="shared" si="123"/>
        <v>1.5999999999999999E-6</v>
      </c>
      <c r="J631" s="5">
        <f t="shared" si="131"/>
        <v>1.3969999999999975E-7</v>
      </c>
      <c r="K631" s="5">
        <f t="shared" si="132"/>
        <v>3.900309183395487E-4</v>
      </c>
      <c r="L631" s="5">
        <f t="shared" si="126"/>
        <v>2.485339464556084E-10</v>
      </c>
      <c r="M631" s="6">
        <f t="shared" si="124"/>
        <v>2.6091541573957435E-6</v>
      </c>
      <c r="N631">
        <f t="shared" si="125"/>
        <v>5.8E-4</v>
      </c>
      <c r="O631">
        <f t="shared" si="133"/>
        <v>0.42118440875045088</v>
      </c>
      <c r="P631">
        <f t="shared" si="127"/>
        <v>3.1953848942644574</v>
      </c>
      <c r="Q631">
        <f t="shared" si="128"/>
        <v>0.26814836450159724</v>
      </c>
      <c r="R631">
        <f t="shared" si="129"/>
        <v>0.26814836450159735</v>
      </c>
    </row>
    <row r="632" spans="6:18">
      <c r="F632">
        <f t="shared" si="134"/>
        <v>63.000000000000625</v>
      </c>
      <c r="G632">
        <f t="shared" si="122"/>
        <v>319.43983655498738</v>
      </c>
      <c r="H632">
        <f t="shared" si="130"/>
        <v>4.2118440875045087</v>
      </c>
      <c r="I632" s="4">
        <f t="shared" si="123"/>
        <v>1.5999999999999999E-6</v>
      </c>
      <c r="J632" s="5">
        <f t="shared" si="131"/>
        <v>1.3969999999999975E-7</v>
      </c>
      <c r="K632" s="5">
        <f t="shared" si="132"/>
        <v>3.9019091833954872E-4</v>
      </c>
      <c r="L632" s="5">
        <f t="shared" si="126"/>
        <v>2.4883993563125736E-10</v>
      </c>
      <c r="M632" s="6">
        <f t="shared" si="124"/>
        <v>2.6112952712025677E-6</v>
      </c>
      <c r="N632">
        <f t="shared" si="125"/>
        <v>5.8E-4</v>
      </c>
      <c r="O632">
        <f t="shared" si="133"/>
        <v>0.42118440875045088</v>
      </c>
      <c r="P632">
        <f t="shared" si="127"/>
        <v>3.1960985186846496</v>
      </c>
      <c r="Q632">
        <f t="shared" si="128"/>
        <v>0.26796010586572128</v>
      </c>
      <c r="R632">
        <f t="shared" si="129"/>
        <v>0.26796010586572139</v>
      </c>
    </row>
    <row r="633" spans="6:18">
      <c r="F633">
        <f t="shared" si="134"/>
        <v>63.100000000000627</v>
      </c>
      <c r="G633">
        <f t="shared" si="122"/>
        <v>319.43983655498738</v>
      </c>
      <c r="H633">
        <f t="shared" si="130"/>
        <v>4.2118440875045087</v>
      </c>
      <c r="I633" s="4">
        <f t="shared" si="123"/>
        <v>1.5999999999999999E-6</v>
      </c>
      <c r="J633" s="5">
        <f t="shared" si="131"/>
        <v>1.3969999999999975E-7</v>
      </c>
      <c r="K633" s="5">
        <f t="shared" si="132"/>
        <v>3.9035091833954875E-4</v>
      </c>
      <c r="L633" s="5">
        <f t="shared" si="126"/>
        <v>2.4914617585503125E-10</v>
      </c>
      <c r="M633" s="6">
        <f t="shared" si="124"/>
        <v>2.6134372631653027E-6</v>
      </c>
      <c r="N633">
        <f t="shared" si="125"/>
        <v>5.8E-4</v>
      </c>
      <c r="O633">
        <f t="shared" si="133"/>
        <v>0.42118440875045088</v>
      </c>
      <c r="P633">
        <f t="shared" si="127"/>
        <v>3.1968109726018712</v>
      </c>
      <c r="Q633">
        <f t="shared" si="128"/>
        <v>0.26777215601593257</v>
      </c>
      <c r="R633">
        <f t="shared" si="129"/>
        <v>0.26777215601593268</v>
      </c>
    </row>
    <row r="634" spans="6:18">
      <c r="F634">
        <f t="shared" si="134"/>
        <v>63.200000000000628</v>
      </c>
      <c r="G634">
        <f t="shared" si="122"/>
        <v>319.43983655498738</v>
      </c>
      <c r="H634">
        <f t="shared" si="130"/>
        <v>4.2118440875045087</v>
      </c>
      <c r="I634" s="4">
        <f t="shared" si="123"/>
        <v>1.5999999999999999E-6</v>
      </c>
      <c r="J634" s="5">
        <f t="shared" si="131"/>
        <v>1.3969999999999975E-7</v>
      </c>
      <c r="K634" s="5">
        <f t="shared" si="132"/>
        <v>3.9051091833954877E-4</v>
      </c>
      <c r="L634" s="5">
        <f t="shared" si="126"/>
        <v>2.4945266722987377E-10</v>
      </c>
      <c r="M634" s="6">
        <f t="shared" si="124"/>
        <v>2.6155801332839498E-6</v>
      </c>
      <c r="N634">
        <f t="shared" si="125"/>
        <v>5.8E-4</v>
      </c>
      <c r="O634">
        <f t="shared" si="133"/>
        <v>0.42118440875045088</v>
      </c>
      <c r="P634">
        <f t="shared" si="127"/>
        <v>3.1975222584149963</v>
      </c>
      <c r="Q634">
        <f t="shared" si="128"/>
        <v>0.26758451431939323</v>
      </c>
      <c r="R634">
        <f t="shared" si="129"/>
        <v>0.26758451431939334</v>
      </c>
    </row>
    <row r="635" spans="6:18">
      <c r="F635">
        <f t="shared" si="134"/>
        <v>63.30000000000063</v>
      </c>
      <c r="G635">
        <f t="shared" si="122"/>
        <v>319.43983655498738</v>
      </c>
      <c r="H635">
        <f t="shared" si="130"/>
        <v>4.2118440875045087</v>
      </c>
      <c r="I635" s="4">
        <f t="shared" si="123"/>
        <v>1.5999999999999999E-6</v>
      </c>
      <c r="J635" s="5">
        <f t="shared" si="131"/>
        <v>1.3969999999999975E-7</v>
      </c>
      <c r="K635" s="5">
        <f t="shared" si="132"/>
        <v>3.906709183395488E-4</v>
      </c>
      <c r="L635" s="5">
        <f t="shared" si="126"/>
        <v>2.497594098587287E-10</v>
      </c>
      <c r="M635" s="6">
        <f t="shared" si="124"/>
        <v>2.617723881558509E-6</v>
      </c>
      <c r="N635">
        <f t="shared" si="125"/>
        <v>5.8E-4</v>
      </c>
      <c r="O635">
        <f t="shared" si="133"/>
        <v>0.42118440875045088</v>
      </c>
      <c r="P635">
        <f t="shared" si="127"/>
        <v>3.1982323785170004</v>
      </c>
      <c r="Q635">
        <f t="shared" si="128"/>
        <v>0.26739718014482095</v>
      </c>
      <c r="R635">
        <f t="shared" si="129"/>
        <v>0.26739718014482106</v>
      </c>
    </row>
    <row r="636" spans="6:18">
      <c r="F636">
        <f t="shared" si="134"/>
        <v>63.400000000000631</v>
      </c>
      <c r="G636">
        <f t="shared" si="122"/>
        <v>319.43983655498738</v>
      </c>
      <c r="H636">
        <f t="shared" si="130"/>
        <v>4.2118440875045087</v>
      </c>
      <c r="I636" s="4">
        <f t="shared" si="123"/>
        <v>1.5999999999999999E-6</v>
      </c>
      <c r="J636" s="5">
        <f t="shared" si="131"/>
        <v>1.3969999999999975E-7</v>
      </c>
      <c r="K636" s="5">
        <f t="shared" si="132"/>
        <v>3.9083091833954883E-4</v>
      </c>
      <c r="L636" s="5">
        <f t="shared" si="126"/>
        <v>2.5006640384453974E-10</v>
      </c>
      <c r="M636" s="6">
        <f t="shared" si="124"/>
        <v>2.6198685079889799E-6</v>
      </c>
      <c r="N636">
        <f t="shared" si="125"/>
        <v>5.8E-4</v>
      </c>
      <c r="O636">
        <f t="shared" si="133"/>
        <v>0.42118440875045088</v>
      </c>
      <c r="P636">
        <f t="shared" si="127"/>
        <v>3.1989413352949789</v>
      </c>
      <c r="Q636">
        <f t="shared" si="128"/>
        <v>0.26721015286248484</v>
      </c>
      <c r="R636">
        <f t="shared" si="129"/>
        <v>0.26721015286248495</v>
      </c>
    </row>
    <row r="637" spans="6:18">
      <c r="F637">
        <f t="shared" si="134"/>
        <v>63.500000000000632</v>
      </c>
      <c r="G637">
        <f t="shared" si="122"/>
        <v>319.43983655498738</v>
      </c>
      <c r="H637">
        <f t="shared" si="130"/>
        <v>4.2118440875045087</v>
      </c>
      <c r="I637" s="4">
        <f t="shared" si="123"/>
        <v>1.5999999999999999E-6</v>
      </c>
      <c r="J637" s="5">
        <f t="shared" si="131"/>
        <v>1.3969999999999975E-7</v>
      </c>
      <c r="K637" s="5">
        <f t="shared" si="132"/>
        <v>3.9099091833954885E-4</v>
      </c>
      <c r="L637" s="5">
        <f t="shared" si="126"/>
        <v>2.503736492902504E-10</v>
      </c>
      <c r="M637" s="6">
        <f t="shared" si="124"/>
        <v>2.6220140125753603E-6</v>
      </c>
      <c r="N637">
        <f t="shared" si="125"/>
        <v>5.8E-4</v>
      </c>
      <c r="O637">
        <f t="shared" si="133"/>
        <v>0.42118440875045088</v>
      </c>
      <c r="P637">
        <f t="shared" si="127"/>
        <v>3.199649131130164</v>
      </c>
      <c r="Q637">
        <f t="shared" si="128"/>
        <v>0.26702343184420074</v>
      </c>
      <c r="R637">
        <f t="shared" si="129"/>
        <v>0.26702343184420085</v>
      </c>
    </row>
    <row r="638" spans="6:18">
      <c r="F638">
        <f t="shared" si="134"/>
        <v>63.600000000000634</v>
      </c>
      <c r="G638">
        <f t="shared" si="122"/>
        <v>319.43983655498738</v>
      </c>
      <c r="H638">
        <f t="shared" si="130"/>
        <v>4.2118440875045087</v>
      </c>
      <c r="I638" s="4">
        <f t="shared" si="123"/>
        <v>1.5999999999999999E-6</v>
      </c>
      <c r="J638" s="5">
        <f t="shared" si="131"/>
        <v>1.3969999999999975E-7</v>
      </c>
      <c r="K638" s="5">
        <f t="shared" si="132"/>
        <v>3.9115091833954888E-4</v>
      </c>
      <c r="L638" s="5">
        <f t="shared" si="126"/>
        <v>2.5068114629880461E-10</v>
      </c>
      <c r="M638" s="6">
        <f t="shared" si="124"/>
        <v>2.6241603953176537E-6</v>
      </c>
      <c r="N638">
        <f t="shared" si="125"/>
        <v>5.8E-4</v>
      </c>
      <c r="O638">
        <f t="shared" si="133"/>
        <v>0.42118440875045088</v>
      </c>
      <c r="P638">
        <f t="shared" si="127"/>
        <v>3.2003557683979427</v>
      </c>
      <c r="Q638">
        <f t="shared" si="128"/>
        <v>0.26683701646332686</v>
      </c>
      <c r="R638">
        <f t="shared" si="129"/>
        <v>0.26683701646332697</v>
      </c>
    </row>
    <row r="639" spans="6:18">
      <c r="F639">
        <f t="shared" si="134"/>
        <v>63.700000000000635</v>
      </c>
      <c r="G639">
        <f t="shared" si="122"/>
        <v>319.43983655498738</v>
      </c>
      <c r="H639">
        <f t="shared" si="130"/>
        <v>4.2118440875045087</v>
      </c>
      <c r="I639" s="4">
        <f t="shared" si="123"/>
        <v>1.5999999999999999E-6</v>
      </c>
      <c r="J639" s="5">
        <f t="shared" si="131"/>
        <v>1.3969999999999975E-7</v>
      </c>
      <c r="K639" s="5">
        <f t="shared" si="132"/>
        <v>3.913109183395489E-4</v>
      </c>
      <c r="L639" s="5">
        <f t="shared" si="126"/>
        <v>2.5098889497314601E-10</v>
      </c>
      <c r="M639" s="6">
        <f t="shared" si="124"/>
        <v>2.6263076562158587E-6</v>
      </c>
      <c r="N639">
        <f t="shared" si="125"/>
        <v>5.8E-4</v>
      </c>
      <c r="O639">
        <f t="shared" si="133"/>
        <v>0.42118440875045088</v>
      </c>
      <c r="P639">
        <f t="shared" si="127"/>
        <v>3.2010612494678692</v>
      </c>
      <c r="Q639">
        <f t="shared" si="128"/>
        <v>0.26665090609475933</v>
      </c>
      <c r="R639">
        <f t="shared" si="129"/>
        <v>0.2666509060947595</v>
      </c>
    </row>
    <row r="640" spans="6:18">
      <c r="F640">
        <f t="shared" si="134"/>
        <v>63.800000000000637</v>
      </c>
      <c r="G640">
        <f t="shared" si="122"/>
        <v>319.43983655498738</v>
      </c>
      <c r="H640">
        <f t="shared" si="130"/>
        <v>4.2118440875045087</v>
      </c>
      <c r="I640" s="4">
        <f t="shared" si="123"/>
        <v>1.5999999999999999E-6</v>
      </c>
      <c r="J640" s="5">
        <f t="shared" si="131"/>
        <v>1.3969999999999975E-7</v>
      </c>
      <c r="K640" s="5">
        <f t="shared" si="132"/>
        <v>3.9147091833954893E-4</v>
      </c>
      <c r="L640" s="5">
        <f t="shared" si="126"/>
        <v>2.5129689541621839E-10</v>
      </c>
      <c r="M640" s="6">
        <f t="shared" si="124"/>
        <v>2.6284557952699758E-6</v>
      </c>
      <c r="N640">
        <f t="shared" si="125"/>
        <v>5.8E-4</v>
      </c>
      <c r="O640">
        <f t="shared" si="133"/>
        <v>0.42118440875045088</v>
      </c>
      <c r="P640">
        <f t="shared" si="127"/>
        <v>3.2017655767036874</v>
      </c>
      <c r="Q640">
        <f t="shared" si="128"/>
        <v>0.26646510011492802</v>
      </c>
      <c r="R640">
        <f t="shared" si="129"/>
        <v>0.26646510011492819</v>
      </c>
    </row>
    <row r="641" spans="6:18">
      <c r="F641">
        <f t="shared" si="134"/>
        <v>63.900000000000638</v>
      </c>
      <c r="G641">
        <f t="shared" si="122"/>
        <v>319.43983655498738</v>
      </c>
      <c r="H641">
        <f t="shared" si="130"/>
        <v>4.2118440875045087</v>
      </c>
      <c r="I641" s="4">
        <f t="shared" si="123"/>
        <v>1.5999999999999999E-6</v>
      </c>
      <c r="J641" s="5">
        <f t="shared" si="131"/>
        <v>1.3969999999999975E-7</v>
      </c>
      <c r="K641" s="5">
        <f t="shared" si="132"/>
        <v>3.9163091833954895E-4</v>
      </c>
      <c r="L641" s="5">
        <f t="shared" si="126"/>
        <v>2.5160514773096534E-10</v>
      </c>
      <c r="M641" s="6">
        <f t="shared" si="124"/>
        <v>2.6306048124800042E-6</v>
      </c>
      <c r="N641">
        <f t="shared" si="125"/>
        <v>5.8E-4</v>
      </c>
      <c r="O641">
        <f t="shared" si="133"/>
        <v>0.42118440875045088</v>
      </c>
      <c r="P641">
        <f t="shared" si="127"/>
        <v>3.2024687524633419</v>
      </c>
      <c r="Q641">
        <f t="shared" si="128"/>
        <v>0.26627959790179179</v>
      </c>
      <c r="R641">
        <f t="shared" si="129"/>
        <v>0.26627959790179195</v>
      </c>
    </row>
    <row r="642" spans="6:18">
      <c r="F642">
        <f t="shared" si="134"/>
        <v>64.000000000000639</v>
      </c>
      <c r="G642">
        <f t="shared" ref="G642:G705" si="135">Tc+R_*F642</f>
        <v>319.43983655498738</v>
      </c>
      <c r="H642">
        <f t="shared" si="130"/>
        <v>4.2118440875045087</v>
      </c>
      <c r="I642" s="4">
        <f t="shared" ref="I642:I705" si="136">we</f>
        <v>1.5999999999999999E-6</v>
      </c>
      <c r="J642" s="5">
        <f t="shared" si="131"/>
        <v>1.3969999999999975E-7</v>
      </c>
      <c r="K642" s="5">
        <f t="shared" si="132"/>
        <v>3.9179091833954898E-4</v>
      </c>
      <c r="L642" s="5">
        <f t="shared" si="126"/>
        <v>2.5191365202033047E-10</v>
      </c>
      <c r="M642" s="6">
        <f t="shared" ref="M642:M705" si="137">f2_*f3_/f1_/K642*L642</f>
        <v>2.6327547078459425E-6</v>
      </c>
      <c r="N642">
        <f t="shared" ref="N642:N705" si="138">del_dl</f>
        <v>5.8E-4</v>
      </c>
      <c r="O642">
        <f t="shared" si="133"/>
        <v>0.42118440875045088</v>
      </c>
      <c r="P642">
        <f t="shared" si="127"/>
        <v>3.2031707790990005</v>
      </c>
      <c r="Q642">
        <f t="shared" si="128"/>
        <v>0.26609439883483443</v>
      </c>
      <c r="R642">
        <f t="shared" si="129"/>
        <v>0.2660943988348346</v>
      </c>
    </row>
    <row r="643" spans="6:18">
      <c r="F643">
        <f t="shared" si="134"/>
        <v>64.100000000000634</v>
      </c>
      <c r="G643">
        <f t="shared" si="135"/>
        <v>319.43983655498738</v>
      </c>
      <c r="H643">
        <f t="shared" si="130"/>
        <v>4.2118440875045087</v>
      </c>
      <c r="I643" s="4">
        <f t="shared" si="136"/>
        <v>1.5999999999999999E-6</v>
      </c>
      <c r="J643" s="5">
        <f t="shared" si="131"/>
        <v>1.3969999999999975E-7</v>
      </c>
      <c r="K643" s="5">
        <f t="shared" si="132"/>
        <v>3.91950918339549E-4</v>
      </c>
      <c r="L643" s="5">
        <f t="shared" ref="L643:L706" si="139">K643^3*4/3*PI()</f>
        <v>2.5222240838725766E-10</v>
      </c>
      <c r="M643" s="6">
        <f t="shared" si="137"/>
        <v>2.634905481367793E-6</v>
      </c>
      <c r="N643">
        <f t="shared" si="138"/>
        <v>5.8E-4</v>
      </c>
      <c r="O643">
        <f t="shared" si="133"/>
        <v>0.42118440875045088</v>
      </c>
      <c r="P643">
        <f t="shared" ref="P643:P706" si="140">R643*O643+(1-R643)*H643</f>
        <v>3.2038716589570644</v>
      </c>
      <c r="Q643">
        <f t="shared" ref="Q643:Q706" si="141">Q642+pl/ps*Dl/N642*((Tc-Tf)/ml-Co)/H642/(1-kpart)*M642*dt/L642-Q642*3/K642*we*dt</f>
        <v>0.26590950229506011</v>
      </c>
      <c r="R643">
        <f t="shared" ref="R643:R706" si="142">esidtGeral(R642,K642,MAX(I642,J642),pl,ps,kpart,H642,(H643-H642)/dt,M642,L642,Dl,N642,Co,dt)</f>
        <v>0.26590950229506022</v>
      </c>
    </row>
    <row r="644" spans="6:18">
      <c r="F644">
        <f t="shared" si="134"/>
        <v>64.200000000000628</v>
      </c>
      <c r="G644">
        <f t="shared" si="135"/>
        <v>319.43983655498738</v>
      </c>
      <c r="H644">
        <f t="shared" si="130"/>
        <v>4.2118440875045087</v>
      </c>
      <c r="I644" s="4">
        <f t="shared" si="136"/>
        <v>1.5999999999999999E-6</v>
      </c>
      <c r="J644" s="5">
        <f t="shared" si="131"/>
        <v>1.3969999999999975E-7</v>
      </c>
      <c r="K644" s="5">
        <f t="shared" si="132"/>
        <v>3.9211091833954903E-4</v>
      </c>
      <c r="L644" s="5">
        <f t="shared" si="139"/>
        <v>2.5253141693469067E-10</v>
      </c>
      <c r="M644" s="6">
        <f t="shared" si="137"/>
        <v>2.6370571330455555E-6</v>
      </c>
      <c r="N644">
        <f t="shared" si="138"/>
        <v>5.8E-4</v>
      </c>
      <c r="O644">
        <f t="shared" si="133"/>
        <v>0.42118440875045088</v>
      </c>
      <c r="P644">
        <f t="shared" si="140"/>
        <v>3.2045713943781893</v>
      </c>
      <c r="Q644">
        <f t="shared" si="141"/>
        <v>0.26572490766498902</v>
      </c>
      <c r="R644">
        <f t="shared" si="142"/>
        <v>0.26572490766498913</v>
      </c>
    </row>
    <row r="645" spans="6:18">
      <c r="F645">
        <f t="shared" si="134"/>
        <v>64.300000000000622</v>
      </c>
      <c r="G645">
        <f t="shared" si="135"/>
        <v>319.43983655498738</v>
      </c>
      <c r="H645">
        <f t="shared" si="130"/>
        <v>4.2118440875045087</v>
      </c>
      <c r="I645" s="4">
        <f t="shared" si="136"/>
        <v>1.5999999999999999E-6</v>
      </c>
      <c r="J645" s="5">
        <f t="shared" si="131"/>
        <v>1.3969999999999975E-7</v>
      </c>
      <c r="K645" s="5">
        <f t="shared" si="132"/>
        <v>3.9227091833954906E-4</v>
      </c>
      <c r="L645" s="5">
        <f t="shared" si="139"/>
        <v>2.5284067776557305E-10</v>
      </c>
      <c r="M645" s="6">
        <f t="shared" si="137"/>
        <v>2.6392096628792297E-6</v>
      </c>
      <c r="N645">
        <f t="shared" si="138"/>
        <v>5.8E-4</v>
      </c>
      <c r="O645">
        <f t="shared" si="133"/>
        <v>0.42118440875045088</v>
      </c>
      <c r="P645">
        <f t="shared" si="140"/>
        <v>3.2052699876973003</v>
      </c>
      <c r="Q645">
        <f t="shared" si="141"/>
        <v>0.26554061432865328</v>
      </c>
      <c r="R645">
        <f t="shared" si="142"/>
        <v>0.26554061432865333</v>
      </c>
    </row>
    <row r="646" spans="6:18">
      <c r="F646">
        <f t="shared" si="134"/>
        <v>64.400000000000617</v>
      </c>
      <c r="G646">
        <f t="shared" si="135"/>
        <v>319.43983655498738</v>
      </c>
      <c r="H646">
        <f t="shared" si="130"/>
        <v>4.2118440875045087</v>
      </c>
      <c r="I646" s="4">
        <f t="shared" si="136"/>
        <v>1.5999999999999999E-6</v>
      </c>
      <c r="J646" s="5">
        <f t="shared" si="131"/>
        <v>1.3969999999999975E-7</v>
      </c>
      <c r="K646" s="5">
        <f t="shared" si="132"/>
        <v>3.9243091833954908E-4</v>
      </c>
      <c r="L646" s="5">
        <f t="shared" si="139"/>
        <v>2.5315019098284858E-10</v>
      </c>
      <c r="M646" s="6">
        <f t="shared" si="137"/>
        <v>2.6413630708688147E-6</v>
      </c>
      <c r="N646">
        <f t="shared" si="138"/>
        <v>5.8E-4</v>
      </c>
      <c r="O646">
        <f t="shared" si="133"/>
        <v>0.42118440875045088</v>
      </c>
      <c r="P646">
        <f t="shared" si="140"/>
        <v>3.2059674412436086</v>
      </c>
      <c r="Q646">
        <f t="shared" si="141"/>
        <v>0.26535662167159235</v>
      </c>
      <c r="R646">
        <f t="shared" si="142"/>
        <v>0.26535662167159235</v>
      </c>
    </row>
    <row r="647" spans="6:18">
      <c r="F647">
        <f t="shared" si="134"/>
        <v>64.500000000000611</v>
      </c>
      <c r="G647">
        <f t="shared" si="135"/>
        <v>319.43983655498738</v>
      </c>
      <c r="H647">
        <f t="shared" si="130"/>
        <v>4.2118440875045087</v>
      </c>
      <c r="I647" s="4">
        <f t="shared" si="136"/>
        <v>1.5999999999999999E-6</v>
      </c>
      <c r="J647" s="5">
        <f t="shared" si="131"/>
        <v>1.3969999999999975E-7</v>
      </c>
      <c r="K647" s="5">
        <f t="shared" si="132"/>
        <v>3.9259091833954911E-4</v>
      </c>
      <c r="L647" s="5">
        <f t="shared" si="139"/>
        <v>2.5345995668946106E-10</v>
      </c>
      <c r="M647" s="6">
        <f t="shared" si="137"/>
        <v>2.6435173570143127E-6</v>
      </c>
      <c r="N647">
        <f t="shared" si="138"/>
        <v>5.8E-4</v>
      </c>
      <c r="O647">
        <f t="shared" si="133"/>
        <v>0.42118440875045088</v>
      </c>
      <c r="P647">
        <f t="shared" si="140"/>
        <v>3.2066637573406256</v>
      </c>
      <c r="Q647">
        <f t="shared" si="141"/>
        <v>0.26517292908084883</v>
      </c>
      <c r="R647">
        <f t="shared" si="142"/>
        <v>0.26517292908084883</v>
      </c>
    </row>
    <row r="648" spans="6:18">
      <c r="F648">
        <f t="shared" si="134"/>
        <v>64.600000000000605</v>
      </c>
      <c r="G648">
        <f t="shared" si="135"/>
        <v>319.43983655498738</v>
      </c>
      <c r="H648">
        <f t="shared" si="130"/>
        <v>4.2118440875045087</v>
      </c>
      <c r="I648" s="4">
        <f t="shared" si="136"/>
        <v>1.5999999999999999E-6</v>
      </c>
      <c r="J648" s="5">
        <f t="shared" si="131"/>
        <v>1.3969999999999975E-7</v>
      </c>
      <c r="K648" s="5">
        <f t="shared" si="132"/>
        <v>3.9275091833954913E-4</v>
      </c>
      <c r="L648" s="5">
        <f t="shared" si="139"/>
        <v>2.5376997498835401E-10</v>
      </c>
      <c r="M648" s="6">
        <f t="shared" si="137"/>
        <v>2.645672521315721E-6</v>
      </c>
      <c r="N648">
        <f t="shared" si="138"/>
        <v>5.8E-4</v>
      </c>
      <c r="O648">
        <f t="shared" si="133"/>
        <v>0.42118440875045088</v>
      </c>
      <c r="P648">
        <f t="shared" si="140"/>
        <v>3.2073589383061836</v>
      </c>
      <c r="Q648">
        <f t="shared" si="141"/>
        <v>0.26498953594496427</v>
      </c>
      <c r="R648">
        <f t="shared" si="142"/>
        <v>0.26498953594496427</v>
      </c>
    </row>
    <row r="649" spans="6:18">
      <c r="F649">
        <f t="shared" si="134"/>
        <v>64.7000000000006</v>
      </c>
      <c r="G649">
        <f t="shared" si="135"/>
        <v>319.43983655498738</v>
      </c>
      <c r="H649">
        <f t="shared" si="130"/>
        <v>4.2118440875045087</v>
      </c>
      <c r="I649" s="4">
        <f t="shared" si="136"/>
        <v>1.5999999999999999E-6</v>
      </c>
      <c r="J649" s="5">
        <f t="shared" si="131"/>
        <v>1.3969999999999975E-7</v>
      </c>
      <c r="K649" s="5">
        <f t="shared" si="132"/>
        <v>3.9291091833954916E-4</v>
      </c>
      <c r="L649" s="5">
        <f t="shared" si="139"/>
        <v>2.5408024598247118E-10</v>
      </c>
      <c r="M649" s="6">
        <f t="shared" si="137"/>
        <v>2.6478285637730402E-6</v>
      </c>
      <c r="N649">
        <f t="shared" si="138"/>
        <v>5.8E-4</v>
      </c>
      <c r="O649">
        <f t="shared" si="133"/>
        <v>0.42118440875045088</v>
      </c>
      <c r="P649">
        <f t="shared" si="140"/>
        <v>3.2080529864524481</v>
      </c>
      <c r="Q649">
        <f t="shared" si="141"/>
        <v>0.26480644165397477</v>
      </c>
      <c r="R649">
        <f t="shared" si="142"/>
        <v>0.26480644165397471</v>
      </c>
    </row>
    <row r="650" spans="6:18">
      <c r="F650">
        <f t="shared" si="134"/>
        <v>64.800000000000594</v>
      </c>
      <c r="G650">
        <f t="shared" si="135"/>
        <v>319.43983655498738</v>
      </c>
      <c r="H650">
        <f t="shared" si="130"/>
        <v>4.2118440875045087</v>
      </c>
      <c r="I650" s="4">
        <f t="shared" si="136"/>
        <v>1.5999999999999999E-6</v>
      </c>
      <c r="J650" s="5">
        <f t="shared" si="131"/>
        <v>1.3969999999999975E-7</v>
      </c>
      <c r="K650" s="5">
        <f t="shared" si="132"/>
        <v>3.9307091833954918E-4</v>
      </c>
      <c r="L650" s="5">
        <f t="shared" si="139"/>
        <v>2.543907697747564E-10</v>
      </c>
      <c r="M650" s="6">
        <f t="shared" si="137"/>
        <v>2.6499854843862723E-6</v>
      </c>
      <c r="N650">
        <f t="shared" si="138"/>
        <v>5.8E-4</v>
      </c>
      <c r="O650">
        <f t="shared" si="133"/>
        <v>0.42118440875045088</v>
      </c>
      <c r="P650">
        <f t="shared" si="140"/>
        <v>3.2087459040859345</v>
      </c>
      <c r="Q650">
        <f t="shared" si="141"/>
        <v>0.26462364559940671</v>
      </c>
      <c r="R650">
        <f t="shared" si="142"/>
        <v>0.2646236455994066</v>
      </c>
    </row>
    <row r="651" spans="6:18">
      <c r="F651">
        <f t="shared" si="134"/>
        <v>64.900000000000588</v>
      </c>
      <c r="G651">
        <f t="shared" si="135"/>
        <v>319.43983655498738</v>
      </c>
      <c r="H651">
        <f t="shared" si="130"/>
        <v>4.2118440875045087</v>
      </c>
      <c r="I651" s="4">
        <f t="shared" si="136"/>
        <v>1.5999999999999999E-6</v>
      </c>
      <c r="J651" s="5">
        <f t="shared" si="131"/>
        <v>1.3969999999999975E-7</v>
      </c>
      <c r="K651" s="5">
        <f t="shared" si="132"/>
        <v>3.9323091833954921E-4</v>
      </c>
      <c r="L651" s="5">
        <f t="shared" si="139"/>
        <v>2.5470154646815327E-10</v>
      </c>
      <c r="M651" s="6">
        <f t="shared" si="137"/>
        <v>2.6521432831554157E-6</v>
      </c>
      <c r="N651">
        <f t="shared" si="138"/>
        <v>5.8E-4</v>
      </c>
      <c r="O651">
        <f t="shared" si="133"/>
        <v>0.42118440875045088</v>
      </c>
      <c r="P651">
        <f t="shared" si="140"/>
        <v>3.2094376935075268</v>
      </c>
      <c r="Q651">
        <f t="shared" si="141"/>
        <v>0.26444114717427253</v>
      </c>
      <c r="R651">
        <f t="shared" si="142"/>
        <v>0.26444114717427247</v>
      </c>
    </row>
    <row r="652" spans="6:18">
      <c r="F652">
        <f t="shared" si="134"/>
        <v>65.000000000000583</v>
      </c>
      <c r="G652">
        <f t="shared" si="135"/>
        <v>319.43983655498738</v>
      </c>
      <c r="H652">
        <f t="shared" si="130"/>
        <v>4.2118440875045087</v>
      </c>
      <c r="I652" s="4">
        <f t="shared" si="136"/>
        <v>1.5999999999999999E-6</v>
      </c>
      <c r="J652" s="5">
        <f t="shared" si="131"/>
        <v>1.3969999999999975E-7</v>
      </c>
      <c r="K652" s="5">
        <f t="shared" si="132"/>
        <v>3.9339091833954923E-4</v>
      </c>
      <c r="L652" s="5">
        <f t="shared" si="139"/>
        <v>2.5501257616560556E-10</v>
      </c>
      <c r="M652" s="6">
        <f t="shared" si="137"/>
        <v>2.6543019600804703E-6</v>
      </c>
      <c r="N652">
        <f t="shared" si="138"/>
        <v>5.8E-4</v>
      </c>
      <c r="O652">
        <f t="shared" si="133"/>
        <v>0.42118440875045088</v>
      </c>
      <c r="P652">
        <f t="shared" si="140"/>
        <v>3.2101283570124899</v>
      </c>
      <c r="Q652">
        <f t="shared" si="141"/>
        <v>0.26425894577306663</v>
      </c>
      <c r="R652">
        <f t="shared" si="142"/>
        <v>0.26425894577306658</v>
      </c>
    </row>
    <row r="653" spans="6:18">
      <c r="F653">
        <f t="shared" si="134"/>
        <v>65.100000000000577</v>
      </c>
      <c r="G653">
        <f t="shared" si="135"/>
        <v>319.43983655498738</v>
      </c>
      <c r="H653">
        <f t="shared" si="130"/>
        <v>4.2118440875045087</v>
      </c>
      <c r="I653" s="4">
        <f t="shared" si="136"/>
        <v>1.5999999999999999E-6</v>
      </c>
      <c r="J653" s="5">
        <f t="shared" si="131"/>
        <v>1.3969999999999975E-7</v>
      </c>
      <c r="K653" s="5">
        <f t="shared" si="132"/>
        <v>3.9355091833954926E-4</v>
      </c>
      <c r="L653" s="5">
        <f t="shared" si="139"/>
        <v>2.5532385897005698E-10</v>
      </c>
      <c r="M653" s="6">
        <f t="shared" si="137"/>
        <v>2.656461515161437E-6</v>
      </c>
      <c r="N653">
        <f t="shared" si="138"/>
        <v>5.8E-4</v>
      </c>
      <c r="O653">
        <f t="shared" si="133"/>
        <v>0.42118440875045088</v>
      </c>
      <c r="P653">
        <f t="shared" si="140"/>
        <v>3.2108178968904899</v>
      </c>
      <c r="Q653">
        <f t="shared" si="141"/>
        <v>0.26407704079176103</v>
      </c>
      <c r="R653">
        <f t="shared" si="142"/>
        <v>0.26407704079176098</v>
      </c>
    </row>
    <row r="654" spans="6:18">
      <c r="F654">
        <f t="shared" si="134"/>
        <v>65.200000000000571</v>
      </c>
      <c r="G654">
        <f t="shared" si="135"/>
        <v>319.43983655498738</v>
      </c>
      <c r="H654">
        <f t="shared" si="130"/>
        <v>4.2118440875045087</v>
      </c>
      <c r="I654" s="4">
        <f t="shared" si="136"/>
        <v>1.5999999999999999E-6</v>
      </c>
      <c r="J654" s="5">
        <f t="shared" si="131"/>
        <v>1.3969999999999975E-7</v>
      </c>
      <c r="K654" s="5">
        <f t="shared" si="132"/>
        <v>3.9371091833954929E-4</v>
      </c>
      <c r="L654" s="5">
        <f t="shared" si="139"/>
        <v>2.5563539498445109E-10</v>
      </c>
      <c r="M654" s="6">
        <f t="shared" si="137"/>
        <v>2.6586219483983137E-6</v>
      </c>
      <c r="N654">
        <f t="shared" si="138"/>
        <v>5.8E-4</v>
      </c>
      <c r="O654">
        <f t="shared" si="133"/>
        <v>0.42118440875045088</v>
      </c>
      <c r="P654">
        <f t="shared" si="140"/>
        <v>3.2115063154256047</v>
      </c>
      <c r="Q654">
        <f t="shared" si="141"/>
        <v>0.26389543162780099</v>
      </c>
      <c r="R654">
        <f t="shared" si="142"/>
        <v>0.26389543162780099</v>
      </c>
    </row>
    <row r="655" spans="6:18">
      <c r="F655">
        <f t="shared" si="134"/>
        <v>65.300000000000566</v>
      </c>
      <c r="G655">
        <f t="shared" si="135"/>
        <v>319.43983655498738</v>
      </c>
      <c r="H655">
        <f t="shared" si="130"/>
        <v>4.2118440875045087</v>
      </c>
      <c r="I655" s="4">
        <f t="shared" si="136"/>
        <v>1.5999999999999999E-6</v>
      </c>
      <c r="J655" s="5">
        <f t="shared" si="131"/>
        <v>1.3969999999999975E-7</v>
      </c>
      <c r="K655" s="5">
        <f t="shared" si="132"/>
        <v>3.9387091833954931E-4</v>
      </c>
      <c r="L655" s="5">
        <f t="shared" si="139"/>
        <v>2.5594718431173181E-10</v>
      </c>
      <c r="M655" s="6">
        <f t="shared" si="137"/>
        <v>2.6607832597911033E-6</v>
      </c>
      <c r="N655">
        <f t="shared" si="138"/>
        <v>5.8E-4</v>
      </c>
      <c r="O655">
        <f t="shared" si="133"/>
        <v>0.42118440875045088</v>
      </c>
      <c r="P655">
        <f t="shared" si="140"/>
        <v>3.2121936148963464</v>
      </c>
      <c r="Q655">
        <f t="shared" si="141"/>
        <v>0.26371411768010128</v>
      </c>
      <c r="R655">
        <f t="shared" si="142"/>
        <v>0.26371411768010128</v>
      </c>
    </row>
    <row r="656" spans="6:18">
      <c r="F656">
        <f t="shared" si="134"/>
        <v>65.40000000000056</v>
      </c>
      <c r="G656">
        <f t="shared" si="135"/>
        <v>319.43983655498738</v>
      </c>
      <c r="H656">
        <f t="shared" si="130"/>
        <v>4.2118440875045087</v>
      </c>
      <c r="I656" s="4">
        <f t="shared" si="136"/>
        <v>1.5999999999999999E-6</v>
      </c>
      <c r="J656" s="5">
        <f t="shared" si="131"/>
        <v>1.3969999999999975E-7</v>
      </c>
      <c r="K656" s="5">
        <f t="shared" si="132"/>
        <v>3.9403091833954934E-4</v>
      </c>
      <c r="L656" s="5">
        <f t="shared" si="139"/>
        <v>2.5625922705484275E-10</v>
      </c>
      <c r="M656" s="6">
        <f t="shared" si="137"/>
        <v>2.6629454493398037E-6</v>
      </c>
      <c r="N656">
        <f t="shared" si="138"/>
        <v>5.8E-4</v>
      </c>
      <c r="O656">
        <f t="shared" si="133"/>
        <v>0.42118440875045088</v>
      </c>
      <c r="P656">
        <f t="shared" si="140"/>
        <v>3.2128797975756695</v>
      </c>
      <c r="Q656">
        <f t="shared" si="141"/>
        <v>0.26353309834904148</v>
      </c>
      <c r="R656">
        <f t="shared" si="142"/>
        <v>0.26353309834904148</v>
      </c>
    </row>
    <row r="657" spans="6:18">
      <c r="F657">
        <f t="shared" si="134"/>
        <v>65.500000000000554</v>
      </c>
      <c r="G657">
        <f t="shared" si="135"/>
        <v>319.43983655498738</v>
      </c>
      <c r="H657">
        <f t="shared" si="130"/>
        <v>4.2118440875045087</v>
      </c>
      <c r="I657" s="4">
        <f t="shared" si="136"/>
        <v>1.5999999999999999E-6</v>
      </c>
      <c r="J657" s="5">
        <f t="shared" si="131"/>
        <v>1.3969999999999975E-7</v>
      </c>
      <c r="K657" s="5">
        <f t="shared" si="132"/>
        <v>3.9419091833954936E-4</v>
      </c>
      <c r="L657" s="5">
        <f t="shared" si="139"/>
        <v>2.5657152331672762E-10</v>
      </c>
      <c r="M657" s="6">
        <f t="shared" si="137"/>
        <v>2.6651085170444163E-6</v>
      </c>
      <c r="N657">
        <f t="shared" si="138"/>
        <v>5.8E-4</v>
      </c>
      <c r="O657">
        <f t="shared" si="133"/>
        <v>0.42118440875045088</v>
      </c>
      <c r="P657">
        <f t="shared" si="140"/>
        <v>3.2135648657309939</v>
      </c>
      <c r="Q657">
        <f t="shared" si="141"/>
        <v>0.2633523730364622</v>
      </c>
      <c r="R657">
        <f t="shared" si="142"/>
        <v>0.2633523730364622</v>
      </c>
    </row>
    <row r="658" spans="6:18">
      <c r="F658">
        <f t="shared" si="134"/>
        <v>65.600000000000549</v>
      </c>
      <c r="G658">
        <f t="shared" si="135"/>
        <v>319.43983655498738</v>
      </c>
      <c r="H658">
        <f t="shared" si="130"/>
        <v>4.2118440875045087</v>
      </c>
      <c r="I658" s="4">
        <f t="shared" si="136"/>
        <v>1.5999999999999999E-6</v>
      </c>
      <c r="J658" s="5">
        <f t="shared" si="131"/>
        <v>1.3969999999999975E-7</v>
      </c>
      <c r="K658" s="5">
        <f t="shared" si="132"/>
        <v>3.9435091833954939E-4</v>
      </c>
      <c r="L658" s="5">
        <f t="shared" si="139"/>
        <v>2.5688407320033008E-10</v>
      </c>
      <c r="M658" s="6">
        <f t="shared" si="137"/>
        <v>2.6672724629049401E-6</v>
      </c>
      <c r="N658">
        <f t="shared" si="138"/>
        <v>5.8E-4</v>
      </c>
      <c r="O658">
        <f t="shared" si="133"/>
        <v>0.42118440875045088</v>
      </c>
      <c r="P658">
        <f t="shared" si="140"/>
        <v>3.2142488216242167</v>
      </c>
      <c r="Q658">
        <f t="shared" si="141"/>
        <v>0.26317194114566067</v>
      </c>
      <c r="R658">
        <f t="shared" si="142"/>
        <v>0.26317194114566067</v>
      </c>
    </row>
    <row r="659" spans="6:18">
      <c r="F659">
        <f t="shared" si="134"/>
        <v>65.700000000000543</v>
      </c>
      <c r="G659">
        <f t="shared" si="135"/>
        <v>319.43983655498738</v>
      </c>
      <c r="H659">
        <f t="shared" ref="H659:H722" si="143">(G659-Tf)/ml</f>
        <v>4.2118440875045087</v>
      </c>
      <c r="I659" s="4">
        <f t="shared" si="136"/>
        <v>1.5999999999999999E-6</v>
      </c>
      <c r="J659" s="5">
        <f t="shared" ref="J659:J722" si="144">Glob(H659,N659,Dl,Co,kpart)</f>
        <v>1.3969999999999975E-7</v>
      </c>
      <c r="K659" s="5">
        <f t="shared" ref="K659:K722" si="145">I658*dt+K658</f>
        <v>3.9451091833954941E-4</v>
      </c>
      <c r="L659" s="5">
        <f t="shared" si="139"/>
        <v>2.5719687680859395E-10</v>
      </c>
      <c r="M659" s="6">
        <f t="shared" si="137"/>
        <v>2.6694372869213759E-6</v>
      </c>
      <c r="N659">
        <f t="shared" si="138"/>
        <v>5.8E-4</v>
      </c>
      <c r="O659">
        <f t="shared" ref="O659:O722" si="146">O658+(kpart*H658-O658)/L658/R658*(L658*(R659-R658)+R658*MAX(I658,J658)*M658*dt)</f>
        <v>0.42118440875045088</v>
      </c>
      <c r="P659">
        <f t="shared" si="140"/>
        <v>3.2149316675117281</v>
      </c>
      <c r="Q659">
        <f t="shared" si="141"/>
        <v>0.26299180208138689</v>
      </c>
      <c r="R659">
        <f t="shared" si="142"/>
        <v>0.26299180208138684</v>
      </c>
    </row>
    <row r="660" spans="6:18">
      <c r="F660">
        <f t="shared" si="134"/>
        <v>65.800000000000537</v>
      </c>
      <c r="G660">
        <f t="shared" si="135"/>
        <v>319.43983655498738</v>
      </c>
      <c r="H660">
        <f t="shared" si="143"/>
        <v>4.2118440875045087</v>
      </c>
      <c r="I660" s="4">
        <f t="shared" si="136"/>
        <v>1.5999999999999999E-6</v>
      </c>
      <c r="J660" s="5">
        <f t="shared" si="144"/>
        <v>1.3969999999999975E-7</v>
      </c>
      <c r="K660" s="5">
        <f t="shared" si="145"/>
        <v>3.9467091833954944E-4</v>
      </c>
      <c r="L660" s="5">
        <f t="shared" si="139"/>
        <v>2.5750993424446284E-10</v>
      </c>
      <c r="M660" s="6">
        <f t="shared" si="137"/>
        <v>2.6716029890937226E-6</v>
      </c>
      <c r="N660">
        <f t="shared" si="138"/>
        <v>5.8E-4</v>
      </c>
      <c r="O660">
        <f t="shared" si="146"/>
        <v>0.42118440875045088</v>
      </c>
      <c r="P660">
        <f t="shared" si="140"/>
        <v>3.2156134056444277</v>
      </c>
      <c r="Q660">
        <f t="shared" si="141"/>
        <v>0.26281195524983914</v>
      </c>
      <c r="R660">
        <f t="shared" si="142"/>
        <v>0.26281195524983914</v>
      </c>
    </row>
    <row r="661" spans="6:18">
      <c r="F661">
        <f t="shared" si="134"/>
        <v>65.900000000000531</v>
      </c>
      <c r="G661">
        <f t="shared" si="135"/>
        <v>319.43983655498738</v>
      </c>
      <c r="H661">
        <f t="shared" si="143"/>
        <v>4.2118440875045087</v>
      </c>
      <c r="I661" s="4">
        <f t="shared" si="136"/>
        <v>1.5999999999999999E-6</v>
      </c>
      <c r="J661" s="5">
        <f t="shared" si="144"/>
        <v>1.3969999999999975E-7</v>
      </c>
      <c r="K661" s="5">
        <f t="shared" si="145"/>
        <v>3.9483091833954946E-4</v>
      </c>
      <c r="L661" s="5">
        <f t="shared" si="139"/>
        <v>2.5782324561088056E-10</v>
      </c>
      <c r="M661" s="6">
        <f t="shared" si="137"/>
        <v>2.673769569421981E-6</v>
      </c>
      <c r="N661">
        <f t="shared" si="138"/>
        <v>5.8E-4</v>
      </c>
      <c r="O661">
        <f t="shared" si="146"/>
        <v>0.42118440875045088</v>
      </c>
      <c r="P661">
        <f t="shared" si="140"/>
        <v>3.216294038267741</v>
      </c>
      <c r="Q661">
        <f t="shared" si="141"/>
        <v>0.26263240005866023</v>
      </c>
      <c r="R661">
        <f t="shared" si="142"/>
        <v>0.26263240005866023</v>
      </c>
    </row>
    <row r="662" spans="6:18">
      <c r="F662">
        <f t="shared" si="134"/>
        <v>66.000000000000526</v>
      </c>
      <c r="G662">
        <f t="shared" si="135"/>
        <v>319.43983655498738</v>
      </c>
      <c r="H662">
        <f t="shared" si="143"/>
        <v>4.2118440875045087</v>
      </c>
      <c r="I662" s="4">
        <f t="shared" si="136"/>
        <v>1.5999999999999999E-6</v>
      </c>
      <c r="J662" s="5">
        <f t="shared" si="144"/>
        <v>1.3969999999999975E-7</v>
      </c>
      <c r="K662" s="5">
        <f t="shared" si="145"/>
        <v>3.9499091833954949E-4</v>
      </c>
      <c r="L662" s="5">
        <f t="shared" si="139"/>
        <v>2.5813681101079062E-10</v>
      </c>
      <c r="M662" s="6">
        <f t="shared" si="137"/>
        <v>2.6759370279061502E-6</v>
      </c>
      <c r="N662">
        <f t="shared" si="138"/>
        <v>5.8E-4</v>
      </c>
      <c r="O662">
        <f t="shared" si="146"/>
        <v>0.42118440875045088</v>
      </c>
      <c r="P662">
        <f t="shared" si="140"/>
        <v>3.2169735676216313</v>
      </c>
      <c r="Q662">
        <f t="shared" si="141"/>
        <v>0.26245313591693314</v>
      </c>
      <c r="R662">
        <f t="shared" si="142"/>
        <v>0.2624531359169332</v>
      </c>
    </row>
    <row r="663" spans="6:18">
      <c r="F663">
        <f t="shared" si="134"/>
        <v>66.10000000000052</v>
      </c>
      <c r="G663">
        <f t="shared" si="135"/>
        <v>319.43983655498738</v>
      </c>
      <c r="H663">
        <f t="shared" si="143"/>
        <v>4.2118440875045087</v>
      </c>
      <c r="I663" s="4">
        <f t="shared" si="136"/>
        <v>1.5999999999999999E-6</v>
      </c>
      <c r="J663" s="5">
        <f t="shared" si="144"/>
        <v>1.3969999999999975E-7</v>
      </c>
      <c r="K663" s="5">
        <f t="shared" si="145"/>
        <v>3.9515091833954952E-4</v>
      </c>
      <c r="L663" s="5">
        <f t="shared" si="139"/>
        <v>2.58450630547137E-10</v>
      </c>
      <c r="M663" s="6">
        <f t="shared" si="137"/>
        <v>2.6781053645462323E-6</v>
      </c>
      <c r="N663">
        <f t="shared" si="138"/>
        <v>5.8E-4</v>
      </c>
      <c r="O663">
        <f t="shared" si="146"/>
        <v>0.42118440875045088</v>
      </c>
      <c r="P663">
        <f t="shared" si="140"/>
        <v>3.2176519959406225</v>
      </c>
      <c r="Q663">
        <f t="shared" si="141"/>
        <v>0.26227416223517713</v>
      </c>
      <c r="R663">
        <f t="shared" si="142"/>
        <v>0.26227416223517719</v>
      </c>
    </row>
    <row r="664" spans="6:18">
      <c r="F664">
        <f t="shared" si="134"/>
        <v>66.200000000000514</v>
      </c>
      <c r="G664">
        <f t="shared" si="135"/>
        <v>319.43983655498738</v>
      </c>
      <c r="H664">
        <f t="shared" si="143"/>
        <v>4.2118440875045087</v>
      </c>
      <c r="I664" s="4">
        <f t="shared" si="136"/>
        <v>1.5999999999999999E-6</v>
      </c>
      <c r="J664" s="5">
        <f t="shared" si="144"/>
        <v>1.3969999999999975E-7</v>
      </c>
      <c r="K664" s="5">
        <f t="shared" si="145"/>
        <v>3.9531091833954954E-4</v>
      </c>
      <c r="L664" s="5">
        <f t="shared" si="139"/>
        <v>2.5876470432286324E-10</v>
      </c>
      <c r="M664" s="6">
        <f t="shared" si="137"/>
        <v>2.6802745793422257E-6</v>
      </c>
      <c r="N664">
        <f t="shared" si="138"/>
        <v>5.8E-4</v>
      </c>
      <c r="O664">
        <f t="shared" si="146"/>
        <v>0.42118440875045088</v>
      </c>
      <c r="P664">
        <f t="shared" si="140"/>
        <v>3.218329325453805</v>
      </c>
      <c r="Q664">
        <f t="shared" si="141"/>
        <v>0.26209547842534348</v>
      </c>
      <c r="R664">
        <f t="shared" si="142"/>
        <v>0.26209547842534353</v>
      </c>
    </row>
    <row r="665" spans="6:18">
      <c r="F665">
        <f t="shared" si="134"/>
        <v>66.300000000000509</v>
      </c>
      <c r="G665">
        <f t="shared" si="135"/>
        <v>319.43983655498738</v>
      </c>
      <c r="H665">
        <f t="shared" si="143"/>
        <v>4.2118440875045087</v>
      </c>
      <c r="I665" s="4">
        <f t="shared" si="136"/>
        <v>1.5999999999999999E-6</v>
      </c>
      <c r="J665" s="5">
        <f t="shared" si="144"/>
        <v>1.3969999999999975E-7</v>
      </c>
      <c r="K665" s="5">
        <f t="shared" si="145"/>
        <v>3.9547091833954957E-4</v>
      </c>
      <c r="L665" s="5">
        <f t="shared" si="139"/>
        <v>2.5907903244091302E-10</v>
      </c>
      <c r="M665" s="6">
        <f t="shared" si="137"/>
        <v>2.6824446722941298E-6</v>
      </c>
      <c r="N665">
        <f t="shared" si="138"/>
        <v>5.8E-4</v>
      </c>
      <c r="O665">
        <f t="shared" si="146"/>
        <v>0.42118440875045088</v>
      </c>
      <c r="P665">
        <f t="shared" si="140"/>
        <v>3.2190055583848589</v>
      </c>
      <c r="Q665">
        <f t="shared" si="141"/>
        <v>0.26191708390081153</v>
      </c>
      <c r="R665">
        <f t="shared" si="142"/>
        <v>0.26191708390081164</v>
      </c>
    </row>
    <row r="666" spans="6:18">
      <c r="F666">
        <f t="shared" si="134"/>
        <v>66.400000000000503</v>
      </c>
      <c r="G666">
        <f t="shared" si="135"/>
        <v>319.43983655498738</v>
      </c>
      <c r="H666">
        <f t="shared" si="143"/>
        <v>4.2118440875045087</v>
      </c>
      <c r="I666" s="4">
        <f t="shared" si="136"/>
        <v>1.5999999999999999E-6</v>
      </c>
      <c r="J666" s="5">
        <f t="shared" si="144"/>
        <v>1.3969999999999975E-7</v>
      </c>
      <c r="K666" s="5">
        <f t="shared" si="145"/>
        <v>3.9563091833954959E-4</v>
      </c>
      <c r="L666" s="5">
        <f t="shared" si="139"/>
        <v>2.5939361500423014E-10</v>
      </c>
      <c r="M666" s="6">
        <f t="shared" si="137"/>
        <v>2.6846156434019457E-6</v>
      </c>
      <c r="N666">
        <f t="shared" si="138"/>
        <v>5.8E-4</v>
      </c>
      <c r="O666">
        <f t="shared" si="146"/>
        <v>0.42118440875045088</v>
      </c>
      <c r="P666">
        <f t="shared" si="140"/>
        <v>3.2196806969520644</v>
      </c>
      <c r="Q666">
        <f t="shared" si="141"/>
        <v>0.26173897807638474</v>
      </c>
      <c r="R666">
        <f t="shared" si="142"/>
        <v>0.26173897807638485</v>
      </c>
    </row>
    <row r="667" spans="6:18">
      <c r="F667">
        <f t="shared" si="134"/>
        <v>66.500000000000497</v>
      </c>
      <c r="G667">
        <f t="shared" si="135"/>
        <v>319.43983655498738</v>
      </c>
      <c r="H667">
        <f t="shared" si="143"/>
        <v>4.2118440875045087</v>
      </c>
      <c r="I667" s="4">
        <f t="shared" si="136"/>
        <v>1.5999999999999999E-6</v>
      </c>
      <c r="J667" s="5">
        <f t="shared" si="144"/>
        <v>1.3969999999999975E-7</v>
      </c>
      <c r="K667" s="5">
        <f t="shared" si="145"/>
        <v>3.9579091833954962E-4</v>
      </c>
      <c r="L667" s="5">
        <f t="shared" si="139"/>
        <v>2.5970845211575828E-10</v>
      </c>
      <c r="M667" s="6">
        <f t="shared" si="137"/>
        <v>2.6867874926656737E-6</v>
      </c>
      <c r="N667">
        <f t="shared" si="138"/>
        <v>5.8E-4</v>
      </c>
      <c r="O667">
        <f t="shared" si="146"/>
        <v>0.42118440875045088</v>
      </c>
      <c r="P667">
        <f t="shared" si="140"/>
        <v>3.2203547433683211</v>
      </c>
      <c r="Q667">
        <f t="shared" si="141"/>
        <v>0.26156116036828653</v>
      </c>
      <c r="R667">
        <f t="shared" si="142"/>
        <v>0.26156116036828658</v>
      </c>
    </row>
    <row r="668" spans="6:18">
      <c r="F668">
        <f t="shared" ref="F668:F731" si="147">F667+dt</f>
        <v>66.600000000000492</v>
      </c>
      <c r="G668">
        <f t="shared" si="135"/>
        <v>319.43983655498738</v>
      </c>
      <c r="H668">
        <f t="shared" si="143"/>
        <v>4.2118440875045087</v>
      </c>
      <c r="I668" s="4">
        <f t="shared" si="136"/>
        <v>1.5999999999999999E-6</v>
      </c>
      <c r="J668" s="5">
        <f t="shared" si="144"/>
        <v>1.3969999999999975E-7</v>
      </c>
      <c r="K668" s="5">
        <f t="shared" si="145"/>
        <v>3.9595091833954964E-4</v>
      </c>
      <c r="L668" s="5">
        <f t="shared" si="139"/>
        <v>2.6002354387844113E-10</v>
      </c>
      <c r="M668" s="6">
        <f t="shared" si="137"/>
        <v>2.6889602200853129E-6</v>
      </c>
      <c r="N668">
        <f t="shared" si="138"/>
        <v>5.8E-4</v>
      </c>
      <c r="O668">
        <f t="shared" si="146"/>
        <v>0.42118440875045088</v>
      </c>
      <c r="P668">
        <f t="shared" si="140"/>
        <v>3.2210276998411596</v>
      </c>
      <c r="Q668">
        <f t="shared" si="141"/>
        <v>0.26138363019415611</v>
      </c>
      <c r="R668">
        <f t="shared" si="142"/>
        <v>0.26138363019415617</v>
      </c>
    </row>
    <row r="669" spans="6:18">
      <c r="F669">
        <f t="shared" si="147"/>
        <v>66.700000000000486</v>
      </c>
      <c r="G669">
        <f t="shared" si="135"/>
        <v>319.43983655498738</v>
      </c>
      <c r="H669">
        <f t="shared" si="143"/>
        <v>4.2118440875045087</v>
      </c>
      <c r="I669" s="4">
        <f t="shared" si="136"/>
        <v>1.5999999999999999E-6</v>
      </c>
      <c r="J669" s="5">
        <f t="shared" si="144"/>
        <v>1.3969999999999975E-7</v>
      </c>
      <c r="K669" s="5">
        <f t="shared" si="145"/>
        <v>3.9611091833954967E-4</v>
      </c>
      <c r="L669" s="5">
        <f t="shared" si="139"/>
        <v>2.6033889039522242E-10</v>
      </c>
      <c r="M669" s="6">
        <f t="shared" si="137"/>
        <v>2.6911338256608633E-6</v>
      </c>
      <c r="N669">
        <f t="shared" si="138"/>
        <v>5.8E-4</v>
      </c>
      <c r="O669">
        <f t="shared" si="146"/>
        <v>0.42118440875045088</v>
      </c>
      <c r="P669">
        <f t="shared" si="140"/>
        <v>3.2216995685727579</v>
      </c>
      <c r="Q669">
        <f t="shared" si="141"/>
        <v>0.26120638697304482</v>
      </c>
      <c r="R669">
        <f t="shared" si="142"/>
        <v>0.26120638697304488</v>
      </c>
    </row>
    <row r="670" spans="6:18">
      <c r="F670">
        <f t="shared" si="147"/>
        <v>66.80000000000048</v>
      </c>
      <c r="G670">
        <f t="shared" si="135"/>
        <v>319.43983655498738</v>
      </c>
      <c r="H670">
        <f t="shared" si="143"/>
        <v>4.2118440875045087</v>
      </c>
      <c r="I670" s="4">
        <f t="shared" si="136"/>
        <v>1.5999999999999999E-6</v>
      </c>
      <c r="J670" s="5">
        <f t="shared" si="144"/>
        <v>1.3969999999999975E-7</v>
      </c>
      <c r="K670" s="5">
        <f t="shared" si="145"/>
        <v>3.9627091833954969E-4</v>
      </c>
      <c r="L670" s="5">
        <f t="shared" si="139"/>
        <v>2.606544917690458E-10</v>
      </c>
      <c r="M670" s="6">
        <f t="shared" si="137"/>
        <v>2.6933083093923254E-6</v>
      </c>
      <c r="N670">
        <f t="shared" si="138"/>
        <v>5.8E-4</v>
      </c>
      <c r="O670">
        <f t="shared" si="146"/>
        <v>0.42118440875045088</v>
      </c>
      <c r="P670">
        <f t="shared" si="140"/>
        <v>3.22237035175996</v>
      </c>
      <c r="Q670">
        <f t="shared" si="141"/>
        <v>0.26102943012541191</v>
      </c>
      <c r="R670">
        <f t="shared" si="142"/>
        <v>0.26102943012541197</v>
      </c>
    </row>
    <row r="671" spans="6:18">
      <c r="F671">
        <f t="shared" si="147"/>
        <v>66.900000000000475</v>
      </c>
      <c r="G671">
        <f t="shared" si="135"/>
        <v>319.43983655498738</v>
      </c>
      <c r="H671">
        <f t="shared" si="143"/>
        <v>4.2118440875045087</v>
      </c>
      <c r="I671" s="4">
        <f t="shared" si="136"/>
        <v>1.5999999999999999E-6</v>
      </c>
      <c r="J671" s="5">
        <f t="shared" si="144"/>
        <v>1.3969999999999975E-7</v>
      </c>
      <c r="K671" s="5">
        <f t="shared" si="145"/>
        <v>3.9643091833954972E-4</v>
      </c>
      <c r="L671" s="5">
        <f t="shared" si="139"/>
        <v>2.609703481028551E-10</v>
      </c>
      <c r="M671" s="6">
        <f t="shared" si="137"/>
        <v>2.6954836712796992E-6</v>
      </c>
      <c r="N671">
        <f t="shared" si="138"/>
        <v>5.8E-4</v>
      </c>
      <c r="O671">
        <f t="shared" si="146"/>
        <v>0.42118440875045088</v>
      </c>
      <c r="P671">
        <f t="shared" si="140"/>
        <v>3.2230400515942836</v>
      </c>
      <c r="Q671">
        <f t="shared" si="141"/>
        <v>0.26085275907312061</v>
      </c>
      <c r="R671">
        <f t="shared" si="142"/>
        <v>0.26085275907312067</v>
      </c>
    </row>
    <row r="672" spans="6:18">
      <c r="F672">
        <f t="shared" si="147"/>
        <v>67.000000000000469</v>
      </c>
      <c r="G672">
        <f t="shared" si="135"/>
        <v>319.43983655498738</v>
      </c>
      <c r="H672">
        <f t="shared" si="143"/>
        <v>4.2118440875045087</v>
      </c>
      <c r="I672" s="4">
        <f t="shared" si="136"/>
        <v>1.5999999999999999E-6</v>
      </c>
      <c r="J672" s="5">
        <f t="shared" si="144"/>
        <v>1.3969999999999975E-7</v>
      </c>
      <c r="K672" s="5">
        <f t="shared" si="145"/>
        <v>3.9659091833954975E-4</v>
      </c>
      <c r="L672" s="5">
        <f t="shared" si="139"/>
        <v>2.6128645949959392E-10</v>
      </c>
      <c r="M672" s="6">
        <f t="shared" si="137"/>
        <v>2.6976599113229846E-6</v>
      </c>
      <c r="N672">
        <f t="shared" si="138"/>
        <v>5.8E-4</v>
      </c>
      <c r="O672">
        <f t="shared" si="146"/>
        <v>0.42118440875045088</v>
      </c>
      <c r="P672">
        <f t="shared" si="140"/>
        <v>3.2237086702619417</v>
      </c>
      <c r="Q672">
        <f t="shared" si="141"/>
        <v>0.26067637323943421</v>
      </c>
      <c r="R672">
        <f t="shared" si="142"/>
        <v>0.26067637323943427</v>
      </c>
    </row>
    <row r="673" spans="6:18">
      <c r="F673">
        <f t="shared" si="147"/>
        <v>67.100000000000463</v>
      </c>
      <c r="G673">
        <f t="shared" si="135"/>
        <v>319.43983655498738</v>
      </c>
      <c r="H673">
        <f t="shared" si="143"/>
        <v>4.2118440875045087</v>
      </c>
      <c r="I673" s="4">
        <f t="shared" si="136"/>
        <v>1.5999999999999999E-6</v>
      </c>
      <c r="J673" s="5">
        <f t="shared" si="144"/>
        <v>1.3969999999999975E-7</v>
      </c>
      <c r="K673" s="5">
        <f t="shared" si="145"/>
        <v>3.9675091833954977E-4</v>
      </c>
      <c r="L673" s="5">
        <f t="shared" si="139"/>
        <v>2.6160282606220597E-10</v>
      </c>
      <c r="M673" s="6">
        <f t="shared" si="137"/>
        <v>2.6998370295221813E-6</v>
      </c>
      <c r="N673">
        <f t="shared" si="138"/>
        <v>5.8E-4</v>
      </c>
      <c r="O673">
        <f t="shared" si="146"/>
        <v>0.42118440875045088</v>
      </c>
      <c r="P673">
        <f t="shared" si="140"/>
        <v>3.2243762099438555</v>
      </c>
      <c r="Q673">
        <f t="shared" si="141"/>
        <v>0.26050027204901205</v>
      </c>
      <c r="R673">
        <f t="shared" si="142"/>
        <v>0.2605002720490121</v>
      </c>
    </row>
    <row r="674" spans="6:18">
      <c r="F674">
        <f t="shared" si="147"/>
        <v>67.200000000000458</v>
      </c>
      <c r="G674">
        <f t="shared" si="135"/>
        <v>319.43983655498738</v>
      </c>
      <c r="H674">
        <f t="shared" si="143"/>
        <v>4.2118440875045087</v>
      </c>
      <c r="I674" s="4">
        <f t="shared" si="136"/>
        <v>1.5999999999999999E-6</v>
      </c>
      <c r="J674" s="5">
        <f t="shared" si="144"/>
        <v>1.3969999999999975E-7</v>
      </c>
      <c r="K674" s="5">
        <f t="shared" si="145"/>
        <v>3.969109183395498E-4</v>
      </c>
      <c r="L674" s="5">
        <f t="shared" si="139"/>
        <v>2.6191944789363502E-10</v>
      </c>
      <c r="M674" s="6">
        <f t="shared" si="137"/>
        <v>2.7020150258772893E-6</v>
      </c>
      <c r="N674">
        <f t="shared" si="138"/>
        <v>5.8E-4</v>
      </c>
      <c r="O674">
        <f t="shared" si="146"/>
        <v>0.42118440875045088</v>
      </c>
      <c r="P674">
        <f t="shared" si="140"/>
        <v>3.2250426728156691</v>
      </c>
      <c r="Q674">
        <f t="shared" si="141"/>
        <v>0.26032445492790557</v>
      </c>
      <c r="R674">
        <f t="shared" si="142"/>
        <v>0.26032445492790562</v>
      </c>
    </row>
    <row r="675" spans="6:18">
      <c r="F675">
        <f t="shared" si="147"/>
        <v>67.300000000000452</v>
      </c>
      <c r="G675">
        <f t="shared" si="135"/>
        <v>319.43983655498738</v>
      </c>
      <c r="H675">
        <f t="shared" si="143"/>
        <v>4.2118440875045087</v>
      </c>
      <c r="I675" s="4">
        <f t="shared" si="136"/>
        <v>1.5999999999999999E-6</v>
      </c>
      <c r="J675" s="5">
        <f t="shared" si="144"/>
        <v>1.3969999999999975E-7</v>
      </c>
      <c r="K675" s="5">
        <f t="shared" si="145"/>
        <v>3.9707091833954982E-4</v>
      </c>
      <c r="L675" s="5">
        <f t="shared" si="139"/>
        <v>2.6223632509682478E-10</v>
      </c>
      <c r="M675" s="6">
        <f t="shared" si="137"/>
        <v>2.7041939003883097E-6</v>
      </c>
      <c r="N675">
        <f t="shared" si="138"/>
        <v>5.8E-4</v>
      </c>
      <c r="O675">
        <f t="shared" si="146"/>
        <v>0.42118440875045088</v>
      </c>
      <c r="P675">
        <f t="shared" si="140"/>
        <v>3.2257080610477624</v>
      </c>
      <c r="Q675">
        <f t="shared" si="141"/>
        <v>0.26014892130355444</v>
      </c>
      <c r="R675">
        <f t="shared" si="142"/>
        <v>0.26014892130355449</v>
      </c>
    </row>
    <row r="676" spans="6:18">
      <c r="F676">
        <f t="shared" si="147"/>
        <v>67.400000000000446</v>
      </c>
      <c r="G676">
        <f t="shared" si="135"/>
        <v>319.43983655498738</v>
      </c>
      <c r="H676">
        <f t="shared" si="143"/>
        <v>4.2118440875045087</v>
      </c>
      <c r="I676" s="4">
        <f t="shared" si="136"/>
        <v>1.5999999999999999E-6</v>
      </c>
      <c r="J676" s="5">
        <f t="shared" si="144"/>
        <v>1.3969999999999975E-7</v>
      </c>
      <c r="K676" s="5">
        <f t="shared" si="145"/>
        <v>3.9723091833954985E-4</v>
      </c>
      <c r="L676" s="5">
        <f t="shared" si="139"/>
        <v>2.6255345777471887E-10</v>
      </c>
      <c r="M676" s="6">
        <f t="shared" si="137"/>
        <v>2.7063736530552406E-6</v>
      </c>
      <c r="N676">
        <f t="shared" si="138"/>
        <v>5.8E-4</v>
      </c>
      <c r="O676">
        <f t="shared" si="146"/>
        <v>0.42118440875045088</v>
      </c>
      <c r="P676">
        <f t="shared" si="140"/>
        <v>3.2263723768052701</v>
      </c>
      <c r="Q676">
        <f t="shared" si="141"/>
        <v>0.25997367060478255</v>
      </c>
      <c r="R676">
        <f t="shared" si="142"/>
        <v>0.2599736706047826</v>
      </c>
    </row>
    <row r="677" spans="6:18">
      <c r="F677">
        <f t="shared" si="147"/>
        <v>67.500000000000441</v>
      </c>
      <c r="G677">
        <f t="shared" si="135"/>
        <v>319.43983655498738</v>
      </c>
      <c r="H677">
        <f t="shared" si="143"/>
        <v>4.2118440875045087</v>
      </c>
      <c r="I677" s="4">
        <f t="shared" si="136"/>
        <v>1.5999999999999999E-6</v>
      </c>
      <c r="J677" s="5">
        <f t="shared" si="144"/>
        <v>1.3969999999999975E-7</v>
      </c>
      <c r="K677" s="5">
        <f t="shared" si="145"/>
        <v>3.9739091833954987E-4</v>
      </c>
      <c r="L677" s="5">
        <f t="shared" si="139"/>
        <v>2.6287084603026114E-10</v>
      </c>
      <c r="M677" s="6">
        <f t="shared" si="137"/>
        <v>2.7085542838780844E-6</v>
      </c>
      <c r="N677">
        <f t="shared" si="138"/>
        <v>5.8E-4</v>
      </c>
      <c r="O677">
        <f t="shared" si="146"/>
        <v>0.42118440875045088</v>
      </c>
      <c r="P677">
        <f t="shared" si="140"/>
        <v>3.2270356222480938</v>
      </c>
      <c r="Q677">
        <f t="shared" si="141"/>
        <v>0.25979870226179425</v>
      </c>
      <c r="R677">
        <f t="shared" si="142"/>
        <v>0.25979870226179436</v>
      </c>
    </row>
    <row r="678" spans="6:18">
      <c r="F678">
        <f t="shared" si="147"/>
        <v>67.600000000000435</v>
      </c>
      <c r="G678">
        <f t="shared" si="135"/>
        <v>319.43983655498738</v>
      </c>
      <c r="H678">
        <f t="shared" si="143"/>
        <v>4.2118440875045087</v>
      </c>
      <c r="I678" s="4">
        <f t="shared" si="136"/>
        <v>1.5999999999999999E-6</v>
      </c>
      <c r="J678" s="5">
        <f t="shared" si="144"/>
        <v>1.3969999999999975E-7</v>
      </c>
      <c r="K678" s="5">
        <f t="shared" si="145"/>
        <v>3.975509183395499E-4</v>
      </c>
      <c r="L678" s="5">
        <f t="shared" si="139"/>
        <v>2.6318848996639506E-10</v>
      </c>
      <c r="M678" s="6">
        <f t="shared" si="137"/>
        <v>2.7107357928568377E-6</v>
      </c>
      <c r="N678">
        <f t="shared" si="138"/>
        <v>5.8E-4</v>
      </c>
      <c r="O678">
        <f t="shared" si="146"/>
        <v>0.42118440875045088</v>
      </c>
      <c r="P678">
        <f t="shared" si="140"/>
        <v>3.227697799530918</v>
      </c>
      <c r="Q678">
        <f t="shared" si="141"/>
        <v>0.25962401570617033</v>
      </c>
      <c r="R678">
        <f t="shared" si="142"/>
        <v>0.2596240157061705</v>
      </c>
    </row>
    <row r="679" spans="6:18">
      <c r="F679">
        <f t="shared" si="147"/>
        <v>67.700000000000429</v>
      </c>
      <c r="G679">
        <f t="shared" si="135"/>
        <v>319.43983655498738</v>
      </c>
      <c r="H679">
        <f t="shared" si="143"/>
        <v>4.2118440875045087</v>
      </c>
      <c r="I679" s="4">
        <f t="shared" si="136"/>
        <v>1.5999999999999999E-6</v>
      </c>
      <c r="J679" s="5">
        <f t="shared" si="144"/>
        <v>1.3969999999999975E-7</v>
      </c>
      <c r="K679" s="5">
        <f t="shared" si="145"/>
        <v>3.9771091833954992E-4</v>
      </c>
      <c r="L679" s="5">
        <f t="shared" si="139"/>
        <v>2.6350638968606464E-10</v>
      </c>
      <c r="M679" s="6">
        <f t="shared" si="137"/>
        <v>2.7129181799915045E-6</v>
      </c>
      <c r="N679">
        <f t="shared" si="138"/>
        <v>5.8E-4</v>
      </c>
      <c r="O679">
        <f t="shared" si="146"/>
        <v>0.42118440875045088</v>
      </c>
      <c r="P679">
        <f t="shared" si="140"/>
        <v>3.2283589108032222</v>
      </c>
      <c r="Q679">
        <f t="shared" si="141"/>
        <v>0.25944961037086423</v>
      </c>
      <c r="R679">
        <f t="shared" si="142"/>
        <v>0.25944961037086445</v>
      </c>
    </row>
    <row r="680" spans="6:18">
      <c r="F680">
        <f t="shared" si="147"/>
        <v>67.800000000000423</v>
      </c>
      <c r="G680">
        <f t="shared" si="135"/>
        <v>319.43983655498738</v>
      </c>
      <c r="H680">
        <f t="shared" si="143"/>
        <v>4.2118440875045087</v>
      </c>
      <c r="I680" s="4">
        <f t="shared" si="136"/>
        <v>1.5999999999999999E-6</v>
      </c>
      <c r="J680" s="5">
        <f t="shared" si="144"/>
        <v>1.3969999999999975E-7</v>
      </c>
      <c r="K680" s="5">
        <f t="shared" si="145"/>
        <v>3.9787091833954995E-4</v>
      </c>
      <c r="L680" s="5">
        <f t="shared" si="139"/>
        <v>2.6382454529221335E-10</v>
      </c>
      <c r="M680" s="6">
        <f t="shared" si="137"/>
        <v>2.7151014452820811E-6</v>
      </c>
      <c r="N680">
        <f t="shared" si="138"/>
        <v>5.8E-4</v>
      </c>
      <c r="O680">
        <f t="shared" si="146"/>
        <v>0.42118440875045088</v>
      </c>
      <c r="P680">
        <f t="shared" si="140"/>
        <v>3.229018958209299</v>
      </c>
      <c r="Q680">
        <f t="shared" si="141"/>
        <v>0.25927548569019809</v>
      </c>
      <c r="R680">
        <f t="shared" si="142"/>
        <v>0.25927548569019832</v>
      </c>
    </row>
    <row r="681" spans="6:18">
      <c r="F681">
        <f t="shared" si="147"/>
        <v>67.900000000000418</v>
      </c>
      <c r="G681">
        <f t="shared" si="135"/>
        <v>319.43983655498738</v>
      </c>
      <c r="H681">
        <f t="shared" si="143"/>
        <v>4.2118440875045087</v>
      </c>
      <c r="I681" s="4">
        <f t="shared" si="136"/>
        <v>1.5999999999999999E-6</v>
      </c>
      <c r="J681" s="5">
        <f t="shared" si="144"/>
        <v>1.3969999999999975E-7</v>
      </c>
      <c r="K681" s="5">
        <f t="shared" si="145"/>
        <v>3.9803091833954998E-4</v>
      </c>
      <c r="L681" s="5">
        <f t="shared" si="139"/>
        <v>2.6414295688778499E-10</v>
      </c>
      <c r="M681" s="6">
        <f t="shared" si="137"/>
        <v>2.7172855887285699E-6</v>
      </c>
      <c r="N681">
        <f t="shared" si="138"/>
        <v>5.8E-4</v>
      </c>
      <c r="O681">
        <f t="shared" si="146"/>
        <v>0.42118440875045088</v>
      </c>
      <c r="P681">
        <f t="shared" si="140"/>
        <v>3.2296779438882672</v>
      </c>
      <c r="Q681">
        <f t="shared" si="141"/>
        <v>0.259101641099859</v>
      </c>
      <c r="R681">
        <f t="shared" si="142"/>
        <v>0.25910164109985923</v>
      </c>
    </row>
    <row r="682" spans="6:18">
      <c r="F682">
        <f t="shared" si="147"/>
        <v>68.000000000000412</v>
      </c>
      <c r="G682">
        <f t="shared" si="135"/>
        <v>319.43983655498738</v>
      </c>
      <c r="H682">
        <f t="shared" si="143"/>
        <v>4.2118440875045087</v>
      </c>
      <c r="I682" s="4">
        <f t="shared" si="136"/>
        <v>1.5999999999999999E-6</v>
      </c>
      <c r="J682" s="5">
        <f t="shared" si="144"/>
        <v>1.3969999999999975E-7</v>
      </c>
      <c r="K682" s="5">
        <f t="shared" si="145"/>
        <v>3.9819091833955E-4</v>
      </c>
      <c r="L682" s="5">
        <f t="shared" si="139"/>
        <v>2.6446162457572333E-10</v>
      </c>
      <c r="M682" s="6">
        <f t="shared" si="137"/>
        <v>2.7194706103309712E-6</v>
      </c>
      <c r="N682">
        <f t="shared" si="138"/>
        <v>5.8E-4</v>
      </c>
      <c r="O682">
        <f t="shared" si="146"/>
        <v>0.42118440875045088</v>
      </c>
      <c r="P682">
        <f t="shared" si="140"/>
        <v>3.230335869974085</v>
      </c>
      <c r="Q682">
        <f t="shared" si="141"/>
        <v>0.25892807603689499</v>
      </c>
      <c r="R682">
        <f t="shared" si="142"/>
        <v>0.25892807603689522</v>
      </c>
    </row>
    <row r="683" spans="6:18">
      <c r="F683">
        <f t="shared" si="147"/>
        <v>68.100000000000406</v>
      </c>
      <c r="G683">
        <f t="shared" si="135"/>
        <v>319.43983655498738</v>
      </c>
      <c r="H683">
        <f t="shared" si="143"/>
        <v>4.2118440875045087</v>
      </c>
      <c r="I683" s="4">
        <f t="shared" si="136"/>
        <v>1.5999999999999999E-6</v>
      </c>
      <c r="J683" s="5">
        <f t="shared" si="144"/>
        <v>1.3969999999999975E-7</v>
      </c>
      <c r="K683" s="5">
        <f t="shared" si="145"/>
        <v>3.9835091833955003E-4</v>
      </c>
      <c r="L683" s="5">
        <f t="shared" si="139"/>
        <v>2.6478054845897199E-10</v>
      </c>
      <c r="M683" s="6">
        <f t="shared" si="137"/>
        <v>2.7216565100892833E-6</v>
      </c>
      <c r="N683">
        <f t="shared" si="138"/>
        <v>5.8E-4</v>
      </c>
      <c r="O683">
        <f t="shared" si="146"/>
        <v>0.42118440875045088</v>
      </c>
      <c r="P683">
        <f t="shared" si="140"/>
        <v>3.2309927385955675</v>
      </c>
      <c r="Q683">
        <f t="shared" si="141"/>
        <v>0.25875478993971146</v>
      </c>
      <c r="R683">
        <f t="shared" si="142"/>
        <v>0.25875478993971168</v>
      </c>
    </row>
    <row r="684" spans="6:18">
      <c r="F684">
        <f t="shared" si="147"/>
        <v>68.200000000000401</v>
      </c>
      <c r="G684">
        <f t="shared" si="135"/>
        <v>319.43983655498738</v>
      </c>
      <c r="H684">
        <f t="shared" si="143"/>
        <v>4.2118440875045087</v>
      </c>
      <c r="I684" s="4">
        <f t="shared" si="136"/>
        <v>1.5999999999999999E-6</v>
      </c>
      <c r="J684" s="5">
        <f t="shared" si="144"/>
        <v>1.3969999999999975E-7</v>
      </c>
      <c r="K684" s="5">
        <f t="shared" si="145"/>
        <v>3.9851091833955005E-4</v>
      </c>
      <c r="L684" s="5">
        <f t="shared" si="139"/>
        <v>2.6509972864047462E-10</v>
      </c>
      <c r="M684" s="6">
        <f t="shared" si="137"/>
        <v>2.7238432880035063E-6</v>
      </c>
      <c r="N684">
        <f t="shared" si="138"/>
        <v>5.8E-4</v>
      </c>
      <c r="O684">
        <f t="shared" si="146"/>
        <v>0.42118440875045088</v>
      </c>
      <c r="P684">
        <f t="shared" si="140"/>
        <v>3.2316485518763982</v>
      </c>
      <c r="Q684">
        <f t="shared" si="141"/>
        <v>0.25858178224806705</v>
      </c>
      <c r="R684">
        <f t="shared" si="142"/>
        <v>0.25858178224806727</v>
      </c>
    </row>
    <row r="685" spans="6:18">
      <c r="F685">
        <f t="shared" si="147"/>
        <v>68.300000000000395</v>
      </c>
      <c r="G685">
        <f t="shared" si="135"/>
        <v>319.43983655498738</v>
      </c>
      <c r="H685">
        <f t="shared" si="143"/>
        <v>4.2118440875045087</v>
      </c>
      <c r="I685" s="4">
        <f t="shared" si="136"/>
        <v>1.5999999999999999E-6</v>
      </c>
      <c r="J685" s="5">
        <f t="shared" si="144"/>
        <v>1.3969999999999975E-7</v>
      </c>
      <c r="K685" s="5">
        <f t="shared" si="145"/>
        <v>3.9867091833955008E-4</v>
      </c>
      <c r="L685" s="5">
        <f t="shared" si="139"/>
        <v>2.6541916522317509E-10</v>
      </c>
      <c r="M685" s="6">
        <f t="shared" si="137"/>
        <v>2.7260309440736417E-6</v>
      </c>
      <c r="N685">
        <f t="shared" si="138"/>
        <v>5.8E-4</v>
      </c>
      <c r="O685">
        <f t="shared" si="146"/>
        <v>0.42118440875045088</v>
      </c>
      <c r="P685">
        <f t="shared" si="140"/>
        <v>3.2323033119351452</v>
      </c>
      <c r="Q685">
        <f t="shared" si="141"/>
        <v>0.25840905240307016</v>
      </c>
      <c r="R685">
        <f t="shared" si="142"/>
        <v>0.25840905240307038</v>
      </c>
    </row>
    <row r="686" spans="6:18">
      <c r="F686">
        <f t="shared" si="147"/>
        <v>68.400000000000389</v>
      </c>
      <c r="G686">
        <f t="shared" si="135"/>
        <v>319.43983655498738</v>
      </c>
      <c r="H686">
        <f t="shared" si="143"/>
        <v>4.2118440875045087</v>
      </c>
      <c r="I686" s="4">
        <f t="shared" si="136"/>
        <v>1.5999999999999999E-6</v>
      </c>
      <c r="J686" s="5">
        <f t="shared" si="144"/>
        <v>1.3969999999999975E-7</v>
      </c>
      <c r="K686" s="5">
        <f t="shared" si="145"/>
        <v>3.988309183395501E-4</v>
      </c>
      <c r="L686" s="5">
        <f t="shared" si="139"/>
        <v>2.6573885831001701E-10</v>
      </c>
      <c r="M686" s="6">
        <f t="shared" si="137"/>
        <v>2.728219478299688E-6</v>
      </c>
      <c r="N686">
        <f t="shared" si="138"/>
        <v>5.8E-4</v>
      </c>
      <c r="O686">
        <f t="shared" si="146"/>
        <v>0.42118440875045088</v>
      </c>
      <c r="P686">
        <f t="shared" si="140"/>
        <v>3.2329570208852751</v>
      </c>
      <c r="Q686">
        <f t="shared" si="141"/>
        <v>0.2582365998471749</v>
      </c>
      <c r="R686">
        <f t="shared" si="142"/>
        <v>0.25823659984717512</v>
      </c>
    </row>
    <row r="687" spans="6:18">
      <c r="F687">
        <f t="shared" si="147"/>
        <v>68.500000000000384</v>
      </c>
      <c r="G687">
        <f t="shared" si="135"/>
        <v>319.43983655498738</v>
      </c>
      <c r="H687">
        <f t="shared" si="143"/>
        <v>4.2118440875045087</v>
      </c>
      <c r="I687" s="4">
        <f t="shared" si="136"/>
        <v>1.5999999999999999E-6</v>
      </c>
      <c r="J687" s="5">
        <f t="shared" si="144"/>
        <v>1.3969999999999975E-7</v>
      </c>
      <c r="K687" s="5">
        <f t="shared" si="145"/>
        <v>3.9899091833955013E-4</v>
      </c>
      <c r="L687" s="5">
        <f t="shared" si="139"/>
        <v>2.6605880800394409E-10</v>
      </c>
      <c r="M687" s="6">
        <f t="shared" si="137"/>
        <v>2.7304088906816464E-6</v>
      </c>
      <c r="N687">
        <f t="shared" si="138"/>
        <v>5.8E-4</v>
      </c>
      <c r="O687">
        <f t="shared" si="146"/>
        <v>0.42118440875045088</v>
      </c>
      <c r="P687">
        <f t="shared" si="140"/>
        <v>3.2336096808351686</v>
      </c>
      <c r="Q687">
        <f t="shared" si="141"/>
        <v>0.25806442402417751</v>
      </c>
      <c r="R687">
        <f t="shared" si="142"/>
        <v>0.25806442402417767</v>
      </c>
    </row>
    <row r="688" spans="6:18">
      <c r="F688">
        <f t="shared" si="147"/>
        <v>68.600000000000378</v>
      </c>
      <c r="G688">
        <f t="shared" si="135"/>
        <v>319.43983655498738</v>
      </c>
      <c r="H688">
        <f t="shared" si="143"/>
        <v>4.2118440875045087</v>
      </c>
      <c r="I688" s="4">
        <f t="shared" si="136"/>
        <v>1.5999999999999999E-6</v>
      </c>
      <c r="J688" s="5">
        <f t="shared" si="144"/>
        <v>1.3969999999999975E-7</v>
      </c>
      <c r="K688" s="5">
        <f t="shared" si="145"/>
        <v>3.9915091833955015E-4</v>
      </c>
      <c r="L688" s="5">
        <f t="shared" si="139"/>
        <v>2.6637901440790011E-10</v>
      </c>
      <c r="M688" s="6">
        <f t="shared" si="137"/>
        <v>2.7325991812195164E-6</v>
      </c>
      <c r="N688">
        <f t="shared" si="138"/>
        <v>5.8E-4</v>
      </c>
      <c r="O688">
        <f t="shared" si="146"/>
        <v>0.42118440875045088</v>
      </c>
      <c r="P688">
        <f t="shared" si="140"/>
        <v>3.2342612938881299</v>
      </c>
      <c r="Q688">
        <f t="shared" si="141"/>
        <v>0.25789252437921234</v>
      </c>
      <c r="R688">
        <f t="shared" si="142"/>
        <v>0.25789252437921251</v>
      </c>
    </row>
    <row r="689" spans="6:18">
      <c r="F689">
        <f t="shared" si="147"/>
        <v>68.700000000000372</v>
      </c>
      <c r="G689">
        <f t="shared" si="135"/>
        <v>319.43983655498738</v>
      </c>
      <c r="H689">
        <f t="shared" si="143"/>
        <v>4.2118440875045087</v>
      </c>
      <c r="I689" s="4">
        <f t="shared" si="136"/>
        <v>1.5999999999999999E-6</v>
      </c>
      <c r="J689" s="5">
        <f t="shared" si="144"/>
        <v>1.3969999999999975E-7</v>
      </c>
      <c r="K689" s="5">
        <f t="shared" si="145"/>
        <v>3.9931091833955018E-4</v>
      </c>
      <c r="L689" s="5">
        <f t="shared" si="139"/>
        <v>2.6669947762482866E-10</v>
      </c>
      <c r="M689" s="6">
        <f t="shared" si="137"/>
        <v>2.7347903499132973E-6</v>
      </c>
      <c r="N689">
        <f t="shared" si="138"/>
        <v>5.8E-4</v>
      </c>
      <c r="O689">
        <f t="shared" si="146"/>
        <v>0.42118440875045088</v>
      </c>
      <c r="P689">
        <f t="shared" si="140"/>
        <v>3.234911862142408</v>
      </c>
      <c r="Q689">
        <f t="shared" si="141"/>
        <v>0.25772090035874839</v>
      </c>
      <c r="R689">
        <f t="shared" si="142"/>
        <v>0.25772090035874856</v>
      </c>
    </row>
    <row r="690" spans="6:18">
      <c r="F690">
        <f t="shared" si="147"/>
        <v>68.800000000000367</v>
      </c>
      <c r="G690">
        <f t="shared" si="135"/>
        <v>319.43983655498738</v>
      </c>
      <c r="H690">
        <f t="shared" si="143"/>
        <v>4.2118440875045087</v>
      </c>
      <c r="I690" s="4">
        <f t="shared" si="136"/>
        <v>1.5999999999999999E-6</v>
      </c>
      <c r="J690" s="5">
        <f t="shared" si="144"/>
        <v>1.3969999999999975E-7</v>
      </c>
      <c r="K690" s="5">
        <f t="shared" si="145"/>
        <v>3.9947091833955021E-4</v>
      </c>
      <c r="L690" s="5">
        <f t="shared" si="139"/>
        <v>2.6702019775767356E-10</v>
      </c>
      <c r="M690" s="6">
        <f t="shared" si="137"/>
        <v>2.7369823967629907E-6</v>
      </c>
      <c r="N690">
        <f t="shared" si="138"/>
        <v>5.8E-4</v>
      </c>
      <c r="O690">
        <f t="shared" si="146"/>
        <v>0.42118440875045088</v>
      </c>
      <c r="P690">
        <f t="shared" si="140"/>
        <v>3.2355613876912068</v>
      </c>
      <c r="Q690">
        <f t="shared" si="141"/>
        <v>0.25754955141058539</v>
      </c>
      <c r="R690">
        <f t="shared" si="142"/>
        <v>0.25754955141058555</v>
      </c>
    </row>
    <row r="691" spans="6:18">
      <c r="F691">
        <f t="shared" si="147"/>
        <v>68.900000000000361</v>
      </c>
      <c r="G691">
        <f t="shared" si="135"/>
        <v>319.43983655498738</v>
      </c>
      <c r="H691">
        <f t="shared" si="143"/>
        <v>4.2118440875045087</v>
      </c>
      <c r="I691" s="4">
        <f t="shared" si="136"/>
        <v>1.5999999999999999E-6</v>
      </c>
      <c r="J691" s="5">
        <f t="shared" si="144"/>
        <v>1.3969999999999975E-7</v>
      </c>
      <c r="K691" s="5">
        <f t="shared" si="145"/>
        <v>3.9963091833955023E-4</v>
      </c>
      <c r="L691" s="5">
        <f t="shared" si="139"/>
        <v>2.6734117490937843E-10</v>
      </c>
      <c r="M691" s="6">
        <f t="shared" si="137"/>
        <v>2.7391753217685949E-6</v>
      </c>
      <c r="N691">
        <f t="shared" si="138"/>
        <v>5.8E-4</v>
      </c>
      <c r="O691">
        <f t="shared" si="146"/>
        <v>0.42118440875045088</v>
      </c>
      <c r="P691">
        <f t="shared" si="140"/>
        <v>3.2362098726226982</v>
      </c>
      <c r="Q691">
        <f t="shared" si="141"/>
        <v>0.25737847698385008</v>
      </c>
      <c r="R691">
        <f t="shared" si="142"/>
        <v>0.25737847698385025</v>
      </c>
    </row>
    <row r="692" spans="6:18">
      <c r="F692">
        <f t="shared" si="147"/>
        <v>69.000000000000355</v>
      </c>
      <c r="G692">
        <f t="shared" si="135"/>
        <v>319.43983655498738</v>
      </c>
      <c r="H692">
        <f t="shared" si="143"/>
        <v>4.2118440875045087</v>
      </c>
      <c r="I692" s="4">
        <f t="shared" si="136"/>
        <v>1.5999999999999999E-6</v>
      </c>
      <c r="J692" s="5">
        <f t="shared" si="144"/>
        <v>1.3969999999999975E-7</v>
      </c>
      <c r="K692" s="5">
        <f t="shared" si="145"/>
        <v>3.9979091833955026E-4</v>
      </c>
      <c r="L692" s="5">
        <f t="shared" si="139"/>
        <v>2.6766240918288697E-10</v>
      </c>
      <c r="M692" s="6">
        <f t="shared" si="137"/>
        <v>2.7413691249301103E-6</v>
      </c>
      <c r="N692">
        <f t="shared" si="138"/>
        <v>5.8E-4</v>
      </c>
      <c r="O692">
        <f t="shared" si="146"/>
        <v>0.42118440875045088</v>
      </c>
      <c r="P692">
        <f t="shared" si="140"/>
        <v>3.2368573190200398</v>
      </c>
      <c r="Q692">
        <f t="shared" si="141"/>
        <v>0.25720767652899251</v>
      </c>
      <c r="R692">
        <f t="shared" si="142"/>
        <v>0.25720767652899268</v>
      </c>
    </row>
    <row r="693" spans="6:18">
      <c r="F693">
        <f t="shared" si="147"/>
        <v>69.10000000000035</v>
      </c>
      <c r="G693">
        <f t="shared" si="135"/>
        <v>319.43983655498738</v>
      </c>
      <c r="H693">
        <f t="shared" si="143"/>
        <v>4.2118440875045087</v>
      </c>
      <c r="I693" s="4">
        <f t="shared" si="136"/>
        <v>1.5999999999999999E-6</v>
      </c>
      <c r="J693" s="5">
        <f t="shared" si="144"/>
        <v>1.3969999999999975E-7</v>
      </c>
      <c r="K693" s="5">
        <f t="shared" si="145"/>
        <v>3.9995091833955028E-4</v>
      </c>
      <c r="L693" s="5">
        <f t="shared" si="139"/>
        <v>2.67983900681143E-10</v>
      </c>
      <c r="M693" s="6">
        <f t="shared" si="137"/>
        <v>2.7435638062475378E-6</v>
      </c>
      <c r="N693">
        <f t="shared" si="138"/>
        <v>5.8E-4</v>
      </c>
      <c r="O693">
        <f t="shared" si="146"/>
        <v>0.42118440875045088</v>
      </c>
      <c r="P693">
        <f t="shared" si="140"/>
        <v>3.2375037289613857</v>
      </c>
      <c r="Q693">
        <f t="shared" si="141"/>
        <v>0.25703714949778239</v>
      </c>
      <c r="R693">
        <f t="shared" si="142"/>
        <v>0.25703714949778256</v>
      </c>
    </row>
    <row r="694" spans="6:18">
      <c r="F694">
        <f t="shared" si="147"/>
        <v>69.200000000000344</v>
      </c>
      <c r="G694">
        <f t="shared" si="135"/>
        <v>319.43983655498738</v>
      </c>
      <c r="H694">
        <f t="shared" si="143"/>
        <v>4.2118440875045087</v>
      </c>
      <c r="I694" s="4">
        <f t="shared" si="136"/>
        <v>1.5999999999999999E-6</v>
      </c>
      <c r="J694" s="5">
        <f t="shared" si="144"/>
        <v>1.3969999999999975E-7</v>
      </c>
      <c r="K694" s="5">
        <f t="shared" si="145"/>
        <v>4.0011091833955031E-4</v>
      </c>
      <c r="L694" s="5">
        <f t="shared" si="139"/>
        <v>2.6830564950709014E-10</v>
      </c>
      <c r="M694" s="6">
        <f t="shared" si="137"/>
        <v>2.7457593657208766E-6</v>
      </c>
      <c r="N694">
        <f t="shared" si="138"/>
        <v>5.8E-4</v>
      </c>
      <c r="O694">
        <f t="shared" si="146"/>
        <v>0.42118440875045088</v>
      </c>
      <c r="P694">
        <f t="shared" si="140"/>
        <v>3.2381491045199016</v>
      </c>
      <c r="Q694">
        <f t="shared" si="141"/>
        <v>0.25686689534330531</v>
      </c>
      <c r="R694">
        <f t="shared" si="142"/>
        <v>0.25686689534330548</v>
      </c>
    </row>
    <row r="695" spans="6:18">
      <c r="F695">
        <f t="shared" si="147"/>
        <v>69.300000000000338</v>
      </c>
      <c r="G695">
        <f t="shared" si="135"/>
        <v>319.43983655498738</v>
      </c>
      <c r="H695">
        <f t="shared" si="143"/>
        <v>4.2118440875045087</v>
      </c>
      <c r="I695" s="4">
        <f t="shared" si="136"/>
        <v>1.5999999999999999E-6</v>
      </c>
      <c r="J695" s="5">
        <f t="shared" si="144"/>
        <v>1.3969999999999975E-7</v>
      </c>
      <c r="K695" s="5">
        <f t="shared" si="145"/>
        <v>4.0027091833955033E-4</v>
      </c>
      <c r="L695" s="5">
        <f t="shared" si="139"/>
        <v>2.6862765576367214E-10</v>
      </c>
      <c r="M695" s="6">
        <f t="shared" si="137"/>
        <v>2.7479558033501271E-6</v>
      </c>
      <c r="N695">
        <f t="shared" si="138"/>
        <v>5.8E-4</v>
      </c>
      <c r="O695">
        <f t="shared" si="146"/>
        <v>0.42118440875045088</v>
      </c>
      <c r="P695">
        <f t="shared" si="140"/>
        <v>3.2387934477637819</v>
      </c>
      <c r="Q695">
        <f t="shared" si="141"/>
        <v>0.2566969135199591</v>
      </c>
      <c r="R695">
        <f t="shared" si="142"/>
        <v>0.25669691351995932</v>
      </c>
    </row>
    <row r="696" spans="6:18">
      <c r="F696">
        <f t="shared" si="147"/>
        <v>69.400000000000333</v>
      </c>
      <c r="G696">
        <f t="shared" si="135"/>
        <v>319.43983655498738</v>
      </c>
      <c r="H696">
        <f t="shared" si="143"/>
        <v>4.2118440875045087</v>
      </c>
      <c r="I696" s="4">
        <f t="shared" si="136"/>
        <v>1.5999999999999999E-6</v>
      </c>
      <c r="J696" s="5">
        <f t="shared" si="144"/>
        <v>1.3969999999999975E-7</v>
      </c>
      <c r="K696" s="5">
        <f t="shared" si="145"/>
        <v>4.0043091833955036E-4</v>
      </c>
      <c r="L696" s="5">
        <f t="shared" si="139"/>
        <v>2.6894991955383268E-10</v>
      </c>
      <c r="M696" s="6">
        <f t="shared" si="137"/>
        <v>2.7501531191352892E-6</v>
      </c>
      <c r="N696">
        <f t="shared" si="138"/>
        <v>5.8E-4</v>
      </c>
      <c r="O696">
        <f t="shared" si="146"/>
        <v>0.42118440875045088</v>
      </c>
      <c r="P696">
        <f t="shared" si="140"/>
        <v>3.2394367607562558</v>
      </c>
      <c r="Q696">
        <f t="shared" si="141"/>
        <v>0.25652720348345015</v>
      </c>
      <c r="R696">
        <f t="shared" si="142"/>
        <v>0.25652720348345037</v>
      </c>
    </row>
    <row r="697" spans="6:18">
      <c r="F697">
        <f t="shared" si="147"/>
        <v>69.500000000000327</v>
      </c>
      <c r="G697">
        <f t="shared" si="135"/>
        <v>319.43983655498738</v>
      </c>
      <c r="H697">
        <f t="shared" si="143"/>
        <v>4.2118440875045087</v>
      </c>
      <c r="I697" s="4">
        <f t="shared" si="136"/>
        <v>1.5999999999999999E-6</v>
      </c>
      <c r="J697" s="5">
        <f t="shared" si="144"/>
        <v>1.3969999999999975E-7</v>
      </c>
      <c r="K697" s="5">
        <f t="shared" si="145"/>
        <v>4.0059091833955039E-4</v>
      </c>
      <c r="L697" s="5">
        <f t="shared" si="139"/>
        <v>2.692724409805154E-10</v>
      </c>
      <c r="M697" s="6">
        <f t="shared" si="137"/>
        <v>2.7523513130763617E-6</v>
      </c>
      <c r="N697">
        <f t="shared" si="138"/>
        <v>5.8E-4</v>
      </c>
      <c r="O697">
        <f t="shared" si="146"/>
        <v>0.42118440875045088</v>
      </c>
      <c r="P697">
        <f t="shared" si="140"/>
        <v>3.2400790455556105</v>
      </c>
      <c r="Q697">
        <f t="shared" si="141"/>
        <v>0.2563577646907898</v>
      </c>
      <c r="R697">
        <f t="shared" si="142"/>
        <v>0.25635776469078997</v>
      </c>
    </row>
    <row r="698" spans="6:18">
      <c r="F698">
        <f t="shared" si="147"/>
        <v>69.600000000000321</v>
      </c>
      <c r="G698">
        <f t="shared" si="135"/>
        <v>319.43983655498738</v>
      </c>
      <c r="H698">
        <f t="shared" si="143"/>
        <v>4.2118440875045087</v>
      </c>
      <c r="I698" s="4">
        <f t="shared" si="136"/>
        <v>1.5999999999999999E-6</v>
      </c>
      <c r="J698" s="5">
        <f t="shared" si="144"/>
        <v>1.3969999999999975E-7</v>
      </c>
      <c r="K698" s="5">
        <f t="shared" si="145"/>
        <v>4.0075091833955041E-4</v>
      </c>
      <c r="L698" s="5">
        <f t="shared" si="139"/>
        <v>2.6959522014666417E-10</v>
      </c>
      <c r="M698" s="6">
        <f t="shared" si="137"/>
        <v>2.7545503851733476E-6</v>
      </c>
      <c r="N698">
        <f t="shared" si="138"/>
        <v>5.8E-4</v>
      </c>
      <c r="O698">
        <f t="shared" si="146"/>
        <v>0.42118440875045088</v>
      </c>
      <c r="P698">
        <f t="shared" si="140"/>
        <v>3.240720304215198</v>
      </c>
      <c r="Q698">
        <f t="shared" si="141"/>
        <v>0.25618859660029047</v>
      </c>
      <c r="R698">
        <f t="shared" si="142"/>
        <v>0.25618859660029064</v>
      </c>
    </row>
    <row r="699" spans="6:18">
      <c r="F699">
        <f t="shared" si="147"/>
        <v>69.700000000000315</v>
      </c>
      <c r="G699">
        <f t="shared" si="135"/>
        <v>319.43983655498738</v>
      </c>
      <c r="H699">
        <f t="shared" si="143"/>
        <v>4.2118440875045087</v>
      </c>
      <c r="I699" s="4">
        <f t="shared" si="136"/>
        <v>1.5999999999999999E-6</v>
      </c>
      <c r="J699" s="5">
        <f t="shared" si="144"/>
        <v>1.3969999999999975E-7</v>
      </c>
      <c r="K699" s="5">
        <f t="shared" si="145"/>
        <v>4.0091091833955044E-4</v>
      </c>
      <c r="L699" s="5">
        <f t="shared" si="139"/>
        <v>2.6991825715522262E-10</v>
      </c>
      <c r="M699" s="6">
        <f t="shared" si="137"/>
        <v>2.7567503354262439E-6</v>
      </c>
      <c r="N699">
        <f t="shared" si="138"/>
        <v>5.8E-4</v>
      </c>
      <c r="O699">
        <f t="shared" si="146"/>
        <v>0.42118440875045088</v>
      </c>
      <c r="P699">
        <f t="shared" si="140"/>
        <v>3.2413605387834523</v>
      </c>
      <c r="Q699">
        <f t="shared" si="141"/>
        <v>0.25601969867156243</v>
      </c>
      <c r="R699">
        <f t="shared" si="142"/>
        <v>0.25601969867156255</v>
      </c>
    </row>
    <row r="700" spans="6:18">
      <c r="F700">
        <f t="shared" si="147"/>
        <v>69.80000000000031</v>
      </c>
      <c r="G700">
        <f t="shared" si="135"/>
        <v>319.43983655498738</v>
      </c>
      <c r="H700">
        <f t="shared" si="143"/>
        <v>4.2118440875045087</v>
      </c>
      <c r="I700" s="4">
        <f t="shared" si="136"/>
        <v>1.5999999999999999E-6</v>
      </c>
      <c r="J700" s="5">
        <f t="shared" si="144"/>
        <v>1.3969999999999975E-7</v>
      </c>
      <c r="K700" s="5">
        <f t="shared" si="145"/>
        <v>4.0107091833955046E-4</v>
      </c>
      <c r="L700" s="5">
        <f t="shared" si="139"/>
        <v>2.7024155210913439E-10</v>
      </c>
      <c r="M700" s="6">
        <f t="shared" si="137"/>
        <v>2.7589511638350518E-6</v>
      </c>
      <c r="N700">
        <f t="shared" si="138"/>
        <v>5.8E-4</v>
      </c>
      <c r="O700">
        <f t="shared" si="146"/>
        <v>0.42118440875045088</v>
      </c>
      <c r="P700">
        <f t="shared" si="140"/>
        <v>3.2419997513039029</v>
      </c>
      <c r="Q700">
        <f t="shared" si="141"/>
        <v>0.25585107036550975</v>
      </c>
      <c r="R700">
        <f t="shared" si="142"/>
        <v>0.25585107036550986</v>
      </c>
    </row>
    <row r="701" spans="6:18">
      <c r="F701">
        <f t="shared" si="147"/>
        <v>69.900000000000304</v>
      </c>
      <c r="G701">
        <f t="shared" si="135"/>
        <v>319.43983655498738</v>
      </c>
      <c r="H701">
        <f t="shared" si="143"/>
        <v>4.2118440875045087</v>
      </c>
      <c r="I701" s="4">
        <f t="shared" si="136"/>
        <v>1.5999999999999999E-6</v>
      </c>
      <c r="J701" s="5">
        <f t="shared" si="144"/>
        <v>1.3969999999999975E-7</v>
      </c>
      <c r="K701" s="5">
        <f t="shared" si="145"/>
        <v>4.0123091833955049E-4</v>
      </c>
      <c r="L701" s="5">
        <f t="shared" si="139"/>
        <v>2.7056510511134325E-10</v>
      </c>
      <c r="M701" s="6">
        <f t="shared" si="137"/>
        <v>2.761152870399771E-6</v>
      </c>
      <c r="N701">
        <f t="shared" si="138"/>
        <v>5.8E-4</v>
      </c>
      <c r="O701">
        <f t="shared" si="146"/>
        <v>0.42118440875045088</v>
      </c>
      <c r="P701">
        <f t="shared" si="140"/>
        <v>3.2426379438151876</v>
      </c>
      <c r="Q701">
        <f t="shared" si="141"/>
        <v>0.25568271114432689</v>
      </c>
      <c r="R701">
        <f t="shared" si="142"/>
        <v>0.255682711144327</v>
      </c>
    </row>
    <row r="702" spans="6:18">
      <c r="F702">
        <f t="shared" si="147"/>
        <v>70.000000000000298</v>
      </c>
      <c r="G702">
        <f t="shared" si="135"/>
        <v>319.43983655498738</v>
      </c>
      <c r="H702">
        <f t="shared" si="143"/>
        <v>4.2118440875045087</v>
      </c>
      <c r="I702" s="4">
        <f t="shared" si="136"/>
        <v>1.5999999999999999E-6</v>
      </c>
      <c r="J702" s="5">
        <f t="shared" si="144"/>
        <v>1.3969999999999975E-7</v>
      </c>
      <c r="K702" s="5">
        <f t="shared" si="145"/>
        <v>4.0139091833955051E-4</v>
      </c>
      <c r="L702" s="5">
        <f t="shared" si="139"/>
        <v>2.7088891626479298E-10</v>
      </c>
      <c r="M702" s="6">
        <f t="shared" si="137"/>
        <v>2.7633554551204027E-6</v>
      </c>
      <c r="N702">
        <f t="shared" si="138"/>
        <v>5.8E-4</v>
      </c>
      <c r="O702">
        <f t="shared" si="146"/>
        <v>0.42118440875045088</v>
      </c>
      <c r="P702">
        <f t="shared" si="140"/>
        <v>3.2432751183510651</v>
      </c>
      <c r="Q702">
        <f t="shared" si="141"/>
        <v>0.25551462047149526</v>
      </c>
      <c r="R702">
        <f t="shared" si="142"/>
        <v>0.25551462047149531</v>
      </c>
    </row>
    <row r="703" spans="6:18">
      <c r="F703">
        <f t="shared" si="147"/>
        <v>70.100000000000293</v>
      </c>
      <c r="G703">
        <f t="shared" si="135"/>
        <v>319.43983655498738</v>
      </c>
      <c r="H703">
        <f t="shared" si="143"/>
        <v>4.2118440875045087</v>
      </c>
      <c r="I703" s="4">
        <f t="shared" si="136"/>
        <v>1.5999999999999999E-6</v>
      </c>
      <c r="J703" s="5">
        <f t="shared" si="144"/>
        <v>1.3969999999999975E-7</v>
      </c>
      <c r="K703" s="5">
        <f t="shared" si="145"/>
        <v>4.0155091833955054E-4</v>
      </c>
      <c r="L703" s="5">
        <f t="shared" si="139"/>
        <v>2.7121298567242711E-10</v>
      </c>
      <c r="M703" s="6">
        <f t="shared" si="137"/>
        <v>2.7655589179969444E-6</v>
      </c>
      <c r="N703">
        <f t="shared" si="138"/>
        <v>5.8E-4</v>
      </c>
      <c r="O703">
        <f t="shared" si="146"/>
        <v>0.42118440875045088</v>
      </c>
      <c r="P703">
        <f t="shared" si="140"/>
        <v>3.2439112769404321</v>
      </c>
      <c r="Q703">
        <f t="shared" si="141"/>
        <v>0.25534679781177927</v>
      </c>
      <c r="R703">
        <f t="shared" si="142"/>
        <v>0.25534679781177927</v>
      </c>
    </row>
    <row r="704" spans="6:18">
      <c r="F704">
        <f t="shared" si="147"/>
        <v>70.200000000000287</v>
      </c>
      <c r="G704">
        <f t="shared" si="135"/>
        <v>319.43983655498738</v>
      </c>
      <c r="H704">
        <f t="shared" si="143"/>
        <v>4.2118440875045087</v>
      </c>
      <c r="I704" s="4">
        <f t="shared" si="136"/>
        <v>1.5999999999999999E-6</v>
      </c>
      <c r="J704" s="5">
        <f t="shared" si="144"/>
        <v>1.3969999999999975E-7</v>
      </c>
      <c r="K704" s="5">
        <f t="shared" si="145"/>
        <v>4.0171091833955056E-4</v>
      </c>
      <c r="L704" s="5">
        <f t="shared" si="139"/>
        <v>2.7153731343718953E-10</v>
      </c>
      <c r="M704" s="6">
        <f t="shared" si="137"/>
        <v>2.7677632590293991E-6</v>
      </c>
      <c r="N704">
        <f t="shared" si="138"/>
        <v>5.8E-4</v>
      </c>
      <c r="O704">
        <f t="shared" si="146"/>
        <v>0.42118440875045088</v>
      </c>
      <c r="P704">
        <f t="shared" si="140"/>
        <v>3.2445464216073332</v>
      </c>
      <c r="Q704">
        <f t="shared" si="141"/>
        <v>0.25517924263122299</v>
      </c>
      <c r="R704">
        <f t="shared" si="142"/>
        <v>0.25517924263122294</v>
      </c>
    </row>
    <row r="705" spans="6:18">
      <c r="F705">
        <f t="shared" si="147"/>
        <v>70.300000000000281</v>
      </c>
      <c r="G705">
        <f t="shared" si="135"/>
        <v>319.43983655498738</v>
      </c>
      <c r="H705">
        <f t="shared" si="143"/>
        <v>4.2118440875045087</v>
      </c>
      <c r="I705" s="4">
        <f t="shared" si="136"/>
        <v>1.5999999999999999E-6</v>
      </c>
      <c r="J705" s="5">
        <f t="shared" si="144"/>
        <v>1.3969999999999975E-7</v>
      </c>
      <c r="K705" s="5">
        <f t="shared" si="145"/>
        <v>4.0187091833955059E-4</v>
      </c>
      <c r="L705" s="5">
        <f t="shared" si="139"/>
        <v>2.7186189966202389E-10</v>
      </c>
      <c r="M705" s="6">
        <f t="shared" si="137"/>
        <v>2.7699684782177649E-6</v>
      </c>
      <c r="N705">
        <f t="shared" si="138"/>
        <v>5.8E-4</v>
      </c>
      <c r="O705">
        <f t="shared" si="146"/>
        <v>0.42118440875045088</v>
      </c>
      <c r="P705">
        <f t="shared" si="140"/>
        <v>3.2451805543709771</v>
      </c>
      <c r="Q705">
        <f t="shared" si="141"/>
        <v>0.25501195439714647</v>
      </c>
      <c r="R705">
        <f t="shared" si="142"/>
        <v>0.25501195439714641</v>
      </c>
    </row>
    <row r="706" spans="6:18">
      <c r="F706">
        <f t="shared" si="147"/>
        <v>70.400000000000276</v>
      </c>
      <c r="G706">
        <f t="shared" ref="G706:G769" si="148">Tc+R_*F706</f>
        <v>319.43983655498738</v>
      </c>
      <c r="H706">
        <f t="shared" si="143"/>
        <v>4.2118440875045087</v>
      </c>
      <c r="I706" s="4">
        <f t="shared" ref="I706:I769" si="149">we</f>
        <v>1.5999999999999999E-6</v>
      </c>
      <c r="J706" s="5">
        <f t="shared" si="144"/>
        <v>1.3969999999999975E-7</v>
      </c>
      <c r="K706" s="5">
        <f t="shared" si="145"/>
        <v>4.0203091833955062E-4</v>
      </c>
      <c r="L706" s="5">
        <f t="shared" si="139"/>
        <v>2.7218674444987386E-10</v>
      </c>
      <c r="M706" s="6">
        <f t="shared" ref="M706:M769" si="150">f2_*f3_/f1_/K706*L706</f>
        <v>2.7721745755620425E-6</v>
      </c>
      <c r="N706">
        <f t="shared" ref="N706:N769" si="151">del_dl</f>
        <v>5.8E-4</v>
      </c>
      <c r="O706">
        <f t="shared" si="146"/>
        <v>0.42118440875045088</v>
      </c>
      <c r="P706">
        <f t="shared" si="140"/>
        <v>3.245813677245748</v>
      </c>
      <c r="Q706">
        <f t="shared" si="141"/>
        <v>0.25484493257814239</v>
      </c>
      <c r="R706">
        <f t="shared" si="142"/>
        <v>0.25484493257814234</v>
      </c>
    </row>
    <row r="707" spans="6:18">
      <c r="F707">
        <f t="shared" si="147"/>
        <v>70.50000000000027</v>
      </c>
      <c r="G707">
        <f t="shared" si="148"/>
        <v>319.43983655498738</v>
      </c>
      <c r="H707">
        <f t="shared" si="143"/>
        <v>4.2118440875045087</v>
      </c>
      <c r="I707" s="4">
        <f t="shared" si="149"/>
        <v>1.5999999999999999E-6</v>
      </c>
      <c r="J707" s="5">
        <f t="shared" si="144"/>
        <v>1.3969999999999975E-7</v>
      </c>
      <c r="K707" s="5">
        <f t="shared" si="145"/>
        <v>4.0219091833955064E-4</v>
      </c>
      <c r="L707" s="5">
        <f t="shared" ref="L707:L770" si="152">K707^3*4/3*PI()</f>
        <v>2.7251184790368315E-10</v>
      </c>
      <c r="M707" s="6">
        <f t="shared" si="150"/>
        <v>2.7743815510622313E-6</v>
      </c>
      <c r="N707">
        <f t="shared" si="151"/>
        <v>5.8E-4</v>
      </c>
      <c r="O707">
        <f t="shared" si="146"/>
        <v>0.42118440875045088</v>
      </c>
      <c r="P707">
        <f t="shared" ref="P707:P770" si="153">R707*O707+(1-R707)*H707</f>
        <v>3.2464457922412207</v>
      </c>
      <c r="Q707">
        <f t="shared" ref="Q707:Q770" si="154">Q706+pl/ps*Dl/N706*((Tc-Tf)/ml-Co)/H706/(1-kpart)*M706*dt/L706-Q706*3/K706*we*dt</f>
        <v>0.25467817664407222</v>
      </c>
      <c r="R707">
        <f t="shared" ref="R707:R770" si="155">esidtGeral(R706,K706,MAX(I706,J706),pl,ps,kpart,H706,(H707-H706)/dt,M706,L706,Dl,N706,Co,dt)</f>
        <v>0.25467817664407216</v>
      </c>
    </row>
    <row r="708" spans="6:18">
      <c r="F708">
        <f t="shared" si="147"/>
        <v>70.600000000000264</v>
      </c>
      <c r="G708">
        <f t="shared" si="148"/>
        <v>319.43983655498738</v>
      </c>
      <c r="H708">
        <f t="shared" si="143"/>
        <v>4.2118440875045087</v>
      </c>
      <c r="I708" s="4">
        <f t="shared" si="149"/>
        <v>1.5999999999999999E-6</v>
      </c>
      <c r="J708" s="5">
        <f t="shared" si="144"/>
        <v>1.3969999999999975E-7</v>
      </c>
      <c r="K708" s="5">
        <f t="shared" si="145"/>
        <v>4.0235091833955067E-4</v>
      </c>
      <c r="L708" s="5">
        <f t="shared" si="152"/>
        <v>2.7283721012639546E-10</v>
      </c>
      <c r="M708" s="6">
        <f t="shared" si="150"/>
        <v>2.7765894047183313E-6</v>
      </c>
      <c r="N708">
        <f t="shared" si="151"/>
        <v>5.8E-4</v>
      </c>
      <c r="O708">
        <f t="shared" si="146"/>
        <v>0.42118440875045088</v>
      </c>
      <c r="P708">
        <f t="shared" si="153"/>
        <v>3.2470769013621732</v>
      </c>
      <c r="Q708">
        <f t="shared" si="154"/>
        <v>0.25451168606606289</v>
      </c>
      <c r="R708">
        <f t="shared" si="155"/>
        <v>0.25451168606606289</v>
      </c>
    </row>
    <row r="709" spans="6:18">
      <c r="F709">
        <f t="shared" si="147"/>
        <v>70.700000000000259</v>
      </c>
      <c r="G709">
        <f t="shared" si="148"/>
        <v>319.43983655498738</v>
      </c>
      <c r="H709">
        <f t="shared" si="143"/>
        <v>4.2118440875045087</v>
      </c>
      <c r="I709" s="4">
        <f t="shared" si="149"/>
        <v>1.5999999999999999E-6</v>
      </c>
      <c r="J709" s="5">
        <f t="shared" si="144"/>
        <v>1.3969999999999975E-7</v>
      </c>
      <c r="K709" s="5">
        <f t="shared" si="145"/>
        <v>4.0251091833955069E-4</v>
      </c>
      <c r="L709" s="5">
        <f t="shared" si="152"/>
        <v>2.7316283122095452E-10</v>
      </c>
      <c r="M709" s="6">
        <f t="shared" si="150"/>
        <v>2.778798136530343E-6</v>
      </c>
      <c r="N709">
        <f t="shared" si="151"/>
        <v>5.8E-4</v>
      </c>
      <c r="O709">
        <f t="shared" si="146"/>
        <v>0.42118440875045088</v>
      </c>
      <c r="P709">
        <f t="shared" si="153"/>
        <v>3.2477070066085996</v>
      </c>
      <c r="Q709">
        <f t="shared" si="154"/>
        <v>0.25434546031650329</v>
      </c>
      <c r="R709">
        <f t="shared" si="155"/>
        <v>0.25434546031650329</v>
      </c>
    </row>
    <row r="710" spans="6:18">
      <c r="F710">
        <f t="shared" si="147"/>
        <v>70.800000000000253</v>
      </c>
      <c r="G710">
        <f t="shared" si="148"/>
        <v>319.43983655498738</v>
      </c>
      <c r="H710">
        <f t="shared" si="143"/>
        <v>4.2118440875045087</v>
      </c>
      <c r="I710" s="4">
        <f t="shared" si="149"/>
        <v>1.5999999999999999E-6</v>
      </c>
      <c r="J710" s="5">
        <f t="shared" si="144"/>
        <v>1.3969999999999975E-7</v>
      </c>
      <c r="K710" s="5">
        <f t="shared" si="145"/>
        <v>4.0267091833955072E-4</v>
      </c>
      <c r="L710" s="5">
        <f t="shared" si="152"/>
        <v>2.7348871129030404E-10</v>
      </c>
      <c r="M710" s="6">
        <f t="shared" si="150"/>
        <v>2.7810077464982664E-6</v>
      </c>
      <c r="N710">
        <f t="shared" si="151"/>
        <v>5.8E-4</v>
      </c>
      <c r="O710">
        <f t="shared" si="146"/>
        <v>0.42118440875045088</v>
      </c>
      <c r="P710">
        <f t="shared" si="153"/>
        <v>3.2483361099757242</v>
      </c>
      <c r="Q710">
        <f t="shared" si="154"/>
        <v>0.25417949886904051</v>
      </c>
      <c r="R710">
        <f t="shared" si="155"/>
        <v>0.25417949886904051</v>
      </c>
    </row>
    <row r="711" spans="6:18">
      <c r="F711">
        <f t="shared" si="147"/>
        <v>70.900000000000247</v>
      </c>
      <c r="G711">
        <f t="shared" si="148"/>
        <v>319.43983655498738</v>
      </c>
      <c r="H711">
        <f t="shared" si="143"/>
        <v>4.2118440875045087</v>
      </c>
      <c r="I711" s="4">
        <f t="shared" si="149"/>
        <v>1.5999999999999999E-6</v>
      </c>
      <c r="J711" s="5">
        <f t="shared" si="144"/>
        <v>1.3969999999999975E-7</v>
      </c>
      <c r="K711" s="5">
        <f t="shared" si="145"/>
        <v>4.0283091833955074E-4</v>
      </c>
      <c r="L711" s="5">
        <f t="shared" si="152"/>
        <v>2.7381485043738778E-10</v>
      </c>
      <c r="M711" s="6">
        <f t="shared" si="150"/>
        <v>2.7832182346221014E-6</v>
      </c>
      <c r="N711">
        <f t="shared" si="151"/>
        <v>5.8E-4</v>
      </c>
      <c r="O711">
        <f t="shared" si="146"/>
        <v>0.42118440875045088</v>
      </c>
      <c r="P711">
        <f t="shared" si="153"/>
        <v>3.2489642134540153</v>
      </c>
      <c r="Q711">
        <f t="shared" si="154"/>
        <v>0.25401380119857658</v>
      </c>
      <c r="R711">
        <f t="shared" si="155"/>
        <v>0.25401380119857658</v>
      </c>
    </row>
    <row r="712" spans="6:18">
      <c r="F712">
        <f t="shared" si="147"/>
        <v>71.000000000000242</v>
      </c>
      <c r="G712">
        <f t="shared" si="148"/>
        <v>319.43983655498738</v>
      </c>
      <c r="H712">
        <f t="shared" si="143"/>
        <v>4.2118440875045087</v>
      </c>
      <c r="I712" s="4">
        <f t="shared" si="149"/>
        <v>1.5999999999999999E-6</v>
      </c>
      <c r="J712" s="5">
        <f t="shared" si="144"/>
        <v>1.3969999999999975E-7</v>
      </c>
      <c r="K712" s="5">
        <f t="shared" si="145"/>
        <v>4.0299091833955077E-4</v>
      </c>
      <c r="L712" s="5">
        <f t="shared" si="152"/>
        <v>2.741412487651494E-10</v>
      </c>
      <c r="M712" s="6">
        <f t="shared" si="150"/>
        <v>2.7854296009018481E-6</v>
      </c>
      <c r="N712">
        <f t="shared" si="151"/>
        <v>5.8E-4</v>
      </c>
      <c r="O712">
        <f t="shared" si="146"/>
        <v>0.42118440875045088</v>
      </c>
      <c r="P712">
        <f t="shared" si="153"/>
        <v>3.2495913190291965</v>
      </c>
      <c r="Q712">
        <f t="shared" si="154"/>
        <v>0.25384836678126499</v>
      </c>
      <c r="R712">
        <f t="shared" si="155"/>
        <v>0.25384836678126499</v>
      </c>
    </row>
    <row r="713" spans="6:18">
      <c r="F713">
        <f t="shared" si="147"/>
        <v>71.100000000000236</v>
      </c>
      <c r="G713">
        <f t="shared" si="148"/>
        <v>319.43983655498738</v>
      </c>
      <c r="H713">
        <f t="shared" si="143"/>
        <v>4.2118440875045087</v>
      </c>
      <c r="I713" s="4">
        <f t="shared" si="149"/>
        <v>1.5999999999999999E-6</v>
      </c>
      <c r="J713" s="5">
        <f t="shared" si="144"/>
        <v>1.3969999999999975E-7</v>
      </c>
      <c r="K713" s="5">
        <f t="shared" si="145"/>
        <v>4.0315091833955079E-4</v>
      </c>
      <c r="L713" s="5">
        <f t="shared" si="152"/>
        <v>2.7446790637653251E-10</v>
      </c>
      <c r="M713" s="6">
        <f t="shared" si="150"/>
        <v>2.7876418453375052E-6</v>
      </c>
      <c r="N713">
        <f t="shared" si="151"/>
        <v>5.8E-4</v>
      </c>
      <c r="O713">
        <f t="shared" si="146"/>
        <v>0.42118440875045088</v>
      </c>
      <c r="P713">
        <f t="shared" si="153"/>
        <v>3.2502174286822618</v>
      </c>
      <c r="Q713">
        <f t="shared" si="154"/>
        <v>0.25368319509450699</v>
      </c>
      <c r="R713">
        <f t="shared" si="155"/>
        <v>0.25368319509450699</v>
      </c>
    </row>
    <row r="714" spans="6:18">
      <c r="F714">
        <f t="shared" si="147"/>
        <v>71.20000000000023</v>
      </c>
      <c r="G714">
        <f t="shared" si="148"/>
        <v>319.43983655498738</v>
      </c>
      <c r="H714">
        <f t="shared" si="143"/>
        <v>4.2118440875045087</v>
      </c>
      <c r="I714" s="4">
        <f t="shared" si="149"/>
        <v>1.5999999999999999E-6</v>
      </c>
      <c r="J714" s="5">
        <f t="shared" si="144"/>
        <v>1.3969999999999975E-7</v>
      </c>
      <c r="K714" s="5">
        <f t="shared" si="145"/>
        <v>4.0331091833955082E-4</v>
      </c>
      <c r="L714" s="5">
        <f t="shared" si="152"/>
        <v>2.7479482337448099E-10</v>
      </c>
      <c r="M714" s="6">
        <f t="shared" si="150"/>
        <v>2.7898549679290753E-6</v>
      </c>
      <c r="N714">
        <f t="shared" si="151"/>
        <v>5.8E-4</v>
      </c>
      <c r="O714">
        <f t="shared" si="146"/>
        <v>0.42118440875045088</v>
      </c>
      <c r="P714">
        <f t="shared" si="153"/>
        <v>3.2508425443894873</v>
      </c>
      <c r="Q714">
        <f t="shared" si="154"/>
        <v>0.25351828561694839</v>
      </c>
      <c r="R714">
        <f t="shared" si="155"/>
        <v>0.25351828561694839</v>
      </c>
    </row>
    <row r="715" spans="6:18">
      <c r="F715">
        <f t="shared" si="147"/>
        <v>71.300000000000225</v>
      </c>
      <c r="G715">
        <f t="shared" si="148"/>
        <v>319.43983655498738</v>
      </c>
      <c r="H715">
        <f t="shared" si="143"/>
        <v>4.2118440875045087</v>
      </c>
      <c r="I715" s="4">
        <f t="shared" si="149"/>
        <v>1.5999999999999999E-6</v>
      </c>
      <c r="J715" s="5">
        <f t="shared" si="144"/>
        <v>1.3969999999999975E-7</v>
      </c>
      <c r="K715" s="5">
        <f t="shared" si="145"/>
        <v>4.0347091833955085E-4</v>
      </c>
      <c r="L715" s="5">
        <f t="shared" si="152"/>
        <v>2.7512199986193843E-10</v>
      </c>
      <c r="M715" s="6">
        <f t="shared" si="150"/>
        <v>2.7920689686765557E-6</v>
      </c>
      <c r="N715">
        <f t="shared" si="151"/>
        <v>5.8E-4</v>
      </c>
      <c r="O715">
        <f t="shared" si="146"/>
        <v>0.42118440875045088</v>
      </c>
      <c r="P715">
        <f t="shared" si="153"/>
        <v>3.2514666681224464</v>
      </c>
      <c r="Q715">
        <f t="shared" si="154"/>
        <v>0.25335363782847586</v>
      </c>
      <c r="R715">
        <f t="shared" si="155"/>
        <v>0.25335363782847586</v>
      </c>
    </row>
    <row r="716" spans="6:18">
      <c r="F716">
        <f t="shared" si="147"/>
        <v>71.400000000000219</v>
      </c>
      <c r="G716">
        <f t="shared" si="148"/>
        <v>319.43983655498738</v>
      </c>
      <c r="H716">
        <f t="shared" si="143"/>
        <v>4.2118440875045087</v>
      </c>
      <c r="I716" s="4">
        <f t="shared" si="149"/>
        <v>1.5999999999999999E-6</v>
      </c>
      <c r="J716" s="5">
        <f t="shared" si="144"/>
        <v>1.3969999999999975E-7</v>
      </c>
      <c r="K716" s="5">
        <f t="shared" si="145"/>
        <v>4.0363091833955087E-4</v>
      </c>
      <c r="L716" s="5">
        <f t="shared" si="152"/>
        <v>2.7544943594184866E-10</v>
      </c>
      <c r="M716" s="6">
        <f t="shared" si="150"/>
        <v>2.7942838475799487E-6</v>
      </c>
      <c r="N716">
        <f t="shared" si="151"/>
        <v>5.8E-4</v>
      </c>
      <c r="O716">
        <f t="shared" si="146"/>
        <v>0.42118440875045088</v>
      </c>
      <c r="P716">
        <f t="shared" si="153"/>
        <v>3.2520898018480193</v>
      </c>
      <c r="Q716">
        <f t="shared" si="154"/>
        <v>0.25318925121021374</v>
      </c>
      <c r="R716">
        <f t="shared" si="155"/>
        <v>0.25318925121021374</v>
      </c>
    </row>
    <row r="717" spans="6:18">
      <c r="F717">
        <f t="shared" si="147"/>
        <v>71.500000000000213</v>
      </c>
      <c r="G717">
        <f t="shared" si="148"/>
        <v>319.43983655498738</v>
      </c>
      <c r="H717">
        <f t="shared" si="143"/>
        <v>4.2118440875045087</v>
      </c>
      <c r="I717" s="4">
        <f t="shared" si="149"/>
        <v>1.5999999999999999E-6</v>
      </c>
      <c r="J717" s="5">
        <f t="shared" si="144"/>
        <v>1.3969999999999975E-7</v>
      </c>
      <c r="K717" s="5">
        <f t="shared" si="145"/>
        <v>4.037909183395509E-4</v>
      </c>
      <c r="L717" s="5">
        <f t="shared" si="152"/>
        <v>2.7577713171715528E-10</v>
      </c>
      <c r="M717" s="6">
        <f t="shared" si="150"/>
        <v>2.7964996046392529E-6</v>
      </c>
      <c r="N717">
        <f t="shared" si="151"/>
        <v>5.8E-4</v>
      </c>
      <c r="O717">
        <f t="shared" si="146"/>
        <v>0.42118440875045088</v>
      </c>
      <c r="P717">
        <f t="shared" si="153"/>
        <v>3.2527119475284101</v>
      </c>
      <c r="Q717">
        <f t="shared" si="154"/>
        <v>0.25302512524452037</v>
      </c>
      <c r="R717">
        <f t="shared" si="155"/>
        <v>0.25302512524452037</v>
      </c>
    </row>
    <row r="718" spans="6:18">
      <c r="F718">
        <f t="shared" si="147"/>
        <v>71.600000000000207</v>
      </c>
      <c r="G718">
        <f t="shared" si="148"/>
        <v>319.43983655498738</v>
      </c>
      <c r="H718">
        <f t="shared" si="143"/>
        <v>4.2118440875045087</v>
      </c>
      <c r="I718" s="4">
        <f t="shared" si="149"/>
        <v>1.5999999999999999E-6</v>
      </c>
      <c r="J718" s="5">
        <f t="shared" si="144"/>
        <v>1.3969999999999975E-7</v>
      </c>
      <c r="K718" s="5">
        <f t="shared" si="145"/>
        <v>4.0395091833955092E-4</v>
      </c>
      <c r="L718" s="5">
        <f t="shared" si="152"/>
        <v>2.7610508729080197E-10</v>
      </c>
      <c r="M718" s="6">
        <f t="shared" si="150"/>
        <v>2.7987162398544683E-6</v>
      </c>
      <c r="N718">
        <f t="shared" si="151"/>
        <v>5.8E-4</v>
      </c>
      <c r="O718">
        <f t="shared" si="146"/>
        <v>0.42118440875045088</v>
      </c>
      <c r="P718">
        <f t="shared" si="153"/>
        <v>3.2533331071211555</v>
      </c>
      <c r="Q718">
        <f t="shared" si="154"/>
        <v>0.25286125941498472</v>
      </c>
      <c r="R718">
        <f t="shared" si="155"/>
        <v>0.25286125941498477</v>
      </c>
    </row>
    <row r="719" spans="6:18">
      <c r="F719">
        <f t="shared" si="147"/>
        <v>71.700000000000202</v>
      </c>
      <c r="G719">
        <f t="shared" si="148"/>
        <v>319.43983655498738</v>
      </c>
      <c r="H719">
        <f t="shared" si="143"/>
        <v>4.2118440875045087</v>
      </c>
      <c r="I719" s="4">
        <f t="shared" si="149"/>
        <v>1.5999999999999999E-6</v>
      </c>
      <c r="J719" s="5">
        <f t="shared" si="144"/>
        <v>1.3969999999999975E-7</v>
      </c>
      <c r="K719" s="5">
        <f t="shared" si="145"/>
        <v>4.0411091833955095E-4</v>
      </c>
      <c r="L719" s="5">
        <f t="shared" si="152"/>
        <v>2.7643330276573252E-10</v>
      </c>
      <c r="M719" s="6">
        <f t="shared" si="150"/>
        <v>2.8009337532255955E-6</v>
      </c>
      <c r="N719">
        <f t="shared" si="151"/>
        <v>5.8E-4</v>
      </c>
      <c r="O719">
        <f t="shared" si="146"/>
        <v>0.42118440875045088</v>
      </c>
      <c r="P719">
        <f t="shared" si="153"/>
        <v>3.2539532825791437</v>
      </c>
      <c r="Q719">
        <f t="shared" si="154"/>
        <v>0.25269765320642323</v>
      </c>
      <c r="R719">
        <f t="shared" si="155"/>
        <v>0.25269765320642323</v>
      </c>
    </row>
    <row r="720" spans="6:18">
      <c r="F720">
        <f t="shared" si="147"/>
        <v>71.800000000000196</v>
      </c>
      <c r="G720">
        <f t="shared" si="148"/>
        <v>319.43983655498738</v>
      </c>
      <c r="H720">
        <f t="shared" si="143"/>
        <v>4.2118440875045087</v>
      </c>
      <c r="I720" s="4">
        <f t="shared" si="149"/>
        <v>1.5999999999999999E-6</v>
      </c>
      <c r="J720" s="5">
        <f t="shared" si="144"/>
        <v>1.3969999999999975E-7</v>
      </c>
      <c r="K720" s="5">
        <f t="shared" si="145"/>
        <v>4.0427091833955097E-4</v>
      </c>
      <c r="L720" s="5">
        <f t="shared" si="152"/>
        <v>2.7676177824489066E-10</v>
      </c>
      <c r="M720" s="6">
        <f t="shared" si="150"/>
        <v>2.8031521447526342E-6</v>
      </c>
      <c r="N720">
        <f t="shared" si="151"/>
        <v>5.8E-4</v>
      </c>
      <c r="O720">
        <f t="shared" si="146"/>
        <v>0.42118440875045088</v>
      </c>
      <c r="P720">
        <f t="shared" si="153"/>
        <v>3.2545724758506207</v>
      </c>
      <c r="Q720">
        <f t="shared" si="154"/>
        <v>0.25253430610487593</v>
      </c>
      <c r="R720">
        <f t="shared" si="155"/>
        <v>0.25253430610487598</v>
      </c>
    </row>
    <row r="721" spans="6:18">
      <c r="F721">
        <f t="shared" si="147"/>
        <v>71.90000000000019</v>
      </c>
      <c r="G721">
        <f t="shared" si="148"/>
        <v>319.43983655498738</v>
      </c>
      <c r="H721">
        <f t="shared" si="143"/>
        <v>4.2118440875045087</v>
      </c>
      <c r="I721" s="4">
        <f t="shared" si="149"/>
        <v>1.5999999999999999E-6</v>
      </c>
      <c r="J721" s="5">
        <f t="shared" si="144"/>
        <v>1.3969999999999975E-7</v>
      </c>
      <c r="K721" s="5">
        <f t="shared" si="145"/>
        <v>4.04430918339551E-4</v>
      </c>
      <c r="L721" s="5">
        <f t="shared" si="152"/>
        <v>2.7709051383121994E-10</v>
      </c>
      <c r="M721" s="6">
        <f t="shared" si="150"/>
        <v>2.8053714144355839E-6</v>
      </c>
      <c r="N721">
        <f t="shared" si="151"/>
        <v>5.8E-4</v>
      </c>
      <c r="O721">
        <f t="shared" si="146"/>
        <v>0.42118440875045088</v>
      </c>
      <c r="P721">
        <f t="shared" si="153"/>
        <v>3.2551906888792059</v>
      </c>
      <c r="Q721">
        <f t="shared" si="154"/>
        <v>0.25237121759760356</v>
      </c>
      <c r="R721">
        <f t="shared" si="155"/>
        <v>0.25237121759760361</v>
      </c>
    </row>
    <row r="722" spans="6:18">
      <c r="F722">
        <f t="shared" si="147"/>
        <v>72.000000000000185</v>
      </c>
      <c r="G722">
        <f t="shared" si="148"/>
        <v>319.43983655498738</v>
      </c>
      <c r="H722">
        <f t="shared" si="143"/>
        <v>4.2118440875045087</v>
      </c>
      <c r="I722" s="4">
        <f t="shared" si="149"/>
        <v>1.5999999999999999E-6</v>
      </c>
      <c r="J722" s="5">
        <f t="shared" si="144"/>
        <v>1.3969999999999975E-7</v>
      </c>
      <c r="K722" s="5">
        <f t="shared" si="145"/>
        <v>4.0459091833955102E-4</v>
      </c>
      <c r="L722" s="5">
        <f t="shared" si="152"/>
        <v>2.7741950962766424E-10</v>
      </c>
      <c r="M722" s="6">
        <f t="shared" si="150"/>
        <v>2.8075915622744456E-6</v>
      </c>
      <c r="N722">
        <f t="shared" si="151"/>
        <v>5.8E-4</v>
      </c>
      <c r="O722">
        <f t="shared" si="146"/>
        <v>0.42118440875045088</v>
      </c>
      <c r="P722">
        <f t="shared" si="153"/>
        <v>3.2558079236039079</v>
      </c>
      <c r="Q722">
        <f t="shared" si="154"/>
        <v>0.25220838717308386</v>
      </c>
      <c r="R722">
        <f t="shared" si="155"/>
        <v>0.25220838717308386</v>
      </c>
    </row>
    <row r="723" spans="6:18">
      <c r="F723">
        <f t="shared" si="147"/>
        <v>72.100000000000179</v>
      </c>
      <c r="G723">
        <f t="shared" si="148"/>
        <v>319.43983655498738</v>
      </c>
      <c r="H723">
        <f t="shared" ref="H723:H786" si="156">(G723-Tf)/ml</f>
        <v>4.2118440875045087</v>
      </c>
      <c r="I723" s="4">
        <f t="shared" si="149"/>
        <v>1.5999999999999999E-6</v>
      </c>
      <c r="J723" s="5">
        <f t="shared" ref="J723:J786" si="157">Glob(H723,N723,Dl,Co,kpart)</f>
        <v>1.3969999999999975E-7</v>
      </c>
      <c r="K723" s="5">
        <f t="shared" ref="K723:K786" si="158">I722*dt+K722</f>
        <v>4.0475091833955105E-4</v>
      </c>
      <c r="L723" s="5">
        <f t="shared" si="152"/>
        <v>2.7774876573716721E-10</v>
      </c>
      <c r="M723" s="6">
        <f t="shared" si="150"/>
        <v>2.8098125882692189E-6</v>
      </c>
      <c r="N723">
        <f t="shared" si="151"/>
        <v>5.8E-4</v>
      </c>
      <c r="O723">
        <f t="shared" ref="O723:O786" si="159">O722+(kpart*H722-O722)/L722/R722*(L722*(R723-R722)+R722*MAX(I722,J722)*M722*dt)</f>
        <v>0.42118440875045088</v>
      </c>
      <c r="P723">
        <f t="shared" si="153"/>
        <v>3.2564241819591304</v>
      </c>
      <c r="Q723">
        <f t="shared" si="154"/>
        <v>0.25204581432100825</v>
      </c>
      <c r="R723">
        <f t="shared" si="155"/>
        <v>0.2520458143210082</v>
      </c>
    </row>
    <row r="724" spans="6:18">
      <c r="F724">
        <f t="shared" si="147"/>
        <v>72.200000000000173</v>
      </c>
      <c r="G724">
        <f t="shared" si="148"/>
        <v>319.43983655498738</v>
      </c>
      <c r="H724">
        <f t="shared" si="156"/>
        <v>4.2118440875045087</v>
      </c>
      <c r="I724" s="4">
        <f t="shared" si="149"/>
        <v>1.5999999999999999E-6</v>
      </c>
      <c r="J724" s="5">
        <f t="shared" si="157"/>
        <v>1.3969999999999975E-7</v>
      </c>
      <c r="K724" s="5">
        <f t="shared" si="158"/>
        <v>4.0491091833955108E-4</v>
      </c>
      <c r="L724" s="5">
        <f t="shared" si="152"/>
        <v>2.7807828226267251E-10</v>
      </c>
      <c r="M724" s="6">
        <f t="shared" si="150"/>
        <v>2.8120344924199031E-6</v>
      </c>
      <c r="N724">
        <f t="shared" si="151"/>
        <v>5.8E-4</v>
      </c>
      <c r="O724">
        <f t="shared" si="159"/>
        <v>0.42118440875045088</v>
      </c>
      <c r="P724">
        <f t="shared" si="153"/>
        <v>3.2570394658746942</v>
      </c>
      <c r="Q724">
        <f t="shared" si="154"/>
        <v>0.25188349853227848</v>
      </c>
      <c r="R724">
        <f t="shared" si="155"/>
        <v>0.25188349853227848</v>
      </c>
    </row>
    <row r="725" spans="6:18">
      <c r="F725">
        <f t="shared" si="147"/>
        <v>72.300000000000168</v>
      </c>
      <c r="G725">
        <f t="shared" si="148"/>
        <v>319.43983655498738</v>
      </c>
      <c r="H725">
        <f t="shared" si="156"/>
        <v>4.2118440875045087</v>
      </c>
      <c r="I725" s="4">
        <f t="shared" si="149"/>
        <v>1.5999999999999999E-6</v>
      </c>
      <c r="J725" s="5">
        <f t="shared" si="157"/>
        <v>1.3969999999999975E-7</v>
      </c>
      <c r="K725" s="5">
        <f t="shared" si="158"/>
        <v>4.050709183395511E-4</v>
      </c>
      <c r="L725" s="5">
        <f t="shared" si="152"/>
        <v>2.7840805930712396E-10</v>
      </c>
      <c r="M725" s="6">
        <f t="shared" si="150"/>
        <v>2.8142572747264999E-6</v>
      </c>
      <c r="N725">
        <f t="shared" si="151"/>
        <v>5.8E-4</v>
      </c>
      <c r="O725">
        <f t="shared" si="159"/>
        <v>0.42118440875045088</v>
      </c>
      <c r="P725">
        <f t="shared" si="153"/>
        <v>3.2576537772758392</v>
      </c>
      <c r="Q725">
        <f t="shared" si="154"/>
        <v>0.25172143929900354</v>
      </c>
      <c r="R725">
        <f t="shared" si="155"/>
        <v>0.25172143929900348</v>
      </c>
    </row>
    <row r="726" spans="6:18">
      <c r="F726">
        <f t="shared" si="147"/>
        <v>72.400000000000162</v>
      </c>
      <c r="G726">
        <f t="shared" si="148"/>
        <v>319.43983655498738</v>
      </c>
      <c r="H726">
        <f t="shared" si="156"/>
        <v>4.2118440875045087</v>
      </c>
      <c r="I726" s="4">
        <f t="shared" si="149"/>
        <v>1.5999999999999999E-6</v>
      </c>
      <c r="J726" s="5">
        <f t="shared" si="157"/>
        <v>1.3969999999999975E-7</v>
      </c>
      <c r="K726" s="5">
        <f t="shared" si="158"/>
        <v>4.0523091833955113E-4</v>
      </c>
      <c r="L726" s="5">
        <f t="shared" si="152"/>
        <v>2.7873809697346512E-10</v>
      </c>
      <c r="M726" s="6">
        <f t="shared" si="150"/>
        <v>2.8164809351890074E-6</v>
      </c>
      <c r="N726">
        <f t="shared" si="151"/>
        <v>5.8E-4</v>
      </c>
      <c r="O726">
        <f t="shared" si="159"/>
        <v>0.42118440875045088</v>
      </c>
      <c r="P726">
        <f t="shared" si="153"/>
        <v>3.2582671180832463</v>
      </c>
      <c r="Q726">
        <f t="shared" si="154"/>
        <v>0.25155963611449583</v>
      </c>
      <c r="R726">
        <f t="shared" si="155"/>
        <v>0.25155963611449578</v>
      </c>
    </row>
    <row r="727" spans="6:18">
      <c r="F727">
        <f t="shared" si="147"/>
        <v>72.500000000000156</v>
      </c>
      <c r="G727">
        <f t="shared" si="148"/>
        <v>319.43983655498738</v>
      </c>
      <c r="H727">
        <f t="shared" si="156"/>
        <v>4.2118440875045087</v>
      </c>
      <c r="I727" s="4">
        <f t="shared" si="149"/>
        <v>1.5999999999999999E-6</v>
      </c>
      <c r="J727" s="5">
        <f t="shared" si="157"/>
        <v>1.3969999999999975E-7</v>
      </c>
      <c r="K727" s="5">
        <f t="shared" si="158"/>
        <v>4.0539091833955115E-4</v>
      </c>
      <c r="L727" s="5">
        <f t="shared" si="152"/>
        <v>2.7906839536463986E-10</v>
      </c>
      <c r="M727" s="6">
        <f t="shared" si="150"/>
        <v>2.818705473807427E-6</v>
      </c>
      <c r="N727">
        <f t="shared" si="151"/>
        <v>5.8E-4</v>
      </c>
      <c r="O727">
        <f t="shared" si="159"/>
        <v>0.42118440875045088</v>
      </c>
      <c r="P727">
        <f t="shared" si="153"/>
        <v>3.258879490213046</v>
      </c>
      <c r="Q727">
        <f t="shared" si="154"/>
        <v>0.25139808847326822</v>
      </c>
      <c r="R727">
        <f t="shared" si="155"/>
        <v>0.25139808847326817</v>
      </c>
    </row>
    <row r="728" spans="6:18">
      <c r="F728">
        <f t="shared" si="147"/>
        <v>72.600000000000151</v>
      </c>
      <c r="G728">
        <f t="shared" si="148"/>
        <v>319.43983655498738</v>
      </c>
      <c r="H728">
        <f t="shared" si="156"/>
        <v>4.2118440875045087</v>
      </c>
      <c r="I728" s="4">
        <f t="shared" si="149"/>
        <v>1.5999999999999999E-6</v>
      </c>
      <c r="J728" s="5">
        <f t="shared" si="157"/>
        <v>1.3969999999999975E-7</v>
      </c>
      <c r="K728" s="5">
        <f t="shared" si="158"/>
        <v>4.0555091833955118E-4</v>
      </c>
      <c r="L728" s="5">
        <f t="shared" si="152"/>
        <v>2.7939895458359178E-10</v>
      </c>
      <c r="M728" s="6">
        <f t="shared" si="150"/>
        <v>2.8209308905817575E-6</v>
      </c>
      <c r="N728">
        <f t="shared" si="151"/>
        <v>5.8E-4</v>
      </c>
      <c r="O728">
        <f t="shared" si="159"/>
        <v>0.42118440875045088</v>
      </c>
      <c r="P728">
        <f t="shared" si="153"/>
        <v>3.2594908955768287</v>
      </c>
      <c r="Q728">
        <f t="shared" si="154"/>
        <v>0.25123679587103065</v>
      </c>
      <c r="R728">
        <f t="shared" si="155"/>
        <v>0.25123679587103065</v>
      </c>
    </row>
    <row r="729" spans="6:18">
      <c r="F729">
        <f t="shared" si="147"/>
        <v>72.700000000000145</v>
      </c>
      <c r="G729">
        <f t="shared" si="148"/>
        <v>319.43983655498738</v>
      </c>
      <c r="H729">
        <f t="shared" si="156"/>
        <v>4.2118440875045087</v>
      </c>
      <c r="I729" s="4">
        <f t="shared" si="149"/>
        <v>1.5999999999999999E-6</v>
      </c>
      <c r="J729" s="5">
        <f t="shared" si="157"/>
        <v>1.3969999999999975E-7</v>
      </c>
      <c r="K729" s="5">
        <f t="shared" si="158"/>
        <v>4.057109183395512E-4</v>
      </c>
      <c r="L729" s="5">
        <f t="shared" si="152"/>
        <v>2.7972977473326466E-10</v>
      </c>
      <c r="M729" s="6">
        <f t="shared" si="150"/>
        <v>2.8231571855120009E-6</v>
      </c>
      <c r="N729">
        <f t="shared" si="151"/>
        <v>5.8E-4</v>
      </c>
      <c r="O729">
        <f t="shared" si="159"/>
        <v>0.42118440875045088</v>
      </c>
      <c r="P729">
        <f t="shared" si="153"/>
        <v>3.2601013360816635</v>
      </c>
      <c r="Q729">
        <f t="shared" si="154"/>
        <v>0.25107575780468677</v>
      </c>
      <c r="R729">
        <f t="shared" si="155"/>
        <v>0.25107575780468677</v>
      </c>
    </row>
    <row r="730" spans="6:18">
      <c r="F730">
        <f t="shared" si="147"/>
        <v>72.800000000000139</v>
      </c>
      <c r="G730">
        <f t="shared" si="148"/>
        <v>319.43983655498738</v>
      </c>
      <c r="H730">
        <f t="shared" si="156"/>
        <v>4.2118440875045087</v>
      </c>
      <c r="I730" s="4">
        <f t="shared" si="149"/>
        <v>1.5999999999999999E-6</v>
      </c>
      <c r="J730" s="5">
        <f t="shared" si="157"/>
        <v>1.3969999999999975E-7</v>
      </c>
      <c r="K730" s="5">
        <f t="shared" si="158"/>
        <v>4.0587091833955123E-4</v>
      </c>
      <c r="L730" s="5">
        <f t="shared" si="152"/>
        <v>2.8006085591660209E-10</v>
      </c>
      <c r="M730" s="6">
        <f t="shared" si="150"/>
        <v>2.8253843585981542E-6</v>
      </c>
      <c r="N730">
        <f t="shared" si="151"/>
        <v>5.8E-4</v>
      </c>
      <c r="O730">
        <f t="shared" si="159"/>
        <v>0.42118440875045088</v>
      </c>
      <c r="P730">
        <f t="shared" si="153"/>
        <v>3.2607108136301033</v>
      </c>
      <c r="Q730">
        <f t="shared" si="154"/>
        <v>0.25091497377233063</v>
      </c>
      <c r="R730">
        <f t="shared" si="155"/>
        <v>0.25091497377233068</v>
      </c>
    </row>
    <row r="731" spans="6:18">
      <c r="F731">
        <f t="shared" si="147"/>
        <v>72.900000000000134</v>
      </c>
      <c r="G731">
        <f t="shared" si="148"/>
        <v>319.43983655498738</v>
      </c>
      <c r="H731">
        <f t="shared" si="156"/>
        <v>4.2118440875045087</v>
      </c>
      <c r="I731" s="4">
        <f t="shared" si="149"/>
        <v>1.5999999999999999E-6</v>
      </c>
      <c r="J731" s="5">
        <f t="shared" si="157"/>
        <v>1.3969999999999975E-7</v>
      </c>
      <c r="K731" s="5">
        <f t="shared" si="158"/>
        <v>4.0603091833955125E-4</v>
      </c>
      <c r="L731" s="5">
        <f t="shared" si="152"/>
        <v>2.8039219823654785E-10</v>
      </c>
      <c r="M731" s="6">
        <f t="shared" si="150"/>
        <v>2.8276124098402197E-6</v>
      </c>
      <c r="N731">
        <f t="shared" si="151"/>
        <v>5.8E-4</v>
      </c>
      <c r="O731">
        <f t="shared" si="159"/>
        <v>0.42118440875045088</v>
      </c>
      <c r="P731">
        <f t="shared" si="153"/>
        <v>3.2613193301202026</v>
      </c>
      <c r="Q731">
        <f t="shared" si="154"/>
        <v>0.25075444327324348</v>
      </c>
      <c r="R731">
        <f t="shared" si="155"/>
        <v>0.25075444327324353</v>
      </c>
    </row>
    <row r="732" spans="6:18">
      <c r="F732">
        <f t="shared" ref="F732:F795" si="160">F731+dt</f>
        <v>73.000000000000128</v>
      </c>
      <c r="G732">
        <f t="shared" si="148"/>
        <v>319.43983655498738</v>
      </c>
      <c r="H732">
        <f t="shared" si="156"/>
        <v>4.2118440875045087</v>
      </c>
      <c r="I732" s="4">
        <f t="shared" si="149"/>
        <v>1.5999999999999999E-6</v>
      </c>
      <c r="J732" s="5">
        <f t="shared" si="157"/>
        <v>1.3969999999999975E-7</v>
      </c>
      <c r="K732" s="5">
        <f t="shared" si="158"/>
        <v>4.0619091833955128E-4</v>
      </c>
      <c r="L732" s="5">
        <f t="shared" si="152"/>
        <v>2.8072380179604569E-10</v>
      </c>
      <c r="M732" s="6">
        <f t="shared" si="150"/>
        <v>2.8298413392381968E-6</v>
      </c>
      <c r="N732">
        <f t="shared" si="151"/>
        <v>5.8E-4</v>
      </c>
      <c r="O732">
        <f t="shared" si="159"/>
        <v>0.42118440875045088</v>
      </c>
      <c r="P732">
        <f t="shared" si="153"/>
        <v>3.2619268874455294</v>
      </c>
      <c r="Q732">
        <f t="shared" si="154"/>
        <v>0.2505941658078904</v>
      </c>
      <c r="R732">
        <f t="shared" si="155"/>
        <v>0.25059416580789046</v>
      </c>
    </row>
    <row r="733" spans="6:18">
      <c r="F733">
        <f t="shared" si="160"/>
        <v>73.100000000000122</v>
      </c>
      <c r="G733">
        <f t="shared" si="148"/>
        <v>319.43983655498738</v>
      </c>
      <c r="H733">
        <f t="shared" si="156"/>
        <v>4.2118440875045087</v>
      </c>
      <c r="I733" s="4">
        <f t="shared" si="149"/>
        <v>1.5999999999999999E-6</v>
      </c>
      <c r="J733" s="5">
        <f t="shared" si="157"/>
        <v>1.3969999999999975E-7</v>
      </c>
      <c r="K733" s="5">
        <f t="shared" si="158"/>
        <v>4.0635091833955131E-4</v>
      </c>
      <c r="L733" s="5">
        <f t="shared" si="152"/>
        <v>2.8105566669803929E-10</v>
      </c>
      <c r="M733" s="6">
        <f t="shared" si="150"/>
        <v>2.832071146792086E-6</v>
      </c>
      <c r="N733">
        <f t="shared" si="151"/>
        <v>5.8E-4</v>
      </c>
      <c r="O733">
        <f t="shared" si="159"/>
        <v>0.42118440875045088</v>
      </c>
      <c r="P733">
        <f t="shared" si="153"/>
        <v>3.2625334874951748</v>
      </c>
      <c r="Q733">
        <f t="shared" si="154"/>
        <v>0.2504341408779171</v>
      </c>
      <c r="R733">
        <f t="shared" si="155"/>
        <v>0.25043414087791716</v>
      </c>
    </row>
    <row r="734" spans="6:18">
      <c r="F734">
        <f t="shared" si="160"/>
        <v>73.200000000000117</v>
      </c>
      <c r="G734">
        <f t="shared" si="148"/>
        <v>319.43983655498738</v>
      </c>
      <c r="H734">
        <f t="shared" si="156"/>
        <v>4.2118440875045087</v>
      </c>
      <c r="I734" s="4">
        <f t="shared" si="149"/>
        <v>1.5999999999999999E-6</v>
      </c>
      <c r="J734" s="5">
        <f t="shared" si="157"/>
        <v>1.3969999999999975E-7</v>
      </c>
      <c r="K734" s="5">
        <f t="shared" si="158"/>
        <v>4.0651091833955133E-4</v>
      </c>
      <c r="L734" s="5">
        <f t="shared" si="152"/>
        <v>2.813877930454723E-10</v>
      </c>
      <c r="M734" s="6">
        <f t="shared" si="150"/>
        <v>2.8343018325018856E-6</v>
      </c>
      <c r="N734">
        <f t="shared" si="151"/>
        <v>5.8E-4</v>
      </c>
      <c r="O734">
        <f t="shared" si="159"/>
        <v>0.42118440875045088</v>
      </c>
      <c r="P734">
        <f t="shared" si="153"/>
        <v>3.2631391321537668</v>
      </c>
      <c r="Q734">
        <f t="shared" si="154"/>
        <v>0.25027436798614666</v>
      </c>
      <c r="R734">
        <f t="shared" si="155"/>
        <v>0.25027436798614672</v>
      </c>
    </row>
    <row r="735" spans="6:18">
      <c r="F735">
        <f t="shared" si="160"/>
        <v>73.300000000000111</v>
      </c>
      <c r="G735">
        <f t="shared" si="148"/>
        <v>319.43983655498738</v>
      </c>
      <c r="H735">
        <f t="shared" si="156"/>
        <v>4.2118440875045087</v>
      </c>
      <c r="I735" s="4">
        <f t="shared" si="149"/>
        <v>1.5999999999999999E-6</v>
      </c>
      <c r="J735" s="5">
        <f t="shared" si="157"/>
        <v>1.3969999999999975E-7</v>
      </c>
      <c r="K735" s="5">
        <f t="shared" si="158"/>
        <v>4.0667091833955136E-4</v>
      </c>
      <c r="L735" s="5">
        <f t="shared" si="152"/>
        <v>2.8172018094128843E-10</v>
      </c>
      <c r="M735" s="6">
        <f t="shared" si="150"/>
        <v>2.8365333963675969E-6</v>
      </c>
      <c r="N735">
        <f t="shared" si="151"/>
        <v>5.8E-4</v>
      </c>
      <c r="O735">
        <f t="shared" si="159"/>
        <v>0.42118440875045088</v>
      </c>
      <c r="P735">
        <f t="shared" si="153"/>
        <v>3.2637438233014837</v>
      </c>
      <c r="Q735">
        <f t="shared" si="154"/>
        <v>0.25011484663657624</v>
      </c>
      <c r="R735">
        <f t="shared" si="155"/>
        <v>0.25011484663657629</v>
      </c>
    </row>
    <row r="736" spans="6:18">
      <c r="F736">
        <f t="shared" si="160"/>
        <v>73.400000000000105</v>
      </c>
      <c r="G736">
        <f t="shared" si="148"/>
        <v>319.43983655498738</v>
      </c>
      <c r="H736">
        <f t="shared" si="156"/>
        <v>4.2118440875045087</v>
      </c>
      <c r="I736" s="4">
        <f t="shared" si="149"/>
        <v>1.5999999999999999E-6</v>
      </c>
      <c r="J736" s="5">
        <f t="shared" si="157"/>
        <v>1.3969999999999975E-7</v>
      </c>
      <c r="K736" s="5">
        <f t="shared" si="158"/>
        <v>4.0683091833955138E-4</v>
      </c>
      <c r="L736" s="5">
        <f t="shared" si="152"/>
        <v>2.8205283048843156E-10</v>
      </c>
      <c r="M736" s="6">
        <f t="shared" si="150"/>
        <v>2.8387658383892207E-6</v>
      </c>
      <c r="N736">
        <f t="shared" si="151"/>
        <v>5.8E-4</v>
      </c>
      <c r="O736">
        <f t="shared" si="159"/>
        <v>0.42118440875045088</v>
      </c>
      <c r="P736">
        <f t="shared" si="153"/>
        <v>3.2643475628140655</v>
      </c>
      <c r="Q736">
        <f t="shared" si="154"/>
        <v>0.2499555763343739</v>
      </c>
      <c r="R736">
        <f t="shared" si="155"/>
        <v>0.24995557633437396</v>
      </c>
    </row>
    <row r="737" spans="6:18">
      <c r="F737">
        <f t="shared" si="160"/>
        <v>73.500000000000099</v>
      </c>
      <c r="G737">
        <f t="shared" si="148"/>
        <v>319.43983655498738</v>
      </c>
      <c r="H737">
        <f t="shared" si="156"/>
        <v>4.2118440875045087</v>
      </c>
      <c r="I737" s="4">
        <f t="shared" si="149"/>
        <v>1.5999999999999999E-6</v>
      </c>
      <c r="J737" s="5">
        <f t="shared" si="157"/>
        <v>1.3969999999999975E-7</v>
      </c>
      <c r="K737" s="5">
        <f t="shared" si="158"/>
        <v>4.0699091833955141E-4</v>
      </c>
      <c r="L737" s="5">
        <f t="shared" si="152"/>
        <v>2.8238574178984513E-10</v>
      </c>
      <c r="M737" s="6">
        <f t="shared" si="150"/>
        <v>2.8409991585667549E-6</v>
      </c>
      <c r="N737">
        <f t="shared" si="151"/>
        <v>5.8E-4</v>
      </c>
      <c r="O737">
        <f t="shared" si="159"/>
        <v>0.42118440875045088</v>
      </c>
      <c r="P737">
        <f t="shared" si="153"/>
        <v>3.2649503525628245</v>
      </c>
      <c r="Q737">
        <f t="shared" si="154"/>
        <v>0.24979655658587535</v>
      </c>
      <c r="R737">
        <f t="shared" si="155"/>
        <v>0.24979655658587541</v>
      </c>
    </row>
    <row r="738" spans="6:18">
      <c r="F738">
        <f t="shared" si="160"/>
        <v>73.600000000000094</v>
      </c>
      <c r="G738">
        <f t="shared" si="148"/>
        <v>319.43983655498738</v>
      </c>
      <c r="H738">
        <f t="shared" si="156"/>
        <v>4.2118440875045087</v>
      </c>
      <c r="I738" s="4">
        <f t="shared" si="149"/>
        <v>1.5999999999999999E-6</v>
      </c>
      <c r="J738" s="5">
        <f t="shared" si="157"/>
        <v>1.3969999999999975E-7</v>
      </c>
      <c r="K738" s="5">
        <f t="shared" si="158"/>
        <v>4.0715091833955143E-4</v>
      </c>
      <c r="L738" s="5">
        <f t="shared" si="152"/>
        <v>2.8271891494847301E-10</v>
      </c>
      <c r="M738" s="6">
        <f t="shared" si="150"/>
        <v>2.8432333569002004E-6</v>
      </c>
      <c r="N738">
        <f t="shared" si="151"/>
        <v>5.8E-4</v>
      </c>
      <c r="O738">
        <f t="shared" si="159"/>
        <v>0.42118440875045088</v>
      </c>
      <c r="P738">
        <f t="shared" si="153"/>
        <v>3.2655521944146604</v>
      </c>
      <c r="Q738">
        <f t="shared" si="154"/>
        <v>0.24963778689858077</v>
      </c>
      <c r="R738">
        <f t="shared" si="155"/>
        <v>0.24963778689858082</v>
      </c>
    </row>
    <row r="739" spans="6:18">
      <c r="F739">
        <f t="shared" si="160"/>
        <v>73.700000000000088</v>
      </c>
      <c r="G739">
        <f t="shared" si="148"/>
        <v>319.43983655498738</v>
      </c>
      <c r="H739">
        <f t="shared" si="156"/>
        <v>4.2118440875045087</v>
      </c>
      <c r="I739" s="4">
        <f t="shared" si="149"/>
        <v>1.5999999999999999E-6</v>
      </c>
      <c r="J739" s="5">
        <f t="shared" si="157"/>
        <v>1.3969999999999975E-7</v>
      </c>
      <c r="K739" s="5">
        <f t="shared" si="158"/>
        <v>4.0731091833955146E-4</v>
      </c>
      <c r="L739" s="5">
        <f t="shared" si="152"/>
        <v>2.8305235006725898E-10</v>
      </c>
      <c r="M739" s="6">
        <f t="shared" si="150"/>
        <v>2.8454684333895588E-6</v>
      </c>
      <c r="N739">
        <f t="shared" si="151"/>
        <v>5.8E-4</v>
      </c>
      <c r="O739">
        <f t="shared" si="159"/>
        <v>0.42118440875045088</v>
      </c>
      <c r="P739">
        <f t="shared" si="153"/>
        <v>3.2661530902320703</v>
      </c>
      <c r="Q739">
        <f t="shared" si="154"/>
        <v>0.24947926678115154</v>
      </c>
      <c r="R739">
        <f t="shared" si="155"/>
        <v>0.24947926678115159</v>
      </c>
    </row>
    <row r="740" spans="6:18">
      <c r="F740">
        <f t="shared" si="160"/>
        <v>73.800000000000082</v>
      </c>
      <c r="G740">
        <f t="shared" si="148"/>
        <v>319.43983655498738</v>
      </c>
      <c r="H740">
        <f t="shared" si="156"/>
        <v>4.2118440875045087</v>
      </c>
      <c r="I740" s="4">
        <f t="shared" si="149"/>
        <v>1.5999999999999999E-6</v>
      </c>
      <c r="J740" s="5">
        <f t="shared" si="157"/>
        <v>1.3969999999999975E-7</v>
      </c>
      <c r="K740" s="5">
        <f t="shared" si="158"/>
        <v>4.0747091833955148E-4</v>
      </c>
      <c r="L740" s="5">
        <f t="shared" si="152"/>
        <v>2.8338604724914658E-10</v>
      </c>
      <c r="M740" s="6">
        <f t="shared" si="150"/>
        <v>2.847704388034828E-6</v>
      </c>
      <c r="N740">
        <f t="shared" si="151"/>
        <v>5.8E-4</v>
      </c>
      <c r="O740">
        <f t="shared" si="159"/>
        <v>0.42118440875045088</v>
      </c>
      <c r="P740">
        <f t="shared" si="153"/>
        <v>3.2667530418731632</v>
      </c>
      <c r="Q740">
        <f t="shared" si="154"/>
        <v>0.2493209957434071</v>
      </c>
      <c r="R740">
        <f t="shared" si="155"/>
        <v>0.24932099574340716</v>
      </c>
    </row>
    <row r="741" spans="6:18">
      <c r="F741">
        <f t="shared" si="160"/>
        <v>73.900000000000077</v>
      </c>
      <c r="G741">
        <f t="shared" si="148"/>
        <v>319.43983655498738</v>
      </c>
      <c r="H741">
        <f t="shared" si="156"/>
        <v>4.2118440875045087</v>
      </c>
      <c r="I741" s="4">
        <f t="shared" si="149"/>
        <v>1.5999999999999999E-6</v>
      </c>
      <c r="J741" s="5">
        <f t="shared" si="157"/>
        <v>1.3969999999999975E-7</v>
      </c>
      <c r="K741" s="5">
        <f t="shared" si="158"/>
        <v>4.0763091833955151E-4</v>
      </c>
      <c r="L741" s="5">
        <f t="shared" si="152"/>
        <v>2.8372000659707954E-10</v>
      </c>
      <c r="M741" s="6">
        <f t="shared" si="150"/>
        <v>2.849941220836008E-6</v>
      </c>
      <c r="N741">
        <f t="shared" si="151"/>
        <v>5.8E-4</v>
      </c>
      <c r="O741">
        <f t="shared" si="159"/>
        <v>0.42118440875045088</v>
      </c>
      <c r="P741">
        <f t="shared" si="153"/>
        <v>3.2673520511916676</v>
      </c>
      <c r="Q741">
        <f t="shared" si="154"/>
        <v>0.24916297329632178</v>
      </c>
      <c r="R741">
        <f t="shared" si="155"/>
        <v>0.24916297329632184</v>
      </c>
    </row>
    <row r="742" spans="6:18">
      <c r="F742">
        <f t="shared" si="160"/>
        <v>74.000000000000071</v>
      </c>
      <c r="G742">
        <f t="shared" si="148"/>
        <v>319.43983655498738</v>
      </c>
      <c r="H742">
        <f t="shared" si="156"/>
        <v>4.2118440875045087</v>
      </c>
      <c r="I742" s="4">
        <f t="shared" si="149"/>
        <v>1.5999999999999999E-6</v>
      </c>
      <c r="J742" s="5">
        <f t="shared" si="157"/>
        <v>1.3969999999999975E-7</v>
      </c>
      <c r="K742" s="5">
        <f t="shared" si="158"/>
        <v>4.0779091833955154E-4</v>
      </c>
      <c r="L742" s="5">
        <f t="shared" si="152"/>
        <v>2.8405422821400176E-10</v>
      </c>
      <c r="M742" s="6">
        <f t="shared" si="150"/>
        <v>2.852178931793101E-6</v>
      </c>
      <c r="N742">
        <f t="shared" si="151"/>
        <v>5.8E-4</v>
      </c>
      <c r="O742">
        <f t="shared" si="159"/>
        <v>0.42118440875045088</v>
      </c>
      <c r="P742">
        <f t="shared" si="153"/>
        <v>3.2679501200369478</v>
      </c>
      <c r="Q742">
        <f t="shared" si="154"/>
        <v>0.24900519895202156</v>
      </c>
      <c r="R742">
        <f t="shared" si="155"/>
        <v>0.24900519895202161</v>
      </c>
    </row>
    <row r="743" spans="6:18">
      <c r="F743">
        <f t="shared" si="160"/>
        <v>74.100000000000065</v>
      </c>
      <c r="G743">
        <f t="shared" si="148"/>
        <v>319.43983655498738</v>
      </c>
      <c r="H743">
        <f t="shared" si="156"/>
        <v>4.2118440875045087</v>
      </c>
      <c r="I743" s="4">
        <f t="shared" si="149"/>
        <v>1.5999999999999999E-6</v>
      </c>
      <c r="J743" s="5">
        <f t="shared" si="157"/>
        <v>1.3969999999999975E-7</v>
      </c>
      <c r="K743" s="5">
        <f t="shared" si="158"/>
        <v>4.0795091833955156E-4</v>
      </c>
      <c r="L743" s="5">
        <f t="shared" si="152"/>
        <v>2.8438871220285671E-10</v>
      </c>
      <c r="M743" s="6">
        <f t="shared" si="150"/>
        <v>2.8544175209061048E-6</v>
      </c>
      <c r="N743">
        <f t="shared" si="151"/>
        <v>5.8E-4</v>
      </c>
      <c r="O743">
        <f t="shared" si="159"/>
        <v>0.42118440875045088</v>
      </c>
      <c r="P743">
        <f t="shared" si="153"/>
        <v>3.268547250254016</v>
      </c>
      <c r="Q743">
        <f t="shared" si="154"/>
        <v>0.24884767222378099</v>
      </c>
      <c r="R743">
        <f t="shared" si="155"/>
        <v>0.24884767222378101</v>
      </c>
    </row>
    <row r="744" spans="6:18">
      <c r="F744">
        <f t="shared" si="160"/>
        <v>74.20000000000006</v>
      </c>
      <c r="G744">
        <f t="shared" si="148"/>
        <v>319.43983655498738</v>
      </c>
      <c r="H744">
        <f t="shared" si="156"/>
        <v>4.2118440875045087</v>
      </c>
      <c r="I744" s="4">
        <f t="shared" si="149"/>
        <v>1.5999999999999999E-6</v>
      </c>
      <c r="J744" s="5">
        <f t="shared" si="157"/>
        <v>1.3969999999999975E-7</v>
      </c>
      <c r="K744" s="5">
        <f t="shared" si="158"/>
        <v>4.0811091833955159E-4</v>
      </c>
      <c r="L744" s="5">
        <f t="shared" si="152"/>
        <v>2.8472345866658819E-10</v>
      </c>
      <c r="M744" s="6">
        <f t="shared" si="150"/>
        <v>2.8566569881750198E-6</v>
      </c>
      <c r="N744">
        <f t="shared" si="151"/>
        <v>5.8E-4</v>
      </c>
      <c r="O744">
        <f t="shared" si="159"/>
        <v>0.42118440875045088</v>
      </c>
      <c r="P744">
        <f t="shared" si="153"/>
        <v>3.2691434436835394</v>
      </c>
      <c r="Q744">
        <f t="shared" si="154"/>
        <v>0.24869039262601994</v>
      </c>
      <c r="R744">
        <f t="shared" si="155"/>
        <v>0.24869039262601994</v>
      </c>
    </row>
    <row r="745" spans="6:18">
      <c r="F745">
        <f t="shared" si="160"/>
        <v>74.300000000000054</v>
      </c>
      <c r="G745">
        <f t="shared" si="148"/>
        <v>319.43983655498738</v>
      </c>
      <c r="H745">
        <f t="shared" si="156"/>
        <v>4.2118440875045087</v>
      </c>
      <c r="I745" s="4">
        <f t="shared" si="149"/>
        <v>1.5999999999999999E-6</v>
      </c>
      <c r="J745" s="5">
        <f t="shared" si="157"/>
        <v>1.3969999999999975E-7</v>
      </c>
      <c r="K745" s="5">
        <f t="shared" si="158"/>
        <v>4.0827091833955161E-4</v>
      </c>
      <c r="L745" s="5">
        <f t="shared" si="152"/>
        <v>2.8505846770813994E-10</v>
      </c>
      <c r="M745" s="6">
        <f t="shared" si="150"/>
        <v>2.8588973335998465E-6</v>
      </c>
      <c r="N745">
        <f t="shared" si="151"/>
        <v>5.8E-4</v>
      </c>
      <c r="O745">
        <f t="shared" si="159"/>
        <v>0.42118440875045088</v>
      </c>
      <c r="P745">
        <f t="shared" si="153"/>
        <v>3.2697387021618578</v>
      </c>
      <c r="Q745">
        <f t="shared" si="154"/>
        <v>0.24853335967430054</v>
      </c>
      <c r="R745">
        <f t="shared" si="155"/>
        <v>0.24853335967430054</v>
      </c>
    </row>
    <row r="746" spans="6:18">
      <c r="F746">
        <f t="shared" si="160"/>
        <v>74.400000000000048</v>
      </c>
      <c r="G746">
        <f t="shared" si="148"/>
        <v>319.43983655498738</v>
      </c>
      <c r="H746">
        <f t="shared" si="156"/>
        <v>4.2118440875045087</v>
      </c>
      <c r="I746" s="4">
        <f t="shared" si="149"/>
        <v>1.5999999999999999E-6</v>
      </c>
      <c r="J746" s="5">
        <f t="shared" si="157"/>
        <v>1.3969999999999975E-7</v>
      </c>
      <c r="K746" s="5">
        <f t="shared" si="158"/>
        <v>4.0843091833955164E-4</v>
      </c>
      <c r="L746" s="5">
        <f t="shared" si="152"/>
        <v>2.8539373943045564E-10</v>
      </c>
      <c r="M746" s="6">
        <f t="shared" si="150"/>
        <v>2.8611385571805849E-6</v>
      </c>
      <c r="N746">
        <f t="shared" si="151"/>
        <v>5.8E-4</v>
      </c>
      <c r="O746">
        <f t="shared" si="159"/>
        <v>0.42118440875045088</v>
      </c>
      <c r="P746">
        <f t="shared" si="153"/>
        <v>3.270333027520993</v>
      </c>
      <c r="Q746">
        <f t="shared" si="154"/>
        <v>0.24837657288532403</v>
      </c>
      <c r="R746">
        <f t="shared" si="155"/>
        <v>0.24837657288532403</v>
      </c>
    </row>
    <row r="747" spans="6:18">
      <c r="F747">
        <f t="shared" si="160"/>
        <v>74.500000000000043</v>
      </c>
      <c r="G747">
        <f t="shared" si="148"/>
        <v>319.43983655498738</v>
      </c>
      <c r="H747">
        <f t="shared" si="156"/>
        <v>4.2118440875045087</v>
      </c>
      <c r="I747" s="4">
        <f t="shared" si="149"/>
        <v>1.5999999999999999E-6</v>
      </c>
      <c r="J747" s="5">
        <f t="shared" si="157"/>
        <v>1.3969999999999975E-7</v>
      </c>
      <c r="K747" s="5">
        <f t="shared" si="158"/>
        <v>4.0859091833955166E-4</v>
      </c>
      <c r="L747" s="5">
        <f t="shared" si="152"/>
        <v>2.8572927393647903E-10</v>
      </c>
      <c r="M747" s="6">
        <f t="shared" si="150"/>
        <v>2.8633806589172349E-6</v>
      </c>
      <c r="N747">
        <f t="shared" si="151"/>
        <v>5.8E-4</v>
      </c>
      <c r="O747">
        <f t="shared" si="159"/>
        <v>0.42118440875045088</v>
      </c>
      <c r="P747">
        <f t="shared" si="153"/>
        <v>3.270926421588658</v>
      </c>
      <c r="Q747">
        <f t="shared" si="154"/>
        <v>0.24822003177692759</v>
      </c>
      <c r="R747">
        <f t="shared" si="155"/>
        <v>0.24822003177692761</v>
      </c>
    </row>
    <row r="748" spans="6:18">
      <c r="F748">
        <f t="shared" si="160"/>
        <v>74.600000000000037</v>
      </c>
      <c r="G748">
        <f t="shared" si="148"/>
        <v>319.43983655498738</v>
      </c>
      <c r="H748">
        <f t="shared" si="156"/>
        <v>4.2118440875045087</v>
      </c>
      <c r="I748" s="4">
        <f t="shared" si="149"/>
        <v>1.5999999999999999E-6</v>
      </c>
      <c r="J748" s="5">
        <f t="shared" si="157"/>
        <v>1.3969999999999975E-7</v>
      </c>
      <c r="K748" s="5">
        <f t="shared" si="158"/>
        <v>4.0875091833955169E-4</v>
      </c>
      <c r="L748" s="5">
        <f t="shared" si="152"/>
        <v>2.8606507132915376E-10</v>
      </c>
      <c r="M748" s="6">
        <f t="shared" si="150"/>
        <v>2.8656236388097962E-6</v>
      </c>
      <c r="N748">
        <f t="shared" si="151"/>
        <v>5.8E-4</v>
      </c>
      <c r="O748">
        <f t="shared" si="159"/>
        <v>0.42118440875045088</v>
      </c>
      <c r="P748">
        <f t="shared" si="153"/>
        <v>3.271518886188276</v>
      </c>
      <c r="Q748">
        <f t="shared" si="154"/>
        <v>0.24806373586808134</v>
      </c>
      <c r="R748">
        <f t="shared" si="155"/>
        <v>0.24806373586808134</v>
      </c>
    </row>
    <row r="749" spans="6:18">
      <c r="F749">
        <f t="shared" si="160"/>
        <v>74.700000000000031</v>
      </c>
      <c r="G749">
        <f t="shared" si="148"/>
        <v>319.43983655498738</v>
      </c>
      <c r="H749">
        <f t="shared" si="156"/>
        <v>4.2118440875045087</v>
      </c>
      <c r="I749" s="4">
        <f t="shared" si="149"/>
        <v>1.5999999999999999E-6</v>
      </c>
      <c r="J749" s="5">
        <f t="shared" si="157"/>
        <v>1.3969999999999975E-7</v>
      </c>
      <c r="K749" s="5">
        <f t="shared" si="158"/>
        <v>4.0891091833955171E-4</v>
      </c>
      <c r="L749" s="5">
        <f t="shared" si="152"/>
        <v>2.8640113171142359E-10</v>
      </c>
      <c r="M749" s="6">
        <f t="shared" si="150"/>
        <v>2.8678674968582696E-6</v>
      </c>
      <c r="N749">
        <f t="shared" si="151"/>
        <v>5.8E-4</v>
      </c>
      <c r="O749">
        <f t="shared" si="159"/>
        <v>0.42118440875045088</v>
      </c>
      <c r="P749">
        <f t="shared" si="153"/>
        <v>3.2721104231389839</v>
      </c>
      <c r="Q749">
        <f t="shared" si="154"/>
        <v>0.24790768467888505</v>
      </c>
      <c r="R749">
        <f t="shared" si="155"/>
        <v>0.24790768467888505</v>
      </c>
    </row>
    <row r="750" spans="6:18">
      <c r="F750">
        <f t="shared" si="160"/>
        <v>74.800000000000026</v>
      </c>
      <c r="G750">
        <f t="shared" si="148"/>
        <v>319.43983655498738</v>
      </c>
      <c r="H750">
        <f t="shared" si="156"/>
        <v>4.2118440875045087</v>
      </c>
      <c r="I750" s="4">
        <f t="shared" si="149"/>
        <v>1.5999999999999999E-6</v>
      </c>
      <c r="J750" s="5">
        <f t="shared" si="157"/>
        <v>1.3969999999999975E-7</v>
      </c>
      <c r="K750" s="5">
        <f t="shared" si="158"/>
        <v>4.0907091833955174E-4</v>
      </c>
      <c r="L750" s="5">
        <f t="shared" si="152"/>
        <v>2.8673745518623214E-10</v>
      </c>
      <c r="M750" s="6">
        <f t="shared" si="150"/>
        <v>2.8701122330626538E-6</v>
      </c>
      <c r="N750">
        <f t="shared" si="151"/>
        <v>5.8E-4</v>
      </c>
      <c r="O750">
        <f t="shared" si="159"/>
        <v>0.42118440875045088</v>
      </c>
      <c r="P750">
        <f t="shared" si="153"/>
        <v>3.27270103425565</v>
      </c>
      <c r="Q750">
        <f t="shared" si="154"/>
        <v>0.2477518777305652</v>
      </c>
      <c r="R750">
        <f t="shared" si="155"/>
        <v>0.2477518777305652</v>
      </c>
    </row>
    <row r="751" spans="6:18">
      <c r="F751">
        <f t="shared" si="160"/>
        <v>74.90000000000002</v>
      </c>
      <c r="G751">
        <f t="shared" si="148"/>
        <v>319.43983655498738</v>
      </c>
      <c r="H751">
        <f t="shared" si="156"/>
        <v>4.2118440875045087</v>
      </c>
      <c r="I751" s="4">
        <f t="shared" si="149"/>
        <v>1.5999999999999999E-6</v>
      </c>
      <c r="J751" s="5">
        <f t="shared" si="157"/>
        <v>1.3969999999999975E-7</v>
      </c>
      <c r="K751" s="5">
        <f t="shared" si="158"/>
        <v>4.0923091833955177E-4</v>
      </c>
      <c r="L751" s="5">
        <f t="shared" si="152"/>
        <v>2.8707404185652321E-10</v>
      </c>
      <c r="M751" s="6">
        <f t="shared" si="150"/>
        <v>2.8723578474229497E-6</v>
      </c>
      <c r="N751">
        <f t="shared" si="151"/>
        <v>5.8E-4</v>
      </c>
      <c r="O751">
        <f t="shared" si="159"/>
        <v>0.42118440875045088</v>
      </c>
      <c r="P751">
        <f t="shared" si="153"/>
        <v>3.2732907213488818</v>
      </c>
      <c r="Q751">
        <f t="shared" si="154"/>
        <v>0.24759631454547187</v>
      </c>
      <c r="R751">
        <f t="shared" si="155"/>
        <v>0.24759631454547187</v>
      </c>
    </row>
    <row r="752" spans="6:18">
      <c r="F752">
        <f t="shared" si="160"/>
        <v>75.000000000000014</v>
      </c>
      <c r="G752">
        <f t="shared" si="148"/>
        <v>319.43983655498738</v>
      </c>
      <c r="H752">
        <f t="shared" si="156"/>
        <v>4.2118440875045087</v>
      </c>
      <c r="I752" s="4">
        <f t="shared" si="149"/>
        <v>1.5999999999999999E-6</v>
      </c>
      <c r="J752" s="5">
        <f t="shared" si="157"/>
        <v>1.3969999999999975E-7</v>
      </c>
      <c r="K752" s="5">
        <f t="shared" si="158"/>
        <v>4.0939091833955179E-4</v>
      </c>
      <c r="L752" s="5">
        <f t="shared" si="152"/>
        <v>2.8741089182524048E-10</v>
      </c>
      <c r="M752" s="6">
        <f t="shared" si="150"/>
        <v>2.8746043399391577E-6</v>
      </c>
      <c r="N752">
        <f t="shared" si="151"/>
        <v>5.8E-4</v>
      </c>
      <c r="O752">
        <f t="shared" si="159"/>
        <v>0.42118440875045088</v>
      </c>
      <c r="P752">
        <f t="shared" si="153"/>
        <v>3.2738794862250407</v>
      </c>
      <c r="Q752">
        <f t="shared" si="154"/>
        <v>0.24744099464707561</v>
      </c>
      <c r="R752">
        <f t="shared" si="155"/>
        <v>0.24744099464707561</v>
      </c>
    </row>
    <row r="753" spans="6:18">
      <c r="F753">
        <f t="shared" si="160"/>
        <v>75.100000000000009</v>
      </c>
      <c r="G753">
        <f t="shared" si="148"/>
        <v>319.43983655498738</v>
      </c>
      <c r="H753">
        <f t="shared" si="156"/>
        <v>4.2118440875045087</v>
      </c>
      <c r="I753" s="4">
        <f t="shared" si="149"/>
        <v>1.5999999999999999E-6</v>
      </c>
      <c r="J753" s="5">
        <f t="shared" si="157"/>
        <v>1.3969999999999975E-7</v>
      </c>
      <c r="K753" s="5">
        <f t="shared" si="158"/>
        <v>4.0955091833955182E-4</v>
      </c>
      <c r="L753" s="5">
        <f t="shared" si="152"/>
        <v>2.8774800519532761E-10</v>
      </c>
      <c r="M753" s="6">
        <f t="shared" si="150"/>
        <v>2.876851710611276E-6</v>
      </c>
      <c r="N753">
        <f t="shared" si="151"/>
        <v>5.8E-4</v>
      </c>
      <c r="O753">
        <f t="shared" si="159"/>
        <v>0.42118440875045088</v>
      </c>
      <c r="P753">
        <f t="shared" si="153"/>
        <v>3.2744673306862517</v>
      </c>
      <c r="Q753">
        <f t="shared" si="154"/>
        <v>0.2472859175599644</v>
      </c>
      <c r="R753">
        <f t="shared" si="155"/>
        <v>0.2472859175599644</v>
      </c>
    </row>
    <row r="754" spans="6:18">
      <c r="F754">
        <f t="shared" si="160"/>
        <v>75.2</v>
      </c>
      <c r="G754">
        <f t="shared" si="148"/>
        <v>319.43983655498738</v>
      </c>
      <c r="H754">
        <f t="shared" si="156"/>
        <v>4.2118440875045087</v>
      </c>
      <c r="I754" s="4">
        <f t="shared" si="149"/>
        <v>1.5999999999999999E-6</v>
      </c>
      <c r="J754" s="5">
        <f t="shared" si="157"/>
        <v>1.3969999999999975E-7</v>
      </c>
      <c r="K754" s="5">
        <f t="shared" si="158"/>
        <v>4.0971091833955184E-4</v>
      </c>
      <c r="L754" s="5">
        <f t="shared" si="152"/>
        <v>2.8808538206972845E-10</v>
      </c>
      <c r="M754" s="6">
        <f t="shared" si="150"/>
        <v>2.8790999594393073E-6</v>
      </c>
      <c r="N754">
        <f t="shared" si="151"/>
        <v>5.8E-4</v>
      </c>
      <c r="O754">
        <f t="shared" si="159"/>
        <v>0.42118440875045088</v>
      </c>
      <c r="P754">
        <f t="shared" si="153"/>
        <v>3.2750542565304155</v>
      </c>
      <c r="Q754">
        <f t="shared" si="154"/>
        <v>0.24713108280984061</v>
      </c>
      <c r="R754">
        <f t="shared" si="155"/>
        <v>0.24713108280984061</v>
      </c>
    </row>
    <row r="755" spans="6:18">
      <c r="F755">
        <f t="shared" si="160"/>
        <v>75.3</v>
      </c>
      <c r="G755">
        <f t="shared" si="148"/>
        <v>319.43983655498738</v>
      </c>
      <c r="H755">
        <f t="shared" si="156"/>
        <v>4.2118440875045087</v>
      </c>
      <c r="I755" s="4">
        <f t="shared" si="149"/>
        <v>1.5999999999999999E-6</v>
      </c>
      <c r="J755" s="5">
        <f t="shared" si="157"/>
        <v>1.3969999999999975E-7</v>
      </c>
      <c r="K755" s="5">
        <f t="shared" si="158"/>
        <v>4.0987091833955187E-4</v>
      </c>
      <c r="L755" s="5">
        <f t="shared" si="152"/>
        <v>2.8842302255138657E-10</v>
      </c>
      <c r="M755" s="6">
        <f t="shared" si="150"/>
        <v>2.8813490864232495E-6</v>
      </c>
      <c r="N755">
        <f t="shared" si="151"/>
        <v>5.8E-4</v>
      </c>
      <c r="O755">
        <f t="shared" si="159"/>
        <v>0.42118440875045088</v>
      </c>
      <c r="P755">
        <f t="shared" si="153"/>
        <v>3.2756402655512216</v>
      </c>
      <c r="Q755">
        <f t="shared" si="154"/>
        <v>0.24697648992351798</v>
      </c>
      <c r="R755">
        <f t="shared" si="155"/>
        <v>0.24697648992351798</v>
      </c>
    </row>
    <row r="756" spans="6:18">
      <c r="F756">
        <f t="shared" si="160"/>
        <v>75.399999999999991</v>
      </c>
      <c r="G756">
        <f t="shared" si="148"/>
        <v>319.43983655498738</v>
      </c>
      <c r="H756">
        <f t="shared" si="156"/>
        <v>4.2118440875045087</v>
      </c>
      <c r="I756" s="4">
        <f t="shared" si="149"/>
        <v>1.5999999999999999E-6</v>
      </c>
      <c r="J756" s="5">
        <f t="shared" si="157"/>
        <v>1.3969999999999975E-7</v>
      </c>
      <c r="K756" s="5">
        <f t="shared" si="158"/>
        <v>4.1003091833955189E-4</v>
      </c>
      <c r="L756" s="5">
        <f t="shared" si="152"/>
        <v>2.8876092674324574E-10</v>
      </c>
      <c r="M756" s="6">
        <f t="shared" si="150"/>
        <v>2.8835990915631033E-6</v>
      </c>
      <c r="N756">
        <f t="shared" si="151"/>
        <v>5.8E-4</v>
      </c>
      <c r="O756">
        <f t="shared" si="159"/>
        <v>0.42118440875045088</v>
      </c>
      <c r="P756">
        <f t="shared" si="153"/>
        <v>3.276225359538155</v>
      </c>
      <c r="Q756">
        <f t="shared" si="154"/>
        <v>0.24682213842891851</v>
      </c>
      <c r="R756">
        <f t="shared" si="155"/>
        <v>0.24682213842891848</v>
      </c>
    </row>
    <row r="757" spans="6:18">
      <c r="F757">
        <f t="shared" si="160"/>
        <v>75.499999999999986</v>
      </c>
      <c r="G757">
        <f t="shared" si="148"/>
        <v>319.43983655498738</v>
      </c>
      <c r="H757">
        <f t="shared" si="156"/>
        <v>4.2118440875045087</v>
      </c>
      <c r="I757" s="4">
        <f t="shared" si="149"/>
        <v>1.5999999999999999E-6</v>
      </c>
      <c r="J757" s="5">
        <f t="shared" si="157"/>
        <v>1.3969999999999975E-7</v>
      </c>
      <c r="K757" s="5">
        <f t="shared" si="158"/>
        <v>4.1019091833955192E-4</v>
      </c>
      <c r="L757" s="5">
        <f t="shared" si="152"/>
        <v>2.8909909474824961E-10</v>
      </c>
      <c r="M757" s="6">
        <f t="shared" si="150"/>
        <v>2.8858499748588679E-6</v>
      </c>
      <c r="N757">
        <f t="shared" si="151"/>
        <v>5.8E-4</v>
      </c>
      <c r="O757">
        <f t="shared" si="159"/>
        <v>0.42118440875045088</v>
      </c>
      <c r="P757">
        <f t="shared" si="153"/>
        <v>3.2768095402765138</v>
      </c>
      <c r="Q757">
        <f t="shared" si="154"/>
        <v>0.24666802785506947</v>
      </c>
      <c r="R757">
        <f t="shared" si="155"/>
        <v>0.24666802785506942</v>
      </c>
    </row>
    <row r="758" spans="6:18">
      <c r="F758">
        <f t="shared" si="160"/>
        <v>75.59999999999998</v>
      </c>
      <c r="G758">
        <f t="shared" si="148"/>
        <v>319.43983655498738</v>
      </c>
      <c r="H758">
        <f t="shared" si="156"/>
        <v>4.2118440875045087</v>
      </c>
      <c r="I758" s="4">
        <f t="shared" si="149"/>
        <v>1.5999999999999999E-6</v>
      </c>
      <c r="J758" s="5">
        <f t="shared" si="157"/>
        <v>1.3969999999999975E-7</v>
      </c>
      <c r="K758" s="5">
        <f t="shared" si="158"/>
        <v>4.1035091833955194E-4</v>
      </c>
      <c r="L758" s="5">
        <f t="shared" si="152"/>
        <v>2.8943752666934201E-10</v>
      </c>
      <c r="M758" s="6">
        <f t="shared" si="150"/>
        <v>2.8881017363105454E-6</v>
      </c>
      <c r="N758">
        <f t="shared" si="151"/>
        <v>5.8E-4</v>
      </c>
      <c r="O758">
        <f t="shared" si="159"/>
        <v>0.42118440875045088</v>
      </c>
      <c r="P758">
        <f t="shared" si="153"/>
        <v>3.2773928095474183</v>
      </c>
      <c r="Q758">
        <f t="shared" si="154"/>
        <v>0.24651415773210036</v>
      </c>
      <c r="R758">
        <f t="shared" si="155"/>
        <v>0.24651415773210031</v>
      </c>
    </row>
    <row r="759" spans="6:18">
      <c r="F759">
        <f t="shared" si="160"/>
        <v>75.699999999999974</v>
      </c>
      <c r="G759">
        <f t="shared" si="148"/>
        <v>319.43983655498738</v>
      </c>
      <c r="H759">
        <f t="shared" si="156"/>
        <v>4.2118440875045087</v>
      </c>
      <c r="I759" s="4">
        <f t="shared" si="149"/>
        <v>1.5999999999999999E-6</v>
      </c>
      <c r="J759" s="5">
        <f t="shared" si="157"/>
        <v>1.3969999999999975E-7</v>
      </c>
      <c r="K759" s="5">
        <f t="shared" si="158"/>
        <v>4.1051091833955197E-4</v>
      </c>
      <c r="L759" s="5">
        <f t="shared" si="152"/>
        <v>2.8977622260946648E-10</v>
      </c>
      <c r="M759" s="6">
        <f t="shared" si="150"/>
        <v>2.890354375918133E-6</v>
      </c>
      <c r="N759">
        <f t="shared" si="151"/>
        <v>5.8E-4</v>
      </c>
      <c r="O759">
        <f t="shared" si="159"/>
        <v>0.42118440875045088</v>
      </c>
      <c r="P759">
        <f t="shared" si="153"/>
        <v>3.2779751691278185</v>
      </c>
      <c r="Q759">
        <f t="shared" si="154"/>
        <v>0.24636052759123997</v>
      </c>
      <c r="R759">
        <f t="shared" si="155"/>
        <v>0.24636052759123991</v>
      </c>
    </row>
    <row r="760" spans="6:18">
      <c r="F760">
        <f t="shared" si="160"/>
        <v>75.799999999999969</v>
      </c>
      <c r="G760">
        <f t="shared" si="148"/>
        <v>319.43983655498738</v>
      </c>
      <c r="H760">
        <f t="shared" si="156"/>
        <v>4.2118440875045087</v>
      </c>
      <c r="I760" s="4">
        <f t="shared" si="149"/>
        <v>1.5999999999999999E-6</v>
      </c>
      <c r="J760" s="5">
        <f t="shared" si="157"/>
        <v>1.3969999999999975E-7</v>
      </c>
      <c r="K760" s="5">
        <f t="shared" si="158"/>
        <v>4.10670918339552E-4</v>
      </c>
      <c r="L760" s="5">
        <f t="shared" si="152"/>
        <v>2.9011518267156679E-10</v>
      </c>
      <c r="M760" s="6">
        <f t="shared" si="150"/>
        <v>2.8926078936816326E-6</v>
      </c>
      <c r="N760">
        <f t="shared" si="151"/>
        <v>5.8E-4</v>
      </c>
      <c r="O760">
        <f t="shared" si="159"/>
        <v>0.42118440875045088</v>
      </c>
      <c r="P760">
        <f t="shared" si="153"/>
        <v>3.2785566207905128</v>
      </c>
      <c r="Q760">
        <f t="shared" si="154"/>
        <v>0.24620713696481331</v>
      </c>
      <c r="R760">
        <f t="shared" si="155"/>
        <v>0.24620713696481328</v>
      </c>
    </row>
    <row r="761" spans="6:18">
      <c r="F761">
        <f t="shared" si="160"/>
        <v>75.899999999999963</v>
      </c>
      <c r="G761">
        <f t="shared" si="148"/>
        <v>319.43983655498738</v>
      </c>
      <c r="H761">
        <f t="shared" si="156"/>
        <v>4.2118440875045087</v>
      </c>
      <c r="I761" s="4">
        <f t="shared" si="149"/>
        <v>1.5999999999999999E-6</v>
      </c>
      <c r="J761" s="5">
        <f t="shared" si="157"/>
        <v>1.3969999999999975E-7</v>
      </c>
      <c r="K761" s="5">
        <f t="shared" si="158"/>
        <v>4.1083091833955202E-4</v>
      </c>
      <c r="L761" s="5">
        <f t="shared" si="152"/>
        <v>2.9045440695858677E-10</v>
      </c>
      <c r="M761" s="6">
        <f t="shared" si="150"/>
        <v>2.8948622896010443E-6</v>
      </c>
      <c r="N761">
        <f t="shared" si="151"/>
        <v>5.8E-4</v>
      </c>
      <c r="O761">
        <f t="shared" si="159"/>
        <v>0.42118440875045088</v>
      </c>
      <c r="P761">
        <f t="shared" si="153"/>
        <v>3.2791371663041535</v>
      </c>
      <c r="Q761">
        <f t="shared" si="154"/>
        <v>0.24605398538623868</v>
      </c>
      <c r="R761">
        <f t="shared" si="155"/>
        <v>0.24605398538623866</v>
      </c>
    </row>
    <row r="762" spans="6:18">
      <c r="F762">
        <f t="shared" si="160"/>
        <v>75.999999999999957</v>
      </c>
      <c r="G762">
        <f t="shared" si="148"/>
        <v>319.43983655498738</v>
      </c>
      <c r="H762">
        <f t="shared" si="156"/>
        <v>4.2118440875045087</v>
      </c>
      <c r="I762" s="4">
        <f t="shared" si="149"/>
        <v>1.5999999999999999E-6</v>
      </c>
      <c r="J762" s="5">
        <f t="shared" si="157"/>
        <v>1.3969999999999975E-7</v>
      </c>
      <c r="K762" s="5">
        <f t="shared" si="158"/>
        <v>4.1099091833955205E-4</v>
      </c>
      <c r="L762" s="5">
        <f t="shared" si="152"/>
        <v>2.9079389557347002E-10</v>
      </c>
      <c r="M762" s="6">
        <f t="shared" si="150"/>
        <v>2.8971175636763677E-6</v>
      </c>
      <c r="N762">
        <f t="shared" si="151"/>
        <v>5.8E-4</v>
      </c>
      <c r="O762">
        <f t="shared" si="159"/>
        <v>0.42118440875045088</v>
      </c>
      <c r="P762">
        <f t="shared" si="153"/>
        <v>3.2797168074332599</v>
      </c>
      <c r="Q762">
        <f t="shared" si="154"/>
        <v>0.24590107239002459</v>
      </c>
      <c r="R762">
        <f t="shared" si="155"/>
        <v>0.24590107239002459</v>
      </c>
    </row>
    <row r="763" spans="6:18">
      <c r="F763">
        <f t="shared" si="160"/>
        <v>76.099999999999952</v>
      </c>
      <c r="G763">
        <f t="shared" si="148"/>
        <v>319.43983655498738</v>
      </c>
      <c r="H763">
        <f t="shared" si="156"/>
        <v>4.2118440875045087</v>
      </c>
      <c r="I763" s="4">
        <f t="shared" si="149"/>
        <v>1.5999999999999999E-6</v>
      </c>
      <c r="J763" s="5">
        <f t="shared" si="157"/>
        <v>1.3969999999999975E-7</v>
      </c>
      <c r="K763" s="5">
        <f t="shared" si="158"/>
        <v>4.1115091833955207E-4</v>
      </c>
      <c r="L763" s="5">
        <f t="shared" si="152"/>
        <v>2.9113364861916019E-10</v>
      </c>
      <c r="M763" s="6">
        <f t="shared" si="150"/>
        <v>2.8993737159076019E-6</v>
      </c>
      <c r="N763">
        <f t="shared" si="151"/>
        <v>5.8E-4</v>
      </c>
      <c r="O763">
        <f t="shared" si="159"/>
        <v>0.42118440875045088</v>
      </c>
      <c r="P763">
        <f t="shared" si="153"/>
        <v>3.2802955459382295</v>
      </c>
      <c r="Q763">
        <f t="shared" si="154"/>
        <v>0.24574839751176694</v>
      </c>
      <c r="R763">
        <f t="shared" si="155"/>
        <v>0.24574839751176694</v>
      </c>
    </row>
    <row r="764" spans="6:18">
      <c r="F764">
        <f t="shared" si="160"/>
        <v>76.199999999999946</v>
      </c>
      <c r="G764">
        <f t="shared" si="148"/>
        <v>319.43983655498738</v>
      </c>
      <c r="H764">
        <f t="shared" si="156"/>
        <v>4.2118440875045087</v>
      </c>
      <c r="I764" s="4">
        <f t="shared" si="149"/>
        <v>1.5999999999999999E-6</v>
      </c>
      <c r="J764" s="5">
        <f t="shared" si="157"/>
        <v>1.3969999999999975E-7</v>
      </c>
      <c r="K764" s="5">
        <f t="shared" si="158"/>
        <v>4.113109183395521E-4</v>
      </c>
      <c r="L764" s="5">
        <f t="shared" si="152"/>
        <v>2.9147366619860111E-10</v>
      </c>
      <c r="M764" s="6">
        <f t="shared" si="150"/>
        <v>2.9016307462947478E-6</v>
      </c>
      <c r="N764">
        <f t="shared" si="151"/>
        <v>5.8E-4</v>
      </c>
      <c r="O764">
        <f t="shared" si="159"/>
        <v>0.42118440875045088</v>
      </c>
      <c r="P764">
        <f t="shared" si="153"/>
        <v>3.2808733835753512</v>
      </c>
      <c r="Q764">
        <f t="shared" si="154"/>
        <v>0.24559596028814587</v>
      </c>
      <c r="R764">
        <f t="shared" si="155"/>
        <v>0.24559596028814587</v>
      </c>
    </row>
    <row r="765" spans="6:18">
      <c r="F765">
        <f t="shared" si="160"/>
        <v>76.29999999999994</v>
      </c>
      <c r="G765">
        <f t="shared" si="148"/>
        <v>319.43983655498738</v>
      </c>
      <c r="H765">
        <f t="shared" si="156"/>
        <v>4.2118440875045087</v>
      </c>
      <c r="I765" s="4">
        <f t="shared" si="149"/>
        <v>1.5999999999999999E-6</v>
      </c>
      <c r="J765" s="5">
        <f t="shared" si="157"/>
        <v>1.3969999999999975E-7</v>
      </c>
      <c r="K765" s="5">
        <f t="shared" si="158"/>
        <v>4.1147091833955212E-4</v>
      </c>
      <c r="L765" s="5">
        <f t="shared" si="152"/>
        <v>2.9181394841473639E-10</v>
      </c>
      <c r="M765" s="6">
        <f t="shared" si="150"/>
        <v>2.9038886548378049E-6</v>
      </c>
      <c r="N765">
        <f t="shared" si="151"/>
        <v>5.8E-4</v>
      </c>
      <c r="O765">
        <f t="shared" si="159"/>
        <v>0.42118440875045088</v>
      </c>
      <c r="P765">
        <f t="shared" si="153"/>
        <v>3.2814503220968128</v>
      </c>
      <c r="Q765">
        <f t="shared" si="154"/>
        <v>0.24544376025692297</v>
      </c>
      <c r="R765">
        <f t="shared" si="155"/>
        <v>0.24544376025692299</v>
      </c>
    </row>
    <row r="766" spans="6:18">
      <c r="F766">
        <f t="shared" si="160"/>
        <v>76.399999999999935</v>
      </c>
      <c r="G766">
        <f t="shared" si="148"/>
        <v>319.43983655498738</v>
      </c>
      <c r="H766">
        <f t="shared" si="156"/>
        <v>4.2118440875045087</v>
      </c>
      <c r="I766" s="4">
        <f t="shared" si="149"/>
        <v>1.5999999999999999E-6</v>
      </c>
      <c r="J766" s="5">
        <f t="shared" si="157"/>
        <v>1.3969999999999975E-7</v>
      </c>
      <c r="K766" s="5">
        <f t="shared" si="158"/>
        <v>4.1163091833955215E-4</v>
      </c>
      <c r="L766" s="5">
        <f t="shared" si="152"/>
        <v>2.9215449537050985E-10</v>
      </c>
      <c r="M766" s="6">
        <f t="shared" si="150"/>
        <v>2.9061474415367746E-6</v>
      </c>
      <c r="N766">
        <f t="shared" si="151"/>
        <v>5.8E-4</v>
      </c>
      <c r="O766">
        <f t="shared" si="159"/>
        <v>0.42118440875045088</v>
      </c>
      <c r="P766">
        <f t="shared" si="153"/>
        <v>3.282026363250715</v>
      </c>
      <c r="Q766">
        <f t="shared" si="154"/>
        <v>0.24529179695693826</v>
      </c>
      <c r="R766">
        <f t="shared" si="155"/>
        <v>0.24529179695693831</v>
      </c>
    </row>
    <row r="767" spans="6:18">
      <c r="F767">
        <f t="shared" si="160"/>
        <v>76.499999999999929</v>
      </c>
      <c r="G767">
        <f t="shared" si="148"/>
        <v>319.43983655498738</v>
      </c>
      <c r="H767">
        <f t="shared" si="156"/>
        <v>4.2118440875045087</v>
      </c>
      <c r="I767" s="4">
        <f t="shared" si="149"/>
        <v>1.5999999999999999E-6</v>
      </c>
      <c r="J767" s="5">
        <f t="shared" si="157"/>
        <v>1.3969999999999975E-7</v>
      </c>
      <c r="K767" s="5">
        <f t="shared" si="158"/>
        <v>4.1179091833955218E-4</v>
      </c>
      <c r="L767" s="5">
        <f t="shared" si="152"/>
        <v>2.9249530716886503E-10</v>
      </c>
      <c r="M767" s="6">
        <f t="shared" si="150"/>
        <v>2.9084071063916546E-6</v>
      </c>
      <c r="N767">
        <f t="shared" si="151"/>
        <v>5.8E-4</v>
      </c>
      <c r="O767">
        <f t="shared" si="159"/>
        <v>0.42118440875045088</v>
      </c>
      <c r="P767">
        <f t="shared" si="153"/>
        <v>3.2826015087810823</v>
      </c>
      <c r="Q767">
        <f t="shared" si="154"/>
        <v>0.2451400699281073</v>
      </c>
      <c r="R767">
        <f t="shared" si="155"/>
        <v>0.24514006992810736</v>
      </c>
    </row>
    <row r="768" spans="6:18">
      <c r="F768">
        <f t="shared" si="160"/>
        <v>76.599999999999923</v>
      </c>
      <c r="G768">
        <f t="shared" si="148"/>
        <v>319.43983655498738</v>
      </c>
      <c r="H768">
        <f t="shared" si="156"/>
        <v>4.2118440875045087</v>
      </c>
      <c r="I768" s="4">
        <f t="shared" si="149"/>
        <v>1.5999999999999999E-6</v>
      </c>
      <c r="J768" s="5">
        <f t="shared" si="157"/>
        <v>1.3969999999999975E-7</v>
      </c>
      <c r="K768" s="5">
        <f t="shared" si="158"/>
        <v>4.119509183395522E-4</v>
      </c>
      <c r="L768" s="5">
        <f t="shared" si="152"/>
        <v>2.9283638391274586E-10</v>
      </c>
      <c r="M768" s="6">
        <f t="shared" si="150"/>
        <v>2.9106676494024467E-6</v>
      </c>
      <c r="N768">
        <f t="shared" si="151"/>
        <v>5.8E-4</v>
      </c>
      <c r="O768">
        <f t="shared" si="159"/>
        <v>0.42118440875045088</v>
      </c>
      <c r="P768">
        <f t="shared" si="153"/>
        <v>3.2831757604278704</v>
      </c>
      <c r="Q768">
        <f t="shared" si="154"/>
        <v>0.24498857871141821</v>
      </c>
      <c r="R768">
        <f t="shared" si="155"/>
        <v>0.24498857871141827</v>
      </c>
    </row>
    <row r="769" spans="6:18">
      <c r="F769">
        <f t="shared" si="160"/>
        <v>76.699999999999918</v>
      </c>
      <c r="G769">
        <f t="shared" si="148"/>
        <v>319.43983655498738</v>
      </c>
      <c r="H769">
        <f t="shared" si="156"/>
        <v>4.2118440875045087</v>
      </c>
      <c r="I769" s="4">
        <f t="shared" si="149"/>
        <v>1.5999999999999999E-6</v>
      </c>
      <c r="J769" s="5">
        <f t="shared" si="157"/>
        <v>1.3969999999999975E-7</v>
      </c>
      <c r="K769" s="5">
        <f t="shared" si="158"/>
        <v>4.1211091833955223E-4</v>
      </c>
      <c r="L769" s="5">
        <f t="shared" si="152"/>
        <v>2.9317772570509585E-10</v>
      </c>
      <c r="M769" s="6">
        <f t="shared" si="150"/>
        <v>2.9129290705691505E-6</v>
      </c>
      <c r="N769">
        <f t="shared" si="151"/>
        <v>5.8E-4</v>
      </c>
      <c r="O769">
        <f t="shared" si="159"/>
        <v>0.42118440875045088</v>
      </c>
      <c r="P769">
        <f t="shared" si="153"/>
        <v>3.2837491199269842</v>
      </c>
      <c r="Q769">
        <f t="shared" si="154"/>
        <v>0.24483732284892878</v>
      </c>
      <c r="R769">
        <f t="shared" si="155"/>
        <v>0.24483732284892884</v>
      </c>
    </row>
    <row r="770" spans="6:18">
      <c r="F770">
        <f t="shared" si="160"/>
        <v>76.799999999999912</v>
      </c>
      <c r="G770">
        <f t="shared" ref="G770:G833" si="161">Tc+R_*F770</f>
        <v>319.43983655498738</v>
      </c>
      <c r="H770">
        <f t="shared" si="156"/>
        <v>4.2118440875045087</v>
      </c>
      <c r="I770" s="4">
        <f t="shared" ref="I770:I833" si="162">we</f>
        <v>1.5999999999999999E-6</v>
      </c>
      <c r="J770" s="5">
        <f t="shared" si="157"/>
        <v>1.3969999999999975E-7</v>
      </c>
      <c r="K770" s="5">
        <f t="shared" si="158"/>
        <v>4.1227091833955225E-4</v>
      </c>
      <c r="L770" s="5">
        <f t="shared" si="152"/>
        <v>2.9351933264885876E-10</v>
      </c>
      <c r="M770" s="6">
        <f t="shared" ref="M770:M833" si="163">f2_*f3_/f1_/K770*L770</f>
        <v>2.9151913698917652E-6</v>
      </c>
      <c r="N770">
        <f t="shared" ref="N770:N833" si="164">del_dl</f>
        <v>5.8E-4</v>
      </c>
      <c r="O770">
        <f t="shared" si="159"/>
        <v>0.42118440875045088</v>
      </c>
      <c r="P770">
        <f t="shared" si="153"/>
        <v>3.2843215890102826</v>
      </c>
      <c r="Q770">
        <f t="shared" si="154"/>
        <v>0.24468630188376356</v>
      </c>
      <c r="R770">
        <f t="shared" si="155"/>
        <v>0.24468630188376361</v>
      </c>
    </row>
    <row r="771" spans="6:18">
      <c r="F771">
        <f t="shared" si="160"/>
        <v>76.899999999999906</v>
      </c>
      <c r="G771">
        <f t="shared" si="161"/>
        <v>319.43983655498738</v>
      </c>
      <c r="H771">
        <f t="shared" si="156"/>
        <v>4.2118440875045087</v>
      </c>
      <c r="I771" s="4">
        <f t="shared" si="162"/>
        <v>1.5999999999999999E-6</v>
      </c>
      <c r="J771" s="5">
        <f t="shared" si="157"/>
        <v>1.3969999999999975E-7</v>
      </c>
      <c r="K771" s="5">
        <f t="shared" si="158"/>
        <v>4.1243091833955228E-4</v>
      </c>
      <c r="L771" s="5">
        <f t="shared" ref="L771:L834" si="165">K771^3*4/3*PI()</f>
        <v>2.9386120484697836E-10</v>
      </c>
      <c r="M771" s="6">
        <f t="shared" si="163"/>
        <v>2.9174545473702915E-6</v>
      </c>
      <c r="N771">
        <f t="shared" si="164"/>
        <v>5.8E-4</v>
      </c>
      <c r="O771">
        <f t="shared" si="159"/>
        <v>0.42118440875045088</v>
      </c>
      <c r="P771">
        <f t="shared" ref="P771:P834" si="166">R771*O771+(1-R771)*H771</f>
        <v>3.2848931694055921</v>
      </c>
      <c r="Q771">
        <f t="shared" ref="Q771:Q834" si="167">Q770+pl/ps*Dl/N770*((Tc-Tf)/ml-Co)/H770/(1-kpart)*M770*dt/L770-Q770*3/K770*we*dt</f>
        <v>0.24453551536011095</v>
      </c>
      <c r="R771">
        <f t="shared" ref="R771:R834" si="168">esidtGeral(R770,K770,MAX(I770,J770),pl,ps,kpart,H770,(H771-H770)/dt,M770,L770,Dl,N770,Co,dt)</f>
        <v>0.24453551536011101</v>
      </c>
    </row>
    <row r="772" spans="6:18">
      <c r="F772">
        <f t="shared" si="160"/>
        <v>76.999999999999901</v>
      </c>
      <c r="G772">
        <f t="shared" si="161"/>
        <v>319.43983655498738</v>
      </c>
      <c r="H772">
        <f t="shared" si="156"/>
        <v>4.2118440875045087</v>
      </c>
      <c r="I772" s="4">
        <f t="shared" si="162"/>
        <v>1.5999999999999999E-6</v>
      </c>
      <c r="J772" s="5">
        <f t="shared" si="157"/>
        <v>1.3969999999999975E-7</v>
      </c>
      <c r="K772" s="5">
        <f t="shared" si="158"/>
        <v>4.125909183395523E-4</v>
      </c>
      <c r="L772" s="5">
        <f t="shared" si="165"/>
        <v>2.9420334240239835E-10</v>
      </c>
      <c r="M772" s="6">
        <f t="shared" si="163"/>
        <v>2.9197186030047298E-6</v>
      </c>
      <c r="N772">
        <f t="shared" si="164"/>
        <v>5.8E-4</v>
      </c>
      <c r="O772">
        <f t="shared" si="159"/>
        <v>0.42118440875045088</v>
      </c>
      <c r="P772">
        <f t="shared" si="166"/>
        <v>3.2854638628367177</v>
      </c>
      <c r="Q772">
        <f t="shared" si="167"/>
        <v>0.24438496282322036</v>
      </c>
      <c r="R772">
        <f t="shared" si="168"/>
        <v>0.24438496282322042</v>
      </c>
    </row>
    <row r="773" spans="6:18">
      <c r="F773">
        <f t="shared" si="160"/>
        <v>77.099999999999895</v>
      </c>
      <c r="G773">
        <f t="shared" si="161"/>
        <v>319.43983655498738</v>
      </c>
      <c r="H773">
        <f t="shared" si="156"/>
        <v>4.2118440875045087</v>
      </c>
      <c r="I773" s="4">
        <f t="shared" si="162"/>
        <v>1.5999999999999999E-6</v>
      </c>
      <c r="J773" s="5">
        <f t="shared" si="157"/>
        <v>1.3969999999999975E-7</v>
      </c>
      <c r="K773" s="5">
        <f t="shared" si="158"/>
        <v>4.1275091833955233E-4</v>
      </c>
      <c r="L773" s="5">
        <f t="shared" si="165"/>
        <v>2.9454574541806235E-10</v>
      </c>
      <c r="M773" s="6">
        <f t="shared" si="163"/>
        <v>2.9219835367950795E-6</v>
      </c>
      <c r="N773">
        <f t="shared" si="164"/>
        <v>5.8E-4</v>
      </c>
      <c r="O773">
        <f t="shared" si="159"/>
        <v>0.42118440875045088</v>
      </c>
      <c r="P773">
        <f t="shared" si="166"/>
        <v>3.2860336710234526</v>
      </c>
      <c r="Q773">
        <f t="shared" si="167"/>
        <v>0.24423464381939927</v>
      </c>
      <c r="R773">
        <f t="shared" si="168"/>
        <v>0.24423464381939933</v>
      </c>
    </row>
    <row r="774" spans="6:18">
      <c r="F774">
        <f t="shared" si="160"/>
        <v>77.199999999999889</v>
      </c>
      <c r="G774">
        <f t="shared" si="161"/>
        <v>319.43983655498738</v>
      </c>
      <c r="H774">
        <f t="shared" si="156"/>
        <v>4.2118440875045087</v>
      </c>
      <c r="I774" s="4">
        <f t="shared" si="162"/>
        <v>1.5999999999999999E-6</v>
      </c>
      <c r="J774" s="5">
        <f t="shared" si="157"/>
        <v>1.3969999999999975E-7</v>
      </c>
      <c r="K774" s="5">
        <f t="shared" si="158"/>
        <v>4.1291091833955235E-4</v>
      </c>
      <c r="L774" s="5">
        <f t="shared" si="165"/>
        <v>2.9488841399691413E-10</v>
      </c>
      <c r="M774" s="6">
        <f t="shared" si="163"/>
        <v>2.9242493487413403E-6</v>
      </c>
      <c r="N774">
        <f t="shared" si="164"/>
        <v>5.8E-4</v>
      </c>
      <c r="O774">
        <f t="shared" si="159"/>
        <v>0.42118440875045088</v>
      </c>
      <c r="P774">
        <f t="shared" si="166"/>
        <v>3.2866025956815914</v>
      </c>
      <c r="Q774">
        <f t="shared" si="167"/>
        <v>0.24408455789601038</v>
      </c>
      <c r="R774">
        <f t="shared" si="168"/>
        <v>0.24408455789601047</v>
      </c>
    </row>
    <row r="775" spans="6:18">
      <c r="F775">
        <f t="shared" si="160"/>
        <v>77.299999999999883</v>
      </c>
      <c r="G775">
        <f t="shared" si="161"/>
        <v>319.43983655498738</v>
      </c>
      <c r="H775">
        <f t="shared" si="156"/>
        <v>4.2118440875045087</v>
      </c>
      <c r="I775" s="4">
        <f t="shared" si="162"/>
        <v>1.5999999999999999E-6</v>
      </c>
      <c r="J775" s="5">
        <f t="shared" si="157"/>
        <v>1.3969999999999975E-7</v>
      </c>
      <c r="K775" s="5">
        <f t="shared" si="158"/>
        <v>4.1307091833955238E-4</v>
      </c>
      <c r="L775" s="5">
        <f t="shared" si="165"/>
        <v>2.9523134824189749E-10</v>
      </c>
      <c r="M775" s="6">
        <f t="shared" si="163"/>
        <v>2.9265160388435137E-6</v>
      </c>
      <c r="N775">
        <f t="shared" si="164"/>
        <v>5.8E-4</v>
      </c>
      <c r="O775">
        <f t="shared" si="159"/>
        <v>0.42118440875045088</v>
      </c>
      <c r="P775">
        <f t="shared" si="166"/>
        <v>3.2871706385229391</v>
      </c>
      <c r="Q775">
        <f t="shared" si="167"/>
        <v>0.24393470460146882</v>
      </c>
      <c r="R775">
        <f t="shared" si="168"/>
        <v>0.24393470460146888</v>
      </c>
    </row>
    <row r="776" spans="6:18">
      <c r="F776">
        <f t="shared" si="160"/>
        <v>77.399999999999878</v>
      </c>
      <c r="G776">
        <f t="shared" si="161"/>
        <v>319.43983655498738</v>
      </c>
      <c r="H776">
        <f t="shared" si="156"/>
        <v>4.2118440875045087</v>
      </c>
      <c r="I776" s="4">
        <f t="shared" si="162"/>
        <v>1.5999999999999999E-6</v>
      </c>
      <c r="J776" s="5">
        <f t="shared" si="157"/>
        <v>1.3969999999999975E-7</v>
      </c>
      <c r="K776" s="5">
        <f t="shared" si="158"/>
        <v>4.1323091833955241E-4</v>
      </c>
      <c r="L776" s="5">
        <f t="shared" si="165"/>
        <v>2.9557454825595595E-10</v>
      </c>
      <c r="M776" s="6">
        <f t="shared" si="163"/>
        <v>2.928783607101598E-6</v>
      </c>
      <c r="N776">
        <f t="shared" si="164"/>
        <v>5.8E-4</v>
      </c>
      <c r="O776">
        <f t="shared" si="159"/>
        <v>0.42118440875045088</v>
      </c>
      <c r="P776">
        <f t="shared" si="166"/>
        <v>3.2877378012553207</v>
      </c>
      <c r="Q776">
        <f t="shared" si="167"/>
        <v>0.24378508348523911</v>
      </c>
      <c r="R776">
        <f t="shared" si="168"/>
        <v>0.24378508348523917</v>
      </c>
    </row>
    <row r="777" spans="6:18">
      <c r="F777">
        <f t="shared" si="160"/>
        <v>77.499999999999872</v>
      </c>
      <c r="G777">
        <f t="shared" si="161"/>
        <v>319.43983655498738</v>
      </c>
      <c r="H777">
        <f t="shared" si="156"/>
        <v>4.2118440875045087</v>
      </c>
      <c r="I777" s="4">
        <f t="shared" si="162"/>
        <v>1.5999999999999999E-6</v>
      </c>
      <c r="J777" s="5">
        <f t="shared" si="157"/>
        <v>1.3969999999999975E-7</v>
      </c>
      <c r="K777" s="5">
        <f t="shared" si="158"/>
        <v>4.1339091833955243E-4</v>
      </c>
      <c r="L777" s="5">
        <f t="shared" si="165"/>
        <v>2.9591801414203337E-10</v>
      </c>
      <c r="M777" s="6">
        <f t="shared" si="163"/>
        <v>2.9310520535155938E-6</v>
      </c>
      <c r="N777">
        <f t="shared" si="164"/>
        <v>5.8E-4</v>
      </c>
      <c r="O777">
        <f t="shared" si="159"/>
        <v>0.42118440875045088</v>
      </c>
      <c r="P777">
        <f t="shared" si="166"/>
        <v>3.2883040855825967</v>
      </c>
      <c r="Q777">
        <f t="shared" si="167"/>
        <v>0.24363569409783256</v>
      </c>
      <c r="R777">
        <f t="shared" si="168"/>
        <v>0.24363569409783259</v>
      </c>
    </row>
    <row r="778" spans="6:18">
      <c r="F778">
        <f t="shared" si="160"/>
        <v>77.599999999999866</v>
      </c>
      <c r="G778">
        <f t="shared" si="161"/>
        <v>319.43983655498738</v>
      </c>
      <c r="H778">
        <f t="shared" si="156"/>
        <v>4.2118440875045087</v>
      </c>
      <c r="I778" s="4">
        <f t="shared" si="162"/>
        <v>1.5999999999999999E-6</v>
      </c>
      <c r="J778" s="5">
        <f t="shared" si="157"/>
        <v>1.3969999999999975E-7</v>
      </c>
      <c r="K778" s="5">
        <f t="shared" si="158"/>
        <v>4.1355091833955246E-4</v>
      </c>
      <c r="L778" s="5">
        <f t="shared" si="165"/>
        <v>2.9626174600307337E-10</v>
      </c>
      <c r="M778" s="6">
        <f t="shared" si="163"/>
        <v>2.933321378085501E-6</v>
      </c>
      <c r="N778">
        <f t="shared" si="164"/>
        <v>5.8E-4</v>
      </c>
      <c r="O778">
        <f t="shared" si="159"/>
        <v>0.42118440875045088</v>
      </c>
      <c r="P778">
        <f t="shared" si="166"/>
        <v>3.2888694932046683</v>
      </c>
      <c r="Q778">
        <f t="shared" si="167"/>
        <v>0.24348653599080422</v>
      </c>
      <c r="R778">
        <f t="shared" si="168"/>
        <v>0.24348653599080422</v>
      </c>
    </row>
    <row r="779" spans="6:18">
      <c r="F779">
        <f t="shared" si="160"/>
        <v>77.699999999999861</v>
      </c>
      <c r="G779">
        <f t="shared" si="161"/>
        <v>319.43983655498738</v>
      </c>
      <c r="H779">
        <f t="shared" si="156"/>
        <v>4.2118440875045087</v>
      </c>
      <c r="I779" s="4">
        <f t="shared" si="162"/>
        <v>1.5999999999999999E-6</v>
      </c>
      <c r="J779" s="5">
        <f t="shared" si="157"/>
        <v>1.3969999999999975E-7</v>
      </c>
      <c r="K779" s="5">
        <f t="shared" si="158"/>
        <v>4.1371091833955248E-4</v>
      </c>
      <c r="L779" s="5">
        <f t="shared" si="165"/>
        <v>2.966057439420197E-10</v>
      </c>
      <c r="M779" s="6">
        <f t="shared" si="163"/>
        <v>2.9355915808113202E-6</v>
      </c>
      <c r="N779">
        <f t="shared" si="164"/>
        <v>5.8E-4</v>
      </c>
      <c r="O779">
        <f t="shared" si="159"/>
        <v>0.42118440875045088</v>
      </c>
      <c r="P779">
        <f t="shared" si="166"/>
        <v>3.2894340258174917</v>
      </c>
      <c r="Q779">
        <f t="shared" si="167"/>
        <v>0.24333760871675014</v>
      </c>
      <c r="R779">
        <f t="shared" si="168"/>
        <v>0.24333760871675014</v>
      </c>
    </row>
    <row r="780" spans="6:18">
      <c r="F780">
        <f t="shared" si="160"/>
        <v>77.799999999999855</v>
      </c>
      <c r="G780">
        <f t="shared" si="161"/>
        <v>319.43983655498738</v>
      </c>
      <c r="H780">
        <f t="shared" si="156"/>
        <v>4.2118440875045087</v>
      </c>
      <c r="I780" s="4">
        <f t="shared" si="162"/>
        <v>1.5999999999999999E-6</v>
      </c>
      <c r="J780" s="5">
        <f t="shared" si="157"/>
        <v>1.3969999999999975E-7</v>
      </c>
      <c r="K780" s="5">
        <f t="shared" si="158"/>
        <v>4.1387091833955251E-4</v>
      </c>
      <c r="L780" s="5">
        <f t="shared" si="165"/>
        <v>2.9695000806181598E-10</v>
      </c>
      <c r="M780" s="6">
        <f t="shared" si="163"/>
        <v>2.9378626616930498E-6</v>
      </c>
      <c r="N780">
        <f t="shared" si="164"/>
        <v>5.8E-4</v>
      </c>
      <c r="O780">
        <f t="shared" si="159"/>
        <v>0.42118440875045088</v>
      </c>
      <c r="P780">
        <f t="shared" si="166"/>
        <v>3.2899976851130881</v>
      </c>
      <c r="Q780">
        <f t="shared" si="167"/>
        <v>0.2431889118293046</v>
      </c>
      <c r="R780">
        <f t="shared" si="168"/>
        <v>0.2431889118293046</v>
      </c>
    </row>
    <row r="781" spans="6:18">
      <c r="F781">
        <f t="shared" si="160"/>
        <v>77.899999999999849</v>
      </c>
      <c r="G781">
        <f t="shared" si="161"/>
        <v>319.43983655498738</v>
      </c>
      <c r="H781">
        <f t="shared" si="156"/>
        <v>4.2118440875045087</v>
      </c>
      <c r="I781" s="4">
        <f t="shared" si="162"/>
        <v>1.5999999999999999E-6</v>
      </c>
      <c r="J781" s="5">
        <f t="shared" si="157"/>
        <v>1.3969999999999975E-7</v>
      </c>
      <c r="K781" s="5">
        <f t="shared" si="158"/>
        <v>4.1403091833955253E-4</v>
      </c>
      <c r="L781" s="5">
        <f t="shared" si="165"/>
        <v>2.9729453846540607E-10</v>
      </c>
      <c r="M781" s="6">
        <f t="shared" si="163"/>
        <v>2.9401346207306919E-6</v>
      </c>
      <c r="N781">
        <f t="shared" si="164"/>
        <v>5.8E-4</v>
      </c>
      <c r="O781">
        <f t="shared" si="159"/>
        <v>0.42118440875045088</v>
      </c>
      <c r="P781">
        <f t="shared" si="166"/>
        <v>3.2905604727795521</v>
      </c>
      <c r="Q781">
        <f t="shared" si="167"/>
        <v>0.24304044488313725</v>
      </c>
      <c r="R781">
        <f t="shared" si="168"/>
        <v>0.24304044488313725</v>
      </c>
    </row>
    <row r="782" spans="6:18">
      <c r="F782">
        <f t="shared" si="160"/>
        <v>77.999999999999844</v>
      </c>
      <c r="G782">
        <f t="shared" si="161"/>
        <v>319.43983655498738</v>
      </c>
      <c r="H782">
        <f t="shared" si="156"/>
        <v>4.2118440875045087</v>
      </c>
      <c r="I782" s="4">
        <f t="shared" si="162"/>
        <v>1.5999999999999999E-6</v>
      </c>
      <c r="J782" s="5">
        <f t="shared" si="157"/>
        <v>1.3969999999999975E-7</v>
      </c>
      <c r="K782" s="5">
        <f t="shared" si="158"/>
        <v>4.1419091833955256E-4</v>
      </c>
      <c r="L782" s="5">
        <f t="shared" si="165"/>
        <v>2.9763933525573359E-10</v>
      </c>
      <c r="M782" s="6">
        <f t="shared" si="163"/>
        <v>2.9424074579242453E-6</v>
      </c>
      <c r="N782">
        <f t="shared" si="164"/>
        <v>5.8E-4</v>
      </c>
      <c r="O782">
        <f t="shared" si="159"/>
        <v>0.42118440875045088</v>
      </c>
      <c r="P782">
        <f t="shared" si="166"/>
        <v>3.2911223905010667</v>
      </c>
      <c r="Q782">
        <f t="shared" si="167"/>
        <v>0.24289220743395029</v>
      </c>
      <c r="R782">
        <f t="shared" si="168"/>
        <v>0.24289220743395029</v>
      </c>
    </row>
    <row r="783" spans="6:18">
      <c r="F783">
        <f t="shared" si="160"/>
        <v>78.099999999999838</v>
      </c>
      <c r="G783">
        <f t="shared" si="161"/>
        <v>319.43983655498738</v>
      </c>
      <c r="H783">
        <f t="shared" si="156"/>
        <v>4.2118440875045087</v>
      </c>
      <c r="I783" s="4">
        <f t="shared" si="162"/>
        <v>1.5999999999999999E-6</v>
      </c>
      <c r="J783" s="5">
        <f t="shared" si="157"/>
        <v>1.3969999999999975E-7</v>
      </c>
      <c r="K783" s="5">
        <f t="shared" si="158"/>
        <v>4.1435091833955258E-4</v>
      </c>
      <c r="L783" s="5">
        <f t="shared" si="165"/>
        <v>2.979843985357423E-10</v>
      </c>
      <c r="M783" s="6">
        <f t="shared" si="163"/>
        <v>2.9446811732737104E-6</v>
      </c>
      <c r="N783">
        <f t="shared" si="164"/>
        <v>5.8E-4</v>
      </c>
      <c r="O783">
        <f t="shared" si="159"/>
        <v>0.42118440875045088</v>
      </c>
      <c r="P783">
        <f t="shared" si="166"/>
        <v>3.2916834399579091</v>
      </c>
      <c r="Q783">
        <f t="shared" si="167"/>
        <v>0.24274419903847572</v>
      </c>
      <c r="R783">
        <f t="shared" si="168"/>
        <v>0.24274419903847572</v>
      </c>
    </row>
    <row r="784" spans="6:18">
      <c r="F784">
        <f t="shared" si="160"/>
        <v>78.199999999999832</v>
      </c>
      <c r="G784">
        <f t="shared" si="161"/>
        <v>319.43983655498738</v>
      </c>
      <c r="H784">
        <f t="shared" si="156"/>
        <v>4.2118440875045087</v>
      </c>
      <c r="I784" s="4">
        <f t="shared" si="162"/>
        <v>1.5999999999999999E-6</v>
      </c>
      <c r="J784" s="5">
        <f t="shared" si="157"/>
        <v>1.3969999999999975E-7</v>
      </c>
      <c r="K784" s="5">
        <f t="shared" si="158"/>
        <v>4.1451091833955261E-4</v>
      </c>
      <c r="L784" s="5">
        <f t="shared" si="165"/>
        <v>2.983297284083758E-10</v>
      </c>
      <c r="M784" s="6">
        <f t="shared" si="163"/>
        <v>2.9469557667790867E-6</v>
      </c>
      <c r="N784">
        <f t="shared" si="164"/>
        <v>5.8E-4</v>
      </c>
      <c r="O784">
        <f t="shared" si="159"/>
        <v>0.42118440875045088</v>
      </c>
      <c r="P784">
        <f t="shared" si="166"/>
        <v>3.2922436228264655</v>
      </c>
      <c r="Q784">
        <f t="shared" si="167"/>
        <v>0.24259641925447248</v>
      </c>
      <c r="R784">
        <f t="shared" si="168"/>
        <v>0.24259641925447251</v>
      </c>
    </row>
    <row r="785" spans="6:18">
      <c r="F785">
        <f t="shared" si="160"/>
        <v>78.299999999999827</v>
      </c>
      <c r="G785">
        <f t="shared" si="161"/>
        <v>319.43983655498738</v>
      </c>
      <c r="H785">
        <f t="shared" si="156"/>
        <v>4.2118440875045087</v>
      </c>
      <c r="I785" s="4">
        <f t="shared" si="162"/>
        <v>1.5999999999999999E-6</v>
      </c>
      <c r="J785" s="5">
        <f t="shared" si="157"/>
        <v>1.3969999999999975E-7</v>
      </c>
      <c r="K785" s="5">
        <f t="shared" si="158"/>
        <v>4.1467091833955264E-4</v>
      </c>
      <c r="L785" s="5">
        <f t="shared" si="165"/>
        <v>2.9867532497657792E-10</v>
      </c>
      <c r="M785" s="6">
        <f t="shared" si="163"/>
        <v>2.9492312384403755E-6</v>
      </c>
      <c r="N785">
        <f t="shared" si="164"/>
        <v>5.8E-4</v>
      </c>
      <c r="O785">
        <f t="shared" si="159"/>
        <v>0.42118440875045088</v>
      </c>
      <c r="P785">
        <f t="shared" si="166"/>
        <v>3.2928029407792372</v>
      </c>
      <c r="Q785">
        <f t="shared" si="167"/>
        <v>0.24244886764072385</v>
      </c>
      <c r="R785">
        <f t="shared" si="168"/>
        <v>0.24244886764072388</v>
      </c>
    </row>
    <row r="786" spans="6:18">
      <c r="F786">
        <f t="shared" si="160"/>
        <v>78.399999999999821</v>
      </c>
      <c r="G786">
        <f t="shared" si="161"/>
        <v>319.43983655498738</v>
      </c>
      <c r="H786">
        <f t="shared" si="156"/>
        <v>4.2118440875045087</v>
      </c>
      <c r="I786" s="4">
        <f t="shared" si="162"/>
        <v>1.5999999999999999E-6</v>
      </c>
      <c r="J786" s="5">
        <f t="shared" si="157"/>
        <v>1.3969999999999975E-7</v>
      </c>
      <c r="K786" s="5">
        <f t="shared" si="158"/>
        <v>4.1483091833955266E-4</v>
      </c>
      <c r="L786" s="5">
        <f t="shared" si="165"/>
        <v>2.9902118834329226E-10</v>
      </c>
      <c r="M786" s="6">
        <f t="shared" si="163"/>
        <v>2.9515075882575743E-6</v>
      </c>
      <c r="N786">
        <f t="shared" si="164"/>
        <v>5.8E-4</v>
      </c>
      <c r="O786">
        <f t="shared" si="159"/>
        <v>0.42118440875045088</v>
      </c>
      <c r="P786">
        <f t="shared" si="166"/>
        <v>3.293361395484856</v>
      </c>
      <c r="Q786">
        <f t="shared" si="167"/>
        <v>0.24230154375703447</v>
      </c>
      <c r="R786">
        <f t="shared" si="168"/>
        <v>0.24230154375703447</v>
      </c>
    </row>
    <row r="787" spans="6:18">
      <c r="F787">
        <f t="shared" si="160"/>
        <v>78.499999999999815</v>
      </c>
      <c r="G787">
        <f t="shared" si="161"/>
        <v>319.43983655498738</v>
      </c>
      <c r="H787">
        <f t="shared" ref="H787:H850" si="169">(G787-Tf)/ml</f>
        <v>4.2118440875045087</v>
      </c>
      <c r="I787" s="4">
        <f t="shared" si="162"/>
        <v>1.5999999999999999E-6</v>
      </c>
      <c r="J787" s="5">
        <f t="shared" ref="J787:J850" si="170">Glob(H787,N787,Dl,Co,kpart)</f>
        <v>1.3969999999999975E-7</v>
      </c>
      <c r="K787" s="5">
        <f t="shared" ref="K787:K850" si="171">I786*dt+K786</f>
        <v>4.1499091833955269E-4</v>
      </c>
      <c r="L787" s="5">
        <f t="shared" si="165"/>
        <v>2.993673186114626E-10</v>
      </c>
      <c r="M787" s="6">
        <f t="shared" si="163"/>
        <v>2.9537848162306856E-6</v>
      </c>
      <c r="N787">
        <f t="shared" si="164"/>
        <v>5.8E-4</v>
      </c>
      <c r="O787">
        <f t="shared" ref="O787:O850" si="172">O786+(kpart*H786-O786)/L786/R786*(L786*(R787-R786)+R786*MAX(I786,J786)*M786*dt)</f>
        <v>0.42118440875045088</v>
      </c>
      <c r="P787">
        <f t="shared" si="166"/>
        <v>3.2939189886080915</v>
      </c>
      <c r="Q787">
        <f t="shared" si="167"/>
        <v>0.24215444716422765</v>
      </c>
      <c r="R787">
        <f t="shared" si="168"/>
        <v>0.24215444716422768</v>
      </c>
    </row>
    <row r="788" spans="6:18">
      <c r="F788">
        <f t="shared" si="160"/>
        <v>78.59999999999981</v>
      </c>
      <c r="G788">
        <f t="shared" si="161"/>
        <v>319.43983655498738</v>
      </c>
      <c r="H788">
        <f t="shared" si="169"/>
        <v>4.2118440875045087</v>
      </c>
      <c r="I788" s="4">
        <f t="shared" si="162"/>
        <v>1.5999999999999999E-6</v>
      </c>
      <c r="J788" s="5">
        <f t="shared" si="170"/>
        <v>1.3969999999999975E-7</v>
      </c>
      <c r="K788" s="5">
        <f t="shared" si="171"/>
        <v>4.1515091833955271E-4</v>
      </c>
      <c r="L788" s="5">
        <f t="shared" si="165"/>
        <v>2.9971371588403263E-10</v>
      </c>
      <c r="M788" s="6">
        <f t="shared" si="163"/>
        <v>2.9560629223597077E-6</v>
      </c>
      <c r="N788">
        <f t="shared" si="164"/>
        <v>5.8E-4</v>
      </c>
      <c r="O788">
        <f t="shared" si="172"/>
        <v>0.42118440875045088</v>
      </c>
      <c r="P788">
        <f t="shared" si="166"/>
        <v>3.2944757218098597</v>
      </c>
      <c r="Q788">
        <f t="shared" si="167"/>
        <v>0.24200757742414278</v>
      </c>
      <c r="R788">
        <f t="shared" si="168"/>
        <v>0.24200757742414281</v>
      </c>
    </row>
    <row r="789" spans="6:18">
      <c r="F789">
        <f t="shared" si="160"/>
        <v>78.699999999999804</v>
      </c>
      <c r="G789">
        <f t="shared" si="161"/>
        <v>319.43983655498738</v>
      </c>
      <c r="H789">
        <f t="shared" si="169"/>
        <v>4.2118440875045087</v>
      </c>
      <c r="I789" s="4">
        <f t="shared" si="162"/>
        <v>1.5999999999999999E-6</v>
      </c>
      <c r="J789" s="5">
        <f t="shared" si="170"/>
        <v>1.3969999999999975E-7</v>
      </c>
      <c r="K789" s="5">
        <f t="shared" si="171"/>
        <v>4.1531091833955274E-4</v>
      </c>
      <c r="L789" s="5">
        <f t="shared" si="165"/>
        <v>3.0006038026394613E-10</v>
      </c>
      <c r="M789" s="6">
        <f t="shared" si="163"/>
        <v>2.9583419066446428E-6</v>
      </c>
      <c r="N789">
        <f t="shared" si="164"/>
        <v>5.8E-4</v>
      </c>
      <c r="O789">
        <f t="shared" si="172"/>
        <v>0.42118440875045088</v>
      </c>
      <c r="P789">
        <f t="shared" si="166"/>
        <v>3.2950315967472399</v>
      </c>
      <c r="Q789">
        <f t="shared" si="167"/>
        <v>0.24186093409963233</v>
      </c>
      <c r="R789">
        <f t="shared" si="168"/>
        <v>0.24186093409963236</v>
      </c>
    </row>
    <row r="790" spans="6:18">
      <c r="F790">
        <f t="shared" si="160"/>
        <v>78.799999999999798</v>
      </c>
      <c r="G790">
        <f t="shared" si="161"/>
        <v>319.43983655498738</v>
      </c>
      <c r="H790">
        <f t="shared" si="169"/>
        <v>4.2118440875045087</v>
      </c>
      <c r="I790" s="4">
        <f t="shared" si="162"/>
        <v>1.5999999999999999E-6</v>
      </c>
      <c r="J790" s="5">
        <f t="shared" si="170"/>
        <v>1.3969999999999975E-7</v>
      </c>
      <c r="K790" s="5">
        <f t="shared" si="171"/>
        <v>4.1547091833955276E-4</v>
      </c>
      <c r="L790" s="5">
        <f t="shared" si="165"/>
        <v>3.0040731185414665E-10</v>
      </c>
      <c r="M790" s="6">
        <f t="shared" si="163"/>
        <v>2.9606217690854882E-6</v>
      </c>
      <c r="N790">
        <f t="shared" si="164"/>
        <v>5.8E-4</v>
      </c>
      <c r="O790">
        <f t="shared" si="172"/>
        <v>0.42118440875045088</v>
      </c>
      <c r="P790">
        <f t="shared" si="166"/>
        <v>3.2955866150734785</v>
      </c>
      <c r="Q790">
        <f t="shared" si="167"/>
        <v>0.24171451675455932</v>
      </c>
      <c r="R790">
        <f t="shared" si="168"/>
        <v>0.24171451675455935</v>
      </c>
    </row>
    <row r="791" spans="6:18">
      <c r="F791">
        <f t="shared" si="160"/>
        <v>78.899999999999793</v>
      </c>
      <c r="G791">
        <f t="shared" si="161"/>
        <v>319.43983655498738</v>
      </c>
      <c r="H791">
        <f t="shared" si="169"/>
        <v>4.2118440875045087</v>
      </c>
      <c r="I791" s="4">
        <f t="shared" si="162"/>
        <v>1.5999999999999999E-6</v>
      </c>
      <c r="J791" s="5">
        <f t="shared" si="170"/>
        <v>1.3969999999999975E-7</v>
      </c>
      <c r="K791" s="5">
        <f t="shared" si="171"/>
        <v>4.1563091833955279E-4</v>
      </c>
      <c r="L791" s="5">
        <f t="shared" si="165"/>
        <v>3.0075451075757797E-10</v>
      </c>
      <c r="M791" s="6">
        <f t="shared" si="163"/>
        <v>2.9629025096822454E-6</v>
      </c>
      <c r="N791">
        <f t="shared" si="164"/>
        <v>5.8E-4</v>
      </c>
      <c r="O791">
        <f t="shared" si="172"/>
        <v>0.42118440875045088</v>
      </c>
      <c r="P791">
        <f t="shared" si="166"/>
        <v>3.2961407784380024</v>
      </c>
      <c r="Q791">
        <f t="shared" si="167"/>
        <v>0.24156832495379452</v>
      </c>
      <c r="R791">
        <f t="shared" si="168"/>
        <v>0.24156832495379452</v>
      </c>
    </row>
    <row r="792" spans="6:18">
      <c r="F792">
        <f t="shared" si="160"/>
        <v>78.999999999999787</v>
      </c>
      <c r="G792">
        <f t="shared" si="161"/>
        <v>319.43983655498738</v>
      </c>
      <c r="H792">
        <f t="shared" si="169"/>
        <v>4.2118440875045087</v>
      </c>
      <c r="I792" s="4">
        <f t="shared" si="162"/>
        <v>1.5999999999999999E-6</v>
      </c>
      <c r="J792" s="5">
        <f t="shared" si="170"/>
        <v>1.3969999999999975E-7</v>
      </c>
      <c r="K792" s="5">
        <f t="shared" si="171"/>
        <v>4.1579091833955281E-4</v>
      </c>
      <c r="L792" s="5">
        <f t="shared" si="165"/>
        <v>3.0110197707718388E-10</v>
      </c>
      <c r="M792" s="6">
        <f t="shared" si="163"/>
        <v>2.9651841284349142E-6</v>
      </c>
      <c r="N792">
        <f t="shared" si="164"/>
        <v>5.8E-4</v>
      </c>
      <c r="O792">
        <f t="shared" si="172"/>
        <v>0.42118440875045088</v>
      </c>
      <c r="P792">
        <f t="shared" si="166"/>
        <v>3.296694088486428</v>
      </c>
      <c r="Q792">
        <f t="shared" si="167"/>
        <v>0.24142235826321365</v>
      </c>
      <c r="R792">
        <f t="shared" si="168"/>
        <v>0.24142235826321365</v>
      </c>
    </row>
    <row r="793" spans="6:18">
      <c r="F793">
        <f t="shared" si="160"/>
        <v>79.099999999999781</v>
      </c>
      <c r="G793">
        <f t="shared" si="161"/>
        <v>319.43983655498738</v>
      </c>
      <c r="H793">
        <f t="shared" si="169"/>
        <v>4.2118440875045087</v>
      </c>
      <c r="I793" s="4">
        <f t="shared" si="162"/>
        <v>1.5999999999999999E-6</v>
      </c>
      <c r="J793" s="5">
        <f t="shared" si="170"/>
        <v>1.3969999999999975E-7</v>
      </c>
      <c r="K793" s="5">
        <f t="shared" si="171"/>
        <v>4.1595091833955284E-4</v>
      </c>
      <c r="L793" s="5">
        <f t="shared" si="165"/>
        <v>3.0144971091590802E-10</v>
      </c>
      <c r="M793" s="6">
        <f t="shared" si="163"/>
        <v>2.9674666253434946E-6</v>
      </c>
      <c r="N793">
        <f t="shared" si="164"/>
        <v>5.8E-4</v>
      </c>
      <c r="O793">
        <f t="shared" si="172"/>
        <v>0.42118440875045088</v>
      </c>
      <c r="P793">
        <f t="shared" si="166"/>
        <v>3.2972465468605741</v>
      </c>
      <c r="Q793">
        <f t="shared" si="167"/>
        <v>0.24127661624969485</v>
      </c>
      <c r="R793">
        <f t="shared" si="168"/>
        <v>0.24127661624969488</v>
      </c>
    </row>
    <row r="794" spans="6:18">
      <c r="F794">
        <f t="shared" si="160"/>
        <v>79.199999999999775</v>
      </c>
      <c r="G794">
        <f t="shared" si="161"/>
        <v>319.43983655498738</v>
      </c>
      <c r="H794">
        <f t="shared" si="169"/>
        <v>4.2118440875045087</v>
      </c>
      <c r="I794" s="4">
        <f t="shared" si="162"/>
        <v>1.5999999999999999E-6</v>
      </c>
      <c r="J794" s="5">
        <f t="shared" si="170"/>
        <v>1.3969999999999975E-7</v>
      </c>
      <c r="K794" s="5">
        <f t="shared" si="171"/>
        <v>4.1611091833955287E-4</v>
      </c>
      <c r="L794" s="5">
        <f t="shared" si="165"/>
        <v>3.0179771237669402E-10</v>
      </c>
      <c r="M794" s="6">
        <f t="shared" si="163"/>
        <v>2.9697500004079859E-6</v>
      </c>
      <c r="N794">
        <f t="shared" si="164"/>
        <v>5.8E-4</v>
      </c>
      <c r="O794">
        <f t="shared" si="172"/>
        <v>0.42118440875045088</v>
      </c>
      <c r="P794">
        <f t="shared" si="166"/>
        <v>3.2977981551984685</v>
      </c>
      <c r="Q794">
        <f t="shared" si="167"/>
        <v>0.24113109848111589</v>
      </c>
      <c r="R794">
        <f t="shared" si="168"/>
        <v>0.24113109848111591</v>
      </c>
    </row>
    <row r="795" spans="6:18">
      <c r="F795">
        <f t="shared" si="160"/>
        <v>79.29999999999977</v>
      </c>
      <c r="G795">
        <f t="shared" si="161"/>
        <v>319.43983655498738</v>
      </c>
      <c r="H795">
        <f t="shared" si="169"/>
        <v>4.2118440875045087</v>
      </c>
      <c r="I795" s="4">
        <f t="shared" si="162"/>
        <v>1.5999999999999999E-6</v>
      </c>
      <c r="J795" s="5">
        <f t="shared" si="170"/>
        <v>1.3969999999999975E-7</v>
      </c>
      <c r="K795" s="5">
        <f t="shared" si="171"/>
        <v>4.1627091833955289E-4</v>
      </c>
      <c r="L795" s="5">
        <f t="shared" si="165"/>
        <v>3.0214598156248567E-10</v>
      </c>
      <c r="M795" s="6">
        <f t="shared" si="163"/>
        <v>2.9720342536283889E-6</v>
      </c>
      <c r="N795">
        <f t="shared" si="164"/>
        <v>5.8E-4</v>
      </c>
      <c r="O795">
        <f t="shared" si="172"/>
        <v>0.42118440875045088</v>
      </c>
      <c r="P795">
        <f t="shared" si="166"/>
        <v>3.2983489151343615</v>
      </c>
      <c r="Q795">
        <f t="shared" si="167"/>
        <v>0.24098580452635143</v>
      </c>
      <c r="R795">
        <f t="shared" si="168"/>
        <v>0.24098580452635146</v>
      </c>
    </row>
    <row r="796" spans="6:18">
      <c r="F796">
        <f t="shared" ref="F796:F855" si="173">F795+dt</f>
        <v>79.399999999999764</v>
      </c>
      <c r="G796">
        <f t="shared" si="161"/>
        <v>319.43983655498738</v>
      </c>
      <c r="H796">
        <f t="shared" si="169"/>
        <v>4.2118440875045087</v>
      </c>
      <c r="I796" s="4">
        <f t="shared" si="162"/>
        <v>1.5999999999999999E-6</v>
      </c>
      <c r="J796" s="5">
        <f t="shared" si="170"/>
        <v>1.3969999999999975E-7</v>
      </c>
      <c r="K796" s="5">
        <f t="shared" si="171"/>
        <v>4.1643091833955292E-4</v>
      </c>
      <c r="L796" s="5">
        <f t="shared" si="165"/>
        <v>3.0249451857622683E-10</v>
      </c>
      <c r="M796" s="6">
        <f t="shared" si="163"/>
        <v>2.9743193850047048E-6</v>
      </c>
      <c r="N796">
        <f t="shared" si="164"/>
        <v>5.8E-4</v>
      </c>
      <c r="O796">
        <f t="shared" si="172"/>
        <v>0.42118440875045088</v>
      </c>
      <c r="P796">
        <f t="shared" si="166"/>
        <v>3.2988988282987313</v>
      </c>
      <c r="Q796">
        <f t="shared" si="167"/>
        <v>0.24084073395527042</v>
      </c>
      <c r="R796">
        <f t="shared" si="168"/>
        <v>0.24084073395527045</v>
      </c>
    </row>
    <row r="797" spans="6:18">
      <c r="F797">
        <f t="shared" si="173"/>
        <v>79.499999999999758</v>
      </c>
      <c r="G797">
        <f t="shared" si="161"/>
        <v>319.43983655498738</v>
      </c>
      <c r="H797">
        <f t="shared" si="169"/>
        <v>4.2118440875045087</v>
      </c>
      <c r="I797" s="4">
        <f t="shared" si="162"/>
        <v>1.5999999999999999E-6</v>
      </c>
      <c r="J797" s="5">
        <f t="shared" si="170"/>
        <v>1.3969999999999975E-7</v>
      </c>
      <c r="K797" s="5">
        <f t="shared" si="171"/>
        <v>4.1659091833955294E-4</v>
      </c>
      <c r="L797" s="5">
        <f t="shared" si="165"/>
        <v>3.0284332352086084E-10</v>
      </c>
      <c r="M797" s="6">
        <f t="shared" si="163"/>
        <v>2.9766053945369303E-6</v>
      </c>
      <c r="N797">
        <f t="shared" si="164"/>
        <v>5.8E-4</v>
      </c>
      <c r="O797">
        <f t="shared" si="172"/>
        <v>0.42118440875045088</v>
      </c>
      <c r="P797">
        <f t="shared" si="166"/>
        <v>3.299447896318302</v>
      </c>
      <c r="Q797">
        <f t="shared" si="167"/>
        <v>0.24069588633873337</v>
      </c>
      <c r="R797">
        <f t="shared" si="168"/>
        <v>0.2406958863387334</v>
      </c>
    </row>
    <row r="798" spans="6:18">
      <c r="F798">
        <f t="shared" si="173"/>
        <v>79.599999999999753</v>
      </c>
      <c r="G798">
        <f t="shared" si="161"/>
        <v>319.43983655498738</v>
      </c>
      <c r="H798">
        <f t="shared" si="169"/>
        <v>4.2118440875045087</v>
      </c>
      <c r="I798" s="4">
        <f t="shared" si="162"/>
        <v>1.5999999999999999E-6</v>
      </c>
      <c r="J798" s="5">
        <f t="shared" si="170"/>
        <v>1.3969999999999975E-7</v>
      </c>
      <c r="K798" s="5">
        <f t="shared" si="171"/>
        <v>4.1675091833955297E-4</v>
      </c>
      <c r="L798" s="5">
        <f t="shared" si="165"/>
        <v>3.0319239649933174E-10</v>
      </c>
      <c r="M798" s="6">
        <f t="shared" si="163"/>
        <v>2.9788922822250678E-6</v>
      </c>
      <c r="N798">
        <f t="shared" si="164"/>
        <v>5.8E-4</v>
      </c>
      <c r="O798">
        <f t="shared" si="172"/>
        <v>0.42118440875045088</v>
      </c>
      <c r="P798">
        <f t="shared" si="166"/>
        <v>3.2999961208160458</v>
      </c>
      <c r="Q798">
        <f t="shared" si="167"/>
        <v>0.24055126124858975</v>
      </c>
      <c r="R798">
        <f t="shared" si="168"/>
        <v>0.24055126124858978</v>
      </c>
    </row>
    <row r="799" spans="6:18">
      <c r="F799">
        <f t="shared" si="173"/>
        <v>79.699999999999747</v>
      </c>
      <c r="G799">
        <f t="shared" si="161"/>
        <v>319.43983655498738</v>
      </c>
      <c r="H799">
        <f t="shared" si="169"/>
        <v>4.2118440875045087</v>
      </c>
      <c r="I799" s="4">
        <f t="shared" si="162"/>
        <v>1.5999999999999999E-6</v>
      </c>
      <c r="J799" s="5">
        <f t="shared" si="170"/>
        <v>1.3969999999999975E-7</v>
      </c>
      <c r="K799" s="5">
        <f t="shared" si="171"/>
        <v>4.1691091833955299E-4</v>
      </c>
      <c r="L799" s="5">
        <f t="shared" si="165"/>
        <v>3.0354173761458313E-10</v>
      </c>
      <c r="M799" s="6">
        <f t="shared" si="163"/>
        <v>2.9811800480691174E-6</v>
      </c>
      <c r="N799">
        <f t="shared" si="164"/>
        <v>5.8E-4</v>
      </c>
      <c r="O799">
        <f t="shared" si="172"/>
        <v>0.42118440875045088</v>
      </c>
      <c r="P799">
        <f t="shared" si="166"/>
        <v>3.300543503411197</v>
      </c>
      <c r="Q799">
        <f t="shared" si="167"/>
        <v>0.24040685825767522</v>
      </c>
      <c r="R799">
        <f t="shared" si="168"/>
        <v>0.24040685825767524</v>
      </c>
    </row>
    <row r="800" spans="6:18">
      <c r="F800">
        <f t="shared" si="173"/>
        <v>79.799999999999741</v>
      </c>
      <c r="G800">
        <f t="shared" si="161"/>
        <v>319.43983655498738</v>
      </c>
      <c r="H800">
        <f t="shared" si="169"/>
        <v>4.2118440875045087</v>
      </c>
      <c r="I800" s="4">
        <f t="shared" si="162"/>
        <v>1.5999999999999999E-6</v>
      </c>
      <c r="J800" s="5">
        <f t="shared" si="170"/>
        <v>1.3969999999999975E-7</v>
      </c>
      <c r="K800" s="5">
        <f t="shared" si="171"/>
        <v>4.1707091833955302E-4</v>
      </c>
      <c r="L800" s="5">
        <f t="shared" si="165"/>
        <v>3.0389134696955873E-10</v>
      </c>
      <c r="M800" s="6">
        <f t="shared" si="163"/>
        <v>2.9834686920690792E-6</v>
      </c>
      <c r="N800">
        <f t="shared" si="164"/>
        <v>5.8E-4</v>
      </c>
      <c r="O800">
        <f t="shared" si="172"/>
        <v>0.42118440875045088</v>
      </c>
      <c r="P800">
        <f t="shared" si="166"/>
        <v>3.301090045719262</v>
      </c>
      <c r="Q800">
        <f t="shared" si="167"/>
        <v>0.2402626769398091</v>
      </c>
      <c r="R800">
        <f t="shared" si="168"/>
        <v>0.24026267693980913</v>
      </c>
    </row>
    <row r="801" spans="6:18">
      <c r="F801">
        <f t="shared" si="173"/>
        <v>79.899999999999736</v>
      </c>
      <c r="G801">
        <f t="shared" si="161"/>
        <v>319.43983655498738</v>
      </c>
      <c r="H801">
        <f t="shared" si="169"/>
        <v>4.2118440875045087</v>
      </c>
      <c r="I801" s="4">
        <f t="shared" si="162"/>
        <v>1.5999999999999999E-6</v>
      </c>
      <c r="J801" s="5">
        <f t="shared" si="170"/>
        <v>1.3969999999999975E-7</v>
      </c>
      <c r="K801" s="5">
        <f t="shared" si="171"/>
        <v>4.1723091833955304E-4</v>
      </c>
      <c r="L801" s="5">
        <f t="shared" si="165"/>
        <v>3.0424122466720213E-10</v>
      </c>
      <c r="M801" s="6">
        <f t="shared" si="163"/>
        <v>2.9857582142249513E-6</v>
      </c>
      <c r="N801">
        <f t="shared" si="164"/>
        <v>5.8E-4</v>
      </c>
      <c r="O801">
        <f t="shared" si="172"/>
        <v>0.42118440875045088</v>
      </c>
      <c r="P801">
        <f t="shared" si="166"/>
        <v>3.3016357493520276</v>
      </c>
      <c r="Q801">
        <f t="shared" si="167"/>
        <v>0.24011871686979169</v>
      </c>
      <c r="R801">
        <f t="shared" si="168"/>
        <v>0.24011871686979169</v>
      </c>
    </row>
    <row r="802" spans="6:18">
      <c r="F802">
        <f t="shared" si="173"/>
        <v>79.99999999999973</v>
      </c>
      <c r="G802">
        <f t="shared" si="161"/>
        <v>319.43983655498738</v>
      </c>
      <c r="H802">
        <f t="shared" si="169"/>
        <v>4.2118440875045087</v>
      </c>
      <c r="I802" s="4">
        <f t="shared" si="162"/>
        <v>1.5999999999999999E-6</v>
      </c>
      <c r="J802" s="5">
        <f t="shared" si="170"/>
        <v>1.3969999999999975E-7</v>
      </c>
      <c r="K802" s="5">
        <f t="shared" si="171"/>
        <v>4.1739091833955307E-4</v>
      </c>
      <c r="L802" s="5">
        <f t="shared" si="165"/>
        <v>3.0459137081045717E-10</v>
      </c>
      <c r="M802" s="6">
        <f t="shared" si="163"/>
        <v>2.9880486145367355E-6</v>
      </c>
      <c r="N802">
        <f t="shared" si="164"/>
        <v>5.8E-4</v>
      </c>
      <c r="O802">
        <f t="shared" si="172"/>
        <v>0.42118440875045088</v>
      </c>
      <c r="P802">
        <f t="shared" si="166"/>
        <v>3.3021806159175728</v>
      </c>
      <c r="Q802">
        <f t="shared" si="167"/>
        <v>0.23997497762340156</v>
      </c>
      <c r="R802">
        <f t="shared" si="168"/>
        <v>0.23997497762340156</v>
      </c>
    </row>
    <row r="803" spans="6:18">
      <c r="F803">
        <f t="shared" si="173"/>
        <v>80.099999999999724</v>
      </c>
      <c r="G803">
        <f t="shared" si="161"/>
        <v>319.43983655498738</v>
      </c>
      <c r="H803">
        <f t="shared" si="169"/>
        <v>4.2118440875045087</v>
      </c>
      <c r="I803" s="4">
        <f t="shared" si="162"/>
        <v>1.5999999999999999E-6</v>
      </c>
      <c r="J803" s="5">
        <f t="shared" si="170"/>
        <v>1.3969999999999975E-7</v>
      </c>
      <c r="K803" s="5">
        <f t="shared" si="171"/>
        <v>4.175509183395531E-4</v>
      </c>
      <c r="L803" s="5">
        <f t="shared" si="165"/>
        <v>3.049417855022675E-10</v>
      </c>
      <c r="M803" s="6">
        <f t="shared" si="163"/>
        <v>2.9903398930044306E-6</v>
      </c>
      <c r="N803">
        <f t="shared" si="164"/>
        <v>5.8E-4</v>
      </c>
      <c r="O803">
        <f t="shared" si="172"/>
        <v>0.42118440875045088</v>
      </c>
      <c r="P803">
        <f t="shared" si="166"/>
        <v>3.3027246470202787</v>
      </c>
      <c r="Q803">
        <f t="shared" si="167"/>
        <v>0.23983145877739306</v>
      </c>
      <c r="R803">
        <f t="shared" si="168"/>
        <v>0.23983145877739306</v>
      </c>
    </row>
    <row r="804" spans="6:18">
      <c r="F804">
        <f t="shared" si="173"/>
        <v>80.199999999999719</v>
      </c>
      <c r="G804">
        <f t="shared" si="161"/>
        <v>319.43983655498738</v>
      </c>
      <c r="H804">
        <f t="shared" si="169"/>
        <v>4.2118440875045087</v>
      </c>
      <c r="I804" s="4">
        <f t="shared" si="162"/>
        <v>1.5999999999999999E-6</v>
      </c>
      <c r="J804" s="5">
        <f t="shared" si="170"/>
        <v>1.3969999999999975E-7</v>
      </c>
      <c r="K804" s="5">
        <f t="shared" si="171"/>
        <v>4.1771091833955312E-4</v>
      </c>
      <c r="L804" s="5">
        <f t="shared" si="165"/>
        <v>3.0529246884557694E-10</v>
      </c>
      <c r="M804" s="6">
        <f t="shared" si="163"/>
        <v>2.9926320496280381E-6</v>
      </c>
      <c r="N804">
        <f t="shared" si="164"/>
        <v>5.8E-4</v>
      </c>
      <c r="O804">
        <f t="shared" si="172"/>
        <v>0.42118440875045088</v>
      </c>
      <c r="P804">
        <f t="shared" si="166"/>
        <v>3.3032678442608363</v>
      </c>
      <c r="Q804">
        <f t="shared" si="167"/>
        <v>0.23968815990949363</v>
      </c>
      <c r="R804">
        <f t="shared" si="168"/>
        <v>0.2396881599094936</v>
      </c>
    </row>
    <row r="805" spans="6:18">
      <c r="F805">
        <f t="shared" si="173"/>
        <v>80.299999999999713</v>
      </c>
      <c r="G805">
        <f t="shared" si="161"/>
        <v>319.43983655498738</v>
      </c>
      <c r="H805">
        <f t="shared" si="169"/>
        <v>4.2118440875045087</v>
      </c>
      <c r="I805" s="4">
        <f t="shared" si="162"/>
        <v>1.5999999999999999E-6</v>
      </c>
      <c r="J805" s="5">
        <f t="shared" si="170"/>
        <v>1.3969999999999975E-7</v>
      </c>
      <c r="K805" s="5">
        <f t="shared" si="171"/>
        <v>4.1787091833955315E-4</v>
      </c>
      <c r="L805" s="5">
        <f t="shared" si="165"/>
        <v>3.05643420943329E-10</v>
      </c>
      <c r="M805" s="6">
        <f t="shared" si="163"/>
        <v>2.9949250844075561E-6</v>
      </c>
      <c r="N805">
        <f t="shared" si="164"/>
        <v>5.8E-4</v>
      </c>
      <c r="O805">
        <f t="shared" si="172"/>
        <v>0.42118440875045088</v>
      </c>
      <c r="P805">
        <f t="shared" si="166"/>
        <v>3.3038102092362589</v>
      </c>
      <c r="Q805">
        <f t="shared" si="167"/>
        <v>0.23954508059840113</v>
      </c>
      <c r="R805">
        <f t="shared" si="168"/>
        <v>0.2395450805984011</v>
      </c>
    </row>
    <row r="806" spans="6:18">
      <c r="F806">
        <f t="shared" si="173"/>
        <v>80.399999999999707</v>
      </c>
      <c r="G806">
        <f t="shared" si="161"/>
        <v>319.43983655498738</v>
      </c>
      <c r="H806">
        <f t="shared" si="169"/>
        <v>4.2118440875045087</v>
      </c>
      <c r="I806" s="4">
        <f t="shared" si="162"/>
        <v>1.5999999999999999E-6</v>
      </c>
      <c r="J806" s="5">
        <f t="shared" si="170"/>
        <v>1.3969999999999975E-7</v>
      </c>
      <c r="K806" s="5">
        <f t="shared" si="171"/>
        <v>4.1803091833955317E-4</v>
      </c>
      <c r="L806" s="5">
        <f t="shared" si="165"/>
        <v>3.0599464189846748E-10</v>
      </c>
      <c r="M806" s="6">
        <f t="shared" si="163"/>
        <v>2.9972189973429857E-6</v>
      </c>
      <c r="N806">
        <f t="shared" si="164"/>
        <v>5.8E-4</v>
      </c>
      <c r="O806">
        <f t="shared" si="172"/>
        <v>0.42118440875045088</v>
      </c>
      <c r="P806">
        <f t="shared" si="166"/>
        <v>3.3043517435398897</v>
      </c>
      <c r="Q806">
        <f t="shared" si="167"/>
        <v>0.23940222042378134</v>
      </c>
      <c r="R806">
        <f t="shared" si="168"/>
        <v>0.23940222042378131</v>
      </c>
    </row>
    <row r="807" spans="6:18">
      <c r="F807">
        <f t="shared" si="173"/>
        <v>80.499999999999702</v>
      </c>
      <c r="G807">
        <f t="shared" si="161"/>
        <v>319.43983655498738</v>
      </c>
      <c r="H807">
        <f t="shared" si="169"/>
        <v>4.2118440875045087</v>
      </c>
      <c r="I807" s="4">
        <f t="shared" si="162"/>
        <v>1.5999999999999999E-6</v>
      </c>
      <c r="J807" s="5">
        <f t="shared" si="170"/>
        <v>1.3969999999999975E-7</v>
      </c>
      <c r="K807" s="5">
        <f t="shared" si="171"/>
        <v>4.181909183395532E-4</v>
      </c>
      <c r="L807" s="5">
        <f t="shared" si="165"/>
        <v>3.0634613181393627E-10</v>
      </c>
      <c r="M807" s="6">
        <f t="shared" si="163"/>
        <v>2.9995137884343287E-6</v>
      </c>
      <c r="N807">
        <f t="shared" si="164"/>
        <v>5.8E-4</v>
      </c>
      <c r="O807">
        <f t="shared" si="172"/>
        <v>0.42118440875045088</v>
      </c>
      <c r="P807">
        <f t="shared" si="166"/>
        <v>3.3048924487614144</v>
      </c>
      <c r="Q807">
        <f t="shared" si="167"/>
        <v>0.23925957896626537</v>
      </c>
      <c r="R807">
        <f t="shared" si="168"/>
        <v>0.23925957896626532</v>
      </c>
    </row>
    <row r="808" spans="6:18">
      <c r="F808">
        <f t="shared" si="173"/>
        <v>80.599999999999696</v>
      </c>
      <c r="G808">
        <f t="shared" si="161"/>
        <v>319.43983655498738</v>
      </c>
      <c r="H808">
        <f t="shared" si="169"/>
        <v>4.2118440875045087</v>
      </c>
      <c r="I808" s="4">
        <f t="shared" si="162"/>
        <v>1.5999999999999999E-6</v>
      </c>
      <c r="J808" s="5">
        <f t="shared" si="170"/>
        <v>1.3969999999999975E-7</v>
      </c>
      <c r="K808" s="5">
        <f t="shared" si="171"/>
        <v>4.1835091833955322E-4</v>
      </c>
      <c r="L808" s="5">
        <f t="shared" si="165"/>
        <v>3.066978907926788E-10</v>
      </c>
      <c r="M808" s="6">
        <f t="shared" si="163"/>
        <v>3.0018094576815813E-6</v>
      </c>
      <c r="N808">
        <f t="shared" si="164"/>
        <v>5.8E-4</v>
      </c>
      <c r="O808">
        <f t="shared" si="172"/>
        <v>0.42118440875045088</v>
      </c>
      <c r="P808">
        <f t="shared" si="166"/>
        <v>3.3054323264868679</v>
      </c>
      <c r="Q808">
        <f t="shared" si="167"/>
        <v>0.23911715580744697</v>
      </c>
      <c r="R808">
        <f t="shared" si="168"/>
        <v>0.23911715580744691</v>
      </c>
    </row>
    <row r="809" spans="6:18">
      <c r="F809">
        <f t="shared" si="173"/>
        <v>80.69999999999969</v>
      </c>
      <c r="G809">
        <f t="shared" si="161"/>
        <v>319.43983655498738</v>
      </c>
      <c r="H809">
        <f t="shared" si="169"/>
        <v>4.2118440875045087</v>
      </c>
      <c r="I809" s="4">
        <f t="shared" si="162"/>
        <v>1.5999999999999999E-6</v>
      </c>
      <c r="J809" s="5">
        <f t="shared" si="170"/>
        <v>1.3969999999999975E-7</v>
      </c>
      <c r="K809" s="5">
        <f t="shared" si="171"/>
        <v>4.1851091833955325E-4</v>
      </c>
      <c r="L809" s="5">
        <f t="shared" si="165"/>
        <v>3.0704991893763885E-10</v>
      </c>
      <c r="M809" s="6">
        <f t="shared" si="163"/>
        <v>3.0041060050847459E-6</v>
      </c>
      <c r="N809">
        <f t="shared" si="164"/>
        <v>5.8E-4</v>
      </c>
      <c r="O809">
        <f t="shared" si="172"/>
        <v>0.42118440875045088</v>
      </c>
      <c r="P809">
        <f t="shared" si="166"/>
        <v>3.3059713782986471</v>
      </c>
      <c r="Q809">
        <f t="shared" si="167"/>
        <v>0.23897495052988002</v>
      </c>
      <c r="R809">
        <f t="shared" si="168"/>
        <v>0.23897495052987996</v>
      </c>
    </row>
    <row r="810" spans="6:18">
      <c r="F810">
        <f t="shared" si="173"/>
        <v>80.799999999999685</v>
      </c>
      <c r="G810">
        <f t="shared" si="161"/>
        <v>319.43983655498738</v>
      </c>
      <c r="H810">
        <f t="shared" si="169"/>
        <v>4.2118440875045087</v>
      </c>
      <c r="I810" s="4">
        <f t="shared" si="162"/>
        <v>1.5999999999999999E-6</v>
      </c>
      <c r="J810" s="5">
        <f t="shared" si="170"/>
        <v>1.3969999999999975E-7</v>
      </c>
      <c r="K810" s="5">
        <f t="shared" si="171"/>
        <v>4.1867091833955327E-4</v>
      </c>
      <c r="L810" s="5">
        <f t="shared" si="165"/>
        <v>3.0740221635176024E-10</v>
      </c>
      <c r="M810" s="6">
        <f t="shared" si="163"/>
        <v>3.0064034306438226E-6</v>
      </c>
      <c r="N810">
        <f t="shared" si="164"/>
        <v>5.8E-4</v>
      </c>
      <c r="O810">
        <f t="shared" si="172"/>
        <v>0.42118440875045088</v>
      </c>
      <c r="P810">
        <f t="shared" si="166"/>
        <v>3.3065096057755174</v>
      </c>
      <c r="Q810">
        <f t="shared" si="167"/>
        <v>0.23883296271707602</v>
      </c>
      <c r="R810">
        <f t="shared" si="168"/>
        <v>0.23883296271707596</v>
      </c>
    </row>
    <row r="811" spans="6:18">
      <c r="F811">
        <f t="shared" si="173"/>
        <v>80.899999999999679</v>
      </c>
      <c r="G811">
        <f t="shared" si="161"/>
        <v>319.43983655498738</v>
      </c>
      <c r="H811">
        <f t="shared" si="169"/>
        <v>4.2118440875045087</v>
      </c>
      <c r="I811" s="4">
        <f t="shared" si="162"/>
        <v>1.5999999999999999E-6</v>
      </c>
      <c r="J811" s="5">
        <f t="shared" si="170"/>
        <v>1.3969999999999975E-7</v>
      </c>
      <c r="K811" s="5">
        <f t="shared" si="171"/>
        <v>4.188309183395533E-4</v>
      </c>
      <c r="L811" s="5">
        <f t="shared" si="165"/>
        <v>3.0775478313798657E-10</v>
      </c>
      <c r="M811" s="6">
        <f t="shared" si="163"/>
        <v>3.0087017343588098E-6</v>
      </c>
      <c r="N811">
        <f t="shared" si="164"/>
        <v>5.8E-4</v>
      </c>
      <c r="O811">
        <f t="shared" si="172"/>
        <v>0.42118440875045088</v>
      </c>
      <c r="P811">
        <f t="shared" si="166"/>
        <v>3.3070470104926262</v>
      </c>
      <c r="Q811">
        <f t="shared" si="167"/>
        <v>0.23869119195350141</v>
      </c>
      <c r="R811">
        <f t="shared" si="168"/>
        <v>0.23869119195350136</v>
      </c>
    </row>
    <row r="812" spans="6:18">
      <c r="F812">
        <f t="shared" si="173"/>
        <v>80.999999999999673</v>
      </c>
      <c r="G812">
        <f t="shared" si="161"/>
        <v>319.43983655498738</v>
      </c>
      <c r="H812">
        <f t="shared" si="169"/>
        <v>4.2118440875045087</v>
      </c>
      <c r="I812" s="4">
        <f t="shared" si="162"/>
        <v>1.5999999999999999E-6</v>
      </c>
      <c r="J812" s="5">
        <f t="shared" si="170"/>
        <v>1.3969999999999975E-7</v>
      </c>
      <c r="K812" s="5">
        <f t="shared" si="171"/>
        <v>4.1899091833955333E-4</v>
      </c>
      <c r="L812" s="5">
        <f t="shared" si="165"/>
        <v>3.0810761939926156E-10</v>
      </c>
      <c r="M812" s="6">
        <f t="shared" si="163"/>
        <v>3.0110009162297085E-6</v>
      </c>
      <c r="N812">
        <f t="shared" si="164"/>
        <v>5.8E-4</v>
      </c>
      <c r="O812">
        <f t="shared" si="172"/>
        <v>0.42118440875045088</v>
      </c>
      <c r="P812">
        <f t="shared" si="166"/>
        <v>3.3075835940215081</v>
      </c>
      <c r="Q812">
        <f t="shared" si="167"/>
        <v>0.23854963782457508</v>
      </c>
      <c r="R812">
        <f t="shared" si="168"/>
        <v>0.23854963782457503</v>
      </c>
    </row>
    <row r="813" spans="6:18">
      <c r="F813">
        <f t="shared" si="173"/>
        <v>81.099999999999667</v>
      </c>
      <c r="G813">
        <f t="shared" si="161"/>
        <v>319.43983655498738</v>
      </c>
      <c r="H813">
        <f t="shared" si="169"/>
        <v>4.2118440875045087</v>
      </c>
      <c r="I813" s="4">
        <f t="shared" si="162"/>
        <v>1.5999999999999999E-6</v>
      </c>
      <c r="J813" s="5">
        <f t="shared" si="170"/>
        <v>1.3969999999999975E-7</v>
      </c>
      <c r="K813" s="5">
        <f t="shared" si="171"/>
        <v>4.1915091833955335E-4</v>
      </c>
      <c r="L813" s="5">
        <f t="shared" si="165"/>
        <v>3.0846072523852902E-10</v>
      </c>
      <c r="M813" s="6">
        <f t="shared" si="163"/>
        <v>3.0133009762565199E-6</v>
      </c>
      <c r="N813">
        <f t="shared" si="164"/>
        <v>5.8E-4</v>
      </c>
      <c r="O813">
        <f t="shared" si="172"/>
        <v>0.42118440875045088</v>
      </c>
      <c r="P813">
        <f t="shared" si="166"/>
        <v>3.3081193579300994</v>
      </c>
      <c r="Q813">
        <f t="shared" si="167"/>
        <v>0.23840829991666587</v>
      </c>
      <c r="R813">
        <f t="shared" si="168"/>
        <v>0.23840829991666579</v>
      </c>
    </row>
    <row r="814" spans="6:18">
      <c r="F814">
        <f t="shared" si="173"/>
        <v>81.199999999999662</v>
      </c>
      <c r="G814">
        <f t="shared" si="161"/>
        <v>319.43983655498738</v>
      </c>
      <c r="H814">
        <f t="shared" si="169"/>
        <v>4.2118440875045087</v>
      </c>
      <c r="I814" s="4">
        <f t="shared" si="162"/>
        <v>1.5999999999999999E-6</v>
      </c>
      <c r="J814" s="5">
        <f t="shared" si="170"/>
        <v>1.3969999999999975E-7</v>
      </c>
      <c r="K814" s="5">
        <f t="shared" si="171"/>
        <v>4.1931091833955338E-4</v>
      </c>
      <c r="L814" s="5">
        <f t="shared" si="165"/>
        <v>3.0881410075873251E-10</v>
      </c>
      <c r="M814" s="6">
        <f t="shared" si="163"/>
        <v>3.015601914439242E-6</v>
      </c>
      <c r="N814">
        <f t="shared" si="164"/>
        <v>5.8E-4</v>
      </c>
      <c r="O814">
        <f t="shared" si="172"/>
        <v>0.42118440875045088</v>
      </c>
      <c r="P814">
        <f t="shared" si="166"/>
        <v>3.3086543037827436</v>
      </c>
      <c r="Q814">
        <f t="shared" si="167"/>
        <v>0.23826717781708986</v>
      </c>
      <c r="R814">
        <f t="shared" si="168"/>
        <v>0.23826717781708978</v>
      </c>
    </row>
    <row r="815" spans="6:18">
      <c r="F815">
        <f t="shared" si="173"/>
        <v>81.299999999999656</v>
      </c>
      <c r="G815">
        <f t="shared" si="161"/>
        <v>319.43983655498738</v>
      </c>
      <c r="H815">
        <f t="shared" si="169"/>
        <v>4.2118440875045087</v>
      </c>
      <c r="I815" s="4">
        <f t="shared" si="162"/>
        <v>1.5999999999999999E-6</v>
      </c>
      <c r="J815" s="5">
        <f t="shared" si="170"/>
        <v>1.3969999999999975E-7</v>
      </c>
      <c r="K815" s="5">
        <f t="shared" si="171"/>
        <v>4.194709183395534E-4</v>
      </c>
      <c r="L815" s="5">
        <f t="shared" si="165"/>
        <v>3.091677460628159E-10</v>
      </c>
      <c r="M815" s="6">
        <f t="shared" si="163"/>
        <v>3.0179037307778771E-6</v>
      </c>
      <c r="N815">
        <f t="shared" si="164"/>
        <v>5.8E-4</v>
      </c>
      <c r="O815">
        <f t="shared" si="172"/>
        <v>0.42118440875045088</v>
      </c>
      <c r="P815">
        <f t="shared" si="166"/>
        <v>3.3091884331402026</v>
      </c>
      <c r="Q815">
        <f t="shared" si="167"/>
        <v>0.23812627111410808</v>
      </c>
      <c r="R815">
        <f t="shared" si="168"/>
        <v>0.238126271114108</v>
      </c>
    </row>
    <row r="816" spans="6:18">
      <c r="F816">
        <f t="shared" si="173"/>
        <v>81.39999999999965</v>
      </c>
      <c r="G816">
        <f t="shared" si="161"/>
        <v>319.43983655498738</v>
      </c>
      <c r="H816">
        <f t="shared" si="169"/>
        <v>4.2118440875045087</v>
      </c>
      <c r="I816" s="4">
        <f t="shared" si="162"/>
        <v>1.5999999999999999E-6</v>
      </c>
      <c r="J816" s="5">
        <f t="shared" si="170"/>
        <v>1.3969999999999975E-7</v>
      </c>
      <c r="K816" s="5">
        <f t="shared" si="171"/>
        <v>4.1963091833955343E-4</v>
      </c>
      <c r="L816" s="5">
        <f t="shared" si="165"/>
        <v>3.0952166125372274E-10</v>
      </c>
      <c r="M816" s="6">
        <f t="shared" si="163"/>
        <v>3.0202064252724221E-6</v>
      </c>
      <c r="N816">
        <f t="shared" si="164"/>
        <v>5.8E-4</v>
      </c>
      <c r="O816">
        <f t="shared" si="172"/>
        <v>0.42118440875045088</v>
      </c>
      <c r="P816">
        <f t="shared" si="166"/>
        <v>3.3097217475596676</v>
      </c>
      <c r="Q816">
        <f t="shared" si="167"/>
        <v>0.2379855793969238</v>
      </c>
      <c r="R816">
        <f t="shared" si="168"/>
        <v>0.23798557939692372</v>
      </c>
    </row>
    <row r="817" spans="6:18">
      <c r="F817">
        <f t="shared" si="173"/>
        <v>81.499999999999645</v>
      </c>
      <c r="G817">
        <f t="shared" si="161"/>
        <v>319.43983655498738</v>
      </c>
      <c r="H817">
        <f t="shared" si="169"/>
        <v>4.2118440875045087</v>
      </c>
      <c r="I817" s="4">
        <f t="shared" si="162"/>
        <v>1.5999999999999999E-6</v>
      </c>
      <c r="J817" s="5">
        <f t="shared" si="170"/>
        <v>1.3969999999999975E-7</v>
      </c>
      <c r="K817" s="5">
        <f t="shared" si="171"/>
        <v>4.1979091833955345E-4</v>
      </c>
      <c r="L817" s="5">
        <f t="shared" si="165"/>
        <v>3.0987584643439681E-10</v>
      </c>
      <c r="M817" s="6">
        <f t="shared" si="163"/>
        <v>3.0225099979228788E-6</v>
      </c>
      <c r="N817">
        <f t="shared" si="164"/>
        <v>5.8E-4</v>
      </c>
      <c r="O817">
        <f t="shared" si="172"/>
        <v>0.42118440875045088</v>
      </c>
      <c r="P817">
        <f t="shared" si="166"/>
        <v>3.3102542485947666</v>
      </c>
      <c r="Q817">
        <f t="shared" si="167"/>
        <v>0.23784510225568009</v>
      </c>
      <c r="R817">
        <f t="shared" si="168"/>
        <v>0.23784510225568001</v>
      </c>
    </row>
    <row r="818" spans="6:18">
      <c r="F818">
        <f t="shared" si="173"/>
        <v>81.599999999999639</v>
      </c>
      <c r="G818">
        <f t="shared" si="161"/>
        <v>319.43983655498738</v>
      </c>
      <c r="H818">
        <f t="shared" si="169"/>
        <v>4.2118440875045087</v>
      </c>
      <c r="I818" s="4">
        <f t="shared" si="162"/>
        <v>1.5999999999999999E-6</v>
      </c>
      <c r="J818" s="5">
        <f t="shared" si="170"/>
        <v>1.3969999999999975E-7</v>
      </c>
      <c r="K818" s="5">
        <f t="shared" si="171"/>
        <v>4.1995091833955348E-4</v>
      </c>
      <c r="L818" s="5">
        <f t="shared" si="165"/>
        <v>3.1023030170778181E-10</v>
      </c>
      <c r="M818" s="6">
        <f t="shared" si="163"/>
        <v>3.0248144487292476E-6</v>
      </c>
      <c r="N818">
        <f t="shared" si="164"/>
        <v>5.8E-4</v>
      </c>
      <c r="O818">
        <f t="shared" si="172"/>
        <v>0.42118440875045088</v>
      </c>
      <c r="P818">
        <f t="shared" si="166"/>
        <v>3.3107859377955751</v>
      </c>
      <c r="Q818">
        <f t="shared" si="167"/>
        <v>0.23770483928145733</v>
      </c>
      <c r="R818">
        <f t="shared" si="168"/>
        <v>0.23770483928145725</v>
      </c>
    </row>
    <row r="819" spans="6:18">
      <c r="F819">
        <f t="shared" si="173"/>
        <v>81.699999999999633</v>
      </c>
      <c r="G819">
        <f t="shared" si="161"/>
        <v>319.43983655498738</v>
      </c>
      <c r="H819">
        <f t="shared" si="169"/>
        <v>4.2118440875045087</v>
      </c>
      <c r="I819" s="4">
        <f t="shared" si="162"/>
        <v>1.5999999999999999E-6</v>
      </c>
      <c r="J819" s="5">
        <f t="shared" si="170"/>
        <v>1.3969999999999975E-7</v>
      </c>
      <c r="K819" s="5">
        <f t="shared" si="171"/>
        <v>4.201109183395535E-4</v>
      </c>
      <c r="L819" s="5">
        <f t="shared" si="165"/>
        <v>3.105850271768214E-10</v>
      </c>
      <c r="M819" s="6">
        <f t="shared" si="163"/>
        <v>3.0271197776915273E-6</v>
      </c>
      <c r="N819">
        <f t="shared" si="164"/>
        <v>5.8E-4</v>
      </c>
      <c r="O819">
        <f t="shared" si="172"/>
        <v>0.42118440875045088</v>
      </c>
      <c r="P819">
        <f t="shared" si="166"/>
        <v>3.3113168167086244</v>
      </c>
      <c r="Q819">
        <f t="shared" si="167"/>
        <v>0.23756479006627065</v>
      </c>
      <c r="R819">
        <f t="shared" si="168"/>
        <v>0.23756479006627054</v>
      </c>
    </row>
    <row r="820" spans="6:18">
      <c r="F820">
        <f t="shared" si="173"/>
        <v>81.799999999999628</v>
      </c>
      <c r="G820">
        <f t="shared" si="161"/>
        <v>319.43983655498738</v>
      </c>
      <c r="H820">
        <f t="shared" si="169"/>
        <v>4.2118440875045087</v>
      </c>
      <c r="I820" s="4">
        <f t="shared" si="162"/>
        <v>1.5999999999999999E-6</v>
      </c>
      <c r="J820" s="5">
        <f t="shared" si="170"/>
        <v>1.3969999999999975E-7</v>
      </c>
      <c r="K820" s="5">
        <f t="shared" si="171"/>
        <v>4.2027091833955353E-4</v>
      </c>
      <c r="L820" s="5">
        <f t="shared" si="165"/>
        <v>3.1094002294445941E-10</v>
      </c>
      <c r="M820" s="6">
        <f t="shared" si="163"/>
        <v>3.0294259848097186E-6</v>
      </c>
      <c r="N820">
        <f t="shared" si="164"/>
        <v>5.8E-4</v>
      </c>
      <c r="O820">
        <f t="shared" si="172"/>
        <v>0.42118440875045088</v>
      </c>
      <c r="P820">
        <f t="shared" si="166"/>
        <v>3.3118468868769124</v>
      </c>
      <c r="Q820">
        <f t="shared" si="167"/>
        <v>0.23742495420306747</v>
      </c>
      <c r="R820">
        <f t="shared" si="168"/>
        <v>0.23742495420306736</v>
      </c>
    </row>
    <row r="821" spans="6:18">
      <c r="F821">
        <f t="shared" si="173"/>
        <v>81.899999999999622</v>
      </c>
      <c r="G821">
        <f t="shared" si="161"/>
        <v>319.43983655498738</v>
      </c>
      <c r="H821">
        <f t="shared" si="169"/>
        <v>4.2118440875045087</v>
      </c>
      <c r="I821" s="4">
        <f t="shared" si="162"/>
        <v>1.5999999999999999E-6</v>
      </c>
      <c r="J821" s="5">
        <f t="shared" si="170"/>
        <v>1.3969999999999975E-7</v>
      </c>
      <c r="K821" s="5">
        <f t="shared" si="171"/>
        <v>4.2043091833955356E-4</v>
      </c>
      <c r="L821" s="5">
        <f t="shared" si="165"/>
        <v>3.1129528911363943E-10</v>
      </c>
      <c r="M821" s="6">
        <f t="shared" si="163"/>
        <v>3.0317330700838216E-6</v>
      </c>
      <c r="N821">
        <f t="shared" si="164"/>
        <v>5.8E-4</v>
      </c>
      <c r="O821">
        <f t="shared" si="172"/>
        <v>0.42118440875045088</v>
      </c>
      <c r="P821">
        <f t="shared" si="166"/>
        <v>3.3123761498399125</v>
      </c>
      <c r="Q821">
        <f t="shared" si="167"/>
        <v>0.23728533128572502</v>
      </c>
      <c r="R821">
        <f t="shared" si="168"/>
        <v>0.2372853312857249</v>
      </c>
    </row>
    <row r="822" spans="6:18">
      <c r="F822">
        <f t="shared" si="173"/>
        <v>81.999999999999616</v>
      </c>
      <c r="G822">
        <f t="shared" si="161"/>
        <v>319.43983655498738</v>
      </c>
      <c r="H822">
        <f t="shared" si="169"/>
        <v>4.2118440875045087</v>
      </c>
      <c r="I822" s="4">
        <f t="shared" si="162"/>
        <v>1.5999999999999999E-6</v>
      </c>
      <c r="J822" s="5">
        <f t="shared" si="170"/>
        <v>1.3969999999999975E-7</v>
      </c>
      <c r="K822" s="5">
        <f t="shared" si="171"/>
        <v>4.2059091833955358E-4</v>
      </c>
      <c r="L822" s="5">
        <f t="shared" si="165"/>
        <v>3.1165082578730524E-10</v>
      </c>
      <c r="M822" s="6">
        <f t="shared" si="163"/>
        <v>3.0340410335138366E-6</v>
      </c>
      <c r="N822">
        <f t="shared" si="164"/>
        <v>5.8E-4</v>
      </c>
      <c r="O822">
        <f t="shared" si="172"/>
        <v>0.42118440875045088</v>
      </c>
      <c r="P822">
        <f t="shared" si="166"/>
        <v>3.3129046071335826</v>
      </c>
      <c r="Q822">
        <f t="shared" si="167"/>
        <v>0.23714592090904787</v>
      </c>
      <c r="R822">
        <f t="shared" si="168"/>
        <v>0.23714592090904776</v>
      </c>
    </row>
    <row r="823" spans="6:18">
      <c r="F823">
        <f t="shared" si="173"/>
        <v>82.099999999999611</v>
      </c>
      <c r="G823">
        <f t="shared" si="161"/>
        <v>319.43983655498738</v>
      </c>
      <c r="H823">
        <f t="shared" si="169"/>
        <v>4.2118440875045087</v>
      </c>
      <c r="I823" s="4">
        <f t="shared" si="162"/>
        <v>1.5999999999999999E-6</v>
      </c>
      <c r="J823" s="5">
        <f t="shared" si="170"/>
        <v>1.3969999999999975E-7</v>
      </c>
      <c r="K823" s="5">
        <f t="shared" si="171"/>
        <v>4.2075091833955361E-4</v>
      </c>
      <c r="L823" s="5">
        <f t="shared" si="165"/>
        <v>3.1200663306840055E-10</v>
      </c>
      <c r="M823" s="6">
        <f t="shared" si="163"/>
        <v>3.0363498750997629E-6</v>
      </c>
      <c r="N823">
        <f t="shared" si="164"/>
        <v>5.8E-4</v>
      </c>
      <c r="O823">
        <f t="shared" si="172"/>
        <v>0.42118440875045088</v>
      </c>
      <c r="P823">
        <f t="shared" si="166"/>
        <v>3.3134322602903747</v>
      </c>
      <c r="Q823">
        <f t="shared" si="167"/>
        <v>0.23700672266876546</v>
      </c>
      <c r="R823">
        <f t="shared" si="168"/>
        <v>0.23700672266876535</v>
      </c>
    </row>
    <row r="824" spans="6:18">
      <c r="F824">
        <f t="shared" si="173"/>
        <v>82.199999999999605</v>
      </c>
      <c r="G824">
        <f t="shared" si="161"/>
        <v>319.43983655498738</v>
      </c>
      <c r="H824">
        <f t="shared" si="169"/>
        <v>4.2118440875045087</v>
      </c>
      <c r="I824" s="4">
        <f t="shared" si="162"/>
        <v>1.5999999999999999E-6</v>
      </c>
      <c r="J824" s="5">
        <f t="shared" si="170"/>
        <v>1.3969999999999975E-7</v>
      </c>
      <c r="K824" s="5">
        <f t="shared" si="171"/>
        <v>4.2091091833955363E-4</v>
      </c>
      <c r="L824" s="5">
        <f t="shared" si="165"/>
        <v>3.1236271105986902E-10</v>
      </c>
      <c r="M824" s="6">
        <f t="shared" si="163"/>
        <v>3.0386595948416005E-6</v>
      </c>
      <c r="N824">
        <f t="shared" si="164"/>
        <v>5.8E-4</v>
      </c>
      <c r="O824">
        <f t="shared" si="172"/>
        <v>0.42118440875045088</v>
      </c>
      <c r="P824">
        <f t="shared" si="166"/>
        <v>3.3139591108392445</v>
      </c>
      <c r="Q824">
        <f t="shared" si="167"/>
        <v>0.23686773616152959</v>
      </c>
      <c r="R824">
        <f t="shared" si="168"/>
        <v>0.23686773616152951</v>
      </c>
    </row>
    <row r="825" spans="6:18">
      <c r="F825">
        <f t="shared" si="173"/>
        <v>82.299999999999599</v>
      </c>
      <c r="G825">
        <f t="shared" si="161"/>
        <v>319.43983655498738</v>
      </c>
      <c r="H825">
        <f t="shared" si="169"/>
        <v>4.2118440875045087</v>
      </c>
      <c r="I825" s="4">
        <f t="shared" si="162"/>
        <v>1.5999999999999999E-6</v>
      </c>
      <c r="J825" s="5">
        <f t="shared" si="170"/>
        <v>1.3969999999999975E-7</v>
      </c>
      <c r="K825" s="5">
        <f t="shared" si="171"/>
        <v>4.2107091833955366E-4</v>
      </c>
      <c r="L825" s="5">
        <f t="shared" si="165"/>
        <v>3.1271905986465436E-10</v>
      </c>
      <c r="M825" s="6">
        <f t="shared" si="163"/>
        <v>3.0409701927393497E-6</v>
      </c>
      <c r="N825">
        <f t="shared" si="164"/>
        <v>5.8E-4</v>
      </c>
      <c r="O825">
        <f t="shared" si="172"/>
        <v>0.42118440875045088</v>
      </c>
      <c r="P825">
        <f t="shared" si="166"/>
        <v>3.3144851603056606</v>
      </c>
      <c r="Q825">
        <f t="shared" si="167"/>
        <v>0.23672896098491206</v>
      </c>
      <c r="R825">
        <f t="shared" si="168"/>
        <v>0.23672896098491197</v>
      </c>
    </row>
    <row r="826" spans="6:18">
      <c r="F826">
        <f t="shared" si="173"/>
        <v>82.399999999999594</v>
      </c>
      <c r="G826">
        <f t="shared" si="161"/>
        <v>319.43983655498738</v>
      </c>
      <c r="H826">
        <f t="shared" si="169"/>
        <v>4.2118440875045087</v>
      </c>
      <c r="I826" s="4">
        <f t="shared" si="162"/>
        <v>1.5999999999999999E-6</v>
      </c>
      <c r="J826" s="5">
        <f t="shared" si="170"/>
        <v>1.3969999999999975E-7</v>
      </c>
      <c r="K826" s="5">
        <f t="shared" si="171"/>
        <v>4.2123091833955368E-4</v>
      </c>
      <c r="L826" s="5">
        <f t="shared" si="165"/>
        <v>3.1307567958570034E-10</v>
      </c>
      <c r="M826" s="6">
        <f t="shared" si="163"/>
        <v>3.0432816687930106E-6</v>
      </c>
      <c r="N826">
        <f t="shared" si="164"/>
        <v>5.8E-4</v>
      </c>
      <c r="O826">
        <f t="shared" si="172"/>
        <v>0.42118440875045088</v>
      </c>
      <c r="P826">
        <f t="shared" si="166"/>
        <v>3.3150104102116131</v>
      </c>
      <c r="Q826">
        <f t="shared" si="167"/>
        <v>0.23659039673740212</v>
      </c>
      <c r="R826">
        <f t="shared" si="168"/>
        <v>0.23659039673740204</v>
      </c>
    </row>
    <row r="827" spans="6:18">
      <c r="F827">
        <f t="shared" si="173"/>
        <v>82.499999999999588</v>
      </c>
      <c r="G827">
        <f t="shared" si="161"/>
        <v>319.43983655498738</v>
      </c>
      <c r="H827">
        <f t="shared" si="169"/>
        <v>4.2118440875045087</v>
      </c>
      <c r="I827" s="4">
        <f t="shared" si="162"/>
        <v>1.5999999999999999E-6</v>
      </c>
      <c r="J827" s="5">
        <f t="shared" si="170"/>
        <v>1.3969999999999975E-7</v>
      </c>
      <c r="K827" s="5">
        <f t="shared" si="171"/>
        <v>4.2139091833955371E-4</v>
      </c>
      <c r="L827" s="5">
        <f t="shared" si="165"/>
        <v>3.1343257032595057E-10</v>
      </c>
      <c r="M827" s="6">
        <f t="shared" si="163"/>
        <v>3.0455940230025823E-6</v>
      </c>
      <c r="N827">
        <f t="shared" si="164"/>
        <v>5.8E-4</v>
      </c>
      <c r="O827">
        <f t="shared" si="172"/>
        <v>0.42118440875045088</v>
      </c>
      <c r="P827">
        <f t="shared" si="166"/>
        <v>3.3155348620756246</v>
      </c>
      <c r="Q827">
        <f t="shared" si="167"/>
        <v>0.23645204301840406</v>
      </c>
      <c r="R827">
        <f t="shared" si="168"/>
        <v>0.236452043018404</v>
      </c>
    </row>
    <row r="828" spans="6:18">
      <c r="F828">
        <f t="shared" si="173"/>
        <v>82.599999999999582</v>
      </c>
      <c r="G828">
        <f t="shared" si="161"/>
        <v>319.43983655498738</v>
      </c>
      <c r="H828">
        <f t="shared" si="169"/>
        <v>4.2118440875045087</v>
      </c>
      <c r="I828" s="4">
        <f t="shared" si="162"/>
        <v>1.5999999999999999E-6</v>
      </c>
      <c r="J828" s="5">
        <f t="shared" si="170"/>
        <v>1.3969999999999975E-7</v>
      </c>
      <c r="K828" s="5">
        <f t="shared" si="171"/>
        <v>4.2155091833955374E-4</v>
      </c>
      <c r="L828" s="5">
        <f t="shared" si="165"/>
        <v>3.137897321883488E-10</v>
      </c>
      <c r="M828" s="6">
        <f t="shared" si="163"/>
        <v>3.0479072553680661E-6</v>
      </c>
      <c r="N828">
        <f t="shared" si="164"/>
        <v>5.8E-4</v>
      </c>
      <c r="O828">
        <f t="shared" si="172"/>
        <v>0.42118440875045088</v>
      </c>
      <c r="P828">
        <f t="shared" si="166"/>
        <v>3.3160585174127579</v>
      </c>
      <c r="Q828">
        <f t="shared" si="167"/>
        <v>0.23631389942823486</v>
      </c>
      <c r="R828">
        <f t="shared" si="168"/>
        <v>0.2363138994282348</v>
      </c>
    </row>
    <row r="829" spans="6:18">
      <c r="F829">
        <f t="shared" si="173"/>
        <v>82.699999999999577</v>
      </c>
      <c r="G829">
        <f t="shared" si="161"/>
        <v>319.43983655498738</v>
      </c>
      <c r="H829">
        <f t="shared" si="169"/>
        <v>4.2118440875045087</v>
      </c>
      <c r="I829" s="4">
        <f t="shared" si="162"/>
        <v>1.5999999999999999E-6</v>
      </c>
      <c r="J829" s="5">
        <f t="shared" si="170"/>
        <v>1.3969999999999975E-7</v>
      </c>
      <c r="K829" s="5">
        <f t="shared" si="171"/>
        <v>4.2171091833955376E-4</v>
      </c>
      <c r="L829" s="5">
        <f t="shared" si="165"/>
        <v>3.1414716527583881E-10</v>
      </c>
      <c r="M829" s="6">
        <f t="shared" si="163"/>
        <v>3.0502213658894616E-6</v>
      </c>
      <c r="N829">
        <f t="shared" si="164"/>
        <v>5.8E-4</v>
      </c>
      <c r="O829">
        <f t="shared" si="172"/>
        <v>0.42118440875045088</v>
      </c>
      <c r="P829">
        <f t="shared" si="166"/>
        <v>3.3165813777346234</v>
      </c>
      <c r="Q829">
        <f t="shared" si="167"/>
        <v>0.23617596556812168</v>
      </c>
      <c r="R829">
        <f t="shared" si="168"/>
        <v>0.23617596556812159</v>
      </c>
    </row>
    <row r="830" spans="6:18">
      <c r="F830">
        <f t="shared" si="173"/>
        <v>82.799999999999571</v>
      </c>
      <c r="G830">
        <f t="shared" si="161"/>
        <v>319.43983655498738</v>
      </c>
      <c r="H830">
        <f t="shared" si="169"/>
        <v>4.2118440875045087</v>
      </c>
      <c r="I830" s="4">
        <f t="shared" si="162"/>
        <v>1.5999999999999999E-6</v>
      </c>
      <c r="J830" s="5">
        <f t="shared" si="170"/>
        <v>1.3969999999999975E-7</v>
      </c>
      <c r="K830" s="5">
        <f t="shared" si="171"/>
        <v>4.2187091833955379E-4</v>
      </c>
      <c r="L830" s="5">
        <f t="shared" si="165"/>
        <v>3.1450486969136426E-10</v>
      </c>
      <c r="M830" s="6">
        <f t="shared" si="163"/>
        <v>3.0525363545667687E-6</v>
      </c>
      <c r="N830">
        <f t="shared" si="164"/>
        <v>5.8E-4</v>
      </c>
      <c r="O830">
        <f t="shared" si="172"/>
        <v>0.42118440875045088</v>
      </c>
      <c r="P830">
        <f t="shared" si="166"/>
        <v>3.3171034445493941</v>
      </c>
      <c r="Q830">
        <f t="shared" si="167"/>
        <v>0.23603824104019941</v>
      </c>
      <c r="R830">
        <f t="shared" si="168"/>
        <v>0.23603824104019933</v>
      </c>
    </row>
    <row r="831" spans="6:18">
      <c r="F831">
        <f t="shared" si="173"/>
        <v>82.899999999999565</v>
      </c>
      <c r="G831">
        <f t="shared" si="161"/>
        <v>319.43983655498738</v>
      </c>
      <c r="H831">
        <f t="shared" si="169"/>
        <v>4.2118440875045087</v>
      </c>
      <c r="I831" s="4">
        <f t="shared" si="162"/>
        <v>1.5999999999999999E-6</v>
      </c>
      <c r="J831" s="5">
        <f t="shared" si="170"/>
        <v>1.3969999999999975E-7</v>
      </c>
      <c r="K831" s="5">
        <f t="shared" si="171"/>
        <v>4.2203091833955381E-4</v>
      </c>
      <c r="L831" s="5">
        <f t="shared" si="165"/>
        <v>3.1486284553786876E-10</v>
      </c>
      <c r="M831" s="6">
        <f t="shared" si="163"/>
        <v>3.0548522213999867E-6</v>
      </c>
      <c r="N831">
        <f t="shared" si="164"/>
        <v>5.8E-4</v>
      </c>
      <c r="O831">
        <f t="shared" si="172"/>
        <v>0.42118440875045088</v>
      </c>
      <c r="P831">
        <f t="shared" si="166"/>
        <v>3.3176247193618078</v>
      </c>
      <c r="Q831">
        <f t="shared" si="167"/>
        <v>0.23590072544750837</v>
      </c>
      <c r="R831">
        <f t="shared" si="168"/>
        <v>0.23590072544750829</v>
      </c>
    </row>
    <row r="832" spans="6:18">
      <c r="F832">
        <f t="shared" si="173"/>
        <v>82.999999999999559</v>
      </c>
      <c r="G832">
        <f t="shared" si="161"/>
        <v>319.43983655498738</v>
      </c>
      <c r="H832">
        <f t="shared" si="169"/>
        <v>4.2118440875045087</v>
      </c>
      <c r="I832" s="4">
        <f t="shared" si="162"/>
        <v>1.5999999999999999E-6</v>
      </c>
      <c r="J832" s="5">
        <f t="shared" si="170"/>
        <v>1.3969999999999975E-7</v>
      </c>
      <c r="K832" s="5">
        <f t="shared" si="171"/>
        <v>4.2219091833955384E-4</v>
      </c>
      <c r="L832" s="5">
        <f t="shared" si="165"/>
        <v>3.1522109291829617E-10</v>
      </c>
      <c r="M832" s="6">
        <f t="shared" si="163"/>
        <v>3.0571689663891164E-6</v>
      </c>
      <c r="N832">
        <f t="shared" si="164"/>
        <v>5.8E-4</v>
      </c>
      <c r="O832">
        <f t="shared" si="172"/>
        <v>0.42118440875045088</v>
      </c>
      <c r="P832">
        <f t="shared" si="166"/>
        <v>3.3181452036731813</v>
      </c>
      <c r="Q832">
        <f t="shared" si="167"/>
        <v>0.23576341839399181</v>
      </c>
      <c r="R832">
        <f t="shared" si="168"/>
        <v>0.23576341839399173</v>
      </c>
    </row>
    <row r="833" spans="6:18">
      <c r="F833">
        <f t="shared" si="173"/>
        <v>83.099999999999554</v>
      </c>
      <c r="G833">
        <f t="shared" si="161"/>
        <v>319.43983655498738</v>
      </c>
      <c r="H833">
        <f t="shared" si="169"/>
        <v>4.2118440875045087</v>
      </c>
      <c r="I833" s="4">
        <f t="shared" si="162"/>
        <v>1.5999999999999999E-6</v>
      </c>
      <c r="J833" s="5">
        <f t="shared" si="170"/>
        <v>1.3969999999999975E-7</v>
      </c>
      <c r="K833" s="5">
        <f t="shared" si="171"/>
        <v>4.2235091833955386E-4</v>
      </c>
      <c r="L833" s="5">
        <f t="shared" si="165"/>
        <v>3.155796119355901E-10</v>
      </c>
      <c r="M833" s="6">
        <f t="shared" si="163"/>
        <v>3.0594865895341577E-6</v>
      </c>
      <c r="N833">
        <f t="shared" si="164"/>
        <v>5.8E-4</v>
      </c>
      <c r="O833">
        <f t="shared" si="172"/>
        <v>0.42118440875045088</v>
      </c>
      <c r="P833">
        <f t="shared" si="166"/>
        <v>3.3186648989814174</v>
      </c>
      <c r="Q833">
        <f t="shared" si="167"/>
        <v>0.23562631948449358</v>
      </c>
      <c r="R833">
        <f t="shared" si="168"/>
        <v>0.23562631948449353</v>
      </c>
    </row>
    <row r="834" spans="6:18">
      <c r="F834">
        <f t="shared" si="173"/>
        <v>83.199999999999548</v>
      </c>
      <c r="G834">
        <f t="shared" ref="G834:G855" si="174">Tc+R_*F834</f>
        <v>319.43983655498738</v>
      </c>
      <c r="H834">
        <f t="shared" si="169"/>
        <v>4.2118440875045087</v>
      </c>
      <c r="I834" s="4">
        <f t="shared" ref="I834:I855" si="175">we</f>
        <v>1.5999999999999999E-6</v>
      </c>
      <c r="J834" s="5">
        <f t="shared" si="170"/>
        <v>1.3969999999999975E-7</v>
      </c>
      <c r="K834" s="5">
        <f t="shared" si="171"/>
        <v>4.2251091833955389E-4</v>
      </c>
      <c r="L834" s="5">
        <f t="shared" si="165"/>
        <v>3.1593840269269432E-10</v>
      </c>
      <c r="M834" s="6">
        <f t="shared" ref="M834:M855" si="176">f2_*f3_/f1_/K834*L834</f>
        <v>3.0618050908351106E-6</v>
      </c>
      <c r="N834">
        <f t="shared" ref="N834:N855" si="177">del_dl</f>
        <v>5.8E-4</v>
      </c>
      <c r="O834">
        <f t="shared" si="172"/>
        <v>0.42118440875045088</v>
      </c>
      <c r="P834">
        <f t="shared" si="166"/>
        <v>3.3191838067810133</v>
      </c>
      <c r="Q834">
        <f t="shared" si="167"/>
        <v>0.23548942832475575</v>
      </c>
      <c r="R834">
        <f t="shared" si="168"/>
        <v>0.2354894283247557</v>
      </c>
    </row>
    <row r="835" spans="6:18">
      <c r="F835">
        <f t="shared" si="173"/>
        <v>83.299999999999542</v>
      </c>
      <c r="G835">
        <f t="shared" si="174"/>
        <v>319.43983655498738</v>
      </c>
      <c r="H835">
        <f t="shared" si="169"/>
        <v>4.2118440875045087</v>
      </c>
      <c r="I835" s="4">
        <f t="shared" si="175"/>
        <v>1.5999999999999999E-6</v>
      </c>
      <c r="J835" s="5">
        <f t="shared" si="170"/>
        <v>1.3969999999999975E-7</v>
      </c>
      <c r="K835" s="5">
        <f t="shared" si="171"/>
        <v>4.2267091833955391E-4</v>
      </c>
      <c r="L835" s="5">
        <f t="shared" ref="L835:L898" si="178">K835^3*4/3*PI()</f>
        <v>3.1629746529255255E-10</v>
      </c>
      <c r="M835" s="6">
        <f t="shared" si="176"/>
        <v>3.0641244702919757E-6</v>
      </c>
      <c r="N835">
        <f t="shared" si="177"/>
        <v>5.8E-4</v>
      </c>
      <c r="O835">
        <f t="shared" si="172"/>
        <v>0.42118440875045088</v>
      </c>
      <c r="P835">
        <f t="shared" ref="P835:P898" si="179">R835*O835+(1-R835)*H835</f>
        <v>3.319701928563072</v>
      </c>
      <c r="Q835">
        <f t="shared" ref="Q835:Q855" si="180">Q834+pl/ps*Dl/N834*((Tc-Tf)/ml-Co)/H834/(1-kpart)*M834*dt/L834-Q834*3/K834*we*dt</f>
        <v>0.23535274452141611</v>
      </c>
      <c r="R835">
        <f t="shared" ref="R835:R855" si="181">esidtGeral(R834,K834,MAX(I834,J834),pl,ps,kpart,H834,(H835-H834)/dt,M834,L834,Dl,N834,Co,dt)</f>
        <v>0.23535274452141608</v>
      </c>
    </row>
    <row r="836" spans="6:18">
      <c r="F836">
        <f t="shared" si="173"/>
        <v>83.399999999999537</v>
      </c>
      <c r="G836">
        <f t="shared" si="174"/>
        <v>319.43983655498738</v>
      </c>
      <c r="H836">
        <f t="shared" si="169"/>
        <v>4.2118440875045087</v>
      </c>
      <c r="I836" s="4">
        <f t="shared" si="175"/>
        <v>1.5999999999999999E-6</v>
      </c>
      <c r="J836" s="5">
        <f t="shared" si="170"/>
        <v>1.3969999999999975E-7</v>
      </c>
      <c r="K836" s="5">
        <f t="shared" si="171"/>
        <v>4.2283091833955394E-4</v>
      </c>
      <c r="L836" s="5">
        <f t="shared" si="178"/>
        <v>3.1665679983810843E-10</v>
      </c>
      <c r="M836" s="6">
        <f t="shared" si="176"/>
        <v>3.0664447279047516E-6</v>
      </c>
      <c r="N836">
        <f t="shared" si="177"/>
        <v>5.8E-4</v>
      </c>
      <c r="O836">
        <f t="shared" si="172"/>
        <v>0.42118440875045088</v>
      </c>
      <c r="P836">
        <f t="shared" si="179"/>
        <v>3.3202192658153074</v>
      </c>
      <c r="Q836">
        <f t="shared" si="180"/>
        <v>0.23521626768200599</v>
      </c>
      <c r="R836">
        <f t="shared" si="181"/>
        <v>0.23521626768200593</v>
      </c>
    </row>
    <row r="837" spans="6:18">
      <c r="F837">
        <f t="shared" si="173"/>
        <v>83.499999999999531</v>
      </c>
      <c r="G837">
        <f t="shared" si="174"/>
        <v>319.43983655498738</v>
      </c>
      <c r="H837">
        <f t="shared" si="169"/>
        <v>4.2118440875045087</v>
      </c>
      <c r="I837" s="4">
        <f t="shared" si="175"/>
        <v>1.5999999999999999E-6</v>
      </c>
      <c r="J837" s="5">
        <f t="shared" si="170"/>
        <v>1.3969999999999975E-7</v>
      </c>
      <c r="K837" s="5">
        <f t="shared" si="171"/>
        <v>4.2299091833955397E-4</v>
      </c>
      <c r="L837" s="5">
        <f t="shared" si="178"/>
        <v>3.1701640643230569E-10</v>
      </c>
      <c r="M837" s="6">
        <f t="shared" si="176"/>
        <v>3.0687658636734396E-6</v>
      </c>
      <c r="N837">
        <f t="shared" si="177"/>
        <v>5.8E-4</v>
      </c>
      <c r="O837">
        <f t="shared" si="172"/>
        <v>0.42118440875045088</v>
      </c>
      <c r="P837">
        <f t="shared" si="179"/>
        <v>3.3207358200220587</v>
      </c>
      <c r="Q837">
        <f t="shared" si="180"/>
        <v>0.23507999741494767</v>
      </c>
      <c r="R837">
        <f t="shared" si="181"/>
        <v>0.23507999741494762</v>
      </c>
    </row>
    <row r="838" spans="6:18">
      <c r="F838">
        <f t="shared" si="173"/>
        <v>83.599999999999525</v>
      </c>
      <c r="G838">
        <f t="shared" si="174"/>
        <v>319.43983655498738</v>
      </c>
      <c r="H838">
        <f t="shared" si="169"/>
        <v>4.2118440875045087</v>
      </c>
      <c r="I838" s="4">
        <f t="shared" si="175"/>
        <v>1.5999999999999999E-6</v>
      </c>
      <c r="J838" s="5">
        <f t="shared" si="170"/>
        <v>1.3969999999999975E-7</v>
      </c>
      <c r="K838" s="5">
        <f t="shared" si="171"/>
        <v>4.2315091833955399E-4</v>
      </c>
      <c r="L838" s="5">
        <f t="shared" si="178"/>
        <v>3.1737628517808799E-10</v>
      </c>
      <c r="M838" s="6">
        <f t="shared" si="176"/>
        <v>3.071087877598038E-6</v>
      </c>
      <c r="N838">
        <f t="shared" si="177"/>
        <v>5.8E-4</v>
      </c>
      <c r="O838">
        <f t="shared" si="172"/>
        <v>0.42118440875045088</v>
      </c>
      <c r="P838">
        <f t="shared" si="179"/>
        <v>3.3212515926642934</v>
      </c>
      <c r="Q838">
        <f t="shared" si="180"/>
        <v>0.23494393332955218</v>
      </c>
      <c r="R838">
        <f t="shared" si="181"/>
        <v>0.23494393332955216</v>
      </c>
    </row>
    <row r="839" spans="6:18">
      <c r="F839">
        <f t="shared" si="173"/>
        <v>83.69999999999952</v>
      </c>
      <c r="G839">
        <f t="shared" si="174"/>
        <v>319.43983655498738</v>
      </c>
      <c r="H839">
        <f t="shared" si="169"/>
        <v>4.2118440875045087</v>
      </c>
      <c r="I839" s="4">
        <f t="shared" si="175"/>
        <v>1.5999999999999999E-6</v>
      </c>
      <c r="J839" s="5">
        <f t="shared" si="170"/>
        <v>1.3969999999999975E-7</v>
      </c>
      <c r="K839" s="5">
        <f t="shared" si="171"/>
        <v>4.2331091833955402E-4</v>
      </c>
      <c r="L839" s="5">
        <f t="shared" si="178"/>
        <v>3.1773643617839909E-10</v>
      </c>
      <c r="M839" s="6">
        <f t="shared" si="176"/>
        <v>3.073410769678548E-6</v>
      </c>
      <c r="N839">
        <f t="shared" si="177"/>
        <v>5.8E-4</v>
      </c>
      <c r="O839">
        <f t="shared" si="172"/>
        <v>0.42118440875045088</v>
      </c>
      <c r="P839">
        <f t="shared" si="179"/>
        <v>3.3217665852196219</v>
      </c>
      <c r="Q839">
        <f t="shared" si="180"/>
        <v>0.23480807503601697</v>
      </c>
      <c r="R839">
        <f t="shared" si="181"/>
        <v>0.23480807503601694</v>
      </c>
    </row>
    <row r="840" spans="6:18">
      <c r="F840">
        <f t="shared" si="173"/>
        <v>83.799999999999514</v>
      </c>
      <c r="G840">
        <f t="shared" si="174"/>
        <v>319.43983655498738</v>
      </c>
      <c r="H840">
        <f t="shared" si="169"/>
        <v>4.2118440875045087</v>
      </c>
      <c r="I840" s="4">
        <f t="shared" si="175"/>
        <v>1.5999999999999999E-6</v>
      </c>
      <c r="J840" s="5">
        <f t="shared" si="170"/>
        <v>1.3969999999999975E-7</v>
      </c>
      <c r="K840" s="5">
        <f t="shared" si="171"/>
        <v>4.2347091833955404E-4</v>
      </c>
      <c r="L840" s="5">
        <f t="shared" si="178"/>
        <v>3.1809685953618276E-10</v>
      </c>
      <c r="M840" s="6">
        <f t="shared" si="176"/>
        <v>3.0757345399149706E-6</v>
      </c>
      <c r="N840">
        <f t="shared" si="177"/>
        <v>5.8E-4</v>
      </c>
      <c r="O840">
        <f t="shared" si="172"/>
        <v>0.42118440875045088</v>
      </c>
      <c r="P840">
        <f t="shared" si="179"/>
        <v>3.3222807991623013</v>
      </c>
      <c r="Q840">
        <f t="shared" si="180"/>
        <v>0.23467242214542341</v>
      </c>
      <c r="R840">
        <f t="shared" si="181"/>
        <v>0.23467242214542339</v>
      </c>
    </row>
    <row r="841" spans="6:18">
      <c r="F841">
        <f t="shared" si="173"/>
        <v>83.899999999999508</v>
      </c>
      <c r="G841">
        <f t="shared" si="174"/>
        <v>319.43983655498738</v>
      </c>
      <c r="H841">
        <f t="shared" si="169"/>
        <v>4.2118440875045087</v>
      </c>
      <c r="I841" s="4">
        <f t="shared" si="175"/>
        <v>1.5999999999999999E-6</v>
      </c>
      <c r="J841" s="5">
        <f t="shared" si="170"/>
        <v>1.3969999999999975E-7</v>
      </c>
      <c r="K841" s="5">
        <f t="shared" si="171"/>
        <v>4.2363091833955407E-4</v>
      </c>
      <c r="L841" s="5">
        <f t="shared" si="178"/>
        <v>3.184575553543827E-10</v>
      </c>
      <c r="M841" s="6">
        <f t="shared" si="176"/>
        <v>3.0780591883073048E-6</v>
      </c>
      <c r="N841">
        <f t="shared" si="177"/>
        <v>5.8E-4</v>
      </c>
      <c r="O841">
        <f t="shared" si="172"/>
        <v>0.42118440875045088</v>
      </c>
      <c r="P841">
        <f t="shared" si="179"/>
        <v>3.3227942359632481</v>
      </c>
      <c r="Q841">
        <f t="shared" si="180"/>
        <v>0.2345369742697346</v>
      </c>
      <c r="R841">
        <f t="shared" si="181"/>
        <v>0.23453697426973455</v>
      </c>
    </row>
    <row r="842" spans="6:18">
      <c r="F842">
        <f t="shared" si="173"/>
        <v>83.999999999999503</v>
      </c>
      <c r="G842">
        <f t="shared" si="174"/>
        <v>319.43983655498738</v>
      </c>
      <c r="H842">
        <f t="shared" si="169"/>
        <v>4.2118440875045087</v>
      </c>
      <c r="I842" s="4">
        <f t="shared" si="175"/>
        <v>1.5999999999999999E-6</v>
      </c>
      <c r="J842" s="5">
        <f t="shared" si="170"/>
        <v>1.3969999999999975E-7</v>
      </c>
      <c r="K842" s="5">
        <f t="shared" si="171"/>
        <v>4.2379091833955409E-4</v>
      </c>
      <c r="L842" s="5">
        <f t="shared" si="178"/>
        <v>3.1881852373594249E-10</v>
      </c>
      <c r="M842" s="6">
        <f t="shared" si="176"/>
        <v>3.0803847148555499E-6</v>
      </c>
      <c r="N842">
        <f t="shared" si="177"/>
        <v>5.8E-4</v>
      </c>
      <c r="O842">
        <f t="shared" si="172"/>
        <v>0.42118440875045088</v>
      </c>
      <c r="P842">
        <f t="shared" si="179"/>
        <v>3.3233068970900446</v>
      </c>
      <c r="Q842">
        <f t="shared" si="180"/>
        <v>0.2344017310217929</v>
      </c>
      <c r="R842">
        <f t="shared" si="181"/>
        <v>0.23440173102179288</v>
      </c>
    </row>
    <row r="843" spans="6:18">
      <c r="F843">
        <f t="shared" si="173"/>
        <v>84.099999999999497</v>
      </c>
      <c r="G843">
        <f t="shared" si="174"/>
        <v>319.43983655498738</v>
      </c>
      <c r="H843">
        <f t="shared" si="169"/>
        <v>4.2118440875045087</v>
      </c>
      <c r="I843" s="4">
        <f t="shared" si="175"/>
        <v>1.5999999999999999E-6</v>
      </c>
      <c r="J843" s="5">
        <f t="shared" si="170"/>
        <v>1.3969999999999975E-7</v>
      </c>
      <c r="K843" s="5">
        <f t="shared" si="171"/>
        <v>4.2395091833955412E-4</v>
      </c>
      <c r="L843" s="5">
        <f t="shared" si="178"/>
        <v>3.1917976478380587E-10</v>
      </c>
      <c r="M843" s="6">
        <f t="shared" si="176"/>
        <v>3.0827111195597066E-6</v>
      </c>
      <c r="N843">
        <f t="shared" si="177"/>
        <v>5.8E-4</v>
      </c>
      <c r="O843">
        <f t="shared" si="172"/>
        <v>0.42118440875045088</v>
      </c>
      <c r="P843">
        <f t="shared" si="179"/>
        <v>3.323818784006948</v>
      </c>
      <c r="Q843">
        <f t="shared" si="180"/>
        <v>0.23426669201531777</v>
      </c>
      <c r="R843">
        <f t="shared" si="181"/>
        <v>0.23426669201531777</v>
      </c>
    </row>
    <row r="844" spans="6:18">
      <c r="F844">
        <f t="shared" si="173"/>
        <v>84.199999999999491</v>
      </c>
      <c r="G844">
        <f t="shared" si="174"/>
        <v>319.43983655498738</v>
      </c>
      <c r="H844">
        <f t="shared" si="169"/>
        <v>4.2118440875045087</v>
      </c>
      <c r="I844" s="4">
        <f t="shared" si="175"/>
        <v>1.5999999999999999E-6</v>
      </c>
      <c r="J844" s="5">
        <f t="shared" si="170"/>
        <v>1.3969999999999975E-7</v>
      </c>
      <c r="K844" s="5">
        <f t="shared" si="171"/>
        <v>4.2411091833955414E-4</v>
      </c>
      <c r="L844" s="5">
        <f t="shared" si="178"/>
        <v>3.1954127860091667E-10</v>
      </c>
      <c r="M844" s="6">
        <f t="shared" si="176"/>
        <v>3.0850384024197746E-6</v>
      </c>
      <c r="N844">
        <f t="shared" si="177"/>
        <v>5.8E-4</v>
      </c>
      <c r="O844">
        <f t="shared" si="172"/>
        <v>0.42118440875045088</v>
      </c>
      <c r="P844">
        <f t="shared" si="179"/>
        <v>3.324329898174903</v>
      </c>
      <c r="Q844">
        <f t="shared" si="180"/>
        <v>0.23413185686490337</v>
      </c>
      <c r="R844">
        <f t="shared" si="181"/>
        <v>0.23413185686490337</v>
      </c>
    </row>
    <row r="845" spans="6:18">
      <c r="F845">
        <f t="shared" si="173"/>
        <v>84.299999999999486</v>
      </c>
      <c r="G845">
        <f t="shared" si="174"/>
        <v>319.43983655498738</v>
      </c>
      <c r="H845">
        <f t="shared" si="169"/>
        <v>4.2118440875045087</v>
      </c>
      <c r="I845" s="4">
        <f t="shared" si="175"/>
        <v>1.5999999999999999E-6</v>
      </c>
      <c r="J845" s="5">
        <f t="shared" si="170"/>
        <v>1.3969999999999975E-7</v>
      </c>
      <c r="K845" s="5">
        <f t="shared" si="171"/>
        <v>4.2427091833955417E-4</v>
      </c>
      <c r="L845" s="5">
        <f t="shared" si="178"/>
        <v>3.1990306529021855E-10</v>
      </c>
      <c r="M845" s="6">
        <f t="shared" si="176"/>
        <v>3.0873665634357546E-6</v>
      </c>
      <c r="N845">
        <f t="shared" si="177"/>
        <v>5.8E-4</v>
      </c>
      <c r="O845">
        <f t="shared" si="172"/>
        <v>0.42118440875045088</v>
      </c>
      <c r="P845">
        <f t="shared" si="179"/>
        <v>3.3248402410515436</v>
      </c>
      <c r="Q845">
        <f t="shared" si="180"/>
        <v>0.23399722518601621</v>
      </c>
      <c r="R845">
        <f t="shared" si="181"/>
        <v>0.23399722518601618</v>
      </c>
    </row>
    <row r="846" spans="6:18">
      <c r="F846">
        <f t="shared" si="173"/>
        <v>84.39999999999948</v>
      </c>
      <c r="G846">
        <f t="shared" si="174"/>
        <v>319.43983655498738</v>
      </c>
      <c r="H846">
        <f t="shared" si="169"/>
        <v>4.2118440875045087</v>
      </c>
      <c r="I846" s="4">
        <f t="shared" si="175"/>
        <v>1.5999999999999999E-6</v>
      </c>
      <c r="J846" s="5">
        <f t="shared" si="170"/>
        <v>1.3969999999999975E-7</v>
      </c>
      <c r="K846" s="5">
        <f t="shared" si="171"/>
        <v>4.244309183395542E-4</v>
      </c>
      <c r="L846" s="5">
        <f t="shared" si="178"/>
        <v>3.2026512495465512E-10</v>
      </c>
      <c r="M846" s="6">
        <f t="shared" si="176"/>
        <v>3.0896956026076459E-6</v>
      </c>
      <c r="N846">
        <f t="shared" si="177"/>
        <v>5.8E-4</v>
      </c>
      <c r="O846">
        <f t="shared" si="172"/>
        <v>0.42118440875045088</v>
      </c>
      <c r="P846">
        <f t="shared" si="179"/>
        <v>3.3253498140912074</v>
      </c>
      <c r="Q846">
        <f t="shared" si="180"/>
        <v>0.23386279659499284</v>
      </c>
      <c r="R846">
        <f t="shared" si="181"/>
        <v>0.23386279659499282</v>
      </c>
    </row>
    <row r="847" spans="6:18">
      <c r="F847">
        <f t="shared" si="173"/>
        <v>84.499999999999474</v>
      </c>
      <c r="G847">
        <f t="shared" si="174"/>
        <v>319.43983655498738</v>
      </c>
      <c r="H847">
        <f t="shared" si="169"/>
        <v>4.2118440875045087</v>
      </c>
      <c r="I847" s="4">
        <f t="shared" si="175"/>
        <v>1.5999999999999999E-6</v>
      </c>
      <c r="J847" s="5">
        <f t="shared" si="170"/>
        <v>1.3969999999999975E-7</v>
      </c>
      <c r="K847" s="5">
        <f t="shared" si="171"/>
        <v>4.2459091833955422E-4</v>
      </c>
      <c r="L847" s="5">
        <f t="shared" si="178"/>
        <v>3.2062745769717008E-10</v>
      </c>
      <c r="M847" s="6">
        <f t="shared" si="176"/>
        <v>3.0920255199354481E-6</v>
      </c>
      <c r="N847">
        <f t="shared" si="177"/>
        <v>5.8E-4</v>
      </c>
      <c r="O847">
        <f t="shared" si="172"/>
        <v>0.42118440875045088</v>
      </c>
      <c r="P847">
        <f t="shared" si="179"/>
        <v>3.3258586187449426</v>
      </c>
      <c r="Q847">
        <f t="shared" si="180"/>
        <v>0.23372857070903769</v>
      </c>
      <c r="R847">
        <f t="shared" si="181"/>
        <v>0.23372857070903769</v>
      </c>
    </row>
    <row r="848" spans="6:18">
      <c r="F848">
        <f t="shared" si="173"/>
        <v>84.599999999999469</v>
      </c>
      <c r="G848">
        <f t="shared" si="174"/>
        <v>319.43983655498738</v>
      </c>
      <c r="H848">
        <f t="shared" si="169"/>
        <v>4.2118440875045087</v>
      </c>
      <c r="I848" s="4">
        <f t="shared" si="175"/>
        <v>1.5999999999999999E-6</v>
      </c>
      <c r="J848" s="5">
        <f t="shared" si="170"/>
        <v>1.3969999999999975E-7</v>
      </c>
      <c r="K848" s="5">
        <f t="shared" si="171"/>
        <v>4.2475091833955425E-4</v>
      </c>
      <c r="L848" s="5">
        <f t="shared" si="178"/>
        <v>3.2099006362070732E-10</v>
      </c>
      <c r="M848" s="6">
        <f t="shared" si="176"/>
        <v>3.0943563154191623E-6</v>
      </c>
      <c r="N848">
        <f t="shared" si="177"/>
        <v>5.8E-4</v>
      </c>
      <c r="O848">
        <f t="shared" si="172"/>
        <v>0.42118440875045088</v>
      </c>
      <c r="P848">
        <f t="shared" si="179"/>
        <v>3.3263666564605163</v>
      </c>
      <c r="Q848">
        <f t="shared" si="180"/>
        <v>0.23359454714622066</v>
      </c>
      <c r="R848">
        <f t="shared" si="181"/>
        <v>0.23359454714622066</v>
      </c>
    </row>
    <row r="849" spans="6:18">
      <c r="F849">
        <f t="shared" si="173"/>
        <v>84.699999999999463</v>
      </c>
      <c r="G849">
        <f t="shared" si="174"/>
        <v>319.43983655498738</v>
      </c>
      <c r="H849">
        <f t="shared" si="169"/>
        <v>4.2118440875045087</v>
      </c>
      <c r="I849" s="4">
        <f t="shared" si="175"/>
        <v>1.5999999999999999E-6</v>
      </c>
      <c r="J849" s="5">
        <f t="shared" si="170"/>
        <v>1.3969999999999975E-7</v>
      </c>
      <c r="K849" s="5">
        <f t="shared" si="171"/>
        <v>4.2491091833955427E-4</v>
      </c>
      <c r="L849" s="5">
        <f t="shared" si="178"/>
        <v>3.2135294282821044E-10</v>
      </c>
      <c r="M849" s="6">
        <f t="shared" si="176"/>
        <v>3.0966879890587886E-6</v>
      </c>
      <c r="N849">
        <f t="shared" si="177"/>
        <v>5.8E-4</v>
      </c>
      <c r="O849">
        <f t="shared" si="172"/>
        <v>0.42118440875045088</v>
      </c>
      <c r="P849">
        <f t="shared" si="179"/>
        <v>3.3268739286824229</v>
      </c>
      <c r="Q849">
        <f t="shared" si="180"/>
        <v>0.23346072552547484</v>
      </c>
      <c r="R849">
        <f t="shared" si="181"/>
        <v>0.23346072552547484</v>
      </c>
    </row>
    <row r="850" spans="6:18">
      <c r="F850">
        <f t="shared" si="173"/>
        <v>84.799999999999457</v>
      </c>
      <c r="G850">
        <f t="shared" si="174"/>
        <v>319.43983655498738</v>
      </c>
      <c r="H850">
        <f t="shared" si="169"/>
        <v>4.2118440875045087</v>
      </c>
      <c r="I850" s="4">
        <f t="shared" si="175"/>
        <v>1.5999999999999999E-6</v>
      </c>
      <c r="J850" s="5">
        <f t="shared" si="170"/>
        <v>1.3969999999999975E-7</v>
      </c>
      <c r="K850" s="5">
        <f t="shared" si="171"/>
        <v>4.250709183395543E-4</v>
      </c>
      <c r="L850" s="5">
        <f t="shared" si="178"/>
        <v>3.2171609542262315E-10</v>
      </c>
      <c r="M850" s="6">
        <f t="shared" si="176"/>
        <v>3.0990205408543262E-6</v>
      </c>
      <c r="N850">
        <f t="shared" si="177"/>
        <v>5.8E-4</v>
      </c>
      <c r="O850">
        <f t="shared" si="172"/>
        <v>0.42118440875045088</v>
      </c>
      <c r="P850">
        <f t="shared" si="179"/>
        <v>3.3273804368518944</v>
      </c>
      <c r="Q850">
        <f t="shared" si="180"/>
        <v>0.2333271054665943</v>
      </c>
      <c r="R850">
        <f t="shared" si="181"/>
        <v>0.2333271054665943</v>
      </c>
    </row>
    <row r="851" spans="6:18">
      <c r="F851">
        <f t="shared" si="173"/>
        <v>84.899999999999451</v>
      </c>
      <c r="G851">
        <f t="shared" si="174"/>
        <v>319.43983655498738</v>
      </c>
      <c r="H851">
        <f t="shared" ref="H851:H855" si="182">(G851-Tf)/ml</f>
        <v>4.2118440875045087</v>
      </c>
      <c r="I851" s="4">
        <f t="shared" si="175"/>
        <v>1.5999999999999999E-6</v>
      </c>
      <c r="J851" s="5">
        <f t="shared" ref="J851:J855" si="183">Glob(H851,N851,Dl,Co,kpart)</f>
        <v>1.3969999999999975E-7</v>
      </c>
      <c r="K851" s="5">
        <f t="shared" ref="K851:K855" si="184">I850*dt+K850</f>
        <v>4.2523091833955432E-4</v>
      </c>
      <c r="L851" s="5">
        <f t="shared" si="178"/>
        <v>3.2207952150688916E-10</v>
      </c>
      <c r="M851" s="6">
        <f t="shared" si="176"/>
        <v>3.101353970805775E-6</v>
      </c>
      <c r="N851">
        <f t="shared" si="177"/>
        <v>5.8E-4</v>
      </c>
      <c r="O851">
        <f t="shared" ref="O851:O855" si="185">O850+(kpart*H850-O850)/L850/R850*(L850*(R851-R850)+R850*MAX(I850,J850)*M850*dt)</f>
        <v>0.42118440875045088</v>
      </c>
      <c r="P851">
        <f t="shared" si="179"/>
        <v>3.3278861824069064</v>
      </c>
      <c r="Q851">
        <f t="shared" si="180"/>
        <v>0.23319368659023176</v>
      </c>
      <c r="R851">
        <f t="shared" si="181"/>
        <v>0.23319368659023176</v>
      </c>
    </row>
    <row r="852" spans="6:18">
      <c r="F852">
        <f t="shared" si="173"/>
        <v>84.999999999999446</v>
      </c>
      <c r="G852">
        <f t="shared" si="174"/>
        <v>319.43983655498738</v>
      </c>
      <c r="H852">
        <f t="shared" si="182"/>
        <v>4.2118440875045087</v>
      </c>
      <c r="I852" s="4">
        <f t="shared" si="175"/>
        <v>1.5999999999999999E-6</v>
      </c>
      <c r="J852" s="5">
        <f t="shared" si="183"/>
        <v>1.3969999999999975E-7</v>
      </c>
      <c r="K852" s="5">
        <f t="shared" si="184"/>
        <v>4.2539091833955435E-4</v>
      </c>
      <c r="L852" s="5">
        <f t="shared" si="178"/>
        <v>3.2244322118395214E-10</v>
      </c>
      <c r="M852" s="6">
        <f t="shared" si="176"/>
        <v>3.103688278913135E-6</v>
      </c>
      <c r="N852">
        <f t="shared" si="177"/>
        <v>5.8E-4</v>
      </c>
      <c r="O852">
        <f t="shared" si="185"/>
        <v>0.42118440875045088</v>
      </c>
      <c r="P852">
        <f t="shared" si="179"/>
        <v>3.3283911667821893</v>
      </c>
      <c r="Q852">
        <f t="shared" si="180"/>
        <v>0.23306046851789639</v>
      </c>
      <c r="R852">
        <f t="shared" si="181"/>
        <v>0.23306046851789639</v>
      </c>
    </row>
    <row r="853" spans="6:18">
      <c r="F853">
        <f t="shared" si="173"/>
        <v>85.09999999999944</v>
      </c>
      <c r="G853">
        <f t="shared" si="174"/>
        <v>319.43983655498738</v>
      </c>
      <c r="H853">
        <f t="shared" si="182"/>
        <v>4.2118440875045087</v>
      </c>
      <c r="I853" s="4">
        <f t="shared" si="175"/>
        <v>1.5999999999999999E-6</v>
      </c>
      <c r="J853" s="5">
        <f t="shared" si="183"/>
        <v>1.3969999999999975E-7</v>
      </c>
      <c r="K853" s="5">
        <f t="shared" si="184"/>
        <v>4.2555091833955437E-4</v>
      </c>
      <c r="L853" s="5">
        <f t="shared" si="178"/>
        <v>3.2280719455675585E-10</v>
      </c>
      <c r="M853" s="6">
        <f t="shared" si="176"/>
        <v>3.1060234651764072E-6</v>
      </c>
      <c r="N853">
        <f t="shared" si="177"/>
        <v>5.8E-4</v>
      </c>
      <c r="O853">
        <f t="shared" si="185"/>
        <v>0.42118440875045088</v>
      </c>
      <c r="P853">
        <f t="shared" si="179"/>
        <v>3.3288953914092358</v>
      </c>
      <c r="Q853">
        <f t="shared" si="180"/>
        <v>0.23292745087195146</v>
      </c>
      <c r="R853">
        <f t="shared" si="181"/>
        <v>0.23292745087195146</v>
      </c>
    </row>
    <row r="854" spans="6:18">
      <c r="F854">
        <f t="shared" si="173"/>
        <v>85.199999999999434</v>
      </c>
      <c r="G854">
        <f t="shared" si="174"/>
        <v>319.43983655498738</v>
      </c>
      <c r="H854">
        <f t="shared" si="182"/>
        <v>4.2118440875045087</v>
      </c>
      <c r="I854" s="4">
        <f t="shared" si="175"/>
        <v>1.5999999999999999E-6</v>
      </c>
      <c r="J854" s="5">
        <f t="shared" si="183"/>
        <v>1.3969999999999975E-7</v>
      </c>
      <c r="K854" s="5">
        <f t="shared" si="184"/>
        <v>4.257109183395544E-4</v>
      </c>
      <c r="L854" s="5">
        <f t="shared" si="178"/>
        <v>3.23171441728244E-10</v>
      </c>
      <c r="M854" s="6">
        <f t="shared" si="176"/>
        <v>3.1083595295955906E-6</v>
      </c>
      <c r="N854">
        <f t="shared" si="177"/>
        <v>5.8E-4</v>
      </c>
      <c r="O854">
        <f t="shared" si="185"/>
        <v>0.42118440875045088</v>
      </c>
      <c r="P854">
        <f t="shared" si="179"/>
        <v>3.3293988577163076</v>
      </c>
      <c r="Q854">
        <f t="shared" si="180"/>
        <v>0.23279463327561223</v>
      </c>
      <c r="R854">
        <f t="shared" si="181"/>
        <v>0.2327946332756122</v>
      </c>
    </row>
    <row r="855" spans="6:18">
      <c r="F855">
        <f t="shared" si="173"/>
        <v>85.299999999999429</v>
      </c>
      <c r="G855">
        <f t="shared" si="174"/>
        <v>319.43983655498738</v>
      </c>
      <c r="H855">
        <f t="shared" si="182"/>
        <v>4.2118440875045087</v>
      </c>
      <c r="I855" s="4">
        <f t="shared" si="175"/>
        <v>1.5999999999999999E-6</v>
      </c>
      <c r="J855" s="5">
        <f t="shared" si="183"/>
        <v>1.3969999999999975E-7</v>
      </c>
      <c r="K855" s="5">
        <f t="shared" si="184"/>
        <v>4.2587091833955443E-4</v>
      </c>
      <c r="L855" s="5">
        <f t="shared" si="178"/>
        <v>3.2353596280136031E-10</v>
      </c>
      <c r="M855" s="6">
        <f t="shared" si="176"/>
        <v>3.1106964721706861E-6</v>
      </c>
      <c r="N855">
        <f t="shared" si="177"/>
        <v>5.8E-4</v>
      </c>
      <c r="O855">
        <f t="shared" si="185"/>
        <v>0.42118440875045088</v>
      </c>
      <c r="P855">
        <f t="shared" si="179"/>
        <v>3.3299015671284482</v>
      </c>
      <c r="Q855">
        <f t="shared" si="180"/>
        <v>0.23266201535294351</v>
      </c>
      <c r="R855">
        <f t="shared" si="181"/>
        <v>0.23266201535294348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A1:T855"/>
  <sheetViews>
    <sheetView workbookViewId="0">
      <selection activeCell="E14" sqref="E14"/>
    </sheetView>
  </sheetViews>
  <sheetFormatPr defaultRowHeight="15"/>
  <cols>
    <col min="9" max="9" width="12" style="4" bestFit="1" customWidth="1"/>
    <col min="10" max="10" width="12" style="5" bestFit="1" customWidth="1"/>
    <col min="11" max="11" width="9.140625" style="5"/>
    <col min="12" max="12" width="7.85546875" style="5" customWidth="1"/>
    <col min="13" max="13" width="7.28515625" style="6" customWidth="1"/>
    <col min="14" max="14" width="11" bestFit="1" customWidth="1"/>
    <col min="17" max="17" width="10.7109375" customWidth="1"/>
    <col min="18" max="18" width="12" bestFit="1" customWidth="1"/>
  </cols>
  <sheetData>
    <row r="1" spans="1:20">
      <c r="A1" s="1" t="s">
        <v>0</v>
      </c>
      <c r="B1" s="3">
        <f>Tf+ml*Co</f>
        <v>320.11700000000002</v>
      </c>
      <c r="F1" t="s">
        <v>4</v>
      </c>
      <c r="G1" t="s">
        <v>8</v>
      </c>
      <c r="H1" t="s">
        <v>13</v>
      </c>
      <c r="I1" s="1" t="s">
        <v>7</v>
      </c>
      <c r="J1" s="2" t="s">
        <v>19</v>
      </c>
      <c r="K1" s="2" t="s">
        <v>9</v>
      </c>
      <c r="L1" s="2" t="s">
        <v>5</v>
      </c>
      <c r="M1" s="3" t="s">
        <v>6</v>
      </c>
      <c r="N1" s="7" t="s">
        <v>16</v>
      </c>
      <c r="O1" s="7" t="s">
        <v>20</v>
      </c>
      <c r="P1" s="7" t="s">
        <v>17</v>
      </c>
      <c r="Q1" s="7" t="s">
        <v>23</v>
      </c>
      <c r="R1" s="7" t="s">
        <v>18</v>
      </c>
      <c r="T1" t="s">
        <v>21</v>
      </c>
    </row>
    <row r="2" spans="1:20">
      <c r="A2" s="4" t="s">
        <v>1</v>
      </c>
      <c r="B2" s="6">
        <v>331.233</v>
      </c>
      <c r="F2">
        <v>0</v>
      </c>
      <c r="G2">
        <f t="shared" ref="G2:G65" si="0">Tc+R_*F2</f>
        <v>319.00552227477726</v>
      </c>
      <c r="H2">
        <f>(G2-Tf)/ml</f>
        <v>4.3669563304366932</v>
      </c>
      <c r="I2" s="4">
        <f t="shared" ref="I2:I65" si="1">we</f>
        <v>5.8000000000000004E-6</v>
      </c>
      <c r="J2" s="5">
        <f>Glob(H2,N2,Dl,Co,kpart)</f>
        <v>4.4231034482758351E-7</v>
      </c>
      <c r="K2" s="5">
        <f>R0</f>
        <v>5.4506638988222652E-4</v>
      </c>
      <c r="L2" s="5">
        <f>K2^3*4/3*PI()</f>
        <v>6.7832343092876642E-10</v>
      </c>
      <c r="M2" s="6">
        <f t="shared" ref="M2:M65" si="2">f2_*f3_/f1_/K2*L2</f>
        <v>5.0956603753912717E-6</v>
      </c>
      <c r="N2">
        <f t="shared" ref="N2:N65" si="3">del_dl</f>
        <v>2.9E-4</v>
      </c>
      <c r="O2">
        <f>kpart*H2</f>
        <v>0.43669563304366932</v>
      </c>
      <c r="P2">
        <f>R2*O2+(1-R2)*H2</f>
        <v>3.8167198328016694</v>
      </c>
      <c r="Q2">
        <f>esi0</f>
        <v>0.14000000000000001</v>
      </c>
      <c r="R2">
        <f>esi0</f>
        <v>0.14000000000000001</v>
      </c>
    </row>
    <row r="3" spans="1:20">
      <c r="A3" s="4" t="s">
        <v>2</v>
      </c>
      <c r="B3" s="6">
        <v>-2.8</v>
      </c>
      <c r="F3">
        <f t="shared" ref="F3:F27" si="4">F2+dt</f>
        <v>0.1</v>
      </c>
      <c r="G3">
        <f t="shared" si="0"/>
        <v>319.00552227477726</v>
      </c>
      <c r="H3">
        <f t="shared" ref="H3:H65" si="5">(G3-Tf)/ml</f>
        <v>4.3669563304366932</v>
      </c>
      <c r="I3" s="4">
        <f t="shared" si="1"/>
        <v>5.8000000000000004E-6</v>
      </c>
      <c r="J3" s="5">
        <f t="shared" ref="J3:J27" si="6">Glob(H3,N3,Dl,Co,kpart)</f>
        <v>4.4231034482758351E-7</v>
      </c>
      <c r="K3" s="5">
        <f t="shared" ref="K3:K27" si="7">I2*dt+K2</f>
        <v>5.4564638988222655E-4</v>
      </c>
      <c r="L3" s="5">
        <f t="shared" ref="L3:L66" si="8">K3^3*4/3*PI()</f>
        <v>6.8049112859821617E-10</v>
      </c>
      <c r="M3" s="6">
        <f t="shared" si="2"/>
        <v>5.1065106333539963E-6</v>
      </c>
      <c r="N3">
        <f t="shared" si="3"/>
        <v>2.9E-4</v>
      </c>
      <c r="O3">
        <f t="shared" ref="O3:O27" si="9">O2+(kpart*H2-O2)/L2/R2*(L2*(R3-R2)+R2*MAX(I2,J2)*M2*dt)</f>
        <v>0.43669563304366932</v>
      </c>
      <c r="P3">
        <f t="shared" ref="P3:P66" si="10">R3*O3+(1-R3)*H3</f>
        <v>3.8172140430286112</v>
      </c>
      <c r="Q3">
        <f t="shared" ref="Q3:Q66" si="11">Q2+pl/ps*Dl/N2*((Tc-Tf)/ml-Co)/H2/(1-kpart)*M2*dt/L2-Q2*3/K2*we*dt</f>
        <v>0.13987425510290738</v>
      </c>
      <c r="R3">
        <f t="shared" ref="R3:R66" si="12">esidtGeral(R2,K2,MAX(I2,J2),pl,ps,kpart,H2,(H3-H2)/dt,M2,L2,Dl,N2,Co,dt)</f>
        <v>0.13987425510290735</v>
      </c>
    </row>
    <row r="4" spans="1:20">
      <c r="A4" s="4" t="s">
        <v>3</v>
      </c>
      <c r="B4" s="6">
        <v>0.1</v>
      </c>
      <c r="F4">
        <f t="shared" si="4"/>
        <v>0.2</v>
      </c>
      <c r="G4">
        <f t="shared" si="0"/>
        <v>319.00552227477726</v>
      </c>
      <c r="H4">
        <f t="shared" si="5"/>
        <v>4.3669563304366932</v>
      </c>
      <c r="I4" s="4">
        <f t="shared" si="1"/>
        <v>5.8000000000000004E-6</v>
      </c>
      <c r="J4" s="5">
        <f t="shared" si="6"/>
        <v>4.4231034482758351E-7</v>
      </c>
      <c r="K4" s="5">
        <f t="shared" si="7"/>
        <v>5.4622638988222657E-4</v>
      </c>
      <c r="L4" s="5">
        <f t="shared" si="8"/>
        <v>6.826634395191803E-10</v>
      </c>
      <c r="M4" s="6">
        <f t="shared" si="2"/>
        <v>5.1173724308342458E-6</v>
      </c>
      <c r="N4">
        <f t="shared" si="3"/>
        <v>2.9E-4</v>
      </c>
      <c r="O4">
        <f t="shared" si="9"/>
        <v>0.43669563304366932</v>
      </c>
      <c r="P4">
        <f t="shared" si="10"/>
        <v>3.8177061519537787</v>
      </c>
      <c r="Q4">
        <f t="shared" si="11"/>
        <v>0.13974904485273382</v>
      </c>
      <c r="R4">
        <f t="shared" si="12"/>
        <v>0.13974904485273376</v>
      </c>
    </row>
    <row r="5" spans="1:20">
      <c r="A5" s="4" t="s">
        <v>9</v>
      </c>
      <c r="B5" s="6">
        <v>0</v>
      </c>
      <c r="F5">
        <f t="shared" si="4"/>
        <v>0.30000000000000004</v>
      </c>
      <c r="G5">
        <f t="shared" si="0"/>
        <v>319.00552227477726</v>
      </c>
      <c r="H5">
        <f t="shared" si="5"/>
        <v>4.3669563304366932</v>
      </c>
      <c r="I5" s="4">
        <f t="shared" si="1"/>
        <v>5.8000000000000004E-6</v>
      </c>
      <c r="J5" s="5">
        <f t="shared" si="6"/>
        <v>4.4231034482758351E-7</v>
      </c>
      <c r="K5" s="5">
        <f t="shared" si="7"/>
        <v>5.468063898822266E-4</v>
      </c>
      <c r="L5" s="5">
        <f t="shared" si="8"/>
        <v>6.8484036859535807E-10</v>
      </c>
      <c r="M5" s="6">
        <f t="shared" si="2"/>
        <v>5.1282457678320201E-6</v>
      </c>
      <c r="N5">
        <f t="shared" si="3"/>
        <v>2.9E-4</v>
      </c>
      <c r="O5">
        <f t="shared" si="9"/>
        <v>0.43669563304366932</v>
      </c>
      <c r="P5">
        <f t="shared" si="10"/>
        <v>3.8181961707333083</v>
      </c>
      <c r="Q5">
        <f t="shared" si="11"/>
        <v>0.13962436641095652</v>
      </c>
      <c r="R5">
        <f t="shared" si="12"/>
        <v>0.13962436641095644</v>
      </c>
    </row>
    <row r="6" spans="1:20">
      <c r="A6" s="4" t="s">
        <v>14</v>
      </c>
      <c r="B6" s="6">
        <v>3.97</v>
      </c>
      <c r="F6">
        <f t="shared" si="4"/>
        <v>0.4</v>
      </c>
      <c r="G6">
        <f t="shared" si="0"/>
        <v>319.00552227477726</v>
      </c>
      <c r="H6">
        <f t="shared" si="5"/>
        <v>4.3669563304366932</v>
      </c>
      <c r="I6" s="4">
        <f t="shared" si="1"/>
        <v>5.8000000000000004E-6</v>
      </c>
      <c r="J6" s="5">
        <f t="shared" si="6"/>
        <v>4.4231034482758351E-7</v>
      </c>
      <c r="K6" s="5">
        <f t="shared" si="7"/>
        <v>5.4738638988222662E-4</v>
      </c>
      <c r="L6" s="5">
        <f t="shared" si="8"/>
        <v>6.8702192073044902E-10</v>
      </c>
      <c r="M6" s="6">
        <f t="shared" si="2"/>
        <v>5.139130644347321E-6</v>
      </c>
      <c r="N6">
        <f t="shared" si="3"/>
        <v>2.9E-4</v>
      </c>
      <c r="O6">
        <f t="shared" si="9"/>
        <v>0.43669563304366932</v>
      </c>
      <c r="P6">
        <f t="shared" si="10"/>
        <v>3.8186841104523341</v>
      </c>
      <c r="Q6">
        <f t="shared" si="11"/>
        <v>0.13950021695711767</v>
      </c>
      <c r="R6">
        <f t="shared" si="12"/>
        <v>0.13950021695711759</v>
      </c>
    </row>
    <row r="7" spans="1:20">
      <c r="A7" s="4" t="s">
        <v>15</v>
      </c>
      <c r="B7" s="8">
        <v>1.27E-9</v>
      </c>
      <c r="F7">
        <f t="shared" si="4"/>
        <v>0.5</v>
      </c>
      <c r="G7">
        <f t="shared" si="0"/>
        <v>319.00552227477726</v>
      </c>
      <c r="H7">
        <f t="shared" si="5"/>
        <v>4.3669563304366932</v>
      </c>
      <c r="I7" s="4">
        <f t="shared" si="1"/>
        <v>5.8000000000000004E-6</v>
      </c>
      <c r="J7" s="5">
        <f t="shared" si="6"/>
        <v>4.4231034482758351E-7</v>
      </c>
      <c r="K7" s="5">
        <f t="shared" si="7"/>
        <v>5.4796638988222665E-4</v>
      </c>
      <c r="L7" s="5">
        <f t="shared" si="8"/>
        <v>6.892081008281524E-10</v>
      </c>
      <c r="M7" s="6">
        <f t="shared" si="2"/>
        <v>5.1500270603801451E-6</v>
      </c>
      <c r="N7">
        <f t="shared" si="3"/>
        <v>2.9E-4</v>
      </c>
      <c r="O7">
        <f t="shared" si="9"/>
        <v>0.43669563304366932</v>
      </c>
      <c r="P7">
        <f t="shared" si="10"/>
        <v>3.8191699821255169</v>
      </c>
      <c r="Q7">
        <f t="shared" si="11"/>
        <v>0.13937659368869051</v>
      </c>
      <c r="R7">
        <f t="shared" si="12"/>
        <v>0.1393765936886904</v>
      </c>
    </row>
    <row r="8" spans="1:20">
      <c r="A8" s="4" t="s">
        <v>39</v>
      </c>
      <c r="B8" s="6">
        <v>23.13</v>
      </c>
      <c r="F8">
        <f t="shared" si="4"/>
        <v>0.6</v>
      </c>
      <c r="G8">
        <f t="shared" si="0"/>
        <v>319.00552227477726</v>
      </c>
      <c r="H8">
        <f t="shared" si="5"/>
        <v>4.3669563304366932</v>
      </c>
      <c r="I8" s="4">
        <f t="shared" si="1"/>
        <v>5.8000000000000004E-6</v>
      </c>
      <c r="J8" s="5">
        <f t="shared" si="6"/>
        <v>4.4231034482758351E-7</v>
      </c>
      <c r="K8" s="5">
        <f t="shared" si="7"/>
        <v>5.4854638988222667E-4</v>
      </c>
      <c r="L8" s="5">
        <f t="shared" si="8"/>
        <v>6.9139891379216766E-10</v>
      </c>
      <c r="M8" s="6">
        <f t="shared" si="2"/>
        <v>5.1609350159304941E-6</v>
      </c>
      <c r="N8">
        <f t="shared" si="3"/>
        <v>2.9E-4</v>
      </c>
      <c r="O8">
        <f t="shared" si="9"/>
        <v>0.43669563304366932</v>
      </c>
      <c r="P8">
        <f t="shared" si="10"/>
        <v>3.8196537966975654</v>
      </c>
      <c r="Q8">
        <f t="shared" si="11"/>
        <v>0.13925349382094637</v>
      </c>
      <c r="R8">
        <f t="shared" si="12"/>
        <v>0.13925349382094629</v>
      </c>
    </row>
    <row r="9" spans="1:20">
      <c r="A9" s="1" t="s">
        <v>35</v>
      </c>
      <c r="B9" s="2">
        <f>Tf+ml*Co/(1-B14*(1-kpart))</f>
        <v>319.00552227477726</v>
      </c>
      <c r="C9" s="2"/>
      <c r="D9" s="3"/>
      <c r="F9">
        <f t="shared" si="4"/>
        <v>0.7</v>
      </c>
      <c r="G9">
        <f t="shared" si="0"/>
        <v>319.00552227477726</v>
      </c>
      <c r="H9">
        <f t="shared" si="5"/>
        <v>4.3669563304366932</v>
      </c>
      <c r="I9" s="4">
        <f t="shared" si="1"/>
        <v>5.8000000000000004E-6</v>
      </c>
      <c r="J9" s="5">
        <f t="shared" si="6"/>
        <v>4.4231034482758351E-7</v>
      </c>
      <c r="K9" s="5">
        <f t="shared" si="7"/>
        <v>5.491263898822267E-4</v>
      </c>
      <c r="L9" s="5">
        <f t="shared" si="8"/>
        <v>6.9359436452619434E-10</v>
      </c>
      <c r="M9" s="6">
        <f t="shared" si="2"/>
        <v>5.1718545109983689E-6</v>
      </c>
      <c r="N9">
        <f t="shared" si="3"/>
        <v>2.9E-4</v>
      </c>
      <c r="O9">
        <f t="shared" si="9"/>
        <v>0.43669563304366932</v>
      </c>
      <c r="P9">
        <f t="shared" si="10"/>
        <v>3.8201355650437572</v>
      </c>
      <c r="Q9">
        <f t="shared" si="11"/>
        <v>0.13913091458682308</v>
      </c>
      <c r="R9">
        <f t="shared" si="12"/>
        <v>0.139130914586823</v>
      </c>
    </row>
    <row r="10" spans="1:20">
      <c r="A10" s="4" t="s">
        <v>12</v>
      </c>
      <c r="B10" s="11">
        <f>f3_*Li</f>
        <v>5.4506638988222652E-4</v>
      </c>
      <c r="C10" s="5"/>
      <c r="D10" s="6"/>
      <c r="F10">
        <f t="shared" si="4"/>
        <v>0.79999999999999993</v>
      </c>
      <c r="G10">
        <f t="shared" si="0"/>
        <v>319.00552227477726</v>
      </c>
      <c r="H10">
        <f t="shared" si="5"/>
        <v>4.3669563304366932</v>
      </c>
      <c r="I10" s="4">
        <f t="shared" si="1"/>
        <v>5.8000000000000004E-6</v>
      </c>
      <c r="J10" s="5">
        <f t="shared" si="6"/>
        <v>4.4231034482758351E-7</v>
      </c>
      <c r="K10" s="5">
        <f t="shared" si="7"/>
        <v>5.4970638988222672E-4</v>
      </c>
      <c r="L10" s="5">
        <f t="shared" si="8"/>
        <v>6.957944579339317E-10</v>
      </c>
      <c r="M10" s="6">
        <f t="shared" si="2"/>
        <v>5.1827855455837676E-6</v>
      </c>
      <c r="N10">
        <f t="shared" si="3"/>
        <v>2.9E-4</v>
      </c>
      <c r="O10">
        <f t="shared" si="9"/>
        <v>0.43669563304366932</v>
      </c>
      <c r="P10">
        <f t="shared" si="10"/>
        <v>3.8206152979704462</v>
      </c>
      <c r="Q10">
        <f t="shared" si="11"/>
        <v>0.13900885323679427</v>
      </c>
      <c r="R10">
        <f t="shared" si="12"/>
        <v>0.13900885323679418</v>
      </c>
    </row>
    <row r="11" spans="1:20">
      <c r="A11" s="4" t="s">
        <v>16</v>
      </c>
      <c r="B11" s="11">
        <v>2.9E-4</v>
      </c>
      <c r="C11" s="5"/>
      <c r="D11" s="6"/>
      <c r="F11">
        <f t="shared" si="4"/>
        <v>0.89999999999999991</v>
      </c>
      <c r="G11">
        <f t="shared" si="0"/>
        <v>319.00552227477726</v>
      </c>
      <c r="H11">
        <f t="shared" si="5"/>
        <v>4.3669563304366932</v>
      </c>
      <c r="I11" s="4">
        <f t="shared" si="1"/>
        <v>5.8000000000000004E-6</v>
      </c>
      <c r="J11" s="5">
        <f t="shared" si="6"/>
        <v>4.4231034482758351E-7</v>
      </c>
      <c r="K11" s="5">
        <f t="shared" si="7"/>
        <v>5.5028638988222675E-4</v>
      </c>
      <c r="L11" s="5">
        <f t="shared" si="8"/>
        <v>6.9799919891907917E-10</v>
      </c>
      <c r="M11" s="6">
        <f t="shared" si="2"/>
        <v>5.1937281196866921E-6</v>
      </c>
      <c r="N11">
        <f t="shared" si="3"/>
        <v>2.9E-4</v>
      </c>
      <c r="O11">
        <f t="shared" si="9"/>
        <v>0.43669563304366932</v>
      </c>
      <c r="P11">
        <f t="shared" si="10"/>
        <v>3.8210930062155768</v>
      </c>
      <c r="Q11">
        <f t="shared" si="11"/>
        <v>0.1388873070387398</v>
      </c>
      <c r="R11">
        <f t="shared" si="12"/>
        <v>0.13888730703873972</v>
      </c>
    </row>
    <row r="12" spans="1:20">
      <c r="A12" s="1" t="s">
        <v>10</v>
      </c>
      <c r="B12" s="2">
        <f>Tliq-dTtotal</f>
        <v>318.88755927477729</v>
      </c>
      <c r="C12" s="2" t="s">
        <v>36</v>
      </c>
      <c r="D12" s="3">
        <f>D14+D15</f>
        <v>1.2294407252227479</v>
      </c>
      <c r="F12">
        <f t="shared" si="4"/>
        <v>0.99999999999999989</v>
      </c>
      <c r="G12">
        <f t="shared" si="0"/>
        <v>319.00552227477726</v>
      </c>
      <c r="H12">
        <f t="shared" si="5"/>
        <v>4.3669563304366932</v>
      </c>
      <c r="I12" s="4">
        <f t="shared" si="1"/>
        <v>5.8000000000000004E-6</v>
      </c>
      <c r="J12" s="5">
        <f t="shared" si="6"/>
        <v>4.4231034482758351E-7</v>
      </c>
      <c r="K12" s="5">
        <f t="shared" si="7"/>
        <v>5.5086638988222677E-4</v>
      </c>
      <c r="L12" s="5">
        <f t="shared" si="8"/>
        <v>7.0020859238533621E-10</v>
      </c>
      <c r="M12" s="6">
        <f t="shared" si="2"/>
        <v>5.2046822333071406E-6</v>
      </c>
      <c r="N12">
        <f t="shared" si="3"/>
        <v>2.9E-4</v>
      </c>
      <c r="O12">
        <f t="shared" si="9"/>
        <v>0.43669563304366932</v>
      </c>
      <c r="P12">
        <f t="shared" si="10"/>
        <v>3.8215687004491876</v>
      </c>
      <c r="Q12">
        <f t="shared" si="11"/>
        <v>0.13876627327781746</v>
      </c>
      <c r="R12">
        <f t="shared" si="12"/>
        <v>0.1387662732778174</v>
      </c>
    </row>
    <row r="13" spans="1:20">
      <c r="A13" s="9" t="s">
        <v>40</v>
      </c>
      <c r="B13" s="14">
        <v>1.9400000000000001E-3</v>
      </c>
      <c r="C13" s="12" t="s">
        <v>41</v>
      </c>
      <c r="D13" s="10">
        <v>0.14000000000000001</v>
      </c>
      <c r="F13">
        <f t="shared" si="4"/>
        <v>1.0999999999999999</v>
      </c>
      <c r="G13">
        <f t="shared" si="0"/>
        <v>319.00552227477726</v>
      </c>
      <c r="H13">
        <f t="shared" si="5"/>
        <v>4.3669563304366932</v>
      </c>
      <c r="I13" s="4">
        <f t="shared" si="1"/>
        <v>5.8000000000000004E-6</v>
      </c>
      <c r="J13" s="5">
        <f t="shared" si="6"/>
        <v>4.4231034482758351E-7</v>
      </c>
      <c r="K13" s="5">
        <f t="shared" si="7"/>
        <v>5.514463898822268E-4</v>
      </c>
      <c r="L13" s="5">
        <f t="shared" si="8"/>
        <v>7.0242264323640227E-10</v>
      </c>
      <c r="M13" s="6">
        <f t="shared" si="2"/>
        <v>5.2156478864451158E-6</v>
      </c>
      <c r="N13">
        <f t="shared" si="3"/>
        <v>2.9E-4</v>
      </c>
      <c r="O13">
        <f t="shared" si="9"/>
        <v>0.43669563304366932</v>
      </c>
      <c r="P13">
        <f t="shared" si="10"/>
        <v>3.8220423912739094</v>
      </c>
      <c r="Q13">
        <f t="shared" si="11"/>
        <v>0.13864574925633558</v>
      </c>
      <c r="R13">
        <f t="shared" si="12"/>
        <v>0.13864574925633552</v>
      </c>
    </row>
    <row r="14" spans="1:20">
      <c r="A14" s="1" t="s">
        <v>32</v>
      </c>
      <c r="B14" s="2">
        <v>0.10100000000000001</v>
      </c>
      <c r="C14" s="2" t="s">
        <v>22</v>
      </c>
      <c r="D14" s="3">
        <f>kpart*(ml*Co*(1-1/kpart))*omegaC/(1-(1-kpart)*omegaC)</f>
        <v>1.1114777252227479</v>
      </c>
      <c r="F14">
        <f t="shared" si="4"/>
        <v>1.2</v>
      </c>
      <c r="G14">
        <f t="shared" si="0"/>
        <v>319.00552227477726</v>
      </c>
      <c r="H14">
        <f t="shared" si="5"/>
        <v>4.3669563304366932</v>
      </c>
      <c r="I14" s="4">
        <f t="shared" si="1"/>
        <v>5.8000000000000004E-6</v>
      </c>
      <c r="J14" s="5">
        <f t="shared" si="6"/>
        <v>4.4231034482758351E-7</v>
      </c>
      <c r="K14" s="5">
        <f t="shared" si="7"/>
        <v>5.5202638988222682E-4</v>
      </c>
      <c r="L14" s="5">
        <f t="shared" si="8"/>
        <v>7.0464135637597669E-10</v>
      </c>
      <c r="M14" s="6">
        <f t="shared" si="2"/>
        <v>5.2266250791006149E-6</v>
      </c>
      <c r="N14">
        <f t="shared" si="3"/>
        <v>2.9E-4</v>
      </c>
      <c r="O14">
        <f t="shared" si="9"/>
        <v>0.43669563304366932</v>
      </c>
      <c r="P14">
        <f t="shared" si="10"/>
        <v>3.8225140892254652</v>
      </c>
      <c r="Q14">
        <f t="shared" si="11"/>
        <v>0.13852573229362672</v>
      </c>
      <c r="R14">
        <f t="shared" si="12"/>
        <v>0.13852573229362666</v>
      </c>
    </row>
    <row r="15" spans="1:20">
      <c r="A15" s="9" t="s">
        <v>37</v>
      </c>
      <c r="B15" s="12">
        <v>5.1000000000000004E-3</v>
      </c>
      <c r="C15" s="12" t="s">
        <v>38</v>
      </c>
      <c r="D15" s="10">
        <f>Lf_c*omegaT</f>
        <v>0.117963</v>
      </c>
      <c r="F15">
        <f t="shared" si="4"/>
        <v>1.3</v>
      </c>
      <c r="G15">
        <f t="shared" si="0"/>
        <v>319.00552227477726</v>
      </c>
      <c r="H15">
        <f t="shared" si="5"/>
        <v>4.3669563304366932</v>
      </c>
      <c r="I15" s="4">
        <f t="shared" si="1"/>
        <v>5.8000000000000004E-6</v>
      </c>
      <c r="J15" s="5">
        <f t="shared" si="6"/>
        <v>4.4231034482758351E-7</v>
      </c>
      <c r="K15" s="5">
        <f t="shared" si="7"/>
        <v>5.5260638988222685E-4</v>
      </c>
      <c r="L15" s="5">
        <f t="shared" si="8"/>
        <v>7.0686473670775871E-10</v>
      </c>
      <c r="M15" s="6">
        <f t="shared" si="2"/>
        <v>5.2376138112736381E-6</v>
      </c>
      <c r="N15">
        <f t="shared" si="3"/>
        <v>2.9E-4</v>
      </c>
      <c r="O15">
        <f t="shared" si="9"/>
        <v>0.43669563304366932</v>
      </c>
      <c r="P15">
        <f t="shared" si="10"/>
        <v>3.8229838047731577</v>
      </c>
      <c r="Q15">
        <f t="shared" si="11"/>
        <v>0.13840621972592249</v>
      </c>
      <c r="R15">
        <f t="shared" si="12"/>
        <v>0.13840621972592243</v>
      </c>
    </row>
    <row r="16" spans="1:20">
      <c r="A16" s="1" t="s">
        <v>11</v>
      </c>
      <c r="B16" s="2">
        <v>0.1</v>
      </c>
      <c r="C16" s="2"/>
      <c r="D16" s="3"/>
      <c r="F16">
        <f t="shared" si="4"/>
        <v>1.4000000000000001</v>
      </c>
      <c r="G16">
        <f t="shared" si="0"/>
        <v>319.00552227477726</v>
      </c>
      <c r="H16">
        <f t="shared" si="5"/>
        <v>4.3669563304366932</v>
      </c>
      <c r="I16" s="4">
        <f t="shared" si="1"/>
        <v>5.8000000000000004E-6</v>
      </c>
      <c r="J16" s="5">
        <f t="shared" si="6"/>
        <v>4.4231034482758351E-7</v>
      </c>
      <c r="K16" s="5">
        <f t="shared" si="7"/>
        <v>5.5318638988222687E-4</v>
      </c>
      <c r="L16" s="5">
        <f t="shared" si="8"/>
        <v>7.0909278913544799E-10</v>
      </c>
      <c r="M16" s="6">
        <f t="shared" si="2"/>
        <v>5.248614082964187E-6</v>
      </c>
      <c r="N16">
        <f t="shared" si="3"/>
        <v>2.9E-4</v>
      </c>
      <c r="O16">
        <f t="shared" si="9"/>
        <v>0.43669563304366932</v>
      </c>
      <c r="P16">
        <f t="shared" si="10"/>
        <v>3.823451548320361</v>
      </c>
      <c r="Q16">
        <f t="shared" si="11"/>
        <v>0.13828720890622942</v>
      </c>
      <c r="R16">
        <f t="shared" si="12"/>
        <v>0.13828720890622936</v>
      </c>
    </row>
    <row r="17" spans="1:18">
      <c r="A17" s="9"/>
      <c r="B17" s="12"/>
      <c r="C17" s="12"/>
      <c r="D17" s="10"/>
      <c r="F17">
        <f t="shared" si="4"/>
        <v>1.5000000000000002</v>
      </c>
      <c r="G17">
        <f t="shared" si="0"/>
        <v>319.00552227477726</v>
      </c>
      <c r="H17">
        <f t="shared" si="5"/>
        <v>4.3669563304366932</v>
      </c>
      <c r="I17" s="4">
        <f t="shared" si="1"/>
        <v>5.8000000000000004E-6</v>
      </c>
      <c r="J17" s="5">
        <f t="shared" si="6"/>
        <v>4.4231034482758351E-7</v>
      </c>
      <c r="K17" s="5">
        <f t="shared" si="7"/>
        <v>5.537663898822269E-4</v>
      </c>
      <c r="L17" s="5">
        <f t="shared" si="8"/>
        <v>7.1132551856274387E-10</v>
      </c>
      <c r="M17" s="6">
        <f t="shared" si="2"/>
        <v>5.2596258941722608E-6</v>
      </c>
      <c r="N17">
        <f t="shared" si="3"/>
        <v>2.9E-4</v>
      </c>
      <c r="O17">
        <f t="shared" si="9"/>
        <v>0.43669563304366932</v>
      </c>
      <c r="P17">
        <f t="shared" si="10"/>
        <v>3.8239173302050058</v>
      </c>
      <c r="Q17">
        <f t="shared" si="11"/>
        <v>0.1381686972042058</v>
      </c>
      <c r="R17">
        <f t="shared" si="12"/>
        <v>0.13816869720420574</v>
      </c>
    </row>
    <row r="18" spans="1:18">
      <c r="A18" s="1" t="s">
        <v>24</v>
      </c>
      <c r="B18" s="2">
        <f>1.048-0.000553*(T0-273.3)</f>
        <v>1.0227900797210483</v>
      </c>
      <c r="C18" s="2"/>
      <c r="D18" s="3"/>
      <c r="F18">
        <f t="shared" si="4"/>
        <v>1.6000000000000003</v>
      </c>
      <c r="G18">
        <f t="shared" si="0"/>
        <v>319.00552227477726</v>
      </c>
      <c r="H18">
        <f t="shared" si="5"/>
        <v>4.3669563304366932</v>
      </c>
      <c r="I18" s="4">
        <f t="shared" si="1"/>
        <v>5.8000000000000004E-6</v>
      </c>
      <c r="J18" s="5">
        <f t="shared" si="6"/>
        <v>4.4231034482758351E-7</v>
      </c>
      <c r="K18" s="5">
        <f t="shared" si="7"/>
        <v>5.5434638988222692E-4</v>
      </c>
      <c r="L18" s="5">
        <f t="shared" si="8"/>
        <v>7.135629298933458E-10</v>
      </c>
      <c r="M18" s="6">
        <f t="shared" si="2"/>
        <v>5.2706492448978603E-6</v>
      </c>
      <c r="N18">
        <f t="shared" si="3"/>
        <v>2.9E-4</v>
      </c>
      <c r="O18">
        <f t="shared" si="9"/>
        <v>0.43669563304366932</v>
      </c>
      <c r="P18">
        <f t="shared" si="10"/>
        <v>3.8243811607000535</v>
      </c>
      <c r="Q18">
        <f t="shared" si="11"/>
        <v>0.13805068200603959</v>
      </c>
      <c r="R18">
        <f t="shared" si="12"/>
        <v>0.13805068200603957</v>
      </c>
    </row>
    <row r="19" spans="1:18">
      <c r="A19" s="4" t="s">
        <v>25</v>
      </c>
      <c r="B19" s="5">
        <f>1.0334-(0.000781+0.00000304*Co)*(T0-273.3)-0.002114*Co-0.000014*Co^2</f>
        <v>0.98863269647102359</v>
      </c>
      <c r="C19" s="5"/>
      <c r="D19" s="6"/>
      <c r="F19">
        <f t="shared" si="4"/>
        <v>1.7000000000000004</v>
      </c>
      <c r="G19">
        <f t="shared" si="0"/>
        <v>319.00552227477726</v>
      </c>
      <c r="H19">
        <f t="shared" si="5"/>
        <v>4.3669563304366932</v>
      </c>
      <c r="I19" s="4">
        <f t="shared" si="1"/>
        <v>5.8000000000000004E-6</v>
      </c>
      <c r="J19" s="5">
        <f t="shared" si="6"/>
        <v>4.4231034482758351E-7</v>
      </c>
      <c r="K19" s="5">
        <f t="shared" si="7"/>
        <v>5.5492638988222695E-4</v>
      </c>
      <c r="L19" s="5">
        <f t="shared" si="8"/>
        <v>7.1580502803095303E-10</v>
      </c>
      <c r="M19" s="6">
        <f t="shared" si="2"/>
        <v>5.2816841351409839E-6</v>
      </c>
      <c r="N19">
        <f t="shared" si="3"/>
        <v>2.9E-4</v>
      </c>
      <c r="O19">
        <f t="shared" si="9"/>
        <v>0.43669563304366932</v>
      </c>
      <c r="P19">
        <f t="shared" si="10"/>
        <v>3.8248430500139761</v>
      </c>
      <c r="Q19">
        <f t="shared" si="11"/>
        <v>0.13793316071432746</v>
      </c>
      <c r="R19">
        <f t="shared" si="12"/>
        <v>0.13793316071432743</v>
      </c>
    </row>
    <row r="20" spans="1:18">
      <c r="A20" s="9"/>
      <c r="B20" s="12"/>
      <c r="C20" s="12"/>
      <c r="D20" s="10"/>
      <c r="F20">
        <f t="shared" si="4"/>
        <v>1.8000000000000005</v>
      </c>
      <c r="G20">
        <f t="shared" si="0"/>
        <v>319.00552227477726</v>
      </c>
      <c r="H20">
        <f t="shared" si="5"/>
        <v>4.3669563304366932</v>
      </c>
      <c r="I20" s="4">
        <f t="shared" si="1"/>
        <v>5.8000000000000004E-6</v>
      </c>
      <c r="J20" s="5">
        <f t="shared" si="6"/>
        <v>4.4231034482758351E-7</v>
      </c>
      <c r="K20" s="5">
        <f t="shared" si="7"/>
        <v>5.5550638988222697E-4</v>
      </c>
      <c r="L20" s="5">
        <f t="shared" si="8"/>
        <v>7.18051817879265E-10</v>
      </c>
      <c r="M20" s="6">
        <f t="shared" si="2"/>
        <v>5.2927305649016315E-6</v>
      </c>
      <c r="N20">
        <f t="shared" si="3"/>
        <v>2.9E-4</v>
      </c>
      <c r="O20">
        <f t="shared" si="9"/>
        <v>0.43669563304366932</v>
      </c>
      <c r="P20">
        <f t="shared" si="10"/>
        <v>3.8253030082912289</v>
      </c>
      <c r="Q20">
        <f t="shared" si="11"/>
        <v>0.13781613074795457</v>
      </c>
      <c r="R20">
        <f t="shared" si="12"/>
        <v>0.13781613074795457</v>
      </c>
    </row>
    <row r="21" spans="1:18">
      <c r="A21" s="1" t="s">
        <v>26</v>
      </c>
      <c r="B21" s="2">
        <f>C21/180*PI()</f>
        <v>0.55850536063818546</v>
      </c>
      <c r="C21" s="2">
        <v>32</v>
      </c>
      <c r="D21" s="3" t="s">
        <v>34</v>
      </c>
      <c r="F21">
        <f t="shared" si="4"/>
        <v>1.9000000000000006</v>
      </c>
      <c r="G21">
        <f t="shared" si="0"/>
        <v>319.00552227477726</v>
      </c>
      <c r="H21">
        <f t="shared" si="5"/>
        <v>4.3669563304366932</v>
      </c>
      <c r="I21" s="4">
        <f t="shared" si="1"/>
        <v>5.8000000000000004E-6</v>
      </c>
      <c r="J21" s="5">
        <f t="shared" si="6"/>
        <v>4.4231034482758351E-7</v>
      </c>
      <c r="K21" s="5">
        <f t="shared" si="7"/>
        <v>5.56086389882227E-4</v>
      </c>
      <c r="L21" s="5">
        <f t="shared" si="8"/>
        <v>7.2030330434198126E-10</v>
      </c>
      <c r="M21" s="6">
        <f t="shared" si="2"/>
        <v>5.3037885341798057E-6</v>
      </c>
      <c r="N21">
        <f t="shared" si="3"/>
        <v>2.9E-4</v>
      </c>
      <c r="O21">
        <f t="shared" si="9"/>
        <v>0.43669563304366932</v>
      </c>
      <c r="P21">
        <f t="shared" si="10"/>
        <v>3.8257610456127145</v>
      </c>
      <c r="Q21">
        <f t="shared" si="11"/>
        <v>0.1376995895419757</v>
      </c>
      <c r="R21">
        <f t="shared" si="12"/>
        <v>0.1376995895419757</v>
      </c>
    </row>
    <row r="22" spans="1:18">
      <c r="A22" s="4" t="s">
        <v>27</v>
      </c>
      <c r="B22" s="5">
        <f>B25^2*B26+5*B25^3/6</f>
        <v>9.2903404468079806E-2</v>
      </c>
      <c r="C22" s="5"/>
      <c r="D22" s="6"/>
      <c r="F22">
        <f t="shared" si="4"/>
        <v>2.0000000000000004</v>
      </c>
      <c r="G22">
        <f t="shared" si="0"/>
        <v>319.00552227477726</v>
      </c>
      <c r="H22">
        <f t="shared" si="5"/>
        <v>4.3669563304366932</v>
      </c>
      <c r="I22" s="4">
        <f t="shared" si="1"/>
        <v>5.8000000000000004E-6</v>
      </c>
      <c r="J22" s="5">
        <f t="shared" si="6"/>
        <v>4.4231034482758351E-7</v>
      </c>
      <c r="K22" s="5">
        <f t="shared" si="7"/>
        <v>5.5666638988222702E-4</v>
      </c>
      <c r="L22" s="5">
        <f t="shared" si="8"/>
        <v>7.2255949232280126E-10</v>
      </c>
      <c r="M22" s="6">
        <f t="shared" si="2"/>
        <v>5.3148580429755056E-6</v>
      </c>
      <c r="N22">
        <f t="shared" si="3"/>
        <v>2.9E-4</v>
      </c>
      <c r="O22">
        <f t="shared" si="9"/>
        <v>0.43669563304366932</v>
      </c>
      <c r="P22">
        <f t="shared" si="10"/>
        <v>3.8262171719962503</v>
      </c>
      <c r="Q22">
        <f t="shared" si="11"/>
        <v>0.13758353454749703</v>
      </c>
      <c r="R22">
        <f t="shared" si="12"/>
        <v>0.13758353454749703</v>
      </c>
    </row>
    <row r="23" spans="1:18">
      <c r="A23" s="4" t="s">
        <v>28</v>
      </c>
      <c r="B23" s="5">
        <f>6*B25*SQRT(2*B26^2+B25^2/4)+B25^2*SQRT(3)</f>
        <v>1.3539325048866169</v>
      </c>
      <c r="C23" s="5"/>
      <c r="D23" s="6"/>
      <c r="F23">
        <f t="shared" si="4"/>
        <v>2.1000000000000005</v>
      </c>
      <c r="G23">
        <f t="shared" si="0"/>
        <v>319.00552227477726</v>
      </c>
      <c r="H23">
        <f t="shared" si="5"/>
        <v>4.3669563304366932</v>
      </c>
      <c r="I23" s="4">
        <f t="shared" si="1"/>
        <v>5.8000000000000004E-6</v>
      </c>
      <c r="J23" s="5">
        <f t="shared" si="6"/>
        <v>4.4231034482758351E-7</v>
      </c>
      <c r="K23" s="5">
        <f t="shared" si="7"/>
        <v>5.5724638988222705E-4</v>
      </c>
      <c r="L23" s="5">
        <f t="shared" si="8"/>
        <v>7.2482038672542394E-10</v>
      </c>
      <c r="M23" s="6">
        <f t="shared" si="2"/>
        <v>5.325939091288727E-6</v>
      </c>
      <c r="N23">
        <f t="shared" si="3"/>
        <v>2.9E-4</v>
      </c>
      <c r="O23">
        <f t="shared" si="9"/>
        <v>0.43669563304366932</v>
      </c>
      <c r="P23">
        <f t="shared" si="10"/>
        <v>3.826671397397027</v>
      </c>
      <c r="Q23">
        <f t="shared" si="11"/>
        <v>0.13746796323155919</v>
      </c>
      <c r="R23">
        <f t="shared" si="12"/>
        <v>0.13746796323155919</v>
      </c>
    </row>
    <row r="24" spans="1:18">
      <c r="A24" s="4" t="s">
        <v>29</v>
      </c>
      <c r="B24" s="5">
        <f>(3*B22/4/PI())^(1/3)</f>
        <v>0.28096205664032292</v>
      </c>
      <c r="C24" s="5"/>
      <c r="D24" s="6"/>
      <c r="F24">
        <f t="shared" si="4"/>
        <v>2.2000000000000006</v>
      </c>
      <c r="G24">
        <f t="shared" si="0"/>
        <v>319.00552227477726</v>
      </c>
      <c r="H24">
        <f t="shared" si="5"/>
        <v>4.3669563304366932</v>
      </c>
      <c r="I24" s="4">
        <f t="shared" si="1"/>
        <v>5.8000000000000004E-6</v>
      </c>
      <c r="J24" s="5">
        <f t="shared" si="6"/>
        <v>4.4231034482758351E-7</v>
      </c>
      <c r="K24" s="5">
        <f t="shared" si="7"/>
        <v>5.5782638988222707E-4</v>
      </c>
      <c r="L24" s="5">
        <f t="shared" si="8"/>
        <v>7.2708599245354937E-10</v>
      </c>
      <c r="M24" s="6">
        <f t="shared" si="2"/>
        <v>5.3370316791194767E-6</v>
      </c>
      <c r="N24">
        <f t="shared" si="3"/>
        <v>2.9E-4</v>
      </c>
      <c r="O24">
        <f t="shared" si="9"/>
        <v>0.43669563304366932</v>
      </c>
      <c r="P24">
        <f t="shared" si="10"/>
        <v>3.8271237317080646</v>
      </c>
      <c r="Q24">
        <f t="shared" si="11"/>
        <v>0.13735287307702113</v>
      </c>
      <c r="R24">
        <f t="shared" si="12"/>
        <v>0.13735287307702113</v>
      </c>
    </row>
    <row r="25" spans="1:18">
      <c r="A25" s="4" t="s">
        <v>30</v>
      </c>
      <c r="B25" s="5">
        <f>TAN(B21)/(1+TAN(B21))</f>
        <v>0.38456590443721844</v>
      </c>
      <c r="C25" s="5"/>
      <c r="D25" s="6"/>
      <c r="F25">
        <f t="shared" si="4"/>
        <v>2.3000000000000007</v>
      </c>
      <c r="G25">
        <f t="shared" si="0"/>
        <v>319.00552227477726</v>
      </c>
      <c r="H25">
        <f t="shared" si="5"/>
        <v>4.3669563304366932</v>
      </c>
      <c r="I25" s="4">
        <f t="shared" si="1"/>
        <v>5.8000000000000004E-6</v>
      </c>
      <c r="J25" s="5">
        <f t="shared" si="6"/>
        <v>4.4231034482758351E-7</v>
      </c>
      <c r="K25" s="5">
        <f t="shared" si="7"/>
        <v>5.584063898822271E-4</v>
      </c>
      <c r="L25" s="5">
        <f t="shared" si="8"/>
        <v>7.2935631441087657E-10</v>
      </c>
      <c r="M25" s="6">
        <f t="shared" si="2"/>
        <v>5.3481358064677504E-6</v>
      </c>
      <c r="N25">
        <f t="shared" si="3"/>
        <v>2.9E-4</v>
      </c>
      <c r="O25">
        <f t="shared" si="9"/>
        <v>0.43669563304366932</v>
      </c>
      <c r="P25">
        <f t="shared" si="10"/>
        <v>3.8275741847606666</v>
      </c>
      <c r="Q25">
        <f t="shared" si="11"/>
        <v>0.13723826158244498</v>
      </c>
      <c r="R25">
        <f t="shared" si="12"/>
        <v>0.13723826158244498</v>
      </c>
    </row>
    <row r="26" spans="1:18">
      <c r="A26" s="4" t="s">
        <v>31</v>
      </c>
      <c r="B26" s="5">
        <f>1/2/(1+TAN(B21))</f>
        <v>0.30771704778139081</v>
      </c>
      <c r="C26" s="5"/>
      <c r="D26" s="6"/>
      <c r="F26">
        <f t="shared" si="4"/>
        <v>2.4000000000000008</v>
      </c>
      <c r="G26">
        <f t="shared" si="0"/>
        <v>319.00552227477726</v>
      </c>
      <c r="H26">
        <f t="shared" si="5"/>
        <v>4.3669563304366932</v>
      </c>
      <c r="I26" s="4">
        <f t="shared" si="1"/>
        <v>5.8000000000000004E-6</v>
      </c>
      <c r="J26" s="5">
        <f t="shared" si="6"/>
        <v>4.4231034482758351E-7</v>
      </c>
      <c r="K26" s="5">
        <f t="shared" si="7"/>
        <v>5.5898638988222712E-4</v>
      </c>
      <c r="L26" s="5">
        <f t="shared" si="8"/>
        <v>7.3163135750110479E-10</v>
      </c>
      <c r="M26" s="6">
        <f t="shared" si="2"/>
        <v>5.3592514733335482E-6</v>
      </c>
      <c r="N26">
        <f t="shared" si="3"/>
        <v>2.9E-4</v>
      </c>
      <c r="O26">
        <f t="shared" si="9"/>
        <v>0.43669563304366932</v>
      </c>
      <c r="P26">
        <f t="shared" si="10"/>
        <v>3.8280227663248674</v>
      </c>
      <c r="Q26">
        <f t="shared" si="11"/>
        <v>0.13712412626198187</v>
      </c>
      <c r="R26">
        <f t="shared" si="12"/>
        <v>0.13712412626198187</v>
      </c>
    </row>
    <row r="27" spans="1:18">
      <c r="A27" s="4" t="s">
        <v>33</v>
      </c>
      <c r="B27" s="5">
        <f>f2_*f3_/f1_</f>
        <v>4.0946148669484863</v>
      </c>
      <c r="C27" s="5"/>
      <c r="D27" s="6"/>
      <c r="F27">
        <f t="shared" si="4"/>
        <v>2.5000000000000009</v>
      </c>
      <c r="G27">
        <f t="shared" si="0"/>
        <v>319.00552227477726</v>
      </c>
      <c r="H27">
        <f t="shared" si="5"/>
        <v>4.3669563304366932</v>
      </c>
      <c r="I27" s="4">
        <f t="shared" si="1"/>
        <v>5.8000000000000004E-6</v>
      </c>
      <c r="J27" s="5">
        <f t="shared" si="6"/>
        <v>4.4231034482758351E-7</v>
      </c>
      <c r="K27" s="5">
        <f t="shared" si="7"/>
        <v>5.5956638988222715E-4</v>
      </c>
      <c r="L27" s="5">
        <f t="shared" si="8"/>
        <v>7.3391112662793379E-10</v>
      </c>
      <c r="M27" s="6">
        <f t="shared" si="2"/>
        <v>5.3703786797168708E-6</v>
      </c>
      <c r="N27">
        <f t="shared" si="3"/>
        <v>2.9E-4</v>
      </c>
      <c r="O27">
        <f t="shared" si="9"/>
        <v>0.43669563304366932</v>
      </c>
      <c r="P27">
        <f t="shared" si="10"/>
        <v>3.8284694861098765</v>
      </c>
      <c r="Q27">
        <f t="shared" si="11"/>
        <v>0.13701046464525871</v>
      </c>
      <c r="R27">
        <f t="shared" si="12"/>
        <v>0.13701046464525871</v>
      </c>
    </row>
    <row r="28" spans="1:18">
      <c r="A28" s="9"/>
      <c r="B28" s="12"/>
      <c r="C28" s="12"/>
      <c r="D28" s="10"/>
      <c r="F28">
        <f t="shared" ref="F28:F91" si="13">F27+dt</f>
        <v>2.600000000000001</v>
      </c>
      <c r="G28">
        <f t="shared" si="0"/>
        <v>319.00552227477726</v>
      </c>
      <c r="H28">
        <f t="shared" si="5"/>
        <v>4.3669563304366932</v>
      </c>
      <c r="I28" s="4">
        <f t="shared" si="1"/>
        <v>5.8000000000000004E-6</v>
      </c>
      <c r="J28" s="5">
        <f t="shared" ref="J28:J82" si="14">Glob(H28,N28,Dl,Co,kpart)</f>
        <v>4.4231034482758351E-7</v>
      </c>
      <c r="K28" s="5">
        <f t="shared" ref="K28:K82" si="15">I27*dt+K27</f>
        <v>5.6014638988222717E-4</v>
      </c>
      <c r="L28" s="5">
        <f t="shared" si="8"/>
        <v>7.3619562669506291E-10</v>
      </c>
      <c r="M28" s="6">
        <f t="shared" si="2"/>
        <v>5.3815174256177192E-6</v>
      </c>
      <c r="N28">
        <f t="shared" si="3"/>
        <v>2.9E-4</v>
      </c>
      <c r="O28">
        <f t="shared" ref="O28:O82" si="16">O27+(kpart*H27-O27)/L27/R27*(L27*(R28-R27)+R27*MAX(I27,J27)*M27*dt)</f>
        <v>0.43669563304366932</v>
      </c>
      <c r="P28">
        <f t="shared" si="10"/>
        <v>3.8289143537645218</v>
      </c>
      <c r="Q28">
        <f t="shared" si="11"/>
        <v>0.13689727427726592</v>
      </c>
      <c r="R28">
        <f t="shared" si="12"/>
        <v>0.13689727427726595</v>
      </c>
    </row>
    <row r="29" spans="1:18">
      <c r="A29" s="1" t="s">
        <v>7</v>
      </c>
      <c r="B29" s="13">
        <v>5.8000000000000004E-6</v>
      </c>
      <c r="C29" s="2"/>
      <c r="D29" s="3"/>
      <c r="F29">
        <f t="shared" si="13"/>
        <v>2.7000000000000011</v>
      </c>
      <c r="G29">
        <f t="shared" si="0"/>
        <v>319.00552227477726</v>
      </c>
      <c r="H29">
        <f t="shared" si="5"/>
        <v>4.3669563304366932</v>
      </c>
      <c r="I29" s="4">
        <f t="shared" si="1"/>
        <v>5.8000000000000004E-6</v>
      </c>
      <c r="J29" s="5">
        <f t="shared" si="14"/>
        <v>4.4231034482758351E-7</v>
      </c>
      <c r="K29" s="5">
        <f t="shared" si="15"/>
        <v>5.607263898822272E-4</v>
      </c>
      <c r="L29" s="5">
        <f t="shared" si="8"/>
        <v>7.384848626061915E-10</v>
      </c>
      <c r="M29" s="6">
        <f t="shared" si="2"/>
        <v>5.3926677110360933E-6</v>
      </c>
      <c r="N29">
        <f t="shared" si="3"/>
        <v>2.9E-4</v>
      </c>
      <c r="O29">
        <f t="shared" si="16"/>
        <v>0.43669563304366932</v>
      </c>
      <c r="P29">
        <f t="shared" si="10"/>
        <v>3.8293573788776865</v>
      </c>
      <c r="Q29">
        <f t="shared" si="11"/>
        <v>0.13678455271824608</v>
      </c>
      <c r="R29">
        <f t="shared" si="12"/>
        <v>0.13678455271824613</v>
      </c>
    </row>
    <row r="30" spans="1:18">
      <c r="A30" s="9"/>
      <c r="B30" s="12"/>
      <c r="C30" s="12"/>
      <c r="D30" s="10"/>
      <c r="F30">
        <f t="shared" si="13"/>
        <v>2.8000000000000012</v>
      </c>
      <c r="G30">
        <f t="shared" si="0"/>
        <v>319.00552227477726</v>
      </c>
      <c r="H30">
        <f t="shared" si="5"/>
        <v>4.3669563304366932</v>
      </c>
      <c r="I30" s="4">
        <f t="shared" si="1"/>
        <v>5.8000000000000004E-6</v>
      </c>
      <c r="J30" s="5">
        <f t="shared" si="14"/>
        <v>4.4231034482758351E-7</v>
      </c>
      <c r="K30" s="5">
        <f t="shared" si="15"/>
        <v>5.6130638988222722E-4</v>
      </c>
      <c r="L30" s="5">
        <f t="shared" si="8"/>
        <v>7.4077883926501891E-10</v>
      </c>
      <c r="M30" s="6">
        <f t="shared" si="2"/>
        <v>5.4038295359719914E-6</v>
      </c>
      <c r="N30">
        <f t="shared" si="3"/>
        <v>2.9E-4</v>
      </c>
      <c r="O30">
        <f t="shared" si="16"/>
        <v>0.43669563304366932</v>
      </c>
      <c r="P30">
        <f t="shared" si="10"/>
        <v>3.8297985709787414</v>
      </c>
      <c r="Q30">
        <f t="shared" si="11"/>
        <v>0.13667229754358348</v>
      </c>
      <c r="R30">
        <f t="shared" si="12"/>
        <v>0.13667229754358354</v>
      </c>
    </row>
    <row r="31" spans="1:18">
      <c r="F31">
        <f t="shared" si="13"/>
        <v>2.9000000000000012</v>
      </c>
      <c r="G31">
        <f t="shared" si="0"/>
        <v>319.00552227477726</v>
      </c>
      <c r="H31">
        <f t="shared" si="5"/>
        <v>4.3669563304366932</v>
      </c>
      <c r="I31" s="4">
        <f t="shared" si="1"/>
        <v>5.8000000000000004E-6</v>
      </c>
      <c r="J31" s="5">
        <f t="shared" si="14"/>
        <v>4.4231034482758351E-7</v>
      </c>
      <c r="K31" s="5">
        <f t="shared" si="15"/>
        <v>5.6188638988222725E-4</v>
      </c>
      <c r="L31" s="5">
        <f t="shared" si="8"/>
        <v>7.4307756157524447E-10</v>
      </c>
      <c r="M31" s="6">
        <f t="shared" si="2"/>
        <v>5.4150029004254136E-6</v>
      </c>
      <c r="N31">
        <f t="shared" si="3"/>
        <v>2.9E-4</v>
      </c>
      <c r="O31">
        <f t="shared" si="16"/>
        <v>0.43669563304366932</v>
      </c>
      <c r="P31">
        <f t="shared" si="10"/>
        <v>3.8302379395379793</v>
      </c>
      <c r="Q31">
        <f t="shared" si="11"/>
        <v>0.1365605063436946</v>
      </c>
      <c r="R31">
        <f t="shared" si="12"/>
        <v>0.13656050634369463</v>
      </c>
    </row>
    <row r="32" spans="1:18">
      <c r="F32">
        <f t="shared" si="13"/>
        <v>3.0000000000000013</v>
      </c>
      <c r="G32">
        <f t="shared" si="0"/>
        <v>319.00552227477726</v>
      </c>
      <c r="H32">
        <f t="shared" si="5"/>
        <v>4.3669563304366932</v>
      </c>
      <c r="I32" s="4">
        <f t="shared" si="1"/>
        <v>5.8000000000000004E-6</v>
      </c>
      <c r="J32" s="5">
        <f t="shared" si="14"/>
        <v>4.4231034482758351E-7</v>
      </c>
      <c r="K32" s="5">
        <f t="shared" si="15"/>
        <v>5.6246638988222727E-4</v>
      </c>
      <c r="L32" s="5">
        <f t="shared" si="8"/>
        <v>7.4538103444056785E-10</v>
      </c>
      <c r="M32" s="6">
        <f t="shared" si="2"/>
        <v>5.4261878043963623E-6</v>
      </c>
      <c r="N32">
        <f t="shared" si="3"/>
        <v>2.9E-4</v>
      </c>
      <c r="O32">
        <f t="shared" si="16"/>
        <v>0.43669563304366932</v>
      </c>
      <c r="P32">
        <f t="shared" si="10"/>
        <v>3.8306754939670373</v>
      </c>
      <c r="Q32">
        <f t="shared" si="11"/>
        <v>0.13644917672391943</v>
      </c>
      <c r="R32">
        <f t="shared" si="12"/>
        <v>0.13644917672391946</v>
      </c>
    </row>
    <row r="33" spans="1:18">
      <c r="F33">
        <f t="shared" si="13"/>
        <v>3.1000000000000014</v>
      </c>
      <c r="G33">
        <f t="shared" si="0"/>
        <v>319.00552227477726</v>
      </c>
      <c r="H33">
        <f t="shared" si="5"/>
        <v>4.3669563304366932</v>
      </c>
      <c r="I33" s="4">
        <f t="shared" si="1"/>
        <v>5.8000000000000004E-6</v>
      </c>
      <c r="J33" s="5">
        <f t="shared" si="14"/>
        <v>4.4231034482758351E-7</v>
      </c>
      <c r="K33" s="5">
        <f t="shared" si="15"/>
        <v>5.630463898822273E-4</v>
      </c>
      <c r="L33" s="5">
        <f t="shared" si="8"/>
        <v>7.4768926276468818E-10</v>
      </c>
      <c r="M33" s="6">
        <f t="shared" si="2"/>
        <v>5.4373842478848334E-6</v>
      </c>
      <c r="N33">
        <f t="shared" si="3"/>
        <v>2.9E-4</v>
      </c>
      <c r="O33">
        <f t="shared" si="16"/>
        <v>0.43669563304366932</v>
      </c>
      <c r="P33">
        <f t="shared" si="10"/>
        <v>3.8311112436193238</v>
      </c>
      <c r="Q33">
        <f t="shared" si="11"/>
        <v>0.13633830630441385</v>
      </c>
      <c r="R33">
        <f t="shared" si="12"/>
        <v>0.13633830630441388</v>
      </c>
    </row>
    <row r="34" spans="1:18">
      <c r="F34">
        <f t="shared" si="13"/>
        <v>3.2000000000000015</v>
      </c>
      <c r="G34">
        <f t="shared" si="0"/>
        <v>319.00552227477726</v>
      </c>
      <c r="H34">
        <f t="shared" si="5"/>
        <v>4.3669563304366932</v>
      </c>
      <c r="I34" s="4">
        <f t="shared" si="1"/>
        <v>5.8000000000000004E-6</v>
      </c>
      <c r="J34" s="5">
        <f t="shared" si="14"/>
        <v>4.4231034482758351E-7</v>
      </c>
      <c r="K34" s="5">
        <f t="shared" si="15"/>
        <v>5.6362638988222732E-4</v>
      </c>
      <c r="L34" s="5">
        <f t="shared" si="8"/>
        <v>7.5000225145130523E-10</v>
      </c>
      <c r="M34" s="6">
        <f t="shared" si="2"/>
        <v>5.4485922308908328E-6</v>
      </c>
      <c r="N34">
        <f t="shared" si="3"/>
        <v>2.9E-4</v>
      </c>
      <c r="O34">
        <f t="shared" si="16"/>
        <v>0.43669563304366932</v>
      </c>
      <c r="P34">
        <f t="shared" si="10"/>
        <v>3.8315451977904362</v>
      </c>
      <c r="Q34">
        <f t="shared" si="11"/>
        <v>0.13622789272004279</v>
      </c>
      <c r="R34">
        <f t="shared" si="12"/>
        <v>0.13622789272004279</v>
      </c>
    </row>
    <row r="35" spans="1:18">
      <c r="F35">
        <f t="shared" si="13"/>
        <v>3.3000000000000016</v>
      </c>
      <c r="G35">
        <f t="shared" si="0"/>
        <v>319.00552227477726</v>
      </c>
      <c r="H35">
        <f t="shared" si="5"/>
        <v>4.3669563304366932</v>
      </c>
      <c r="I35" s="4">
        <f t="shared" si="1"/>
        <v>5.8000000000000004E-6</v>
      </c>
      <c r="J35" s="5">
        <f t="shared" si="14"/>
        <v>4.4231034482758351E-7</v>
      </c>
      <c r="K35" s="5">
        <f t="shared" si="15"/>
        <v>5.6420638988222734E-4</v>
      </c>
      <c r="L35" s="5">
        <f t="shared" si="8"/>
        <v>7.5232000540411802E-10</v>
      </c>
      <c r="M35" s="6">
        <f t="shared" si="2"/>
        <v>5.4598117534143554E-6</v>
      </c>
      <c r="N35">
        <f t="shared" si="3"/>
        <v>2.9E-4</v>
      </c>
      <c r="O35">
        <f t="shared" si="16"/>
        <v>0.43669563304366932</v>
      </c>
      <c r="P35">
        <f t="shared" si="10"/>
        <v>3.8319773657185765</v>
      </c>
      <c r="Q35">
        <f t="shared" si="11"/>
        <v>0.13611793362027416</v>
      </c>
      <c r="R35">
        <f t="shared" si="12"/>
        <v>0.13611793362027419</v>
      </c>
    </row>
    <row r="36" spans="1:18">
      <c r="F36">
        <f t="shared" si="13"/>
        <v>3.4000000000000017</v>
      </c>
      <c r="G36">
        <f t="shared" si="0"/>
        <v>319.00552227477726</v>
      </c>
      <c r="H36">
        <f t="shared" si="5"/>
        <v>4.3669563304366932</v>
      </c>
      <c r="I36" s="4">
        <f t="shared" si="1"/>
        <v>5.8000000000000004E-6</v>
      </c>
      <c r="J36" s="5">
        <f t="shared" si="14"/>
        <v>4.4231034482758351E-7</v>
      </c>
      <c r="K36" s="5">
        <f t="shared" si="15"/>
        <v>5.6478638988222737E-4</v>
      </c>
      <c r="L36" s="5">
        <f t="shared" si="8"/>
        <v>7.54642529526826E-10</v>
      </c>
      <c r="M36" s="6">
        <f t="shared" si="2"/>
        <v>5.471042815455402E-6</v>
      </c>
      <c r="N36">
        <f t="shared" si="3"/>
        <v>2.9E-4</v>
      </c>
      <c r="O36">
        <f t="shared" si="16"/>
        <v>0.43669563304366932</v>
      </c>
      <c r="P36">
        <f t="shared" si="10"/>
        <v>3.8324077565849706</v>
      </c>
      <c r="Q36">
        <f t="shared" si="11"/>
        <v>0.13600842666907395</v>
      </c>
      <c r="R36">
        <f t="shared" si="12"/>
        <v>0.13600842666907398</v>
      </c>
    </row>
    <row r="37" spans="1:18">
      <c r="F37">
        <f t="shared" si="13"/>
        <v>3.5000000000000018</v>
      </c>
      <c r="G37">
        <f t="shared" si="0"/>
        <v>319.00552227477726</v>
      </c>
      <c r="H37">
        <f t="shared" si="5"/>
        <v>4.3669563304366932</v>
      </c>
      <c r="I37" s="4">
        <f t="shared" si="1"/>
        <v>5.8000000000000004E-6</v>
      </c>
      <c r="J37" s="5">
        <f t="shared" si="14"/>
        <v>4.4231034482758351E-7</v>
      </c>
      <c r="K37" s="5">
        <f t="shared" si="15"/>
        <v>5.6536638988222739E-4</v>
      </c>
      <c r="L37" s="5">
        <f t="shared" si="8"/>
        <v>7.5696982872312874E-10</v>
      </c>
      <c r="M37" s="6">
        <f t="shared" si="2"/>
        <v>5.4822854170139743E-6</v>
      </c>
      <c r="N37">
        <f t="shared" si="3"/>
        <v>2.9E-4</v>
      </c>
      <c r="O37">
        <f t="shared" si="16"/>
        <v>0.43669563304366932</v>
      </c>
      <c r="P37">
        <f t="shared" si="10"/>
        <v>3.8328363795142679</v>
      </c>
      <c r="Q37">
        <f t="shared" si="11"/>
        <v>0.13589936954480183</v>
      </c>
      <c r="R37">
        <f t="shared" si="12"/>
        <v>0.13589936954480183</v>
      </c>
    </row>
    <row r="38" spans="1:18">
      <c r="F38">
        <f t="shared" si="13"/>
        <v>3.6000000000000019</v>
      </c>
      <c r="G38">
        <f t="shared" si="0"/>
        <v>319.00552227477726</v>
      </c>
      <c r="H38">
        <f t="shared" si="5"/>
        <v>4.3669563304366932</v>
      </c>
      <c r="I38" s="4">
        <f t="shared" si="1"/>
        <v>5.8000000000000004E-6</v>
      </c>
      <c r="J38" s="5">
        <f t="shared" si="14"/>
        <v>4.4231034482758351E-7</v>
      </c>
      <c r="K38" s="5">
        <f t="shared" si="15"/>
        <v>5.6594638988222742E-4</v>
      </c>
      <c r="L38" s="5">
        <f t="shared" si="8"/>
        <v>7.5930190789672567E-10</v>
      </c>
      <c r="M38" s="6">
        <f t="shared" si="2"/>
        <v>5.4935395580900715E-6</v>
      </c>
      <c r="N38">
        <f t="shared" si="3"/>
        <v>2.9E-4</v>
      </c>
      <c r="O38">
        <f t="shared" si="16"/>
        <v>0.43669563304366932</v>
      </c>
      <c r="P38">
        <f t="shared" si="10"/>
        <v>3.8332632435749563</v>
      </c>
      <c r="Q38">
        <f t="shared" si="11"/>
        <v>0.13579075994010786</v>
      </c>
      <c r="R38">
        <f t="shared" si="12"/>
        <v>0.13579075994010786</v>
      </c>
    </row>
    <row r="39" spans="1:18">
      <c r="F39">
        <f t="shared" si="13"/>
        <v>3.700000000000002</v>
      </c>
      <c r="G39">
        <f t="shared" si="0"/>
        <v>319.00552227477726</v>
      </c>
      <c r="H39">
        <f t="shared" si="5"/>
        <v>4.3669563304366932</v>
      </c>
      <c r="I39" s="4">
        <f t="shared" si="1"/>
        <v>5.8000000000000004E-6</v>
      </c>
      <c r="J39" s="5">
        <f t="shared" si="14"/>
        <v>4.4231034482758351E-7</v>
      </c>
      <c r="K39" s="5">
        <f t="shared" si="15"/>
        <v>5.6652638988222744E-4</v>
      </c>
      <c r="L39" s="5">
        <f t="shared" si="8"/>
        <v>7.6163877195131624E-10</v>
      </c>
      <c r="M39" s="6">
        <f t="shared" si="2"/>
        <v>5.5048052386836953E-6</v>
      </c>
      <c r="N39">
        <f t="shared" si="3"/>
        <v>2.9E-4</v>
      </c>
      <c r="O39">
        <f t="shared" si="16"/>
        <v>0.43669563304366932</v>
      </c>
      <c r="P39">
        <f t="shared" si="10"/>
        <v>3.8336883577797596</v>
      </c>
      <c r="Q39">
        <f t="shared" si="11"/>
        <v>0.13568259556183004</v>
      </c>
      <c r="R39">
        <f t="shared" si="12"/>
        <v>0.13568259556183004</v>
      </c>
    </row>
    <row r="40" spans="1:18">
      <c r="F40">
        <f t="shared" si="13"/>
        <v>3.800000000000002</v>
      </c>
      <c r="G40">
        <f t="shared" si="0"/>
        <v>319.00552227477726</v>
      </c>
      <c r="H40">
        <f t="shared" si="5"/>
        <v>4.3669563304366932</v>
      </c>
      <c r="I40" s="4">
        <f t="shared" si="1"/>
        <v>5.8000000000000004E-6</v>
      </c>
      <c r="J40" s="5">
        <f t="shared" si="14"/>
        <v>4.4231034482758351E-7</v>
      </c>
      <c r="K40" s="5">
        <f t="shared" si="15"/>
        <v>5.6710638988222747E-4</v>
      </c>
      <c r="L40" s="5">
        <f t="shared" si="8"/>
        <v>7.6398042579059949E-10</v>
      </c>
      <c r="M40" s="6">
        <f t="shared" si="2"/>
        <v>5.5160824587948423E-6</v>
      </c>
      <c r="N40">
        <f t="shared" si="3"/>
        <v>2.9E-4</v>
      </c>
      <c r="O40">
        <f t="shared" si="16"/>
        <v>0.43669563304366932</v>
      </c>
      <c r="P40">
        <f t="shared" si="10"/>
        <v>3.8341117310860402</v>
      </c>
      <c r="Q40">
        <f t="shared" si="11"/>
        <v>0.1355748741308925</v>
      </c>
      <c r="R40">
        <f t="shared" si="12"/>
        <v>0.1355748741308925</v>
      </c>
    </row>
    <row r="41" spans="1:18">
      <c r="F41">
        <f t="shared" si="13"/>
        <v>3.9000000000000021</v>
      </c>
      <c r="G41">
        <f t="shared" si="0"/>
        <v>319.00552227477726</v>
      </c>
      <c r="H41">
        <f t="shared" si="5"/>
        <v>4.3669563304366932</v>
      </c>
      <c r="I41" s="4">
        <f t="shared" si="1"/>
        <v>5.8000000000000004E-6</v>
      </c>
      <c r="J41" s="5">
        <f t="shared" si="14"/>
        <v>4.4231034482758351E-7</v>
      </c>
      <c r="K41" s="5">
        <f t="shared" si="15"/>
        <v>5.6768638988222749E-4</v>
      </c>
      <c r="L41" s="5">
        <f t="shared" si="8"/>
        <v>7.6632687431827529E-10</v>
      </c>
      <c r="M41" s="6">
        <f t="shared" si="2"/>
        <v>5.5273712184235141E-6</v>
      </c>
      <c r="N41">
        <f t="shared" si="3"/>
        <v>2.9E-4</v>
      </c>
      <c r="O41">
        <f t="shared" si="16"/>
        <v>0.43669563304366932</v>
      </c>
      <c r="P41">
        <f t="shared" si="10"/>
        <v>3.8345333723961947</v>
      </c>
      <c r="Q41">
        <f t="shared" si="11"/>
        <v>0.13546759338220477</v>
      </c>
      <c r="R41">
        <f t="shared" si="12"/>
        <v>0.13546759338220477</v>
      </c>
    </row>
    <row r="42" spans="1:18">
      <c r="F42">
        <f t="shared" si="13"/>
        <v>4.0000000000000018</v>
      </c>
      <c r="G42">
        <f t="shared" si="0"/>
        <v>319.00552227477726</v>
      </c>
      <c r="H42">
        <f t="shared" si="5"/>
        <v>4.3669563304366932</v>
      </c>
      <c r="I42" s="4">
        <f t="shared" si="1"/>
        <v>5.8000000000000004E-6</v>
      </c>
      <c r="J42" s="5">
        <f t="shared" si="14"/>
        <v>4.4231034482758351E-7</v>
      </c>
      <c r="K42" s="5">
        <f t="shared" si="15"/>
        <v>5.6826638988222752E-4</v>
      </c>
      <c r="L42" s="5">
        <f t="shared" si="8"/>
        <v>7.6867812243804266E-10</v>
      </c>
      <c r="M42" s="6">
        <f t="shared" si="2"/>
        <v>5.5386715175697109E-6</v>
      </c>
      <c r="N42">
        <f t="shared" si="3"/>
        <v>2.9E-4</v>
      </c>
      <c r="O42">
        <f t="shared" si="16"/>
        <v>0.43669563304366932</v>
      </c>
      <c r="P42">
        <f t="shared" si="10"/>
        <v>3.8349532905580457</v>
      </c>
      <c r="Q42">
        <f t="shared" si="11"/>
        <v>0.13536075106456169</v>
      </c>
      <c r="R42">
        <f t="shared" si="12"/>
        <v>0.13536075106456169</v>
      </c>
    </row>
    <row r="43" spans="1:18">
      <c r="F43">
        <f t="shared" si="13"/>
        <v>4.1000000000000014</v>
      </c>
      <c r="G43">
        <f t="shared" si="0"/>
        <v>319.00552227477726</v>
      </c>
      <c r="H43">
        <f t="shared" si="5"/>
        <v>4.3669563304366932</v>
      </c>
      <c r="I43" s="4">
        <f t="shared" si="1"/>
        <v>5.8000000000000004E-6</v>
      </c>
      <c r="J43" s="5">
        <f t="shared" si="14"/>
        <v>4.4231034482758351E-7</v>
      </c>
      <c r="K43" s="5">
        <f t="shared" si="15"/>
        <v>5.6884638988222754E-4</v>
      </c>
      <c r="L43" s="5">
        <f t="shared" si="8"/>
        <v>7.7103417505360137E-10</v>
      </c>
      <c r="M43" s="6">
        <f t="shared" si="2"/>
        <v>5.5499833562334342E-6</v>
      </c>
      <c r="N43">
        <f t="shared" si="3"/>
        <v>2.9E-4</v>
      </c>
      <c r="O43">
        <f t="shared" si="16"/>
        <v>0.43669563304366932</v>
      </c>
      <c r="P43">
        <f t="shared" si="10"/>
        <v>3.8353714943652335</v>
      </c>
      <c r="Q43">
        <f t="shared" si="11"/>
        <v>0.13525434494054428</v>
      </c>
      <c r="R43">
        <f t="shared" si="12"/>
        <v>0.13525434494054425</v>
      </c>
    </row>
    <row r="44" spans="1:18">
      <c r="F44">
        <f t="shared" si="13"/>
        <v>4.2000000000000011</v>
      </c>
      <c r="G44">
        <f t="shared" si="0"/>
        <v>319.00552227477726</v>
      </c>
      <c r="H44">
        <f t="shared" si="5"/>
        <v>4.3669563304366932</v>
      </c>
      <c r="I44" s="4">
        <f t="shared" si="1"/>
        <v>5.8000000000000004E-6</v>
      </c>
      <c r="J44" s="5">
        <f t="shared" si="14"/>
        <v>4.4231034482758351E-7</v>
      </c>
      <c r="K44" s="5">
        <f t="shared" si="15"/>
        <v>5.6942638988222757E-4</v>
      </c>
      <c r="L44" s="5">
        <f t="shared" si="8"/>
        <v>7.7339503706865055E-10</v>
      </c>
      <c r="M44" s="6">
        <f t="shared" si="2"/>
        <v>5.5613067344146816E-6</v>
      </c>
      <c r="N44">
        <f t="shared" si="3"/>
        <v>2.9E-4</v>
      </c>
      <c r="O44">
        <f t="shared" si="16"/>
        <v>0.43669563304366932</v>
      </c>
      <c r="P44">
        <f t="shared" si="10"/>
        <v>3.8357879925576017</v>
      </c>
      <c r="Q44">
        <f t="shared" si="11"/>
        <v>0.13514837278642119</v>
      </c>
      <c r="R44">
        <f t="shared" si="12"/>
        <v>0.13514837278642117</v>
      </c>
    </row>
    <row r="45" spans="1:18">
      <c r="F45">
        <f t="shared" si="13"/>
        <v>4.3000000000000007</v>
      </c>
      <c r="G45">
        <f t="shared" si="0"/>
        <v>319.00552227477726</v>
      </c>
      <c r="H45">
        <f t="shared" si="5"/>
        <v>4.3669563304366932</v>
      </c>
      <c r="I45" s="4">
        <f t="shared" si="1"/>
        <v>5.8000000000000004E-6</v>
      </c>
      <c r="J45" s="5">
        <f t="shared" si="14"/>
        <v>4.4231034482758351E-7</v>
      </c>
      <c r="K45" s="5">
        <f t="shared" si="15"/>
        <v>5.7000638988222759E-4</v>
      </c>
      <c r="L45" s="5">
        <f t="shared" si="8"/>
        <v>7.7576071338688955E-10</v>
      </c>
      <c r="M45" s="6">
        <f t="shared" si="2"/>
        <v>5.572641652113453E-6</v>
      </c>
      <c r="N45">
        <f t="shared" si="3"/>
        <v>2.9E-4</v>
      </c>
      <c r="O45">
        <f t="shared" si="16"/>
        <v>0.43669563304366932</v>
      </c>
      <c r="P45">
        <f t="shared" si="10"/>
        <v>3.8362027938215806</v>
      </c>
      <c r="Q45">
        <f t="shared" si="11"/>
        <v>0.13504283239205134</v>
      </c>
      <c r="R45">
        <f t="shared" si="12"/>
        <v>0.13504283239205131</v>
      </c>
    </row>
    <row r="46" spans="1:18">
      <c r="A46">
        <v>1</v>
      </c>
      <c r="F46">
        <f t="shared" si="13"/>
        <v>4.4000000000000004</v>
      </c>
      <c r="G46">
        <f t="shared" si="0"/>
        <v>319.00552227477726</v>
      </c>
      <c r="H46">
        <f t="shared" si="5"/>
        <v>4.3669563304366932</v>
      </c>
      <c r="I46" s="4">
        <f t="shared" si="1"/>
        <v>5.8000000000000004E-6</v>
      </c>
      <c r="J46" s="5">
        <f t="shared" si="14"/>
        <v>4.4231034482758351E-7</v>
      </c>
      <c r="K46" s="5">
        <f t="shared" si="15"/>
        <v>5.7058638988222762E-4</v>
      </c>
      <c r="L46" s="5">
        <f t="shared" si="8"/>
        <v>7.7813120891201812E-10</v>
      </c>
      <c r="M46" s="6">
        <f t="shared" si="2"/>
        <v>5.5839881093297501E-6</v>
      </c>
      <c r="N46">
        <f t="shared" si="3"/>
        <v>2.9E-4</v>
      </c>
      <c r="O46">
        <f t="shared" si="16"/>
        <v>0.43669563304366932</v>
      </c>
      <c r="P46">
        <f t="shared" si="10"/>
        <v>3.8366159067905694</v>
      </c>
      <c r="Q46">
        <f t="shared" si="11"/>
        <v>0.1349377215607869</v>
      </c>
      <c r="R46">
        <f t="shared" si="12"/>
        <v>0.13493772156078684</v>
      </c>
    </row>
    <row r="47" spans="1:18">
      <c r="A47">
        <f>A46^2*(2+32*SQRT(2)/3*A46)/(1+A46)^3</f>
        <v>2.1356180831641272</v>
      </c>
      <c r="F47">
        <f t="shared" si="13"/>
        <v>4.5</v>
      </c>
      <c r="G47">
        <f t="shared" si="0"/>
        <v>319.00552227477726</v>
      </c>
      <c r="H47">
        <f t="shared" si="5"/>
        <v>4.3669563304366932</v>
      </c>
      <c r="I47" s="4">
        <f t="shared" si="1"/>
        <v>5.8000000000000004E-6</v>
      </c>
      <c r="J47" s="5">
        <f t="shared" si="14"/>
        <v>4.4231034482758351E-7</v>
      </c>
      <c r="K47" s="5">
        <f t="shared" si="15"/>
        <v>5.7116638988222764E-4</v>
      </c>
      <c r="L47" s="5">
        <f t="shared" si="8"/>
        <v>7.8050652854773541E-10</v>
      </c>
      <c r="M47" s="6">
        <f t="shared" si="2"/>
        <v>5.5953461060635721E-6</v>
      </c>
      <c r="N47">
        <f t="shared" si="3"/>
        <v>2.9E-4</v>
      </c>
      <c r="O47">
        <f t="shared" si="16"/>
        <v>0.43669563304366932</v>
      </c>
      <c r="P47">
        <f t="shared" si="10"/>
        <v>3.8370273400453119</v>
      </c>
      <c r="Q47">
        <f t="shared" si="11"/>
        <v>0.13483303810937736</v>
      </c>
      <c r="R47">
        <f t="shared" si="12"/>
        <v>0.1348330381093773</v>
      </c>
    </row>
    <row r="48" spans="1:18">
      <c r="A48">
        <f>4/3</f>
        <v>1.3333333333333333</v>
      </c>
      <c r="F48">
        <f t="shared" si="13"/>
        <v>4.5999999999999996</v>
      </c>
      <c r="G48">
        <f t="shared" si="0"/>
        <v>319.00552227477726</v>
      </c>
      <c r="H48">
        <f t="shared" si="5"/>
        <v>4.3669563304366932</v>
      </c>
      <c r="I48" s="4">
        <f t="shared" si="1"/>
        <v>5.8000000000000004E-6</v>
      </c>
      <c r="J48" s="5">
        <f t="shared" si="14"/>
        <v>4.4231034482758351E-7</v>
      </c>
      <c r="K48" s="5">
        <f t="shared" si="15"/>
        <v>5.7174638988222767E-4</v>
      </c>
      <c r="L48" s="5">
        <f t="shared" si="8"/>
        <v>7.8288667719774077E-10</v>
      </c>
      <c r="M48" s="6">
        <f t="shared" si="2"/>
        <v>5.6067156423149182E-6</v>
      </c>
      <c r="N48">
        <f t="shared" si="3"/>
        <v>2.9E-4</v>
      </c>
      <c r="O48">
        <f t="shared" si="16"/>
        <v>0.43669563304366932</v>
      </c>
      <c r="P48">
        <f t="shared" si="10"/>
        <v>3.8374371021142699</v>
      </c>
      <c r="Q48">
        <f t="shared" si="11"/>
        <v>0.13472877986787438</v>
      </c>
      <c r="R48">
        <f t="shared" si="12"/>
        <v>0.13472877986787432</v>
      </c>
    </row>
    <row r="49" spans="6:18">
      <c r="F49">
        <f t="shared" si="13"/>
        <v>4.6999999999999993</v>
      </c>
      <c r="G49">
        <f t="shared" si="0"/>
        <v>319.00552227477726</v>
      </c>
      <c r="H49">
        <f t="shared" si="5"/>
        <v>4.3669563304366932</v>
      </c>
      <c r="I49" s="4">
        <f t="shared" si="1"/>
        <v>5.8000000000000004E-6</v>
      </c>
      <c r="J49" s="5">
        <f t="shared" si="14"/>
        <v>4.4231034482758351E-7</v>
      </c>
      <c r="K49" s="5">
        <f t="shared" si="15"/>
        <v>5.7232638988222769E-4</v>
      </c>
      <c r="L49" s="5">
        <f t="shared" si="8"/>
        <v>7.8527165976573384E-10</v>
      </c>
      <c r="M49" s="6">
        <f t="shared" si="2"/>
        <v>5.6180967180837908E-6</v>
      </c>
      <c r="N49">
        <f t="shared" si="3"/>
        <v>2.9E-4</v>
      </c>
      <c r="O49">
        <f t="shared" si="16"/>
        <v>0.43669563304366932</v>
      </c>
      <c r="P49">
        <f t="shared" si="10"/>
        <v>3.8378452014739985</v>
      </c>
      <c r="Q49">
        <f t="shared" si="11"/>
        <v>0.13462494467953723</v>
      </c>
      <c r="R49">
        <f t="shared" si="12"/>
        <v>0.13462494467953717</v>
      </c>
    </row>
    <row r="50" spans="6:18">
      <c r="F50">
        <f t="shared" si="13"/>
        <v>4.7999999999999989</v>
      </c>
      <c r="G50">
        <f t="shared" si="0"/>
        <v>319.00552227477726</v>
      </c>
      <c r="H50">
        <f t="shared" si="5"/>
        <v>4.3669563304366932</v>
      </c>
      <c r="I50" s="4">
        <f t="shared" si="1"/>
        <v>5.8000000000000004E-6</v>
      </c>
      <c r="J50" s="5">
        <f t="shared" si="14"/>
        <v>4.4231034482758351E-7</v>
      </c>
      <c r="K50" s="5">
        <f t="shared" si="15"/>
        <v>5.7290638988222772E-4</v>
      </c>
      <c r="L50" s="5">
        <f t="shared" si="8"/>
        <v>7.8766148115541397E-10</v>
      </c>
      <c r="M50" s="6">
        <f t="shared" si="2"/>
        <v>5.6294893333701883E-6</v>
      </c>
      <c r="N50">
        <f t="shared" si="3"/>
        <v>2.9E-4</v>
      </c>
      <c r="O50">
        <f t="shared" si="16"/>
        <v>0.43669563304366932</v>
      </c>
      <c r="P50">
        <f t="shared" si="10"/>
        <v>3.8382516465495078</v>
      </c>
      <c r="Q50">
        <f t="shared" si="11"/>
        <v>0.13452153040073911</v>
      </c>
      <c r="R50">
        <f t="shared" si="12"/>
        <v>0.13452153040073905</v>
      </c>
    </row>
    <row r="51" spans="6:18">
      <c r="F51">
        <f t="shared" si="13"/>
        <v>4.8999999999999986</v>
      </c>
      <c r="G51">
        <f t="shared" si="0"/>
        <v>319.00552227477726</v>
      </c>
      <c r="H51">
        <f t="shared" si="5"/>
        <v>4.3669563304366932</v>
      </c>
      <c r="I51" s="4">
        <f t="shared" si="1"/>
        <v>5.8000000000000004E-6</v>
      </c>
      <c r="J51" s="5">
        <f t="shared" si="14"/>
        <v>4.4231034482758351E-7</v>
      </c>
      <c r="K51" s="5">
        <f t="shared" si="15"/>
        <v>5.7348638988222774E-4</v>
      </c>
      <c r="L51" s="5">
        <f t="shared" si="8"/>
        <v>7.900561462704802E-10</v>
      </c>
      <c r="M51" s="6">
        <f t="shared" si="2"/>
        <v>5.6408934881741074E-6</v>
      </c>
      <c r="N51">
        <f t="shared" si="3"/>
        <v>2.9E-4</v>
      </c>
      <c r="O51">
        <f t="shared" si="16"/>
        <v>0.43669563304366932</v>
      </c>
      <c r="P51">
        <f t="shared" si="10"/>
        <v>3.8386564457146348</v>
      </c>
      <c r="Q51">
        <f t="shared" si="11"/>
        <v>0.13441853490087424</v>
      </c>
      <c r="R51">
        <f t="shared" si="12"/>
        <v>0.13441853490087419</v>
      </c>
    </row>
    <row r="52" spans="6:18">
      <c r="F52">
        <f t="shared" si="13"/>
        <v>4.9999999999999982</v>
      </c>
      <c r="G52">
        <f t="shared" si="0"/>
        <v>319.00552227477726</v>
      </c>
      <c r="H52">
        <f t="shared" si="5"/>
        <v>4.3669563304366932</v>
      </c>
      <c r="I52" s="4">
        <f t="shared" si="1"/>
        <v>5.8000000000000004E-6</v>
      </c>
      <c r="J52" s="5">
        <f t="shared" si="14"/>
        <v>4.4231034482758351E-7</v>
      </c>
      <c r="K52" s="5">
        <f t="shared" si="15"/>
        <v>5.7406638988222777E-4</v>
      </c>
      <c r="L52" s="5">
        <f t="shared" si="8"/>
        <v>7.9245566001463249E-10</v>
      </c>
      <c r="M52" s="6">
        <f t="shared" si="2"/>
        <v>5.6523091824955546E-6</v>
      </c>
      <c r="N52">
        <f t="shared" si="3"/>
        <v>2.9E-4</v>
      </c>
      <c r="O52">
        <f t="shared" si="16"/>
        <v>0.43669563304366932</v>
      </c>
      <c r="P52">
        <f t="shared" si="10"/>
        <v>3.8390596072924024</v>
      </c>
      <c r="Q52">
        <f t="shared" si="11"/>
        <v>0.13431595606226568</v>
      </c>
      <c r="R52">
        <f t="shared" si="12"/>
        <v>0.13431595606226565</v>
      </c>
    </row>
    <row r="53" spans="6:18">
      <c r="F53">
        <f t="shared" si="13"/>
        <v>5.0999999999999979</v>
      </c>
      <c r="G53">
        <f t="shared" si="0"/>
        <v>319.00552227477726</v>
      </c>
      <c r="H53">
        <f t="shared" si="5"/>
        <v>4.3669563304366932</v>
      </c>
      <c r="I53" s="4">
        <f t="shared" si="1"/>
        <v>5.8000000000000004E-6</v>
      </c>
      <c r="J53" s="5">
        <f t="shared" si="14"/>
        <v>4.4231034482758351E-7</v>
      </c>
      <c r="K53" s="5">
        <f t="shared" si="15"/>
        <v>5.7464638988222779E-4</v>
      </c>
      <c r="L53" s="5">
        <f t="shared" si="8"/>
        <v>7.9486002729156998E-10</v>
      </c>
      <c r="M53" s="6">
        <f t="shared" si="2"/>
        <v>5.663736416334526E-6</v>
      </c>
      <c r="N53">
        <f t="shared" si="3"/>
        <v>2.9E-4</v>
      </c>
      <c r="O53">
        <f t="shared" si="16"/>
        <v>0.43669563304366932</v>
      </c>
      <c r="P53">
        <f t="shared" si="10"/>
        <v>3.8394611395553779</v>
      </c>
      <c r="Q53">
        <f t="shared" si="11"/>
        <v>0.13421379178007389</v>
      </c>
      <c r="R53">
        <f t="shared" si="12"/>
        <v>0.13421379178007387</v>
      </c>
    </row>
    <row r="54" spans="6:18">
      <c r="F54">
        <f t="shared" si="13"/>
        <v>5.1999999999999975</v>
      </c>
      <c r="G54">
        <f t="shared" si="0"/>
        <v>319.00552227477726</v>
      </c>
      <c r="H54">
        <f t="shared" si="5"/>
        <v>4.3669563304366932</v>
      </c>
      <c r="I54" s="4">
        <f t="shared" si="1"/>
        <v>5.8000000000000004E-6</v>
      </c>
      <c r="J54" s="5">
        <f t="shared" si="14"/>
        <v>4.4231034482758351E-7</v>
      </c>
      <c r="K54" s="5">
        <f t="shared" si="15"/>
        <v>5.7522638988222782E-4</v>
      </c>
      <c r="L54" s="5">
        <f t="shared" si="8"/>
        <v>7.9726925300499201E-10</v>
      </c>
      <c r="M54" s="6">
        <f t="shared" si="2"/>
        <v>5.675175189691023E-6</v>
      </c>
      <c r="N54">
        <f t="shared" si="3"/>
        <v>2.9E-4</v>
      </c>
      <c r="O54">
        <f t="shared" si="16"/>
        <v>0.43669563304366932</v>
      </c>
      <c r="P54">
        <f t="shared" si="10"/>
        <v>3.8398610507260322</v>
      </c>
      <c r="Q54">
        <f t="shared" si="11"/>
        <v>0.13411203996220603</v>
      </c>
      <c r="R54">
        <f t="shared" si="12"/>
        <v>0.13411203996220597</v>
      </c>
    </row>
    <row r="55" spans="6:18">
      <c r="F55">
        <f t="shared" si="13"/>
        <v>5.2999999999999972</v>
      </c>
      <c r="G55">
        <f t="shared" si="0"/>
        <v>319.00552227477726</v>
      </c>
      <c r="H55">
        <f t="shared" si="5"/>
        <v>4.3669563304366932</v>
      </c>
      <c r="I55" s="4">
        <f t="shared" si="1"/>
        <v>5.8000000000000004E-6</v>
      </c>
      <c r="J55" s="5">
        <f t="shared" si="14"/>
        <v>4.4231034482758351E-7</v>
      </c>
      <c r="K55" s="5">
        <f t="shared" si="15"/>
        <v>5.7580638988222784E-4</v>
      </c>
      <c r="L55" s="5">
        <f t="shared" si="8"/>
        <v>7.9968334205859815E-10</v>
      </c>
      <c r="M55" s="6">
        <f t="shared" si="2"/>
        <v>5.6866255025650441E-6</v>
      </c>
      <c r="N55">
        <f t="shared" si="3"/>
        <v>2.9E-4</v>
      </c>
      <c r="O55">
        <f t="shared" si="16"/>
        <v>0.43669563304366932</v>
      </c>
      <c r="P55">
        <f t="shared" si="10"/>
        <v>3.8402593489770913</v>
      </c>
      <c r="Q55">
        <f t="shared" si="11"/>
        <v>0.1340106985292259</v>
      </c>
      <c r="R55">
        <f t="shared" si="12"/>
        <v>0.13401069852922584</v>
      </c>
    </row>
    <row r="56" spans="6:18">
      <c r="F56">
        <f t="shared" si="13"/>
        <v>5.3999999999999968</v>
      </c>
      <c r="G56">
        <f t="shared" si="0"/>
        <v>319.00552227477726</v>
      </c>
      <c r="H56">
        <f t="shared" si="5"/>
        <v>4.3669563304366932</v>
      </c>
      <c r="I56" s="4">
        <f t="shared" si="1"/>
        <v>5.8000000000000004E-6</v>
      </c>
      <c r="J56" s="5">
        <f t="shared" si="14"/>
        <v>4.4231034482758351E-7</v>
      </c>
      <c r="K56" s="5">
        <f t="shared" si="15"/>
        <v>5.7638638988222787E-4</v>
      </c>
      <c r="L56" s="5">
        <f t="shared" si="8"/>
        <v>8.0210229935608762E-10</v>
      </c>
      <c r="M56" s="6">
        <f t="shared" si="2"/>
        <v>5.6980873549565901E-6</v>
      </c>
      <c r="N56">
        <f t="shared" si="3"/>
        <v>2.9E-4</v>
      </c>
      <c r="O56">
        <f t="shared" si="16"/>
        <v>0.43669563304366932</v>
      </c>
      <c r="P56">
        <f t="shared" si="10"/>
        <v>3.8406560424318887</v>
      </c>
      <c r="Q56">
        <f t="shared" si="11"/>
        <v>0.13390976541426489</v>
      </c>
      <c r="R56">
        <f t="shared" si="12"/>
        <v>0.13390976541426483</v>
      </c>
    </row>
    <row r="57" spans="6:18">
      <c r="F57">
        <f t="shared" si="13"/>
        <v>5.4999999999999964</v>
      </c>
      <c r="G57">
        <f t="shared" si="0"/>
        <v>319.00552227477726</v>
      </c>
      <c r="H57">
        <f t="shared" si="5"/>
        <v>4.3669563304366932</v>
      </c>
      <c r="I57" s="4">
        <f t="shared" si="1"/>
        <v>5.8000000000000004E-6</v>
      </c>
      <c r="J57" s="5">
        <f t="shared" si="14"/>
        <v>4.4231034482758351E-7</v>
      </c>
      <c r="K57" s="5">
        <f t="shared" si="15"/>
        <v>5.7696638988222789E-4</v>
      </c>
      <c r="L57" s="5">
        <f t="shared" si="8"/>
        <v>8.0452612980116009E-10</v>
      </c>
      <c r="M57" s="6">
        <f t="shared" si="2"/>
        <v>5.7095607468656626E-6</v>
      </c>
      <c r="N57">
        <f t="shared" si="3"/>
        <v>2.9E-4</v>
      </c>
      <c r="O57">
        <f t="shared" si="16"/>
        <v>0.43669563304366932</v>
      </c>
      <c r="P57">
        <f t="shared" si="10"/>
        <v>3.8410511391647097</v>
      </c>
      <c r="Q57">
        <f t="shared" si="11"/>
        <v>0.13380923856293331</v>
      </c>
      <c r="R57">
        <f t="shared" si="12"/>
        <v>0.13380923856293325</v>
      </c>
    </row>
    <row r="58" spans="6:18">
      <c r="F58">
        <f t="shared" si="13"/>
        <v>5.5999999999999961</v>
      </c>
      <c r="G58">
        <f t="shared" si="0"/>
        <v>319.00552227477726</v>
      </c>
      <c r="H58">
        <f t="shared" si="5"/>
        <v>4.3669563304366932</v>
      </c>
      <c r="I58" s="4">
        <f t="shared" si="1"/>
        <v>5.8000000000000004E-6</v>
      </c>
      <c r="J58" s="5">
        <f t="shared" si="14"/>
        <v>4.4231034482758351E-7</v>
      </c>
      <c r="K58" s="5">
        <f t="shared" si="15"/>
        <v>5.7754638988222792E-4</v>
      </c>
      <c r="L58" s="5">
        <f t="shared" si="8"/>
        <v>8.0695483829751469E-10</v>
      </c>
      <c r="M58" s="6">
        <f t="shared" si="2"/>
        <v>5.7210456782922575E-6</v>
      </c>
      <c r="N58">
        <f t="shared" si="3"/>
        <v>2.9E-4</v>
      </c>
      <c r="O58">
        <f t="shared" si="16"/>
        <v>0.43669563304366932</v>
      </c>
      <c r="P58">
        <f t="shared" si="10"/>
        <v>3.8414446472011416</v>
      </c>
      <c r="Q58">
        <f t="shared" si="11"/>
        <v>0.13370911593323265</v>
      </c>
      <c r="R58">
        <f t="shared" si="12"/>
        <v>0.13370911593323259</v>
      </c>
    </row>
    <row r="59" spans="6:18">
      <c r="F59">
        <f t="shared" si="13"/>
        <v>5.6999999999999957</v>
      </c>
      <c r="G59">
        <f t="shared" si="0"/>
        <v>319.00552227477726</v>
      </c>
      <c r="H59">
        <f t="shared" si="5"/>
        <v>4.3669563304366932</v>
      </c>
      <c r="I59" s="4">
        <f t="shared" si="1"/>
        <v>5.8000000000000004E-6</v>
      </c>
      <c r="J59" s="5">
        <f t="shared" si="14"/>
        <v>4.4231034482758351E-7</v>
      </c>
      <c r="K59" s="5">
        <f t="shared" si="15"/>
        <v>5.7812638988222794E-4</v>
      </c>
      <c r="L59" s="5">
        <f t="shared" si="8"/>
        <v>8.0938842974885098E-10</v>
      </c>
      <c r="M59" s="6">
        <f t="shared" si="2"/>
        <v>5.732542149236379E-6</v>
      </c>
      <c r="N59">
        <f t="shared" si="3"/>
        <v>2.9E-4</v>
      </c>
      <c r="O59">
        <f t="shared" si="16"/>
        <v>0.43669563304366932</v>
      </c>
      <c r="P59">
        <f t="shared" si="10"/>
        <v>3.8418365745184135</v>
      </c>
      <c r="Q59">
        <f t="shared" si="11"/>
        <v>0.13360939549546838</v>
      </c>
      <c r="R59">
        <f t="shared" si="12"/>
        <v>0.13360939549546832</v>
      </c>
    </row>
    <row r="60" spans="6:18">
      <c r="F60">
        <f t="shared" si="13"/>
        <v>5.7999999999999954</v>
      </c>
      <c r="G60">
        <f t="shared" si="0"/>
        <v>319.00552227477726</v>
      </c>
      <c r="H60">
        <f t="shared" si="5"/>
        <v>4.3669563304366932</v>
      </c>
      <c r="I60" s="4">
        <f t="shared" si="1"/>
        <v>5.8000000000000004E-6</v>
      </c>
      <c r="J60" s="5">
        <f t="shared" si="14"/>
        <v>4.4231034482758351E-7</v>
      </c>
      <c r="K60" s="5">
        <f t="shared" si="15"/>
        <v>5.7870638988222797E-4</v>
      </c>
      <c r="L60" s="5">
        <f t="shared" si="8"/>
        <v>8.1182690905886829E-10</v>
      </c>
      <c r="M60" s="6">
        <f t="shared" si="2"/>
        <v>5.7440501596980245E-6</v>
      </c>
      <c r="N60">
        <f t="shared" si="3"/>
        <v>2.9E-4</v>
      </c>
      <c r="O60">
        <f t="shared" si="16"/>
        <v>0.43669563304366932</v>
      </c>
      <c r="P60">
        <f t="shared" si="10"/>
        <v>3.8422269290457347</v>
      </c>
      <c r="Q60">
        <f t="shared" si="11"/>
        <v>0.13351007523216366</v>
      </c>
      <c r="R60">
        <f t="shared" si="12"/>
        <v>0.13351007523216357</v>
      </c>
    </row>
    <row r="61" spans="6:18">
      <c r="F61">
        <f t="shared" si="13"/>
        <v>5.899999999999995</v>
      </c>
      <c r="G61">
        <f t="shared" si="0"/>
        <v>319.00552227477726</v>
      </c>
      <c r="H61">
        <f t="shared" si="5"/>
        <v>4.3669563304366932</v>
      </c>
      <c r="I61" s="4">
        <f t="shared" si="1"/>
        <v>5.8000000000000004E-6</v>
      </c>
      <c r="J61" s="5">
        <f t="shared" si="14"/>
        <v>4.4231034482758351E-7</v>
      </c>
      <c r="K61" s="5">
        <f t="shared" si="15"/>
        <v>5.7928638988222799E-4</v>
      </c>
      <c r="L61" s="5">
        <f t="shared" si="8"/>
        <v>8.1427028113126619E-10</v>
      </c>
      <c r="M61" s="6">
        <f t="shared" si="2"/>
        <v>5.7555697096771958E-6</v>
      </c>
      <c r="N61">
        <f t="shared" si="3"/>
        <v>2.9E-4</v>
      </c>
      <c r="O61">
        <f t="shared" si="16"/>
        <v>0.43669563304366932</v>
      </c>
      <c r="P61">
        <f t="shared" si="10"/>
        <v>3.8426157186646344</v>
      </c>
      <c r="Q61">
        <f t="shared" si="11"/>
        <v>0.1334111531379735</v>
      </c>
      <c r="R61">
        <f t="shared" si="12"/>
        <v>0.13341115313797342</v>
      </c>
    </row>
    <row r="62" spans="6:18">
      <c r="F62">
        <f t="shared" si="13"/>
        <v>5.9999999999999947</v>
      </c>
      <c r="G62">
        <f t="shared" si="0"/>
        <v>319.00552227477726</v>
      </c>
      <c r="H62">
        <f t="shared" si="5"/>
        <v>4.3669563304366932</v>
      </c>
      <c r="I62" s="4">
        <f t="shared" si="1"/>
        <v>5.8000000000000004E-6</v>
      </c>
      <c r="J62" s="5">
        <f t="shared" si="14"/>
        <v>4.4231034482758351E-7</v>
      </c>
      <c r="K62" s="5">
        <f t="shared" si="15"/>
        <v>5.7986638988222802E-4</v>
      </c>
      <c r="L62" s="5">
        <f t="shared" si="8"/>
        <v>8.1671855086974381E-10</v>
      </c>
      <c r="M62" s="6">
        <f t="shared" si="2"/>
        <v>5.7671007991738911E-6</v>
      </c>
      <c r="N62">
        <f t="shared" si="3"/>
        <v>2.9E-4</v>
      </c>
      <c r="O62">
        <f t="shared" si="16"/>
        <v>0.43669563304366932</v>
      </c>
      <c r="P62">
        <f t="shared" si="10"/>
        <v>3.8430029512092929</v>
      </c>
      <c r="Q62">
        <f t="shared" si="11"/>
        <v>0.13331262721959988</v>
      </c>
      <c r="R62">
        <f t="shared" si="12"/>
        <v>0.1333126272195998</v>
      </c>
    </row>
    <row r="63" spans="6:18">
      <c r="F63">
        <f t="shared" si="13"/>
        <v>6.0999999999999943</v>
      </c>
      <c r="G63">
        <f t="shared" si="0"/>
        <v>319.00552227477726</v>
      </c>
      <c r="H63">
        <f t="shared" si="5"/>
        <v>4.3669563304366932</v>
      </c>
      <c r="I63" s="4">
        <f t="shared" si="1"/>
        <v>5.8000000000000004E-6</v>
      </c>
      <c r="J63" s="5">
        <f t="shared" si="14"/>
        <v>4.4231034482758351E-7</v>
      </c>
      <c r="K63" s="5">
        <f t="shared" si="15"/>
        <v>5.8044638988222804E-4</v>
      </c>
      <c r="L63" s="5">
        <f t="shared" si="8"/>
        <v>8.1917172317800081E-10</v>
      </c>
      <c r="M63" s="6">
        <f t="shared" si="2"/>
        <v>5.7786434281881121E-6</v>
      </c>
      <c r="N63">
        <f t="shared" si="3"/>
        <v>2.9E-4</v>
      </c>
      <c r="O63">
        <f t="shared" si="16"/>
        <v>0.43669563304366932</v>
      </c>
      <c r="P63">
        <f t="shared" si="10"/>
        <v>3.8433886344668751</v>
      </c>
      <c r="Q63">
        <f t="shared" si="11"/>
        <v>0.1332144954957073</v>
      </c>
      <c r="R63">
        <f t="shared" si="12"/>
        <v>0.13321449549570721</v>
      </c>
    </row>
    <row r="64" spans="6:18">
      <c r="F64">
        <f t="shared" si="13"/>
        <v>6.199999999999994</v>
      </c>
      <c r="G64">
        <f t="shared" si="0"/>
        <v>319.00552227477726</v>
      </c>
      <c r="H64">
        <f t="shared" si="5"/>
        <v>4.3669563304366932</v>
      </c>
      <c r="I64" s="4">
        <f t="shared" si="1"/>
        <v>5.8000000000000004E-6</v>
      </c>
      <c r="J64" s="5">
        <f t="shared" si="14"/>
        <v>4.4231034482758351E-7</v>
      </c>
      <c r="K64" s="5">
        <f t="shared" si="15"/>
        <v>5.8102638988222807E-4</v>
      </c>
      <c r="L64" s="5">
        <f t="shared" si="8"/>
        <v>8.2162980295973652E-10</v>
      </c>
      <c r="M64" s="6">
        <f t="shared" si="2"/>
        <v>5.7901975967198588E-6</v>
      </c>
      <c r="N64">
        <f t="shared" si="3"/>
        <v>2.9E-4</v>
      </c>
      <c r="O64">
        <f t="shared" si="16"/>
        <v>0.43669563304366932</v>
      </c>
      <c r="P64">
        <f t="shared" si="10"/>
        <v>3.8437727761778597</v>
      </c>
      <c r="Q64">
        <f t="shared" si="11"/>
        <v>0.13311675599683911</v>
      </c>
      <c r="R64">
        <f t="shared" si="12"/>
        <v>0.13311675599683903</v>
      </c>
    </row>
    <row r="65" spans="6:18">
      <c r="F65">
        <f t="shared" si="13"/>
        <v>6.2999999999999936</v>
      </c>
      <c r="G65">
        <f t="shared" si="0"/>
        <v>319.00552227477726</v>
      </c>
      <c r="H65">
        <f t="shared" si="5"/>
        <v>4.3669563304366932</v>
      </c>
      <c r="I65" s="4">
        <f t="shared" si="1"/>
        <v>5.8000000000000004E-6</v>
      </c>
      <c r="J65" s="5">
        <f t="shared" si="14"/>
        <v>4.4231034482758351E-7</v>
      </c>
      <c r="K65" s="5">
        <f t="shared" si="15"/>
        <v>5.8160638988222809E-4</v>
      </c>
      <c r="L65" s="5">
        <f t="shared" si="8"/>
        <v>8.240927951186502E-10</v>
      </c>
      <c r="M65" s="6">
        <f t="shared" si="2"/>
        <v>5.8017633047691287E-6</v>
      </c>
      <c r="N65">
        <f t="shared" si="3"/>
        <v>2.9E-4</v>
      </c>
      <c r="O65">
        <f t="shared" si="16"/>
        <v>0.43669563304366932</v>
      </c>
      <c r="P65">
        <f t="shared" si="10"/>
        <v>3.8441553840363634</v>
      </c>
      <c r="Q65">
        <f t="shared" si="11"/>
        <v>0.13301940676533455</v>
      </c>
      <c r="R65">
        <f t="shared" si="12"/>
        <v>0.13301940676533447</v>
      </c>
    </row>
    <row r="66" spans="6:18">
      <c r="F66">
        <f t="shared" si="13"/>
        <v>6.3999999999999932</v>
      </c>
      <c r="G66">
        <f t="shared" ref="G66:G129" si="17">Tc+R_*F66</f>
        <v>319.00552227477726</v>
      </c>
      <c r="H66">
        <f t="shared" ref="H66:H82" si="18">(G66-Tf)/ml</f>
        <v>4.3669563304366932</v>
      </c>
      <c r="I66" s="4">
        <f t="shared" ref="I66:I129" si="19">we</f>
        <v>5.8000000000000004E-6</v>
      </c>
      <c r="J66" s="5">
        <f t="shared" si="14"/>
        <v>4.4231034482758351E-7</v>
      </c>
      <c r="K66" s="5">
        <f t="shared" si="15"/>
        <v>5.8218638988222812E-4</v>
      </c>
      <c r="L66" s="5">
        <f t="shared" si="8"/>
        <v>8.265607045584415E-10</v>
      </c>
      <c r="M66" s="6">
        <f t="shared" ref="M66:M129" si="20">f2_*f3_/f1_/K66*L66</f>
        <v>5.8133405523359244E-6</v>
      </c>
      <c r="N66">
        <f t="shared" ref="N66:N129" si="21">del_dl</f>
        <v>2.9E-4</v>
      </c>
      <c r="O66">
        <f t="shared" si="16"/>
        <v>0.43669563304366932</v>
      </c>
      <c r="P66">
        <f t="shared" si="10"/>
        <v>3.8445364656904664</v>
      </c>
      <c r="Q66">
        <f t="shared" si="11"/>
        <v>0.13292244585524635</v>
      </c>
      <c r="R66">
        <f t="shared" si="12"/>
        <v>0.13292244585524626</v>
      </c>
    </row>
    <row r="67" spans="6:18">
      <c r="F67">
        <f t="shared" si="13"/>
        <v>6.4999999999999929</v>
      </c>
      <c r="G67">
        <f t="shared" si="17"/>
        <v>319.00552227477726</v>
      </c>
      <c r="H67">
        <f t="shared" si="18"/>
        <v>4.3669563304366932</v>
      </c>
      <c r="I67" s="4">
        <f t="shared" si="19"/>
        <v>5.8000000000000004E-6</v>
      </c>
      <c r="J67" s="5">
        <f t="shared" si="14"/>
        <v>4.4231034482758351E-7</v>
      </c>
      <c r="K67" s="5">
        <f t="shared" si="15"/>
        <v>5.8276638988222814E-4</v>
      </c>
      <c r="L67" s="5">
        <f t="shared" ref="L67:L130" si="22">K67^3*4/3*PI()</f>
        <v>8.2903353618280956E-10</v>
      </c>
      <c r="M67" s="6">
        <f t="shared" si="20"/>
        <v>5.824929339420245E-6</v>
      </c>
      <c r="N67">
        <f t="shared" si="21"/>
        <v>2.9E-4</v>
      </c>
      <c r="O67">
        <f t="shared" si="16"/>
        <v>0.43669563304366932</v>
      </c>
      <c r="P67">
        <f t="shared" ref="P67:P130" si="23">R67*O67+(1-R67)*H67</f>
        <v>3.8449160287425328</v>
      </c>
      <c r="Q67">
        <f t="shared" ref="Q67:Q130" si="24">Q66+pl/ps*Dl/N66*((Tc-Tf)/ml-Co)/H66/(1-kpart)*M66*dt/L66-Q66*3/K66*we*dt</f>
        <v>0.13282587133225912</v>
      </c>
      <c r="R67">
        <f t="shared" ref="R67:R130" si="25">esidtGeral(R66,K66,MAX(I66,J66),pl,ps,kpart,H66,(H67-H66)/dt,M66,L66,Dl,N66,Co,dt)</f>
        <v>0.13282587133225904</v>
      </c>
    </row>
    <row r="68" spans="6:18">
      <c r="F68">
        <f t="shared" si="13"/>
        <v>6.5999999999999925</v>
      </c>
      <c r="G68">
        <f t="shared" si="17"/>
        <v>319.00552227477726</v>
      </c>
      <c r="H68">
        <f t="shared" si="18"/>
        <v>4.3669563304366932</v>
      </c>
      <c r="I68" s="4">
        <f t="shared" si="19"/>
        <v>5.8000000000000004E-6</v>
      </c>
      <c r="J68" s="5">
        <f t="shared" si="14"/>
        <v>4.4231034482758351E-7</v>
      </c>
      <c r="K68" s="5">
        <f t="shared" si="15"/>
        <v>5.8334638988222817E-4</v>
      </c>
      <c r="L68" s="5">
        <f t="shared" si="22"/>
        <v>8.3151129489545413E-10</v>
      </c>
      <c r="M68" s="6">
        <f t="shared" si="20"/>
        <v>5.8365296660220904E-6</v>
      </c>
      <c r="N68">
        <f t="shared" si="21"/>
        <v>2.9E-4</v>
      </c>
      <c r="O68">
        <f t="shared" si="16"/>
        <v>0.43669563304366932</v>
      </c>
      <c r="P68">
        <f t="shared" si="23"/>
        <v>3.8452940807495279</v>
      </c>
      <c r="Q68">
        <f t="shared" si="24"/>
        <v>0.13272968127360824</v>
      </c>
      <c r="R68">
        <f t="shared" si="25"/>
        <v>0.13272968127360815</v>
      </c>
    </row>
    <row r="69" spans="6:18">
      <c r="F69">
        <f t="shared" si="13"/>
        <v>6.6999999999999922</v>
      </c>
      <c r="G69">
        <f t="shared" si="17"/>
        <v>319.00552227477726</v>
      </c>
      <c r="H69">
        <f t="shared" si="18"/>
        <v>4.3669563304366932</v>
      </c>
      <c r="I69" s="4">
        <f t="shared" si="19"/>
        <v>5.8000000000000004E-6</v>
      </c>
      <c r="J69" s="5">
        <f t="shared" si="14"/>
        <v>4.4231034482758351E-7</v>
      </c>
      <c r="K69" s="5">
        <f t="shared" si="15"/>
        <v>5.8392638988222819E-4</v>
      </c>
      <c r="L69" s="5">
        <f t="shared" si="22"/>
        <v>8.3399398560007425E-10</v>
      </c>
      <c r="M69" s="6">
        <f t="shared" si="20"/>
        <v>5.8481415321414599E-6</v>
      </c>
      <c r="N69">
        <f t="shared" si="21"/>
        <v>2.9E-4</v>
      </c>
      <c r="O69">
        <f t="shared" si="16"/>
        <v>0.43669563304366932</v>
      </c>
      <c r="P69">
        <f t="shared" si="23"/>
        <v>3.8456706292233376</v>
      </c>
      <c r="Q69">
        <f t="shared" si="24"/>
        <v>0.13263387376799948</v>
      </c>
      <c r="R69">
        <f t="shared" si="25"/>
        <v>0.1326338737679994</v>
      </c>
    </row>
    <row r="70" spans="6:18">
      <c r="F70">
        <f t="shared" si="13"/>
        <v>6.7999999999999918</v>
      </c>
      <c r="G70">
        <f t="shared" si="17"/>
        <v>319.00552227477726</v>
      </c>
      <c r="H70">
        <f t="shared" si="18"/>
        <v>4.3669563304366932</v>
      </c>
      <c r="I70" s="4">
        <f t="shared" si="19"/>
        <v>5.8000000000000004E-6</v>
      </c>
      <c r="J70" s="5">
        <f t="shared" si="14"/>
        <v>4.4231034482758351E-7</v>
      </c>
      <c r="K70" s="5">
        <f t="shared" si="15"/>
        <v>5.8450638988222822E-4</v>
      </c>
      <c r="L70" s="5">
        <f t="shared" si="22"/>
        <v>8.3648161320036957E-10</v>
      </c>
      <c r="M70" s="6">
        <f t="shared" si="20"/>
        <v>5.8597649377783559E-6</v>
      </c>
      <c r="N70">
        <f t="shared" si="21"/>
        <v>2.9E-4</v>
      </c>
      <c r="O70">
        <f t="shared" si="16"/>
        <v>0.43669563304366932</v>
      </c>
      <c r="P70">
        <f t="shared" si="23"/>
        <v>3.8460456816310766</v>
      </c>
      <c r="Q70">
        <f t="shared" si="24"/>
        <v>0.13253844691552932</v>
      </c>
      <c r="R70">
        <f t="shared" si="25"/>
        <v>0.13253844691552924</v>
      </c>
    </row>
    <row r="71" spans="6:18">
      <c r="F71">
        <f t="shared" si="13"/>
        <v>6.8999999999999915</v>
      </c>
      <c r="G71">
        <f t="shared" si="17"/>
        <v>319.00552227477726</v>
      </c>
      <c r="H71">
        <f t="shared" si="18"/>
        <v>4.3669563304366932</v>
      </c>
      <c r="I71" s="4">
        <f t="shared" si="19"/>
        <v>5.8000000000000004E-6</v>
      </c>
      <c r="J71" s="5">
        <f t="shared" si="14"/>
        <v>4.4231034482758351E-7</v>
      </c>
      <c r="K71" s="5">
        <f t="shared" si="15"/>
        <v>5.8508638988222824E-4</v>
      </c>
      <c r="L71" s="5">
        <f t="shared" si="22"/>
        <v>8.3897418260003955E-10</v>
      </c>
      <c r="M71" s="6">
        <f t="shared" si="20"/>
        <v>5.8713998829327768E-6</v>
      </c>
      <c r="N71">
        <f t="shared" si="21"/>
        <v>2.9E-4</v>
      </c>
      <c r="O71">
        <f t="shared" si="16"/>
        <v>0.43669563304366932</v>
      </c>
      <c r="P71">
        <f t="shared" si="23"/>
        <v>3.8464192453954049</v>
      </c>
      <c r="Q71">
        <f t="shared" si="24"/>
        <v>0.13244339882760575</v>
      </c>
      <c r="R71">
        <f t="shared" si="25"/>
        <v>0.13244339882760564</v>
      </c>
    </row>
    <row r="72" spans="6:18">
      <c r="F72">
        <f t="shared" si="13"/>
        <v>6.9999999999999911</v>
      </c>
      <c r="G72">
        <f t="shared" si="17"/>
        <v>319.00552227477726</v>
      </c>
      <c r="H72">
        <f t="shared" si="18"/>
        <v>4.3669563304366932</v>
      </c>
      <c r="I72" s="4">
        <f t="shared" si="19"/>
        <v>5.8000000000000004E-6</v>
      </c>
      <c r="J72" s="5">
        <f t="shared" si="14"/>
        <v>4.4231034482758351E-7</v>
      </c>
      <c r="K72" s="5">
        <f t="shared" si="15"/>
        <v>5.8566638988222827E-4</v>
      </c>
      <c r="L72" s="5">
        <f t="shared" si="22"/>
        <v>8.4147169870278322E-10</v>
      </c>
      <c r="M72" s="6">
        <f t="shared" si="20"/>
        <v>5.883046367604721E-6</v>
      </c>
      <c r="N72">
        <f t="shared" si="21"/>
        <v>2.9E-4</v>
      </c>
      <c r="O72">
        <f t="shared" si="16"/>
        <v>0.43669563304366932</v>
      </c>
      <c r="P72">
        <f t="shared" si="23"/>
        <v>3.8467913278948331</v>
      </c>
      <c r="Q72">
        <f t="shared" si="24"/>
        <v>0.13234872762686975</v>
      </c>
      <c r="R72">
        <f t="shared" si="25"/>
        <v>0.13234872762686964</v>
      </c>
    </row>
    <row r="73" spans="6:18">
      <c r="F73">
        <f t="shared" si="13"/>
        <v>7.0999999999999908</v>
      </c>
      <c r="G73">
        <f t="shared" si="17"/>
        <v>319.00552227477726</v>
      </c>
      <c r="H73">
        <f t="shared" si="18"/>
        <v>4.3669563304366932</v>
      </c>
      <c r="I73" s="4">
        <f t="shared" si="19"/>
        <v>5.8000000000000004E-6</v>
      </c>
      <c r="J73" s="5">
        <f t="shared" si="14"/>
        <v>4.4231034482758351E-7</v>
      </c>
      <c r="K73" s="5">
        <f t="shared" si="15"/>
        <v>5.8624638988222829E-4</v>
      </c>
      <c r="L73" s="5">
        <f t="shared" si="22"/>
        <v>8.4397416641230044E-10</v>
      </c>
      <c r="M73" s="6">
        <f t="shared" si="20"/>
        <v>5.8947043917941917E-6</v>
      </c>
      <c r="N73">
        <f t="shared" si="21"/>
        <v>2.9E-4</v>
      </c>
      <c r="O73">
        <f t="shared" si="16"/>
        <v>0.43669563304366932</v>
      </c>
      <c r="P73">
        <f t="shared" si="23"/>
        <v>3.8471619364640275</v>
      </c>
      <c r="Q73">
        <f t="shared" si="24"/>
        <v>0.13225443144711754</v>
      </c>
      <c r="R73">
        <f t="shared" si="25"/>
        <v>0.13225443144711743</v>
      </c>
    </row>
    <row r="74" spans="6:18">
      <c r="F74">
        <f t="shared" si="13"/>
        <v>7.1999999999999904</v>
      </c>
      <c r="G74">
        <f t="shared" si="17"/>
        <v>319.00552227477726</v>
      </c>
      <c r="H74">
        <f t="shared" si="18"/>
        <v>4.3669563304366932</v>
      </c>
      <c r="I74" s="4">
        <f t="shared" si="19"/>
        <v>5.8000000000000004E-6</v>
      </c>
      <c r="J74" s="5">
        <f t="shared" si="14"/>
        <v>4.4231034482758351E-7</v>
      </c>
      <c r="K74" s="5">
        <f t="shared" si="15"/>
        <v>5.8682638988222832E-4</v>
      </c>
      <c r="L74" s="5">
        <f t="shared" si="22"/>
        <v>8.4648159063229046E-10</v>
      </c>
      <c r="M74" s="6">
        <f t="shared" si="20"/>
        <v>5.9063739555011872E-6</v>
      </c>
      <c r="N74">
        <f t="shared" si="21"/>
        <v>2.9E-4</v>
      </c>
      <c r="O74">
        <f t="shared" si="16"/>
        <v>0.43669563304366932</v>
      </c>
      <c r="P74">
        <f t="shared" si="23"/>
        <v>3.847531078394117</v>
      </c>
      <c r="Q74">
        <f t="shared" si="24"/>
        <v>0.13216050843322324</v>
      </c>
      <c r="R74">
        <f t="shared" si="25"/>
        <v>0.13216050843322313</v>
      </c>
    </row>
    <row r="75" spans="6:18">
      <c r="F75">
        <f t="shared" si="13"/>
        <v>7.2999999999999901</v>
      </c>
      <c r="G75">
        <f t="shared" si="17"/>
        <v>319.00552227477726</v>
      </c>
      <c r="H75">
        <f t="shared" si="18"/>
        <v>4.3669563304366932</v>
      </c>
      <c r="I75" s="4">
        <f t="shared" si="19"/>
        <v>5.8000000000000004E-6</v>
      </c>
      <c r="J75" s="5">
        <f t="shared" si="14"/>
        <v>4.4231034482758351E-7</v>
      </c>
      <c r="K75" s="5">
        <f t="shared" si="15"/>
        <v>5.8740638988222834E-4</v>
      </c>
      <c r="L75" s="5">
        <f t="shared" si="22"/>
        <v>8.4899397626645251E-10</v>
      </c>
      <c r="M75" s="6">
        <f t="shared" si="20"/>
        <v>5.9180550587257077E-6</v>
      </c>
      <c r="N75">
        <f t="shared" si="21"/>
        <v>2.9E-4</v>
      </c>
      <c r="O75">
        <f t="shared" si="16"/>
        <v>0.43669563304366932</v>
      </c>
      <c r="P75">
        <f t="shared" si="23"/>
        <v>3.847898760932992</v>
      </c>
      <c r="Q75">
        <f t="shared" si="24"/>
        <v>0.13206695674106225</v>
      </c>
      <c r="R75">
        <f t="shared" si="25"/>
        <v>0.13206695674106214</v>
      </c>
    </row>
    <row r="76" spans="6:18">
      <c r="F76">
        <f t="shared" si="13"/>
        <v>7.3999999999999897</v>
      </c>
      <c r="G76">
        <f t="shared" si="17"/>
        <v>319.00552227477726</v>
      </c>
      <c r="H76">
        <f t="shared" si="18"/>
        <v>4.3669563304366932</v>
      </c>
      <c r="I76" s="4">
        <f t="shared" si="19"/>
        <v>5.8000000000000004E-6</v>
      </c>
      <c r="J76" s="5">
        <f t="shared" si="14"/>
        <v>4.4231034482758351E-7</v>
      </c>
      <c r="K76" s="5">
        <f t="shared" si="15"/>
        <v>5.8798638988222837E-4</v>
      </c>
      <c r="L76" s="5">
        <f t="shared" si="22"/>
        <v>8.5151132821848614E-10</v>
      </c>
      <c r="M76" s="6">
        <f t="shared" si="20"/>
        <v>5.9297477014677531E-6</v>
      </c>
      <c r="N76">
        <f t="shared" si="21"/>
        <v>2.9E-4</v>
      </c>
      <c r="O76">
        <f t="shared" si="16"/>
        <v>0.43669563304366932</v>
      </c>
      <c r="P76">
        <f t="shared" si="23"/>
        <v>3.8482649912856042</v>
      </c>
      <c r="Q76">
        <f t="shared" si="24"/>
        <v>0.13197377453743517</v>
      </c>
      <c r="R76">
        <f t="shared" si="25"/>
        <v>0.13197377453743506</v>
      </c>
    </row>
    <row r="77" spans="6:18">
      <c r="F77">
        <f t="shared" si="13"/>
        <v>7.4999999999999893</v>
      </c>
      <c r="G77">
        <f t="shared" si="17"/>
        <v>319.00552227477726</v>
      </c>
      <c r="H77">
        <f t="shared" si="18"/>
        <v>4.3669563304366932</v>
      </c>
      <c r="I77" s="4">
        <f t="shared" si="19"/>
        <v>5.8000000000000004E-6</v>
      </c>
      <c r="J77" s="5">
        <f t="shared" si="14"/>
        <v>4.4231034482758351E-7</v>
      </c>
      <c r="K77" s="5">
        <f t="shared" si="15"/>
        <v>5.8856638988222839E-4</v>
      </c>
      <c r="L77" s="5">
        <f t="shared" si="22"/>
        <v>8.5403365139209071E-10</v>
      </c>
      <c r="M77" s="6">
        <f t="shared" si="20"/>
        <v>5.9414518837273225E-6</v>
      </c>
      <c r="N77">
        <f t="shared" si="21"/>
        <v>2.9E-4</v>
      </c>
      <c r="O77">
        <f t="shared" si="16"/>
        <v>0.43669563304366932</v>
      </c>
      <c r="P77">
        <f t="shared" si="23"/>
        <v>3.8486297766142616</v>
      </c>
      <c r="Q77">
        <f t="shared" si="24"/>
        <v>0.13188095999999244</v>
      </c>
      <c r="R77">
        <f t="shared" si="25"/>
        <v>0.13188095999999233</v>
      </c>
    </row>
    <row r="78" spans="6:18">
      <c r="F78">
        <f t="shared" si="13"/>
        <v>7.599999999999989</v>
      </c>
      <c r="G78">
        <f t="shared" si="17"/>
        <v>319.00552227477726</v>
      </c>
      <c r="H78">
        <f t="shared" si="18"/>
        <v>4.3669563304366932</v>
      </c>
      <c r="I78" s="4">
        <f t="shared" si="19"/>
        <v>5.8000000000000004E-6</v>
      </c>
      <c r="J78" s="5">
        <f t="shared" si="14"/>
        <v>4.4231034482758351E-7</v>
      </c>
      <c r="K78" s="5">
        <f t="shared" si="15"/>
        <v>5.8914638988222842E-4</v>
      </c>
      <c r="L78" s="5">
        <f t="shared" si="22"/>
        <v>8.5656095069096556E-10</v>
      </c>
      <c r="M78" s="6">
        <f t="shared" si="20"/>
        <v>5.9531676055044159E-6</v>
      </c>
      <c r="N78">
        <f t="shared" si="21"/>
        <v>2.9E-4</v>
      </c>
      <c r="O78">
        <f t="shared" si="16"/>
        <v>0.43669563304366932</v>
      </c>
      <c r="P78">
        <f t="shared" si="23"/>
        <v>3.8489931240389264</v>
      </c>
      <c r="Q78">
        <f t="shared" si="24"/>
        <v>0.13178851131715941</v>
      </c>
      <c r="R78">
        <f t="shared" si="25"/>
        <v>0.13178851131715932</v>
      </c>
    </row>
    <row r="79" spans="6:18">
      <c r="F79">
        <f t="shared" si="13"/>
        <v>7.6999999999999886</v>
      </c>
      <c r="G79">
        <f t="shared" si="17"/>
        <v>319.00552227477726</v>
      </c>
      <c r="H79">
        <f t="shared" si="18"/>
        <v>4.3669563304366932</v>
      </c>
      <c r="I79" s="4">
        <f t="shared" si="19"/>
        <v>5.8000000000000004E-6</v>
      </c>
      <c r="J79" s="5">
        <f t="shared" si="14"/>
        <v>4.4231034482758351E-7</v>
      </c>
      <c r="K79" s="5">
        <f t="shared" si="15"/>
        <v>5.8972638988222844E-4</v>
      </c>
      <c r="L79" s="5">
        <f t="shared" si="22"/>
        <v>8.5909323101881044E-10</v>
      </c>
      <c r="M79" s="6">
        <f t="shared" si="20"/>
        <v>5.9648948667990367E-6</v>
      </c>
      <c r="N79">
        <f t="shared" si="21"/>
        <v>2.9E-4</v>
      </c>
      <c r="O79">
        <f t="shared" si="16"/>
        <v>0.43669563304366932</v>
      </c>
      <c r="P79">
        <f t="shared" si="23"/>
        <v>3.849355040637501</v>
      </c>
      <c r="Q79">
        <f t="shared" si="24"/>
        <v>0.13169642668806222</v>
      </c>
      <c r="R79">
        <f t="shared" si="25"/>
        <v>0.13169642668806211</v>
      </c>
    </row>
    <row r="80" spans="6:18">
      <c r="F80">
        <f t="shared" si="13"/>
        <v>7.7999999999999883</v>
      </c>
      <c r="G80">
        <f t="shared" si="17"/>
        <v>319.00552227477726</v>
      </c>
      <c r="H80">
        <f t="shared" si="18"/>
        <v>4.3669563304366932</v>
      </c>
      <c r="I80" s="4">
        <f t="shared" si="19"/>
        <v>5.8000000000000004E-6</v>
      </c>
      <c r="J80" s="5">
        <f t="shared" si="14"/>
        <v>4.4231034482758351E-7</v>
      </c>
      <c r="K80" s="5">
        <f t="shared" si="15"/>
        <v>5.9030638988222847E-4</v>
      </c>
      <c r="L80" s="5">
        <f t="shared" si="22"/>
        <v>8.6163049727932449E-10</v>
      </c>
      <c r="M80" s="6">
        <f t="shared" si="20"/>
        <v>5.9766336676111816E-6</v>
      </c>
      <c r="N80">
        <f t="shared" si="21"/>
        <v>2.9E-4</v>
      </c>
      <c r="O80">
        <f t="shared" si="16"/>
        <v>0.43669563304366932</v>
      </c>
      <c r="P80">
        <f t="shared" si="23"/>
        <v>3.8497155334461226</v>
      </c>
      <c r="Q80">
        <f t="shared" si="24"/>
        <v>0.13160470432245394</v>
      </c>
      <c r="R80">
        <f t="shared" si="25"/>
        <v>0.13160470432245383</v>
      </c>
    </row>
    <row r="81" spans="6:18">
      <c r="F81">
        <f t="shared" si="13"/>
        <v>7.8999999999999879</v>
      </c>
      <c r="G81">
        <f t="shared" si="17"/>
        <v>319.00552227477726</v>
      </c>
      <c r="H81">
        <f t="shared" si="18"/>
        <v>4.3669563304366932</v>
      </c>
      <c r="I81" s="4">
        <f t="shared" si="19"/>
        <v>5.8000000000000004E-6</v>
      </c>
      <c r="J81" s="5">
        <f t="shared" si="14"/>
        <v>4.4231034482758351E-7</v>
      </c>
      <c r="K81" s="5">
        <f t="shared" si="15"/>
        <v>5.9088638988222849E-4</v>
      </c>
      <c r="L81" s="5">
        <f t="shared" si="22"/>
        <v>8.6417275437620696E-10</v>
      </c>
      <c r="M81" s="6">
        <f t="shared" si="20"/>
        <v>5.9883840079408506E-6</v>
      </c>
      <c r="N81">
        <f t="shared" si="21"/>
        <v>2.9E-4</v>
      </c>
      <c r="O81">
        <f t="shared" si="16"/>
        <v>0.43669563304366932</v>
      </c>
      <c r="P81">
        <f t="shared" si="23"/>
        <v>3.8500746094594498</v>
      </c>
      <c r="Q81">
        <f t="shared" si="24"/>
        <v>0.13151334244064161</v>
      </c>
      <c r="R81">
        <f t="shared" si="25"/>
        <v>0.1315133424406415</v>
      </c>
    </row>
    <row r="82" spans="6:18">
      <c r="F82">
        <f t="shared" si="13"/>
        <v>7.9999999999999876</v>
      </c>
      <c r="G82">
        <f t="shared" si="17"/>
        <v>319.00552227477726</v>
      </c>
      <c r="H82">
        <f t="shared" si="18"/>
        <v>4.3669563304366932</v>
      </c>
      <c r="I82" s="4">
        <f t="shared" si="19"/>
        <v>5.8000000000000004E-6</v>
      </c>
      <c r="J82" s="5">
        <f t="shared" si="14"/>
        <v>4.4231034482758351E-7</v>
      </c>
      <c r="K82" s="5">
        <f t="shared" si="15"/>
        <v>5.9146638988222852E-4</v>
      </c>
      <c r="L82" s="5">
        <f t="shared" si="22"/>
        <v>8.6672000721315761E-10</v>
      </c>
      <c r="M82" s="6">
        <f t="shared" si="20"/>
        <v>6.0001458877880452E-6</v>
      </c>
      <c r="N82">
        <f t="shared" si="21"/>
        <v>2.9E-4</v>
      </c>
      <c r="O82">
        <f t="shared" si="16"/>
        <v>0.43669563304366932</v>
      </c>
      <c r="P82">
        <f t="shared" si="23"/>
        <v>3.8504322756309439</v>
      </c>
      <c r="Q82">
        <f t="shared" si="24"/>
        <v>0.13142233927341374</v>
      </c>
      <c r="R82">
        <f t="shared" si="25"/>
        <v>0.13142233927341362</v>
      </c>
    </row>
    <row r="83" spans="6:18">
      <c r="F83">
        <f t="shared" si="13"/>
        <v>8.0999999999999872</v>
      </c>
      <c r="G83">
        <f t="shared" si="17"/>
        <v>319.00552227477726</v>
      </c>
      <c r="H83">
        <f t="shared" ref="H83:H146" si="26">(G83-Tf)/ml</f>
        <v>4.3669563304366932</v>
      </c>
      <c r="I83" s="4">
        <f t="shared" si="19"/>
        <v>5.8000000000000004E-6</v>
      </c>
      <c r="J83" s="5">
        <f t="shared" ref="J83:J146" si="27">Glob(H83,N83,Dl,Co,kpart)</f>
        <v>4.4231034482758351E-7</v>
      </c>
      <c r="K83" s="5">
        <f t="shared" ref="K83:K146" si="28">I82*dt+K82</f>
        <v>5.9204638988222854E-4</v>
      </c>
      <c r="L83" s="5">
        <f t="shared" si="22"/>
        <v>8.6927226069387557E-10</v>
      </c>
      <c r="M83" s="6">
        <f t="shared" si="20"/>
        <v>6.0119193071527648E-6</v>
      </c>
      <c r="N83">
        <f t="shared" si="21"/>
        <v>2.9E-4</v>
      </c>
      <c r="O83">
        <f t="shared" ref="O83:O146" si="29">O82+(kpart*H82-O82)/L82/R82*(L82*(R83-R82)+R82*MAX(I82,J82)*M82*dt)</f>
        <v>0.43669563304366932</v>
      </c>
      <c r="P83">
        <f t="shared" si="23"/>
        <v>3.850788538873156</v>
      </c>
      <c r="Q83">
        <f t="shared" si="24"/>
        <v>0.13133169306196829</v>
      </c>
      <c r="R83">
        <f t="shared" si="25"/>
        <v>0.13133169306196815</v>
      </c>
    </row>
    <row r="84" spans="6:18">
      <c r="F84">
        <f t="shared" si="13"/>
        <v>8.1999999999999869</v>
      </c>
      <c r="G84">
        <f t="shared" si="17"/>
        <v>319.00552227477726</v>
      </c>
      <c r="H84">
        <f t="shared" si="26"/>
        <v>4.3669563304366932</v>
      </c>
      <c r="I84" s="4">
        <f t="shared" si="19"/>
        <v>5.8000000000000004E-6</v>
      </c>
      <c r="J84" s="5">
        <f t="shared" si="27"/>
        <v>4.4231034482758351E-7</v>
      </c>
      <c r="K84" s="5">
        <f t="shared" si="28"/>
        <v>5.9262638988222857E-4</v>
      </c>
      <c r="L84" s="5">
        <f t="shared" si="22"/>
        <v>8.718295197220605E-10</v>
      </c>
      <c r="M84" s="6">
        <f t="shared" si="20"/>
        <v>6.02370426603501E-6</v>
      </c>
      <c r="N84">
        <f t="shared" si="21"/>
        <v>2.9E-4</v>
      </c>
      <c r="O84">
        <f t="shared" si="29"/>
        <v>0.43669563304366932</v>
      </c>
      <c r="P84">
        <f t="shared" si="23"/>
        <v>3.8511434060580041</v>
      </c>
      <c r="Q84">
        <f t="shared" si="24"/>
        <v>0.13124140205784129</v>
      </c>
      <c r="R84">
        <f t="shared" si="25"/>
        <v>0.13124140205784116</v>
      </c>
    </row>
    <row r="85" spans="6:18">
      <c r="F85">
        <f t="shared" si="13"/>
        <v>8.2999999999999865</v>
      </c>
      <c r="G85">
        <f t="shared" si="17"/>
        <v>319.00552227477726</v>
      </c>
      <c r="H85">
        <f t="shared" si="26"/>
        <v>4.3669563304366932</v>
      </c>
      <c r="I85" s="4">
        <f t="shared" si="19"/>
        <v>5.8000000000000004E-6</v>
      </c>
      <c r="J85" s="5">
        <f t="shared" si="27"/>
        <v>4.4231034482758351E-7</v>
      </c>
      <c r="K85" s="5">
        <f t="shared" si="28"/>
        <v>5.9320638988222859E-4</v>
      </c>
      <c r="L85" s="5">
        <f t="shared" si="22"/>
        <v>8.7439178920141143E-10</v>
      </c>
      <c r="M85" s="6">
        <f t="shared" si="20"/>
        <v>6.0355007644347785E-6</v>
      </c>
      <c r="N85">
        <f t="shared" si="21"/>
        <v>2.9E-4</v>
      </c>
      <c r="O85">
        <f t="shared" si="29"/>
        <v>0.43669563304366932</v>
      </c>
      <c r="P85">
        <f t="shared" si="23"/>
        <v>3.8514968840170556</v>
      </c>
      <c r="Q85">
        <f t="shared" si="24"/>
        <v>0.13115146452283608</v>
      </c>
      <c r="R85">
        <f t="shared" si="25"/>
        <v>0.13115146452283594</v>
      </c>
    </row>
    <row r="86" spans="6:18">
      <c r="F86">
        <f t="shared" si="13"/>
        <v>8.3999999999999861</v>
      </c>
      <c r="G86">
        <f t="shared" si="17"/>
        <v>319.00552227477726</v>
      </c>
      <c r="H86">
        <f t="shared" si="26"/>
        <v>4.3669563304366932</v>
      </c>
      <c r="I86" s="4">
        <f t="shared" si="19"/>
        <v>5.8000000000000004E-6</v>
      </c>
      <c r="J86" s="5">
        <f t="shared" si="27"/>
        <v>4.4231034482758351E-7</v>
      </c>
      <c r="K86" s="5">
        <f t="shared" si="28"/>
        <v>5.9378638988222862E-4</v>
      </c>
      <c r="L86" s="5">
        <f t="shared" si="22"/>
        <v>8.7695907403562813E-10</v>
      </c>
      <c r="M86" s="6">
        <f t="shared" si="20"/>
        <v>6.0473088023520735E-6</v>
      </c>
      <c r="N86">
        <f t="shared" si="21"/>
        <v>2.9E-4</v>
      </c>
      <c r="O86">
        <f t="shared" si="29"/>
        <v>0.43669563304366932</v>
      </c>
      <c r="P86">
        <f t="shared" si="23"/>
        <v>3.8518489795417992</v>
      </c>
      <c r="Q86">
        <f t="shared" si="24"/>
        <v>0.13106187872895295</v>
      </c>
      <c r="R86">
        <f t="shared" si="25"/>
        <v>0.13106187872895281</v>
      </c>
    </row>
    <row r="87" spans="6:18">
      <c r="F87">
        <f t="shared" si="13"/>
        <v>8.4999999999999858</v>
      </c>
      <c r="G87">
        <f t="shared" si="17"/>
        <v>319.00552227477726</v>
      </c>
      <c r="H87">
        <f t="shared" si="26"/>
        <v>4.3669563304366932</v>
      </c>
      <c r="I87" s="4">
        <f t="shared" si="19"/>
        <v>5.8000000000000004E-6</v>
      </c>
      <c r="J87" s="5">
        <f t="shared" si="27"/>
        <v>4.4231034482758351E-7</v>
      </c>
      <c r="K87" s="5">
        <f t="shared" si="28"/>
        <v>5.9436638988222864E-4</v>
      </c>
      <c r="L87" s="5">
        <f t="shared" si="22"/>
        <v>8.7953137912840972E-10</v>
      </c>
      <c r="M87" s="6">
        <f t="shared" si="20"/>
        <v>6.0591283797868918E-6</v>
      </c>
      <c r="N87">
        <f t="shared" si="21"/>
        <v>2.9E-4</v>
      </c>
      <c r="O87">
        <f t="shared" si="29"/>
        <v>0.43669563304366932</v>
      </c>
      <c r="P87">
        <f t="shared" si="23"/>
        <v>3.8521996993839211</v>
      </c>
      <c r="Q87">
        <f t="shared" si="24"/>
        <v>0.13097264295831951</v>
      </c>
      <c r="R87">
        <f t="shared" si="25"/>
        <v>0.13097264295831937</v>
      </c>
    </row>
    <row r="88" spans="6:18">
      <c r="F88">
        <f t="shared" si="13"/>
        <v>8.5999999999999854</v>
      </c>
      <c r="G88">
        <f t="shared" si="17"/>
        <v>319.00552227477726</v>
      </c>
      <c r="H88">
        <f t="shared" si="26"/>
        <v>4.3669563304366932</v>
      </c>
      <c r="I88" s="4">
        <f t="shared" si="19"/>
        <v>5.8000000000000004E-6</v>
      </c>
      <c r="J88" s="5">
        <f t="shared" si="27"/>
        <v>4.4231034482758351E-7</v>
      </c>
      <c r="K88" s="5">
        <f t="shared" si="28"/>
        <v>5.9494638988222867E-4</v>
      </c>
      <c r="L88" s="5">
        <f t="shared" si="22"/>
        <v>8.8210870938345608E-10</v>
      </c>
      <c r="M88" s="6">
        <f t="shared" si="20"/>
        <v>6.0709594967392366E-6</v>
      </c>
      <c r="N88">
        <f t="shared" si="21"/>
        <v>2.9E-4</v>
      </c>
      <c r="O88">
        <f t="shared" si="29"/>
        <v>0.43669563304366932</v>
      </c>
      <c r="P88">
        <f t="shared" si="23"/>
        <v>3.8525490502555777</v>
      </c>
      <c r="Q88">
        <f t="shared" si="24"/>
        <v>0.13088375550312148</v>
      </c>
      <c r="R88">
        <f t="shared" si="25"/>
        <v>0.13088375550312131</v>
      </c>
    </row>
    <row r="89" spans="6:18">
      <c r="F89">
        <f t="shared" si="13"/>
        <v>8.6999999999999851</v>
      </c>
      <c r="G89">
        <f t="shared" si="17"/>
        <v>319.00552227477726</v>
      </c>
      <c r="H89">
        <f t="shared" si="26"/>
        <v>4.3669563304366932</v>
      </c>
      <c r="I89" s="4">
        <f t="shared" si="19"/>
        <v>5.8000000000000004E-6</v>
      </c>
      <c r="J89" s="5">
        <f t="shared" si="27"/>
        <v>4.4231034482758351E-7</v>
      </c>
      <c r="K89" s="5">
        <f t="shared" si="28"/>
        <v>5.9552638988222869E-4</v>
      </c>
      <c r="L89" s="5">
        <f t="shared" si="22"/>
        <v>8.8469106970446593E-10</v>
      </c>
      <c r="M89" s="6">
        <f t="shared" si="20"/>
        <v>6.0828021532091054E-6</v>
      </c>
      <c r="N89">
        <f t="shared" si="21"/>
        <v>2.9E-4</v>
      </c>
      <c r="O89">
        <f t="shared" si="29"/>
        <v>0.43669563304366932</v>
      </c>
      <c r="P89">
        <f t="shared" si="23"/>
        <v>3.8528970388296622</v>
      </c>
      <c r="Q89">
        <f t="shared" si="24"/>
        <v>0.13079521466553395</v>
      </c>
      <c r="R89">
        <f t="shared" si="25"/>
        <v>0.13079521466553382</v>
      </c>
    </row>
    <row r="90" spans="6:18">
      <c r="F90">
        <f t="shared" si="13"/>
        <v>8.7999999999999847</v>
      </c>
      <c r="G90">
        <f t="shared" si="17"/>
        <v>319.00552227477726</v>
      </c>
      <c r="H90">
        <f t="shared" si="26"/>
        <v>4.3669563304366932</v>
      </c>
      <c r="I90" s="4">
        <f t="shared" si="19"/>
        <v>5.8000000000000004E-6</v>
      </c>
      <c r="J90" s="5">
        <f t="shared" si="27"/>
        <v>4.4231034482758351E-7</v>
      </c>
      <c r="K90" s="5">
        <f t="shared" si="28"/>
        <v>5.9610638988222872E-4</v>
      </c>
      <c r="L90" s="5">
        <f t="shared" si="22"/>
        <v>8.8727846499513933E-10</v>
      </c>
      <c r="M90" s="6">
        <f t="shared" si="20"/>
        <v>6.0946563491965E-6</v>
      </c>
      <c r="N90">
        <f t="shared" si="21"/>
        <v>2.9E-4</v>
      </c>
      <c r="O90">
        <f t="shared" si="29"/>
        <v>0.43669563304366932</v>
      </c>
      <c r="P90">
        <f t="shared" si="23"/>
        <v>3.8532436717400755</v>
      </c>
      <c r="Q90">
        <f t="shared" si="24"/>
        <v>0.13070701875765348</v>
      </c>
      <c r="R90">
        <f t="shared" si="25"/>
        <v>0.13070701875765336</v>
      </c>
    </row>
    <row r="91" spans="6:18">
      <c r="F91">
        <f t="shared" si="13"/>
        <v>8.8999999999999844</v>
      </c>
      <c r="G91">
        <f t="shared" si="17"/>
        <v>319.00552227477726</v>
      </c>
      <c r="H91">
        <f t="shared" si="26"/>
        <v>4.3669563304366932</v>
      </c>
      <c r="I91" s="4">
        <f t="shared" si="19"/>
        <v>5.8000000000000004E-6</v>
      </c>
      <c r="J91" s="5">
        <f t="shared" si="27"/>
        <v>4.4231034482758351E-7</v>
      </c>
      <c r="K91" s="5">
        <f t="shared" si="28"/>
        <v>5.9668638988222874E-4</v>
      </c>
      <c r="L91" s="5">
        <f t="shared" si="22"/>
        <v>8.8987090015917512E-10</v>
      </c>
      <c r="M91" s="6">
        <f t="shared" si="20"/>
        <v>6.1065220847014178E-6</v>
      </c>
      <c r="N91">
        <f t="shared" si="21"/>
        <v>2.9E-4</v>
      </c>
      <c r="O91">
        <f t="shared" si="29"/>
        <v>0.43669563304366932</v>
      </c>
      <c r="P91">
        <f t="shared" si="23"/>
        <v>3.8535889555819907</v>
      </c>
      <c r="Q91">
        <f t="shared" si="24"/>
        <v>0.13061916610143035</v>
      </c>
      <c r="R91">
        <f t="shared" si="25"/>
        <v>0.13061916610143026</v>
      </c>
    </row>
    <row r="92" spans="6:18">
      <c r="F92">
        <f t="shared" ref="F92:F155" si="30">F91+dt</f>
        <v>8.999999999999984</v>
      </c>
      <c r="G92">
        <f t="shared" si="17"/>
        <v>319.00552227477726</v>
      </c>
      <c r="H92">
        <f t="shared" si="26"/>
        <v>4.3669563304366932</v>
      </c>
      <c r="I92" s="4">
        <f t="shared" si="19"/>
        <v>5.8000000000000004E-6</v>
      </c>
      <c r="J92" s="5">
        <f t="shared" si="27"/>
        <v>4.4231034482758351E-7</v>
      </c>
      <c r="K92" s="5">
        <f t="shared" si="28"/>
        <v>5.9726638988222877E-4</v>
      </c>
      <c r="L92" s="5">
        <f t="shared" si="22"/>
        <v>8.9246838010027315E-10</v>
      </c>
      <c r="M92" s="6">
        <f t="shared" si="20"/>
        <v>6.1183993597238621E-6</v>
      </c>
      <c r="N92">
        <f t="shared" si="21"/>
        <v>2.9E-4</v>
      </c>
      <c r="O92">
        <f t="shared" si="29"/>
        <v>0.43669563304366932</v>
      </c>
      <c r="P92">
        <f t="shared" si="23"/>
        <v>3.853932896912116</v>
      </c>
      <c r="Q92">
        <f t="shared" si="24"/>
        <v>0.13053165502860162</v>
      </c>
      <c r="R92">
        <f t="shared" si="25"/>
        <v>0.13053165502860153</v>
      </c>
    </row>
    <row r="93" spans="6:18">
      <c r="F93">
        <f t="shared" si="30"/>
        <v>9.0999999999999837</v>
      </c>
      <c r="G93">
        <f t="shared" si="17"/>
        <v>319.00552227477726</v>
      </c>
      <c r="H93">
        <f t="shared" si="26"/>
        <v>4.3669563304366932</v>
      </c>
      <c r="I93" s="4">
        <f t="shared" si="19"/>
        <v>5.8000000000000004E-6</v>
      </c>
      <c r="J93" s="5">
        <f t="shared" si="27"/>
        <v>4.4231034482758351E-7</v>
      </c>
      <c r="K93" s="5">
        <f t="shared" si="28"/>
        <v>5.9784638988222879E-4</v>
      </c>
      <c r="L93" s="5">
        <f t="shared" si="22"/>
        <v>8.9507090972213267E-10</v>
      </c>
      <c r="M93" s="6">
        <f t="shared" si="20"/>
        <v>6.1302881742638305E-6</v>
      </c>
      <c r="N93">
        <f t="shared" si="21"/>
        <v>2.9E-4</v>
      </c>
      <c r="O93">
        <f t="shared" si="29"/>
        <v>0.43669563304366932</v>
      </c>
      <c r="P93">
        <f t="shared" si="23"/>
        <v>3.854275502248957</v>
      </c>
      <c r="Q93">
        <f t="shared" si="24"/>
        <v>0.13044448388062452</v>
      </c>
      <c r="R93">
        <f t="shared" si="25"/>
        <v>0.13044448388062443</v>
      </c>
    </row>
    <row r="94" spans="6:18">
      <c r="F94">
        <f t="shared" si="30"/>
        <v>9.1999999999999833</v>
      </c>
      <c r="G94">
        <f t="shared" si="17"/>
        <v>319.00552227477726</v>
      </c>
      <c r="H94">
        <f t="shared" si="26"/>
        <v>4.3669563304366932</v>
      </c>
      <c r="I94" s="4">
        <f t="shared" si="19"/>
        <v>5.8000000000000004E-6</v>
      </c>
      <c r="J94" s="5">
        <f t="shared" si="27"/>
        <v>4.4231034482758351E-7</v>
      </c>
      <c r="K94" s="5">
        <f t="shared" si="28"/>
        <v>5.9842638988222882E-4</v>
      </c>
      <c r="L94" s="5">
        <f t="shared" si="22"/>
        <v>8.9767849392845303E-10</v>
      </c>
      <c r="M94" s="6">
        <f t="shared" si="20"/>
        <v>6.1421885283213246E-6</v>
      </c>
      <c r="N94">
        <f t="shared" si="21"/>
        <v>2.9E-4</v>
      </c>
      <c r="O94">
        <f t="shared" si="29"/>
        <v>0.43669563304366932</v>
      </c>
      <c r="P94">
        <f t="shared" si="23"/>
        <v>3.8546167780730758</v>
      </c>
      <c r="Q94">
        <f t="shared" si="24"/>
        <v>0.13035765100861049</v>
      </c>
      <c r="R94">
        <f t="shared" si="25"/>
        <v>0.13035765100861041</v>
      </c>
    </row>
    <row r="95" spans="6:18">
      <c r="F95">
        <f t="shared" si="30"/>
        <v>9.2999999999999829</v>
      </c>
      <c r="G95">
        <f t="shared" si="17"/>
        <v>319.00552227477726</v>
      </c>
      <c r="H95">
        <f t="shared" si="26"/>
        <v>4.3669563304366932</v>
      </c>
      <c r="I95" s="4">
        <f t="shared" si="19"/>
        <v>5.8000000000000004E-6</v>
      </c>
      <c r="J95" s="5">
        <f t="shared" si="27"/>
        <v>4.4231034482758351E-7</v>
      </c>
      <c r="K95" s="5">
        <f t="shared" si="28"/>
        <v>5.9900638988222884E-4</v>
      </c>
      <c r="L95" s="5">
        <f t="shared" si="22"/>
        <v>9.0029113762293388E-10</v>
      </c>
      <c r="M95" s="6">
        <f t="shared" si="20"/>
        <v>6.1541004218963445E-6</v>
      </c>
      <c r="N95">
        <f t="shared" si="21"/>
        <v>2.9E-4</v>
      </c>
      <c r="O95">
        <f t="shared" si="29"/>
        <v>0.43669563304366932</v>
      </c>
      <c r="P95">
        <f t="shared" si="23"/>
        <v>3.8549567308273471</v>
      </c>
      <c r="Q95">
        <f t="shared" si="24"/>
        <v>0.13027115477325968</v>
      </c>
      <c r="R95">
        <f t="shared" si="25"/>
        <v>0.1302711547732596</v>
      </c>
    </row>
    <row r="96" spans="6:18">
      <c r="F96">
        <f t="shared" si="30"/>
        <v>9.3999999999999826</v>
      </c>
      <c r="G96">
        <f t="shared" si="17"/>
        <v>319.00552227477726</v>
      </c>
      <c r="H96">
        <f t="shared" si="26"/>
        <v>4.3669563304366932</v>
      </c>
      <c r="I96" s="4">
        <f t="shared" si="19"/>
        <v>5.8000000000000004E-6</v>
      </c>
      <c r="J96" s="5">
        <f t="shared" si="27"/>
        <v>4.4231034482758351E-7</v>
      </c>
      <c r="K96" s="5">
        <f t="shared" si="28"/>
        <v>5.9958638988222887E-4</v>
      </c>
      <c r="L96" s="5">
        <f t="shared" si="22"/>
        <v>9.0290884570927414E-10</v>
      </c>
      <c r="M96" s="6">
        <f t="shared" si="20"/>
        <v>6.1660238549888875E-6</v>
      </c>
      <c r="N96">
        <f t="shared" si="21"/>
        <v>2.9E-4</v>
      </c>
      <c r="O96">
        <f t="shared" si="29"/>
        <v>0.43669563304366932</v>
      </c>
      <c r="P96">
        <f t="shared" si="23"/>
        <v>3.8552953669172174</v>
      </c>
      <c r="Q96">
        <f t="shared" si="24"/>
        <v>0.13018499354479593</v>
      </c>
      <c r="R96">
        <f t="shared" si="25"/>
        <v>0.13018499354479587</v>
      </c>
    </row>
    <row r="97" spans="6:18">
      <c r="F97">
        <f t="shared" si="30"/>
        <v>9.4999999999999822</v>
      </c>
      <c r="G97">
        <f t="shared" si="17"/>
        <v>319.00552227477726</v>
      </c>
      <c r="H97">
        <f t="shared" si="26"/>
        <v>4.3669563304366932</v>
      </c>
      <c r="I97" s="4">
        <f t="shared" si="19"/>
        <v>5.8000000000000004E-6</v>
      </c>
      <c r="J97" s="5">
        <f t="shared" si="27"/>
        <v>4.4231034482758351E-7</v>
      </c>
      <c r="K97" s="5">
        <f t="shared" si="28"/>
        <v>6.0016638988222889E-4</v>
      </c>
      <c r="L97" s="5">
        <f t="shared" si="22"/>
        <v>9.0553162309117369E-10</v>
      </c>
      <c r="M97" s="6">
        <f t="shared" si="20"/>
        <v>6.1779588275989563E-6</v>
      </c>
      <c r="N97">
        <f t="shared" si="21"/>
        <v>2.9E-4</v>
      </c>
      <c r="O97">
        <f t="shared" si="29"/>
        <v>0.43669563304366932</v>
      </c>
      <c r="P97">
        <f t="shared" si="23"/>
        <v>3.8556326927109543</v>
      </c>
      <c r="Q97">
        <f t="shared" si="24"/>
        <v>0.13009916570290236</v>
      </c>
      <c r="R97">
        <f t="shared" si="25"/>
        <v>0.13009916570290231</v>
      </c>
    </row>
    <row r="98" spans="6:18">
      <c r="F98">
        <f t="shared" si="30"/>
        <v>9.5999999999999819</v>
      </c>
      <c r="G98">
        <f t="shared" si="17"/>
        <v>319.00552227477726</v>
      </c>
      <c r="H98">
        <f t="shared" si="26"/>
        <v>4.3669563304366932</v>
      </c>
      <c r="I98" s="4">
        <f t="shared" si="19"/>
        <v>5.8000000000000004E-6</v>
      </c>
      <c r="J98" s="5">
        <f t="shared" si="27"/>
        <v>4.4231034482758351E-7</v>
      </c>
      <c r="K98" s="5">
        <f t="shared" si="28"/>
        <v>6.0074638988222892E-4</v>
      </c>
      <c r="L98" s="5">
        <f t="shared" si="22"/>
        <v>9.0815947467233146E-10</v>
      </c>
      <c r="M98" s="6">
        <f t="shared" si="20"/>
        <v>6.1899053397265482E-6</v>
      </c>
      <c r="N98">
        <f t="shared" si="21"/>
        <v>2.9E-4</v>
      </c>
      <c r="O98">
        <f t="shared" si="29"/>
        <v>0.43669563304366932</v>
      </c>
      <c r="P98">
        <f t="shared" si="23"/>
        <v>3.8559687145398991</v>
      </c>
      <c r="Q98">
        <f t="shared" si="24"/>
        <v>0.13001366963665725</v>
      </c>
      <c r="R98">
        <f t="shared" si="25"/>
        <v>0.1300136696366572</v>
      </c>
    </row>
    <row r="99" spans="6:18">
      <c r="F99">
        <f t="shared" si="30"/>
        <v>9.6999999999999815</v>
      </c>
      <c r="G99">
        <f t="shared" si="17"/>
        <v>319.00552227477726</v>
      </c>
      <c r="H99">
        <f t="shared" si="26"/>
        <v>4.3669563304366932</v>
      </c>
      <c r="I99" s="4">
        <f t="shared" si="19"/>
        <v>5.8000000000000004E-6</v>
      </c>
      <c r="J99" s="5">
        <f t="shared" si="27"/>
        <v>4.4231034482758351E-7</v>
      </c>
      <c r="K99" s="5">
        <f t="shared" si="28"/>
        <v>6.0132638988222894E-4</v>
      </c>
      <c r="L99" s="5">
        <f t="shared" si="22"/>
        <v>9.107924053564474E-10</v>
      </c>
      <c r="M99" s="6">
        <f t="shared" si="20"/>
        <v>6.2018633913716668E-6</v>
      </c>
      <c r="N99">
        <f t="shared" si="21"/>
        <v>2.9E-4</v>
      </c>
      <c r="O99">
        <f t="shared" si="29"/>
        <v>0.43669563304366932</v>
      </c>
      <c r="P99">
        <f t="shared" si="23"/>
        <v>3.8563034386987183</v>
      </c>
      <c r="Q99">
        <f t="shared" si="24"/>
        <v>0.12992850374447065</v>
      </c>
      <c r="R99">
        <f t="shared" si="25"/>
        <v>0.12992850374447062</v>
      </c>
    </row>
    <row r="100" spans="6:18">
      <c r="F100">
        <f t="shared" si="30"/>
        <v>9.7999999999999812</v>
      </c>
      <c r="G100">
        <f t="shared" si="17"/>
        <v>319.00552227477726</v>
      </c>
      <c r="H100">
        <f t="shared" si="26"/>
        <v>4.3669563304366932</v>
      </c>
      <c r="I100" s="4">
        <f t="shared" si="19"/>
        <v>5.8000000000000004E-6</v>
      </c>
      <c r="J100" s="5">
        <f t="shared" si="27"/>
        <v>4.4231034482758351E-7</v>
      </c>
      <c r="K100" s="5">
        <f t="shared" si="28"/>
        <v>6.0190638988222897E-4</v>
      </c>
      <c r="L100" s="5">
        <f t="shared" si="22"/>
        <v>9.1343042004722077E-10</v>
      </c>
      <c r="M100" s="6">
        <f t="shared" si="20"/>
        <v>6.213832982534311E-6</v>
      </c>
      <c r="N100">
        <f t="shared" si="21"/>
        <v>2.9E-4</v>
      </c>
      <c r="O100">
        <f t="shared" si="29"/>
        <v>0.43669563304366932</v>
      </c>
      <c r="P100">
        <f t="shared" si="23"/>
        <v>3.8566368714456494</v>
      </c>
      <c r="Q100">
        <f t="shared" si="24"/>
        <v>0.12984366643402137</v>
      </c>
      <c r="R100">
        <f t="shared" si="25"/>
        <v>0.12984366643402134</v>
      </c>
    </row>
    <row r="101" spans="6:18">
      <c r="F101">
        <f t="shared" si="30"/>
        <v>9.8999999999999808</v>
      </c>
      <c r="G101">
        <f t="shared" si="17"/>
        <v>319.00552227477726</v>
      </c>
      <c r="H101">
        <f t="shared" si="26"/>
        <v>4.3669563304366932</v>
      </c>
      <c r="I101" s="4">
        <f t="shared" si="19"/>
        <v>5.8000000000000004E-6</v>
      </c>
      <c r="J101" s="5">
        <f t="shared" si="27"/>
        <v>4.4231034482758351E-7</v>
      </c>
      <c r="K101" s="5">
        <f t="shared" si="28"/>
        <v>6.0248638988222899E-4</v>
      </c>
      <c r="L101" s="5">
        <f t="shared" si="22"/>
        <v>9.160735236483507E-10</v>
      </c>
      <c r="M101" s="6">
        <f t="shared" si="20"/>
        <v>6.2258141132144793E-6</v>
      </c>
      <c r="N101">
        <f t="shared" si="21"/>
        <v>2.9E-4</v>
      </c>
      <c r="O101">
        <f t="shared" si="29"/>
        <v>0.43669563304366932</v>
      </c>
      <c r="P101">
        <f t="shared" si="23"/>
        <v>3.8569690190027472</v>
      </c>
      <c r="Q101">
        <f t="shared" si="24"/>
        <v>0.12975915612219438</v>
      </c>
      <c r="R101">
        <f t="shared" si="25"/>
        <v>0.12975915612219435</v>
      </c>
    </row>
    <row r="102" spans="6:18">
      <c r="F102">
        <f t="shared" si="30"/>
        <v>9.9999999999999805</v>
      </c>
      <c r="G102">
        <f t="shared" si="17"/>
        <v>319.00552227477726</v>
      </c>
      <c r="H102">
        <f t="shared" si="26"/>
        <v>4.3669563304366932</v>
      </c>
      <c r="I102" s="4">
        <f t="shared" si="19"/>
        <v>5.8000000000000004E-6</v>
      </c>
      <c r="J102" s="5">
        <f t="shared" si="27"/>
        <v>4.4231034482758351E-7</v>
      </c>
      <c r="K102" s="5">
        <f t="shared" si="28"/>
        <v>6.0306638988222902E-4</v>
      </c>
      <c r="L102" s="5">
        <f t="shared" si="22"/>
        <v>9.1872172106353684E-10</v>
      </c>
      <c r="M102" s="6">
        <f t="shared" si="20"/>
        <v>6.2378067834121725E-6</v>
      </c>
      <c r="N102">
        <f t="shared" si="21"/>
        <v>2.9E-4</v>
      </c>
      <c r="O102">
        <f t="shared" si="29"/>
        <v>0.43669563304366932</v>
      </c>
      <c r="P102">
        <f t="shared" si="23"/>
        <v>3.857299887556128</v>
      </c>
      <c r="Q102">
        <f t="shared" si="24"/>
        <v>0.12967497123501884</v>
      </c>
      <c r="R102">
        <f t="shared" si="25"/>
        <v>0.12967497123501884</v>
      </c>
    </row>
    <row r="103" spans="6:18">
      <c r="F103">
        <f t="shared" si="30"/>
        <v>10.09999999999998</v>
      </c>
      <c r="G103">
        <f t="shared" si="17"/>
        <v>319.00552227477726</v>
      </c>
      <c r="H103">
        <f t="shared" si="26"/>
        <v>4.3669563304366932</v>
      </c>
      <c r="I103" s="4">
        <f t="shared" si="19"/>
        <v>5.8000000000000004E-6</v>
      </c>
      <c r="J103" s="5">
        <f t="shared" si="27"/>
        <v>4.4231034482758351E-7</v>
      </c>
      <c r="K103" s="5">
        <f t="shared" si="28"/>
        <v>6.0364638988222904E-4</v>
      </c>
      <c r="L103" s="5">
        <f t="shared" si="22"/>
        <v>9.2137501719647854E-10</v>
      </c>
      <c r="M103" s="6">
        <f t="shared" si="20"/>
        <v>6.2498109931273915E-6</v>
      </c>
      <c r="N103">
        <f t="shared" si="21"/>
        <v>2.9E-4</v>
      </c>
      <c r="O103">
        <f t="shared" si="29"/>
        <v>0.43669563304366932</v>
      </c>
      <c r="P103">
        <f t="shared" si="23"/>
        <v>3.8576294832562086</v>
      </c>
      <c r="Q103">
        <f t="shared" si="24"/>
        <v>0.12959111020760655</v>
      </c>
      <c r="R103">
        <f t="shared" si="25"/>
        <v>0.12959111020760655</v>
      </c>
    </row>
    <row r="104" spans="6:18">
      <c r="F104">
        <f t="shared" si="30"/>
        <v>10.19999999999998</v>
      </c>
      <c r="G104">
        <f t="shared" si="17"/>
        <v>319.00552227477726</v>
      </c>
      <c r="H104">
        <f t="shared" si="26"/>
        <v>4.3669563304366932</v>
      </c>
      <c r="I104" s="4">
        <f t="shared" si="19"/>
        <v>5.8000000000000004E-6</v>
      </c>
      <c r="J104" s="5">
        <f t="shared" si="27"/>
        <v>4.4231034482758351E-7</v>
      </c>
      <c r="K104" s="5">
        <f t="shared" si="28"/>
        <v>6.0422638988222907E-4</v>
      </c>
      <c r="L104" s="5">
        <f t="shared" si="22"/>
        <v>9.2403341695087495E-10</v>
      </c>
      <c r="M104" s="6">
        <f t="shared" si="20"/>
        <v>6.2618267423601327E-6</v>
      </c>
      <c r="N104">
        <f t="shared" si="21"/>
        <v>2.9E-4</v>
      </c>
      <c r="O104">
        <f t="shared" si="29"/>
        <v>0.43669563304366932</v>
      </c>
      <c r="P104">
        <f t="shared" si="23"/>
        <v>3.8579578122179536</v>
      </c>
      <c r="Q104">
        <f t="shared" si="24"/>
        <v>0.12950757148409081</v>
      </c>
      <c r="R104">
        <f t="shared" si="25"/>
        <v>0.12950757148409081</v>
      </c>
    </row>
    <row r="105" spans="6:18">
      <c r="F105">
        <f t="shared" si="30"/>
        <v>10.299999999999979</v>
      </c>
      <c r="G105">
        <f t="shared" si="17"/>
        <v>319.00552227477726</v>
      </c>
      <c r="H105">
        <f t="shared" si="26"/>
        <v>4.3669563304366932</v>
      </c>
      <c r="I105" s="4">
        <f t="shared" si="19"/>
        <v>5.8000000000000004E-6</v>
      </c>
      <c r="J105" s="5">
        <f t="shared" si="27"/>
        <v>4.4231034482758351E-7</v>
      </c>
      <c r="K105" s="5">
        <f t="shared" si="28"/>
        <v>6.0480638988222909E-4</v>
      </c>
      <c r="L105" s="5">
        <f t="shared" si="22"/>
        <v>9.2669692523042612E-10</v>
      </c>
      <c r="M105" s="6">
        <f t="shared" si="20"/>
        <v>6.2738540311104023E-6</v>
      </c>
      <c r="N105">
        <f t="shared" si="21"/>
        <v>2.9E-4</v>
      </c>
      <c r="O105">
        <f t="shared" si="29"/>
        <v>0.43669563304366932</v>
      </c>
      <c r="P105">
        <f t="shared" si="23"/>
        <v>3.8582848805211034</v>
      </c>
      <c r="Q105">
        <f t="shared" si="24"/>
        <v>0.12942435351756584</v>
      </c>
      <c r="R105">
        <f t="shared" si="25"/>
        <v>0.12942435351756584</v>
      </c>
    </row>
    <row r="106" spans="6:18">
      <c r="F106">
        <f t="shared" si="30"/>
        <v>10.399999999999979</v>
      </c>
      <c r="G106">
        <f t="shared" si="17"/>
        <v>319.00552227477726</v>
      </c>
      <c r="H106">
        <f t="shared" si="26"/>
        <v>4.3669563304366932</v>
      </c>
      <c r="I106" s="4">
        <f t="shared" si="19"/>
        <v>5.8000000000000004E-6</v>
      </c>
      <c r="J106" s="5">
        <f t="shared" si="27"/>
        <v>4.4231034482758351E-7</v>
      </c>
      <c r="K106" s="5">
        <f t="shared" si="28"/>
        <v>6.0538638988222912E-4</v>
      </c>
      <c r="L106" s="5">
        <f t="shared" si="22"/>
        <v>9.2936554693883078E-10</v>
      </c>
      <c r="M106" s="6">
        <f t="shared" si="20"/>
        <v>6.285892859378195E-6</v>
      </c>
      <c r="N106">
        <f t="shared" si="21"/>
        <v>2.9E-4</v>
      </c>
      <c r="O106">
        <f t="shared" si="29"/>
        <v>0.43669563304366932</v>
      </c>
      <c r="P106">
        <f t="shared" si="23"/>
        <v>3.8586106942104204</v>
      </c>
      <c r="Q106">
        <f t="shared" si="24"/>
        <v>0.12934145477002659</v>
      </c>
      <c r="R106">
        <f t="shared" si="25"/>
        <v>0.12934145477002659</v>
      </c>
    </row>
    <row r="107" spans="6:18">
      <c r="F107">
        <f t="shared" si="30"/>
        <v>10.499999999999979</v>
      </c>
      <c r="G107">
        <f t="shared" si="17"/>
        <v>319.00552227477726</v>
      </c>
      <c r="H107">
        <f t="shared" si="26"/>
        <v>4.3669563304366932</v>
      </c>
      <c r="I107" s="4">
        <f t="shared" si="19"/>
        <v>5.8000000000000004E-6</v>
      </c>
      <c r="J107" s="5">
        <f t="shared" si="27"/>
        <v>4.4231034482758351E-7</v>
      </c>
      <c r="K107" s="5">
        <f t="shared" si="28"/>
        <v>6.0596638988222914E-4</v>
      </c>
      <c r="L107" s="5">
        <f t="shared" si="22"/>
        <v>9.3203928697978859E-10</v>
      </c>
      <c r="M107" s="6">
        <f t="shared" si="20"/>
        <v>6.2979432271635117E-6</v>
      </c>
      <c r="N107">
        <f t="shared" si="21"/>
        <v>2.9E-4</v>
      </c>
      <c r="O107">
        <f t="shared" si="29"/>
        <v>0.43669563304366932</v>
      </c>
      <c r="P107">
        <f t="shared" si="23"/>
        <v>3.8589352592959165</v>
      </c>
      <c r="Q107">
        <f t="shared" si="24"/>
        <v>0.1292588737123091</v>
      </c>
      <c r="R107">
        <f t="shared" si="25"/>
        <v>0.1292588737123091</v>
      </c>
    </row>
    <row r="108" spans="6:18">
      <c r="F108">
        <f t="shared" si="30"/>
        <v>10.599999999999978</v>
      </c>
      <c r="G108">
        <f t="shared" si="17"/>
        <v>319.00552227477726</v>
      </c>
      <c r="H108">
        <f t="shared" si="26"/>
        <v>4.3669563304366932</v>
      </c>
      <c r="I108" s="4">
        <f t="shared" si="19"/>
        <v>5.8000000000000004E-6</v>
      </c>
      <c r="J108" s="5">
        <f t="shared" si="27"/>
        <v>4.4231034482758351E-7</v>
      </c>
      <c r="K108" s="5">
        <f t="shared" si="28"/>
        <v>6.0654638988222917E-4</v>
      </c>
      <c r="L108" s="5">
        <f t="shared" si="22"/>
        <v>9.3471815025699931E-10</v>
      </c>
      <c r="M108" s="6">
        <f t="shared" si="20"/>
        <v>6.3100051344663559E-6</v>
      </c>
      <c r="N108">
        <f t="shared" si="21"/>
        <v>2.9E-4</v>
      </c>
      <c r="O108">
        <f t="shared" si="29"/>
        <v>0.43669563304366932</v>
      </c>
      <c r="P108">
        <f t="shared" si="23"/>
        <v>3.8592585817530907</v>
      </c>
      <c r="Q108">
        <f t="shared" si="24"/>
        <v>0.1291766088240312</v>
      </c>
      <c r="R108">
        <f t="shared" si="25"/>
        <v>0.1291766088240312</v>
      </c>
    </row>
    <row r="109" spans="6:18">
      <c r="F109">
        <f t="shared" si="30"/>
        <v>10.699999999999978</v>
      </c>
      <c r="G109">
        <f t="shared" si="17"/>
        <v>319.00552227477726</v>
      </c>
      <c r="H109">
        <f t="shared" si="26"/>
        <v>4.3669563304366932</v>
      </c>
      <c r="I109" s="4">
        <f t="shared" si="19"/>
        <v>5.8000000000000004E-6</v>
      </c>
      <c r="J109" s="5">
        <f t="shared" si="27"/>
        <v>4.4231034482758351E-7</v>
      </c>
      <c r="K109" s="5">
        <f t="shared" si="28"/>
        <v>6.0712638988222919E-4</v>
      </c>
      <c r="L109" s="5">
        <f t="shared" si="22"/>
        <v>9.3740214167416177E-10</v>
      </c>
      <c r="M109" s="6">
        <f t="shared" si="20"/>
        <v>6.3220785812867242E-6</v>
      </c>
      <c r="N109">
        <f t="shared" si="21"/>
        <v>2.9E-4</v>
      </c>
      <c r="O109">
        <f t="shared" si="29"/>
        <v>0.43669563304366932</v>
      </c>
      <c r="P109">
        <f t="shared" si="23"/>
        <v>3.859580667523157</v>
      </c>
      <c r="Q109">
        <f t="shared" si="24"/>
        <v>0.12909465859353381</v>
      </c>
      <c r="R109">
        <f t="shared" si="25"/>
        <v>0.12909465859353378</v>
      </c>
    </row>
    <row r="110" spans="6:18">
      <c r="F110">
        <f t="shared" si="30"/>
        <v>10.799999999999978</v>
      </c>
      <c r="G110">
        <f t="shared" si="17"/>
        <v>319.00552227477726</v>
      </c>
      <c r="H110">
        <f t="shared" si="26"/>
        <v>4.3669563304366932</v>
      </c>
      <c r="I110" s="4">
        <f t="shared" si="19"/>
        <v>5.8000000000000004E-6</v>
      </c>
      <c r="J110" s="5">
        <f t="shared" si="27"/>
        <v>4.4231034482758351E-7</v>
      </c>
      <c r="K110" s="5">
        <f t="shared" si="28"/>
        <v>6.0770638988222922E-4</v>
      </c>
      <c r="L110" s="5">
        <f t="shared" si="22"/>
        <v>9.4009126613497551E-10</v>
      </c>
      <c r="M110" s="6">
        <f t="shared" si="20"/>
        <v>6.3341635676246156E-6</v>
      </c>
      <c r="N110">
        <f t="shared" si="21"/>
        <v>2.9E-4</v>
      </c>
      <c r="O110">
        <f t="shared" si="29"/>
        <v>0.43669563304366932</v>
      </c>
      <c r="P110">
        <f t="shared" si="23"/>
        <v>3.8599015225132751</v>
      </c>
      <c r="Q110">
        <f t="shared" si="24"/>
        <v>0.12901302151782248</v>
      </c>
      <c r="R110">
        <f t="shared" si="25"/>
        <v>0.12901302151782246</v>
      </c>
    </row>
    <row r="111" spans="6:18">
      <c r="F111">
        <f t="shared" si="30"/>
        <v>10.899999999999977</v>
      </c>
      <c r="G111">
        <f t="shared" si="17"/>
        <v>319.00552227477726</v>
      </c>
      <c r="H111">
        <f t="shared" si="26"/>
        <v>4.3669563304366932</v>
      </c>
      <c r="I111" s="4">
        <f t="shared" si="19"/>
        <v>5.8000000000000004E-6</v>
      </c>
      <c r="J111" s="5">
        <f t="shared" si="27"/>
        <v>4.4231034482758351E-7</v>
      </c>
      <c r="K111" s="5">
        <f t="shared" si="28"/>
        <v>6.0828638988222924E-4</v>
      </c>
      <c r="L111" s="5">
        <f t="shared" si="22"/>
        <v>9.4278552854314009E-10</v>
      </c>
      <c r="M111" s="6">
        <f t="shared" si="20"/>
        <v>6.3462600934800327E-6</v>
      </c>
      <c r="N111">
        <f t="shared" si="21"/>
        <v>2.9E-4</v>
      </c>
      <c r="O111">
        <f t="shared" si="29"/>
        <v>0.43669563304366932</v>
      </c>
      <c r="P111">
        <f t="shared" si="23"/>
        <v>3.860221152596778</v>
      </c>
      <c r="Q111">
        <f t="shared" si="24"/>
        <v>0.12893169610250968</v>
      </c>
      <c r="R111">
        <f t="shared" si="25"/>
        <v>0.12893169610250965</v>
      </c>
    </row>
    <row r="112" spans="6:18">
      <c r="F112">
        <f t="shared" si="30"/>
        <v>10.999999999999977</v>
      </c>
      <c r="G112">
        <f t="shared" si="17"/>
        <v>319.00552227477726</v>
      </c>
      <c r="H112">
        <f t="shared" si="26"/>
        <v>4.3669563304366932</v>
      </c>
      <c r="I112" s="4">
        <f t="shared" si="19"/>
        <v>5.8000000000000004E-6</v>
      </c>
      <c r="J112" s="5">
        <f t="shared" si="27"/>
        <v>4.4231034482758351E-7</v>
      </c>
      <c r="K112" s="5">
        <f t="shared" si="28"/>
        <v>6.0886638988222927E-4</v>
      </c>
      <c r="L112" s="5">
        <f t="shared" si="22"/>
        <v>9.4548493380235506E-10</v>
      </c>
      <c r="M112" s="6">
        <f t="shared" si="20"/>
        <v>6.3583681588529765E-6</v>
      </c>
      <c r="N112">
        <f t="shared" si="21"/>
        <v>2.9E-4</v>
      </c>
      <c r="O112">
        <f t="shared" si="29"/>
        <v>0.43669563304366932</v>
      </c>
      <c r="P112">
        <f t="shared" si="23"/>
        <v>3.8605395636133975</v>
      </c>
      <c r="Q112">
        <f t="shared" si="24"/>
        <v>0.12885068086175719</v>
      </c>
      <c r="R112">
        <f t="shared" si="25"/>
        <v>0.12885068086175716</v>
      </c>
    </row>
    <row r="113" spans="6:18">
      <c r="F113">
        <f t="shared" si="30"/>
        <v>11.099999999999977</v>
      </c>
      <c r="G113">
        <f t="shared" si="17"/>
        <v>319.00552227477726</v>
      </c>
      <c r="H113">
        <f t="shared" si="26"/>
        <v>4.3669563304366932</v>
      </c>
      <c r="I113" s="4">
        <f t="shared" si="19"/>
        <v>5.8000000000000004E-6</v>
      </c>
      <c r="J113" s="5">
        <f t="shared" si="27"/>
        <v>4.4231034482758351E-7</v>
      </c>
      <c r="K113" s="5">
        <f t="shared" si="28"/>
        <v>6.0944638988222929E-4</v>
      </c>
      <c r="L113" s="5">
        <f t="shared" si="22"/>
        <v>9.4818948681631956E-10</v>
      </c>
      <c r="M113" s="6">
        <f t="shared" si="20"/>
        <v>6.3704877637434434E-6</v>
      </c>
      <c r="N113">
        <f t="shared" si="21"/>
        <v>2.9E-4</v>
      </c>
      <c r="O113">
        <f t="shared" si="29"/>
        <v>0.43669563304366932</v>
      </c>
      <c r="P113">
        <f t="shared" si="23"/>
        <v>3.8608567613694875</v>
      </c>
      <c r="Q113">
        <f t="shared" si="24"/>
        <v>0.12876997431821918</v>
      </c>
      <c r="R113">
        <f t="shared" si="25"/>
        <v>0.12876997431821915</v>
      </c>
    </row>
    <row r="114" spans="6:18">
      <c r="F114">
        <f t="shared" si="30"/>
        <v>11.199999999999976</v>
      </c>
      <c r="G114">
        <f t="shared" si="17"/>
        <v>319.00552227477726</v>
      </c>
      <c r="H114">
        <f t="shared" si="26"/>
        <v>4.3669563304366932</v>
      </c>
      <c r="I114" s="4">
        <f t="shared" si="19"/>
        <v>5.8000000000000004E-6</v>
      </c>
      <c r="J114" s="5">
        <f t="shared" si="27"/>
        <v>4.4231034482758351E-7</v>
      </c>
      <c r="K114" s="5">
        <f t="shared" si="28"/>
        <v>6.1002638988222932E-4</v>
      </c>
      <c r="L114" s="5">
        <f t="shared" si="22"/>
        <v>9.5089919248873335E-10</v>
      </c>
      <c r="M114" s="6">
        <f t="shared" si="20"/>
        <v>6.3826189081514377E-6</v>
      </c>
      <c r="N114">
        <f t="shared" si="21"/>
        <v>2.9E-4</v>
      </c>
      <c r="O114">
        <f t="shared" si="29"/>
        <v>0.43669563304366932</v>
      </c>
      <c r="P114">
        <f t="shared" si="23"/>
        <v>3.861172751638247</v>
      </c>
      <c r="Q114">
        <f t="shared" si="24"/>
        <v>0.12868957500298561</v>
      </c>
      <c r="R114">
        <f t="shared" si="25"/>
        <v>0.12868957500298558</v>
      </c>
    </row>
    <row r="115" spans="6:18">
      <c r="F115">
        <f t="shared" si="30"/>
        <v>11.299999999999976</v>
      </c>
      <c r="G115">
        <f t="shared" si="17"/>
        <v>319.00552227477726</v>
      </c>
      <c r="H115">
        <f t="shared" si="26"/>
        <v>4.3669563304366932</v>
      </c>
      <c r="I115" s="4">
        <f t="shared" si="19"/>
        <v>5.8000000000000004E-6</v>
      </c>
      <c r="J115" s="5">
        <f t="shared" si="27"/>
        <v>4.4231034482758351E-7</v>
      </c>
      <c r="K115" s="5">
        <f t="shared" si="28"/>
        <v>6.1060638988222934E-4</v>
      </c>
      <c r="L115" s="5">
        <f t="shared" si="22"/>
        <v>9.5361405572329495E-10</v>
      </c>
      <c r="M115" s="6">
        <f t="shared" si="20"/>
        <v>6.3947615920769535E-6</v>
      </c>
      <c r="N115">
        <f t="shared" si="21"/>
        <v>2.9E-4</v>
      </c>
      <c r="O115">
        <f t="shared" si="29"/>
        <v>0.43669563304366932</v>
      </c>
      <c r="P115">
        <f t="shared" si="23"/>
        <v>3.861487540159942</v>
      </c>
      <c r="Q115">
        <f t="shared" si="24"/>
        <v>0.12860948145552606</v>
      </c>
      <c r="R115">
        <f t="shared" si="25"/>
        <v>0.12860948145552606</v>
      </c>
    </row>
    <row r="116" spans="6:18">
      <c r="F116">
        <f t="shared" si="30"/>
        <v>11.399999999999975</v>
      </c>
      <c r="G116">
        <f t="shared" si="17"/>
        <v>319.00552227477726</v>
      </c>
      <c r="H116">
        <f t="shared" si="26"/>
        <v>4.3669563304366932</v>
      </c>
      <c r="I116" s="4">
        <f t="shared" si="19"/>
        <v>5.8000000000000004E-6</v>
      </c>
      <c r="J116" s="5">
        <f t="shared" si="27"/>
        <v>4.4231034482758351E-7</v>
      </c>
      <c r="K116" s="5">
        <f t="shared" si="28"/>
        <v>6.1118638988222937E-4</v>
      </c>
      <c r="L116" s="5">
        <f t="shared" si="22"/>
        <v>9.5633408142370473E-10</v>
      </c>
      <c r="M116" s="6">
        <f t="shared" si="20"/>
        <v>6.4069158155199951E-6</v>
      </c>
      <c r="N116">
        <f t="shared" si="21"/>
        <v>2.9E-4</v>
      </c>
      <c r="O116">
        <f t="shared" si="29"/>
        <v>0.43669563304366932</v>
      </c>
      <c r="P116">
        <f t="shared" si="23"/>
        <v>3.8618011326421224</v>
      </c>
      <c r="Q116">
        <f t="shared" si="24"/>
        <v>0.12852969222363411</v>
      </c>
      <c r="R116">
        <f t="shared" si="25"/>
        <v>0.12852969222363411</v>
      </c>
    </row>
    <row r="117" spans="6:18">
      <c r="F117">
        <f t="shared" si="30"/>
        <v>11.499999999999975</v>
      </c>
      <c r="G117">
        <f t="shared" si="17"/>
        <v>319.00552227477726</v>
      </c>
      <c r="H117">
        <f t="shared" si="26"/>
        <v>4.3669563304366932</v>
      </c>
      <c r="I117" s="4">
        <f t="shared" si="19"/>
        <v>5.8000000000000004E-6</v>
      </c>
      <c r="J117" s="5">
        <f t="shared" si="27"/>
        <v>4.4231034482758351E-7</v>
      </c>
      <c r="K117" s="5">
        <f t="shared" si="28"/>
        <v>6.1176638988222939E-4</v>
      </c>
      <c r="L117" s="5">
        <f t="shared" si="22"/>
        <v>9.5905927449366162E-10</v>
      </c>
      <c r="M117" s="6">
        <f t="shared" si="20"/>
        <v>6.4190815784805616E-6</v>
      </c>
      <c r="N117">
        <f t="shared" si="21"/>
        <v>2.9E-4</v>
      </c>
      <c r="O117">
        <f t="shared" si="29"/>
        <v>0.43669563304366932</v>
      </c>
      <c r="P117">
        <f t="shared" si="23"/>
        <v>3.8621135347598399</v>
      </c>
      <c r="Q117">
        <f t="shared" si="24"/>
        <v>0.12845020586337191</v>
      </c>
      <c r="R117">
        <f t="shared" si="25"/>
        <v>0.12845020586337191</v>
      </c>
    </row>
    <row r="118" spans="6:18">
      <c r="F118">
        <f t="shared" si="30"/>
        <v>11.599999999999975</v>
      </c>
      <c r="G118">
        <f t="shared" si="17"/>
        <v>319.00552227477726</v>
      </c>
      <c r="H118">
        <f t="shared" si="26"/>
        <v>4.3669563304366932</v>
      </c>
      <c r="I118" s="4">
        <f t="shared" si="19"/>
        <v>5.8000000000000004E-6</v>
      </c>
      <c r="J118" s="5">
        <f t="shared" si="27"/>
        <v>4.4231034482758351E-7</v>
      </c>
      <c r="K118" s="5">
        <f t="shared" si="28"/>
        <v>6.1234638988222942E-4</v>
      </c>
      <c r="L118" s="5">
        <f t="shared" si="22"/>
        <v>9.617896398368656E-10</v>
      </c>
      <c r="M118" s="6">
        <f t="shared" si="20"/>
        <v>6.4312588809586563E-6</v>
      </c>
      <c r="N118">
        <f t="shared" si="21"/>
        <v>2.9E-4</v>
      </c>
      <c r="O118">
        <f t="shared" si="29"/>
        <v>0.43669563304366932</v>
      </c>
      <c r="P118">
        <f t="shared" si="23"/>
        <v>3.8624247521558641</v>
      </c>
      <c r="Q118">
        <f t="shared" si="24"/>
        <v>0.1283710209390154</v>
      </c>
      <c r="R118">
        <f t="shared" si="25"/>
        <v>0.12837102093901542</v>
      </c>
    </row>
    <row r="119" spans="6:18">
      <c r="F119">
        <f t="shared" si="30"/>
        <v>11.699999999999974</v>
      </c>
      <c r="G119">
        <f t="shared" si="17"/>
        <v>319.00552227477726</v>
      </c>
      <c r="H119">
        <f t="shared" si="26"/>
        <v>4.3669563304366932</v>
      </c>
      <c r="I119" s="4">
        <f t="shared" si="19"/>
        <v>5.8000000000000004E-6</v>
      </c>
      <c r="J119" s="5">
        <f t="shared" si="27"/>
        <v>4.4231034482758351E-7</v>
      </c>
      <c r="K119" s="5">
        <f t="shared" si="28"/>
        <v>6.1292638988222944E-4</v>
      </c>
      <c r="L119" s="5">
        <f t="shared" si="22"/>
        <v>9.6452518235701519E-10</v>
      </c>
      <c r="M119" s="6">
        <f t="shared" si="20"/>
        <v>6.4434477229542725E-6</v>
      </c>
      <c r="N119">
        <f t="shared" si="21"/>
        <v>2.9E-4</v>
      </c>
      <c r="O119">
        <f t="shared" si="29"/>
        <v>0.43669563304366932</v>
      </c>
      <c r="P119">
        <f t="shared" si="23"/>
        <v>3.8627347904408973</v>
      </c>
      <c r="Q119">
        <f t="shared" si="24"/>
        <v>0.12829213602299983</v>
      </c>
      <c r="R119">
        <f t="shared" si="25"/>
        <v>0.12829213602299985</v>
      </c>
    </row>
    <row r="120" spans="6:18">
      <c r="F120">
        <f t="shared" si="30"/>
        <v>11.799999999999974</v>
      </c>
      <c r="G120">
        <f t="shared" si="17"/>
        <v>319.00552227477726</v>
      </c>
      <c r="H120">
        <f t="shared" si="26"/>
        <v>4.3669563304366932</v>
      </c>
      <c r="I120" s="4">
        <f t="shared" si="19"/>
        <v>5.8000000000000004E-6</v>
      </c>
      <c r="J120" s="5">
        <f t="shared" si="27"/>
        <v>4.4231034482758351E-7</v>
      </c>
      <c r="K120" s="5">
        <f t="shared" si="28"/>
        <v>6.1350638988222946E-4</v>
      </c>
      <c r="L120" s="5">
        <f t="shared" si="22"/>
        <v>9.6726590695781033E-10</v>
      </c>
      <c r="M120" s="6">
        <f t="shared" si="20"/>
        <v>6.4556481044674153E-6</v>
      </c>
      <c r="N120">
        <f t="shared" si="21"/>
        <v>2.9E-4</v>
      </c>
      <c r="O120">
        <f t="shared" si="29"/>
        <v>0.43669563304366932</v>
      </c>
      <c r="P120">
        <f t="shared" si="23"/>
        <v>3.8630436551937848</v>
      </c>
      <c r="Q120">
        <f t="shared" si="24"/>
        <v>0.12821354969586571</v>
      </c>
      <c r="R120">
        <f t="shared" si="25"/>
        <v>0.12821354969586571</v>
      </c>
    </row>
    <row r="121" spans="6:18">
      <c r="F121">
        <f t="shared" si="30"/>
        <v>11.899999999999974</v>
      </c>
      <c r="G121">
        <f t="shared" si="17"/>
        <v>319.00552227477726</v>
      </c>
      <c r="H121">
        <f t="shared" si="26"/>
        <v>4.3669563304366932</v>
      </c>
      <c r="I121" s="4">
        <f t="shared" si="19"/>
        <v>5.8000000000000004E-6</v>
      </c>
      <c r="J121" s="5">
        <f t="shared" si="27"/>
        <v>4.4231034482758351E-7</v>
      </c>
      <c r="K121" s="5">
        <f t="shared" si="28"/>
        <v>6.1408638988222949E-4</v>
      </c>
      <c r="L121" s="5">
        <f t="shared" si="22"/>
        <v>9.7001181854295039E-10</v>
      </c>
      <c r="M121" s="6">
        <f t="shared" si="20"/>
        <v>6.4678600254980821E-6</v>
      </c>
      <c r="N121">
        <f t="shared" si="21"/>
        <v>2.9E-4</v>
      </c>
      <c r="O121">
        <f t="shared" si="29"/>
        <v>0.43669563304366932</v>
      </c>
      <c r="P121">
        <f t="shared" si="23"/>
        <v>3.863351351961728</v>
      </c>
      <c r="Q121">
        <f t="shared" si="24"/>
        <v>0.12813526054620514</v>
      </c>
      <c r="R121">
        <f t="shared" si="25"/>
        <v>0.12813526054620514</v>
      </c>
    </row>
    <row r="122" spans="6:18">
      <c r="F122">
        <f t="shared" si="30"/>
        <v>11.999999999999973</v>
      </c>
      <c r="G122">
        <f t="shared" si="17"/>
        <v>319.00552227477726</v>
      </c>
      <c r="H122">
        <f t="shared" si="26"/>
        <v>4.3669563304366932</v>
      </c>
      <c r="I122" s="4">
        <f t="shared" si="19"/>
        <v>5.8000000000000004E-6</v>
      </c>
      <c r="J122" s="5">
        <f t="shared" si="27"/>
        <v>4.4231034482758351E-7</v>
      </c>
      <c r="K122" s="5">
        <f t="shared" si="28"/>
        <v>6.1466638988222951E-4</v>
      </c>
      <c r="L122" s="5">
        <f t="shared" si="22"/>
        <v>9.727629220161347E-10</v>
      </c>
      <c r="M122" s="6">
        <f t="shared" si="20"/>
        <v>6.4800834860462747E-6</v>
      </c>
      <c r="N122">
        <f t="shared" si="21"/>
        <v>2.9E-4</v>
      </c>
      <c r="O122">
        <f t="shared" si="29"/>
        <v>0.43669563304366932</v>
      </c>
      <c r="P122">
        <f t="shared" si="23"/>
        <v>3.8636578862604924</v>
      </c>
      <c r="Q122">
        <f t="shared" si="24"/>
        <v>0.12805726717060859</v>
      </c>
      <c r="R122">
        <f t="shared" si="25"/>
        <v>0.12805726717060861</v>
      </c>
    </row>
    <row r="123" spans="6:18">
      <c r="F123">
        <f t="shared" si="30"/>
        <v>12.099999999999973</v>
      </c>
      <c r="G123">
        <f t="shared" si="17"/>
        <v>319.00552227477726</v>
      </c>
      <c r="H123">
        <f t="shared" si="26"/>
        <v>4.3669563304366932</v>
      </c>
      <c r="I123" s="4">
        <f t="shared" si="19"/>
        <v>5.8000000000000004E-6</v>
      </c>
      <c r="J123" s="5">
        <f t="shared" si="27"/>
        <v>4.4231034482758351E-7</v>
      </c>
      <c r="K123" s="5">
        <f t="shared" si="28"/>
        <v>6.1524638988222954E-4</v>
      </c>
      <c r="L123" s="5">
        <f t="shared" si="22"/>
        <v>9.7551922228106262E-10</v>
      </c>
      <c r="M123" s="6">
        <f t="shared" si="20"/>
        <v>6.4923184861119913E-6</v>
      </c>
      <c r="N123">
        <f t="shared" si="21"/>
        <v>2.9E-4</v>
      </c>
      <c r="O123">
        <f t="shared" si="29"/>
        <v>0.43669563304366932</v>
      </c>
      <c r="P123">
        <f t="shared" si="23"/>
        <v>3.8639632635746137</v>
      </c>
      <c r="Q123">
        <f t="shared" si="24"/>
        <v>0.12797956817361217</v>
      </c>
      <c r="R123">
        <f t="shared" si="25"/>
        <v>0.1279795681736122</v>
      </c>
    </row>
    <row r="124" spans="6:18">
      <c r="F124">
        <f t="shared" si="30"/>
        <v>12.199999999999973</v>
      </c>
      <c r="G124">
        <f t="shared" si="17"/>
        <v>319.00552227477726</v>
      </c>
      <c r="H124">
        <f t="shared" si="26"/>
        <v>4.3669563304366932</v>
      </c>
      <c r="I124" s="4">
        <f t="shared" si="19"/>
        <v>5.8000000000000004E-6</v>
      </c>
      <c r="J124" s="5">
        <f t="shared" si="27"/>
        <v>4.4231034482758351E-7</v>
      </c>
      <c r="K124" s="5">
        <f t="shared" si="28"/>
        <v>6.1582638988222956E-4</v>
      </c>
      <c r="L124" s="5">
        <f t="shared" si="22"/>
        <v>9.7828072424143369E-10</v>
      </c>
      <c r="M124" s="6">
        <f t="shared" si="20"/>
        <v>6.5045650256952328E-6</v>
      </c>
      <c r="N124">
        <f t="shared" si="21"/>
        <v>2.9E-4</v>
      </c>
      <c r="O124">
        <f t="shared" si="29"/>
        <v>0.43669563304366932</v>
      </c>
      <c r="P124">
        <f t="shared" si="23"/>
        <v>3.864267489357609</v>
      </c>
      <c r="Q124">
        <f t="shared" si="24"/>
        <v>0.12790216216764502</v>
      </c>
      <c r="R124">
        <f t="shared" si="25"/>
        <v>0.12790216216764505</v>
      </c>
    </row>
    <row r="125" spans="6:18">
      <c r="F125">
        <f t="shared" si="30"/>
        <v>12.299999999999972</v>
      </c>
      <c r="G125">
        <f t="shared" si="17"/>
        <v>319.00552227477726</v>
      </c>
      <c r="H125">
        <f t="shared" si="26"/>
        <v>4.3669563304366932</v>
      </c>
      <c r="I125" s="4">
        <f t="shared" si="19"/>
        <v>5.8000000000000004E-6</v>
      </c>
      <c r="J125" s="5">
        <f t="shared" si="27"/>
        <v>4.4231034482758351E-7</v>
      </c>
      <c r="K125" s="5">
        <f t="shared" si="28"/>
        <v>6.1640638988222959E-4</v>
      </c>
      <c r="L125" s="5">
        <f t="shared" si="22"/>
        <v>9.8104743280094726E-10</v>
      </c>
      <c r="M125" s="6">
        <f t="shared" si="20"/>
        <v>6.5168231047959992E-6</v>
      </c>
      <c r="N125">
        <f t="shared" si="21"/>
        <v>2.9E-4</v>
      </c>
      <c r="O125">
        <f t="shared" si="29"/>
        <v>0.43669563304366932</v>
      </c>
      <c r="P125">
        <f t="shared" si="23"/>
        <v>3.8645705690321743</v>
      </c>
      <c r="Q125">
        <f t="shared" si="24"/>
        <v>0.1278250477729774</v>
      </c>
      <c r="R125">
        <f t="shared" si="25"/>
        <v>0.12782504777297743</v>
      </c>
    </row>
    <row r="126" spans="6:18">
      <c r="F126">
        <f t="shared" si="30"/>
        <v>12.399999999999972</v>
      </c>
      <c r="G126">
        <f t="shared" si="17"/>
        <v>319.00552227477726</v>
      </c>
      <c r="H126">
        <f t="shared" si="26"/>
        <v>4.3669563304366932</v>
      </c>
      <c r="I126" s="4">
        <f t="shared" si="19"/>
        <v>5.8000000000000004E-6</v>
      </c>
      <c r="J126" s="5">
        <f t="shared" si="27"/>
        <v>4.4231034482758351E-7</v>
      </c>
      <c r="K126" s="5">
        <f t="shared" si="28"/>
        <v>6.1698638988222961E-4</v>
      </c>
      <c r="L126" s="5">
        <f t="shared" si="22"/>
        <v>9.8381935286330267E-10</v>
      </c>
      <c r="M126" s="6">
        <f t="shared" si="20"/>
        <v>6.5290927234142904E-6</v>
      </c>
      <c r="N126">
        <f t="shared" si="21"/>
        <v>2.9E-4</v>
      </c>
      <c r="O126">
        <f t="shared" si="29"/>
        <v>0.43669563304366932</v>
      </c>
      <c r="P126">
        <f t="shared" si="23"/>
        <v>3.8648725079903934</v>
      </c>
      <c r="Q126">
        <f t="shared" si="24"/>
        <v>0.12774822361766902</v>
      </c>
      <c r="R126">
        <f t="shared" si="25"/>
        <v>0.12774822361766905</v>
      </c>
    </row>
    <row r="127" spans="6:18">
      <c r="F127">
        <f t="shared" si="30"/>
        <v>12.499999999999972</v>
      </c>
      <c r="G127">
        <f t="shared" si="17"/>
        <v>319.00552227477726</v>
      </c>
      <c r="H127">
        <f t="shared" si="26"/>
        <v>4.3669563304366932</v>
      </c>
      <c r="I127" s="4">
        <f t="shared" si="19"/>
        <v>5.8000000000000004E-6</v>
      </c>
      <c r="J127" s="5">
        <f t="shared" si="27"/>
        <v>4.4231034482758351E-7</v>
      </c>
      <c r="K127" s="5">
        <f t="shared" si="28"/>
        <v>6.1756638988222964E-4</v>
      </c>
      <c r="L127" s="5">
        <f t="shared" si="22"/>
        <v>9.8659648933219948E-10</v>
      </c>
      <c r="M127" s="6">
        <f t="shared" si="20"/>
        <v>6.5413738815501074E-6</v>
      </c>
      <c r="N127">
        <f t="shared" si="21"/>
        <v>2.9E-4</v>
      </c>
      <c r="O127">
        <f t="shared" si="29"/>
        <v>0.43669563304366932</v>
      </c>
      <c r="P127">
        <f t="shared" si="23"/>
        <v>3.865173311593936</v>
      </c>
      <c r="Q127">
        <f t="shared" si="24"/>
        <v>0.12767168833751777</v>
      </c>
      <c r="R127">
        <f t="shared" si="25"/>
        <v>0.1276716883375178</v>
      </c>
    </row>
    <row r="128" spans="6:18">
      <c r="F128">
        <f t="shared" si="30"/>
        <v>12.599999999999971</v>
      </c>
      <c r="G128">
        <f t="shared" si="17"/>
        <v>319.00552227477726</v>
      </c>
      <c r="H128">
        <f t="shared" si="26"/>
        <v>4.3669563304366932</v>
      </c>
      <c r="I128" s="4">
        <f t="shared" si="19"/>
        <v>5.8000000000000004E-6</v>
      </c>
      <c r="J128" s="5">
        <f t="shared" si="27"/>
        <v>4.4231034482758351E-7</v>
      </c>
      <c r="K128" s="5">
        <f t="shared" si="28"/>
        <v>6.1814638988222966E-4</v>
      </c>
      <c r="L128" s="5">
        <f t="shared" si="22"/>
        <v>9.8937884711133682E-10</v>
      </c>
      <c r="M128" s="6">
        <f t="shared" si="20"/>
        <v>6.5536665792034485E-6</v>
      </c>
      <c r="N128">
        <f t="shared" si="21"/>
        <v>2.9E-4</v>
      </c>
      <c r="O128">
        <f t="shared" si="29"/>
        <v>0.43669563304366932</v>
      </c>
      <c r="P128">
        <f t="shared" si="23"/>
        <v>3.8654729851742586</v>
      </c>
      <c r="Q128">
        <f t="shared" si="24"/>
        <v>0.1275954405760088</v>
      </c>
      <c r="R128">
        <f t="shared" si="25"/>
        <v>0.12759544057600883</v>
      </c>
    </row>
    <row r="129" spans="6:18">
      <c r="F129">
        <f t="shared" si="30"/>
        <v>12.699999999999971</v>
      </c>
      <c r="G129">
        <f t="shared" si="17"/>
        <v>319.00552227477726</v>
      </c>
      <c r="H129">
        <f t="shared" si="26"/>
        <v>4.3669563304366932</v>
      </c>
      <c r="I129" s="4">
        <f t="shared" si="19"/>
        <v>5.8000000000000004E-6</v>
      </c>
      <c r="J129" s="5">
        <f t="shared" si="27"/>
        <v>4.4231034482758351E-7</v>
      </c>
      <c r="K129" s="5">
        <f t="shared" si="28"/>
        <v>6.1872638988222969E-4</v>
      </c>
      <c r="L129" s="5">
        <f t="shared" si="22"/>
        <v>9.9216643110441445E-10</v>
      </c>
      <c r="M129" s="6">
        <f t="shared" si="20"/>
        <v>6.5659708163743152E-6</v>
      </c>
      <c r="N129">
        <f t="shared" si="21"/>
        <v>2.9E-4</v>
      </c>
      <c r="O129">
        <f t="shared" si="29"/>
        <v>0.43669563304366932</v>
      </c>
      <c r="P129">
        <f t="shared" si="23"/>
        <v>3.8657715340328038</v>
      </c>
      <c r="Q129">
        <f t="shared" si="24"/>
        <v>0.12751947898426416</v>
      </c>
      <c r="R129">
        <f t="shared" si="25"/>
        <v>0.12751947898426419</v>
      </c>
    </row>
    <row r="130" spans="6:18">
      <c r="F130">
        <f t="shared" si="30"/>
        <v>12.799999999999971</v>
      </c>
      <c r="G130">
        <f t="shared" ref="G130:G193" si="31">Tc+R_*F130</f>
        <v>319.00552227477726</v>
      </c>
      <c r="H130">
        <f t="shared" si="26"/>
        <v>4.3669563304366932</v>
      </c>
      <c r="I130" s="4">
        <f t="shared" ref="I130:I193" si="32">we</f>
        <v>5.8000000000000004E-6</v>
      </c>
      <c r="J130" s="5">
        <f t="shared" si="27"/>
        <v>4.4231034482758351E-7</v>
      </c>
      <c r="K130" s="5">
        <f t="shared" si="28"/>
        <v>6.1930638988222971E-4</v>
      </c>
      <c r="L130" s="5">
        <f t="shared" si="22"/>
        <v>9.9495924621513172E-10</v>
      </c>
      <c r="M130" s="6">
        <f t="shared" ref="M130:M193" si="33">f2_*f3_/f1_/K130*L130</f>
        <v>6.5782865930627077E-6</v>
      </c>
      <c r="N130">
        <f t="shared" ref="N130:N193" si="34">del_dl</f>
        <v>2.9E-4</v>
      </c>
      <c r="O130">
        <f t="shared" si="29"/>
        <v>0.43669563304366932</v>
      </c>
      <c r="P130">
        <f t="shared" si="23"/>
        <v>3.8660689634411969</v>
      </c>
      <c r="Q130">
        <f t="shared" si="24"/>
        <v>0.12744380222099252</v>
      </c>
      <c r="R130">
        <f t="shared" si="25"/>
        <v>0.12744380222099255</v>
      </c>
    </row>
    <row r="131" spans="6:18">
      <c r="F131">
        <f t="shared" si="30"/>
        <v>12.89999999999997</v>
      </c>
      <c r="G131">
        <f t="shared" si="31"/>
        <v>319.00552227477726</v>
      </c>
      <c r="H131">
        <f t="shared" si="26"/>
        <v>4.3669563304366932</v>
      </c>
      <c r="I131" s="4">
        <f t="shared" si="32"/>
        <v>5.8000000000000004E-6</v>
      </c>
      <c r="J131" s="5">
        <f t="shared" si="27"/>
        <v>4.4231034482758351E-7</v>
      </c>
      <c r="K131" s="5">
        <f t="shared" si="28"/>
        <v>6.1988638988222974E-4</v>
      </c>
      <c r="L131" s="5">
        <f t="shared" ref="L131:L194" si="35">K131^3*4/3*PI()</f>
        <v>9.9775729734718757E-10</v>
      </c>
      <c r="M131" s="6">
        <f t="shared" si="33"/>
        <v>6.5906139092686225E-6</v>
      </c>
      <c r="N131">
        <f t="shared" si="34"/>
        <v>2.9E-4</v>
      </c>
      <c r="O131">
        <f t="shared" si="29"/>
        <v>0.43669563304366932</v>
      </c>
      <c r="P131">
        <f t="shared" ref="P131:P194" si="36">R131*O131+(1-R131)*H131</f>
        <v>3.866365278641438</v>
      </c>
      <c r="Q131">
        <f t="shared" ref="Q131:Q194" si="37">Q130+pl/ps*Dl/N130*((Tc-Tf)/ml-Co)/H130/(1-kpart)*M130*dt/L130-Q130*3/K130*we*dt</f>
        <v>0.12736840895243962</v>
      </c>
      <c r="R131">
        <f t="shared" ref="R131:R194" si="38">esidtGeral(R130,K130,MAX(I130,J130),pl,ps,kpart,H130,(H131-H130)/dt,M130,L130,Dl,N130,Co,dt)</f>
        <v>0.12736840895243962</v>
      </c>
    </row>
    <row r="132" spans="6:18">
      <c r="F132">
        <f t="shared" si="30"/>
        <v>12.99999999999997</v>
      </c>
      <c r="G132">
        <f t="shared" si="31"/>
        <v>319.00552227477726</v>
      </c>
      <c r="H132">
        <f t="shared" si="26"/>
        <v>4.3669563304366932</v>
      </c>
      <c r="I132" s="4">
        <f t="shared" si="32"/>
        <v>5.8000000000000004E-6</v>
      </c>
      <c r="J132" s="5">
        <f t="shared" si="27"/>
        <v>4.4231034482758351E-7</v>
      </c>
      <c r="K132" s="5">
        <f t="shared" si="28"/>
        <v>6.2046638988222976E-4</v>
      </c>
      <c r="L132" s="5">
        <f t="shared" si="35"/>
        <v>1.0005605894042822E-9</v>
      </c>
      <c r="M132" s="6">
        <f t="shared" si="33"/>
        <v>6.6029527649920648E-6</v>
      </c>
      <c r="N132">
        <f t="shared" si="34"/>
        <v>2.9E-4</v>
      </c>
      <c r="O132">
        <f t="shared" si="29"/>
        <v>0.43669563304366932</v>
      </c>
      <c r="P132">
        <f t="shared" si="36"/>
        <v>3.8666604848461028</v>
      </c>
      <c r="Q132">
        <f t="shared" si="37"/>
        <v>0.12729329785233867</v>
      </c>
      <c r="R132">
        <f t="shared" si="38"/>
        <v>0.12729329785233867</v>
      </c>
    </row>
    <row r="133" spans="6:18">
      <c r="F133">
        <f t="shared" si="30"/>
        <v>13.099999999999969</v>
      </c>
      <c r="G133">
        <f t="shared" si="31"/>
        <v>319.00552227477726</v>
      </c>
      <c r="H133">
        <f t="shared" si="26"/>
        <v>4.3669563304366932</v>
      </c>
      <c r="I133" s="4">
        <f t="shared" si="32"/>
        <v>5.8000000000000004E-6</v>
      </c>
      <c r="J133" s="5">
        <f t="shared" si="27"/>
        <v>4.4231034482758351E-7</v>
      </c>
      <c r="K133" s="5">
        <f t="shared" si="28"/>
        <v>6.2104638988222979E-4</v>
      </c>
      <c r="L133" s="5">
        <f t="shared" si="35"/>
        <v>1.003369127290114E-9</v>
      </c>
      <c r="M133" s="6">
        <f t="shared" si="33"/>
        <v>6.6153031602330294E-6</v>
      </c>
      <c r="N133">
        <f t="shared" si="34"/>
        <v>2.9E-4</v>
      </c>
      <c r="O133">
        <f t="shared" si="29"/>
        <v>0.43669563304366932</v>
      </c>
      <c r="P133">
        <f t="shared" si="36"/>
        <v>3.8669545872385287</v>
      </c>
      <c r="Q133">
        <f t="shared" si="37"/>
        <v>0.12721846760186162</v>
      </c>
      <c r="R133">
        <f t="shared" si="38"/>
        <v>0.12721846760186162</v>
      </c>
    </row>
    <row r="134" spans="6:18">
      <c r="F134">
        <f t="shared" si="30"/>
        <v>13.199999999999969</v>
      </c>
      <c r="G134">
        <f t="shared" si="31"/>
        <v>319.00552227477726</v>
      </c>
      <c r="H134">
        <f t="shared" si="26"/>
        <v>4.3669563304366932</v>
      </c>
      <c r="I134" s="4">
        <f t="shared" si="32"/>
        <v>5.8000000000000004E-6</v>
      </c>
      <c r="J134" s="5">
        <f t="shared" si="27"/>
        <v>4.4231034482758351E-7</v>
      </c>
      <c r="K134" s="5">
        <f t="shared" si="28"/>
        <v>6.2162638988222981E-4</v>
      </c>
      <c r="L134" s="5">
        <f t="shared" si="35"/>
        <v>1.0061829159083833E-9</v>
      </c>
      <c r="M134" s="6">
        <f t="shared" si="33"/>
        <v>6.6276650949915214E-6</v>
      </c>
      <c r="N134">
        <f t="shared" si="34"/>
        <v>2.9E-4</v>
      </c>
      <c r="O134">
        <f t="shared" si="29"/>
        <v>0.43669563304366932</v>
      </c>
      <c r="P134">
        <f t="shared" si="36"/>
        <v>3.8672475909730104</v>
      </c>
      <c r="Q134">
        <f t="shared" si="37"/>
        <v>0.12714391688957033</v>
      </c>
      <c r="R134">
        <f t="shared" si="38"/>
        <v>0.12714391688957033</v>
      </c>
    </row>
    <row r="135" spans="6:18">
      <c r="F135">
        <f t="shared" si="30"/>
        <v>13.299999999999969</v>
      </c>
      <c r="G135">
        <f t="shared" si="31"/>
        <v>319.00552227477726</v>
      </c>
      <c r="H135">
        <f t="shared" si="26"/>
        <v>4.3669563304366932</v>
      </c>
      <c r="I135" s="4">
        <f t="shared" si="32"/>
        <v>5.8000000000000004E-6</v>
      </c>
      <c r="J135" s="5">
        <f t="shared" si="27"/>
        <v>4.4231034482758351E-7</v>
      </c>
      <c r="K135" s="5">
        <f t="shared" si="28"/>
        <v>6.2220638988222984E-4</v>
      </c>
      <c r="L135" s="5">
        <f t="shared" si="35"/>
        <v>1.0090019601627893E-9</v>
      </c>
      <c r="M135" s="6">
        <f t="shared" si="33"/>
        <v>6.6400385692675383E-6</v>
      </c>
      <c r="N135">
        <f t="shared" si="34"/>
        <v>2.9E-4</v>
      </c>
      <c r="O135">
        <f t="shared" si="29"/>
        <v>0.43669563304366932</v>
      </c>
      <c r="P135">
        <f t="shared" si="36"/>
        <v>3.8675395011749849</v>
      </c>
      <c r="Q135">
        <f t="shared" si="37"/>
        <v>0.12706964441136842</v>
      </c>
      <c r="R135">
        <f t="shared" si="38"/>
        <v>0.12706964441136842</v>
      </c>
    </row>
    <row r="136" spans="6:18">
      <c r="F136">
        <f t="shared" si="30"/>
        <v>13.399999999999968</v>
      </c>
      <c r="G136">
        <f t="shared" si="31"/>
        <v>319.00552227477726</v>
      </c>
      <c r="H136">
        <f t="shared" si="26"/>
        <v>4.3669563304366932</v>
      </c>
      <c r="I136" s="4">
        <f t="shared" si="32"/>
        <v>5.8000000000000004E-6</v>
      </c>
      <c r="J136" s="5">
        <f t="shared" si="27"/>
        <v>4.4231034482758351E-7</v>
      </c>
      <c r="K136" s="5">
        <f t="shared" si="28"/>
        <v>6.2278638988222986E-4</v>
      </c>
      <c r="L136" s="5">
        <f t="shared" si="35"/>
        <v>1.0118262649570311E-9</v>
      </c>
      <c r="M136" s="6">
        <f t="shared" si="33"/>
        <v>6.6524235830610784E-6</v>
      </c>
      <c r="N136">
        <f t="shared" si="34"/>
        <v>2.9E-4</v>
      </c>
      <c r="O136">
        <f t="shared" si="29"/>
        <v>0.43669563304366932</v>
      </c>
      <c r="P136">
        <f t="shared" si="36"/>
        <v>3.8678303229412254</v>
      </c>
      <c r="Q136">
        <f t="shared" si="37"/>
        <v>0.12699564887045328</v>
      </c>
      <c r="R136">
        <f t="shared" si="38"/>
        <v>0.12699564887045328</v>
      </c>
    </row>
    <row r="137" spans="6:18">
      <c r="F137">
        <f t="shared" si="30"/>
        <v>13.499999999999968</v>
      </c>
      <c r="G137">
        <f t="shared" si="31"/>
        <v>319.00552227477726</v>
      </c>
      <c r="H137">
        <f t="shared" si="26"/>
        <v>4.3669563304366932</v>
      </c>
      <c r="I137" s="4">
        <f t="shared" si="32"/>
        <v>5.8000000000000004E-6</v>
      </c>
      <c r="J137" s="5">
        <f t="shared" si="27"/>
        <v>4.4231034482758351E-7</v>
      </c>
      <c r="K137" s="5">
        <f t="shared" si="28"/>
        <v>6.2336638988222989E-4</v>
      </c>
      <c r="L137" s="5">
        <f t="shared" si="35"/>
        <v>1.0146558351948083E-9</v>
      </c>
      <c r="M137" s="6">
        <f t="shared" si="33"/>
        <v>6.6648201363721451E-6</v>
      </c>
      <c r="N137">
        <f t="shared" si="34"/>
        <v>2.9E-4</v>
      </c>
      <c r="O137">
        <f t="shared" si="29"/>
        <v>0.43669563304366932</v>
      </c>
      <c r="P137">
        <f t="shared" si="36"/>
        <v>3.8681200613400257</v>
      </c>
      <c r="Q137">
        <f t="shared" si="37"/>
        <v>0.12692192897726859</v>
      </c>
      <c r="R137">
        <f t="shared" si="38"/>
        <v>0.12692192897726859</v>
      </c>
    </row>
    <row r="138" spans="6:18">
      <c r="F138">
        <f t="shared" si="30"/>
        <v>13.599999999999968</v>
      </c>
      <c r="G138">
        <f t="shared" si="31"/>
        <v>319.00552227477726</v>
      </c>
      <c r="H138">
        <f t="shared" si="26"/>
        <v>4.3669563304366932</v>
      </c>
      <c r="I138" s="4">
        <f t="shared" si="32"/>
        <v>5.8000000000000004E-6</v>
      </c>
      <c r="J138" s="5">
        <f t="shared" si="27"/>
        <v>4.4231034482758351E-7</v>
      </c>
      <c r="K138" s="5">
        <f t="shared" si="28"/>
        <v>6.2394638988222991E-4</v>
      </c>
      <c r="L138" s="5">
        <f t="shared" si="35"/>
        <v>1.0174906757798204E-9</v>
      </c>
      <c r="M138" s="6">
        <f t="shared" si="33"/>
        <v>6.6772282292007367E-6</v>
      </c>
      <c r="N138">
        <f t="shared" si="34"/>
        <v>2.9E-4</v>
      </c>
      <c r="O138">
        <f t="shared" si="29"/>
        <v>0.43669563304366932</v>
      </c>
      <c r="P138">
        <f t="shared" si="36"/>
        <v>3.8684087214113823</v>
      </c>
      <c r="Q138">
        <f t="shared" si="37"/>
        <v>0.12684848344945709</v>
      </c>
      <c r="R138">
        <f t="shared" si="38"/>
        <v>0.12684848344945709</v>
      </c>
    </row>
    <row r="139" spans="6:18">
      <c r="F139">
        <f t="shared" si="30"/>
        <v>13.699999999999967</v>
      </c>
      <c r="G139">
        <f t="shared" si="31"/>
        <v>319.00552227477726</v>
      </c>
      <c r="H139">
        <f t="shared" si="26"/>
        <v>4.3669563304366932</v>
      </c>
      <c r="I139" s="4">
        <f t="shared" si="32"/>
        <v>5.8000000000000004E-6</v>
      </c>
      <c r="J139" s="5">
        <f t="shared" si="27"/>
        <v>4.4231034482758351E-7</v>
      </c>
      <c r="K139" s="5">
        <f t="shared" si="28"/>
        <v>6.2452638988222994E-4</v>
      </c>
      <c r="L139" s="5">
        <f t="shared" si="35"/>
        <v>1.0203307916157662E-9</v>
      </c>
      <c r="M139" s="6">
        <f t="shared" si="33"/>
        <v>6.6896478615468506E-6</v>
      </c>
      <c r="N139">
        <f t="shared" si="34"/>
        <v>2.9E-4</v>
      </c>
      <c r="O139">
        <f t="shared" si="29"/>
        <v>0.43669563304366932</v>
      </c>
      <c r="P139">
        <f t="shared" si="36"/>
        <v>3.8686963081671846</v>
      </c>
      <c r="Q139">
        <f t="shared" si="37"/>
        <v>0.12677531101181372</v>
      </c>
      <c r="R139">
        <f t="shared" si="38"/>
        <v>0.12677531101181372</v>
      </c>
    </row>
    <row r="140" spans="6:18">
      <c r="F140">
        <f t="shared" si="30"/>
        <v>13.799999999999967</v>
      </c>
      <c r="G140">
        <f t="shared" si="31"/>
        <v>319.00552227477726</v>
      </c>
      <c r="H140">
        <f t="shared" si="26"/>
        <v>4.3669563304366932</v>
      </c>
      <c r="I140" s="4">
        <f t="shared" si="32"/>
        <v>5.8000000000000004E-6</v>
      </c>
      <c r="J140" s="5">
        <f t="shared" si="27"/>
        <v>4.4231034482758351E-7</v>
      </c>
      <c r="K140" s="5">
        <f t="shared" si="28"/>
        <v>6.2510638988222996E-4</v>
      </c>
      <c r="L140" s="5">
        <f t="shared" si="35"/>
        <v>1.0231761876063461E-9</v>
      </c>
      <c r="M140" s="6">
        <f t="shared" si="33"/>
        <v>6.7020790334104927E-6</v>
      </c>
      <c r="N140">
        <f t="shared" si="34"/>
        <v>2.9E-4</v>
      </c>
      <c r="O140">
        <f t="shared" si="29"/>
        <v>0.43669563304366932</v>
      </c>
      <c r="P140">
        <f t="shared" si="36"/>
        <v>3.868982826591393</v>
      </c>
      <c r="Q140">
        <f t="shared" si="37"/>
        <v>0.1267024103962392</v>
      </c>
      <c r="R140">
        <f t="shared" si="38"/>
        <v>0.12670241039623917</v>
      </c>
    </row>
    <row r="141" spans="6:18">
      <c r="F141">
        <f t="shared" si="30"/>
        <v>13.899999999999967</v>
      </c>
      <c r="G141">
        <f t="shared" si="31"/>
        <v>319.00552227477726</v>
      </c>
      <c r="H141">
        <f t="shared" si="26"/>
        <v>4.3669563304366932</v>
      </c>
      <c r="I141" s="4">
        <f t="shared" si="32"/>
        <v>5.8000000000000004E-6</v>
      </c>
      <c r="J141" s="5">
        <f t="shared" si="27"/>
        <v>4.4231034482758351E-7</v>
      </c>
      <c r="K141" s="5">
        <f t="shared" si="28"/>
        <v>6.2568638988222999E-4</v>
      </c>
      <c r="L141" s="5">
        <f t="shared" si="35"/>
        <v>1.0260268686552588E-9</v>
      </c>
      <c r="M141" s="6">
        <f t="shared" si="33"/>
        <v>6.714521744791659E-6</v>
      </c>
      <c r="N141">
        <f t="shared" si="34"/>
        <v>2.9E-4</v>
      </c>
      <c r="O141">
        <f t="shared" si="29"/>
        <v>0.43669563304366932</v>
      </c>
      <c r="P141">
        <f t="shared" si="36"/>
        <v>3.8692682816402231</v>
      </c>
      <c r="Q141">
        <f t="shared" si="37"/>
        <v>0.12662978034169375</v>
      </c>
      <c r="R141">
        <f t="shared" si="38"/>
        <v>0.1266297803416937</v>
      </c>
    </row>
    <row r="142" spans="6:18">
      <c r="F142">
        <f t="shared" si="30"/>
        <v>13.999999999999966</v>
      </c>
      <c r="G142">
        <f t="shared" si="31"/>
        <v>319.00552227477726</v>
      </c>
      <c r="H142">
        <f t="shared" si="26"/>
        <v>4.3669563304366932</v>
      </c>
      <c r="I142" s="4">
        <f t="shared" si="32"/>
        <v>5.8000000000000004E-6</v>
      </c>
      <c r="J142" s="5">
        <f t="shared" si="27"/>
        <v>4.4231034482758351E-7</v>
      </c>
      <c r="K142" s="5">
        <f t="shared" si="28"/>
        <v>6.2626638988223001E-4</v>
      </c>
      <c r="L142" s="5">
        <f t="shared" si="35"/>
        <v>1.028882839666204E-9</v>
      </c>
      <c r="M142" s="6">
        <f t="shared" si="33"/>
        <v>6.7269759956903492E-6</v>
      </c>
      <c r="N142">
        <f t="shared" si="34"/>
        <v>2.9E-4</v>
      </c>
      <c r="O142">
        <f t="shared" si="29"/>
        <v>0.43669563304366932</v>
      </c>
      <c r="P142">
        <f t="shared" si="36"/>
        <v>3.8695526782423224</v>
      </c>
      <c r="Q142">
        <f t="shared" si="37"/>
        <v>0.1265574195941514</v>
      </c>
      <c r="R142">
        <f t="shared" si="38"/>
        <v>0.12655741959415134</v>
      </c>
    </row>
    <row r="143" spans="6:18">
      <c r="F143">
        <f t="shared" si="30"/>
        <v>14.099999999999966</v>
      </c>
      <c r="G143">
        <f t="shared" si="31"/>
        <v>319.00552227477726</v>
      </c>
      <c r="H143">
        <f t="shared" si="26"/>
        <v>4.3669563304366932</v>
      </c>
      <c r="I143" s="4">
        <f t="shared" si="32"/>
        <v>5.8000000000000004E-6</v>
      </c>
      <c r="J143" s="5">
        <f t="shared" si="27"/>
        <v>4.4231034482758351E-7</v>
      </c>
      <c r="K143" s="5">
        <f t="shared" si="28"/>
        <v>6.2684638988223004E-4</v>
      </c>
      <c r="L143" s="5">
        <f t="shared" si="35"/>
        <v>1.0317441055428809E-9</v>
      </c>
      <c r="M143" s="6">
        <f t="shared" si="33"/>
        <v>6.7394417861065643E-6</v>
      </c>
      <c r="N143">
        <f t="shared" si="34"/>
        <v>2.9E-4</v>
      </c>
      <c r="O143">
        <f t="shared" si="29"/>
        <v>0.43669563304366932</v>
      </c>
      <c r="P143">
        <f t="shared" si="36"/>
        <v>3.869836021298954</v>
      </c>
      <c r="Q143">
        <f t="shared" si="37"/>
        <v>0.12648532690655448</v>
      </c>
      <c r="R143">
        <f t="shared" si="38"/>
        <v>0.12648532690655442</v>
      </c>
    </row>
    <row r="144" spans="6:18">
      <c r="F144">
        <f t="shared" si="30"/>
        <v>14.199999999999966</v>
      </c>
      <c r="G144">
        <f t="shared" si="31"/>
        <v>319.00552227477726</v>
      </c>
      <c r="H144">
        <f t="shared" si="26"/>
        <v>4.3669563304366932</v>
      </c>
      <c r="I144" s="4">
        <f t="shared" si="32"/>
        <v>5.8000000000000004E-6</v>
      </c>
      <c r="J144" s="5">
        <f t="shared" si="27"/>
        <v>4.4231034482758351E-7</v>
      </c>
      <c r="K144" s="5">
        <f t="shared" si="28"/>
        <v>6.2742638988223006E-4</v>
      </c>
      <c r="L144" s="5">
        <f t="shared" si="35"/>
        <v>1.0346106711889889E-9</v>
      </c>
      <c r="M144" s="6">
        <f t="shared" si="33"/>
        <v>6.7519191160403044E-6</v>
      </c>
      <c r="N144">
        <f t="shared" si="34"/>
        <v>2.9E-4</v>
      </c>
      <c r="O144">
        <f t="shared" si="29"/>
        <v>0.43669563304366932</v>
      </c>
      <c r="P144">
        <f t="shared" si="36"/>
        <v>3.8701183156841696</v>
      </c>
      <c r="Q144">
        <f t="shared" si="37"/>
        <v>0.12641350103876847</v>
      </c>
      <c r="R144">
        <f t="shared" si="38"/>
        <v>0.12641350103876842</v>
      </c>
    </row>
    <row r="145" spans="6:18">
      <c r="F145">
        <f t="shared" si="30"/>
        <v>14.299999999999965</v>
      </c>
      <c r="G145">
        <f t="shared" si="31"/>
        <v>319.00552227477726</v>
      </c>
      <c r="H145">
        <f t="shared" si="26"/>
        <v>4.3669563304366932</v>
      </c>
      <c r="I145" s="4">
        <f t="shared" si="32"/>
        <v>5.8000000000000004E-6</v>
      </c>
      <c r="J145" s="5">
        <f t="shared" si="27"/>
        <v>4.4231034482758351E-7</v>
      </c>
      <c r="K145" s="5">
        <f t="shared" si="28"/>
        <v>6.2800638988223009E-4</v>
      </c>
      <c r="L145" s="5">
        <f t="shared" si="35"/>
        <v>1.0374825415082277E-9</v>
      </c>
      <c r="M145" s="6">
        <f t="shared" si="33"/>
        <v>6.7644079854915693E-6</v>
      </c>
      <c r="N145">
        <f t="shared" si="34"/>
        <v>2.9E-4</v>
      </c>
      <c r="O145">
        <f t="shared" si="29"/>
        <v>0.43669563304366932</v>
      </c>
      <c r="P145">
        <f t="shared" si="36"/>
        <v>3.8703995662449868</v>
      </c>
      <c r="Q145">
        <f t="shared" si="37"/>
        <v>0.12634194075753724</v>
      </c>
      <c r="R145">
        <f t="shared" si="38"/>
        <v>0.12634194075753719</v>
      </c>
    </row>
    <row r="146" spans="6:18">
      <c r="F146">
        <f t="shared" si="30"/>
        <v>14.399999999999965</v>
      </c>
      <c r="G146">
        <f t="shared" si="31"/>
        <v>319.00552227477726</v>
      </c>
      <c r="H146">
        <f t="shared" si="26"/>
        <v>4.3669563304366932</v>
      </c>
      <c r="I146" s="4">
        <f t="shared" si="32"/>
        <v>5.8000000000000004E-6</v>
      </c>
      <c r="J146" s="5">
        <f t="shared" si="27"/>
        <v>4.4231034482758351E-7</v>
      </c>
      <c r="K146" s="5">
        <f t="shared" si="28"/>
        <v>6.2858638988223011E-4</v>
      </c>
      <c r="L146" s="5">
        <f t="shared" si="35"/>
        <v>1.0403597214042966E-9</v>
      </c>
      <c r="M146" s="6">
        <f t="shared" si="33"/>
        <v>6.7769083944603599E-6</v>
      </c>
      <c r="N146">
        <f t="shared" si="34"/>
        <v>2.9E-4</v>
      </c>
      <c r="O146">
        <f t="shared" si="29"/>
        <v>0.43669563304366932</v>
      </c>
      <c r="P146">
        <f t="shared" si="36"/>
        <v>3.8706797778015658</v>
      </c>
      <c r="Q146">
        <f t="shared" si="37"/>
        <v>0.12627064483643854</v>
      </c>
      <c r="R146">
        <f t="shared" si="38"/>
        <v>0.12627064483643849</v>
      </c>
    </row>
    <row r="147" spans="6:18">
      <c r="F147">
        <f t="shared" si="30"/>
        <v>14.499999999999964</v>
      </c>
      <c r="G147">
        <f t="shared" si="31"/>
        <v>319.00552227477726</v>
      </c>
      <c r="H147">
        <f t="shared" ref="H147:H210" si="39">(G147-Tf)/ml</f>
        <v>4.3669563304366932</v>
      </c>
      <c r="I147" s="4">
        <f t="shared" si="32"/>
        <v>5.8000000000000004E-6</v>
      </c>
      <c r="J147" s="5">
        <f t="shared" ref="J147:J210" si="40">Glob(H147,N147,Dl,Co,kpart)</f>
        <v>4.4231034482758351E-7</v>
      </c>
      <c r="K147" s="5">
        <f t="shared" ref="K147:K210" si="41">I146*dt+K146</f>
        <v>6.2916638988223014E-4</v>
      </c>
      <c r="L147" s="5">
        <f t="shared" si="35"/>
        <v>1.0432422157808947E-9</v>
      </c>
      <c r="M147" s="6">
        <f t="shared" si="33"/>
        <v>6.7894203429466754E-6</v>
      </c>
      <c r="N147">
        <f t="shared" si="34"/>
        <v>2.9E-4</v>
      </c>
      <c r="O147">
        <f t="shared" ref="O147:O210" si="42">O146+(kpart*H146-O146)/L146/R146*(L146*(R147-R146)+R146*MAX(I146,J146)*M146*dt)</f>
        <v>0.43669563304366932</v>
      </c>
      <c r="P147">
        <f t="shared" si="36"/>
        <v>3.8709589551473793</v>
      </c>
      <c r="Q147">
        <f t="shared" si="37"/>
        <v>0.1261996120558399</v>
      </c>
      <c r="R147">
        <f t="shared" si="38"/>
        <v>0.12619961205583982</v>
      </c>
    </row>
    <row r="148" spans="6:18">
      <c r="F148">
        <f t="shared" si="30"/>
        <v>14.599999999999964</v>
      </c>
      <c r="G148">
        <f t="shared" si="31"/>
        <v>319.00552227477726</v>
      </c>
      <c r="H148">
        <f t="shared" si="39"/>
        <v>4.3669563304366932</v>
      </c>
      <c r="I148" s="4">
        <f t="shared" si="32"/>
        <v>5.8000000000000004E-6</v>
      </c>
      <c r="J148" s="5">
        <f t="shared" si="40"/>
        <v>4.4231034482758351E-7</v>
      </c>
      <c r="K148" s="5">
        <f t="shared" si="41"/>
        <v>6.2974638988223016E-4</v>
      </c>
      <c r="L148" s="5">
        <f t="shared" si="35"/>
        <v>1.0461300295417218E-9</v>
      </c>
      <c r="M148" s="6">
        <f t="shared" si="33"/>
        <v>6.801943830950515E-6</v>
      </c>
      <c r="N148">
        <f t="shared" si="34"/>
        <v>2.9E-4</v>
      </c>
      <c r="O148">
        <f t="shared" si="42"/>
        <v>0.43669563304366932</v>
      </c>
      <c r="P148">
        <f t="shared" si="36"/>
        <v>3.871237103049388</v>
      </c>
      <c r="Q148">
        <f t="shared" si="37"/>
        <v>0.12612884120285472</v>
      </c>
      <c r="R148">
        <f t="shared" si="38"/>
        <v>0.12612884120285464</v>
      </c>
    </row>
    <row r="149" spans="6:18">
      <c r="F149">
        <f t="shared" si="30"/>
        <v>14.699999999999964</v>
      </c>
      <c r="G149">
        <f t="shared" si="31"/>
        <v>319.00552227477726</v>
      </c>
      <c r="H149">
        <f t="shared" si="39"/>
        <v>4.3669563304366932</v>
      </c>
      <c r="I149" s="4">
        <f t="shared" si="32"/>
        <v>5.8000000000000004E-6</v>
      </c>
      <c r="J149" s="5">
        <f t="shared" si="40"/>
        <v>4.4231034482758351E-7</v>
      </c>
      <c r="K149" s="5">
        <f t="shared" si="41"/>
        <v>6.3032638988223019E-4</v>
      </c>
      <c r="L149" s="5">
        <f t="shared" si="35"/>
        <v>1.0490231675904773E-9</v>
      </c>
      <c r="M149" s="6">
        <f t="shared" si="33"/>
        <v>6.8144788584718811E-6</v>
      </c>
      <c r="N149">
        <f t="shared" si="34"/>
        <v>2.9E-4</v>
      </c>
      <c r="O149">
        <f t="shared" si="42"/>
        <v>0.43669563304366932</v>
      </c>
      <c r="P149">
        <f t="shared" si="36"/>
        <v>3.8715142262482094</v>
      </c>
      <c r="Q149">
        <f t="shared" si="37"/>
        <v>0.12605833107129896</v>
      </c>
      <c r="R149">
        <f t="shared" si="38"/>
        <v>0.12605833107129885</v>
      </c>
    </row>
    <row r="150" spans="6:18">
      <c r="F150">
        <f t="shared" si="30"/>
        <v>14.799999999999963</v>
      </c>
      <c r="G150">
        <f t="shared" si="31"/>
        <v>319.00552227477726</v>
      </c>
      <c r="H150">
        <f t="shared" si="39"/>
        <v>4.3669563304366932</v>
      </c>
      <c r="I150" s="4">
        <f t="shared" si="32"/>
        <v>5.8000000000000004E-6</v>
      </c>
      <c r="J150" s="5">
        <f t="shared" si="40"/>
        <v>4.4231034482758351E-7</v>
      </c>
      <c r="K150" s="5">
        <f t="shared" si="41"/>
        <v>6.3090638988223021E-4</v>
      </c>
      <c r="L150" s="5">
        <f t="shared" si="35"/>
        <v>1.0519216348308601E-9</v>
      </c>
      <c r="M150" s="6">
        <f t="shared" si="33"/>
        <v>6.8270254255107704E-6</v>
      </c>
      <c r="N150">
        <f t="shared" si="34"/>
        <v>2.9E-4</v>
      </c>
      <c r="O150">
        <f t="shared" si="42"/>
        <v>0.43669563304366932</v>
      </c>
      <c r="P150">
        <f t="shared" si="36"/>
        <v>3.8717903294582894</v>
      </c>
      <c r="Q150">
        <f t="shared" si="37"/>
        <v>0.12598808046164778</v>
      </c>
      <c r="R150">
        <f t="shared" si="38"/>
        <v>0.12598808046164764</v>
      </c>
    </row>
    <row r="151" spans="6:18">
      <c r="F151">
        <f t="shared" si="30"/>
        <v>14.899999999999963</v>
      </c>
      <c r="G151">
        <f t="shared" si="31"/>
        <v>319.00552227477726</v>
      </c>
      <c r="H151">
        <f t="shared" si="39"/>
        <v>4.3669563304366932</v>
      </c>
      <c r="I151" s="4">
        <f t="shared" si="32"/>
        <v>5.8000000000000004E-6</v>
      </c>
      <c r="J151" s="5">
        <f t="shared" si="40"/>
        <v>4.4231034482758351E-7</v>
      </c>
      <c r="K151" s="5">
        <f t="shared" si="41"/>
        <v>6.3148638988223024E-4</v>
      </c>
      <c r="L151" s="5">
        <f t="shared" si="35"/>
        <v>1.0548254361665701E-9</v>
      </c>
      <c r="M151" s="6">
        <f t="shared" si="33"/>
        <v>6.8395835320671855E-6</v>
      </c>
      <c r="N151">
        <f t="shared" si="34"/>
        <v>2.9E-4</v>
      </c>
      <c r="O151">
        <f t="shared" si="42"/>
        <v>0.43669563304366932</v>
      </c>
      <c r="P151">
        <f t="shared" si="36"/>
        <v>3.8720654173680691</v>
      </c>
      <c r="Q151">
        <f t="shared" si="37"/>
        <v>0.12591808818099276</v>
      </c>
      <c r="R151">
        <f t="shared" si="38"/>
        <v>0.12591808818099262</v>
      </c>
    </row>
    <row r="152" spans="6:18">
      <c r="F152">
        <f t="shared" si="30"/>
        <v>14.999999999999963</v>
      </c>
      <c r="G152">
        <f t="shared" si="31"/>
        <v>319.00552227477726</v>
      </c>
      <c r="H152">
        <f t="shared" si="39"/>
        <v>4.3669563304366932</v>
      </c>
      <c r="I152" s="4">
        <f t="shared" si="32"/>
        <v>5.8000000000000004E-6</v>
      </c>
      <c r="J152" s="5">
        <f t="shared" si="40"/>
        <v>4.4231034482758351E-7</v>
      </c>
      <c r="K152" s="5">
        <f t="shared" si="41"/>
        <v>6.3206638988223026E-4</v>
      </c>
      <c r="L152" s="5">
        <f t="shared" si="35"/>
        <v>1.0577345765013068E-9</v>
      </c>
      <c r="M152" s="6">
        <f t="shared" si="33"/>
        <v>6.8521531781411254E-6</v>
      </c>
      <c r="N152">
        <f t="shared" si="34"/>
        <v>2.9E-4</v>
      </c>
      <c r="O152">
        <f t="shared" si="42"/>
        <v>0.43669563304366932</v>
      </c>
      <c r="P152">
        <f t="shared" si="36"/>
        <v>3.8723394946401513</v>
      </c>
      <c r="Q152">
        <f t="shared" si="37"/>
        <v>0.12584835304299943</v>
      </c>
      <c r="R152">
        <f t="shared" si="38"/>
        <v>0.12584835304299932</v>
      </c>
    </row>
    <row r="153" spans="6:18">
      <c r="F153">
        <f t="shared" si="30"/>
        <v>15.099999999999962</v>
      </c>
      <c r="G153">
        <f t="shared" si="31"/>
        <v>319.00552227477726</v>
      </c>
      <c r="H153">
        <f t="shared" si="39"/>
        <v>4.3669563304366932</v>
      </c>
      <c r="I153" s="4">
        <f t="shared" si="32"/>
        <v>5.8000000000000004E-6</v>
      </c>
      <c r="J153" s="5">
        <f t="shared" si="40"/>
        <v>4.4231034482758351E-7</v>
      </c>
      <c r="K153" s="5">
        <f t="shared" si="41"/>
        <v>6.3264638988223029E-4</v>
      </c>
      <c r="L153" s="5">
        <f t="shared" si="35"/>
        <v>1.0606490607387691E-9</v>
      </c>
      <c r="M153" s="6">
        <f t="shared" si="33"/>
        <v>6.8647343637325894E-6</v>
      </c>
      <c r="N153">
        <f t="shared" si="34"/>
        <v>2.9E-4</v>
      </c>
      <c r="O153">
        <f t="shared" si="42"/>
        <v>0.43669563304366932</v>
      </c>
      <c r="P153">
        <f t="shared" si="36"/>
        <v>3.8726125659114694</v>
      </c>
      <c r="Q153">
        <f t="shared" si="37"/>
        <v>0.12577887386786499</v>
      </c>
      <c r="R153">
        <f t="shared" si="38"/>
        <v>0.12577887386786488</v>
      </c>
    </row>
    <row r="154" spans="6:18">
      <c r="F154">
        <f t="shared" si="30"/>
        <v>15.199999999999962</v>
      </c>
      <c r="G154">
        <f t="shared" si="31"/>
        <v>319.00552227477726</v>
      </c>
      <c r="H154">
        <f t="shared" si="39"/>
        <v>4.3669563304366932</v>
      </c>
      <c r="I154" s="4">
        <f t="shared" si="32"/>
        <v>5.8000000000000004E-6</v>
      </c>
      <c r="J154" s="5">
        <f t="shared" si="40"/>
        <v>4.4231034482758351E-7</v>
      </c>
      <c r="K154" s="5">
        <f t="shared" si="41"/>
        <v>6.3322638988223031E-4</v>
      </c>
      <c r="L154" s="5">
        <f t="shared" si="35"/>
        <v>1.0635688937826569E-9</v>
      </c>
      <c r="M154" s="6">
        <f t="shared" si="33"/>
        <v>6.87732708884158E-6</v>
      </c>
      <c r="N154">
        <f t="shared" si="34"/>
        <v>2.9E-4</v>
      </c>
      <c r="O154">
        <f t="shared" si="42"/>
        <v>0.43669563304366932</v>
      </c>
      <c r="P154">
        <f t="shared" si="36"/>
        <v>3.8728846357934499</v>
      </c>
      <c r="Q154">
        <f t="shared" si="37"/>
        <v>0.12570964948227631</v>
      </c>
      <c r="R154">
        <f t="shared" si="38"/>
        <v>0.1257096494822762</v>
      </c>
    </row>
    <row r="155" spans="6:18">
      <c r="F155">
        <f t="shared" si="30"/>
        <v>15.299999999999962</v>
      </c>
      <c r="G155">
        <f t="shared" si="31"/>
        <v>319.00552227477726</v>
      </c>
      <c r="H155">
        <f t="shared" si="39"/>
        <v>4.3669563304366932</v>
      </c>
      <c r="I155" s="4">
        <f t="shared" si="32"/>
        <v>5.8000000000000004E-6</v>
      </c>
      <c r="J155" s="5">
        <f t="shared" si="40"/>
        <v>4.4231034482758351E-7</v>
      </c>
      <c r="K155" s="5">
        <f t="shared" si="41"/>
        <v>6.3380638988223034E-4</v>
      </c>
      <c r="L155" s="5">
        <f t="shared" si="35"/>
        <v>1.0664940805366691E-9</v>
      </c>
      <c r="M155" s="6">
        <f t="shared" si="33"/>
        <v>6.8899313534680937E-6</v>
      </c>
      <c r="N155">
        <f t="shared" si="34"/>
        <v>2.9E-4</v>
      </c>
      <c r="O155">
        <f t="shared" si="42"/>
        <v>0.43669563304366932</v>
      </c>
      <c r="P155">
        <f t="shared" si="36"/>
        <v>3.8731557088721758</v>
      </c>
      <c r="Q155">
        <f t="shared" si="37"/>
        <v>0.12564067871936846</v>
      </c>
      <c r="R155">
        <f t="shared" si="38"/>
        <v>0.12564067871936835</v>
      </c>
    </row>
    <row r="156" spans="6:18">
      <c r="F156">
        <f t="shared" ref="F156:F219" si="43">F155+dt</f>
        <v>15.399999999999961</v>
      </c>
      <c r="G156">
        <f t="shared" si="31"/>
        <v>319.00552227477726</v>
      </c>
      <c r="H156">
        <f t="shared" si="39"/>
        <v>4.3669563304366932</v>
      </c>
      <c r="I156" s="4">
        <f t="shared" si="32"/>
        <v>5.8000000000000004E-6</v>
      </c>
      <c r="J156" s="5">
        <f t="shared" si="40"/>
        <v>4.4231034482758351E-7</v>
      </c>
      <c r="K156" s="5">
        <f t="shared" si="41"/>
        <v>6.3438638988223036E-4</v>
      </c>
      <c r="L156" s="5">
        <f t="shared" si="35"/>
        <v>1.0694246259045057E-9</v>
      </c>
      <c r="M156" s="6">
        <f t="shared" si="33"/>
        <v>6.9025471576121349E-6</v>
      </c>
      <c r="N156">
        <f t="shared" si="34"/>
        <v>2.9E-4</v>
      </c>
      <c r="O156">
        <f t="shared" si="42"/>
        <v>0.43669563304366932</v>
      </c>
      <c r="P156">
        <f t="shared" si="36"/>
        <v>3.8734257897085502</v>
      </c>
      <c r="Q156">
        <f t="shared" si="37"/>
        <v>0.12557196041868329</v>
      </c>
      <c r="R156">
        <f t="shared" si="38"/>
        <v>0.12557196041868318</v>
      </c>
    </row>
    <row r="157" spans="6:18">
      <c r="F157">
        <f t="shared" si="43"/>
        <v>15.499999999999961</v>
      </c>
      <c r="G157">
        <f t="shared" si="31"/>
        <v>319.00552227477726</v>
      </c>
      <c r="H157">
        <f t="shared" si="39"/>
        <v>4.3669563304366932</v>
      </c>
      <c r="I157" s="4">
        <f t="shared" si="32"/>
        <v>5.8000000000000004E-6</v>
      </c>
      <c r="J157" s="5">
        <f t="shared" si="40"/>
        <v>4.4231034482758351E-7</v>
      </c>
      <c r="K157" s="5">
        <f t="shared" si="41"/>
        <v>6.3496638988223039E-4</v>
      </c>
      <c r="L157" s="5">
        <f t="shared" si="35"/>
        <v>1.0723605347898657E-9</v>
      </c>
      <c r="M157" s="6">
        <f t="shared" si="33"/>
        <v>6.9151745012736992E-6</v>
      </c>
      <c r="N157">
        <f t="shared" si="34"/>
        <v>2.9E-4</v>
      </c>
      <c r="O157">
        <f t="shared" si="42"/>
        <v>0.43669563304366932</v>
      </c>
      <c r="P157">
        <f t="shared" si="36"/>
        <v>3.8736948828384565</v>
      </c>
      <c r="Q157">
        <f t="shared" si="37"/>
        <v>0.12550349342612852</v>
      </c>
      <c r="R157">
        <f t="shared" si="38"/>
        <v>0.1255034934261284</v>
      </c>
    </row>
    <row r="158" spans="6:18">
      <c r="F158">
        <f t="shared" si="43"/>
        <v>15.599999999999961</v>
      </c>
      <c r="G158">
        <f t="shared" si="31"/>
        <v>319.00552227477726</v>
      </c>
      <c r="H158">
        <f t="shared" si="39"/>
        <v>4.3669563304366932</v>
      </c>
      <c r="I158" s="4">
        <f t="shared" si="32"/>
        <v>5.8000000000000004E-6</v>
      </c>
      <c r="J158" s="5">
        <f t="shared" si="40"/>
        <v>4.4231034482758351E-7</v>
      </c>
      <c r="K158" s="5">
        <f t="shared" si="41"/>
        <v>6.3554638988223041E-4</v>
      </c>
      <c r="L158" s="5">
        <f t="shared" si="35"/>
        <v>1.0753018120964487E-9</v>
      </c>
      <c r="M158" s="6">
        <f t="shared" si="33"/>
        <v>6.9278133844527885E-6</v>
      </c>
      <c r="N158">
        <f t="shared" si="34"/>
        <v>2.9E-4</v>
      </c>
      <c r="O158">
        <f t="shared" si="42"/>
        <v>0.43669563304366932</v>
      </c>
      <c r="P158">
        <f t="shared" si="36"/>
        <v>3.8739629927729204</v>
      </c>
      <c r="Q158">
        <f t="shared" si="37"/>
        <v>0.12543527659393694</v>
      </c>
      <c r="R158">
        <f t="shared" si="38"/>
        <v>0.12543527659393686</v>
      </c>
    </row>
    <row r="159" spans="6:18">
      <c r="F159">
        <f t="shared" si="43"/>
        <v>15.69999999999996</v>
      </c>
      <c r="G159">
        <f t="shared" si="31"/>
        <v>319.00552227477726</v>
      </c>
      <c r="H159">
        <f t="shared" si="39"/>
        <v>4.3669563304366932</v>
      </c>
      <c r="I159" s="4">
        <f t="shared" si="32"/>
        <v>5.8000000000000004E-6</v>
      </c>
      <c r="J159" s="5">
        <f t="shared" si="40"/>
        <v>4.4231034482758351E-7</v>
      </c>
      <c r="K159" s="5">
        <f t="shared" si="41"/>
        <v>6.3612638988223044E-4</v>
      </c>
      <c r="L159" s="5">
        <f t="shared" si="35"/>
        <v>1.0782484627279538E-9</v>
      </c>
      <c r="M159" s="6">
        <f t="shared" si="33"/>
        <v>6.9404638071494026E-6</v>
      </c>
      <c r="N159">
        <f t="shared" si="34"/>
        <v>2.9E-4</v>
      </c>
      <c r="O159">
        <f t="shared" si="42"/>
        <v>0.43669563304366932</v>
      </c>
      <c r="P159">
        <f t="shared" si="36"/>
        <v>3.8742301239982631</v>
      </c>
      <c r="Q159">
        <f t="shared" si="37"/>
        <v>0.12536730878062616</v>
      </c>
      <c r="R159">
        <f t="shared" si="38"/>
        <v>0.12536730878062607</v>
      </c>
    </row>
    <row r="160" spans="6:18">
      <c r="F160">
        <f t="shared" si="43"/>
        <v>15.79999999999996</v>
      </c>
      <c r="G160">
        <f t="shared" si="31"/>
        <v>319.00552227477726</v>
      </c>
      <c r="H160">
        <f t="shared" si="39"/>
        <v>4.3669563304366932</v>
      </c>
      <c r="I160" s="4">
        <f t="shared" si="32"/>
        <v>5.8000000000000004E-6</v>
      </c>
      <c r="J160" s="5">
        <f t="shared" si="40"/>
        <v>4.4231034482758351E-7</v>
      </c>
      <c r="K160" s="5">
        <f t="shared" si="41"/>
        <v>6.3670638988223046E-4</v>
      </c>
      <c r="L160" s="5">
        <f t="shared" si="35"/>
        <v>1.0812004915880808E-9</v>
      </c>
      <c r="M160" s="6">
        <f t="shared" si="33"/>
        <v>6.9531257693635425E-6</v>
      </c>
      <c r="N160">
        <f t="shared" si="34"/>
        <v>2.9E-4</v>
      </c>
      <c r="O160">
        <f t="shared" si="42"/>
        <v>0.43669563304366932</v>
      </c>
      <c r="P160">
        <f t="shared" si="36"/>
        <v>3.8744962809762664</v>
      </c>
      <c r="Q160">
        <f t="shared" si="37"/>
        <v>0.12529958885095829</v>
      </c>
      <c r="R160">
        <f t="shared" si="38"/>
        <v>0.12529958885095821</v>
      </c>
    </row>
    <row r="161" spans="6:18">
      <c r="F161">
        <f t="shared" si="43"/>
        <v>15.899999999999959</v>
      </c>
      <c r="G161">
        <f t="shared" si="31"/>
        <v>319.00552227477726</v>
      </c>
      <c r="H161">
        <f t="shared" si="39"/>
        <v>4.3669563304366932</v>
      </c>
      <c r="I161" s="4">
        <f t="shared" si="32"/>
        <v>5.8000000000000004E-6</v>
      </c>
      <c r="J161" s="5">
        <f t="shared" si="40"/>
        <v>4.4231034482758351E-7</v>
      </c>
      <c r="K161" s="5">
        <f t="shared" si="41"/>
        <v>6.3728638988223049E-4</v>
      </c>
      <c r="L161" s="5">
        <f t="shared" si="35"/>
        <v>1.0841579035805289E-9</v>
      </c>
      <c r="M161" s="6">
        <f t="shared" si="33"/>
        <v>6.9657992710952072E-6</v>
      </c>
      <c r="N161">
        <f t="shared" si="34"/>
        <v>2.9E-4</v>
      </c>
      <c r="O161">
        <f t="shared" si="42"/>
        <v>0.43669563304366932</v>
      </c>
      <c r="P161">
        <f t="shared" si="36"/>
        <v>3.8747614681443259</v>
      </c>
      <c r="Q161">
        <f t="shared" si="37"/>
        <v>0.12523211567590029</v>
      </c>
      <c r="R161">
        <f t="shared" si="38"/>
        <v>0.1252321156759002</v>
      </c>
    </row>
    <row r="162" spans="6:18">
      <c r="F162">
        <f t="shared" si="43"/>
        <v>15.999999999999959</v>
      </c>
      <c r="G162">
        <f t="shared" si="31"/>
        <v>319.00552227477726</v>
      </c>
      <c r="H162">
        <f t="shared" si="39"/>
        <v>4.3669563304366932</v>
      </c>
      <c r="I162" s="4">
        <f t="shared" si="32"/>
        <v>5.8000000000000004E-6</v>
      </c>
      <c r="J162" s="5">
        <f t="shared" si="40"/>
        <v>4.4231034482758351E-7</v>
      </c>
      <c r="K162" s="5">
        <f t="shared" si="41"/>
        <v>6.3786638988223051E-4</v>
      </c>
      <c r="L162" s="5">
        <f t="shared" si="35"/>
        <v>1.0871207036089974E-9</v>
      </c>
      <c r="M162" s="6">
        <f t="shared" si="33"/>
        <v>6.9784843123443952E-6</v>
      </c>
      <c r="N162">
        <f t="shared" si="34"/>
        <v>2.9E-4</v>
      </c>
      <c r="O162">
        <f t="shared" si="42"/>
        <v>0.43669563304366932</v>
      </c>
      <c r="P162">
        <f t="shared" si="36"/>
        <v>3.8750256899156028</v>
      </c>
      <c r="Q162">
        <f t="shared" si="37"/>
        <v>0.12516488813258433</v>
      </c>
      <c r="R162">
        <f t="shared" si="38"/>
        <v>0.12516488813258425</v>
      </c>
    </row>
    <row r="163" spans="6:18">
      <c r="F163">
        <f t="shared" si="43"/>
        <v>16.099999999999959</v>
      </c>
      <c r="G163">
        <f t="shared" si="31"/>
        <v>319.00552227477726</v>
      </c>
      <c r="H163">
        <f t="shared" si="39"/>
        <v>4.3669563304366932</v>
      </c>
      <c r="I163" s="4">
        <f t="shared" si="32"/>
        <v>5.8000000000000004E-6</v>
      </c>
      <c r="J163" s="5">
        <f t="shared" si="40"/>
        <v>4.4231034482758351E-7</v>
      </c>
      <c r="K163" s="5">
        <f t="shared" si="41"/>
        <v>6.3844638988223054E-4</v>
      </c>
      <c r="L163" s="5">
        <f t="shared" si="35"/>
        <v>1.0900888965771861E-9</v>
      </c>
      <c r="M163" s="6">
        <f t="shared" si="33"/>
        <v>6.9911808931111114E-6</v>
      </c>
      <c r="N163">
        <f t="shared" si="34"/>
        <v>2.9E-4</v>
      </c>
      <c r="O163">
        <f t="shared" si="42"/>
        <v>0.43669563304366932</v>
      </c>
      <c r="P163">
        <f t="shared" si="36"/>
        <v>3.8752889506791846</v>
      </c>
      <c r="Q163">
        <f t="shared" si="37"/>
        <v>0.12509790510426866</v>
      </c>
      <c r="R163">
        <f t="shared" si="38"/>
        <v>0.12509790510426858</v>
      </c>
    </row>
    <row r="164" spans="6:18">
      <c r="F164">
        <f t="shared" si="43"/>
        <v>16.19999999999996</v>
      </c>
      <c r="G164">
        <f t="shared" si="31"/>
        <v>319.00552227477726</v>
      </c>
      <c r="H164">
        <f t="shared" si="39"/>
        <v>4.3669563304366932</v>
      </c>
      <c r="I164" s="4">
        <f t="shared" si="32"/>
        <v>5.8000000000000004E-6</v>
      </c>
      <c r="J164" s="5">
        <f t="shared" si="40"/>
        <v>4.4231034482758351E-7</v>
      </c>
      <c r="K164" s="5">
        <f t="shared" si="41"/>
        <v>6.3902638988223056E-4</v>
      </c>
      <c r="L164" s="5">
        <f t="shared" si="35"/>
        <v>1.093062487388794E-9</v>
      </c>
      <c r="M164" s="6">
        <f t="shared" si="33"/>
        <v>7.0038890133953499E-6</v>
      </c>
      <c r="N164">
        <f t="shared" si="34"/>
        <v>2.9E-4</v>
      </c>
      <c r="O164">
        <f t="shared" si="42"/>
        <v>0.43669563304366932</v>
      </c>
      <c r="P164">
        <f t="shared" si="36"/>
        <v>3.8755512548002327</v>
      </c>
      <c r="Q164">
        <f t="shared" si="37"/>
        <v>0.12503116548029852</v>
      </c>
      <c r="R164">
        <f t="shared" si="38"/>
        <v>0.12503116548029844</v>
      </c>
    </row>
    <row r="165" spans="6:18">
      <c r="F165">
        <f t="shared" si="43"/>
        <v>16.299999999999962</v>
      </c>
      <c r="G165">
        <f t="shared" si="31"/>
        <v>319.00552227477726</v>
      </c>
      <c r="H165">
        <f t="shared" si="39"/>
        <v>4.3669563304366932</v>
      </c>
      <c r="I165" s="4">
        <f t="shared" si="32"/>
        <v>5.8000000000000004E-6</v>
      </c>
      <c r="J165" s="5">
        <f t="shared" si="40"/>
        <v>4.4231034482758351E-7</v>
      </c>
      <c r="K165" s="5">
        <f t="shared" si="41"/>
        <v>6.3960638988223059E-4</v>
      </c>
      <c r="L165" s="5">
        <f t="shared" si="35"/>
        <v>1.0960414809475206E-9</v>
      </c>
      <c r="M165" s="6">
        <f t="shared" si="33"/>
        <v>7.0166086731971133E-6</v>
      </c>
      <c r="N165">
        <f t="shared" si="34"/>
        <v>2.9E-4</v>
      </c>
      <c r="O165">
        <f t="shared" si="42"/>
        <v>0.43669563304366932</v>
      </c>
      <c r="P165">
        <f t="shared" si="36"/>
        <v>3.8758126066201402</v>
      </c>
      <c r="Q165">
        <f t="shared" si="37"/>
        <v>0.12496466815606759</v>
      </c>
      <c r="R165">
        <f t="shared" si="38"/>
        <v>0.12496466815606749</v>
      </c>
    </row>
    <row r="166" spans="6:18">
      <c r="F166">
        <f t="shared" si="43"/>
        <v>16.399999999999963</v>
      </c>
      <c r="G166">
        <f t="shared" si="31"/>
        <v>319.00552227477726</v>
      </c>
      <c r="H166">
        <f t="shared" si="39"/>
        <v>4.3669563304366932</v>
      </c>
      <c r="I166" s="4">
        <f t="shared" si="32"/>
        <v>5.8000000000000004E-6</v>
      </c>
      <c r="J166" s="5">
        <f t="shared" si="40"/>
        <v>4.4231034482758351E-7</v>
      </c>
      <c r="K166" s="5">
        <f t="shared" si="41"/>
        <v>6.4018638988223061E-4</v>
      </c>
      <c r="L166" s="5">
        <f t="shared" si="35"/>
        <v>1.0990258821570655E-9</v>
      </c>
      <c r="M166" s="6">
        <f t="shared" si="33"/>
        <v>7.0293398725164034E-6</v>
      </c>
      <c r="N166">
        <f t="shared" si="34"/>
        <v>2.9E-4</v>
      </c>
      <c r="O166">
        <f t="shared" si="42"/>
        <v>0.43669563304366932</v>
      </c>
      <c r="P166">
        <f t="shared" si="36"/>
        <v>3.8760730104566741</v>
      </c>
      <c r="Q166">
        <f t="shared" si="37"/>
        <v>0.12489841203297951</v>
      </c>
      <c r="R166">
        <f t="shared" si="38"/>
        <v>0.12489841203297941</v>
      </c>
    </row>
    <row r="167" spans="6:18">
      <c r="F167">
        <f t="shared" si="43"/>
        <v>16.499999999999964</v>
      </c>
      <c r="G167">
        <f t="shared" si="31"/>
        <v>319.00552227477726</v>
      </c>
      <c r="H167">
        <f t="shared" si="39"/>
        <v>4.3669563304366932</v>
      </c>
      <c r="I167" s="4">
        <f t="shared" si="32"/>
        <v>5.8000000000000004E-6</v>
      </c>
      <c r="J167" s="5">
        <f t="shared" si="40"/>
        <v>4.4231034482758351E-7</v>
      </c>
      <c r="K167" s="5">
        <f t="shared" si="41"/>
        <v>6.4076638988223064E-4</v>
      </c>
      <c r="L167" s="5">
        <f t="shared" si="35"/>
        <v>1.1020156959211277E-9</v>
      </c>
      <c r="M167" s="6">
        <f t="shared" si="33"/>
        <v>7.0420826113532166E-6</v>
      </c>
      <c r="N167">
        <f t="shared" si="34"/>
        <v>2.9E-4</v>
      </c>
      <c r="O167">
        <f t="shared" si="42"/>
        <v>0.43669563304366932</v>
      </c>
      <c r="P167">
        <f t="shared" si="36"/>
        <v>3.8763324706041362</v>
      </c>
      <c r="Q167">
        <f t="shared" si="37"/>
        <v>0.1248323960184098</v>
      </c>
      <c r="R167">
        <f t="shared" si="38"/>
        <v>0.1248323960184097</v>
      </c>
    </row>
    <row r="168" spans="6:18">
      <c r="F168">
        <f t="shared" si="43"/>
        <v>16.599999999999966</v>
      </c>
      <c r="G168">
        <f t="shared" si="31"/>
        <v>319.00552227477726</v>
      </c>
      <c r="H168">
        <f t="shared" si="39"/>
        <v>4.3669563304366932</v>
      </c>
      <c r="I168" s="4">
        <f t="shared" si="32"/>
        <v>5.8000000000000004E-6</v>
      </c>
      <c r="J168" s="5">
        <f t="shared" si="40"/>
        <v>4.4231034482758351E-7</v>
      </c>
      <c r="K168" s="5">
        <f t="shared" si="41"/>
        <v>6.4134638988223066E-4</v>
      </c>
      <c r="L168" s="5">
        <f t="shared" si="35"/>
        <v>1.1050109271434071E-9</v>
      </c>
      <c r="M168" s="6">
        <f t="shared" si="33"/>
        <v>7.0548368897075555E-6</v>
      </c>
      <c r="N168">
        <f t="shared" si="34"/>
        <v>2.9E-4</v>
      </c>
      <c r="O168">
        <f t="shared" si="42"/>
        <v>0.43669563304366932</v>
      </c>
      <c r="P168">
        <f t="shared" si="36"/>
        <v>3.8765909913335013</v>
      </c>
      <c r="Q168">
        <f t="shared" si="37"/>
        <v>0.12476661902566806</v>
      </c>
      <c r="R168">
        <f t="shared" si="38"/>
        <v>0.12476661902566795</v>
      </c>
    </row>
    <row r="169" spans="6:18">
      <c r="F169">
        <f t="shared" si="43"/>
        <v>16.699999999999967</v>
      </c>
      <c r="G169">
        <f t="shared" si="31"/>
        <v>319.00552227477726</v>
      </c>
      <c r="H169">
        <f t="shared" si="39"/>
        <v>4.3669563304366932</v>
      </c>
      <c r="I169" s="4">
        <f t="shared" si="32"/>
        <v>5.8000000000000004E-6</v>
      </c>
      <c r="J169" s="5">
        <f t="shared" si="40"/>
        <v>4.4231034482758351E-7</v>
      </c>
      <c r="K169" s="5">
        <f t="shared" si="41"/>
        <v>6.4192638988223069E-4</v>
      </c>
      <c r="L169" s="5">
        <f t="shared" si="35"/>
        <v>1.1080115807276029E-9</v>
      </c>
      <c r="M169" s="6">
        <f t="shared" si="33"/>
        <v>7.0676027075794202E-6</v>
      </c>
      <c r="N169">
        <f t="shared" si="34"/>
        <v>2.9E-4</v>
      </c>
      <c r="O169">
        <f t="shared" si="42"/>
        <v>0.43669563304366932</v>
      </c>
      <c r="P169">
        <f t="shared" si="36"/>
        <v>3.8768485768925731</v>
      </c>
      <c r="Q169">
        <f t="shared" si="37"/>
        <v>0.12470107997396029</v>
      </c>
      <c r="R169">
        <f t="shared" si="38"/>
        <v>0.1247010799739602</v>
      </c>
    </row>
    <row r="170" spans="6:18">
      <c r="F170">
        <f t="shared" si="43"/>
        <v>16.799999999999969</v>
      </c>
      <c r="G170">
        <f t="shared" si="31"/>
        <v>319.00552227477726</v>
      </c>
      <c r="H170">
        <f t="shared" si="39"/>
        <v>4.3669563304366932</v>
      </c>
      <c r="I170" s="4">
        <f t="shared" si="32"/>
        <v>5.8000000000000004E-6</v>
      </c>
      <c r="J170" s="5">
        <f t="shared" si="40"/>
        <v>4.4231034482758351E-7</v>
      </c>
      <c r="K170" s="5">
        <f t="shared" si="41"/>
        <v>6.4250638988223071E-4</v>
      </c>
      <c r="L170" s="5">
        <f t="shared" si="35"/>
        <v>1.1110176615774145E-9</v>
      </c>
      <c r="M170" s="6">
        <f t="shared" si="33"/>
        <v>7.0803800649688089E-6</v>
      </c>
      <c r="N170">
        <f t="shared" si="34"/>
        <v>2.9E-4</v>
      </c>
      <c r="O170">
        <f t="shared" si="42"/>
        <v>0.43669563304366932</v>
      </c>
      <c r="P170">
        <f t="shared" si="36"/>
        <v>3.8771052315061243</v>
      </c>
      <c r="Q170">
        <f t="shared" si="37"/>
        <v>0.12463577778835176</v>
      </c>
      <c r="R170">
        <f t="shared" si="38"/>
        <v>0.12463577778835168</v>
      </c>
    </row>
    <row r="171" spans="6:18">
      <c r="F171">
        <f t="shared" si="43"/>
        <v>16.89999999999997</v>
      </c>
      <c r="G171">
        <f t="shared" si="31"/>
        <v>319.00552227477726</v>
      </c>
      <c r="H171">
        <f t="shared" si="39"/>
        <v>4.3669563304366932</v>
      </c>
      <c r="I171" s="4">
        <f t="shared" si="32"/>
        <v>5.8000000000000004E-6</v>
      </c>
      <c r="J171" s="5">
        <f t="shared" si="40"/>
        <v>4.4231034482758351E-7</v>
      </c>
      <c r="K171" s="5">
        <f t="shared" si="41"/>
        <v>6.4308638988223074E-4</v>
      </c>
      <c r="L171" s="5">
        <f t="shared" si="35"/>
        <v>1.1140291745965411E-9</v>
      </c>
      <c r="M171" s="6">
        <f t="shared" si="33"/>
        <v>7.0931689618757216E-6</v>
      </c>
      <c r="N171">
        <f t="shared" si="34"/>
        <v>2.9E-4</v>
      </c>
      <c r="O171">
        <f t="shared" si="42"/>
        <v>0.43669563304366932</v>
      </c>
      <c r="P171">
        <f t="shared" si="36"/>
        <v>3.8773609593760461</v>
      </c>
      <c r="Q171">
        <f t="shared" si="37"/>
        <v>0.12457071139972985</v>
      </c>
      <c r="R171">
        <f t="shared" si="38"/>
        <v>0.12457071139972976</v>
      </c>
    </row>
    <row r="172" spans="6:18">
      <c r="F172">
        <f t="shared" si="43"/>
        <v>16.999999999999972</v>
      </c>
      <c r="G172">
        <f t="shared" si="31"/>
        <v>319.00552227477726</v>
      </c>
      <c r="H172">
        <f t="shared" si="39"/>
        <v>4.3669563304366932</v>
      </c>
      <c r="I172" s="4">
        <f t="shared" si="32"/>
        <v>5.8000000000000004E-6</v>
      </c>
      <c r="J172" s="5">
        <f t="shared" si="40"/>
        <v>4.4231034482758351E-7</v>
      </c>
      <c r="K172" s="5">
        <f t="shared" si="41"/>
        <v>6.4366638988223076E-4</v>
      </c>
      <c r="L172" s="5">
        <f t="shared" si="35"/>
        <v>1.1170461246886825E-9</v>
      </c>
      <c r="M172" s="6">
        <f t="shared" si="33"/>
        <v>7.1059693983001609E-6</v>
      </c>
      <c r="N172">
        <f t="shared" si="34"/>
        <v>2.9E-4</v>
      </c>
      <c r="O172">
        <f t="shared" si="42"/>
        <v>0.43669563304366932</v>
      </c>
      <c r="P172">
        <f t="shared" si="36"/>
        <v>3.8776157646814919</v>
      </c>
      <c r="Q172">
        <f t="shared" si="37"/>
        <v>0.12450587974476733</v>
      </c>
      <c r="R172">
        <f t="shared" si="38"/>
        <v>0.12450587974476725</v>
      </c>
    </row>
    <row r="173" spans="6:18">
      <c r="F173">
        <f t="shared" si="43"/>
        <v>17.099999999999973</v>
      </c>
      <c r="G173">
        <f t="shared" si="31"/>
        <v>319.00552227477726</v>
      </c>
      <c r="H173">
        <f t="shared" si="39"/>
        <v>4.3669563304366932</v>
      </c>
      <c r="I173" s="4">
        <f t="shared" si="32"/>
        <v>5.8000000000000004E-6</v>
      </c>
      <c r="J173" s="5">
        <f t="shared" si="40"/>
        <v>4.4231034482758351E-7</v>
      </c>
      <c r="K173" s="5">
        <f t="shared" si="41"/>
        <v>6.4424638988223079E-4</v>
      </c>
      <c r="L173" s="5">
        <f t="shared" si="35"/>
        <v>1.1200685167575379E-9</v>
      </c>
      <c r="M173" s="6">
        <f t="shared" si="33"/>
        <v>7.1187813742421243E-6</v>
      </c>
      <c r="N173">
        <f t="shared" si="34"/>
        <v>2.9E-4</v>
      </c>
      <c r="O173">
        <f t="shared" si="42"/>
        <v>0.43669563304366932</v>
      </c>
      <c r="P173">
        <f t="shared" si="36"/>
        <v>3.8778696515790214</v>
      </c>
      <c r="Q173">
        <f t="shared" si="37"/>
        <v>0.1244412817658859</v>
      </c>
      <c r="R173">
        <f t="shared" si="38"/>
        <v>0.12444128176588581</v>
      </c>
    </row>
    <row r="174" spans="6:18">
      <c r="F174">
        <f t="shared" si="43"/>
        <v>17.199999999999974</v>
      </c>
      <c r="G174">
        <f t="shared" si="31"/>
        <v>319.00552227477726</v>
      </c>
      <c r="H174">
        <f t="shared" si="39"/>
        <v>4.3669563304366932</v>
      </c>
      <c r="I174" s="4">
        <f t="shared" si="32"/>
        <v>5.8000000000000004E-6</v>
      </c>
      <c r="J174" s="5">
        <f t="shared" si="40"/>
        <v>4.4231034482758351E-7</v>
      </c>
      <c r="K174" s="5">
        <f t="shared" si="41"/>
        <v>6.4482638988223081E-4</v>
      </c>
      <c r="L174" s="5">
        <f t="shared" si="35"/>
        <v>1.1230963557068066E-9</v>
      </c>
      <c r="M174" s="6">
        <f t="shared" si="33"/>
        <v>7.1316048897016125E-6</v>
      </c>
      <c r="N174">
        <f t="shared" si="34"/>
        <v>2.9E-4</v>
      </c>
      <c r="O174">
        <f t="shared" si="42"/>
        <v>0.43669563304366932</v>
      </c>
      <c r="P174">
        <f t="shared" si="36"/>
        <v>3.8781226242027382</v>
      </c>
      <c r="Q174">
        <f t="shared" si="37"/>
        <v>0.12437691641121992</v>
      </c>
      <c r="R174">
        <f t="shared" si="38"/>
        <v>0.12437691641121983</v>
      </c>
    </row>
    <row r="175" spans="6:18">
      <c r="F175">
        <f t="shared" si="43"/>
        <v>17.299999999999976</v>
      </c>
      <c r="G175">
        <f t="shared" si="31"/>
        <v>319.00552227477726</v>
      </c>
      <c r="H175">
        <f t="shared" si="39"/>
        <v>4.3669563304366932</v>
      </c>
      <c r="I175" s="4">
        <f t="shared" si="32"/>
        <v>5.8000000000000004E-6</v>
      </c>
      <c r="J175" s="5">
        <f t="shared" si="40"/>
        <v>4.4231034482758351E-7</v>
      </c>
      <c r="K175" s="5">
        <f t="shared" si="41"/>
        <v>6.4540638988223084E-4</v>
      </c>
      <c r="L175" s="5">
        <f t="shared" si="35"/>
        <v>1.1261296464401881E-9</v>
      </c>
      <c r="M175" s="6">
        <f t="shared" si="33"/>
        <v>7.1444399446786256E-6</v>
      </c>
      <c r="N175">
        <f t="shared" si="34"/>
        <v>2.9E-4</v>
      </c>
      <c r="O175">
        <f t="shared" si="42"/>
        <v>0.43669563304366932</v>
      </c>
      <c r="P175">
        <f t="shared" si="36"/>
        <v>3.87837468666444</v>
      </c>
      <c r="Q175">
        <f t="shared" si="37"/>
        <v>0.12431278263458048</v>
      </c>
      <c r="R175">
        <f t="shared" si="38"/>
        <v>0.12431278263458037</v>
      </c>
    </row>
    <row r="176" spans="6:18">
      <c r="F176">
        <f t="shared" si="43"/>
        <v>17.399999999999977</v>
      </c>
      <c r="G176">
        <f t="shared" si="31"/>
        <v>319.00552227477726</v>
      </c>
      <c r="H176">
        <f t="shared" si="39"/>
        <v>4.3669563304366932</v>
      </c>
      <c r="I176" s="4">
        <f t="shared" si="32"/>
        <v>5.8000000000000004E-6</v>
      </c>
      <c r="J176" s="5">
        <f t="shared" si="40"/>
        <v>4.4231034482758351E-7</v>
      </c>
      <c r="K176" s="5">
        <f t="shared" si="41"/>
        <v>6.4598638988223086E-4</v>
      </c>
      <c r="L176" s="5">
        <f t="shared" si="35"/>
        <v>1.1291683938613819E-9</v>
      </c>
      <c r="M176" s="6">
        <f t="shared" si="33"/>
        <v>7.1572865391731637E-6</v>
      </c>
      <c r="N176">
        <f t="shared" si="34"/>
        <v>2.9E-4</v>
      </c>
      <c r="O176">
        <f t="shared" si="42"/>
        <v>0.43669563304366932</v>
      </c>
      <c r="P176">
        <f t="shared" si="36"/>
        <v>3.8786258430537499</v>
      </c>
      <c r="Q176">
        <f t="shared" si="37"/>
        <v>0.12424887939541965</v>
      </c>
      <c r="R176">
        <f t="shared" si="38"/>
        <v>0.12424887939541954</v>
      </c>
    </row>
    <row r="177" spans="6:18">
      <c r="F177">
        <f t="shared" si="43"/>
        <v>17.499999999999979</v>
      </c>
      <c r="G177">
        <f t="shared" si="31"/>
        <v>319.00552227477726</v>
      </c>
      <c r="H177">
        <f t="shared" si="39"/>
        <v>4.3669563304366932</v>
      </c>
      <c r="I177" s="4">
        <f t="shared" si="32"/>
        <v>5.8000000000000004E-6</v>
      </c>
      <c r="J177" s="5">
        <f t="shared" si="40"/>
        <v>4.4231034482758351E-7</v>
      </c>
      <c r="K177" s="5">
        <f t="shared" si="41"/>
        <v>6.4656638988223089E-4</v>
      </c>
      <c r="L177" s="5">
        <f t="shared" si="35"/>
        <v>1.1322126028740874E-9</v>
      </c>
      <c r="M177" s="6">
        <f t="shared" si="33"/>
        <v>7.1701446731852274E-6</v>
      </c>
      <c r="N177">
        <f t="shared" si="34"/>
        <v>2.9E-4</v>
      </c>
      <c r="O177">
        <f t="shared" si="42"/>
        <v>0.43669563304366932</v>
      </c>
      <c r="P177">
        <f t="shared" si="36"/>
        <v>3.8788760974382614</v>
      </c>
      <c r="Q177">
        <f t="shared" si="37"/>
        <v>0.12418520565879505</v>
      </c>
      <c r="R177">
        <f t="shared" si="38"/>
        <v>0.12418520565879494</v>
      </c>
    </row>
    <row r="178" spans="6:18">
      <c r="F178">
        <f t="shared" si="43"/>
        <v>17.59999999999998</v>
      </c>
      <c r="G178">
        <f t="shared" si="31"/>
        <v>319.00552227477726</v>
      </c>
      <c r="H178">
        <f t="shared" si="39"/>
        <v>4.3669563304366932</v>
      </c>
      <c r="I178" s="4">
        <f t="shared" si="32"/>
        <v>5.8000000000000004E-6</v>
      </c>
      <c r="J178" s="5">
        <f t="shared" si="40"/>
        <v>4.4231034482758351E-7</v>
      </c>
      <c r="K178" s="5">
        <f t="shared" si="41"/>
        <v>6.4714638988223091E-4</v>
      </c>
      <c r="L178" s="5">
        <f t="shared" si="35"/>
        <v>1.135262278382004E-9</v>
      </c>
      <c r="M178" s="6">
        <f t="shared" si="33"/>
        <v>7.183014346714816E-6</v>
      </c>
      <c r="N178">
        <f t="shared" si="34"/>
        <v>2.9E-4</v>
      </c>
      <c r="O178">
        <f t="shared" si="42"/>
        <v>0.43669563304366932</v>
      </c>
      <c r="P178">
        <f t="shared" si="36"/>
        <v>3.8791254538636757</v>
      </c>
      <c r="Q178">
        <f t="shared" si="37"/>
        <v>0.12412176039533465</v>
      </c>
      <c r="R178">
        <f t="shared" si="38"/>
        <v>0.12412176039533455</v>
      </c>
    </row>
    <row r="179" spans="6:18">
      <c r="F179">
        <f t="shared" si="43"/>
        <v>17.699999999999982</v>
      </c>
      <c r="G179">
        <f t="shared" si="31"/>
        <v>319.00552227477726</v>
      </c>
      <c r="H179">
        <f t="shared" si="39"/>
        <v>4.3669563304366932</v>
      </c>
      <c r="I179" s="4">
        <f t="shared" si="32"/>
        <v>5.8000000000000004E-6</v>
      </c>
      <c r="J179" s="5">
        <f t="shared" si="40"/>
        <v>4.4231034482758351E-7</v>
      </c>
      <c r="K179" s="5">
        <f t="shared" si="41"/>
        <v>6.4772638988223094E-4</v>
      </c>
      <c r="L179" s="5">
        <f t="shared" si="35"/>
        <v>1.1383174252888311E-9</v>
      </c>
      <c r="M179" s="6">
        <f t="shared" si="33"/>
        <v>7.1958955597619304E-6</v>
      </c>
      <c r="N179">
        <f t="shared" si="34"/>
        <v>2.9E-4</v>
      </c>
      <c r="O179">
        <f t="shared" si="42"/>
        <v>0.43669563304366932</v>
      </c>
      <c r="P179">
        <f t="shared" si="36"/>
        <v>3.8793739163539369</v>
      </c>
      <c r="Q179">
        <f t="shared" si="37"/>
        <v>0.12405854258120184</v>
      </c>
      <c r="R179">
        <f t="shared" si="38"/>
        <v>0.12405854258120175</v>
      </c>
    </row>
    <row r="180" spans="6:18">
      <c r="F180">
        <f t="shared" si="43"/>
        <v>17.799999999999983</v>
      </c>
      <c r="G180">
        <f t="shared" si="31"/>
        <v>319.00552227477726</v>
      </c>
      <c r="H180">
        <f t="shared" si="39"/>
        <v>4.3669563304366932</v>
      </c>
      <c r="I180" s="4">
        <f t="shared" si="32"/>
        <v>5.8000000000000004E-6</v>
      </c>
      <c r="J180" s="5">
        <f t="shared" si="40"/>
        <v>4.4231034482758351E-7</v>
      </c>
      <c r="K180" s="5">
        <f t="shared" si="41"/>
        <v>6.4830638988223096E-4</v>
      </c>
      <c r="L180" s="5">
        <f t="shared" si="35"/>
        <v>1.1413780484982677E-9</v>
      </c>
      <c r="M180" s="6">
        <f t="shared" si="33"/>
        <v>7.2087883123265671E-6</v>
      </c>
      <c r="N180">
        <f t="shared" si="34"/>
        <v>2.9E-4</v>
      </c>
      <c r="O180">
        <f t="shared" si="42"/>
        <v>0.43669563304366932</v>
      </c>
      <c r="P180">
        <f t="shared" si="36"/>
        <v>3.8796214889113712</v>
      </c>
      <c r="Q180">
        <f t="shared" si="37"/>
        <v>0.1239955511980607</v>
      </c>
      <c r="R180">
        <f t="shared" si="38"/>
        <v>0.12399555119806061</v>
      </c>
    </row>
    <row r="181" spans="6:18">
      <c r="F181">
        <f t="shared" si="43"/>
        <v>17.899999999999984</v>
      </c>
      <c r="G181">
        <f t="shared" si="31"/>
        <v>319.00552227477726</v>
      </c>
      <c r="H181">
        <f t="shared" si="39"/>
        <v>4.3669563304366932</v>
      </c>
      <c r="I181" s="4">
        <f t="shared" si="32"/>
        <v>5.8000000000000004E-6</v>
      </c>
      <c r="J181" s="5">
        <f t="shared" si="40"/>
        <v>4.4231034482758351E-7</v>
      </c>
      <c r="K181" s="5">
        <f t="shared" si="41"/>
        <v>6.4888638988223099E-4</v>
      </c>
      <c r="L181" s="5">
        <f t="shared" si="35"/>
        <v>1.1444441529140137E-9</v>
      </c>
      <c r="M181" s="6">
        <f t="shared" si="33"/>
        <v>7.2216926044087303E-6</v>
      </c>
      <c r="N181">
        <f t="shared" si="34"/>
        <v>2.9E-4</v>
      </c>
      <c r="O181">
        <f t="shared" si="42"/>
        <v>0.43669563304366932</v>
      </c>
      <c r="P181">
        <f t="shared" si="36"/>
        <v>3.8798681755168198</v>
      </c>
      <c r="Q181">
        <f t="shared" si="37"/>
        <v>0.12393278523304156</v>
      </c>
      <c r="R181">
        <f t="shared" si="38"/>
        <v>0.12393278523304146</v>
      </c>
    </row>
    <row r="182" spans="6:18">
      <c r="F182">
        <f t="shared" si="43"/>
        <v>17.999999999999986</v>
      </c>
      <c r="G182">
        <f t="shared" si="31"/>
        <v>319.00552227477726</v>
      </c>
      <c r="H182">
        <f t="shared" si="39"/>
        <v>4.3669563304366932</v>
      </c>
      <c r="I182" s="4">
        <f t="shared" si="32"/>
        <v>5.8000000000000004E-6</v>
      </c>
      <c r="J182" s="5">
        <f t="shared" si="40"/>
        <v>4.4231034482758351E-7</v>
      </c>
      <c r="K182" s="5">
        <f t="shared" si="41"/>
        <v>6.4946638988223101E-4</v>
      </c>
      <c r="L182" s="5">
        <f t="shared" si="35"/>
        <v>1.1475157434397682E-9</v>
      </c>
      <c r="M182" s="6">
        <f t="shared" si="33"/>
        <v>7.2346084360084168E-6</v>
      </c>
      <c r="N182">
        <f t="shared" si="34"/>
        <v>2.9E-4</v>
      </c>
      <c r="O182">
        <f t="shared" si="42"/>
        <v>0.43669563304366932</v>
      </c>
      <c r="P182">
        <f t="shared" si="36"/>
        <v>3.8801139801297757</v>
      </c>
      <c r="Q182">
        <f t="shared" si="37"/>
        <v>0.12387024367870682</v>
      </c>
      <c r="R182">
        <f t="shared" si="38"/>
        <v>0.12387024367870672</v>
      </c>
    </row>
    <row r="183" spans="6:18">
      <c r="F183">
        <f t="shared" si="43"/>
        <v>18.099999999999987</v>
      </c>
      <c r="G183">
        <f t="shared" si="31"/>
        <v>319.00552227477726</v>
      </c>
      <c r="H183">
        <f t="shared" si="39"/>
        <v>4.3669563304366932</v>
      </c>
      <c r="I183" s="4">
        <f t="shared" si="32"/>
        <v>5.8000000000000004E-6</v>
      </c>
      <c r="J183" s="5">
        <f t="shared" si="40"/>
        <v>4.4231034482758351E-7</v>
      </c>
      <c r="K183" s="5">
        <f t="shared" si="41"/>
        <v>6.5004638988223104E-4</v>
      </c>
      <c r="L183" s="5">
        <f t="shared" si="35"/>
        <v>1.1505928249792311E-9</v>
      </c>
      <c r="M183" s="6">
        <f t="shared" si="33"/>
        <v>7.2475358071256299E-6</v>
      </c>
      <c r="N183">
        <f t="shared" si="34"/>
        <v>2.9E-4</v>
      </c>
      <c r="O183">
        <f t="shared" si="42"/>
        <v>0.43669563304366932</v>
      </c>
      <c r="P183">
        <f t="shared" si="36"/>
        <v>3.8803589066885147</v>
      </c>
      <c r="Q183">
        <f t="shared" si="37"/>
        <v>0.12380792553301695</v>
      </c>
      <c r="R183">
        <f t="shared" si="38"/>
        <v>0.12380792553301685</v>
      </c>
    </row>
    <row r="184" spans="6:18">
      <c r="F184">
        <f t="shared" si="43"/>
        <v>18.199999999999989</v>
      </c>
      <c r="G184">
        <f t="shared" si="31"/>
        <v>319.00552227477726</v>
      </c>
      <c r="H184">
        <f t="shared" si="39"/>
        <v>4.3669563304366932</v>
      </c>
      <c r="I184" s="4">
        <f t="shared" si="32"/>
        <v>5.8000000000000004E-6</v>
      </c>
      <c r="J184" s="5">
        <f t="shared" si="40"/>
        <v>4.4231034482758351E-7</v>
      </c>
      <c r="K184" s="5">
        <f t="shared" si="41"/>
        <v>6.5062638988223106E-4</v>
      </c>
      <c r="L184" s="5">
        <f t="shared" si="35"/>
        <v>1.1536754024361014E-9</v>
      </c>
      <c r="M184" s="6">
        <f t="shared" si="33"/>
        <v>7.2604747177603686E-6</v>
      </c>
      <c r="N184">
        <f t="shared" si="34"/>
        <v>2.9E-4</v>
      </c>
      <c r="O184">
        <f t="shared" si="42"/>
        <v>0.43669563304366932</v>
      </c>
      <c r="P184">
        <f t="shared" si="36"/>
        <v>3.8806029591102309</v>
      </c>
      <c r="Q184">
        <f t="shared" si="37"/>
        <v>0.12374582979929682</v>
      </c>
      <c r="R184">
        <f t="shared" si="38"/>
        <v>0.12374582979929673</v>
      </c>
    </row>
    <row r="185" spans="6:18">
      <c r="F185">
        <f t="shared" si="43"/>
        <v>18.29999999999999</v>
      </c>
      <c r="G185">
        <f t="shared" si="31"/>
        <v>319.00552227477726</v>
      </c>
      <c r="H185">
        <f t="shared" si="39"/>
        <v>4.3669563304366932</v>
      </c>
      <c r="I185" s="4">
        <f t="shared" si="32"/>
        <v>5.8000000000000004E-6</v>
      </c>
      <c r="J185" s="5">
        <f t="shared" si="40"/>
        <v>4.4231034482758351E-7</v>
      </c>
      <c r="K185" s="5">
        <f t="shared" si="41"/>
        <v>6.5120638988223109E-4</v>
      </c>
      <c r="L185" s="5">
        <f t="shared" si="35"/>
        <v>1.1567634807140786E-9</v>
      </c>
      <c r="M185" s="6">
        <f t="shared" si="33"/>
        <v>7.2734251679126314E-6</v>
      </c>
      <c r="N185">
        <f t="shared" si="34"/>
        <v>2.9E-4</v>
      </c>
      <c r="O185">
        <f t="shared" si="42"/>
        <v>0.43669563304366932</v>
      </c>
      <c r="P185">
        <f t="shared" si="36"/>
        <v>3.880846141291165</v>
      </c>
      <c r="Q185">
        <f t="shared" si="37"/>
        <v>0.12368395548620223</v>
      </c>
      <c r="R185">
        <f t="shared" si="38"/>
        <v>0.12368395548620213</v>
      </c>
    </row>
    <row r="186" spans="6:18">
      <c r="F186">
        <f t="shared" si="43"/>
        <v>18.399999999999991</v>
      </c>
      <c r="G186">
        <f t="shared" si="31"/>
        <v>319.00552227477726</v>
      </c>
      <c r="H186">
        <f t="shared" si="39"/>
        <v>4.3669563304366932</v>
      </c>
      <c r="I186" s="4">
        <f t="shared" si="32"/>
        <v>5.8000000000000004E-6</v>
      </c>
      <c r="J186" s="5">
        <f t="shared" si="40"/>
        <v>4.4231034482758351E-7</v>
      </c>
      <c r="K186" s="5">
        <f t="shared" si="41"/>
        <v>6.5178638988223111E-4</v>
      </c>
      <c r="L186" s="5">
        <f t="shared" si="35"/>
        <v>1.1598570647168619E-9</v>
      </c>
      <c r="M186" s="6">
        <f t="shared" si="33"/>
        <v>7.2863871575824174E-6</v>
      </c>
      <c r="N186">
        <f t="shared" si="34"/>
        <v>2.9E-4</v>
      </c>
      <c r="O186">
        <f t="shared" si="42"/>
        <v>0.43669563304366932</v>
      </c>
      <c r="P186">
        <f t="shared" si="36"/>
        <v>3.8810884571067366</v>
      </c>
      <c r="Q186">
        <f t="shared" si="37"/>
        <v>0.1236223016076866</v>
      </c>
      <c r="R186">
        <f t="shared" si="38"/>
        <v>0.1236223016076865</v>
      </c>
    </row>
    <row r="187" spans="6:18">
      <c r="F187">
        <f t="shared" si="43"/>
        <v>18.499999999999993</v>
      </c>
      <c r="G187">
        <f t="shared" si="31"/>
        <v>319.00552227477726</v>
      </c>
      <c r="H187">
        <f t="shared" si="39"/>
        <v>4.3669563304366932</v>
      </c>
      <c r="I187" s="4">
        <f t="shared" si="32"/>
        <v>5.8000000000000004E-6</v>
      </c>
      <c r="J187" s="5">
        <f t="shared" si="40"/>
        <v>4.4231034482758351E-7</v>
      </c>
      <c r="K187" s="5">
        <f t="shared" si="41"/>
        <v>6.5236638988223114E-4</v>
      </c>
      <c r="L187" s="5">
        <f t="shared" si="35"/>
        <v>1.1629561593481512E-9</v>
      </c>
      <c r="M187" s="6">
        <f t="shared" si="33"/>
        <v>7.2993606867697309E-6</v>
      </c>
      <c r="N187">
        <f t="shared" si="34"/>
        <v>2.9E-4</v>
      </c>
      <c r="O187">
        <f t="shared" si="42"/>
        <v>0.43669563304366932</v>
      </c>
      <c r="P187">
        <f t="shared" si="36"/>
        <v>3.8813299104116745</v>
      </c>
      <c r="Q187">
        <f t="shared" si="37"/>
        <v>0.12356086718296808</v>
      </c>
      <c r="R187">
        <f t="shared" si="38"/>
        <v>0.12356086718296798</v>
      </c>
    </row>
    <row r="188" spans="6:18">
      <c r="F188">
        <f t="shared" si="43"/>
        <v>18.599999999999994</v>
      </c>
      <c r="G188">
        <f t="shared" si="31"/>
        <v>319.00552227477726</v>
      </c>
      <c r="H188">
        <f t="shared" si="39"/>
        <v>4.3669563304366932</v>
      </c>
      <c r="I188" s="4">
        <f t="shared" si="32"/>
        <v>5.8000000000000004E-6</v>
      </c>
      <c r="J188" s="5">
        <f t="shared" si="40"/>
        <v>4.4231034482758351E-7</v>
      </c>
      <c r="K188" s="5">
        <f t="shared" si="41"/>
        <v>6.5294638988223116E-4</v>
      </c>
      <c r="L188" s="5">
        <f t="shared" si="35"/>
        <v>1.1660607695116455E-9</v>
      </c>
      <c r="M188" s="6">
        <f t="shared" si="33"/>
        <v>7.3123457554745692E-6</v>
      </c>
      <c r="N188">
        <f t="shared" si="34"/>
        <v>2.9E-4</v>
      </c>
      <c r="O188">
        <f t="shared" si="42"/>
        <v>0.43669563304366932</v>
      </c>
      <c r="P188">
        <f t="shared" si="36"/>
        <v>3.8815705050401452</v>
      </c>
      <c r="Q188">
        <f t="shared" si="37"/>
        <v>0.12349965123649667</v>
      </c>
      <c r="R188">
        <f t="shared" si="38"/>
        <v>0.12349965123649657</v>
      </c>
    </row>
    <row r="189" spans="6:18">
      <c r="F189">
        <f t="shared" si="43"/>
        <v>18.699999999999996</v>
      </c>
      <c r="G189">
        <f t="shared" si="31"/>
        <v>319.00552227477726</v>
      </c>
      <c r="H189">
        <f t="shared" si="39"/>
        <v>4.3669563304366932</v>
      </c>
      <c r="I189" s="4">
        <f t="shared" si="32"/>
        <v>5.8000000000000004E-6</v>
      </c>
      <c r="J189" s="5">
        <f t="shared" si="40"/>
        <v>4.4231034482758351E-7</v>
      </c>
      <c r="K189" s="5">
        <f t="shared" si="41"/>
        <v>6.5352638988223119E-4</v>
      </c>
      <c r="L189" s="5">
        <f t="shared" si="35"/>
        <v>1.1691709001110443E-9</v>
      </c>
      <c r="M189" s="6">
        <f t="shared" si="33"/>
        <v>7.3253423636969315E-6</v>
      </c>
      <c r="N189">
        <f t="shared" si="34"/>
        <v>2.9E-4</v>
      </c>
      <c r="O189">
        <f t="shared" si="42"/>
        <v>0.43669563304366932</v>
      </c>
      <c r="P189">
        <f t="shared" si="36"/>
        <v>3.8818102448058784</v>
      </c>
      <c r="Q189">
        <f t="shared" si="37"/>
        <v>0.12343865279792181</v>
      </c>
      <c r="R189">
        <f t="shared" si="38"/>
        <v>0.12343865279792171</v>
      </c>
    </row>
    <row r="190" spans="6:18">
      <c r="F190">
        <f t="shared" si="43"/>
        <v>18.799999999999997</v>
      </c>
      <c r="G190">
        <f t="shared" si="31"/>
        <v>319.00552227477726</v>
      </c>
      <c r="H190">
        <f t="shared" si="39"/>
        <v>4.3669563304366932</v>
      </c>
      <c r="I190" s="4">
        <f t="shared" si="32"/>
        <v>5.8000000000000004E-6</v>
      </c>
      <c r="J190" s="5">
        <f t="shared" si="40"/>
        <v>4.4231034482758351E-7</v>
      </c>
      <c r="K190" s="5">
        <f t="shared" si="41"/>
        <v>6.5410638988223121E-4</v>
      </c>
      <c r="L190" s="5">
        <f t="shared" si="35"/>
        <v>1.1722865560500472E-9</v>
      </c>
      <c r="M190" s="6">
        <f t="shared" si="33"/>
        <v>7.3383505114368196E-6</v>
      </c>
      <c r="N190">
        <f t="shared" si="34"/>
        <v>2.9E-4</v>
      </c>
      <c r="O190">
        <f t="shared" si="42"/>
        <v>0.43669563304366932</v>
      </c>
      <c r="P190">
        <f t="shared" si="36"/>
        <v>3.8820491335022966</v>
      </c>
      <c r="Q190">
        <f t="shared" si="37"/>
        <v>0.12337787090205996</v>
      </c>
      <c r="R190">
        <f t="shared" si="38"/>
        <v>0.12337787090205986</v>
      </c>
    </row>
    <row r="191" spans="6:18">
      <c r="F191">
        <f t="shared" si="43"/>
        <v>18.899999999999999</v>
      </c>
      <c r="G191">
        <f t="shared" si="31"/>
        <v>319.00552227477726</v>
      </c>
      <c r="H191">
        <f t="shared" si="39"/>
        <v>4.3669563304366932</v>
      </c>
      <c r="I191" s="4">
        <f t="shared" si="32"/>
        <v>5.8000000000000004E-6</v>
      </c>
      <c r="J191" s="5">
        <f t="shared" si="40"/>
        <v>4.4231034482758351E-7</v>
      </c>
      <c r="K191" s="5">
        <f t="shared" si="41"/>
        <v>6.5468638988223124E-4</v>
      </c>
      <c r="L191" s="5">
        <f t="shared" si="35"/>
        <v>1.1754077422323531E-9</v>
      </c>
      <c r="M191" s="6">
        <f t="shared" si="33"/>
        <v>7.3513701986942309E-6</v>
      </c>
      <c r="N191">
        <f t="shared" si="34"/>
        <v>2.9E-4</v>
      </c>
      <c r="O191">
        <f t="shared" si="42"/>
        <v>0.43669563304366932</v>
      </c>
      <c r="P191">
        <f t="shared" si="36"/>
        <v>3.8822871749026429</v>
      </c>
      <c r="Q191">
        <f t="shared" si="37"/>
        <v>0.12331730458886261</v>
      </c>
      <c r="R191">
        <f t="shared" si="38"/>
        <v>0.12331730458886252</v>
      </c>
    </row>
    <row r="192" spans="6:18">
      <c r="F192">
        <f t="shared" si="43"/>
        <v>19</v>
      </c>
      <c r="G192">
        <f t="shared" si="31"/>
        <v>319.00552227477726</v>
      </c>
      <c r="H192">
        <f t="shared" si="39"/>
        <v>4.3669563304366932</v>
      </c>
      <c r="I192" s="4">
        <f t="shared" si="32"/>
        <v>5.8000000000000004E-6</v>
      </c>
      <c r="J192" s="5">
        <f t="shared" si="40"/>
        <v>4.4231034482758351E-7</v>
      </c>
      <c r="K192" s="5">
        <f t="shared" si="41"/>
        <v>6.5526638988223126E-4</v>
      </c>
      <c r="L192" s="5">
        <f t="shared" si="35"/>
        <v>1.1785344635616617E-9</v>
      </c>
      <c r="M192" s="6">
        <f t="shared" si="33"/>
        <v>7.3644014254691679E-6</v>
      </c>
      <c r="N192">
        <f t="shared" si="34"/>
        <v>2.9E-4</v>
      </c>
      <c r="O192">
        <f t="shared" si="42"/>
        <v>0.43669563304366932</v>
      </c>
      <c r="P192">
        <f t="shared" si="36"/>
        <v>3.8825243727600984</v>
      </c>
      <c r="Q192">
        <f t="shared" si="37"/>
        <v>0.12325695290338443</v>
      </c>
      <c r="R192">
        <f t="shared" si="38"/>
        <v>0.12325695290338431</v>
      </c>
    </row>
    <row r="193" spans="6:18">
      <c r="F193">
        <f t="shared" si="43"/>
        <v>19.100000000000001</v>
      </c>
      <c r="G193">
        <f t="shared" si="31"/>
        <v>319.00552227477726</v>
      </c>
      <c r="H193">
        <f t="shared" si="39"/>
        <v>4.3669563304366932</v>
      </c>
      <c r="I193" s="4">
        <f t="shared" si="32"/>
        <v>5.8000000000000004E-6</v>
      </c>
      <c r="J193" s="5">
        <f t="shared" si="40"/>
        <v>4.4231034482758351E-7</v>
      </c>
      <c r="K193" s="5">
        <f t="shared" si="41"/>
        <v>6.5584638988223129E-4</v>
      </c>
      <c r="L193" s="5">
        <f t="shared" si="35"/>
        <v>1.1816667249416727E-9</v>
      </c>
      <c r="M193" s="6">
        <f t="shared" si="33"/>
        <v>7.3774441917616306E-6</v>
      </c>
      <c r="N193">
        <f t="shared" si="34"/>
        <v>2.9E-4</v>
      </c>
      <c r="O193">
        <f t="shared" si="42"/>
        <v>0.43669563304366932</v>
      </c>
      <c r="P193">
        <f t="shared" si="36"/>
        <v>3.8827607308079179</v>
      </c>
      <c r="Q193">
        <f t="shared" si="37"/>
        <v>0.12319681489575156</v>
      </c>
      <c r="R193">
        <f t="shared" si="38"/>
        <v>0.12319681489575145</v>
      </c>
    </row>
    <row r="194" spans="6:18">
      <c r="F194">
        <f t="shared" si="43"/>
        <v>19.200000000000003</v>
      </c>
      <c r="G194">
        <f t="shared" ref="G194:G257" si="44">Tc+R_*F194</f>
        <v>319.00552227477726</v>
      </c>
      <c r="H194">
        <f t="shared" si="39"/>
        <v>4.3669563304366932</v>
      </c>
      <c r="I194" s="4">
        <f t="shared" ref="I194:I257" si="45">we</f>
        <v>5.8000000000000004E-6</v>
      </c>
      <c r="J194" s="5">
        <f t="shared" si="40"/>
        <v>4.4231034482758351E-7</v>
      </c>
      <c r="K194" s="5">
        <f t="shared" si="41"/>
        <v>6.5642638988223131E-4</v>
      </c>
      <c r="L194" s="5">
        <f t="shared" si="35"/>
        <v>1.1848045312760853E-9</v>
      </c>
      <c r="M194" s="6">
        <f t="shared" ref="M194:M257" si="46">f2_*f3_/f1_/K194*L194</f>
        <v>7.3904984975716182E-6</v>
      </c>
      <c r="N194">
        <f t="shared" ref="N194:N257" si="47">del_dl</f>
        <v>2.9E-4</v>
      </c>
      <c r="O194">
        <f t="shared" si="42"/>
        <v>0.43669563304366932</v>
      </c>
      <c r="P194">
        <f t="shared" si="36"/>
        <v>3.8829962527595421</v>
      </c>
      <c r="Q194">
        <f t="shared" si="37"/>
        <v>0.12313688962113037</v>
      </c>
      <c r="R194">
        <f t="shared" si="38"/>
        <v>0.12313688962113024</v>
      </c>
    </row>
    <row r="195" spans="6:18">
      <c r="F195">
        <f t="shared" si="43"/>
        <v>19.300000000000004</v>
      </c>
      <c r="G195">
        <f t="shared" si="44"/>
        <v>319.00552227477726</v>
      </c>
      <c r="H195">
        <f t="shared" si="39"/>
        <v>4.3669563304366932</v>
      </c>
      <c r="I195" s="4">
        <f t="shared" si="45"/>
        <v>5.8000000000000004E-6</v>
      </c>
      <c r="J195" s="5">
        <f t="shared" si="40"/>
        <v>4.4231034482758351E-7</v>
      </c>
      <c r="K195" s="5">
        <f t="shared" si="41"/>
        <v>6.5700638988223134E-4</v>
      </c>
      <c r="L195" s="5">
        <f t="shared" ref="L195:L258" si="48">K195^3*4/3*PI()</f>
        <v>1.1879478874685987E-9</v>
      </c>
      <c r="M195" s="6">
        <f t="shared" si="46"/>
        <v>7.4035643428991299E-6</v>
      </c>
      <c r="N195">
        <f t="shared" si="47"/>
        <v>2.9E-4</v>
      </c>
      <c r="O195">
        <f t="shared" si="42"/>
        <v>0.43669563304366932</v>
      </c>
      <c r="P195">
        <f t="shared" ref="P195:P258" si="49">R195*O195+(1-R195)*H195</f>
        <v>3.8832309423087277</v>
      </c>
      <c r="Q195">
        <f t="shared" ref="Q195:Q258" si="50">Q194+pl/ps*Dl/N194*((Tc-Tf)/ml-Co)/H194/(1-kpart)*M194*dt/L194-Q194*3/K194*we*dt</f>
        <v>0.12307717613969614</v>
      </c>
      <c r="R195">
        <f t="shared" ref="R195:R258" si="51">esidtGeral(R194,K194,MAX(I194,J194),pl,ps,kpart,H194,(H195-H194)/dt,M194,L194,Dl,N194,Co,dt)</f>
        <v>0.12307717613969602</v>
      </c>
    </row>
    <row r="196" spans="6:18">
      <c r="F196">
        <f t="shared" si="43"/>
        <v>19.400000000000006</v>
      </c>
      <c r="G196">
        <f t="shared" si="44"/>
        <v>319.00552227477726</v>
      </c>
      <c r="H196">
        <f t="shared" si="39"/>
        <v>4.3669563304366932</v>
      </c>
      <c r="I196" s="4">
        <f t="shared" si="45"/>
        <v>5.8000000000000004E-6</v>
      </c>
      <c r="J196" s="5">
        <f t="shared" si="40"/>
        <v>4.4231034482758351E-7</v>
      </c>
      <c r="K196" s="5">
        <f t="shared" si="41"/>
        <v>6.5758638988223136E-4</v>
      </c>
      <c r="L196" s="5">
        <f t="shared" si="48"/>
        <v>1.1910967984229127E-9</v>
      </c>
      <c r="M196" s="6">
        <f t="shared" si="46"/>
        <v>7.4166417277441681E-6</v>
      </c>
      <c r="N196">
        <f t="shared" si="47"/>
        <v>2.9E-4</v>
      </c>
      <c r="O196">
        <f t="shared" si="42"/>
        <v>0.43669563304366932</v>
      </c>
      <c r="P196">
        <f t="shared" si="49"/>
        <v>3.883464803129665</v>
      </c>
      <c r="Q196">
        <f t="shared" si="50"/>
        <v>0.12301767351660219</v>
      </c>
      <c r="R196">
        <f t="shared" si="51"/>
        <v>0.12301767351660206</v>
      </c>
    </row>
    <row r="197" spans="6:18">
      <c r="F197">
        <f t="shared" si="43"/>
        <v>19.500000000000007</v>
      </c>
      <c r="G197">
        <f t="shared" si="44"/>
        <v>319.00552227477726</v>
      </c>
      <c r="H197">
        <f t="shared" si="39"/>
        <v>4.3669563304366932</v>
      </c>
      <c r="I197" s="4">
        <f t="shared" si="45"/>
        <v>5.8000000000000004E-6</v>
      </c>
      <c r="J197" s="5">
        <f t="shared" si="40"/>
        <v>4.4231034482758351E-7</v>
      </c>
      <c r="K197" s="5">
        <f t="shared" si="41"/>
        <v>6.5816638988223139E-4</v>
      </c>
      <c r="L197" s="5">
        <f t="shared" si="48"/>
        <v>1.1942512690427262E-9</v>
      </c>
      <c r="M197" s="6">
        <f t="shared" si="46"/>
        <v>7.4297306521067304E-6</v>
      </c>
      <c r="N197">
        <f t="shared" si="47"/>
        <v>2.9E-4</v>
      </c>
      <c r="O197">
        <f t="shared" si="42"/>
        <v>0.43669563304366932</v>
      </c>
      <c r="P197">
        <f t="shared" si="49"/>
        <v>3.8836978388771031</v>
      </c>
      <c r="Q197">
        <f t="shared" si="50"/>
        <v>0.12295838082194913</v>
      </c>
      <c r="R197">
        <f t="shared" si="51"/>
        <v>0.122958380821949</v>
      </c>
    </row>
    <row r="198" spans="6:18">
      <c r="F198">
        <f t="shared" si="43"/>
        <v>19.600000000000009</v>
      </c>
      <c r="G198">
        <f t="shared" si="44"/>
        <v>319.00552227477726</v>
      </c>
      <c r="H198">
        <f t="shared" si="39"/>
        <v>4.3669563304366932</v>
      </c>
      <c r="I198" s="4">
        <f t="shared" si="45"/>
        <v>5.8000000000000004E-6</v>
      </c>
      <c r="J198" s="5">
        <f t="shared" si="40"/>
        <v>4.4231034482758351E-7</v>
      </c>
      <c r="K198" s="5">
        <f t="shared" si="41"/>
        <v>6.5874638988223141E-4</v>
      </c>
      <c r="L198" s="5">
        <f t="shared" si="48"/>
        <v>1.1974113042317389E-9</v>
      </c>
      <c r="M198" s="6">
        <f t="shared" si="46"/>
        <v>7.4428311159868159E-6</v>
      </c>
      <c r="N198">
        <f t="shared" si="47"/>
        <v>2.9E-4</v>
      </c>
      <c r="O198">
        <f t="shared" si="42"/>
        <v>0.43669563304366932</v>
      </c>
      <c r="P198">
        <f t="shared" si="49"/>
        <v>3.8839300531864627</v>
      </c>
      <c r="Q198">
        <f t="shared" si="50"/>
        <v>0.12289929713075433</v>
      </c>
      <c r="R198">
        <f t="shared" si="51"/>
        <v>0.1228992971307542</v>
      </c>
    </row>
    <row r="199" spans="6:18">
      <c r="F199">
        <f t="shared" si="43"/>
        <v>19.70000000000001</v>
      </c>
      <c r="G199">
        <f t="shared" si="44"/>
        <v>319.00552227477726</v>
      </c>
      <c r="H199">
        <f t="shared" si="39"/>
        <v>4.3669563304366932</v>
      </c>
      <c r="I199" s="4">
        <f t="shared" si="45"/>
        <v>5.8000000000000004E-6</v>
      </c>
      <c r="J199" s="5">
        <f t="shared" si="40"/>
        <v>4.4231034482758351E-7</v>
      </c>
      <c r="K199" s="5">
        <f t="shared" si="41"/>
        <v>6.5932638988223144E-4</v>
      </c>
      <c r="L199" s="5">
        <f t="shared" si="48"/>
        <v>1.20057690889365E-9</v>
      </c>
      <c r="M199" s="6">
        <f t="shared" si="46"/>
        <v>7.455943119384427E-6</v>
      </c>
      <c r="N199">
        <f t="shared" si="47"/>
        <v>2.9E-4</v>
      </c>
      <c r="O199">
        <f t="shared" si="42"/>
        <v>0.43669563304366932</v>
      </c>
      <c r="P199">
        <f t="shared" si="49"/>
        <v>3.8841614496739627</v>
      </c>
      <c r="Q199">
        <f t="shared" si="50"/>
        <v>0.12284042152292161</v>
      </c>
      <c r="R199">
        <f t="shared" si="51"/>
        <v>0.12284042152292149</v>
      </c>
    </row>
    <row r="200" spans="6:18">
      <c r="F200">
        <f t="shared" si="43"/>
        <v>19.800000000000011</v>
      </c>
      <c r="G200">
        <f t="shared" si="44"/>
        <v>319.00552227477726</v>
      </c>
      <c r="H200">
        <f t="shared" si="39"/>
        <v>4.3669563304366932</v>
      </c>
      <c r="I200" s="4">
        <f t="shared" si="45"/>
        <v>5.8000000000000004E-6</v>
      </c>
      <c r="J200" s="5">
        <f t="shared" si="40"/>
        <v>4.4231034482758351E-7</v>
      </c>
      <c r="K200" s="5">
        <f t="shared" si="41"/>
        <v>6.5990638988223146E-4</v>
      </c>
      <c r="L200" s="5">
        <f t="shared" si="48"/>
        <v>1.2037480879321594E-9</v>
      </c>
      <c r="M200" s="6">
        <f t="shared" si="46"/>
        <v>7.4690666622995648E-6</v>
      </c>
      <c r="N200">
        <f t="shared" si="47"/>
        <v>2.9E-4</v>
      </c>
      <c r="O200">
        <f t="shared" si="42"/>
        <v>0.43669563304366932</v>
      </c>
      <c r="P200">
        <f t="shared" si="49"/>
        <v>3.8843920319367342</v>
      </c>
      <c r="Q200">
        <f t="shared" si="50"/>
        <v>0.1227817530832112</v>
      </c>
      <c r="R200">
        <f t="shared" si="51"/>
        <v>0.12278175308321107</v>
      </c>
    </row>
    <row r="201" spans="6:18">
      <c r="F201">
        <f t="shared" si="43"/>
        <v>19.900000000000013</v>
      </c>
      <c r="G201">
        <f t="shared" si="44"/>
        <v>319.00552227477726</v>
      </c>
      <c r="H201">
        <f t="shared" si="39"/>
        <v>4.3669563304366932</v>
      </c>
      <c r="I201" s="4">
        <f t="shared" si="45"/>
        <v>5.8000000000000004E-6</v>
      </c>
      <c r="J201" s="5">
        <f t="shared" si="40"/>
        <v>4.4231034482758351E-7</v>
      </c>
      <c r="K201" s="5">
        <f t="shared" si="41"/>
        <v>6.6048638988223149E-4</v>
      </c>
      <c r="L201" s="5">
        <f t="shared" si="48"/>
        <v>1.2069248462509661E-9</v>
      </c>
      <c r="M201" s="6">
        <f t="shared" si="46"/>
        <v>7.4822017447322266E-6</v>
      </c>
      <c r="N201">
        <f t="shared" si="47"/>
        <v>2.9E-4</v>
      </c>
      <c r="O201">
        <f t="shared" si="42"/>
        <v>0.43669563304366932</v>
      </c>
      <c r="P201">
        <f t="shared" si="49"/>
        <v>3.8846218035529376</v>
      </c>
      <c r="Q201">
        <f t="shared" si="50"/>
        <v>0.12272329090120977</v>
      </c>
      <c r="R201">
        <f t="shared" si="51"/>
        <v>0.12272329090120965</v>
      </c>
    </row>
    <row r="202" spans="6:18">
      <c r="F202">
        <f t="shared" si="43"/>
        <v>20.000000000000014</v>
      </c>
      <c r="G202">
        <f t="shared" si="44"/>
        <v>319.00552227477726</v>
      </c>
      <c r="H202">
        <f t="shared" si="39"/>
        <v>4.3669563304366932</v>
      </c>
      <c r="I202" s="4">
        <f t="shared" si="45"/>
        <v>5.8000000000000004E-6</v>
      </c>
      <c r="J202" s="5">
        <f t="shared" si="40"/>
        <v>4.4231034482758351E-7</v>
      </c>
      <c r="K202" s="5">
        <f t="shared" si="41"/>
        <v>6.6106638988223151E-4</v>
      </c>
      <c r="L202" s="5">
        <f t="shared" si="48"/>
        <v>1.2101071887537694E-9</v>
      </c>
      <c r="M202" s="6">
        <f t="shared" si="46"/>
        <v>7.4953483666824125E-6</v>
      </c>
      <c r="N202">
        <f t="shared" si="47"/>
        <v>2.9E-4</v>
      </c>
      <c r="O202">
        <f t="shared" si="42"/>
        <v>0.43669563304366932</v>
      </c>
      <c r="P202">
        <f t="shared" si="49"/>
        <v>3.884850768081884</v>
      </c>
      <c r="Q202">
        <f t="shared" si="50"/>
        <v>0.12266503407130087</v>
      </c>
      <c r="R202">
        <f t="shared" si="51"/>
        <v>0.12266503407130075</v>
      </c>
    </row>
    <row r="203" spans="6:18">
      <c r="F203">
        <f t="shared" si="43"/>
        <v>20.100000000000016</v>
      </c>
      <c r="G203">
        <f t="shared" si="44"/>
        <v>319.00552227477726</v>
      </c>
      <c r="H203">
        <f t="shared" si="39"/>
        <v>4.3669563304366932</v>
      </c>
      <c r="I203" s="4">
        <f t="shared" si="45"/>
        <v>5.8000000000000004E-6</v>
      </c>
      <c r="J203" s="5">
        <f t="shared" si="40"/>
        <v>4.4231034482758351E-7</v>
      </c>
      <c r="K203" s="5">
        <f t="shared" si="41"/>
        <v>6.6164638988223153E-4</v>
      </c>
      <c r="L203" s="5">
        <f t="shared" si="48"/>
        <v>1.2132951203442694E-9</v>
      </c>
      <c r="M203" s="6">
        <f t="shared" si="46"/>
        <v>7.5085065281501249E-6</v>
      </c>
      <c r="N203">
        <f t="shared" si="47"/>
        <v>2.9E-4</v>
      </c>
      <c r="O203">
        <f t="shared" si="42"/>
        <v>0.43669563304366932</v>
      </c>
      <c r="P203">
        <f t="shared" si="49"/>
        <v>3.8850789290641425</v>
      </c>
      <c r="Q203">
        <f t="shared" si="50"/>
        <v>0.1226069816926354</v>
      </c>
      <c r="R203">
        <f t="shared" si="51"/>
        <v>0.12260698169263526</v>
      </c>
    </row>
    <row r="204" spans="6:18">
      <c r="F204">
        <f t="shared" si="43"/>
        <v>20.200000000000017</v>
      </c>
      <c r="G204">
        <f t="shared" si="44"/>
        <v>319.00552227477726</v>
      </c>
      <c r="H204">
        <f t="shared" si="39"/>
        <v>4.3669563304366932</v>
      </c>
      <c r="I204" s="4">
        <f t="shared" si="45"/>
        <v>5.8000000000000004E-6</v>
      </c>
      <c r="J204" s="5">
        <f t="shared" si="40"/>
        <v>4.4231034482758351E-7</v>
      </c>
      <c r="K204" s="5">
        <f t="shared" si="41"/>
        <v>6.6222638988223156E-4</v>
      </c>
      <c r="L204" s="5">
        <f t="shared" si="48"/>
        <v>1.2164886459261644E-9</v>
      </c>
      <c r="M204" s="6">
        <f t="shared" si="46"/>
        <v>7.5216762291353597E-6</v>
      </c>
      <c r="N204">
        <f t="shared" si="47"/>
        <v>2.9E-4</v>
      </c>
      <c r="O204">
        <f t="shared" si="42"/>
        <v>0.43669563304366932</v>
      </c>
      <c r="P204">
        <f t="shared" si="49"/>
        <v>3.8853062900216653</v>
      </c>
      <c r="Q204">
        <f t="shared" si="50"/>
        <v>0.12254913286910232</v>
      </c>
      <c r="R204">
        <f t="shared" si="51"/>
        <v>0.12254913286910218</v>
      </c>
    </row>
    <row r="205" spans="6:18">
      <c r="F205">
        <f t="shared" si="43"/>
        <v>20.300000000000018</v>
      </c>
      <c r="G205">
        <f t="shared" si="44"/>
        <v>319.00552227477726</v>
      </c>
      <c r="H205">
        <f t="shared" si="39"/>
        <v>4.3669563304366932</v>
      </c>
      <c r="I205" s="4">
        <f t="shared" si="45"/>
        <v>5.8000000000000004E-6</v>
      </c>
      <c r="J205" s="5">
        <f t="shared" si="40"/>
        <v>4.4231034482758351E-7</v>
      </c>
      <c r="K205" s="5">
        <f t="shared" si="41"/>
        <v>6.6280638988223158E-4</v>
      </c>
      <c r="L205" s="5">
        <f t="shared" si="48"/>
        <v>1.219687770403155E-9</v>
      </c>
      <c r="M205" s="6">
        <f t="shared" si="46"/>
        <v>7.5348574696381218E-6</v>
      </c>
      <c r="N205">
        <f t="shared" si="47"/>
        <v>2.9E-4</v>
      </c>
      <c r="O205">
        <f t="shared" si="42"/>
        <v>0.43669563304366932</v>
      </c>
      <c r="P205">
        <f t="shared" si="49"/>
        <v>3.8855328544578933</v>
      </c>
      <c r="Q205">
        <f t="shared" si="50"/>
        <v>0.12249148670929973</v>
      </c>
      <c r="R205">
        <f t="shared" si="51"/>
        <v>0.12249148670929959</v>
      </c>
    </row>
    <row r="206" spans="6:18">
      <c r="F206">
        <f t="shared" si="43"/>
        <v>20.40000000000002</v>
      </c>
      <c r="G206">
        <f t="shared" si="44"/>
        <v>319.00552227477726</v>
      </c>
      <c r="H206">
        <f t="shared" si="39"/>
        <v>4.3669563304366932</v>
      </c>
      <c r="I206" s="4">
        <f t="shared" si="45"/>
        <v>5.8000000000000004E-6</v>
      </c>
      <c r="J206" s="5">
        <f t="shared" si="40"/>
        <v>4.4231034482758351E-7</v>
      </c>
      <c r="K206" s="5">
        <f t="shared" si="41"/>
        <v>6.6338638988223161E-4</v>
      </c>
      <c r="L206" s="5">
        <f t="shared" si="48"/>
        <v>1.2228924986789397E-9</v>
      </c>
      <c r="M206" s="6">
        <f t="shared" si="46"/>
        <v>7.5480502496584081E-6</v>
      </c>
      <c r="N206">
        <f t="shared" si="47"/>
        <v>2.9E-4</v>
      </c>
      <c r="O206">
        <f t="shared" si="42"/>
        <v>0.43669563304366932</v>
      </c>
      <c r="P206">
        <f t="shared" si="49"/>
        <v>3.8857586258578731</v>
      </c>
      <c r="Q206">
        <f t="shared" si="50"/>
        <v>0.1224340423265059</v>
      </c>
      <c r="R206">
        <f t="shared" si="51"/>
        <v>0.12243404232650576</v>
      </c>
    </row>
    <row r="207" spans="6:18">
      <c r="F207">
        <f t="shared" si="43"/>
        <v>20.500000000000021</v>
      </c>
      <c r="G207">
        <f t="shared" si="44"/>
        <v>319.00552227477726</v>
      </c>
      <c r="H207">
        <f t="shared" si="39"/>
        <v>4.3669563304366932</v>
      </c>
      <c r="I207" s="4">
        <f t="shared" si="45"/>
        <v>5.8000000000000004E-6</v>
      </c>
      <c r="J207" s="5">
        <f t="shared" si="40"/>
        <v>4.4231034482758351E-7</v>
      </c>
      <c r="K207" s="5">
        <f t="shared" si="41"/>
        <v>6.6396638988223163E-4</v>
      </c>
      <c r="L207" s="5">
        <f t="shared" si="48"/>
        <v>1.2261028356572184E-9</v>
      </c>
      <c r="M207" s="6">
        <f t="shared" si="46"/>
        <v>7.56125456919622E-6</v>
      </c>
      <c r="N207">
        <f t="shared" si="47"/>
        <v>2.9E-4</v>
      </c>
      <c r="O207">
        <f t="shared" si="42"/>
        <v>0.43669563304366932</v>
      </c>
      <c r="P207">
        <f t="shared" si="49"/>
        <v>3.8859836076883725</v>
      </c>
      <c r="Q207">
        <f t="shared" si="50"/>
        <v>0.12237679883865071</v>
      </c>
      <c r="R207">
        <f t="shared" si="51"/>
        <v>0.12237679883865056</v>
      </c>
    </row>
    <row r="208" spans="6:18">
      <c r="F208">
        <f t="shared" si="43"/>
        <v>20.600000000000023</v>
      </c>
      <c r="G208">
        <f t="shared" si="44"/>
        <v>319.00552227477726</v>
      </c>
      <c r="H208">
        <f t="shared" si="39"/>
        <v>4.3669563304366932</v>
      </c>
      <c r="I208" s="4">
        <f t="shared" si="45"/>
        <v>5.8000000000000004E-6</v>
      </c>
      <c r="J208" s="5">
        <f t="shared" si="40"/>
        <v>4.4231034482758351E-7</v>
      </c>
      <c r="K208" s="5">
        <f t="shared" si="41"/>
        <v>6.6454638988223166E-4</v>
      </c>
      <c r="L208" s="5">
        <f t="shared" si="48"/>
        <v>1.22931878624169E-9</v>
      </c>
      <c r="M208" s="6">
        <f t="shared" si="46"/>
        <v>7.5744704282515552E-6</v>
      </c>
      <c r="N208">
        <f t="shared" si="47"/>
        <v>2.9E-4</v>
      </c>
      <c r="O208">
        <f t="shared" si="42"/>
        <v>0.43669563304366932</v>
      </c>
      <c r="P208">
        <f t="shared" si="49"/>
        <v>3.8862078033979852</v>
      </c>
      <c r="Q208">
        <f t="shared" si="50"/>
        <v>0.12231975536828713</v>
      </c>
      <c r="R208">
        <f t="shared" si="51"/>
        <v>0.12231975536828699</v>
      </c>
    </row>
    <row r="209" spans="6:18">
      <c r="F209">
        <f t="shared" si="43"/>
        <v>20.700000000000024</v>
      </c>
      <c r="G209">
        <f t="shared" si="44"/>
        <v>319.00552227477726</v>
      </c>
      <c r="H209">
        <f t="shared" si="39"/>
        <v>4.3669563304366932</v>
      </c>
      <c r="I209" s="4">
        <f t="shared" si="45"/>
        <v>5.8000000000000004E-6</v>
      </c>
      <c r="J209" s="5">
        <f t="shared" si="40"/>
        <v>4.4231034482758351E-7</v>
      </c>
      <c r="K209" s="5">
        <f t="shared" si="41"/>
        <v>6.6512638988223168E-4</v>
      </c>
      <c r="L209" s="5">
        <f t="shared" si="48"/>
        <v>1.2325403553360547E-9</v>
      </c>
      <c r="M209" s="6">
        <f t="shared" si="46"/>
        <v>7.5876978268244186E-6</v>
      </c>
      <c r="N209">
        <f t="shared" si="47"/>
        <v>2.9E-4</v>
      </c>
      <c r="O209">
        <f t="shared" si="42"/>
        <v>0.43669563304366932</v>
      </c>
      <c r="P209">
        <f t="shared" si="49"/>
        <v>3.886431216417249</v>
      </c>
      <c r="Q209">
        <f t="shared" si="50"/>
        <v>0.12226291104256304</v>
      </c>
      <c r="R209">
        <f t="shared" si="51"/>
        <v>0.12226291104256291</v>
      </c>
    </row>
    <row r="210" spans="6:18">
      <c r="F210">
        <f t="shared" si="43"/>
        <v>20.800000000000026</v>
      </c>
      <c r="G210">
        <f t="shared" si="44"/>
        <v>319.00552227477726</v>
      </c>
      <c r="H210">
        <f t="shared" si="39"/>
        <v>4.3669563304366932</v>
      </c>
      <c r="I210" s="4">
        <f t="shared" si="45"/>
        <v>5.8000000000000004E-6</v>
      </c>
      <c r="J210" s="5">
        <f t="shared" si="40"/>
        <v>4.4231034482758351E-7</v>
      </c>
      <c r="K210" s="5">
        <f t="shared" si="41"/>
        <v>6.6570638988223171E-4</v>
      </c>
      <c r="L210" s="5">
        <f t="shared" si="48"/>
        <v>1.2357675478440112E-9</v>
      </c>
      <c r="M210" s="6">
        <f t="shared" si="46"/>
        <v>7.6009367649148035E-6</v>
      </c>
      <c r="N210">
        <f t="shared" si="47"/>
        <v>2.9E-4</v>
      </c>
      <c r="O210">
        <f t="shared" si="42"/>
        <v>0.43669563304366932</v>
      </c>
      <c r="P210">
        <f t="shared" si="49"/>
        <v>3.8866538501587495</v>
      </c>
      <c r="Q210">
        <f t="shared" si="50"/>
        <v>0.12220626499319318</v>
      </c>
      <c r="R210">
        <f t="shared" si="51"/>
        <v>0.12220626499319305</v>
      </c>
    </row>
    <row r="211" spans="6:18">
      <c r="F211">
        <f t="shared" si="43"/>
        <v>20.900000000000027</v>
      </c>
      <c r="G211">
        <f t="shared" si="44"/>
        <v>319.00552227477726</v>
      </c>
      <c r="H211">
        <f t="shared" ref="H211:H274" si="52">(G211-Tf)/ml</f>
        <v>4.3669563304366932</v>
      </c>
      <c r="I211" s="4">
        <f t="shared" si="45"/>
        <v>5.8000000000000004E-6</v>
      </c>
      <c r="J211" s="5">
        <f t="shared" ref="J211:J274" si="53">Glob(H211,N211,Dl,Co,kpart)</f>
        <v>4.4231034482758351E-7</v>
      </c>
      <c r="K211" s="5">
        <f t="shared" ref="K211:K274" si="54">I210*dt+K210</f>
        <v>6.6628638988223173E-4</v>
      </c>
      <c r="L211" s="5">
        <f t="shared" si="48"/>
        <v>1.2390003686692591E-9</v>
      </c>
      <c r="M211" s="6">
        <f t="shared" si="46"/>
        <v>7.6141872425227133E-6</v>
      </c>
      <c r="N211">
        <f t="shared" si="47"/>
        <v>2.9E-4</v>
      </c>
      <c r="O211">
        <f t="shared" ref="O211:O274" si="55">O210+(kpart*H210-O210)/L210/R210*(L210*(R211-R210)+R210*MAX(I210,J210)*M210*dt)</f>
        <v>0.43669563304366932</v>
      </c>
      <c r="P211">
        <f t="shared" si="49"/>
        <v>3.8868757080172367</v>
      </c>
      <c r="Q211">
        <f t="shared" si="50"/>
        <v>0.12214981635643123</v>
      </c>
      <c r="R211">
        <f t="shared" si="51"/>
        <v>0.12214981635643112</v>
      </c>
    </row>
    <row r="212" spans="6:18">
      <c r="F212">
        <f t="shared" si="43"/>
        <v>21.000000000000028</v>
      </c>
      <c r="G212">
        <f t="shared" si="44"/>
        <v>319.00552227477726</v>
      </c>
      <c r="H212">
        <f t="shared" si="52"/>
        <v>4.3669563304366932</v>
      </c>
      <c r="I212" s="4">
        <f t="shared" si="45"/>
        <v>5.8000000000000004E-6</v>
      </c>
      <c r="J212" s="5">
        <f t="shared" si="53"/>
        <v>4.4231034482758351E-7</v>
      </c>
      <c r="K212" s="5">
        <f t="shared" si="54"/>
        <v>6.6686638988223176E-4</v>
      </c>
      <c r="L212" s="5">
        <f t="shared" si="48"/>
        <v>1.242238822715498E-9</v>
      </c>
      <c r="M212" s="6">
        <f t="shared" si="46"/>
        <v>7.6274492596481505E-6</v>
      </c>
      <c r="N212">
        <f t="shared" si="47"/>
        <v>2.9E-4</v>
      </c>
      <c r="O212">
        <f t="shared" si="55"/>
        <v>0.43669563304366932</v>
      </c>
      <c r="P212">
        <f t="shared" si="49"/>
        <v>3.8870967933697269</v>
      </c>
      <c r="Q212">
        <f t="shared" si="50"/>
        <v>0.12209356427304224</v>
      </c>
      <c r="R212">
        <f t="shared" si="51"/>
        <v>0.12209356427304213</v>
      </c>
    </row>
    <row r="213" spans="6:18">
      <c r="F213">
        <f t="shared" si="43"/>
        <v>21.10000000000003</v>
      </c>
      <c r="G213">
        <f t="shared" si="44"/>
        <v>319.00552227477726</v>
      </c>
      <c r="H213">
        <f t="shared" si="52"/>
        <v>4.3669563304366932</v>
      </c>
      <c r="I213" s="4">
        <f t="shared" si="45"/>
        <v>5.8000000000000004E-6</v>
      </c>
      <c r="J213" s="5">
        <f t="shared" si="53"/>
        <v>4.4231034482758351E-7</v>
      </c>
      <c r="K213" s="5">
        <f t="shared" si="54"/>
        <v>6.6744638988223178E-4</v>
      </c>
      <c r="L213" s="5">
        <f t="shared" si="48"/>
        <v>1.2454829148864273E-9</v>
      </c>
      <c r="M213" s="6">
        <f t="shared" si="46"/>
        <v>7.640722816291111E-6</v>
      </c>
      <c r="N213">
        <f t="shared" si="47"/>
        <v>2.9E-4</v>
      </c>
      <c r="O213">
        <f t="shared" si="55"/>
        <v>0.43669563304366932</v>
      </c>
      <c r="P213">
        <f t="shared" si="49"/>
        <v>3.8873171095756147</v>
      </c>
      <c r="Q213">
        <f t="shared" si="50"/>
        <v>0.12203750788827511</v>
      </c>
      <c r="R213">
        <f t="shared" si="51"/>
        <v>0.12203750788827501</v>
      </c>
    </row>
    <row r="214" spans="6:18">
      <c r="F214">
        <f t="shared" si="43"/>
        <v>21.200000000000031</v>
      </c>
      <c r="G214">
        <f t="shared" si="44"/>
        <v>319.00552227477726</v>
      </c>
      <c r="H214">
        <f t="shared" si="52"/>
        <v>4.3669563304366932</v>
      </c>
      <c r="I214" s="4">
        <f t="shared" si="45"/>
        <v>5.8000000000000004E-6</v>
      </c>
      <c r="J214" s="5">
        <f t="shared" si="53"/>
        <v>4.4231034482758351E-7</v>
      </c>
      <c r="K214" s="5">
        <f t="shared" si="54"/>
        <v>6.6802638988223181E-4</v>
      </c>
      <c r="L214" s="5">
        <f t="shared" si="48"/>
        <v>1.2487326500857461E-9</v>
      </c>
      <c r="M214" s="6">
        <f t="shared" si="46"/>
        <v>7.6540079124515963E-6</v>
      </c>
      <c r="N214">
        <f t="shared" si="47"/>
        <v>2.9E-4</v>
      </c>
      <c r="O214">
        <f t="shared" si="55"/>
        <v>0.43669563304366932</v>
      </c>
      <c r="P214">
        <f t="shared" si="49"/>
        <v>3.8875366599767798</v>
      </c>
      <c r="Q214">
        <f t="shared" si="50"/>
        <v>0.12198164635183532</v>
      </c>
      <c r="R214">
        <f t="shared" si="51"/>
        <v>0.12198164635183523</v>
      </c>
    </row>
    <row r="215" spans="6:18">
      <c r="F215">
        <f t="shared" si="43"/>
        <v>21.300000000000033</v>
      </c>
      <c r="G215">
        <f t="shared" si="44"/>
        <v>319.00552227477726</v>
      </c>
      <c r="H215">
        <f t="shared" si="52"/>
        <v>4.3669563304366932</v>
      </c>
      <c r="I215" s="4">
        <f t="shared" si="45"/>
        <v>5.8000000000000004E-6</v>
      </c>
      <c r="J215" s="5">
        <f t="shared" si="53"/>
        <v>4.4231034482758351E-7</v>
      </c>
      <c r="K215" s="5">
        <f t="shared" si="54"/>
        <v>6.6860638988223183E-4</v>
      </c>
      <c r="L215" s="5">
        <f t="shared" si="48"/>
        <v>1.251988033217154E-9</v>
      </c>
      <c r="M215" s="6">
        <f t="shared" si="46"/>
        <v>7.667304548129609E-6</v>
      </c>
      <c r="N215">
        <f t="shared" si="47"/>
        <v>2.9E-4</v>
      </c>
      <c r="O215">
        <f t="shared" si="55"/>
        <v>0.43669563304366932</v>
      </c>
      <c r="P215">
        <f t="shared" si="49"/>
        <v>3.8877554478976921</v>
      </c>
      <c r="Q215">
        <f t="shared" si="50"/>
        <v>0.12192597881785787</v>
      </c>
      <c r="R215">
        <f t="shared" si="51"/>
        <v>0.12192597881785779</v>
      </c>
    </row>
    <row r="216" spans="6:18">
      <c r="F216">
        <f t="shared" si="43"/>
        <v>21.400000000000034</v>
      </c>
      <c r="G216">
        <f t="shared" si="44"/>
        <v>319.00552227477726</v>
      </c>
      <c r="H216">
        <f t="shared" si="52"/>
        <v>4.3669563304366932</v>
      </c>
      <c r="I216" s="4">
        <f t="shared" si="45"/>
        <v>5.8000000000000004E-6</v>
      </c>
      <c r="J216" s="5">
        <f t="shared" si="53"/>
        <v>4.4231034482758351E-7</v>
      </c>
      <c r="K216" s="5">
        <f t="shared" si="54"/>
        <v>6.6918638988223186E-4</v>
      </c>
      <c r="L216" s="5">
        <f t="shared" si="48"/>
        <v>1.2552490691843505E-9</v>
      </c>
      <c r="M216" s="6">
        <f t="shared" si="46"/>
        <v>7.6806127233251441E-6</v>
      </c>
      <c r="N216">
        <f t="shared" si="47"/>
        <v>2.9E-4</v>
      </c>
      <c r="O216">
        <f t="shared" si="55"/>
        <v>0.43669563304366932</v>
      </c>
      <c r="P216">
        <f t="shared" si="49"/>
        <v>3.8879734766455187</v>
      </c>
      <c r="Q216">
        <f t="shared" si="50"/>
        <v>0.12187050444488035</v>
      </c>
      <c r="R216">
        <f t="shared" si="51"/>
        <v>0.12187050444488026</v>
      </c>
    </row>
    <row r="217" spans="6:18">
      <c r="F217">
        <f t="shared" si="43"/>
        <v>21.500000000000036</v>
      </c>
      <c r="G217">
        <f t="shared" si="44"/>
        <v>319.00552227477726</v>
      </c>
      <c r="H217">
        <f t="shared" si="52"/>
        <v>4.3669563304366932</v>
      </c>
      <c r="I217" s="4">
        <f t="shared" si="45"/>
        <v>5.8000000000000004E-6</v>
      </c>
      <c r="J217" s="5">
        <f t="shared" si="53"/>
        <v>4.4231034482758351E-7</v>
      </c>
      <c r="K217" s="5">
        <f t="shared" si="54"/>
        <v>6.6976638988223188E-4</v>
      </c>
      <c r="L217" s="5">
        <f t="shared" si="48"/>
        <v>1.2585157628910345E-9</v>
      </c>
      <c r="M217" s="6">
        <f t="shared" si="46"/>
        <v>7.6939324380382032E-6</v>
      </c>
      <c r="N217">
        <f t="shared" si="47"/>
        <v>2.9E-4</v>
      </c>
      <c r="O217">
        <f t="shared" si="55"/>
        <v>0.43669563304366932</v>
      </c>
      <c r="P217">
        <f t="shared" si="49"/>
        <v>3.8881907495102261</v>
      </c>
      <c r="Q217">
        <f t="shared" si="50"/>
        <v>0.12181522239581624</v>
      </c>
      <c r="R217">
        <f t="shared" si="51"/>
        <v>0.12181522239581616</v>
      </c>
    </row>
    <row r="218" spans="6:18">
      <c r="F218">
        <f t="shared" si="43"/>
        <v>21.600000000000037</v>
      </c>
      <c r="G218">
        <f t="shared" si="44"/>
        <v>319.00552227477726</v>
      </c>
      <c r="H218">
        <f t="shared" si="52"/>
        <v>4.3669563304366932</v>
      </c>
      <c r="I218" s="4">
        <f t="shared" si="45"/>
        <v>5.8000000000000004E-6</v>
      </c>
      <c r="J218" s="5">
        <f t="shared" si="53"/>
        <v>4.4231034482758351E-7</v>
      </c>
      <c r="K218" s="5">
        <f t="shared" si="54"/>
        <v>6.7034638988223191E-4</v>
      </c>
      <c r="L218" s="5">
        <f t="shared" si="48"/>
        <v>1.2617881192409064E-9</v>
      </c>
      <c r="M218" s="6">
        <f t="shared" si="46"/>
        <v>7.7072636922687897E-6</v>
      </c>
      <c r="N218">
        <f t="shared" si="47"/>
        <v>2.9E-4</v>
      </c>
      <c r="O218">
        <f t="shared" si="55"/>
        <v>0.43669563304366932</v>
      </c>
      <c r="P218">
        <f t="shared" si="49"/>
        <v>3.8884072697646905</v>
      </c>
      <c r="Q218">
        <f t="shared" si="50"/>
        <v>0.12176013183792841</v>
      </c>
      <c r="R218">
        <f t="shared" si="51"/>
        <v>0.12176013183792833</v>
      </c>
    </row>
    <row r="219" spans="6:18">
      <c r="F219">
        <f t="shared" si="43"/>
        <v>21.700000000000038</v>
      </c>
      <c r="G219">
        <f t="shared" si="44"/>
        <v>319.00552227477726</v>
      </c>
      <c r="H219">
        <f t="shared" si="52"/>
        <v>4.3669563304366932</v>
      </c>
      <c r="I219" s="4">
        <f t="shared" si="45"/>
        <v>5.8000000000000004E-6</v>
      </c>
      <c r="J219" s="5">
        <f t="shared" si="53"/>
        <v>4.4231034482758351E-7</v>
      </c>
      <c r="K219" s="5">
        <f t="shared" si="54"/>
        <v>6.7092638988223193E-4</v>
      </c>
      <c r="L219" s="5">
        <f t="shared" si="48"/>
        <v>1.2650661431376648E-9</v>
      </c>
      <c r="M219" s="6">
        <f t="shared" si="46"/>
        <v>7.7206064860169003E-6</v>
      </c>
      <c r="N219">
        <f t="shared" si="47"/>
        <v>2.9E-4</v>
      </c>
      <c r="O219">
        <f t="shared" si="55"/>
        <v>0.43669563304366932</v>
      </c>
      <c r="P219">
        <f t="shared" si="49"/>
        <v>3.8886230406647937</v>
      </c>
      <c r="Q219">
        <f t="shared" si="50"/>
        <v>0.12170523194280275</v>
      </c>
      <c r="R219">
        <f t="shared" si="51"/>
        <v>0.12170523194280267</v>
      </c>
    </row>
    <row r="220" spans="6:18">
      <c r="F220">
        <f t="shared" ref="F220:F283" si="56">F219+dt</f>
        <v>21.80000000000004</v>
      </c>
      <c r="G220">
        <f t="shared" si="44"/>
        <v>319.00552227477726</v>
      </c>
      <c r="H220">
        <f t="shared" si="52"/>
        <v>4.3669563304366932</v>
      </c>
      <c r="I220" s="4">
        <f t="shared" si="45"/>
        <v>5.8000000000000004E-6</v>
      </c>
      <c r="J220" s="5">
        <f t="shared" si="53"/>
        <v>4.4231034482758351E-7</v>
      </c>
      <c r="K220" s="5">
        <f t="shared" si="54"/>
        <v>6.7150638988223196E-4</v>
      </c>
      <c r="L220" s="5">
        <f t="shared" si="48"/>
        <v>1.2683498394850093E-9</v>
      </c>
      <c r="M220" s="6">
        <f t="shared" si="46"/>
        <v>7.7339608192825383E-6</v>
      </c>
      <c r="N220">
        <f t="shared" si="47"/>
        <v>2.9E-4</v>
      </c>
      <c r="O220">
        <f t="shared" si="55"/>
        <v>0.43669563304366932</v>
      </c>
      <c r="P220">
        <f t="shared" si="49"/>
        <v>3.8888380654495323</v>
      </c>
      <c r="Q220">
        <f t="shared" si="50"/>
        <v>0.121650521886322</v>
      </c>
      <c r="R220">
        <f t="shared" si="51"/>
        <v>0.12165052188632192</v>
      </c>
    </row>
    <row r="221" spans="6:18">
      <c r="F221">
        <f t="shared" si="56"/>
        <v>21.900000000000041</v>
      </c>
      <c r="G221">
        <f t="shared" si="44"/>
        <v>319.00552227477726</v>
      </c>
      <c r="H221">
        <f t="shared" si="52"/>
        <v>4.3669563304366932</v>
      </c>
      <c r="I221" s="4">
        <f t="shared" si="45"/>
        <v>5.8000000000000004E-6</v>
      </c>
      <c r="J221" s="5">
        <f t="shared" si="53"/>
        <v>4.4231034482758351E-7</v>
      </c>
      <c r="K221" s="5">
        <f t="shared" si="54"/>
        <v>6.7208638988223198E-4</v>
      </c>
      <c r="L221" s="5">
        <f t="shared" si="48"/>
        <v>1.2716392131866392E-9</v>
      </c>
      <c r="M221" s="6">
        <f t="shared" si="46"/>
        <v>7.7473266920656969E-6</v>
      </c>
      <c r="N221">
        <f t="shared" si="47"/>
        <v>2.9E-4</v>
      </c>
      <c r="O221">
        <f t="shared" si="55"/>
        <v>0.43669563304366932</v>
      </c>
      <c r="P221">
        <f t="shared" si="49"/>
        <v>3.8890523473411158</v>
      </c>
      <c r="Q221">
        <f t="shared" si="50"/>
        <v>0.12159600084863979</v>
      </c>
      <c r="R221">
        <f t="shared" si="51"/>
        <v>0.12159600084863971</v>
      </c>
    </row>
    <row r="222" spans="6:18">
      <c r="F222">
        <f t="shared" si="56"/>
        <v>22.000000000000043</v>
      </c>
      <c r="G222">
        <f t="shared" si="44"/>
        <v>319.00552227477726</v>
      </c>
      <c r="H222">
        <f t="shared" si="52"/>
        <v>4.3669563304366932</v>
      </c>
      <c r="I222" s="4">
        <f t="shared" si="45"/>
        <v>5.8000000000000004E-6</v>
      </c>
      <c r="J222" s="5">
        <f t="shared" si="53"/>
        <v>4.4231034482758351E-7</v>
      </c>
      <c r="K222" s="5">
        <f t="shared" si="54"/>
        <v>6.7266638988223201E-4</v>
      </c>
      <c r="L222" s="5">
        <f t="shared" si="48"/>
        <v>1.2749342691462541E-9</v>
      </c>
      <c r="M222" s="6">
        <f t="shared" si="46"/>
        <v>7.760704104366383E-6</v>
      </c>
      <c r="N222">
        <f t="shared" si="47"/>
        <v>2.9E-4</v>
      </c>
      <c r="O222">
        <f t="shared" si="55"/>
        <v>0.43669563304366932</v>
      </c>
      <c r="P222">
        <f t="shared" si="49"/>
        <v>3.88926588954507</v>
      </c>
      <c r="Q222">
        <f t="shared" si="50"/>
        <v>0.12154166801415488</v>
      </c>
      <c r="R222">
        <f t="shared" si="51"/>
        <v>0.12154166801415479</v>
      </c>
    </row>
    <row r="223" spans="6:18">
      <c r="F223">
        <f t="shared" si="56"/>
        <v>22.100000000000044</v>
      </c>
      <c r="G223">
        <f t="shared" si="44"/>
        <v>319.00552227477726</v>
      </c>
      <c r="H223">
        <f t="shared" si="52"/>
        <v>4.3669563304366932</v>
      </c>
      <c r="I223" s="4">
        <f t="shared" si="45"/>
        <v>5.8000000000000004E-6</v>
      </c>
      <c r="J223" s="5">
        <f t="shared" si="53"/>
        <v>4.4231034482758351E-7</v>
      </c>
      <c r="K223" s="5">
        <f t="shared" si="54"/>
        <v>6.7324638988223203E-4</v>
      </c>
      <c r="L223" s="5">
        <f t="shared" si="48"/>
        <v>1.2782350122675533E-9</v>
      </c>
      <c r="M223" s="6">
        <f t="shared" si="46"/>
        <v>7.7740930561845931E-6</v>
      </c>
      <c r="N223">
        <f t="shared" si="47"/>
        <v>2.9E-4</v>
      </c>
      <c r="O223">
        <f t="shared" si="55"/>
        <v>0.43669563304366932</v>
      </c>
      <c r="P223">
        <f t="shared" si="49"/>
        <v>3.8894786952503368</v>
      </c>
      <c r="Q223">
        <f t="shared" si="50"/>
        <v>0.12148752257148542</v>
      </c>
      <c r="R223">
        <f t="shared" si="51"/>
        <v>0.12148752257148535</v>
      </c>
    </row>
    <row r="224" spans="6:18">
      <c r="F224">
        <f t="shared" si="56"/>
        <v>22.200000000000045</v>
      </c>
      <c r="G224">
        <f t="shared" si="44"/>
        <v>319.00552227477726</v>
      </c>
      <c r="H224">
        <f t="shared" si="52"/>
        <v>4.3669563304366932</v>
      </c>
      <c r="I224" s="4">
        <f t="shared" si="45"/>
        <v>5.8000000000000004E-6</v>
      </c>
      <c r="J224" s="5">
        <f t="shared" si="53"/>
        <v>4.4231034482758351E-7</v>
      </c>
      <c r="K224" s="5">
        <f t="shared" si="54"/>
        <v>6.7382638988223206E-4</v>
      </c>
      <c r="L224" s="5">
        <f t="shared" si="48"/>
        <v>1.2815414474542362E-9</v>
      </c>
      <c r="M224" s="6">
        <f t="shared" si="46"/>
        <v>7.7874935475203272E-6</v>
      </c>
      <c r="N224">
        <f t="shared" si="47"/>
        <v>2.9E-4</v>
      </c>
      <c r="O224">
        <f t="shared" si="55"/>
        <v>0.43669563304366932</v>
      </c>
      <c r="P224">
        <f t="shared" si="49"/>
        <v>3.8896907676293742</v>
      </c>
      <c r="Q224">
        <f t="shared" si="50"/>
        <v>0.12143356371344365</v>
      </c>
      <c r="R224">
        <f t="shared" si="51"/>
        <v>0.12143356371344358</v>
      </c>
    </row>
    <row r="225" spans="6:18">
      <c r="F225">
        <f t="shared" si="56"/>
        <v>22.300000000000047</v>
      </c>
      <c r="G225">
        <f t="shared" si="44"/>
        <v>319.00552227477726</v>
      </c>
      <c r="H225">
        <f t="shared" si="52"/>
        <v>4.3669563304366932</v>
      </c>
      <c r="I225" s="4">
        <f t="shared" si="45"/>
        <v>5.8000000000000004E-6</v>
      </c>
      <c r="J225" s="5">
        <f t="shared" si="53"/>
        <v>4.4231034482758351E-7</v>
      </c>
      <c r="K225" s="5">
        <f t="shared" si="54"/>
        <v>6.7440638988223208E-4</v>
      </c>
      <c r="L225" s="5">
        <f t="shared" si="48"/>
        <v>1.2848535796100025E-9</v>
      </c>
      <c r="M225" s="6">
        <f t="shared" si="46"/>
        <v>7.8009055783735888E-6</v>
      </c>
      <c r="N225">
        <f t="shared" si="47"/>
        <v>2.9E-4</v>
      </c>
      <c r="O225">
        <f t="shared" si="55"/>
        <v>0.43669563304366932</v>
      </c>
      <c r="P225">
        <f t="shared" si="49"/>
        <v>3.8899021098382573</v>
      </c>
      <c r="Q225">
        <f t="shared" si="50"/>
        <v>0.1213797906370105</v>
      </c>
      <c r="R225">
        <f t="shared" si="51"/>
        <v>0.12137979063701045</v>
      </c>
    </row>
    <row r="226" spans="6:18">
      <c r="F226">
        <f t="shared" si="56"/>
        <v>22.400000000000048</v>
      </c>
      <c r="G226">
        <f t="shared" si="44"/>
        <v>319.00552227477726</v>
      </c>
      <c r="H226">
        <f t="shared" si="52"/>
        <v>4.3669563304366932</v>
      </c>
      <c r="I226" s="4">
        <f t="shared" si="45"/>
        <v>5.8000000000000004E-6</v>
      </c>
      <c r="J226" s="5">
        <f t="shared" si="53"/>
        <v>4.4231034482758351E-7</v>
      </c>
      <c r="K226" s="5">
        <f t="shared" si="54"/>
        <v>6.7498638988223211E-4</v>
      </c>
      <c r="L226" s="5">
        <f t="shared" si="48"/>
        <v>1.288171413638551E-9</v>
      </c>
      <c r="M226" s="6">
        <f t="shared" si="46"/>
        <v>7.814329148744371E-6</v>
      </c>
      <c r="N226">
        <f t="shared" si="47"/>
        <v>2.9E-4</v>
      </c>
      <c r="O226">
        <f t="shared" si="55"/>
        <v>0.43669563304366932</v>
      </c>
      <c r="P226">
        <f t="shared" si="49"/>
        <v>3.890112725016774</v>
      </c>
      <c r="Q226">
        <f t="shared" si="50"/>
        <v>0.12132620254331063</v>
      </c>
      <c r="R226">
        <f t="shared" si="51"/>
        <v>0.12132620254331057</v>
      </c>
    </row>
    <row r="227" spans="6:18">
      <c r="F227">
        <f t="shared" si="56"/>
        <v>22.50000000000005</v>
      </c>
      <c r="G227">
        <f t="shared" si="44"/>
        <v>319.00552227477726</v>
      </c>
      <c r="H227">
        <f t="shared" si="52"/>
        <v>4.3669563304366932</v>
      </c>
      <c r="I227" s="4">
        <f t="shared" si="45"/>
        <v>5.8000000000000004E-6</v>
      </c>
      <c r="J227" s="5">
        <f t="shared" si="53"/>
        <v>4.4231034482758351E-7</v>
      </c>
      <c r="K227" s="5">
        <f t="shared" si="54"/>
        <v>6.7556638988223213E-4</v>
      </c>
      <c r="L227" s="5">
        <f t="shared" si="48"/>
        <v>1.2914949544435818E-9</v>
      </c>
      <c r="M227" s="6">
        <f t="shared" si="46"/>
        <v>7.8277642586326823E-6</v>
      </c>
      <c r="N227">
        <f t="shared" si="47"/>
        <v>2.9E-4</v>
      </c>
      <c r="O227">
        <f t="shared" si="55"/>
        <v>0.43669563304366932</v>
      </c>
      <c r="P227">
        <f t="shared" si="49"/>
        <v>3.8903226162885254</v>
      </c>
      <c r="Q227">
        <f t="shared" si="50"/>
        <v>0.12127279863758735</v>
      </c>
      <c r="R227">
        <f t="shared" si="51"/>
        <v>0.12127279863758729</v>
      </c>
    </row>
    <row r="228" spans="6:18">
      <c r="F228">
        <f t="shared" si="56"/>
        <v>22.600000000000051</v>
      </c>
      <c r="G228">
        <f t="shared" si="44"/>
        <v>319.00552227477726</v>
      </c>
      <c r="H228">
        <f t="shared" si="52"/>
        <v>4.3669563304366932</v>
      </c>
      <c r="I228" s="4">
        <f t="shared" si="45"/>
        <v>5.8000000000000004E-6</v>
      </c>
      <c r="J228" s="5">
        <f t="shared" si="53"/>
        <v>4.4231034482758351E-7</v>
      </c>
      <c r="K228" s="5">
        <f t="shared" si="54"/>
        <v>6.7614638988223216E-4</v>
      </c>
      <c r="L228" s="5">
        <f t="shared" si="48"/>
        <v>1.2948242069287938E-9</v>
      </c>
      <c r="M228" s="6">
        <f t="shared" si="46"/>
        <v>7.841210908038516E-6</v>
      </c>
      <c r="N228">
        <f t="shared" si="47"/>
        <v>2.9E-4</v>
      </c>
      <c r="O228">
        <f t="shared" si="55"/>
        <v>0.43669563304366932</v>
      </c>
      <c r="P228">
        <f t="shared" si="49"/>
        <v>3.8905317867610223</v>
      </c>
      <c r="Q228">
        <f t="shared" si="50"/>
        <v>0.12121957812917798</v>
      </c>
      <c r="R228">
        <f t="shared" si="51"/>
        <v>0.12121957812917793</v>
      </c>
    </row>
    <row r="229" spans="6:18">
      <c r="F229">
        <f t="shared" si="56"/>
        <v>22.700000000000053</v>
      </c>
      <c r="G229">
        <f t="shared" si="44"/>
        <v>319.00552227477726</v>
      </c>
      <c r="H229">
        <f t="shared" si="52"/>
        <v>4.3669563304366932</v>
      </c>
      <c r="I229" s="4">
        <f t="shared" si="45"/>
        <v>5.8000000000000004E-6</v>
      </c>
      <c r="J229" s="5">
        <f t="shared" si="53"/>
        <v>4.4231034482758351E-7</v>
      </c>
      <c r="K229" s="5">
        <f t="shared" si="54"/>
        <v>6.7672638988223218E-4</v>
      </c>
      <c r="L229" s="5">
        <f t="shared" si="48"/>
        <v>1.2981591759978866E-9</v>
      </c>
      <c r="M229" s="6">
        <f t="shared" si="46"/>
        <v>7.8546690969618754E-6</v>
      </c>
      <c r="N229">
        <f t="shared" si="47"/>
        <v>2.9E-4</v>
      </c>
      <c r="O229">
        <f t="shared" si="55"/>
        <v>0.43669563304366932</v>
      </c>
      <c r="P229">
        <f t="shared" si="49"/>
        <v>3.8907402395257806</v>
      </c>
      <c r="Q229">
        <f t="shared" si="50"/>
        <v>0.12116654023148925</v>
      </c>
      <c r="R229">
        <f t="shared" si="51"/>
        <v>0.12116654023148919</v>
      </c>
    </row>
    <row r="230" spans="6:18">
      <c r="F230">
        <f t="shared" si="56"/>
        <v>22.800000000000054</v>
      </c>
      <c r="G230">
        <f t="shared" si="44"/>
        <v>319.00552227477726</v>
      </c>
      <c r="H230">
        <f t="shared" si="52"/>
        <v>4.3669563304366932</v>
      </c>
      <c r="I230" s="4">
        <f t="shared" si="45"/>
        <v>5.8000000000000004E-6</v>
      </c>
      <c r="J230" s="5">
        <f t="shared" si="53"/>
        <v>4.4231034482758351E-7</v>
      </c>
      <c r="K230" s="5">
        <f t="shared" si="54"/>
        <v>6.7730638988223221E-4</v>
      </c>
      <c r="L230" s="5">
        <f t="shared" si="48"/>
        <v>1.3014998665545598E-9</v>
      </c>
      <c r="M230" s="6">
        <f t="shared" si="46"/>
        <v>7.8681388254027623E-6</v>
      </c>
      <c r="N230">
        <f t="shared" si="47"/>
        <v>2.9E-4</v>
      </c>
      <c r="O230">
        <f t="shared" si="55"/>
        <v>0.43669563304366932</v>
      </c>
      <c r="P230">
        <f t="shared" si="49"/>
        <v>3.8909479776584197</v>
      </c>
      <c r="Q230">
        <f t="shared" si="50"/>
        <v>0.12111368416197285</v>
      </c>
      <c r="R230">
        <f t="shared" si="51"/>
        <v>0.1211136841619728</v>
      </c>
    </row>
    <row r="231" spans="6:18">
      <c r="F231">
        <f t="shared" si="56"/>
        <v>22.900000000000055</v>
      </c>
      <c r="G231">
        <f t="shared" si="44"/>
        <v>319.00552227477726</v>
      </c>
      <c r="H231">
        <f t="shared" si="52"/>
        <v>4.3669563304366932</v>
      </c>
      <c r="I231" s="4">
        <f t="shared" si="45"/>
        <v>5.8000000000000004E-6</v>
      </c>
      <c r="J231" s="5">
        <f t="shared" si="53"/>
        <v>4.4231034482758351E-7</v>
      </c>
      <c r="K231" s="5">
        <f t="shared" si="54"/>
        <v>6.7788638988223223E-4</v>
      </c>
      <c r="L231" s="5">
        <f t="shared" si="48"/>
        <v>1.3048462835025125E-9</v>
      </c>
      <c r="M231" s="6">
        <f t="shared" si="46"/>
        <v>7.8816200933611715E-6</v>
      </c>
      <c r="N231">
        <f t="shared" si="47"/>
        <v>2.9E-4</v>
      </c>
      <c r="O231">
        <f t="shared" si="55"/>
        <v>0.43669563304366932</v>
      </c>
      <c r="P231">
        <f t="shared" si="49"/>
        <v>3.8911550042187555</v>
      </c>
      <c r="Q231">
        <f t="shared" si="50"/>
        <v>0.12106100914210122</v>
      </c>
      <c r="R231">
        <f t="shared" si="51"/>
        <v>0.12106100914210115</v>
      </c>
    </row>
    <row r="232" spans="6:18">
      <c r="F232">
        <f t="shared" si="56"/>
        <v>23.000000000000057</v>
      </c>
      <c r="G232">
        <f t="shared" si="44"/>
        <v>319.00552227477726</v>
      </c>
      <c r="H232">
        <f t="shared" si="52"/>
        <v>4.3669563304366932</v>
      </c>
      <c r="I232" s="4">
        <f t="shared" si="45"/>
        <v>5.8000000000000004E-6</v>
      </c>
      <c r="J232" s="5">
        <f t="shared" si="53"/>
        <v>4.4231034482758351E-7</v>
      </c>
      <c r="K232" s="5">
        <f t="shared" si="54"/>
        <v>6.7846638988223226E-4</v>
      </c>
      <c r="L232" s="5">
        <f t="shared" si="48"/>
        <v>1.3081984317454441E-9</v>
      </c>
      <c r="M232" s="6">
        <f t="shared" si="46"/>
        <v>7.8951129008371064E-6</v>
      </c>
      <c r="N232">
        <f t="shared" si="47"/>
        <v>2.9E-4</v>
      </c>
      <c r="O232">
        <f t="shared" si="55"/>
        <v>0.43669563304366932</v>
      </c>
      <c r="P232">
        <f t="shared" si="49"/>
        <v>3.8913613222508965</v>
      </c>
      <c r="Q232">
        <f t="shared" si="50"/>
        <v>0.12100851439734341</v>
      </c>
      <c r="R232">
        <f t="shared" si="51"/>
        <v>0.12100851439734334</v>
      </c>
    </row>
    <row r="233" spans="6:18">
      <c r="F233">
        <f t="shared" si="56"/>
        <v>23.100000000000058</v>
      </c>
      <c r="G233">
        <f t="shared" si="44"/>
        <v>319.00552227477726</v>
      </c>
      <c r="H233">
        <f t="shared" si="52"/>
        <v>4.3669563304366932</v>
      </c>
      <c r="I233" s="4">
        <f t="shared" si="45"/>
        <v>5.8000000000000004E-6</v>
      </c>
      <c r="J233" s="5">
        <f t="shared" si="53"/>
        <v>4.4231034482758351E-7</v>
      </c>
      <c r="K233" s="5">
        <f t="shared" si="54"/>
        <v>6.7904638988223228E-4</v>
      </c>
      <c r="L233" s="5">
        <f t="shared" si="48"/>
        <v>1.3115563161870542E-9</v>
      </c>
      <c r="M233" s="6">
        <f t="shared" si="46"/>
        <v>7.908617247830567E-6</v>
      </c>
      <c r="N233">
        <f t="shared" si="47"/>
        <v>2.9E-4</v>
      </c>
      <c r="O233">
        <f t="shared" si="55"/>
        <v>0.43669563304366932</v>
      </c>
      <c r="P233">
        <f t="shared" si="49"/>
        <v>3.8915669347833379</v>
      </c>
      <c r="Q233">
        <f t="shared" si="50"/>
        <v>0.12095619915714123</v>
      </c>
      <c r="R233">
        <f t="shared" si="51"/>
        <v>0.12095619915714118</v>
      </c>
    </row>
    <row r="234" spans="6:18">
      <c r="F234">
        <f t="shared" si="56"/>
        <v>23.20000000000006</v>
      </c>
      <c r="G234">
        <f t="shared" si="44"/>
        <v>319.00552227477726</v>
      </c>
      <c r="H234">
        <f t="shared" si="52"/>
        <v>4.3669563304366932</v>
      </c>
      <c r="I234" s="4">
        <f t="shared" si="45"/>
        <v>5.8000000000000004E-6</v>
      </c>
      <c r="J234" s="5">
        <f t="shared" si="53"/>
        <v>4.4231034482758351E-7</v>
      </c>
      <c r="K234" s="5">
        <f t="shared" si="54"/>
        <v>6.7962638988223231E-4</v>
      </c>
      <c r="L234" s="5">
        <f t="shared" si="48"/>
        <v>1.3149199417310419E-9</v>
      </c>
      <c r="M234" s="6">
        <f t="shared" si="46"/>
        <v>7.92213313434155E-6</v>
      </c>
      <c r="N234">
        <f t="shared" si="47"/>
        <v>2.9E-4</v>
      </c>
      <c r="O234">
        <f t="shared" si="55"/>
        <v>0.43669563304366932</v>
      </c>
      <c r="P234">
        <f t="shared" si="49"/>
        <v>3.8917718448290537</v>
      </c>
      <c r="Q234">
        <f t="shared" si="50"/>
        <v>0.12090406265488551</v>
      </c>
      <c r="R234">
        <f t="shared" si="51"/>
        <v>0.12090406265488546</v>
      </c>
    </row>
    <row r="235" spans="6:18">
      <c r="F235">
        <f t="shared" si="56"/>
        <v>23.300000000000061</v>
      </c>
      <c r="G235">
        <f t="shared" si="44"/>
        <v>319.00552227477726</v>
      </c>
      <c r="H235">
        <f t="shared" si="52"/>
        <v>4.3669563304366932</v>
      </c>
      <c r="I235" s="4">
        <f t="shared" si="45"/>
        <v>5.8000000000000004E-6</v>
      </c>
      <c r="J235" s="5">
        <f t="shared" si="53"/>
        <v>4.4231034482758351E-7</v>
      </c>
      <c r="K235" s="5">
        <f t="shared" si="54"/>
        <v>6.8020638988223233E-4</v>
      </c>
      <c r="L235" s="5">
        <f t="shared" si="48"/>
        <v>1.3182893132811071E-9</v>
      </c>
      <c r="M235" s="6">
        <f t="shared" si="46"/>
        <v>7.9356605603700604E-6</v>
      </c>
      <c r="N235">
        <f t="shared" si="47"/>
        <v>2.9E-4</v>
      </c>
      <c r="O235">
        <f t="shared" si="55"/>
        <v>0.43669563304366932</v>
      </c>
      <c r="P235">
        <f t="shared" si="49"/>
        <v>3.8919760553855887</v>
      </c>
      <c r="Q235">
        <f t="shared" si="50"/>
        <v>0.12085210412789243</v>
      </c>
      <c r="R235">
        <f t="shared" si="51"/>
        <v>0.12085210412789238</v>
      </c>
    </row>
    <row r="236" spans="6:18">
      <c r="F236">
        <f t="shared" si="56"/>
        <v>23.400000000000063</v>
      </c>
      <c r="G236">
        <f t="shared" si="44"/>
        <v>319.00552227477726</v>
      </c>
      <c r="H236">
        <f t="shared" si="52"/>
        <v>4.3669563304366932</v>
      </c>
      <c r="I236" s="4">
        <f t="shared" si="45"/>
        <v>5.8000000000000004E-6</v>
      </c>
      <c r="J236" s="5">
        <f t="shared" si="53"/>
        <v>4.4231034482758351E-7</v>
      </c>
      <c r="K236" s="5">
        <f t="shared" si="54"/>
        <v>6.8078638988223236E-4</v>
      </c>
      <c r="L236" s="5">
        <f t="shared" si="48"/>
        <v>1.3216644357409487E-9</v>
      </c>
      <c r="M236" s="6">
        <f t="shared" si="46"/>
        <v>7.9491995259160949E-6</v>
      </c>
      <c r="N236">
        <f t="shared" si="47"/>
        <v>2.9E-4</v>
      </c>
      <c r="O236">
        <f t="shared" si="55"/>
        <v>0.43669563304366932</v>
      </c>
      <c r="P236">
        <f t="shared" si="49"/>
        <v>3.8921795694351546</v>
      </c>
      <c r="Q236">
        <f t="shared" si="50"/>
        <v>0.12080032281738014</v>
      </c>
      <c r="R236">
        <f t="shared" si="51"/>
        <v>0.12080032281738008</v>
      </c>
    </row>
    <row r="237" spans="6:18">
      <c r="F237">
        <f t="shared" si="56"/>
        <v>23.500000000000064</v>
      </c>
      <c r="G237">
        <f t="shared" si="44"/>
        <v>319.00552227477726</v>
      </c>
      <c r="H237">
        <f t="shared" si="52"/>
        <v>4.3669563304366932</v>
      </c>
      <c r="I237" s="4">
        <f t="shared" si="45"/>
        <v>5.8000000000000004E-6</v>
      </c>
      <c r="J237" s="5">
        <f t="shared" si="53"/>
        <v>4.4231034482758351E-7</v>
      </c>
      <c r="K237" s="5">
        <f t="shared" si="54"/>
        <v>6.8136638988223238E-4</v>
      </c>
      <c r="L237" s="5">
        <f t="shared" si="48"/>
        <v>1.3250453140142662E-9</v>
      </c>
      <c r="M237" s="6">
        <f t="shared" si="46"/>
        <v>7.9627500309796533E-6</v>
      </c>
      <c r="N237">
        <f t="shared" si="47"/>
        <v>2.9E-4</v>
      </c>
      <c r="O237">
        <f t="shared" si="55"/>
        <v>0.43669563304366932</v>
      </c>
      <c r="P237">
        <f t="shared" si="49"/>
        <v>3.8923823899447174</v>
      </c>
      <c r="Q237">
        <f t="shared" si="50"/>
        <v>0.12074871796844547</v>
      </c>
      <c r="R237">
        <f t="shared" si="51"/>
        <v>0.12074871796844541</v>
      </c>
    </row>
    <row r="238" spans="6:18">
      <c r="F238">
        <f t="shared" si="56"/>
        <v>23.600000000000065</v>
      </c>
      <c r="G238">
        <f t="shared" si="44"/>
        <v>319.00552227477726</v>
      </c>
      <c r="H238">
        <f t="shared" si="52"/>
        <v>4.3669563304366932</v>
      </c>
      <c r="I238" s="4">
        <f t="shared" si="45"/>
        <v>5.8000000000000004E-6</v>
      </c>
      <c r="J238" s="5">
        <f t="shared" si="53"/>
        <v>4.4231034482758351E-7</v>
      </c>
      <c r="K238" s="5">
        <f t="shared" si="54"/>
        <v>6.8194638988223241E-4</v>
      </c>
      <c r="L238" s="5">
        <f t="shared" si="48"/>
        <v>1.3284319530047594E-9</v>
      </c>
      <c r="M238" s="6">
        <f t="shared" si="46"/>
        <v>7.9763120755607376E-6</v>
      </c>
      <c r="N238">
        <f t="shared" si="47"/>
        <v>2.9E-4</v>
      </c>
      <c r="O238">
        <f t="shared" si="55"/>
        <v>0.43669563304366932</v>
      </c>
      <c r="P238">
        <f t="shared" si="49"/>
        <v>3.8925845198660896</v>
      </c>
      <c r="Q238">
        <f t="shared" si="50"/>
        <v>0.12069728883004086</v>
      </c>
      <c r="R238">
        <f t="shared" si="51"/>
        <v>0.1206972888300408</v>
      </c>
    </row>
    <row r="239" spans="6:18">
      <c r="F239">
        <f t="shared" si="56"/>
        <v>23.700000000000067</v>
      </c>
      <c r="G239">
        <f t="shared" si="44"/>
        <v>319.00552227477726</v>
      </c>
      <c r="H239">
        <f t="shared" si="52"/>
        <v>4.3669563304366932</v>
      </c>
      <c r="I239" s="4">
        <f t="shared" si="45"/>
        <v>5.8000000000000004E-6</v>
      </c>
      <c r="J239" s="5">
        <f t="shared" si="53"/>
        <v>4.4231034482758351E-7</v>
      </c>
      <c r="K239" s="5">
        <f t="shared" si="54"/>
        <v>6.8252638988223243E-4</v>
      </c>
      <c r="L239" s="5">
        <f t="shared" si="48"/>
        <v>1.3318243576161274E-9</v>
      </c>
      <c r="M239" s="6">
        <f t="shared" si="46"/>
        <v>7.9898856596593458E-6</v>
      </c>
      <c r="N239">
        <f t="shared" si="47"/>
        <v>2.9E-4</v>
      </c>
      <c r="O239">
        <f t="shared" si="55"/>
        <v>0.43669563304366932</v>
      </c>
      <c r="P239">
        <f t="shared" si="49"/>
        <v>3.8927859621360215</v>
      </c>
      <c r="Q239">
        <f t="shared" si="50"/>
        <v>0.12064603465495136</v>
      </c>
      <c r="R239">
        <f t="shared" si="51"/>
        <v>0.1206460346549513</v>
      </c>
    </row>
    <row r="240" spans="6:18">
      <c r="F240">
        <f t="shared" si="56"/>
        <v>23.800000000000068</v>
      </c>
      <c r="G240">
        <f t="shared" si="44"/>
        <v>319.00552227477726</v>
      </c>
      <c r="H240">
        <f t="shared" si="52"/>
        <v>4.3669563304366932</v>
      </c>
      <c r="I240" s="4">
        <f t="shared" si="45"/>
        <v>5.8000000000000004E-6</v>
      </c>
      <c r="J240" s="5">
        <f t="shared" si="53"/>
        <v>4.4231034482758351E-7</v>
      </c>
      <c r="K240" s="5">
        <f t="shared" si="54"/>
        <v>6.8310638988223246E-4</v>
      </c>
      <c r="L240" s="5">
        <f t="shared" si="48"/>
        <v>1.3352225327520698E-9</v>
      </c>
      <c r="M240" s="6">
        <f t="shared" si="46"/>
        <v>8.0034707832754815E-6</v>
      </c>
      <c r="N240">
        <f t="shared" si="47"/>
        <v>2.9E-4</v>
      </c>
      <c r="O240">
        <f t="shared" si="55"/>
        <v>0.43669563304366932</v>
      </c>
      <c r="P240">
        <f t="shared" si="49"/>
        <v>3.8929867196762884</v>
      </c>
      <c r="Q240">
        <f t="shared" si="50"/>
        <v>0.12059495469977183</v>
      </c>
      <c r="R240">
        <f t="shared" si="51"/>
        <v>0.12059495469977179</v>
      </c>
    </row>
    <row r="241" spans="6:18">
      <c r="F241">
        <f t="shared" si="56"/>
        <v>23.90000000000007</v>
      </c>
      <c r="G241">
        <f t="shared" si="44"/>
        <v>319.00552227477726</v>
      </c>
      <c r="H241">
        <f t="shared" si="52"/>
        <v>4.3669563304366932</v>
      </c>
      <c r="I241" s="4">
        <f t="shared" si="45"/>
        <v>5.8000000000000004E-6</v>
      </c>
      <c r="J241" s="5">
        <f t="shared" si="53"/>
        <v>4.4231034482758351E-7</v>
      </c>
      <c r="K241" s="5">
        <f t="shared" si="54"/>
        <v>6.8368638988223248E-4</v>
      </c>
      <c r="L241" s="5">
        <f t="shared" si="48"/>
        <v>1.3386264833162858E-9</v>
      </c>
      <c r="M241" s="6">
        <f t="shared" si="46"/>
        <v>8.0170674464091412E-6</v>
      </c>
      <c r="N241">
        <f t="shared" si="47"/>
        <v>2.9E-4</v>
      </c>
      <c r="O241">
        <f t="shared" si="55"/>
        <v>0.43669563304366932</v>
      </c>
      <c r="P241">
        <f t="shared" si="49"/>
        <v>3.8931867953937811</v>
      </c>
      <c r="Q241">
        <f t="shared" si="50"/>
        <v>0.12054404822488435</v>
      </c>
      <c r="R241">
        <f t="shared" si="51"/>
        <v>0.12054404822488432</v>
      </c>
    </row>
    <row r="242" spans="6:18">
      <c r="F242">
        <f t="shared" si="56"/>
        <v>24.000000000000071</v>
      </c>
      <c r="G242">
        <f t="shared" si="44"/>
        <v>319.00552227477726</v>
      </c>
      <c r="H242">
        <f t="shared" si="52"/>
        <v>4.3669563304366932</v>
      </c>
      <c r="I242" s="4">
        <f t="shared" si="45"/>
        <v>5.8000000000000004E-6</v>
      </c>
      <c r="J242" s="5">
        <f t="shared" si="53"/>
        <v>4.4231034482758351E-7</v>
      </c>
      <c r="K242" s="5">
        <f t="shared" si="54"/>
        <v>6.8426638988223251E-4</v>
      </c>
      <c r="L242" s="5">
        <f t="shared" si="48"/>
        <v>1.3420362142124747E-9</v>
      </c>
      <c r="M242" s="6">
        <f t="shared" si="46"/>
        <v>8.0306756490603233E-6</v>
      </c>
      <c r="N242">
        <f t="shared" si="47"/>
        <v>2.9E-4</v>
      </c>
      <c r="O242">
        <f t="shared" si="55"/>
        <v>0.43669563304366932</v>
      </c>
      <c r="P242">
        <f t="shared" si="49"/>
        <v>3.8933861921805955</v>
      </c>
      <c r="Q242">
        <f t="shared" si="50"/>
        <v>0.12049331449443569</v>
      </c>
      <c r="R242">
        <f t="shared" si="51"/>
        <v>0.12049331449443565</v>
      </c>
    </row>
    <row r="243" spans="6:18">
      <c r="F243">
        <f t="shared" si="56"/>
        <v>24.100000000000072</v>
      </c>
      <c r="G243">
        <f t="shared" si="44"/>
        <v>319.00552227477726</v>
      </c>
      <c r="H243">
        <f t="shared" si="52"/>
        <v>4.3669563304366932</v>
      </c>
      <c r="I243" s="4">
        <f t="shared" si="45"/>
        <v>5.8000000000000004E-6</v>
      </c>
      <c r="J243" s="5">
        <f t="shared" si="53"/>
        <v>4.4231034482758351E-7</v>
      </c>
      <c r="K243" s="5">
        <f t="shared" si="54"/>
        <v>6.8484638988223253E-4</v>
      </c>
      <c r="L243" s="5">
        <f t="shared" si="48"/>
        <v>1.3454517303443363E-9</v>
      </c>
      <c r="M243" s="6">
        <f t="shared" si="46"/>
        <v>8.0442953912290344E-6</v>
      </c>
      <c r="N243">
        <f t="shared" si="47"/>
        <v>2.9E-4</v>
      </c>
      <c r="O243">
        <f t="shared" si="55"/>
        <v>0.43669563304366932</v>
      </c>
      <c r="P243">
        <f t="shared" si="49"/>
        <v>3.8935849129141182</v>
      </c>
      <c r="Q243">
        <f t="shared" si="50"/>
        <v>0.12044275277631494</v>
      </c>
      <c r="R243">
        <f t="shared" si="51"/>
        <v>0.1204427527763149</v>
      </c>
    </row>
    <row r="244" spans="6:18">
      <c r="F244">
        <f t="shared" si="56"/>
        <v>24.200000000000074</v>
      </c>
      <c r="G244">
        <f t="shared" si="44"/>
        <v>319.00552227477726</v>
      </c>
      <c r="H244">
        <f t="shared" si="52"/>
        <v>4.3669563304366932</v>
      </c>
      <c r="I244" s="4">
        <f t="shared" si="45"/>
        <v>5.8000000000000004E-6</v>
      </c>
      <c r="J244" s="5">
        <f t="shared" si="53"/>
        <v>4.4231034482758351E-7</v>
      </c>
      <c r="K244" s="5">
        <f t="shared" si="54"/>
        <v>6.8542638988223256E-4</v>
      </c>
      <c r="L244" s="5">
        <f t="shared" si="48"/>
        <v>1.3488730366155694E-9</v>
      </c>
      <c r="M244" s="6">
        <f t="shared" si="46"/>
        <v>8.0579266729152663E-6</v>
      </c>
      <c r="N244">
        <f t="shared" si="47"/>
        <v>2.9E-4</v>
      </c>
      <c r="O244">
        <f t="shared" si="55"/>
        <v>0.43669563304366932</v>
      </c>
      <c r="P244">
        <f t="shared" si="49"/>
        <v>3.8937829604571141</v>
      </c>
      <c r="Q244">
        <f t="shared" si="50"/>
        <v>0.12039236234213141</v>
      </c>
      <c r="R244">
        <f t="shared" si="51"/>
        <v>0.12039236234213137</v>
      </c>
    </row>
    <row r="245" spans="6:18">
      <c r="F245">
        <f t="shared" si="56"/>
        <v>24.300000000000075</v>
      </c>
      <c r="G245">
        <f t="shared" si="44"/>
        <v>319.00552227477726</v>
      </c>
      <c r="H245">
        <f t="shared" si="52"/>
        <v>4.3669563304366932</v>
      </c>
      <c r="I245" s="4">
        <f t="shared" si="45"/>
        <v>5.8000000000000004E-6</v>
      </c>
      <c r="J245" s="5">
        <f t="shared" si="53"/>
        <v>4.4231034482758351E-7</v>
      </c>
      <c r="K245" s="5">
        <f t="shared" si="54"/>
        <v>6.8600638988223258E-4</v>
      </c>
      <c r="L245" s="5">
        <f t="shared" si="48"/>
        <v>1.352300137929874E-9</v>
      </c>
      <c r="M245" s="6">
        <f t="shared" si="46"/>
        <v>8.0715694941190238E-6</v>
      </c>
      <c r="N245">
        <f t="shared" si="47"/>
        <v>2.9E-4</v>
      </c>
      <c r="O245">
        <f t="shared" si="55"/>
        <v>0.43669563304366932</v>
      </c>
      <c r="P245">
        <f t="shared" si="49"/>
        <v>3.8939803376578146</v>
      </c>
      <c r="Q245">
        <f t="shared" si="50"/>
        <v>0.12034214246719249</v>
      </c>
      <c r="R245">
        <f t="shared" si="51"/>
        <v>0.12034214246719245</v>
      </c>
    </row>
    <row r="246" spans="6:18">
      <c r="F246">
        <f t="shared" si="56"/>
        <v>24.400000000000077</v>
      </c>
      <c r="G246">
        <f t="shared" si="44"/>
        <v>319.00552227477726</v>
      </c>
      <c r="H246">
        <f t="shared" si="52"/>
        <v>4.3669563304366932</v>
      </c>
      <c r="I246" s="4">
        <f t="shared" si="45"/>
        <v>5.8000000000000004E-6</v>
      </c>
      <c r="J246" s="5">
        <f t="shared" si="53"/>
        <v>4.4231034482758351E-7</v>
      </c>
      <c r="K246" s="5">
        <f t="shared" si="54"/>
        <v>6.8658638988223261E-4</v>
      </c>
      <c r="L246" s="5">
        <f t="shared" si="48"/>
        <v>1.3557330391909495E-9</v>
      </c>
      <c r="M246" s="6">
        <f t="shared" si="46"/>
        <v>8.0852238548403105E-6</v>
      </c>
      <c r="N246">
        <f t="shared" si="47"/>
        <v>2.9E-4</v>
      </c>
      <c r="O246">
        <f t="shared" si="55"/>
        <v>0.43669563304366932</v>
      </c>
      <c r="P246">
        <f t="shared" si="49"/>
        <v>3.8941770473500017</v>
      </c>
      <c r="Q246">
        <f t="shared" si="50"/>
        <v>0.12029209243048188</v>
      </c>
      <c r="R246">
        <f t="shared" si="51"/>
        <v>0.12029209243048183</v>
      </c>
    </row>
    <row r="247" spans="6:18">
      <c r="F247">
        <f t="shared" si="56"/>
        <v>24.500000000000078</v>
      </c>
      <c r="G247">
        <f t="shared" si="44"/>
        <v>319.00552227477726</v>
      </c>
      <c r="H247">
        <f t="shared" si="52"/>
        <v>4.3669563304366932</v>
      </c>
      <c r="I247" s="4">
        <f t="shared" si="45"/>
        <v>5.8000000000000004E-6</v>
      </c>
      <c r="J247" s="5">
        <f t="shared" si="53"/>
        <v>4.4231034482758351E-7</v>
      </c>
      <c r="K247" s="5">
        <f t="shared" si="54"/>
        <v>6.8716638988223263E-4</v>
      </c>
      <c r="L247" s="5">
        <f t="shared" si="48"/>
        <v>1.3591717453024948E-9</v>
      </c>
      <c r="M247" s="6">
        <f t="shared" si="46"/>
        <v>8.0988897550791178E-6</v>
      </c>
      <c r="N247">
        <f t="shared" si="47"/>
        <v>2.9E-4</v>
      </c>
      <c r="O247">
        <f t="shared" si="55"/>
        <v>0.43669563304366932</v>
      </c>
      <c r="P247">
        <f t="shared" si="49"/>
        <v>3.8943730923530939</v>
      </c>
      <c r="Q247">
        <f t="shared" si="50"/>
        <v>0.12024221151463775</v>
      </c>
      <c r="R247">
        <f t="shared" si="51"/>
        <v>0.1202422115146377</v>
      </c>
    </row>
    <row r="248" spans="6:18">
      <c r="F248">
        <f t="shared" si="56"/>
        <v>24.60000000000008</v>
      </c>
      <c r="G248">
        <f t="shared" si="44"/>
        <v>319.00552227477726</v>
      </c>
      <c r="H248">
        <f t="shared" si="52"/>
        <v>4.3669563304366932</v>
      </c>
      <c r="I248" s="4">
        <f t="shared" si="45"/>
        <v>5.8000000000000004E-6</v>
      </c>
      <c r="J248" s="5">
        <f t="shared" si="53"/>
        <v>4.4231034482758351E-7</v>
      </c>
      <c r="K248" s="5">
        <f t="shared" si="54"/>
        <v>6.8774638988223266E-4</v>
      </c>
      <c r="L248" s="5">
        <f t="shared" si="48"/>
        <v>1.3626162611682097E-9</v>
      </c>
      <c r="M248" s="6">
        <f t="shared" si="46"/>
        <v>8.1125671948354509E-6</v>
      </c>
      <c r="N248">
        <f t="shared" si="47"/>
        <v>2.9E-4</v>
      </c>
      <c r="O248">
        <f t="shared" si="55"/>
        <v>0.43669563304366932</v>
      </c>
      <c r="P248">
        <f t="shared" si="49"/>
        <v>3.8945684754722318</v>
      </c>
      <c r="Q248">
        <f t="shared" si="50"/>
        <v>0.12019249900593119</v>
      </c>
      <c r="R248">
        <f t="shared" si="51"/>
        <v>0.12019249900593114</v>
      </c>
    </row>
    <row r="249" spans="6:18">
      <c r="F249">
        <f t="shared" si="56"/>
        <v>24.700000000000081</v>
      </c>
      <c r="G249">
        <f t="shared" si="44"/>
        <v>319.00552227477726</v>
      </c>
      <c r="H249">
        <f t="shared" si="52"/>
        <v>4.3669563304366932</v>
      </c>
      <c r="I249" s="4">
        <f t="shared" si="45"/>
        <v>5.8000000000000004E-6</v>
      </c>
      <c r="J249" s="5">
        <f t="shared" si="53"/>
        <v>4.4231034482758351E-7</v>
      </c>
      <c r="K249" s="5">
        <f t="shared" si="54"/>
        <v>6.8832638988223268E-4</v>
      </c>
      <c r="L249" s="5">
        <f t="shared" si="48"/>
        <v>1.3660665916917936E-9</v>
      </c>
      <c r="M249" s="6">
        <f t="shared" si="46"/>
        <v>8.1262561741093114E-6</v>
      </c>
      <c r="N249">
        <f t="shared" si="47"/>
        <v>2.9E-4</v>
      </c>
      <c r="O249">
        <f t="shared" si="55"/>
        <v>0.43669563304366932</v>
      </c>
      <c r="P249">
        <f t="shared" si="49"/>
        <v>3.8947631994983625</v>
      </c>
      <c r="Q249">
        <f t="shared" si="50"/>
        <v>0.12014295419424478</v>
      </c>
      <c r="R249">
        <f t="shared" si="51"/>
        <v>0.12014295419424473</v>
      </c>
    </row>
    <row r="250" spans="6:18">
      <c r="F250">
        <f t="shared" si="56"/>
        <v>24.800000000000082</v>
      </c>
      <c r="G250">
        <f t="shared" si="44"/>
        <v>319.00552227477726</v>
      </c>
      <c r="H250">
        <f t="shared" si="52"/>
        <v>4.3669563304366932</v>
      </c>
      <c r="I250" s="4">
        <f t="shared" si="45"/>
        <v>5.8000000000000004E-6</v>
      </c>
      <c r="J250" s="5">
        <f t="shared" si="53"/>
        <v>4.4231034482758351E-7</v>
      </c>
      <c r="K250" s="5">
        <f t="shared" si="54"/>
        <v>6.8890638988223271E-4</v>
      </c>
      <c r="L250" s="5">
        <f t="shared" si="48"/>
        <v>1.3695227417769457E-9</v>
      </c>
      <c r="M250" s="6">
        <f t="shared" si="46"/>
        <v>8.1399566929006925E-6</v>
      </c>
      <c r="N250">
        <f t="shared" si="47"/>
        <v>2.9E-4</v>
      </c>
      <c r="O250">
        <f t="shared" si="55"/>
        <v>0.43669563304366932</v>
      </c>
      <c r="P250">
        <f t="shared" si="49"/>
        <v>3.8949572672083228</v>
      </c>
      <c r="Q250">
        <f t="shared" si="50"/>
        <v>0.12009357637305126</v>
      </c>
      <c r="R250">
        <f t="shared" si="51"/>
        <v>0.12009357637305119</v>
      </c>
    </row>
    <row r="251" spans="6:18">
      <c r="F251">
        <f t="shared" si="56"/>
        <v>24.900000000000084</v>
      </c>
      <c r="G251">
        <f t="shared" si="44"/>
        <v>319.00552227477726</v>
      </c>
      <c r="H251">
        <f t="shared" si="52"/>
        <v>4.3669563304366932</v>
      </c>
      <c r="I251" s="4">
        <f t="shared" si="45"/>
        <v>5.8000000000000004E-6</v>
      </c>
      <c r="J251" s="5">
        <f t="shared" si="53"/>
        <v>4.4231034482758351E-7</v>
      </c>
      <c r="K251" s="5">
        <f t="shared" si="54"/>
        <v>6.8948638988223273E-4</v>
      </c>
      <c r="L251" s="5">
        <f t="shared" si="48"/>
        <v>1.3729847163273655E-9</v>
      </c>
      <c r="M251" s="6">
        <f t="shared" si="46"/>
        <v>8.1536687512096011E-6</v>
      </c>
      <c r="N251">
        <f t="shared" si="47"/>
        <v>2.9E-4</v>
      </c>
      <c r="O251">
        <f t="shared" si="55"/>
        <v>0.43669563304366932</v>
      </c>
      <c r="P251">
        <f t="shared" si="49"/>
        <v>3.8951506813649206</v>
      </c>
      <c r="Q251">
        <f t="shared" si="50"/>
        <v>0.12004436483939238</v>
      </c>
      <c r="R251">
        <f t="shared" si="51"/>
        <v>0.12004436483939231</v>
      </c>
    </row>
    <row r="252" spans="6:18">
      <c r="F252">
        <f t="shared" si="56"/>
        <v>25.000000000000085</v>
      </c>
      <c r="G252">
        <f t="shared" si="44"/>
        <v>319.00552227477726</v>
      </c>
      <c r="H252">
        <f t="shared" si="52"/>
        <v>4.3669563304366932</v>
      </c>
      <c r="I252" s="4">
        <f t="shared" si="45"/>
        <v>5.8000000000000004E-6</v>
      </c>
      <c r="J252" s="5">
        <f t="shared" si="53"/>
        <v>4.4231034482758351E-7</v>
      </c>
      <c r="K252" s="5">
        <f t="shared" si="54"/>
        <v>6.9006638988223276E-4</v>
      </c>
      <c r="L252" s="5">
        <f t="shared" si="48"/>
        <v>1.3764525202467527E-9</v>
      </c>
      <c r="M252" s="6">
        <f t="shared" si="46"/>
        <v>8.1673923490360353E-6</v>
      </c>
      <c r="N252">
        <f t="shared" si="47"/>
        <v>2.9E-4</v>
      </c>
      <c r="O252">
        <f t="shared" si="55"/>
        <v>0.43669563304366932</v>
      </c>
      <c r="P252">
        <f t="shared" si="49"/>
        <v>3.895343444717021</v>
      </c>
      <c r="Q252">
        <f t="shared" si="50"/>
        <v>0.11999531889385787</v>
      </c>
      <c r="R252">
        <f t="shared" si="51"/>
        <v>0.1199953188938578</v>
      </c>
    </row>
    <row r="253" spans="6:18">
      <c r="F253">
        <f t="shared" si="56"/>
        <v>25.100000000000087</v>
      </c>
      <c r="G253">
        <f t="shared" si="44"/>
        <v>319.00552227477726</v>
      </c>
      <c r="H253">
        <f t="shared" si="52"/>
        <v>4.3669563304366932</v>
      </c>
      <c r="I253" s="4">
        <f t="shared" si="45"/>
        <v>5.8000000000000004E-6</v>
      </c>
      <c r="J253" s="5">
        <f t="shared" si="53"/>
        <v>4.4231034482758351E-7</v>
      </c>
      <c r="K253" s="5">
        <f t="shared" si="54"/>
        <v>6.9064638988223278E-4</v>
      </c>
      <c r="L253" s="5">
        <f t="shared" si="48"/>
        <v>1.3799261584388061E-9</v>
      </c>
      <c r="M253" s="6">
        <f t="shared" si="46"/>
        <v>8.181127486379992E-6</v>
      </c>
      <c r="N253">
        <f t="shared" si="47"/>
        <v>2.9E-4</v>
      </c>
      <c r="O253">
        <f t="shared" si="55"/>
        <v>0.43669563304366932</v>
      </c>
      <c r="P253">
        <f t="shared" si="49"/>
        <v>3.8955355599996269</v>
      </c>
      <c r="Q253">
        <f t="shared" si="50"/>
        <v>0.11994643784056461</v>
      </c>
      <c r="R253">
        <f t="shared" si="51"/>
        <v>0.11994643784056454</v>
      </c>
    </row>
    <row r="254" spans="6:18">
      <c r="F254">
        <f t="shared" si="56"/>
        <v>25.200000000000088</v>
      </c>
      <c r="G254">
        <f t="shared" si="44"/>
        <v>319.00552227477726</v>
      </c>
      <c r="H254">
        <f t="shared" si="52"/>
        <v>4.3669563304366932</v>
      </c>
      <c r="I254" s="4">
        <f t="shared" si="45"/>
        <v>5.8000000000000004E-6</v>
      </c>
      <c r="J254" s="5">
        <f t="shared" si="53"/>
        <v>4.4231034482758351E-7</v>
      </c>
      <c r="K254" s="5">
        <f t="shared" si="54"/>
        <v>6.9122638988223281E-4</v>
      </c>
      <c r="L254" s="5">
        <f t="shared" si="48"/>
        <v>1.3834056358072257E-9</v>
      </c>
      <c r="M254" s="6">
        <f t="shared" si="46"/>
        <v>8.194874163241476E-6</v>
      </c>
      <c r="N254">
        <f t="shared" si="47"/>
        <v>2.9E-4</v>
      </c>
      <c r="O254">
        <f t="shared" si="55"/>
        <v>0.43669563304366932</v>
      </c>
      <c r="P254">
        <f t="shared" si="49"/>
        <v>3.8957270299339584</v>
      </c>
      <c r="Q254">
        <f t="shared" si="50"/>
        <v>0.11989772098713586</v>
      </c>
      <c r="R254">
        <f t="shared" si="51"/>
        <v>0.11989772098713579</v>
      </c>
    </row>
    <row r="255" spans="6:18">
      <c r="F255">
        <f t="shared" si="56"/>
        <v>25.30000000000009</v>
      </c>
      <c r="G255">
        <f t="shared" si="44"/>
        <v>319.00552227477726</v>
      </c>
      <c r="H255">
        <f t="shared" si="52"/>
        <v>4.3669563304366932</v>
      </c>
      <c r="I255" s="4">
        <f t="shared" si="45"/>
        <v>5.8000000000000004E-6</v>
      </c>
      <c r="J255" s="5">
        <f t="shared" si="53"/>
        <v>4.4231034482758351E-7</v>
      </c>
      <c r="K255" s="5">
        <f t="shared" si="54"/>
        <v>6.9180638988223283E-4</v>
      </c>
      <c r="L255" s="5">
        <f t="shared" si="48"/>
        <v>1.3868909572557103E-9</v>
      </c>
      <c r="M255" s="6">
        <f t="shared" si="46"/>
        <v>8.2086323796204841E-6</v>
      </c>
      <c r="N255">
        <f t="shared" si="47"/>
        <v>2.9E-4</v>
      </c>
      <c r="O255">
        <f t="shared" si="55"/>
        <v>0.43669563304366932</v>
      </c>
      <c r="P255">
        <f t="shared" si="49"/>
        <v>3.8959178572275373</v>
      </c>
      <c r="Q255">
        <f t="shared" si="50"/>
        <v>0.11984916764468065</v>
      </c>
      <c r="R255">
        <f t="shared" si="51"/>
        <v>0.11984916764468059</v>
      </c>
    </row>
    <row r="256" spans="6:18">
      <c r="F256">
        <f t="shared" si="56"/>
        <v>25.400000000000091</v>
      </c>
      <c r="G256">
        <f t="shared" si="44"/>
        <v>319.00552227477726</v>
      </c>
      <c r="H256">
        <f t="shared" si="52"/>
        <v>4.3669563304366932</v>
      </c>
      <c r="I256" s="4">
        <f t="shared" si="45"/>
        <v>5.8000000000000004E-6</v>
      </c>
      <c r="J256" s="5">
        <f t="shared" si="53"/>
        <v>4.4231034482758351E-7</v>
      </c>
      <c r="K256" s="5">
        <f t="shared" si="54"/>
        <v>6.9238638988223286E-4</v>
      </c>
      <c r="L256" s="5">
        <f t="shared" si="48"/>
        <v>1.39038212768796E-9</v>
      </c>
      <c r="M256" s="6">
        <f t="shared" si="46"/>
        <v>8.222402135517018E-6</v>
      </c>
      <c r="N256">
        <f t="shared" si="47"/>
        <v>2.9E-4</v>
      </c>
      <c r="O256">
        <f t="shared" si="55"/>
        <v>0.43669563304366932</v>
      </c>
      <c r="P256">
        <f t="shared" si="49"/>
        <v>3.8961080445742642</v>
      </c>
      <c r="Q256">
        <f t="shared" si="50"/>
        <v>0.11980077712777339</v>
      </c>
      <c r="R256">
        <f t="shared" si="51"/>
        <v>0.11980077712777333</v>
      </c>
    </row>
    <row r="257" spans="6:18">
      <c r="F257">
        <f t="shared" si="56"/>
        <v>25.500000000000092</v>
      </c>
      <c r="G257">
        <f t="shared" si="44"/>
        <v>319.00552227477726</v>
      </c>
      <c r="H257">
        <f t="shared" si="52"/>
        <v>4.3669563304366932</v>
      </c>
      <c r="I257" s="4">
        <f t="shared" si="45"/>
        <v>5.8000000000000004E-6</v>
      </c>
      <c r="J257" s="5">
        <f t="shared" si="53"/>
        <v>4.4231034482758351E-7</v>
      </c>
      <c r="K257" s="5">
        <f t="shared" si="54"/>
        <v>6.9296638988223288E-4</v>
      </c>
      <c r="L257" s="5">
        <f t="shared" si="48"/>
        <v>1.3938791520076739E-9</v>
      </c>
      <c r="M257" s="6">
        <f t="shared" si="46"/>
        <v>8.2361834309310775E-6</v>
      </c>
      <c r="N257">
        <f t="shared" si="47"/>
        <v>2.9E-4</v>
      </c>
      <c r="O257">
        <f t="shared" si="55"/>
        <v>0.43669563304366932</v>
      </c>
      <c r="P257">
        <f t="shared" si="49"/>
        <v>3.8962975946545018</v>
      </c>
      <c r="Q257">
        <f t="shared" si="50"/>
        <v>0.11975254875443345</v>
      </c>
      <c r="R257">
        <f t="shared" si="51"/>
        <v>0.11975254875443339</v>
      </c>
    </row>
    <row r="258" spans="6:18">
      <c r="F258">
        <f t="shared" si="56"/>
        <v>25.600000000000094</v>
      </c>
      <c r="G258">
        <f t="shared" ref="G258:G321" si="57">Tc+R_*F258</f>
        <v>319.00552227477726</v>
      </c>
      <c r="H258">
        <f t="shared" si="52"/>
        <v>4.3669563304366932</v>
      </c>
      <c r="I258" s="4">
        <f t="shared" ref="I258:I321" si="58">we</f>
        <v>5.8000000000000004E-6</v>
      </c>
      <c r="J258" s="5">
        <f t="shared" si="53"/>
        <v>4.4231034482758351E-7</v>
      </c>
      <c r="K258" s="5">
        <f t="shared" si="54"/>
        <v>6.9354638988223291E-4</v>
      </c>
      <c r="L258" s="5">
        <f t="shared" si="48"/>
        <v>1.3973820351185512E-9</v>
      </c>
      <c r="M258" s="6">
        <f t="shared" ref="M258:M321" si="59">f2_*f3_/f1_/K258*L258</f>
        <v>8.2499762658626594E-6</v>
      </c>
      <c r="N258">
        <f t="shared" ref="N258:N321" si="60">del_dl</f>
        <v>2.9E-4</v>
      </c>
      <c r="O258">
        <f t="shared" si="55"/>
        <v>0.43669563304366932</v>
      </c>
      <c r="P258">
        <f t="shared" si="49"/>
        <v>3.89648651013515</v>
      </c>
      <c r="Q258">
        <f t="shared" si="50"/>
        <v>0.11970448184610506</v>
      </c>
      <c r="R258">
        <f t="shared" si="51"/>
        <v>0.11970448184610501</v>
      </c>
    </row>
    <row r="259" spans="6:18">
      <c r="F259">
        <f t="shared" si="56"/>
        <v>25.700000000000095</v>
      </c>
      <c r="G259">
        <f t="shared" si="57"/>
        <v>319.00552227477726</v>
      </c>
      <c r="H259">
        <f t="shared" si="52"/>
        <v>4.3669563304366932</v>
      </c>
      <c r="I259" s="4">
        <f t="shared" si="58"/>
        <v>5.8000000000000004E-6</v>
      </c>
      <c r="J259" s="5">
        <f t="shared" si="53"/>
        <v>4.4231034482758351E-7</v>
      </c>
      <c r="K259" s="5">
        <f t="shared" si="54"/>
        <v>6.9412638988223293E-4</v>
      </c>
      <c r="L259" s="5">
        <f t="shared" ref="L259:L322" si="61">K259^3*4/3*PI()</f>
        <v>1.4008907819242916E-9</v>
      </c>
      <c r="M259" s="6">
        <f t="shared" si="59"/>
        <v>8.263780640311767E-6</v>
      </c>
      <c r="N259">
        <f t="shared" si="60"/>
        <v>2.9E-4</v>
      </c>
      <c r="O259">
        <f t="shared" si="55"/>
        <v>0.43669563304366932</v>
      </c>
      <c r="P259">
        <f t="shared" ref="P259:P322" si="62">R259*O259+(1-R259)*H259</f>
        <v>3.8966747936697286</v>
      </c>
      <c r="Q259">
        <f t="shared" ref="Q259:Q322" si="63">Q258+pl/ps*Dl/N258*((Tc-Tf)/ml-Co)/H258/(1-kpart)*M258*dt/L258-Q258*3/K258*we*dt</f>
        <v>0.11965657572763724</v>
      </c>
      <c r="R259">
        <f t="shared" ref="R259:R322" si="64">esidtGeral(R258,K258,MAX(I258,J258),pl,ps,kpart,H258,(H259-H258)/dt,M258,L258,Dl,N258,Co,dt)</f>
        <v>0.11965657572763719</v>
      </c>
    </row>
    <row r="260" spans="6:18">
      <c r="F260">
        <f t="shared" si="56"/>
        <v>25.800000000000097</v>
      </c>
      <c r="G260">
        <f t="shared" si="57"/>
        <v>319.00552227477726</v>
      </c>
      <c r="H260">
        <f t="shared" si="52"/>
        <v>4.3669563304366932</v>
      </c>
      <c r="I260" s="4">
        <f t="shared" si="58"/>
        <v>5.8000000000000004E-6</v>
      </c>
      <c r="J260" s="5">
        <f t="shared" si="53"/>
        <v>4.4231034482758351E-7</v>
      </c>
      <c r="K260" s="5">
        <f t="shared" si="54"/>
        <v>6.9470638988223296E-4</v>
      </c>
      <c r="L260" s="5">
        <f t="shared" si="61"/>
        <v>1.4044053973285943E-9</v>
      </c>
      <c r="M260" s="6">
        <f t="shared" si="59"/>
        <v>8.2775965542784004E-6</v>
      </c>
      <c r="N260">
        <f t="shared" si="60"/>
        <v>2.9E-4</v>
      </c>
      <c r="O260">
        <f t="shared" si="55"/>
        <v>0.43669563304366932</v>
      </c>
      <c r="P260">
        <f t="shared" si="62"/>
        <v>3.8968624478984539</v>
      </c>
      <c r="Q260">
        <f t="shared" si="63"/>
        <v>0.11960882972726386</v>
      </c>
      <c r="R260">
        <f t="shared" si="64"/>
        <v>0.1196088297272638</v>
      </c>
    </row>
    <row r="261" spans="6:18">
      <c r="F261">
        <f t="shared" si="56"/>
        <v>25.900000000000098</v>
      </c>
      <c r="G261">
        <f t="shared" si="57"/>
        <v>319.00552227477726</v>
      </c>
      <c r="H261">
        <f t="shared" si="52"/>
        <v>4.3669563304366932</v>
      </c>
      <c r="I261" s="4">
        <f t="shared" si="58"/>
        <v>5.8000000000000004E-6</v>
      </c>
      <c r="J261" s="5">
        <f t="shared" si="53"/>
        <v>4.4231034482758351E-7</v>
      </c>
      <c r="K261" s="5">
        <f t="shared" si="54"/>
        <v>6.9528638988223298E-4</v>
      </c>
      <c r="L261" s="5">
        <f t="shared" si="61"/>
        <v>1.4079258862351586E-9</v>
      </c>
      <c r="M261" s="6">
        <f t="shared" si="59"/>
        <v>8.2914240077625561E-6</v>
      </c>
      <c r="N261">
        <f t="shared" si="60"/>
        <v>2.9E-4</v>
      </c>
      <c r="O261">
        <f t="shared" si="55"/>
        <v>0.43669563304366932</v>
      </c>
      <c r="P261">
        <f t="shared" si="62"/>
        <v>3.8970494754483163</v>
      </c>
      <c r="Q261">
        <f t="shared" si="63"/>
        <v>0.11956124317658387</v>
      </c>
      <c r="R261">
        <f t="shared" si="64"/>
        <v>0.11956124317658381</v>
      </c>
    </row>
    <row r="262" spans="6:18">
      <c r="F262">
        <f t="shared" si="56"/>
        <v>26.000000000000099</v>
      </c>
      <c r="G262">
        <f t="shared" si="57"/>
        <v>319.00552227477726</v>
      </c>
      <c r="H262">
        <f t="shared" si="52"/>
        <v>4.3669563304366932</v>
      </c>
      <c r="I262" s="4">
        <f t="shared" si="58"/>
        <v>5.8000000000000004E-6</v>
      </c>
      <c r="J262" s="5">
        <f t="shared" si="53"/>
        <v>4.4231034482758351E-7</v>
      </c>
      <c r="K262" s="5">
        <f t="shared" si="54"/>
        <v>6.9586638988223301E-4</v>
      </c>
      <c r="L262" s="5">
        <f t="shared" si="61"/>
        <v>1.4114522535476846E-9</v>
      </c>
      <c r="M262" s="6">
        <f t="shared" si="59"/>
        <v>8.3052630007642409E-6</v>
      </c>
      <c r="N262">
        <f t="shared" si="60"/>
        <v>2.9E-4</v>
      </c>
      <c r="O262">
        <f t="shared" si="55"/>
        <v>0.43669563304366932</v>
      </c>
      <c r="P262">
        <f t="shared" si="62"/>
        <v>3.8972358789331571</v>
      </c>
      <c r="Q262">
        <f t="shared" si="63"/>
        <v>0.11951381541054167</v>
      </c>
      <c r="R262">
        <f t="shared" si="64"/>
        <v>0.11951381541054161</v>
      </c>
    </row>
    <row r="263" spans="6:18">
      <c r="F263">
        <f t="shared" si="56"/>
        <v>26.100000000000101</v>
      </c>
      <c r="G263">
        <f t="shared" si="57"/>
        <v>319.00552227477726</v>
      </c>
      <c r="H263">
        <f t="shared" si="52"/>
        <v>4.3669563304366932</v>
      </c>
      <c r="I263" s="4">
        <f t="shared" si="58"/>
        <v>5.8000000000000004E-6</v>
      </c>
      <c r="J263" s="5">
        <f t="shared" si="53"/>
        <v>4.4231034482758351E-7</v>
      </c>
      <c r="K263" s="5">
        <f t="shared" si="54"/>
        <v>6.9644638988223303E-4</v>
      </c>
      <c r="L263" s="5">
        <f t="shared" si="61"/>
        <v>1.4149845041698708E-9</v>
      </c>
      <c r="M263" s="6">
        <f t="shared" si="59"/>
        <v>8.3191135332834481E-6</v>
      </c>
      <c r="N263">
        <f t="shared" si="60"/>
        <v>2.9E-4</v>
      </c>
      <c r="O263">
        <f t="shared" si="55"/>
        <v>0.43669563304366932</v>
      </c>
      <c r="P263">
        <f t="shared" si="62"/>
        <v>3.8974216609537464</v>
      </c>
      <c r="Q263">
        <f t="shared" si="63"/>
        <v>0.11946654576740756</v>
      </c>
      <c r="R263">
        <f t="shared" si="64"/>
        <v>0.11946654576740751</v>
      </c>
    </row>
    <row r="264" spans="6:18">
      <c r="F264">
        <f t="shared" si="56"/>
        <v>26.200000000000102</v>
      </c>
      <c r="G264">
        <f t="shared" si="57"/>
        <v>319.00552227477726</v>
      </c>
      <c r="H264">
        <f t="shared" si="52"/>
        <v>4.3669563304366932</v>
      </c>
      <c r="I264" s="4">
        <f t="shared" si="58"/>
        <v>5.8000000000000004E-6</v>
      </c>
      <c r="J264" s="5">
        <f t="shared" si="53"/>
        <v>4.4231034482758351E-7</v>
      </c>
      <c r="K264" s="5">
        <f t="shared" si="54"/>
        <v>6.9702638988223306E-4</v>
      </c>
      <c r="L264" s="5">
        <f t="shared" si="61"/>
        <v>1.418522643005417E-9</v>
      </c>
      <c r="M264" s="6">
        <f t="shared" si="59"/>
        <v>8.3329756053201793E-6</v>
      </c>
      <c r="N264">
        <f t="shared" si="60"/>
        <v>2.9E-4</v>
      </c>
      <c r="O264">
        <f t="shared" si="55"/>
        <v>0.43669563304366932</v>
      </c>
      <c r="P264">
        <f t="shared" si="62"/>
        <v>3.8976068240978599</v>
      </c>
      <c r="Q264">
        <f t="shared" si="63"/>
        <v>0.11941943358875839</v>
      </c>
      <c r="R264">
        <f t="shared" si="64"/>
        <v>0.11941943358875834</v>
      </c>
    </row>
    <row r="265" spans="6:18">
      <c r="F265">
        <f t="shared" si="56"/>
        <v>26.300000000000104</v>
      </c>
      <c r="G265">
        <f t="shared" si="57"/>
        <v>319.00552227477726</v>
      </c>
      <c r="H265">
        <f t="shared" si="52"/>
        <v>4.3669563304366932</v>
      </c>
      <c r="I265" s="4">
        <f t="shared" si="58"/>
        <v>5.8000000000000004E-6</v>
      </c>
      <c r="J265" s="5">
        <f t="shared" si="53"/>
        <v>4.4231034482758351E-7</v>
      </c>
      <c r="K265" s="5">
        <f t="shared" si="54"/>
        <v>6.9760638988223308E-4</v>
      </c>
      <c r="L265" s="5">
        <f t="shared" si="61"/>
        <v>1.4220666749580229E-9</v>
      </c>
      <c r="M265" s="6">
        <f t="shared" si="59"/>
        <v>8.3468492168744379E-6</v>
      </c>
      <c r="N265">
        <f t="shared" si="60"/>
        <v>2.9E-4</v>
      </c>
      <c r="O265">
        <f t="shared" si="55"/>
        <v>0.43669563304366932</v>
      </c>
      <c r="P265">
        <f t="shared" si="62"/>
        <v>3.897791370940352</v>
      </c>
      <c r="Q265">
        <f t="shared" si="63"/>
        <v>0.11937247821945828</v>
      </c>
      <c r="R265">
        <f t="shared" si="64"/>
        <v>0.11937247821945822</v>
      </c>
    </row>
    <row r="266" spans="6:18">
      <c r="F266">
        <f t="shared" si="56"/>
        <v>26.400000000000105</v>
      </c>
      <c r="G266">
        <f t="shared" si="57"/>
        <v>319.00552227477726</v>
      </c>
      <c r="H266">
        <f t="shared" si="52"/>
        <v>4.3669563304366932</v>
      </c>
      <c r="I266" s="4">
        <f t="shared" si="58"/>
        <v>5.8000000000000004E-6</v>
      </c>
      <c r="J266" s="5">
        <f t="shared" si="53"/>
        <v>4.4231034482758351E-7</v>
      </c>
      <c r="K266" s="5">
        <f t="shared" si="54"/>
        <v>6.9818638988223311E-4</v>
      </c>
      <c r="L266" s="5">
        <f t="shared" si="61"/>
        <v>1.4256166049313872E-9</v>
      </c>
      <c r="M266" s="6">
        <f t="shared" si="59"/>
        <v>8.3607343679462189E-6</v>
      </c>
      <c r="N266">
        <f t="shared" si="60"/>
        <v>2.9E-4</v>
      </c>
      <c r="O266">
        <f t="shared" si="55"/>
        <v>0.43669563304366932</v>
      </c>
      <c r="P266">
        <f t="shared" si="62"/>
        <v>3.8979753040432326</v>
      </c>
      <c r="Q266">
        <f t="shared" si="63"/>
        <v>0.11932567900763945</v>
      </c>
      <c r="R266">
        <f t="shared" si="64"/>
        <v>0.11932567900763939</v>
      </c>
    </row>
    <row r="267" spans="6:18">
      <c r="F267">
        <f t="shared" si="56"/>
        <v>26.500000000000107</v>
      </c>
      <c r="G267">
        <f t="shared" si="57"/>
        <v>319.00552227477726</v>
      </c>
      <c r="H267">
        <f t="shared" si="52"/>
        <v>4.3669563304366932</v>
      </c>
      <c r="I267" s="4">
        <f t="shared" si="58"/>
        <v>5.8000000000000004E-6</v>
      </c>
      <c r="J267" s="5">
        <f t="shared" si="53"/>
        <v>4.4231034482758351E-7</v>
      </c>
      <c r="K267" s="5">
        <f t="shared" si="54"/>
        <v>6.9876638988223313E-4</v>
      </c>
      <c r="L267" s="5">
        <f t="shared" si="61"/>
        <v>1.4291724378292103E-9</v>
      </c>
      <c r="M267" s="6">
        <f t="shared" si="59"/>
        <v>8.374631058535529E-6</v>
      </c>
      <c r="N267">
        <f t="shared" si="60"/>
        <v>2.9E-4</v>
      </c>
      <c r="O267">
        <f t="shared" si="55"/>
        <v>0.43669563304366932</v>
      </c>
      <c r="P267">
        <f t="shared" si="62"/>
        <v>3.8981586259557419</v>
      </c>
      <c r="Q267">
        <f t="shared" si="63"/>
        <v>0.1192790353046833</v>
      </c>
      <c r="R267">
        <f t="shared" si="64"/>
        <v>0.11927903530468323</v>
      </c>
    </row>
    <row r="268" spans="6:18">
      <c r="F268">
        <f t="shared" si="56"/>
        <v>26.600000000000108</v>
      </c>
      <c r="G268">
        <f t="shared" si="57"/>
        <v>319.00552227477726</v>
      </c>
      <c r="H268">
        <f t="shared" si="52"/>
        <v>4.3669563304366932</v>
      </c>
      <c r="I268" s="4">
        <f t="shared" si="58"/>
        <v>5.8000000000000004E-6</v>
      </c>
      <c r="J268" s="5">
        <f t="shared" si="53"/>
        <v>4.4231034482758351E-7</v>
      </c>
      <c r="K268" s="5">
        <f t="shared" si="54"/>
        <v>6.9934638988223316E-4</v>
      </c>
      <c r="L268" s="5">
        <f t="shared" si="61"/>
        <v>1.4327341785551906E-9</v>
      </c>
      <c r="M268" s="6">
        <f t="shared" si="59"/>
        <v>8.3885392886423597E-6</v>
      </c>
      <c r="N268">
        <f t="shared" si="60"/>
        <v>2.9E-4</v>
      </c>
      <c r="O268">
        <f t="shared" si="55"/>
        <v>0.43669563304366932</v>
      </c>
      <c r="P268">
        <f t="shared" si="62"/>
        <v>3.8983413392144248</v>
      </c>
      <c r="Q268">
        <f t="shared" si="63"/>
        <v>0.11923254646520143</v>
      </c>
      <c r="R268">
        <f t="shared" si="64"/>
        <v>0.11923254646520137</v>
      </c>
    </row>
    <row r="269" spans="6:18">
      <c r="F269">
        <f t="shared" si="56"/>
        <v>26.700000000000109</v>
      </c>
      <c r="G269">
        <f t="shared" si="57"/>
        <v>319.00552227477726</v>
      </c>
      <c r="H269">
        <f t="shared" si="52"/>
        <v>4.3669563304366932</v>
      </c>
      <c r="I269" s="4">
        <f t="shared" si="58"/>
        <v>5.8000000000000004E-6</v>
      </c>
      <c r="J269" s="5">
        <f t="shared" si="53"/>
        <v>4.4231034482758351E-7</v>
      </c>
      <c r="K269" s="5">
        <f t="shared" si="54"/>
        <v>6.9992638988223318E-4</v>
      </c>
      <c r="L269" s="5">
        <f t="shared" si="61"/>
        <v>1.436301832013028E-9</v>
      </c>
      <c r="M269" s="6">
        <f t="shared" si="59"/>
        <v>8.4024590582667162E-6</v>
      </c>
      <c r="N269">
        <f t="shared" si="60"/>
        <v>2.9E-4</v>
      </c>
      <c r="O269">
        <f t="shared" si="55"/>
        <v>0.43669563304366932</v>
      </c>
      <c r="P269">
        <f t="shared" si="62"/>
        <v>3.8985234463432037</v>
      </c>
      <c r="Q269">
        <f t="shared" si="63"/>
        <v>0.11918621184701698</v>
      </c>
      <c r="R269">
        <f t="shared" si="64"/>
        <v>0.11918621184701693</v>
      </c>
    </row>
    <row r="270" spans="6:18">
      <c r="F270">
        <f t="shared" si="56"/>
        <v>26.800000000000111</v>
      </c>
      <c r="G270">
        <f t="shared" si="57"/>
        <v>319.00552227477726</v>
      </c>
      <c r="H270">
        <f t="shared" si="52"/>
        <v>4.3669563304366932</v>
      </c>
      <c r="I270" s="4">
        <f t="shared" si="58"/>
        <v>5.8000000000000004E-6</v>
      </c>
      <c r="J270" s="5">
        <f t="shared" si="53"/>
        <v>4.4231034482758351E-7</v>
      </c>
      <c r="K270" s="5">
        <f t="shared" si="54"/>
        <v>7.0050638988223321E-4</v>
      </c>
      <c r="L270" s="5">
        <f t="shared" si="61"/>
        <v>1.439875403106422E-9</v>
      </c>
      <c r="M270" s="6">
        <f t="shared" si="59"/>
        <v>8.4163903674085984E-6</v>
      </c>
      <c r="N270">
        <f t="shared" si="60"/>
        <v>2.9E-4</v>
      </c>
      <c r="O270">
        <f t="shared" si="55"/>
        <v>0.43669563304366932</v>
      </c>
      <c r="P270">
        <f t="shared" si="62"/>
        <v>3.8987049498534527</v>
      </c>
      <c r="Q270">
        <f t="shared" si="63"/>
        <v>0.11914003081114598</v>
      </c>
      <c r="R270">
        <f t="shared" si="64"/>
        <v>0.11914003081114592</v>
      </c>
    </row>
    <row r="271" spans="6:18">
      <c r="F271">
        <f t="shared" si="56"/>
        <v>26.900000000000112</v>
      </c>
      <c r="G271">
        <f t="shared" si="57"/>
        <v>319.00552227477726</v>
      </c>
      <c r="H271">
        <f t="shared" si="52"/>
        <v>4.3669563304366932</v>
      </c>
      <c r="I271" s="4">
        <f t="shared" si="58"/>
        <v>5.8000000000000004E-6</v>
      </c>
      <c r="J271" s="5">
        <f t="shared" si="53"/>
        <v>4.4231034482758351E-7</v>
      </c>
      <c r="K271" s="5">
        <f t="shared" si="54"/>
        <v>7.0108638988223323E-4</v>
      </c>
      <c r="L271" s="5">
        <f t="shared" si="61"/>
        <v>1.4434548967390718E-9</v>
      </c>
      <c r="M271" s="6">
        <f t="shared" si="59"/>
        <v>8.4303332160680064E-6</v>
      </c>
      <c r="N271">
        <f t="shared" si="60"/>
        <v>2.9E-4</v>
      </c>
      <c r="O271">
        <f t="shared" si="55"/>
        <v>0.43669563304366932</v>
      </c>
      <c r="P271">
        <f t="shared" si="62"/>
        <v>3.8988858522440686</v>
      </c>
      <c r="Q271">
        <f t="shared" si="63"/>
        <v>0.11909400272177877</v>
      </c>
      <c r="R271">
        <f t="shared" si="64"/>
        <v>0.11909400272177871</v>
      </c>
    </row>
    <row r="272" spans="6:18">
      <c r="F272">
        <f t="shared" si="56"/>
        <v>27.000000000000114</v>
      </c>
      <c r="G272">
        <f t="shared" si="57"/>
        <v>319.00552227477726</v>
      </c>
      <c r="H272">
        <f t="shared" si="52"/>
        <v>4.3669563304366932</v>
      </c>
      <c r="I272" s="4">
        <f t="shared" si="58"/>
        <v>5.8000000000000004E-6</v>
      </c>
      <c r="J272" s="5">
        <f t="shared" si="53"/>
        <v>4.4231034482758351E-7</v>
      </c>
      <c r="K272" s="5">
        <f t="shared" si="54"/>
        <v>7.0166638988223326E-4</v>
      </c>
      <c r="L272" s="5">
        <f t="shared" si="61"/>
        <v>1.4470403178146769E-9</v>
      </c>
      <c r="M272" s="6">
        <f t="shared" si="59"/>
        <v>8.4442876042449383E-6</v>
      </c>
      <c r="N272">
        <f t="shared" si="60"/>
        <v>2.9E-4</v>
      </c>
      <c r="O272">
        <f t="shared" si="55"/>
        <v>0.43669563304366932</v>
      </c>
      <c r="P272">
        <f t="shared" si="62"/>
        <v>3.8990661560015454</v>
      </c>
      <c r="Q272">
        <f t="shared" si="63"/>
        <v>0.11904812694626171</v>
      </c>
      <c r="R272">
        <f t="shared" si="64"/>
        <v>0.11904812694626166</v>
      </c>
    </row>
    <row r="273" spans="6:18">
      <c r="F273">
        <f t="shared" si="56"/>
        <v>27.100000000000115</v>
      </c>
      <c r="G273">
        <f t="shared" si="57"/>
        <v>319.00552227477726</v>
      </c>
      <c r="H273">
        <f t="shared" si="52"/>
        <v>4.3669563304366932</v>
      </c>
      <c r="I273" s="4">
        <f t="shared" si="58"/>
        <v>5.8000000000000004E-6</v>
      </c>
      <c r="J273" s="5">
        <f t="shared" si="53"/>
        <v>4.4231034482758351E-7</v>
      </c>
      <c r="K273" s="5">
        <f t="shared" si="54"/>
        <v>7.0224638988223328E-4</v>
      </c>
      <c r="L273" s="5">
        <f t="shared" si="61"/>
        <v>1.4506316712369363E-9</v>
      </c>
      <c r="M273" s="6">
        <f t="shared" si="59"/>
        <v>8.4582535319393943E-6</v>
      </c>
      <c r="N273">
        <f t="shared" si="60"/>
        <v>2.9E-4</v>
      </c>
      <c r="O273">
        <f t="shared" si="55"/>
        <v>0.43669563304366932</v>
      </c>
      <c r="P273">
        <f t="shared" si="62"/>
        <v>3.8992458636000458</v>
      </c>
      <c r="Q273">
        <f t="shared" si="63"/>
        <v>0.11900240285507888</v>
      </c>
      <c r="R273">
        <f t="shared" si="64"/>
        <v>0.11900240285507882</v>
      </c>
    </row>
    <row r="274" spans="6:18">
      <c r="F274">
        <f t="shared" si="56"/>
        <v>27.200000000000117</v>
      </c>
      <c r="G274">
        <f t="shared" si="57"/>
        <v>319.00552227477726</v>
      </c>
      <c r="H274">
        <f t="shared" si="52"/>
        <v>4.3669563304366932</v>
      </c>
      <c r="I274" s="4">
        <f t="shared" si="58"/>
        <v>5.8000000000000004E-6</v>
      </c>
      <c r="J274" s="5">
        <f t="shared" si="53"/>
        <v>4.4231034482758351E-7</v>
      </c>
      <c r="K274" s="5">
        <f t="shared" si="54"/>
        <v>7.0282638988223331E-4</v>
      </c>
      <c r="L274" s="5">
        <f t="shared" si="61"/>
        <v>1.4542289619095501E-9</v>
      </c>
      <c r="M274" s="6">
        <f t="shared" si="59"/>
        <v>8.4722309991513761E-6</v>
      </c>
      <c r="N274">
        <f t="shared" si="60"/>
        <v>2.9E-4</v>
      </c>
      <c r="O274">
        <f t="shared" si="55"/>
        <v>0.43669563304366932</v>
      </c>
      <c r="P274">
        <f t="shared" si="62"/>
        <v>3.8994249775014693</v>
      </c>
      <c r="Q274">
        <f t="shared" si="63"/>
        <v>0.11895682982183393</v>
      </c>
      <c r="R274">
        <f t="shared" si="64"/>
        <v>0.11895682982183388</v>
      </c>
    </row>
    <row r="275" spans="6:18">
      <c r="F275">
        <f t="shared" si="56"/>
        <v>27.300000000000118</v>
      </c>
      <c r="G275">
        <f t="shared" si="57"/>
        <v>319.00552227477726</v>
      </c>
      <c r="H275">
        <f t="shared" ref="H275:H338" si="65">(G275-Tf)/ml</f>
        <v>4.3669563304366932</v>
      </c>
      <c r="I275" s="4">
        <f t="shared" si="58"/>
        <v>5.8000000000000004E-6</v>
      </c>
      <c r="J275" s="5">
        <f t="shared" ref="J275:J338" si="66">Glob(H275,N275,Dl,Co,kpart)</f>
        <v>4.4231034482758351E-7</v>
      </c>
      <c r="K275" s="5">
        <f t="shared" ref="K275:K338" si="67">I274*dt+K274</f>
        <v>7.0340638988223333E-4</v>
      </c>
      <c r="L275" s="5">
        <f t="shared" si="61"/>
        <v>1.4578321947362178E-9</v>
      </c>
      <c r="M275" s="6">
        <f t="shared" si="59"/>
        <v>8.4862200058808853E-6</v>
      </c>
      <c r="N275">
        <f t="shared" si="60"/>
        <v>2.9E-4</v>
      </c>
      <c r="O275">
        <f t="shared" ref="O275:O338" si="68">O274+(kpart*H274-O274)/L274/R274*(L274*(R275-R274)+R274*MAX(I274,J274)*M274*dt)</f>
        <v>0.43669563304366932</v>
      </c>
      <c r="P275">
        <f t="shared" si="62"/>
        <v>3.8996035001555276</v>
      </c>
      <c r="Q275">
        <f t="shared" si="63"/>
        <v>0.1189114072232321</v>
      </c>
      <c r="R275">
        <f t="shared" si="64"/>
        <v>0.11891140722323204</v>
      </c>
    </row>
    <row r="276" spans="6:18">
      <c r="F276">
        <f t="shared" si="56"/>
        <v>27.400000000000119</v>
      </c>
      <c r="G276">
        <f t="shared" si="57"/>
        <v>319.00552227477726</v>
      </c>
      <c r="H276">
        <f t="shared" si="65"/>
        <v>4.3669563304366932</v>
      </c>
      <c r="I276" s="4">
        <f t="shared" si="58"/>
        <v>5.8000000000000004E-6</v>
      </c>
      <c r="J276" s="5">
        <f t="shared" si="66"/>
        <v>4.4231034482758351E-7</v>
      </c>
      <c r="K276" s="5">
        <f t="shared" si="67"/>
        <v>7.0398638988223336E-4</v>
      </c>
      <c r="L276" s="5">
        <f t="shared" si="61"/>
        <v>1.4614413746206377E-9</v>
      </c>
      <c r="M276" s="6">
        <f t="shared" si="59"/>
        <v>8.5002205521279151E-6</v>
      </c>
      <c r="N276">
        <f t="shared" si="60"/>
        <v>2.9E-4</v>
      </c>
      <c r="O276">
        <f t="shared" si="68"/>
        <v>0.43669563304366932</v>
      </c>
      <c r="P276">
        <f t="shared" si="62"/>
        <v>3.8997814339998116</v>
      </c>
      <c r="Q276">
        <f t="shared" si="63"/>
        <v>0.11886613443906224</v>
      </c>
      <c r="R276">
        <f t="shared" si="64"/>
        <v>0.11886613443906219</v>
      </c>
    </row>
    <row r="277" spans="6:18">
      <c r="F277">
        <f t="shared" si="56"/>
        <v>27.500000000000121</v>
      </c>
      <c r="G277">
        <f t="shared" si="57"/>
        <v>319.00552227477726</v>
      </c>
      <c r="H277">
        <f t="shared" si="65"/>
        <v>4.3669563304366932</v>
      </c>
      <c r="I277" s="4">
        <f t="shared" si="58"/>
        <v>5.8000000000000004E-6</v>
      </c>
      <c r="J277" s="5">
        <f t="shared" si="66"/>
        <v>4.4231034482758351E-7</v>
      </c>
      <c r="K277" s="5">
        <f t="shared" si="67"/>
        <v>7.0456638988223338E-4</v>
      </c>
      <c r="L277" s="5">
        <f t="shared" si="61"/>
        <v>1.4650565064665101E-9</v>
      </c>
      <c r="M277" s="6">
        <f t="shared" si="59"/>
        <v>8.5142326378924706E-6</v>
      </c>
      <c r="N277">
        <f t="shared" si="60"/>
        <v>2.9E-4</v>
      </c>
      <c r="O277">
        <f t="shared" si="68"/>
        <v>0.43669563304366932</v>
      </c>
      <c r="P277">
        <f t="shared" si="62"/>
        <v>3.8999587814598637</v>
      </c>
      <c r="Q277">
        <f t="shared" si="63"/>
        <v>0.11882101085217912</v>
      </c>
      <c r="R277">
        <f t="shared" si="64"/>
        <v>0.11882101085217908</v>
      </c>
    </row>
    <row r="278" spans="6:18">
      <c r="F278">
        <f t="shared" si="56"/>
        <v>27.600000000000122</v>
      </c>
      <c r="G278">
        <f t="shared" si="57"/>
        <v>319.00552227477726</v>
      </c>
      <c r="H278">
        <f t="shared" si="65"/>
        <v>4.3669563304366932</v>
      </c>
      <c r="I278" s="4">
        <f t="shared" si="58"/>
        <v>5.8000000000000004E-6</v>
      </c>
      <c r="J278" s="5">
        <f t="shared" si="66"/>
        <v>4.4231034482758351E-7</v>
      </c>
      <c r="K278" s="5">
        <f t="shared" si="67"/>
        <v>7.0514638988223341E-4</v>
      </c>
      <c r="L278" s="5">
        <f t="shared" si="61"/>
        <v>1.4686775951775343E-9</v>
      </c>
      <c r="M278" s="6">
        <f t="shared" si="59"/>
        <v>8.5282562631745536E-6</v>
      </c>
      <c r="N278">
        <f t="shared" si="60"/>
        <v>2.9E-4</v>
      </c>
      <c r="O278">
        <f t="shared" si="68"/>
        <v>0.43669563304366932</v>
      </c>
      <c r="P278">
        <f t="shared" si="62"/>
        <v>3.900135544949245</v>
      </c>
      <c r="Q278">
        <f t="shared" si="63"/>
        <v>0.11877603584848573</v>
      </c>
      <c r="R278">
        <f t="shared" si="64"/>
        <v>0.11877603584848569</v>
      </c>
    </row>
    <row r="279" spans="6:18">
      <c r="F279">
        <f t="shared" si="56"/>
        <v>27.700000000000124</v>
      </c>
      <c r="G279">
        <f t="shared" si="57"/>
        <v>319.00552227477726</v>
      </c>
      <c r="H279">
        <f t="shared" si="65"/>
        <v>4.3669563304366932</v>
      </c>
      <c r="I279" s="4">
        <f t="shared" si="58"/>
        <v>5.8000000000000004E-6</v>
      </c>
      <c r="J279" s="5">
        <f t="shared" si="66"/>
        <v>4.4231034482758351E-7</v>
      </c>
      <c r="K279" s="5">
        <f t="shared" si="67"/>
        <v>7.0572638988223343E-4</v>
      </c>
      <c r="L279" s="5">
        <f t="shared" si="61"/>
        <v>1.4723046456574095E-9</v>
      </c>
      <c r="M279" s="6">
        <f t="shared" si="59"/>
        <v>8.5422914279741589E-6</v>
      </c>
      <c r="N279">
        <f t="shared" si="60"/>
        <v>2.9E-4</v>
      </c>
      <c r="O279">
        <f t="shared" si="68"/>
        <v>0.43669563304366932</v>
      </c>
      <c r="P279">
        <f t="shared" si="62"/>
        <v>3.9003117268696057</v>
      </c>
      <c r="Q279">
        <f t="shared" si="63"/>
        <v>0.11873120881691566</v>
      </c>
      <c r="R279">
        <f t="shared" si="64"/>
        <v>0.11873120881691561</v>
      </c>
    </row>
    <row r="280" spans="6:18">
      <c r="F280">
        <f t="shared" si="56"/>
        <v>27.800000000000125</v>
      </c>
      <c r="G280">
        <f t="shared" si="57"/>
        <v>319.00552227477726</v>
      </c>
      <c r="H280">
        <f t="shared" si="65"/>
        <v>4.3669563304366932</v>
      </c>
      <c r="I280" s="4">
        <f t="shared" si="58"/>
        <v>5.8000000000000004E-6</v>
      </c>
      <c r="J280" s="5">
        <f t="shared" si="66"/>
        <v>4.4231034482758351E-7</v>
      </c>
      <c r="K280" s="5">
        <f t="shared" si="67"/>
        <v>7.0630638988223346E-4</v>
      </c>
      <c r="L280" s="5">
        <f t="shared" si="61"/>
        <v>1.4759376628098354E-9</v>
      </c>
      <c r="M280" s="6">
        <f t="shared" si="59"/>
        <v>8.5563381322912916E-6</v>
      </c>
      <c r="N280">
        <f t="shared" si="60"/>
        <v>2.9E-4</v>
      </c>
      <c r="O280">
        <f t="shared" si="68"/>
        <v>0.43669563304366932</v>
      </c>
      <c r="P280">
        <f t="shared" si="62"/>
        <v>3.900487329610753</v>
      </c>
      <c r="Q280">
        <f t="shared" si="63"/>
        <v>0.11868652914941576</v>
      </c>
      <c r="R280">
        <f t="shared" si="64"/>
        <v>0.11868652914941571</v>
      </c>
    </row>
    <row r="281" spans="6:18">
      <c r="F281">
        <f t="shared" si="56"/>
        <v>27.900000000000126</v>
      </c>
      <c r="G281">
        <f t="shared" si="57"/>
        <v>319.00552227477726</v>
      </c>
      <c r="H281">
        <f t="shared" si="65"/>
        <v>4.3669563304366932</v>
      </c>
      <c r="I281" s="4">
        <f t="shared" si="58"/>
        <v>5.8000000000000004E-6</v>
      </c>
      <c r="J281" s="5">
        <f t="shared" si="66"/>
        <v>4.4231034482758351E-7</v>
      </c>
      <c r="K281" s="5">
        <f t="shared" si="67"/>
        <v>7.0688638988223348E-4</v>
      </c>
      <c r="L281" s="5">
        <f t="shared" si="61"/>
        <v>1.4795766515385112E-9</v>
      </c>
      <c r="M281" s="6">
        <f t="shared" si="59"/>
        <v>8.5703963761259484E-6</v>
      </c>
      <c r="N281">
        <f t="shared" si="60"/>
        <v>2.9E-4</v>
      </c>
      <c r="O281">
        <f t="shared" si="68"/>
        <v>0.43669563304366932</v>
      </c>
      <c r="P281">
        <f t="shared" si="62"/>
        <v>3.9006623555507201</v>
      </c>
      <c r="Q281">
        <f t="shared" si="63"/>
        <v>0.11864199624092879</v>
      </c>
      <c r="R281">
        <f t="shared" si="64"/>
        <v>0.11864199624092873</v>
      </c>
    </row>
    <row r="282" spans="6:18">
      <c r="F282">
        <f t="shared" si="56"/>
        <v>28.000000000000128</v>
      </c>
      <c r="G282">
        <f t="shared" si="57"/>
        <v>319.00552227477726</v>
      </c>
      <c r="H282">
        <f t="shared" si="65"/>
        <v>4.3669563304366932</v>
      </c>
      <c r="I282" s="4">
        <f t="shared" si="58"/>
        <v>5.8000000000000004E-6</v>
      </c>
      <c r="J282" s="5">
        <f t="shared" si="66"/>
        <v>4.4231034482758351E-7</v>
      </c>
      <c r="K282" s="5">
        <f t="shared" si="67"/>
        <v>7.0746638988223351E-4</v>
      </c>
      <c r="L282" s="5">
        <f t="shared" si="61"/>
        <v>1.4832216167471364E-9</v>
      </c>
      <c r="M282" s="6">
        <f t="shared" si="59"/>
        <v>8.5844661594781309E-6</v>
      </c>
      <c r="N282">
        <f t="shared" si="60"/>
        <v>2.9E-4</v>
      </c>
      <c r="O282">
        <f t="shared" si="68"/>
        <v>0.43669563304366932</v>
      </c>
      <c r="P282">
        <f t="shared" si="62"/>
        <v>3.9008368070558319</v>
      </c>
      <c r="Q282">
        <f t="shared" si="63"/>
        <v>0.11859760948937619</v>
      </c>
      <c r="R282">
        <f t="shared" si="64"/>
        <v>0.11859760948937613</v>
      </c>
    </row>
    <row r="283" spans="6:18">
      <c r="F283">
        <f t="shared" si="56"/>
        <v>28.100000000000129</v>
      </c>
      <c r="G283">
        <f t="shared" si="57"/>
        <v>319.00552227477726</v>
      </c>
      <c r="H283">
        <f t="shared" si="65"/>
        <v>4.3669563304366932</v>
      </c>
      <c r="I283" s="4">
        <f t="shared" si="58"/>
        <v>5.8000000000000004E-6</v>
      </c>
      <c r="J283" s="5">
        <f t="shared" si="66"/>
        <v>4.4231034482758351E-7</v>
      </c>
      <c r="K283" s="5">
        <f t="shared" si="67"/>
        <v>7.0804638988223353E-4</v>
      </c>
      <c r="L283" s="5">
        <f t="shared" si="61"/>
        <v>1.4868725633394099E-9</v>
      </c>
      <c r="M283" s="6">
        <f t="shared" si="59"/>
        <v>8.5985474823478358E-6</v>
      </c>
      <c r="N283">
        <f t="shared" si="60"/>
        <v>2.9E-4</v>
      </c>
      <c r="O283">
        <f t="shared" si="68"/>
        <v>0.43669563304366932</v>
      </c>
      <c r="P283">
        <f t="shared" si="62"/>
        <v>3.9010106864807756</v>
      </c>
      <c r="Q283">
        <f t="shared" si="63"/>
        <v>0.11855336829564099</v>
      </c>
      <c r="R283">
        <f t="shared" si="64"/>
        <v>0.11855336829564093</v>
      </c>
    </row>
    <row r="284" spans="6:18">
      <c r="F284">
        <f t="shared" ref="F284:F347" si="69">F283+dt</f>
        <v>28.200000000000131</v>
      </c>
      <c r="G284">
        <f t="shared" si="57"/>
        <v>319.00552227477726</v>
      </c>
      <c r="H284">
        <f t="shared" si="65"/>
        <v>4.3669563304366932</v>
      </c>
      <c r="I284" s="4">
        <f t="shared" si="58"/>
        <v>5.8000000000000004E-6</v>
      </c>
      <c r="J284" s="5">
        <f t="shared" si="66"/>
        <v>4.4231034482758351E-7</v>
      </c>
      <c r="K284" s="5">
        <f t="shared" si="67"/>
        <v>7.0862638988223356E-4</v>
      </c>
      <c r="L284" s="5">
        <f t="shared" si="61"/>
        <v>1.4905294962190317E-9</v>
      </c>
      <c r="M284" s="6">
        <f t="shared" si="59"/>
        <v>8.6126403447350664E-6</v>
      </c>
      <c r="N284">
        <f t="shared" si="60"/>
        <v>2.9E-4</v>
      </c>
      <c r="O284">
        <f t="shared" si="68"/>
        <v>0.43669563304366932</v>
      </c>
      <c r="P284">
        <f t="shared" si="62"/>
        <v>3.9011839961686627</v>
      </c>
      <c r="Q284">
        <f t="shared" si="63"/>
        <v>0.11850927206355086</v>
      </c>
      <c r="R284">
        <f t="shared" si="64"/>
        <v>0.11850927206355082</v>
      </c>
    </row>
    <row r="285" spans="6:18">
      <c r="F285">
        <f t="shared" si="69"/>
        <v>28.300000000000132</v>
      </c>
      <c r="G285">
        <f t="shared" si="57"/>
        <v>319.00552227477726</v>
      </c>
      <c r="H285">
        <f t="shared" si="65"/>
        <v>4.3669563304366932</v>
      </c>
      <c r="I285" s="4">
        <f t="shared" si="58"/>
        <v>5.8000000000000004E-6</v>
      </c>
      <c r="J285" s="5">
        <f t="shared" si="66"/>
        <v>4.4231034482758351E-7</v>
      </c>
      <c r="K285" s="5">
        <f t="shared" si="67"/>
        <v>7.0920638988223358E-4</v>
      </c>
      <c r="L285" s="5">
        <f t="shared" si="61"/>
        <v>1.4941924202897014E-9</v>
      </c>
      <c r="M285" s="6">
        <f t="shared" si="59"/>
        <v>8.6267447466398227E-6</v>
      </c>
      <c r="N285">
        <f t="shared" si="60"/>
        <v>2.9E-4</v>
      </c>
      <c r="O285">
        <f t="shared" si="68"/>
        <v>0.43669563304366932</v>
      </c>
      <c r="P285">
        <f t="shared" si="62"/>
        <v>3.9013567384510988</v>
      </c>
      <c r="Q285">
        <f t="shared" si="63"/>
        <v>0.11846532019986121</v>
      </c>
      <c r="R285">
        <f t="shared" si="64"/>
        <v>0.11846532019986118</v>
      </c>
    </row>
    <row r="286" spans="6:18">
      <c r="F286">
        <f t="shared" si="69"/>
        <v>28.400000000000134</v>
      </c>
      <c r="G286">
        <f t="shared" si="57"/>
        <v>319.00552227477726</v>
      </c>
      <c r="H286">
        <f t="shared" si="65"/>
        <v>4.3669563304366932</v>
      </c>
      <c r="I286" s="4">
        <f t="shared" si="58"/>
        <v>5.8000000000000004E-6</v>
      </c>
      <c r="J286" s="5">
        <f t="shared" si="66"/>
        <v>4.4231034482758351E-7</v>
      </c>
      <c r="K286" s="5">
        <f t="shared" si="67"/>
        <v>7.097863898822336E-4</v>
      </c>
      <c r="L286" s="5">
        <f t="shared" si="61"/>
        <v>1.4978613404551179E-9</v>
      </c>
      <c r="M286" s="6">
        <f t="shared" si="59"/>
        <v>8.640860688062103E-6</v>
      </c>
      <c r="N286">
        <f t="shared" si="60"/>
        <v>2.9E-4</v>
      </c>
      <c r="O286">
        <f t="shared" si="68"/>
        <v>0.43669563304366932</v>
      </c>
      <c r="P286">
        <f t="shared" si="62"/>
        <v>3.90152891564825</v>
      </c>
      <c r="Q286">
        <f t="shared" si="63"/>
        <v>0.11842151211423846</v>
      </c>
      <c r="R286">
        <f t="shared" si="64"/>
        <v>0.11842151211423843</v>
      </c>
    </row>
    <row r="287" spans="6:18">
      <c r="F287">
        <f t="shared" si="69"/>
        <v>28.500000000000135</v>
      </c>
      <c r="G287">
        <f t="shared" si="57"/>
        <v>319.00552227477726</v>
      </c>
      <c r="H287">
        <f t="shared" si="65"/>
        <v>4.3669563304366932</v>
      </c>
      <c r="I287" s="4">
        <f t="shared" si="58"/>
        <v>5.8000000000000004E-6</v>
      </c>
      <c r="J287" s="5">
        <f t="shared" si="66"/>
        <v>4.4231034482758351E-7</v>
      </c>
      <c r="K287" s="5">
        <f t="shared" si="67"/>
        <v>7.1036638988223363E-4</v>
      </c>
      <c r="L287" s="5">
        <f t="shared" si="61"/>
        <v>1.5015362616189809E-9</v>
      </c>
      <c r="M287" s="6">
        <f t="shared" si="59"/>
        <v>8.6549881690019108E-6</v>
      </c>
      <c r="N287">
        <f t="shared" si="60"/>
        <v>2.9E-4</v>
      </c>
      <c r="O287">
        <f t="shared" si="68"/>
        <v>0.43669563304366932</v>
      </c>
      <c r="P287">
        <f t="shared" si="62"/>
        <v>3.9017005300689052</v>
      </c>
      <c r="Q287">
        <f t="shared" si="63"/>
        <v>0.11837784721924333</v>
      </c>
      <c r="R287">
        <f t="shared" si="64"/>
        <v>0.1183778472192433</v>
      </c>
    </row>
    <row r="288" spans="6:18">
      <c r="F288">
        <f t="shared" si="69"/>
        <v>28.600000000000136</v>
      </c>
      <c r="G288">
        <f t="shared" si="57"/>
        <v>319.00552227477726</v>
      </c>
      <c r="H288">
        <f t="shared" si="65"/>
        <v>4.3669563304366932</v>
      </c>
      <c r="I288" s="4">
        <f t="shared" si="58"/>
        <v>5.8000000000000004E-6</v>
      </c>
      <c r="J288" s="5">
        <f t="shared" si="66"/>
        <v>4.4231034482758351E-7</v>
      </c>
      <c r="K288" s="5">
        <f t="shared" si="67"/>
        <v>7.1094638988223365E-4</v>
      </c>
      <c r="L288" s="5">
        <f t="shared" si="61"/>
        <v>1.505217188684989E-9</v>
      </c>
      <c r="M288" s="6">
        <f t="shared" si="59"/>
        <v>8.6691271894592392E-6</v>
      </c>
      <c r="N288">
        <f t="shared" si="60"/>
        <v>2.9E-4</v>
      </c>
      <c r="O288">
        <f t="shared" si="68"/>
        <v>0.43669563304366932</v>
      </c>
      <c r="P288">
        <f t="shared" si="62"/>
        <v>3.9018715840105429</v>
      </c>
      <c r="Q288">
        <f t="shared" si="63"/>
        <v>0.11833432493031436</v>
      </c>
      <c r="R288">
        <f t="shared" si="64"/>
        <v>0.11833432493031432</v>
      </c>
    </row>
    <row r="289" spans="6:18">
      <c r="F289">
        <f t="shared" si="69"/>
        <v>28.700000000000138</v>
      </c>
      <c r="G289">
        <f t="shared" si="57"/>
        <v>319.00552227477726</v>
      </c>
      <c r="H289">
        <f t="shared" si="65"/>
        <v>4.3669563304366932</v>
      </c>
      <c r="I289" s="4">
        <f t="shared" si="58"/>
        <v>5.8000000000000004E-6</v>
      </c>
      <c r="J289" s="5">
        <f t="shared" si="66"/>
        <v>4.4231034482758351E-7</v>
      </c>
      <c r="K289" s="5">
        <f t="shared" si="67"/>
        <v>7.1152638988223368E-4</v>
      </c>
      <c r="L289" s="5">
        <f t="shared" si="61"/>
        <v>1.5089041265568429E-9</v>
      </c>
      <c r="M289" s="6">
        <f t="shared" si="59"/>
        <v>8.6832777494340968E-6</v>
      </c>
      <c r="N289">
        <f t="shared" si="60"/>
        <v>2.9E-4</v>
      </c>
      <c r="O289">
        <f t="shared" si="68"/>
        <v>0.43669563304366932</v>
      </c>
      <c r="P289">
        <f t="shared" si="62"/>
        <v>3.9020420797593971</v>
      </c>
      <c r="Q289">
        <f t="shared" si="63"/>
        <v>0.11829094466575142</v>
      </c>
      <c r="R289">
        <f t="shared" si="64"/>
        <v>0.11829094466575138</v>
      </c>
    </row>
    <row r="290" spans="6:18">
      <c r="F290">
        <f t="shared" si="69"/>
        <v>28.800000000000139</v>
      </c>
      <c r="G290">
        <f t="shared" si="57"/>
        <v>319.00552227477726</v>
      </c>
      <c r="H290">
        <f t="shared" si="65"/>
        <v>4.3669563304366932</v>
      </c>
      <c r="I290" s="4">
        <f t="shared" si="58"/>
        <v>5.8000000000000004E-6</v>
      </c>
      <c r="J290" s="5">
        <f t="shared" si="66"/>
        <v>4.4231034482758351E-7</v>
      </c>
      <c r="K290" s="5">
        <f t="shared" si="67"/>
        <v>7.121063898822337E-4</v>
      </c>
      <c r="L290" s="5">
        <f t="shared" si="61"/>
        <v>1.5125970801382415E-9</v>
      </c>
      <c r="M290" s="6">
        <f t="shared" si="59"/>
        <v>8.6974398489264784E-6</v>
      </c>
      <c r="N290">
        <f t="shared" si="60"/>
        <v>2.9E-4</v>
      </c>
      <c r="O290">
        <f t="shared" si="68"/>
        <v>0.43669563304366932</v>
      </c>
      <c r="P290">
        <f t="shared" si="62"/>
        <v>3.9022120195905194</v>
      </c>
      <c r="Q290">
        <f t="shared" si="63"/>
        <v>0.11824770584669946</v>
      </c>
      <c r="R290">
        <f t="shared" si="64"/>
        <v>0.11824770584669941</v>
      </c>
    </row>
    <row r="291" spans="6:18">
      <c r="F291">
        <f t="shared" si="69"/>
        <v>28.900000000000141</v>
      </c>
      <c r="G291">
        <f t="shared" si="57"/>
        <v>319.00552227477726</v>
      </c>
      <c r="H291">
        <f t="shared" si="65"/>
        <v>4.3669563304366932</v>
      </c>
      <c r="I291" s="4">
        <f t="shared" si="58"/>
        <v>5.8000000000000004E-6</v>
      </c>
      <c r="J291" s="5">
        <f t="shared" si="66"/>
        <v>4.4231034482758351E-7</v>
      </c>
      <c r="K291" s="5">
        <f t="shared" si="67"/>
        <v>7.1268638988223373E-4</v>
      </c>
      <c r="L291" s="5">
        <f t="shared" si="61"/>
        <v>1.5162960543328837E-9</v>
      </c>
      <c r="M291" s="6">
        <f t="shared" si="59"/>
        <v>8.711613487936384E-6</v>
      </c>
      <c r="N291">
        <f t="shared" si="60"/>
        <v>2.9E-4</v>
      </c>
      <c r="O291">
        <f t="shared" si="68"/>
        <v>0.43669563304366932</v>
      </c>
      <c r="P291">
        <f t="shared" si="62"/>
        <v>3.9023814057678416</v>
      </c>
      <c r="Q291">
        <f t="shared" si="63"/>
        <v>0.11820460789713219</v>
      </c>
      <c r="R291">
        <f t="shared" si="64"/>
        <v>0.11820460789713216</v>
      </c>
    </row>
    <row r="292" spans="6:18">
      <c r="F292">
        <f t="shared" si="69"/>
        <v>29.000000000000142</v>
      </c>
      <c r="G292">
        <f t="shared" si="57"/>
        <v>319.00552227477726</v>
      </c>
      <c r="H292">
        <f t="shared" si="65"/>
        <v>4.3669563304366932</v>
      </c>
      <c r="I292" s="4">
        <f t="shared" si="58"/>
        <v>5.8000000000000004E-6</v>
      </c>
      <c r="J292" s="5">
        <f t="shared" si="66"/>
        <v>4.4231034482758351E-7</v>
      </c>
      <c r="K292" s="5">
        <f t="shared" si="67"/>
        <v>7.1326638988223375E-4</v>
      </c>
      <c r="L292" s="5">
        <f t="shared" si="61"/>
        <v>1.5200010540444693E-9</v>
      </c>
      <c r="M292" s="6">
        <f t="shared" si="59"/>
        <v>8.7257986664638119E-6</v>
      </c>
      <c r="N292">
        <f t="shared" si="60"/>
        <v>2.9E-4</v>
      </c>
      <c r="O292">
        <f t="shared" si="68"/>
        <v>0.43669563304366932</v>
      </c>
      <c r="P292">
        <f t="shared" si="62"/>
        <v>3.9025502405442438</v>
      </c>
      <c r="Q292">
        <f t="shared" si="63"/>
        <v>0.11816165024383608</v>
      </c>
      <c r="R292">
        <f t="shared" si="64"/>
        <v>0.11816165024383606</v>
      </c>
    </row>
    <row r="293" spans="6:18">
      <c r="F293">
        <f t="shared" si="69"/>
        <v>29.100000000000144</v>
      </c>
      <c r="G293">
        <f t="shared" si="57"/>
        <v>319.00552227477726</v>
      </c>
      <c r="H293">
        <f t="shared" si="65"/>
        <v>4.3669563304366932</v>
      </c>
      <c r="I293" s="4">
        <f t="shared" si="58"/>
        <v>5.8000000000000004E-6</v>
      </c>
      <c r="J293" s="5">
        <f t="shared" si="66"/>
        <v>4.4231034482758351E-7</v>
      </c>
      <c r="K293" s="5">
        <f t="shared" si="67"/>
        <v>7.1384638988223378E-4</v>
      </c>
      <c r="L293" s="5">
        <f t="shared" si="61"/>
        <v>1.5237120841766982E-9</v>
      </c>
      <c r="M293" s="6">
        <f t="shared" si="59"/>
        <v>8.7399953845087707E-6</v>
      </c>
      <c r="N293">
        <f t="shared" si="60"/>
        <v>2.9E-4</v>
      </c>
      <c r="O293">
        <f t="shared" si="68"/>
        <v>0.43669563304366932</v>
      </c>
      <c r="P293">
        <f t="shared" si="62"/>
        <v>3.9027185261616122</v>
      </c>
      <c r="Q293">
        <f t="shared" si="63"/>
        <v>0.11811883231639424</v>
      </c>
      <c r="R293">
        <f t="shared" si="64"/>
        <v>0.11811883231639421</v>
      </c>
    </row>
    <row r="294" spans="6:18">
      <c r="F294">
        <f t="shared" si="69"/>
        <v>29.200000000000145</v>
      </c>
      <c r="G294">
        <f t="shared" si="57"/>
        <v>319.00552227477726</v>
      </c>
      <c r="H294">
        <f t="shared" si="65"/>
        <v>4.3669563304366932</v>
      </c>
      <c r="I294" s="4">
        <f t="shared" si="58"/>
        <v>5.8000000000000004E-6</v>
      </c>
      <c r="J294" s="5">
        <f t="shared" si="66"/>
        <v>4.4231034482758351E-7</v>
      </c>
      <c r="K294" s="5">
        <f t="shared" si="67"/>
        <v>7.144263898822338E-4</v>
      </c>
      <c r="L294" s="5">
        <f t="shared" si="61"/>
        <v>1.5274291496332688E-9</v>
      </c>
      <c r="M294" s="6">
        <f t="shared" si="59"/>
        <v>8.7542036420712518E-6</v>
      </c>
      <c r="N294">
        <f t="shared" si="60"/>
        <v>2.9E-4</v>
      </c>
      <c r="O294">
        <f t="shared" si="68"/>
        <v>0.43669563304366932</v>
      </c>
      <c r="P294">
        <f t="shared" si="62"/>
        <v>3.9028862648509048</v>
      </c>
      <c r="Q294">
        <f t="shared" si="63"/>
        <v>0.11807615354717058</v>
      </c>
      <c r="R294">
        <f t="shared" si="64"/>
        <v>0.11807615354717053</v>
      </c>
    </row>
    <row r="295" spans="6:18">
      <c r="F295">
        <f t="shared" si="69"/>
        <v>29.300000000000146</v>
      </c>
      <c r="G295">
        <f t="shared" si="57"/>
        <v>319.00552227477726</v>
      </c>
      <c r="H295">
        <f t="shared" si="65"/>
        <v>4.3669563304366932</v>
      </c>
      <c r="I295" s="4">
        <f t="shared" si="58"/>
        <v>5.8000000000000004E-6</v>
      </c>
      <c r="J295" s="5">
        <f t="shared" si="66"/>
        <v>4.4231034482758351E-7</v>
      </c>
      <c r="K295" s="5">
        <f t="shared" si="67"/>
        <v>7.1500638988223383E-4</v>
      </c>
      <c r="L295" s="5">
        <f t="shared" si="61"/>
        <v>1.5311522553178814E-9</v>
      </c>
      <c r="M295" s="6">
        <f t="shared" si="59"/>
        <v>8.768423439151257E-6</v>
      </c>
      <c r="N295">
        <f t="shared" si="60"/>
        <v>2.9E-4</v>
      </c>
      <c r="O295">
        <f t="shared" si="68"/>
        <v>0.43669563304366932</v>
      </c>
      <c r="P295">
        <f t="shared" si="62"/>
        <v>3.903053458832213</v>
      </c>
      <c r="Q295">
        <f t="shared" si="63"/>
        <v>0.11803361337129396</v>
      </c>
      <c r="R295">
        <f t="shared" si="64"/>
        <v>0.11803361337129392</v>
      </c>
    </row>
    <row r="296" spans="6:18">
      <c r="F296">
        <f t="shared" si="69"/>
        <v>29.400000000000148</v>
      </c>
      <c r="G296">
        <f t="shared" si="57"/>
        <v>319.00552227477726</v>
      </c>
      <c r="H296">
        <f t="shared" si="65"/>
        <v>4.3669563304366932</v>
      </c>
      <c r="I296" s="4">
        <f t="shared" si="58"/>
        <v>5.8000000000000004E-6</v>
      </c>
      <c r="J296" s="5">
        <f t="shared" si="66"/>
        <v>4.4231034482758351E-7</v>
      </c>
      <c r="K296" s="5">
        <f t="shared" si="67"/>
        <v>7.1558638988223385E-4</v>
      </c>
      <c r="L296" s="5">
        <f t="shared" si="61"/>
        <v>1.5348814061342343E-9</v>
      </c>
      <c r="M296" s="6">
        <f t="shared" si="59"/>
        <v>8.7826547757487862E-6</v>
      </c>
      <c r="N296">
        <f t="shared" si="60"/>
        <v>2.9E-4</v>
      </c>
      <c r="O296">
        <f t="shared" si="68"/>
        <v>0.43669563304366932</v>
      </c>
      <c r="P296">
        <f t="shared" si="62"/>
        <v>3.903220110314821</v>
      </c>
      <c r="Q296">
        <f t="shared" si="63"/>
        <v>0.11799121122664256</v>
      </c>
      <c r="R296">
        <f t="shared" si="64"/>
        <v>0.11799121122664252</v>
      </c>
    </row>
    <row r="297" spans="6:18">
      <c r="F297">
        <f t="shared" si="69"/>
        <v>29.500000000000149</v>
      </c>
      <c r="G297">
        <f t="shared" si="57"/>
        <v>319.00552227477726</v>
      </c>
      <c r="H297">
        <f t="shared" si="65"/>
        <v>4.3669563304366932</v>
      </c>
      <c r="I297" s="4">
        <f t="shared" si="58"/>
        <v>5.8000000000000004E-6</v>
      </c>
      <c r="J297" s="5">
        <f t="shared" si="66"/>
        <v>4.4231034482758351E-7</v>
      </c>
      <c r="K297" s="5">
        <f t="shared" si="67"/>
        <v>7.1616638988223388E-4</v>
      </c>
      <c r="L297" s="5">
        <f t="shared" si="61"/>
        <v>1.5386166069860283E-9</v>
      </c>
      <c r="M297" s="6">
        <f t="shared" si="59"/>
        <v>8.7968976518638411E-6</v>
      </c>
      <c r="N297">
        <f t="shared" si="60"/>
        <v>2.9E-4</v>
      </c>
      <c r="O297">
        <f t="shared" si="68"/>
        <v>0.43669563304366932</v>
      </c>
      <c r="P297">
        <f t="shared" si="62"/>
        <v>3.9033862214972719</v>
      </c>
      <c r="Q297">
        <f t="shared" si="63"/>
        <v>0.11794894655382823</v>
      </c>
      <c r="R297">
        <f t="shared" si="64"/>
        <v>0.11794894655382819</v>
      </c>
    </row>
    <row r="298" spans="6:18">
      <c r="F298">
        <f t="shared" si="69"/>
        <v>29.600000000000151</v>
      </c>
      <c r="G298">
        <f t="shared" si="57"/>
        <v>319.00552227477726</v>
      </c>
      <c r="H298">
        <f t="shared" si="65"/>
        <v>4.3669563304366932</v>
      </c>
      <c r="I298" s="4">
        <f t="shared" si="58"/>
        <v>5.8000000000000004E-6</v>
      </c>
      <c r="J298" s="5">
        <f t="shared" si="66"/>
        <v>4.4231034482758351E-7</v>
      </c>
      <c r="K298" s="5">
        <f t="shared" si="67"/>
        <v>7.167463898822339E-4</v>
      </c>
      <c r="L298" s="5">
        <f t="shared" si="61"/>
        <v>1.5423578627769618E-9</v>
      </c>
      <c r="M298" s="6">
        <f t="shared" si="59"/>
        <v>8.8111520674964201E-6</v>
      </c>
      <c r="N298">
        <f t="shared" si="60"/>
        <v>2.9E-4</v>
      </c>
      <c r="O298">
        <f t="shared" si="68"/>
        <v>0.43669563304366932</v>
      </c>
      <c r="P298">
        <f t="shared" si="62"/>
        <v>3.9035517945674223</v>
      </c>
      <c r="Q298">
        <f t="shared" si="63"/>
        <v>0.11790681879618098</v>
      </c>
      <c r="R298">
        <f t="shared" si="64"/>
        <v>0.11790681879618094</v>
      </c>
    </row>
    <row r="299" spans="6:18">
      <c r="F299">
        <f t="shared" si="69"/>
        <v>29.700000000000152</v>
      </c>
      <c r="G299">
        <f t="shared" si="57"/>
        <v>319.00552227477726</v>
      </c>
      <c r="H299">
        <f t="shared" si="65"/>
        <v>4.3669563304366932</v>
      </c>
      <c r="I299" s="4">
        <f t="shared" si="58"/>
        <v>5.8000000000000004E-6</v>
      </c>
      <c r="J299" s="5">
        <f t="shared" si="66"/>
        <v>4.4231034482758351E-7</v>
      </c>
      <c r="K299" s="5">
        <f t="shared" si="67"/>
        <v>7.1732638988223393E-4</v>
      </c>
      <c r="L299" s="5">
        <f t="shared" si="61"/>
        <v>1.5461051784107348E-9</v>
      </c>
      <c r="M299" s="6">
        <f t="shared" si="59"/>
        <v>8.8254180226465265E-6</v>
      </c>
      <c r="N299">
        <f t="shared" si="60"/>
        <v>2.9E-4</v>
      </c>
      <c r="O299">
        <f t="shared" si="68"/>
        <v>0.43669563304366932</v>
      </c>
      <c r="P299">
        <f t="shared" si="62"/>
        <v>3.9037168317025079</v>
      </c>
      <c r="Q299">
        <f t="shared" si="63"/>
        <v>0.11786482739973361</v>
      </c>
      <c r="R299">
        <f t="shared" si="64"/>
        <v>0.11786482739973357</v>
      </c>
    </row>
    <row r="300" spans="6:18">
      <c r="F300">
        <f t="shared" si="69"/>
        <v>29.800000000000153</v>
      </c>
      <c r="G300">
        <f t="shared" si="57"/>
        <v>319.00552227477726</v>
      </c>
      <c r="H300">
        <f t="shared" si="65"/>
        <v>4.3669563304366932</v>
      </c>
      <c r="I300" s="4">
        <f t="shared" si="58"/>
        <v>5.8000000000000004E-6</v>
      </c>
      <c r="J300" s="5">
        <f t="shared" si="66"/>
        <v>4.4231034482758351E-7</v>
      </c>
      <c r="K300" s="5">
        <f t="shared" si="67"/>
        <v>7.1790638988223395E-4</v>
      </c>
      <c r="L300" s="5">
        <f t="shared" si="61"/>
        <v>1.5498585587910462E-9</v>
      </c>
      <c r="M300" s="6">
        <f t="shared" si="59"/>
        <v>8.8396955173141569E-6</v>
      </c>
      <c r="N300">
        <f t="shared" si="60"/>
        <v>2.9E-4</v>
      </c>
      <c r="O300">
        <f t="shared" si="68"/>
        <v>0.43669563304366932</v>
      </c>
      <c r="P300">
        <f t="shared" si="62"/>
        <v>3.9038813350692019</v>
      </c>
      <c r="Q300">
        <f t="shared" si="63"/>
        <v>0.11782297181320643</v>
      </c>
      <c r="R300">
        <f t="shared" si="64"/>
        <v>0.11782297181320639</v>
      </c>
    </row>
    <row r="301" spans="6:18">
      <c r="F301">
        <f t="shared" si="69"/>
        <v>29.900000000000155</v>
      </c>
      <c r="G301">
        <f t="shared" si="57"/>
        <v>319.00552227477726</v>
      </c>
      <c r="H301">
        <f t="shared" si="65"/>
        <v>4.3669563304366932</v>
      </c>
      <c r="I301" s="4">
        <f t="shared" si="58"/>
        <v>5.8000000000000004E-6</v>
      </c>
      <c r="J301" s="5">
        <f t="shared" si="66"/>
        <v>4.4231034482758351E-7</v>
      </c>
      <c r="K301" s="5">
        <f t="shared" si="67"/>
        <v>7.1848638988223398E-4</v>
      </c>
      <c r="L301" s="5">
        <f t="shared" si="61"/>
        <v>1.5536180088215959E-9</v>
      </c>
      <c r="M301" s="6">
        <f t="shared" si="59"/>
        <v>8.8539845514993113E-6</v>
      </c>
      <c r="N301">
        <f t="shared" si="60"/>
        <v>2.9E-4</v>
      </c>
      <c r="O301">
        <f t="shared" si="68"/>
        <v>0.43669563304366932</v>
      </c>
      <c r="P301">
        <f t="shared" si="62"/>
        <v>3.9040453068236745</v>
      </c>
      <c r="Q301">
        <f t="shared" si="63"/>
        <v>0.11778125148799203</v>
      </c>
      <c r="R301">
        <f t="shared" si="64"/>
        <v>0.11778125148799198</v>
      </c>
    </row>
    <row r="302" spans="6:18">
      <c r="F302">
        <f t="shared" si="69"/>
        <v>30.000000000000156</v>
      </c>
      <c r="G302">
        <f t="shared" si="57"/>
        <v>319.00552227477726</v>
      </c>
      <c r="H302">
        <f t="shared" si="65"/>
        <v>4.3669563304366932</v>
      </c>
      <c r="I302" s="4">
        <f t="shared" si="58"/>
        <v>5.8000000000000004E-6</v>
      </c>
      <c r="J302" s="5">
        <f t="shared" si="66"/>
        <v>4.4231034482758351E-7</v>
      </c>
      <c r="K302" s="5">
        <f t="shared" si="67"/>
        <v>7.19066389882234E-4</v>
      </c>
      <c r="L302" s="5">
        <f t="shared" si="61"/>
        <v>1.5573835334060827E-9</v>
      </c>
      <c r="M302" s="6">
        <f t="shared" si="59"/>
        <v>8.8682851252019898E-6</v>
      </c>
      <c r="N302">
        <f t="shared" si="60"/>
        <v>2.9E-4</v>
      </c>
      <c r="O302">
        <f t="shared" si="68"/>
        <v>0.43669563304366932</v>
      </c>
      <c r="P302">
        <f t="shared" si="62"/>
        <v>3.9042087491116528</v>
      </c>
      <c r="Q302">
        <f t="shared" si="63"/>
        <v>0.11773966587814017</v>
      </c>
      <c r="R302">
        <f t="shared" si="64"/>
        <v>0.11773966587814012</v>
      </c>
    </row>
    <row r="303" spans="6:18">
      <c r="F303">
        <f t="shared" si="69"/>
        <v>30.100000000000158</v>
      </c>
      <c r="G303">
        <f t="shared" si="57"/>
        <v>319.00552227477726</v>
      </c>
      <c r="H303">
        <f t="shared" si="65"/>
        <v>4.3669563304366932</v>
      </c>
      <c r="I303" s="4">
        <f t="shared" si="58"/>
        <v>5.8000000000000004E-6</v>
      </c>
      <c r="J303" s="5">
        <f t="shared" si="66"/>
        <v>4.4231034482758351E-7</v>
      </c>
      <c r="K303" s="5">
        <f t="shared" si="67"/>
        <v>7.1964638988223403E-4</v>
      </c>
      <c r="L303" s="5">
        <f t="shared" si="61"/>
        <v>1.561155137448207E-9</v>
      </c>
      <c r="M303" s="6">
        <f t="shared" si="59"/>
        <v>8.8825972384221975E-6</v>
      </c>
      <c r="N303">
        <f t="shared" si="60"/>
        <v>2.9E-4</v>
      </c>
      <c r="O303">
        <f t="shared" si="68"/>
        <v>0.43669563304366932</v>
      </c>
      <c r="P303">
        <f t="shared" si="62"/>
        <v>3.9043716640684782</v>
      </c>
      <c r="Q303">
        <f t="shared" si="63"/>
        <v>0.1176982144403428</v>
      </c>
      <c r="R303">
        <f t="shared" si="64"/>
        <v>0.11769821444034277</v>
      </c>
    </row>
    <row r="304" spans="6:18">
      <c r="F304">
        <f t="shared" si="69"/>
        <v>30.200000000000159</v>
      </c>
      <c r="G304">
        <f t="shared" si="57"/>
        <v>319.00552227477726</v>
      </c>
      <c r="H304">
        <f t="shared" si="65"/>
        <v>4.3669563304366932</v>
      </c>
      <c r="I304" s="4">
        <f t="shared" si="58"/>
        <v>5.8000000000000004E-6</v>
      </c>
      <c r="J304" s="5">
        <f t="shared" si="66"/>
        <v>4.4231034482758351E-7</v>
      </c>
      <c r="K304" s="5">
        <f t="shared" si="67"/>
        <v>7.2022638988223405E-4</v>
      </c>
      <c r="L304" s="5">
        <f t="shared" si="61"/>
        <v>1.5649328258516672E-9</v>
      </c>
      <c r="M304" s="6">
        <f t="shared" si="59"/>
        <v>8.8969208911599274E-6</v>
      </c>
      <c r="N304">
        <f t="shared" si="60"/>
        <v>2.9E-4</v>
      </c>
      <c r="O304">
        <f t="shared" si="68"/>
        <v>0.43669563304366932</v>
      </c>
      <c r="P304">
        <f t="shared" si="62"/>
        <v>3.9045340538191669</v>
      </c>
      <c r="Q304">
        <f t="shared" si="63"/>
        <v>0.11765689663391919</v>
      </c>
      <c r="R304">
        <f t="shared" si="64"/>
        <v>0.11765689663391916</v>
      </c>
    </row>
    <row r="305" spans="6:18">
      <c r="F305">
        <f t="shared" si="69"/>
        <v>30.300000000000161</v>
      </c>
      <c r="G305">
        <f t="shared" si="57"/>
        <v>319.00552227477726</v>
      </c>
      <c r="H305">
        <f t="shared" si="65"/>
        <v>4.3669563304366932</v>
      </c>
      <c r="I305" s="4">
        <f t="shared" si="58"/>
        <v>5.8000000000000004E-6</v>
      </c>
      <c r="J305" s="5">
        <f t="shared" si="66"/>
        <v>4.4231034482758351E-7</v>
      </c>
      <c r="K305" s="5">
        <f t="shared" si="67"/>
        <v>7.2080638988223408E-4</v>
      </c>
      <c r="L305" s="5">
        <f t="shared" si="61"/>
        <v>1.5687166035201631E-9</v>
      </c>
      <c r="M305" s="6">
        <f t="shared" si="59"/>
        <v>8.9112560834151814E-6</v>
      </c>
      <c r="N305">
        <f t="shared" si="60"/>
        <v>2.9E-4</v>
      </c>
      <c r="O305">
        <f t="shared" si="68"/>
        <v>0.43669563304366932</v>
      </c>
      <c r="P305">
        <f t="shared" si="62"/>
        <v>3.9046959204784693</v>
      </c>
      <c r="Q305">
        <f t="shared" si="63"/>
        <v>0.11761571192080103</v>
      </c>
      <c r="R305">
        <f t="shared" si="64"/>
        <v>0.117615711920801</v>
      </c>
    </row>
    <row r="306" spans="6:18">
      <c r="F306">
        <f t="shared" si="69"/>
        <v>30.400000000000162</v>
      </c>
      <c r="G306">
        <f t="shared" si="57"/>
        <v>319.00552227477726</v>
      </c>
      <c r="H306">
        <f t="shared" si="65"/>
        <v>4.3669563304366932</v>
      </c>
      <c r="I306" s="4">
        <f t="shared" si="58"/>
        <v>5.8000000000000004E-6</v>
      </c>
      <c r="J306" s="5">
        <f t="shared" si="66"/>
        <v>4.4231034482758351E-7</v>
      </c>
      <c r="K306" s="5">
        <f t="shared" si="67"/>
        <v>7.213863898822341E-4</v>
      </c>
      <c r="L306" s="5">
        <f t="shared" si="61"/>
        <v>1.572506475357394E-9</v>
      </c>
      <c r="M306" s="6">
        <f t="shared" si="59"/>
        <v>8.9256028151879611E-6</v>
      </c>
      <c r="N306">
        <f t="shared" si="60"/>
        <v>2.9E-4</v>
      </c>
      <c r="O306">
        <f t="shared" si="68"/>
        <v>0.43669563304366932</v>
      </c>
      <c r="P306">
        <f t="shared" si="62"/>
        <v>3.904857266150922</v>
      </c>
      <c r="Q306">
        <f t="shared" si="63"/>
        <v>0.11757465976551779</v>
      </c>
      <c r="R306">
        <f t="shared" si="64"/>
        <v>0.11757465976551776</v>
      </c>
    </row>
    <row r="307" spans="6:18">
      <c r="F307">
        <f t="shared" si="69"/>
        <v>30.500000000000163</v>
      </c>
      <c r="G307">
        <f t="shared" si="57"/>
        <v>319.00552227477726</v>
      </c>
      <c r="H307">
        <f t="shared" si="65"/>
        <v>4.3669563304366932</v>
      </c>
      <c r="I307" s="4">
        <f t="shared" si="58"/>
        <v>5.8000000000000004E-6</v>
      </c>
      <c r="J307" s="5">
        <f t="shared" si="66"/>
        <v>4.4231034482758351E-7</v>
      </c>
      <c r="K307" s="5">
        <f t="shared" si="67"/>
        <v>7.2196638988223413E-4</v>
      </c>
      <c r="L307" s="5">
        <f t="shared" si="61"/>
        <v>1.5763024462670596E-9</v>
      </c>
      <c r="M307" s="6">
        <f t="shared" si="59"/>
        <v>8.9399610864782666E-6</v>
      </c>
      <c r="N307">
        <f t="shared" si="60"/>
        <v>2.9E-4</v>
      </c>
      <c r="O307">
        <f t="shared" si="68"/>
        <v>0.43669563304366932</v>
      </c>
      <c r="P307">
        <f t="shared" si="62"/>
        <v>3.9050180929309128</v>
      </c>
      <c r="Q307">
        <f t="shared" si="63"/>
        <v>0.11753373963518204</v>
      </c>
      <c r="R307">
        <f t="shared" si="64"/>
        <v>0.11753373963518202</v>
      </c>
    </row>
    <row r="308" spans="6:18">
      <c r="F308">
        <f t="shared" si="69"/>
        <v>30.600000000000165</v>
      </c>
      <c r="G308">
        <f t="shared" si="57"/>
        <v>319.00552227477726</v>
      </c>
      <c r="H308">
        <f t="shared" si="65"/>
        <v>4.3669563304366932</v>
      </c>
      <c r="I308" s="4">
        <f t="shared" si="58"/>
        <v>5.8000000000000004E-6</v>
      </c>
      <c r="J308" s="5">
        <f t="shared" si="66"/>
        <v>4.4231034482758351E-7</v>
      </c>
      <c r="K308" s="5">
        <f t="shared" si="67"/>
        <v>7.2254638988223415E-4</v>
      </c>
      <c r="L308" s="5">
        <f t="shared" si="61"/>
        <v>1.5801045211528592E-9</v>
      </c>
      <c r="M308" s="6">
        <f t="shared" si="59"/>
        <v>8.9543308972860978E-6</v>
      </c>
      <c r="N308">
        <f t="shared" si="60"/>
        <v>2.9E-4</v>
      </c>
      <c r="O308">
        <f t="shared" si="68"/>
        <v>0.43669563304366932</v>
      </c>
      <c r="P308">
        <f t="shared" si="62"/>
        <v>3.9051784029027323</v>
      </c>
      <c r="Q308">
        <f t="shared" si="63"/>
        <v>0.11749295099947502</v>
      </c>
      <c r="R308">
        <f t="shared" si="64"/>
        <v>0.11749295099947499</v>
      </c>
    </row>
    <row r="309" spans="6:18">
      <c r="F309">
        <f t="shared" si="69"/>
        <v>30.700000000000166</v>
      </c>
      <c r="G309">
        <f t="shared" si="57"/>
        <v>319.00552227477726</v>
      </c>
      <c r="H309">
        <f t="shared" si="65"/>
        <v>4.3669563304366932</v>
      </c>
      <c r="I309" s="4">
        <f t="shared" si="58"/>
        <v>5.8000000000000004E-6</v>
      </c>
      <c r="J309" s="5">
        <f t="shared" si="66"/>
        <v>4.4231034482758351E-7</v>
      </c>
      <c r="K309" s="5">
        <f t="shared" si="67"/>
        <v>7.2312638988223418E-4</v>
      </c>
      <c r="L309" s="5">
        <f t="shared" si="61"/>
        <v>1.5839127049184916E-9</v>
      </c>
      <c r="M309" s="6">
        <f t="shared" si="59"/>
        <v>8.9687122476114513E-6</v>
      </c>
      <c r="N309">
        <f t="shared" si="60"/>
        <v>2.9E-4</v>
      </c>
      <c r="O309">
        <f t="shared" si="68"/>
        <v>0.43669563304366932</v>
      </c>
      <c r="P309">
        <f t="shared" si="62"/>
        <v>3.9053381981406332</v>
      </c>
      <c r="Q309">
        <f t="shared" si="63"/>
        <v>0.11745229333063208</v>
      </c>
      <c r="R309">
        <f t="shared" si="64"/>
        <v>0.11745229333063205</v>
      </c>
    </row>
    <row r="310" spans="6:18">
      <c r="F310">
        <f t="shared" si="69"/>
        <v>30.800000000000168</v>
      </c>
      <c r="G310">
        <f t="shared" si="57"/>
        <v>319.00552227477726</v>
      </c>
      <c r="H310">
        <f t="shared" si="65"/>
        <v>4.3669563304366932</v>
      </c>
      <c r="I310" s="4">
        <f t="shared" si="58"/>
        <v>5.8000000000000004E-6</v>
      </c>
      <c r="J310" s="5">
        <f t="shared" si="66"/>
        <v>4.4231034482758351E-7</v>
      </c>
      <c r="K310" s="5">
        <f t="shared" si="67"/>
        <v>7.237063898822342E-4</v>
      </c>
      <c r="L310" s="5">
        <f t="shared" si="61"/>
        <v>1.5877270024676569E-9</v>
      </c>
      <c r="M310" s="6">
        <f t="shared" si="59"/>
        <v>8.9831051374543306E-6</v>
      </c>
      <c r="N310">
        <f t="shared" si="60"/>
        <v>2.9E-4</v>
      </c>
      <c r="O310">
        <f t="shared" si="68"/>
        <v>0.43669563304366932</v>
      </c>
      <c r="P310">
        <f t="shared" si="62"/>
        <v>3.905497480708886</v>
      </c>
      <c r="Q310">
        <f t="shared" si="63"/>
        <v>0.11741176610342843</v>
      </c>
      <c r="R310">
        <f t="shared" si="64"/>
        <v>0.11741176610342841</v>
      </c>
    </row>
    <row r="311" spans="6:18">
      <c r="F311">
        <f t="shared" si="69"/>
        <v>30.900000000000169</v>
      </c>
      <c r="G311">
        <f t="shared" si="57"/>
        <v>319.00552227477726</v>
      </c>
      <c r="H311">
        <f t="shared" si="65"/>
        <v>4.3669563304366932</v>
      </c>
      <c r="I311" s="4">
        <f t="shared" si="58"/>
        <v>5.8000000000000004E-6</v>
      </c>
      <c r="J311" s="5">
        <f t="shared" si="66"/>
        <v>4.4231034482758351E-7</v>
      </c>
      <c r="K311" s="5">
        <f t="shared" si="67"/>
        <v>7.2428638988223423E-4</v>
      </c>
      <c r="L311" s="5">
        <f t="shared" si="61"/>
        <v>1.5915474187040547E-9</v>
      </c>
      <c r="M311" s="6">
        <f t="shared" si="59"/>
        <v>8.9975095668147339E-6</v>
      </c>
      <c r="N311">
        <f t="shared" si="60"/>
        <v>2.9E-4</v>
      </c>
      <c r="O311">
        <f t="shared" si="68"/>
        <v>0.43669563304366932</v>
      </c>
      <c r="P311">
        <f t="shared" si="62"/>
        <v>3.905656252661835</v>
      </c>
      <c r="Q311">
        <f t="shared" si="63"/>
        <v>0.11737136879516488</v>
      </c>
      <c r="R311">
        <f t="shared" si="64"/>
        <v>0.11737136879516485</v>
      </c>
    </row>
    <row r="312" spans="6:18">
      <c r="F312">
        <f t="shared" si="69"/>
        <v>31.000000000000171</v>
      </c>
      <c r="G312">
        <f t="shared" si="57"/>
        <v>319.00552227477726</v>
      </c>
      <c r="H312">
        <f t="shared" si="65"/>
        <v>4.3669563304366932</v>
      </c>
      <c r="I312" s="4">
        <f t="shared" si="58"/>
        <v>5.8000000000000004E-6</v>
      </c>
      <c r="J312" s="5">
        <f t="shared" si="66"/>
        <v>4.4231034482758351E-7</v>
      </c>
      <c r="K312" s="5">
        <f t="shared" si="67"/>
        <v>7.2486638988223425E-4</v>
      </c>
      <c r="L312" s="5">
        <f t="shared" si="61"/>
        <v>1.5953739585313837E-9</v>
      </c>
      <c r="M312" s="6">
        <f t="shared" si="59"/>
        <v>9.0119255356926646E-6</v>
      </c>
      <c r="N312">
        <f t="shared" si="60"/>
        <v>2.9E-4</v>
      </c>
      <c r="O312">
        <f t="shared" si="68"/>
        <v>0.43669563304366932</v>
      </c>
      <c r="P312">
        <f t="shared" si="62"/>
        <v>3.9058145160439528</v>
      </c>
      <c r="Q312">
        <f t="shared" si="63"/>
        <v>0.11733110088565364</v>
      </c>
      <c r="R312">
        <f t="shared" si="64"/>
        <v>0.11733110088565363</v>
      </c>
    </row>
    <row r="313" spans="6:18">
      <c r="F313">
        <f t="shared" si="69"/>
        <v>31.100000000000172</v>
      </c>
      <c r="G313">
        <f t="shared" si="57"/>
        <v>319.00552227477726</v>
      </c>
      <c r="H313">
        <f t="shared" si="65"/>
        <v>4.3669563304366932</v>
      </c>
      <c r="I313" s="4">
        <f t="shared" si="58"/>
        <v>5.8000000000000004E-6</v>
      </c>
      <c r="J313" s="5">
        <f t="shared" si="66"/>
        <v>4.4231034482758351E-7</v>
      </c>
      <c r="K313" s="5">
        <f t="shared" si="67"/>
        <v>7.2544638988223428E-4</v>
      </c>
      <c r="L313" s="5">
        <f t="shared" si="61"/>
        <v>1.5992066268533437E-9</v>
      </c>
      <c r="M313" s="6">
        <f t="shared" si="59"/>
        <v>9.0263530440881194E-6</v>
      </c>
      <c r="N313">
        <f t="shared" si="60"/>
        <v>2.9E-4</v>
      </c>
      <c r="O313">
        <f t="shared" si="68"/>
        <v>0.43669563304366932</v>
      </c>
      <c r="P313">
        <f t="shared" si="62"/>
        <v>3.9059722728898985</v>
      </c>
      <c r="Q313">
        <f t="shared" si="63"/>
        <v>0.11729096185720431</v>
      </c>
      <c r="R313">
        <f t="shared" si="64"/>
        <v>0.11729096185720431</v>
      </c>
    </row>
    <row r="314" spans="6:18">
      <c r="F314">
        <f t="shared" si="69"/>
        <v>31.200000000000173</v>
      </c>
      <c r="G314">
        <f t="shared" si="57"/>
        <v>319.00552227477726</v>
      </c>
      <c r="H314">
        <f t="shared" si="65"/>
        <v>4.3669563304366932</v>
      </c>
      <c r="I314" s="4">
        <f t="shared" si="58"/>
        <v>5.8000000000000004E-6</v>
      </c>
      <c r="J314" s="5">
        <f t="shared" si="66"/>
        <v>4.4231034482758351E-7</v>
      </c>
      <c r="K314" s="5">
        <f t="shared" si="67"/>
        <v>7.260263898822343E-4</v>
      </c>
      <c r="L314" s="5">
        <f t="shared" si="61"/>
        <v>1.6030454285736338E-9</v>
      </c>
      <c r="M314" s="6">
        <f t="shared" si="59"/>
        <v>9.0407920920010965E-6</v>
      </c>
      <c r="N314">
        <f t="shared" si="60"/>
        <v>2.9E-4</v>
      </c>
      <c r="O314">
        <f t="shared" si="68"/>
        <v>0.43669563304366932</v>
      </c>
      <c r="P314">
        <f t="shared" si="62"/>
        <v>3.9061295252245705</v>
      </c>
      <c r="Q314">
        <f t="shared" si="63"/>
        <v>0.11725095119460985</v>
      </c>
      <c r="R314">
        <f t="shared" si="64"/>
        <v>0.11725095119460985</v>
      </c>
    </row>
    <row r="315" spans="6:18">
      <c r="F315">
        <f t="shared" si="69"/>
        <v>31.300000000000175</v>
      </c>
      <c r="G315">
        <f t="shared" si="57"/>
        <v>319.00552227477726</v>
      </c>
      <c r="H315">
        <f t="shared" si="65"/>
        <v>4.3669563304366932</v>
      </c>
      <c r="I315" s="4">
        <f t="shared" si="58"/>
        <v>5.8000000000000004E-6</v>
      </c>
      <c r="J315" s="5">
        <f t="shared" si="66"/>
        <v>4.4231034482758351E-7</v>
      </c>
      <c r="K315" s="5">
        <f t="shared" si="67"/>
        <v>7.2660638988223433E-4</v>
      </c>
      <c r="L315" s="5">
        <f t="shared" si="61"/>
        <v>1.606890368595954E-9</v>
      </c>
      <c r="M315" s="6">
        <f t="shared" si="59"/>
        <v>9.055242679431601E-6</v>
      </c>
      <c r="N315">
        <f t="shared" si="60"/>
        <v>2.9E-4</v>
      </c>
      <c r="O315">
        <f t="shared" si="68"/>
        <v>0.43669563304366932</v>
      </c>
      <c r="P315">
        <f t="shared" si="62"/>
        <v>3.90628627506316</v>
      </c>
      <c r="Q315">
        <f t="shared" si="63"/>
        <v>0.11721106838513273</v>
      </c>
      <c r="R315">
        <f t="shared" si="64"/>
        <v>0.11721106838513273</v>
      </c>
    </row>
    <row r="316" spans="6:18">
      <c r="F316">
        <f t="shared" si="69"/>
        <v>31.400000000000176</v>
      </c>
      <c r="G316">
        <f t="shared" si="57"/>
        <v>319.00552227477726</v>
      </c>
      <c r="H316">
        <f t="shared" si="65"/>
        <v>4.3669563304366932</v>
      </c>
      <c r="I316" s="4">
        <f t="shared" si="58"/>
        <v>5.8000000000000004E-6</v>
      </c>
      <c r="J316" s="5">
        <f t="shared" si="66"/>
        <v>4.4231034482758351E-7</v>
      </c>
      <c r="K316" s="5">
        <f t="shared" si="67"/>
        <v>7.2718638988223435E-4</v>
      </c>
      <c r="L316" s="5">
        <f t="shared" si="61"/>
        <v>1.6107414518240034E-9</v>
      </c>
      <c r="M316" s="6">
        <f t="shared" si="59"/>
        <v>9.0697048063796313E-6</v>
      </c>
      <c r="N316">
        <f t="shared" si="60"/>
        <v>2.9E-4</v>
      </c>
      <c r="O316">
        <f t="shared" si="68"/>
        <v>0.43669563304366932</v>
      </c>
      <c r="P316">
        <f t="shared" si="62"/>
        <v>3.906442524411208</v>
      </c>
      <c r="Q316">
        <f t="shared" si="63"/>
        <v>0.11717131291849113</v>
      </c>
      <c r="R316">
        <f t="shared" si="64"/>
        <v>0.11717131291849113</v>
      </c>
    </row>
    <row r="317" spans="6:18">
      <c r="F317">
        <f t="shared" si="69"/>
        <v>31.500000000000178</v>
      </c>
      <c r="G317">
        <f t="shared" si="57"/>
        <v>319.00552227477726</v>
      </c>
      <c r="H317">
        <f t="shared" si="65"/>
        <v>4.3669563304366932</v>
      </c>
      <c r="I317" s="4">
        <f t="shared" si="58"/>
        <v>5.8000000000000004E-6</v>
      </c>
      <c r="J317" s="5">
        <f t="shared" si="66"/>
        <v>4.4231034482758351E-7</v>
      </c>
      <c r="K317" s="5">
        <f t="shared" si="67"/>
        <v>7.2776638988223438E-4</v>
      </c>
      <c r="L317" s="5">
        <f t="shared" si="61"/>
        <v>1.6145986831614809E-9</v>
      </c>
      <c r="M317" s="6">
        <f t="shared" si="59"/>
        <v>9.0841784728451839E-6</v>
      </c>
      <c r="N317">
        <f t="shared" si="60"/>
        <v>2.9E-4</v>
      </c>
      <c r="O317">
        <f t="shared" si="68"/>
        <v>0.43669563304366932</v>
      </c>
      <c r="P317">
        <f t="shared" si="62"/>
        <v>3.9065982752646575</v>
      </c>
      <c r="Q317">
        <f t="shared" si="63"/>
        <v>0.1171316842868452</v>
      </c>
      <c r="R317">
        <f t="shared" si="64"/>
        <v>0.1171316842868452</v>
      </c>
    </row>
    <row r="318" spans="6:18">
      <c r="F318">
        <f t="shared" si="69"/>
        <v>31.600000000000179</v>
      </c>
      <c r="G318">
        <f t="shared" si="57"/>
        <v>319.00552227477726</v>
      </c>
      <c r="H318">
        <f t="shared" si="65"/>
        <v>4.3669563304366932</v>
      </c>
      <c r="I318" s="4">
        <f t="shared" si="58"/>
        <v>5.8000000000000004E-6</v>
      </c>
      <c r="J318" s="5">
        <f t="shared" si="66"/>
        <v>4.4231034482758351E-7</v>
      </c>
      <c r="K318" s="5">
        <f t="shared" si="67"/>
        <v>7.283463898822344E-4</v>
      </c>
      <c r="L318" s="5">
        <f t="shared" si="61"/>
        <v>1.6184620675120871E-9</v>
      </c>
      <c r="M318" s="6">
        <f t="shared" si="59"/>
        <v>9.0986636788282656E-6</v>
      </c>
      <c r="N318">
        <f t="shared" si="60"/>
        <v>2.9E-4</v>
      </c>
      <c r="O318">
        <f t="shared" si="68"/>
        <v>0.43669563304366932</v>
      </c>
      <c r="P318">
        <f t="shared" si="62"/>
        <v>3.9067535296099076</v>
      </c>
      <c r="Q318">
        <f t="shared" si="63"/>
        <v>0.11709218198478345</v>
      </c>
      <c r="R318">
        <f t="shared" si="64"/>
        <v>0.11709218198478345</v>
      </c>
    </row>
    <row r="319" spans="6:18">
      <c r="F319">
        <f t="shared" si="69"/>
        <v>31.70000000000018</v>
      </c>
      <c r="G319">
        <f t="shared" si="57"/>
        <v>319.00552227477726</v>
      </c>
      <c r="H319">
        <f t="shared" si="65"/>
        <v>4.3669563304366932</v>
      </c>
      <c r="I319" s="4">
        <f t="shared" si="58"/>
        <v>5.8000000000000004E-6</v>
      </c>
      <c r="J319" s="5">
        <f t="shared" si="66"/>
        <v>4.4231034482758351E-7</v>
      </c>
      <c r="K319" s="5">
        <f t="shared" si="67"/>
        <v>7.2892638988223443E-4</v>
      </c>
      <c r="L319" s="5">
        <f t="shared" si="61"/>
        <v>1.62233160977952E-9</v>
      </c>
      <c r="M319" s="6">
        <f t="shared" si="59"/>
        <v>9.113160424328868E-6</v>
      </c>
      <c r="N319">
        <f t="shared" si="60"/>
        <v>2.9E-4</v>
      </c>
      <c r="O319">
        <f t="shared" si="68"/>
        <v>0.43669563304366932</v>
      </c>
      <c r="P319">
        <f t="shared" si="62"/>
        <v>3.9069082894238658</v>
      </c>
      <c r="Q319">
        <f t="shared" si="63"/>
        <v>0.11705280550930924</v>
      </c>
      <c r="R319">
        <f t="shared" si="64"/>
        <v>0.11705280550930924</v>
      </c>
    </row>
    <row r="320" spans="6:18">
      <c r="F320">
        <f t="shared" si="69"/>
        <v>31.800000000000182</v>
      </c>
      <c r="G320">
        <f t="shared" si="57"/>
        <v>319.00552227477726</v>
      </c>
      <c r="H320">
        <f t="shared" si="65"/>
        <v>4.3669563304366932</v>
      </c>
      <c r="I320" s="4">
        <f t="shared" si="58"/>
        <v>5.8000000000000004E-6</v>
      </c>
      <c r="J320" s="5">
        <f t="shared" si="66"/>
        <v>4.4231034482758351E-7</v>
      </c>
      <c r="K320" s="5">
        <f t="shared" si="67"/>
        <v>7.2950638988223445E-4</v>
      </c>
      <c r="L320" s="5">
        <f t="shared" si="61"/>
        <v>1.6262073148674797E-9</v>
      </c>
      <c r="M320" s="6">
        <f t="shared" si="59"/>
        <v>9.1276687093469944E-6</v>
      </c>
      <c r="N320">
        <f t="shared" si="60"/>
        <v>2.9E-4</v>
      </c>
      <c r="O320">
        <f t="shared" si="68"/>
        <v>0.43669563304366932</v>
      </c>
      <c r="P320">
        <f t="shared" si="62"/>
        <v>3.9070625566740018</v>
      </c>
      <c r="Q320">
        <f t="shared" si="63"/>
        <v>0.11701355435982728</v>
      </c>
      <c r="R320">
        <f t="shared" si="64"/>
        <v>0.1170135543598273</v>
      </c>
    </row>
    <row r="321" spans="6:18">
      <c r="F321">
        <f t="shared" si="69"/>
        <v>31.900000000000183</v>
      </c>
      <c r="G321">
        <f t="shared" si="57"/>
        <v>319.00552227477726</v>
      </c>
      <c r="H321">
        <f t="shared" si="65"/>
        <v>4.3669563304366932</v>
      </c>
      <c r="I321" s="4">
        <f t="shared" si="58"/>
        <v>5.8000000000000004E-6</v>
      </c>
      <c r="J321" s="5">
        <f t="shared" si="66"/>
        <v>4.4231034482758351E-7</v>
      </c>
      <c r="K321" s="5">
        <f t="shared" si="67"/>
        <v>7.3008638988223448E-4</v>
      </c>
      <c r="L321" s="5">
        <f t="shared" si="61"/>
        <v>1.630089187679666E-9</v>
      </c>
      <c r="M321" s="6">
        <f t="shared" si="59"/>
        <v>9.14218853388265E-6</v>
      </c>
      <c r="N321">
        <f t="shared" si="60"/>
        <v>2.9E-4</v>
      </c>
      <c r="O321">
        <f t="shared" si="68"/>
        <v>0.43669563304366932</v>
      </c>
      <c r="P321">
        <f t="shared" si="62"/>
        <v>3.9072163333184005</v>
      </c>
      <c r="Q321">
        <f t="shared" si="63"/>
        <v>0.11697442803813035</v>
      </c>
      <c r="R321">
        <f t="shared" si="64"/>
        <v>0.11697442803813035</v>
      </c>
    </row>
    <row r="322" spans="6:18">
      <c r="F322">
        <f t="shared" si="69"/>
        <v>32.000000000000185</v>
      </c>
      <c r="G322">
        <f t="shared" ref="G322:G385" si="70">Tc+R_*F322</f>
        <v>319.00552227477726</v>
      </c>
      <c r="H322">
        <f t="shared" si="65"/>
        <v>4.3669563304366932</v>
      </c>
      <c r="I322" s="4">
        <f t="shared" ref="I322:I385" si="71">we</f>
        <v>5.8000000000000004E-6</v>
      </c>
      <c r="J322" s="5">
        <f t="shared" si="66"/>
        <v>4.4231034482758351E-7</v>
      </c>
      <c r="K322" s="5">
        <f t="shared" si="67"/>
        <v>7.306663898822345E-4</v>
      </c>
      <c r="L322" s="5">
        <f t="shared" si="61"/>
        <v>1.6339772331197775E-9</v>
      </c>
      <c r="M322" s="6">
        <f t="shared" ref="M322:M385" si="72">f2_*f3_/f1_/K322*L322</f>
        <v>9.1567198979358261E-6</v>
      </c>
      <c r="N322">
        <f t="shared" ref="N322:N385" si="73">del_dl</f>
        <v>2.9E-4</v>
      </c>
      <c r="O322">
        <f t="shared" si="68"/>
        <v>0.43669563304366932</v>
      </c>
      <c r="P322">
        <f t="shared" si="62"/>
        <v>3.9073696213058136</v>
      </c>
      <c r="Q322">
        <f t="shared" si="63"/>
        <v>0.11693542604838589</v>
      </c>
      <c r="R322">
        <f t="shared" si="64"/>
        <v>0.1169354260483859</v>
      </c>
    </row>
    <row r="323" spans="6:18">
      <c r="F323">
        <f t="shared" si="69"/>
        <v>32.100000000000186</v>
      </c>
      <c r="G323">
        <f t="shared" si="70"/>
        <v>319.00552227477726</v>
      </c>
      <c r="H323">
        <f t="shared" si="65"/>
        <v>4.3669563304366932</v>
      </c>
      <c r="I323" s="4">
        <f t="shared" si="71"/>
        <v>5.8000000000000004E-6</v>
      </c>
      <c r="J323" s="5">
        <f t="shared" si="66"/>
        <v>4.4231034482758351E-7</v>
      </c>
      <c r="K323" s="5">
        <f t="shared" si="67"/>
        <v>7.3124638988223453E-4</v>
      </c>
      <c r="L323" s="5">
        <f t="shared" ref="L323:L386" si="74">K323^3*4/3*PI()</f>
        <v>1.6378714560915145E-9</v>
      </c>
      <c r="M323" s="6">
        <f t="shared" si="72"/>
        <v>9.1712628015065314E-6</v>
      </c>
      <c r="N323">
        <f t="shared" si="73"/>
        <v>2.9E-4</v>
      </c>
      <c r="O323">
        <f t="shared" si="68"/>
        <v>0.43669563304366932</v>
      </c>
      <c r="P323">
        <f t="shared" ref="P323:P386" si="75">R323*O323+(1-R323)*H323</f>
        <v>3.9075224225757097</v>
      </c>
      <c r="Q323">
        <f t="shared" ref="Q323:Q386" si="76">Q322+pl/ps*Dl/N322*((Tc-Tf)/ml-Co)/H322/(1-kpart)*M322*dt/L322-Q322*3/K322*we*dt</f>
        <v>0.11689654789712292</v>
      </c>
      <c r="R323">
        <f t="shared" ref="R323:R386" si="77">esidtGeral(R322,K322,MAX(I322,J322),pl,ps,kpart,H322,(H323-H322)/dt,M322,L322,Dl,N322,Co,dt)</f>
        <v>0.11689654789712295</v>
      </c>
    </row>
    <row r="324" spans="6:18">
      <c r="F324">
        <f t="shared" si="69"/>
        <v>32.200000000000188</v>
      </c>
      <c r="G324">
        <f t="shared" si="70"/>
        <v>319.00552227477726</v>
      </c>
      <c r="H324">
        <f t="shared" si="65"/>
        <v>4.3669563304366932</v>
      </c>
      <c r="I324" s="4">
        <f t="shared" si="71"/>
        <v>5.8000000000000004E-6</v>
      </c>
      <c r="J324" s="5">
        <f t="shared" si="66"/>
        <v>4.4231034482758351E-7</v>
      </c>
      <c r="K324" s="5">
        <f t="shared" si="67"/>
        <v>7.3182638988223455E-4</v>
      </c>
      <c r="L324" s="5">
        <f t="shared" si="74"/>
        <v>1.6417718614985756E-9</v>
      </c>
      <c r="M324" s="6">
        <f t="shared" si="72"/>
        <v>9.1858172445947608E-6</v>
      </c>
      <c r="N324">
        <f t="shared" si="73"/>
        <v>2.9E-4</v>
      </c>
      <c r="O324">
        <f t="shared" si="68"/>
        <v>0.43669563304366932</v>
      </c>
      <c r="P324">
        <f t="shared" si="75"/>
        <v>3.9076747390583288</v>
      </c>
      <c r="Q324">
        <f t="shared" si="76"/>
        <v>0.11685779309321892</v>
      </c>
      <c r="R324">
        <f t="shared" si="77"/>
        <v>0.11685779309321893</v>
      </c>
    </row>
    <row r="325" spans="6:18">
      <c r="F325">
        <f t="shared" si="69"/>
        <v>32.300000000000189</v>
      </c>
      <c r="G325">
        <f t="shared" si="70"/>
        <v>319.00552227477726</v>
      </c>
      <c r="H325">
        <f t="shared" si="65"/>
        <v>4.3669563304366932</v>
      </c>
      <c r="I325" s="4">
        <f t="shared" si="71"/>
        <v>5.8000000000000004E-6</v>
      </c>
      <c r="J325" s="5">
        <f t="shared" si="66"/>
        <v>4.4231034482758351E-7</v>
      </c>
      <c r="K325" s="5">
        <f t="shared" si="67"/>
        <v>7.3240638988223458E-4</v>
      </c>
      <c r="L325" s="5">
        <f t="shared" si="74"/>
        <v>1.6456784542446605E-9</v>
      </c>
      <c r="M325" s="6">
        <f t="shared" si="72"/>
        <v>9.2003832272005142E-6</v>
      </c>
      <c r="N325">
        <f t="shared" si="73"/>
        <v>2.9E-4</v>
      </c>
      <c r="O325">
        <f t="shared" si="68"/>
        <v>0.43669563304366932</v>
      </c>
      <c r="P325">
        <f t="shared" si="75"/>
        <v>3.9078265726747317</v>
      </c>
      <c r="Q325">
        <f t="shared" si="76"/>
        <v>0.11681916114788671</v>
      </c>
      <c r="R325">
        <f t="shared" si="77"/>
        <v>0.11681916114788671</v>
      </c>
    </row>
    <row r="326" spans="6:18">
      <c r="F326">
        <f t="shared" si="69"/>
        <v>32.40000000000019</v>
      </c>
      <c r="G326">
        <f t="shared" si="70"/>
        <v>319.00552227477726</v>
      </c>
      <c r="H326">
        <f t="shared" si="65"/>
        <v>4.3669563304366932</v>
      </c>
      <c r="I326" s="4">
        <f t="shared" si="71"/>
        <v>5.8000000000000004E-6</v>
      </c>
      <c r="J326" s="5">
        <f t="shared" si="66"/>
        <v>4.4231034482758351E-7</v>
      </c>
      <c r="K326" s="5">
        <f t="shared" si="67"/>
        <v>7.329863898822346E-4</v>
      </c>
      <c r="L326" s="5">
        <f t="shared" si="74"/>
        <v>1.6495912392334685E-9</v>
      </c>
      <c r="M326" s="6">
        <f t="shared" si="72"/>
        <v>9.2149607493237916E-6</v>
      </c>
      <c r="N326">
        <f t="shared" si="73"/>
        <v>2.9E-4</v>
      </c>
      <c r="O326">
        <f t="shared" si="68"/>
        <v>0.43669563304366932</v>
      </c>
      <c r="P326">
        <f t="shared" si="75"/>
        <v>3.9079779253368523</v>
      </c>
      <c r="Q326">
        <f t="shared" si="76"/>
        <v>0.11678065157466157</v>
      </c>
      <c r="R326">
        <f t="shared" si="77"/>
        <v>0.11678065157466157</v>
      </c>
    </row>
    <row r="327" spans="6:18">
      <c r="F327">
        <f t="shared" si="69"/>
        <v>32.500000000000192</v>
      </c>
      <c r="G327">
        <f t="shared" si="70"/>
        <v>319.00552227477726</v>
      </c>
      <c r="H327">
        <f t="shared" si="65"/>
        <v>4.3669563304366932</v>
      </c>
      <c r="I327" s="4">
        <f t="shared" si="71"/>
        <v>5.8000000000000004E-6</v>
      </c>
      <c r="J327" s="5">
        <f t="shared" si="66"/>
        <v>4.4231034482758351E-7</v>
      </c>
      <c r="K327" s="5">
        <f t="shared" si="67"/>
        <v>7.3356638988223463E-4</v>
      </c>
      <c r="L327" s="5">
        <f t="shared" si="74"/>
        <v>1.6535102213686997E-9</v>
      </c>
      <c r="M327" s="6">
        <f t="shared" si="72"/>
        <v>9.2295498109645981E-6</v>
      </c>
      <c r="N327">
        <f t="shared" si="73"/>
        <v>2.9E-4</v>
      </c>
      <c r="O327">
        <f t="shared" si="68"/>
        <v>0.43669563304366932</v>
      </c>
      <c r="P327">
        <f t="shared" si="75"/>
        <v>3.9081287989475455</v>
      </c>
      <c r="Q327">
        <f t="shared" si="76"/>
        <v>0.1167422638893884</v>
      </c>
      <c r="R327">
        <f t="shared" si="77"/>
        <v>0.1167422638893884</v>
      </c>
    </row>
    <row r="328" spans="6:18">
      <c r="F328">
        <f t="shared" si="69"/>
        <v>32.600000000000193</v>
      </c>
      <c r="G328">
        <f t="shared" si="70"/>
        <v>319.00552227477726</v>
      </c>
      <c r="H328">
        <f t="shared" si="65"/>
        <v>4.3669563304366932</v>
      </c>
      <c r="I328" s="4">
        <f t="shared" si="71"/>
        <v>5.8000000000000004E-6</v>
      </c>
      <c r="J328" s="5">
        <f t="shared" si="66"/>
        <v>4.4231034482758351E-7</v>
      </c>
      <c r="K328" s="5">
        <f t="shared" si="67"/>
        <v>7.3414638988223465E-4</v>
      </c>
      <c r="L328" s="5">
        <f t="shared" si="74"/>
        <v>1.6574354055540523E-9</v>
      </c>
      <c r="M328" s="6">
        <f t="shared" si="72"/>
        <v>9.2441504121229236E-6</v>
      </c>
      <c r="N328">
        <f t="shared" si="73"/>
        <v>2.9E-4</v>
      </c>
      <c r="O328">
        <f t="shared" si="68"/>
        <v>0.43669563304366932</v>
      </c>
      <c r="P328">
        <f t="shared" si="75"/>
        <v>3.9082791954006399</v>
      </c>
      <c r="Q328">
        <f t="shared" si="76"/>
        <v>0.11670399761020887</v>
      </c>
      <c r="R328">
        <f t="shared" si="77"/>
        <v>0.11670399761020887</v>
      </c>
    </row>
    <row r="329" spans="6:18">
      <c r="F329">
        <f t="shared" si="69"/>
        <v>32.700000000000195</v>
      </c>
      <c r="G329">
        <f t="shared" si="70"/>
        <v>319.00552227477726</v>
      </c>
      <c r="H329">
        <f t="shared" si="65"/>
        <v>4.3669563304366932</v>
      </c>
      <c r="I329" s="4">
        <f t="shared" si="71"/>
        <v>5.8000000000000004E-6</v>
      </c>
      <c r="J329" s="5">
        <f t="shared" si="66"/>
        <v>4.4231034482758351E-7</v>
      </c>
      <c r="K329" s="5">
        <f t="shared" si="67"/>
        <v>7.3472638988223468E-4</v>
      </c>
      <c r="L329" s="5">
        <f t="shared" si="74"/>
        <v>1.6613667966932266E-9</v>
      </c>
      <c r="M329" s="6">
        <f t="shared" si="72"/>
        <v>9.2587625527987782E-6</v>
      </c>
      <c r="N329">
        <f t="shared" si="73"/>
        <v>2.9E-4</v>
      </c>
      <c r="O329">
        <f t="shared" si="68"/>
        <v>0.43669563304366932</v>
      </c>
      <c r="P329">
        <f t="shared" si="75"/>
        <v>3.9084291165809883</v>
      </c>
      <c r="Q329">
        <f t="shared" si="76"/>
        <v>0.1166658522575488</v>
      </c>
      <c r="R329">
        <f t="shared" si="77"/>
        <v>0.11666585225754882</v>
      </c>
    </row>
    <row r="330" spans="6:18">
      <c r="F330">
        <f t="shared" si="69"/>
        <v>32.800000000000196</v>
      </c>
      <c r="G330">
        <f t="shared" si="70"/>
        <v>319.00552227477726</v>
      </c>
      <c r="H330">
        <f t="shared" si="65"/>
        <v>4.3669563304366932</v>
      </c>
      <c r="I330" s="4">
        <f t="shared" si="71"/>
        <v>5.8000000000000004E-6</v>
      </c>
      <c r="J330" s="5">
        <f t="shared" si="66"/>
        <v>4.4231034482758351E-7</v>
      </c>
      <c r="K330" s="5">
        <f t="shared" si="67"/>
        <v>7.353063898822347E-4</v>
      </c>
      <c r="L330" s="5">
        <f t="shared" si="74"/>
        <v>1.6653043996899218E-9</v>
      </c>
      <c r="M330" s="6">
        <f t="shared" si="72"/>
        <v>9.2733862329921568E-6</v>
      </c>
      <c r="N330">
        <f t="shared" si="73"/>
        <v>2.9E-4</v>
      </c>
      <c r="O330">
        <f t="shared" si="68"/>
        <v>0.43669563304366932</v>
      </c>
      <c r="P330">
        <f t="shared" si="75"/>
        <v>3.9085785643645132</v>
      </c>
      <c r="Q330">
        <f t="shared" si="76"/>
        <v>0.11662782735410547</v>
      </c>
      <c r="R330">
        <f t="shared" si="77"/>
        <v>0.11662782735410548</v>
      </c>
    </row>
    <row r="331" spans="6:18">
      <c r="F331">
        <f t="shared" si="69"/>
        <v>32.900000000000198</v>
      </c>
      <c r="G331">
        <f t="shared" si="70"/>
        <v>319.00552227477726</v>
      </c>
      <c r="H331">
        <f t="shared" si="65"/>
        <v>4.3669563304366932</v>
      </c>
      <c r="I331" s="4">
        <f t="shared" si="71"/>
        <v>5.8000000000000004E-6</v>
      </c>
      <c r="J331" s="5">
        <f t="shared" si="66"/>
        <v>4.4231034482758351E-7</v>
      </c>
      <c r="K331" s="5">
        <f t="shared" si="67"/>
        <v>7.3588638988223473E-4</v>
      </c>
      <c r="L331" s="5">
        <f t="shared" si="74"/>
        <v>1.669248219447837E-9</v>
      </c>
      <c r="M331" s="6">
        <f t="shared" si="72"/>
        <v>9.2880214527030595E-6</v>
      </c>
      <c r="N331">
        <f t="shared" si="73"/>
        <v>2.9E-4</v>
      </c>
      <c r="O331">
        <f t="shared" si="68"/>
        <v>0.43669563304366932</v>
      </c>
      <c r="P331">
        <f t="shared" si="75"/>
        <v>3.908727540618262</v>
      </c>
      <c r="Q331">
        <f t="shared" si="76"/>
        <v>0.11658992242483508</v>
      </c>
      <c r="R331">
        <f t="shared" si="77"/>
        <v>0.1165899224248351</v>
      </c>
    </row>
    <row r="332" spans="6:18">
      <c r="F332">
        <f t="shared" si="69"/>
        <v>33.000000000000199</v>
      </c>
      <c r="G332">
        <f t="shared" si="70"/>
        <v>319.00552227477726</v>
      </c>
      <c r="H332">
        <f t="shared" si="65"/>
        <v>4.3669563304366932</v>
      </c>
      <c r="I332" s="4">
        <f t="shared" si="71"/>
        <v>5.8000000000000004E-6</v>
      </c>
      <c r="J332" s="5">
        <f t="shared" si="66"/>
        <v>4.4231034482758351E-7</v>
      </c>
      <c r="K332" s="5">
        <f t="shared" si="67"/>
        <v>7.3646638988223475E-4</v>
      </c>
      <c r="L332" s="5">
        <f t="shared" si="74"/>
        <v>1.673198260870672E-9</v>
      </c>
      <c r="M332" s="6">
        <f t="shared" si="72"/>
        <v>9.3026682119314862E-6</v>
      </c>
      <c r="N332">
        <f t="shared" si="73"/>
        <v>2.9E-4</v>
      </c>
      <c r="O332">
        <f t="shared" si="68"/>
        <v>0.43669563304366932</v>
      </c>
      <c r="P332">
        <f t="shared" si="75"/>
        <v>3.9088760472004513</v>
      </c>
      <c r="Q332">
        <f t="shared" si="76"/>
        <v>0.11655213699694034</v>
      </c>
      <c r="R332">
        <f t="shared" si="77"/>
        <v>0.11655213699694035</v>
      </c>
    </row>
    <row r="333" spans="6:18">
      <c r="F333">
        <f t="shared" si="69"/>
        <v>33.1000000000002</v>
      </c>
      <c r="G333">
        <f t="shared" si="70"/>
        <v>319.00552227477726</v>
      </c>
      <c r="H333">
        <f t="shared" si="65"/>
        <v>4.3669563304366932</v>
      </c>
      <c r="I333" s="4">
        <f t="shared" si="71"/>
        <v>5.8000000000000004E-6</v>
      </c>
      <c r="J333" s="5">
        <f t="shared" si="66"/>
        <v>4.4231034482758351E-7</v>
      </c>
      <c r="K333" s="5">
        <f t="shared" si="67"/>
        <v>7.3704638988223478E-4</v>
      </c>
      <c r="L333" s="5">
        <f t="shared" si="74"/>
        <v>1.6771545288621267E-9</v>
      </c>
      <c r="M333" s="6">
        <f t="shared" si="72"/>
        <v>9.3173265106774421E-6</v>
      </c>
      <c r="N333">
        <f t="shared" si="73"/>
        <v>2.9E-4</v>
      </c>
      <c r="O333">
        <f t="shared" si="68"/>
        <v>0.43669563304366932</v>
      </c>
      <c r="P333">
        <f t="shared" si="75"/>
        <v>3.9090240859605161</v>
      </c>
      <c r="Q333">
        <f t="shared" si="76"/>
        <v>0.11651447059985802</v>
      </c>
      <c r="R333">
        <f t="shared" si="77"/>
        <v>0.11651447059985803</v>
      </c>
    </row>
    <row r="334" spans="6:18">
      <c r="F334">
        <f t="shared" si="69"/>
        <v>33.200000000000202</v>
      </c>
      <c r="G334">
        <f t="shared" si="70"/>
        <v>319.00552227477726</v>
      </c>
      <c r="H334">
        <f t="shared" si="65"/>
        <v>4.3669563304366932</v>
      </c>
      <c r="I334" s="4">
        <f t="shared" si="71"/>
        <v>5.8000000000000004E-6</v>
      </c>
      <c r="J334" s="5">
        <f t="shared" si="66"/>
        <v>4.4231034482758351E-7</v>
      </c>
      <c r="K334" s="5">
        <f t="shared" si="67"/>
        <v>7.376263898822348E-4</v>
      </c>
      <c r="L334" s="5">
        <f t="shared" si="74"/>
        <v>1.681117028325899E-9</v>
      </c>
      <c r="M334" s="6">
        <f t="shared" si="72"/>
        <v>9.3319963489409186E-6</v>
      </c>
      <c r="N334">
        <f t="shared" si="73"/>
        <v>2.9E-4</v>
      </c>
      <c r="O334">
        <f t="shared" si="68"/>
        <v>0.43669563304366932</v>
      </c>
      <c r="P334">
        <f t="shared" si="75"/>
        <v>3.9091716587391612</v>
      </c>
      <c r="Q334">
        <f t="shared" si="76"/>
        <v>0.11647692276524671</v>
      </c>
      <c r="R334">
        <f t="shared" si="77"/>
        <v>0.11647692276524672</v>
      </c>
    </row>
    <row r="335" spans="6:18">
      <c r="F335">
        <f t="shared" si="69"/>
        <v>33.300000000000203</v>
      </c>
      <c r="G335">
        <f t="shared" si="70"/>
        <v>319.00552227477726</v>
      </c>
      <c r="H335">
        <f t="shared" si="65"/>
        <v>4.3669563304366932</v>
      </c>
      <c r="I335" s="4">
        <f t="shared" si="71"/>
        <v>5.8000000000000004E-6</v>
      </c>
      <c r="J335" s="5">
        <f t="shared" si="66"/>
        <v>4.4231034482758351E-7</v>
      </c>
      <c r="K335" s="5">
        <f t="shared" si="67"/>
        <v>7.3820638988223483E-4</v>
      </c>
      <c r="L335" s="5">
        <f t="shared" si="74"/>
        <v>1.6850857641656892E-9</v>
      </c>
      <c r="M335" s="6">
        <f t="shared" si="72"/>
        <v>9.3466777267219208E-6</v>
      </c>
      <c r="N335">
        <f t="shared" si="73"/>
        <v>2.9E-4</v>
      </c>
      <c r="O335">
        <f t="shared" si="68"/>
        <v>0.43669563304366932</v>
      </c>
      <c r="P335">
        <f t="shared" si="75"/>
        <v>3.909318767368406</v>
      </c>
      <c r="Q335">
        <f t="shared" si="76"/>
        <v>0.11643949302697454</v>
      </c>
      <c r="R335">
        <f t="shared" si="77"/>
        <v>0.11643949302697455</v>
      </c>
    </row>
    <row r="336" spans="6:18">
      <c r="F336">
        <f t="shared" si="69"/>
        <v>33.400000000000205</v>
      </c>
      <c r="G336">
        <f t="shared" si="70"/>
        <v>319.00552227477726</v>
      </c>
      <c r="H336">
        <f t="shared" si="65"/>
        <v>4.3669563304366932</v>
      </c>
      <c r="I336" s="4">
        <f t="shared" si="71"/>
        <v>5.8000000000000004E-6</v>
      </c>
      <c r="J336" s="5">
        <f t="shared" si="66"/>
        <v>4.4231034482758351E-7</v>
      </c>
      <c r="K336" s="5">
        <f t="shared" si="67"/>
        <v>7.3878638988223485E-4</v>
      </c>
      <c r="L336" s="5">
        <f t="shared" si="74"/>
        <v>1.6890607412851969E-9</v>
      </c>
      <c r="M336" s="6">
        <f t="shared" si="72"/>
        <v>9.361370644020447E-6</v>
      </c>
      <c r="N336">
        <f t="shared" si="73"/>
        <v>2.9E-4</v>
      </c>
      <c r="O336">
        <f t="shared" si="68"/>
        <v>0.43669563304366932</v>
      </c>
      <c r="P336">
        <f t="shared" si="75"/>
        <v>3.9094654136716338</v>
      </c>
      <c r="Q336">
        <f t="shared" si="76"/>
        <v>0.11640218092110705</v>
      </c>
      <c r="R336">
        <f t="shared" si="77"/>
        <v>0.11640218092110706</v>
      </c>
    </row>
    <row r="337" spans="6:18">
      <c r="F337">
        <f t="shared" si="69"/>
        <v>33.500000000000206</v>
      </c>
      <c r="G337">
        <f t="shared" si="70"/>
        <v>319.00552227477726</v>
      </c>
      <c r="H337">
        <f t="shared" si="65"/>
        <v>4.3669563304366932</v>
      </c>
      <c r="I337" s="4">
        <f t="shared" si="71"/>
        <v>5.8000000000000004E-6</v>
      </c>
      <c r="J337" s="5">
        <f t="shared" si="66"/>
        <v>4.4231034482758351E-7</v>
      </c>
      <c r="K337" s="5">
        <f t="shared" si="67"/>
        <v>7.3936638988223488E-4</v>
      </c>
      <c r="L337" s="5">
        <f t="shared" si="74"/>
        <v>1.6930419645881215E-9</v>
      </c>
      <c r="M337" s="6">
        <f t="shared" si="72"/>
        <v>9.3760751008365007E-6</v>
      </c>
      <c r="N337">
        <f t="shared" si="73"/>
        <v>2.9E-4</v>
      </c>
      <c r="O337">
        <f t="shared" si="68"/>
        <v>0.43669563304366932</v>
      </c>
      <c r="P337">
        <f t="shared" si="75"/>
        <v>3.9096115994636396</v>
      </c>
      <c r="Q337">
        <f t="shared" si="76"/>
        <v>0.11636498598589511</v>
      </c>
      <c r="R337">
        <f t="shared" si="77"/>
        <v>0.11636498598589512</v>
      </c>
    </row>
    <row r="338" spans="6:18">
      <c r="F338">
        <f t="shared" si="69"/>
        <v>33.600000000000207</v>
      </c>
      <c r="G338">
        <f t="shared" si="70"/>
        <v>319.00552227477726</v>
      </c>
      <c r="H338">
        <f t="shared" si="65"/>
        <v>4.3669563304366932</v>
      </c>
      <c r="I338" s="4">
        <f t="shared" si="71"/>
        <v>5.8000000000000004E-6</v>
      </c>
      <c r="J338" s="5">
        <f t="shared" si="66"/>
        <v>4.4231034482758351E-7</v>
      </c>
      <c r="K338" s="5">
        <f t="shared" si="67"/>
        <v>7.399463898822349E-4</v>
      </c>
      <c r="L338" s="5">
        <f t="shared" si="74"/>
        <v>1.6970294389781624E-9</v>
      </c>
      <c r="M338" s="6">
        <f t="shared" si="72"/>
        <v>9.3907910971700801E-6</v>
      </c>
      <c r="N338">
        <f t="shared" si="73"/>
        <v>2.9E-4</v>
      </c>
      <c r="O338">
        <f t="shared" si="68"/>
        <v>0.43669563304366932</v>
      </c>
      <c r="P338">
        <f t="shared" si="75"/>
        <v>3.9097573265506753</v>
      </c>
      <c r="Q338">
        <f t="shared" si="76"/>
        <v>0.11632790776176291</v>
      </c>
      <c r="R338">
        <f t="shared" si="77"/>
        <v>0.11632790776176292</v>
      </c>
    </row>
    <row r="339" spans="6:18">
      <c r="F339">
        <f t="shared" si="69"/>
        <v>33.700000000000209</v>
      </c>
      <c r="G339">
        <f t="shared" si="70"/>
        <v>319.00552227477726</v>
      </c>
      <c r="H339">
        <f t="shared" ref="H339:H402" si="78">(G339-Tf)/ml</f>
        <v>4.3669563304366932</v>
      </c>
      <c r="I339" s="4">
        <f t="shared" si="71"/>
        <v>5.8000000000000004E-6</v>
      </c>
      <c r="J339" s="5">
        <f t="shared" ref="J339:J402" si="79">Glob(H339,N339,Dl,Co,kpart)</f>
        <v>4.4231034482758351E-7</v>
      </c>
      <c r="K339" s="5">
        <f t="shared" ref="K339:K402" si="80">I338*dt+K338</f>
        <v>7.4052638988223493E-4</v>
      </c>
      <c r="L339" s="5">
        <f t="shared" si="74"/>
        <v>1.701023169359018E-9</v>
      </c>
      <c r="M339" s="6">
        <f t="shared" si="72"/>
        <v>9.4055186330211802E-6</v>
      </c>
      <c r="N339">
        <f t="shared" si="73"/>
        <v>2.9E-4</v>
      </c>
      <c r="O339">
        <f t="shared" ref="O339:O402" si="81">O338+(kpart*H338-O338)/L338/R338*(L338*(R339-R338)+R338*MAX(I338,J338)*M338*dt)</f>
        <v>0.43669563304366932</v>
      </c>
      <c r="P339">
        <f t="shared" si="75"/>
        <v>3.9099025967304994</v>
      </c>
      <c r="Q339">
        <f t="shared" si="76"/>
        <v>0.11629094579129606</v>
      </c>
      <c r="R339">
        <f t="shared" si="77"/>
        <v>0.11629094579129608</v>
      </c>
    </row>
    <row r="340" spans="6:18">
      <c r="F340">
        <f t="shared" si="69"/>
        <v>33.80000000000021</v>
      </c>
      <c r="G340">
        <f t="shared" si="70"/>
        <v>319.00552227477726</v>
      </c>
      <c r="H340">
        <f t="shared" si="78"/>
        <v>4.3669563304366932</v>
      </c>
      <c r="I340" s="4">
        <f t="shared" si="71"/>
        <v>5.8000000000000004E-6</v>
      </c>
      <c r="J340" s="5">
        <f t="shared" si="79"/>
        <v>4.4231034482758351E-7</v>
      </c>
      <c r="K340" s="5">
        <f t="shared" si="80"/>
        <v>7.4110638988223495E-4</v>
      </c>
      <c r="L340" s="5">
        <f t="shared" si="74"/>
        <v>1.7050231606343892E-9</v>
      </c>
      <c r="M340" s="6">
        <f t="shared" si="72"/>
        <v>9.4202577083898094E-6</v>
      </c>
      <c r="N340">
        <f t="shared" si="73"/>
        <v>2.9E-4</v>
      </c>
      <c r="O340">
        <f t="shared" si="81"/>
        <v>0.43669563304366932</v>
      </c>
      <c r="P340">
        <f t="shared" si="75"/>
        <v>3.9100474117924211</v>
      </c>
      <c r="Q340">
        <f t="shared" si="76"/>
        <v>0.11625409961922972</v>
      </c>
      <c r="R340">
        <f t="shared" si="77"/>
        <v>0.11625409961922974</v>
      </c>
    </row>
    <row r="341" spans="6:18">
      <c r="F341">
        <f t="shared" si="69"/>
        <v>33.900000000000212</v>
      </c>
      <c r="G341">
        <f t="shared" si="70"/>
        <v>319.00552227477726</v>
      </c>
      <c r="H341">
        <f t="shared" si="78"/>
        <v>4.3669563304366932</v>
      </c>
      <c r="I341" s="4">
        <f t="shared" si="71"/>
        <v>5.8000000000000004E-6</v>
      </c>
      <c r="J341" s="5">
        <f t="shared" si="79"/>
        <v>4.4231034482758351E-7</v>
      </c>
      <c r="K341" s="5">
        <f t="shared" si="80"/>
        <v>7.4168638988223498E-4</v>
      </c>
      <c r="L341" s="5">
        <f t="shared" si="74"/>
        <v>1.7090294177079745E-9</v>
      </c>
      <c r="M341" s="6">
        <f t="shared" si="72"/>
        <v>9.4350083232759609E-6</v>
      </c>
      <c r="N341">
        <f t="shared" si="73"/>
        <v>2.9E-4</v>
      </c>
      <c r="O341">
        <f t="shared" si="81"/>
        <v>0.43669563304366932</v>
      </c>
      <c r="P341">
        <f t="shared" si="75"/>
        <v>3.9101917735173481</v>
      </c>
      <c r="Q341">
        <f t="shared" si="76"/>
        <v>0.11621736879243684</v>
      </c>
      <c r="R341">
        <f t="shared" si="77"/>
        <v>0.11621736879243685</v>
      </c>
    </row>
    <row r="342" spans="6:18">
      <c r="F342">
        <f t="shared" si="69"/>
        <v>34.000000000000213</v>
      </c>
      <c r="G342">
        <f t="shared" si="70"/>
        <v>319.00552227477726</v>
      </c>
      <c r="H342">
        <f t="shared" si="78"/>
        <v>4.3669563304366932</v>
      </c>
      <c r="I342" s="4">
        <f t="shared" si="71"/>
        <v>5.8000000000000004E-6</v>
      </c>
      <c r="J342" s="5">
        <f t="shared" si="79"/>
        <v>4.4231034482758351E-7</v>
      </c>
      <c r="K342" s="5">
        <f t="shared" si="80"/>
        <v>7.42266389882235E-4</v>
      </c>
      <c r="L342" s="5">
        <f t="shared" si="74"/>
        <v>1.7130419454834734E-9</v>
      </c>
      <c r="M342" s="6">
        <f t="shared" si="72"/>
        <v>9.4497704776796382E-6</v>
      </c>
      <c r="N342">
        <f t="shared" si="73"/>
        <v>2.9E-4</v>
      </c>
      <c r="O342">
        <f t="shared" si="81"/>
        <v>0.43669563304366932</v>
      </c>
      <c r="P342">
        <f t="shared" si="75"/>
        <v>3.9103356836778311</v>
      </c>
      <c r="Q342">
        <f t="shared" si="76"/>
        <v>0.11618075285991641</v>
      </c>
      <c r="R342">
        <f t="shared" si="77"/>
        <v>0.11618075285991643</v>
      </c>
    </row>
    <row r="343" spans="6:18">
      <c r="F343">
        <f t="shared" si="69"/>
        <v>34.100000000000215</v>
      </c>
      <c r="G343">
        <f t="shared" si="70"/>
        <v>319.00552227477726</v>
      </c>
      <c r="H343">
        <f t="shared" si="78"/>
        <v>4.3669563304366932</v>
      </c>
      <c r="I343" s="4">
        <f t="shared" si="71"/>
        <v>5.8000000000000004E-6</v>
      </c>
      <c r="J343" s="5">
        <f t="shared" si="79"/>
        <v>4.4231034482758351E-7</v>
      </c>
      <c r="K343" s="5">
        <f t="shared" si="80"/>
        <v>7.4284638988223503E-4</v>
      </c>
      <c r="L343" s="5">
        <f t="shared" si="74"/>
        <v>1.7170607488645857E-9</v>
      </c>
      <c r="M343" s="6">
        <f t="shared" si="72"/>
        <v>9.4645441716008428E-6</v>
      </c>
      <c r="N343">
        <f t="shared" si="73"/>
        <v>2.9E-4</v>
      </c>
      <c r="O343">
        <f t="shared" si="81"/>
        <v>0.43669563304366932</v>
      </c>
      <c r="P343">
        <f t="shared" si="75"/>
        <v>3.9104791440381126</v>
      </c>
      <c r="Q343">
        <f t="shared" si="76"/>
        <v>0.11614425137278192</v>
      </c>
      <c r="R343">
        <f t="shared" si="77"/>
        <v>0.11614425137278192</v>
      </c>
    </row>
    <row r="344" spans="6:18">
      <c r="F344">
        <f t="shared" si="69"/>
        <v>34.200000000000216</v>
      </c>
      <c r="G344">
        <f t="shared" si="70"/>
        <v>319.00552227477726</v>
      </c>
      <c r="H344">
        <f t="shared" si="78"/>
        <v>4.3669563304366932</v>
      </c>
      <c r="I344" s="4">
        <f t="shared" si="71"/>
        <v>5.8000000000000004E-6</v>
      </c>
      <c r="J344" s="5">
        <f t="shared" si="79"/>
        <v>4.4231034482758351E-7</v>
      </c>
      <c r="K344" s="5">
        <f t="shared" si="80"/>
        <v>7.4342638988223505E-4</v>
      </c>
      <c r="L344" s="5">
        <f t="shared" si="74"/>
        <v>1.7210858327550104E-9</v>
      </c>
      <c r="M344" s="6">
        <f t="shared" si="72"/>
        <v>9.4793294050395682E-6</v>
      </c>
      <c r="N344">
        <f t="shared" si="73"/>
        <v>2.9E-4</v>
      </c>
      <c r="O344">
        <f t="shared" si="81"/>
        <v>0.43669563304366932</v>
      </c>
      <c r="P344">
        <f t="shared" si="75"/>
        <v>3.9106221563541679</v>
      </c>
      <c r="Q344">
        <f t="shared" si="76"/>
        <v>0.11610786388424969</v>
      </c>
      <c r="R344">
        <f t="shared" si="77"/>
        <v>0.11610786388424969</v>
      </c>
    </row>
    <row r="345" spans="6:18">
      <c r="F345">
        <f t="shared" si="69"/>
        <v>34.300000000000217</v>
      </c>
      <c r="G345">
        <f t="shared" si="70"/>
        <v>319.00552227477726</v>
      </c>
      <c r="H345">
        <f t="shared" si="78"/>
        <v>4.3669563304366932</v>
      </c>
      <c r="I345" s="4">
        <f t="shared" si="71"/>
        <v>5.8000000000000004E-6</v>
      </c>
      <c r="J345" s="5">
        <f t="shared" si="79"/>
        <v>4.4231034482758351E-7</v>
      </c>
      <c r="K345" s="5">
        <f t="shared" si="80"/>
        <v>7.4400638988223508E-4</v>
      </c>
      <c r="L345" s="5">
        <f t="shared" si="74"/>
        <v>1.7251172020584469E-9</v>
      </c>
      <c r="M345" s="6">
        <f t="shared" si="72"/>
        <v>9.4941261779958209E-6</v>
      </c>
      <c r="N345">
        <f t="shared" si="73"/>
        <v>2.9E-4</v>
      </c>
      <c r="O345">
        <f t="shared" si="81"/>
        <v>0.43669563304366932</v>
      </c>
      <c r="P345">
        <f t="shared" si="75"/>
        <v>3.9107647223737532</v>
      </c>
      <c r="Q345">
        <f t="shared" si="76"/>
        <v>0.1160715899496275</v>
      </c>
      <c r="R345">
        <f t="shared" si="77"/>
        <v>0.1160715899496275</v>
      </c>
    </row>
    <row r="346" spans="6:18">
      <c r="F346">
        <f t="shared" si="69"/>
        <v>34.400000000000219</v>
      </c>
      <c r="G346">
        <f t="shared" si="70"/>
        <v>319.00552227477726</v>
      </c>
      <c r="H346">
        <f t="shared" si="78"/>
        <v>4.3669563304366932</v>
      </c>
      <c r="I346" s="4">
        <f t="shared" si="71"/>
        <v>5.8000000000000004E-6</v>
      </c>
      <c r="J346" s="5">
        <f t="shared" si="79"/>
        <v>4.4231034482758351E-7</v>
      </c>
      <c r="K346" s="5">
        <f t="shared" si="80"/>
        <v>7.445863898822351E-4</v>
      </c>
      <c r="L346" s="5">
        <f t="shared" si="74"/>
        <v>1.729154861678595E-9</v>
      </c>
      <c r="M346" s="6">
        <f t="shared" si="72"/>
        <v>9.5089344904695977E-6</v>
      </c>
      <c r="N346">
        <f t="shared" si="73"/>
        <v>2.9E-4</v>
      </c>
      <c r="O346">
        <f t="shared" si="81"/>
        <v>0.43669563304366932</v>
      </c>
      <c r="P346">
        <f t="shared" si="75"/>
        <v>3.9109068438364507</v>
      </c>
      <c r="Q346">
        <f t="shared" si="76"/>
        <v>0.1160354291263031</v>
      </c>
      <c r="R346">
        <f t="shared" si="77"/>
        <v>0.1160354291263031</v>
      </c>
    </row>
    <row r="347" spans="6:18">
      <c r="F347">
        <f t="shared" si="69"/>
        <v>34.50000000000022</v>
      </c>
      <c r="G347">
        <f t="shared" si="70"/>
        <v>319.00552227477726</v>
      </c>
      <c r="H347">
        <f t="shared" si="78"/>
        <v>4.3669563304366932</v>
      </c>
      <c r="I347" s="4">
        <f t="shared" si="71"/>
        <v>5.8000000000000004E-6</v>
      </c>
      <c r="J347" s="5">
        <f t="shared" si="79"/>
        <v>4.4231034482758351E-7</v>
      </c>
      <c r="K347" s="5">
        <f t="shared" si="80"/>
        <v>7.4516638988223513E-4</v>
      </c>
      <c r="L347" s="5">
        <f t="shared" si="74"/>
        <v>1.7331988165191538E-9</v>
      </c>
      <c r="M347" s="6">
        <f t="shared" si="72"/>
        <v>9.5237543424608985E-6</v>
      </c>
      <c r="N347">
        <f t="shared" si="73"/>
        <v>2.9E-4</v>
      </c>
      <c r="O347">
        <f t="shared" si="81"/>
        <v>0.43669563304366932</v>
      </c>
      <c r="P347">
        <f t="shared" si="75"/>
        <v>3.9110485224737106</v>
      </c>
      <c r="Q347">
        <f t="shared" si="76"/>
        <v>0.1159993809737329</v>
      </c>
      <c r="R347">
        <f t="shared" si="77"/>
        <v>0.1159993809737329</v>
      </c>
    </row>
    <row r="348" spans="6:18">
      <c r="F348">
        <f t="shared" ref="F348:F411" si="82">F347+dt</f>
        <v>34.600000000000222</v>
      </c>
      <c r="G348">
        <f t="shared" si="70"/>
        <v>319.00552227477726</v>
      </c>
      <c r="H348">
        <f t="shared" si="78"/>
        <v>4.3669563304366932</v>
      </c>
      <c r="I348" s="4">
        <f t="shared" si="71"/>
        <v>5.8000000000000004E-6</v>
      </c>
      <c r="J348" s="5">
        <f t="shared" si="79"/>
        <v>4.4231034482758351E-7</v>
      </c>
      <c r="K348" s="5">
        <f t="shared" si="80"/>
        <v>7.4574638988223515E-4</v>
      </c>
      <c r="L348" s="5">
        <f t="shared" si="74"/>
        <v>1.7372490714838226E-9</v>
      </c>
      <c r="M348" s="6">
        <f t="shared" si="72"/>
        <v>9.5385857339697268E-6</v>
      </c>
      <c r="N348">
        <f t="shared" si="73"/>
        <v>2.9E-4</v>
      </c>
      <c r="O348">
        <f t="shared" si="81"/>
        <v>0.43669563304366932</v>
      </c>
      <c r="P348">
        <f t="shared" si="75"/>
        <v>3.9111897600088992</v>
      </c>
      <c r="Q348">
        <f t="shared" si="76"/>
        <v>0.11596344505343069</v>
      </c>
      <c r="R348">
        <f t="shared" si="77"/>
        <v>0.11596344505343067</v>
      </c>
    </row>
    <row r="349" spans="6:18">
      <c r="F349">
        <f t="shared" si="82"/>
        <v>34.700000000000223</v>
      </c>
      <c r="G349">
        <f t="shared" si="70"/>
        <v>319.00552227477726</v>
      </c>
      <c r="H349">
        <f t="shared" si="78"/>
        <v>4.3669563304366932</v>
      </c>
      <c r="I349" s="4">
        <f t="shared" si="71"/>
        <v>5.8000000000000004E-6</v>
      </c>
      <c r="J349" s="5">
        <f t="shared" si="79"/>
        <v>4.4231034482758351E-7</v>
      </c>
      <c r="K349" s="5">
        <f t="shared" si="80"/>
        <v>7.4632638988223518E-4</v>
      </c>
      <c r="L349" s="5">
        <f t="shared" si="74"/>
        <v>1.7413056314763011E-9</v>
      </c>
      <c r="M349" s="6">
        <f t="shared" si="72"/>
        <v>9.5534286649960791E-6</v>
      </c>
      <c r="N349">
        <f t="shared" si="73"/>
        <v>2.9E-4</v>
      </c>
      <c r="O349">
        <f t="shared" si="81"/>
        <v>0.43669563304366932</v>
      </c>
      <c r="P349">
        <f t="shared" si="75"/>
        <v>3.911330558157339</v>
      </c>
      <c r="Q349">
        <f t="shared" si="76"/>
        <v>0.11592762092895642</v>
      </c>
      <c r="R349">
        <f t="shared" si="77"/>
        <v>0.11592762092895641</v>
      </c>
    </row>
    <row r="350" spans="6:18">
      <c r="F350">
        <f t="shared" si="82"/>
        <v>34.800000000000225</v>
      </c>
      <c r="G350">
        <f t="shared" si="70"/>
        <v>319.00552227477726</v>
      </c>
      <c r="H350">
        <f t="shared" si="78"/>
        <v>4.3669563304366932</v>
      </c>
      <c r="I350" s="4">
        <f t="shared" si="71"/>
        <v>5.8000000000000004E-6</v>
      </c>
      <c r="J350" s="5">
        <f t="shared" si="79"/>
        <v>4.4231034482758351E-7</v>
      </c>
      <c r="K350" s="5">
        <f t="shared" si="80"/>
        <v>7.469063898822352E-4</v>
      </c>
      <c r="L350" s="5">
        <f t="shared" si="74"/>
        <v>1.7453685014002884E-9</v>
      </c>
      <c r="M350" s="6">
        <f t="shared" si="72"/>
        <v>9.5682831355399554E-6</v>
      </c>
      <c r="N350">
        <f t="shared" si="73"/>
        <v>2.9E-4</v>
      </c>
      <c r="O350">
        <f t="shared" si="81"/>
        <v>0.43669563304366932</v>
      </c>
      <c r="P350">
        <f t="shared" si="75"/>
        <v>3.9114709186263545</v>
      </c>
      <c r="Q350">
        <f t="shared" si="76"/>
        <v>0.11589190816590514</v>
      </c>
      <c r="R350">
        <f t="shared" si="77"/>
        <v>0.11589190816590511</v>
      </c>
    </row>
    <row r="351" spans="6:18">
      <c r="F351">
        <f t="shared" si="82"/>
        <v>34.900000000000226</v>
      </c>
      <c r="G351">
        <f t="shared" si="70"/>
        <v>319.00552227477726</v>
      </c>
      <c r="H351">
        <f t="shared" si="78"/>
        <v>4.3669563304366932</v>
      </c>
      <c r="I351" s="4">
        <f t="shared" si="71"/>
        <v>5.8000000000000004E-6</v>
      </c>
      <c r="J351" s="5">
        <f t="shared" si="79"/>
        <v>4.4231034482758351E-7</v>
      </c>
      <c r="K351" s="5">
        <f t="shared" si="80"/>
        <v>7.4748638988223523E-4</v>
      </c>
      <c r="L351" s="5">
        <f t="shared" si="74"/>
        <v>1.7494376861594843E-9</v>
      </c>
      <c r="M351" s="6">
        <f t="shared" si="72"/>
        <v>9.5831491456013575E-6</v>
      </c>
      <c r="N351">
        <f t="shared" si="73"/>
        <v>2.9E-4</v>
      </c>
      <c r="O351">
        <f t="shared" si="81"/>
        <v>0.43669563304366932</v>
      </c>
      <c r="P351">
        <f t="shared" si="75"/>
        <v>3.9116108431153163</v>
      </c>
      <c r="Q351">
        <f t="shared" si="76"/>
        <v>0.11585630633189582</v>
      </c>
      <c r="R351">
        <f t="shared" si="77"/>
        <v>0.11585630633189579</v>
      </c>
    </row>
    <row r="352" spans="6:18">
      <c r="F352">
        <f t="shared" si="82"/>
        <v>35.000000000000227</v>
      </c>
      <c r="G352">
        <f t="shared" si="70"/>
        <v>319.00552227477726</v>
      </c>
      <c r="H352">
        <f t="shared" si="78"/>
        <v>4.3669563304366932</v>
      </c>
      <c r="I352" s="4">
        <f t="shared" si="71"/>
        <v>5.8000000000000004E-6</v>
      </c>
      <c r="J352" s="5">
        <f t="shared" si="79"/>
        <v>4.4231034482758351E-7</v>
      </c>
      <c r="K352" s="5">
        <f t="shared" si="80"/>
        <v>7.4806638988223525E-4</v>
      </c>
      <c r="L352" s="5">
        <f t="shared" si="74"/>
        <v>1.7535131906575881E-9</v>
      </c>
      <c r="M352" s="6">
        <f t="shared" si="72"/>
        <v>9.5980266951802836E-6</v>
      </c>
      <c r="N352">
        <f t="shared" si="73"/>
        <v>2.9E-4</v>
      </c>
      <c r="O352">
        <f t="shared" si="81"/>
        <v>0.43669563304366932</v>
      </c>
      <c r="P352">
        <f t="shared" si="75"/>
        <v>3.9117503333156827</v>
      </c>
      <c r="Q352">
        <f t="shared" si="76"/>
        <v>0.11582081499656049</v>
      </c>
      <c r="R352">
        <f t="shared" si="77"/>
        <v>0.11582081499656047</v>
      </c>
    </row>
    <row r="353" spans="6:18">
      <c r="F353">
        <f t="shared" si="82"/>
        <v>35.100000000000229</v>
      </c>
      <c r="G353">
        <f t="shared" si="70"/>
        <v>319.00552227477726</v>
      </c>
      <c r="H353">
        <f t="shared" si="78"/>
        <v>4.3669563304366932</v>
      </c>
      <c r="I353" s="4">
        <f t="shared" si="71"/>
        <v>5.8000000000000004E-6</v>
      </c>
      <c r="J353" s="5">
        <f t="shared" si="79"/>
        <v>4.4231034482758351E-7</v>
      </c>
      <c r="K353" s="5">
        <f t="shared" si="80"/>
        <v>7.4864638988223528E-4</v>
      </c>
      <c r="L353" s="5">
        <f t="shared" si="74"/>
        <v>1.7575950197982992E-9</v>
      </c>
      <c r="M353" s="6">
        <f t="shared" si="72"/>
        <v>9.6129157842767371E-6</v>
      </c>
      <c r="N353">
        <f t="shared" si="73"/>
        <v>2.9E-4</v>
      </c>
      <c r="O353">
        <f t="shared" si="81"/>
        <v>0.43669563304366932</v>
      </c>
      <c r="P353">
        <f t="shared" si="75"/>
        <v>3.9118893909110439</v>
      </c>
      <c r="Q353">
        <f t="shared" si="76"/>
        <v>0.11578543373153322</v>
      </c>
      <c r="R353">
        <f t="shared" si="77"/>
        <v>0.11578543373153319</v>
      </c>
    </row>
    <row r="354" spans="6:18">
      <c r="F354">
        <f t="shared" si="82"/>
        <v>35.20000000000023</v>
      </c>
      <c r="G354">
        <f t="shared" si="70"/>
        <v>319.00552227477726</v>
      </c>
      <c r="H354">
        <f t="shared" si="78"/>
        <v>4.3669563304366932</v>
      </c>
      <c r="I354" s="4">
        <f t="shared" si="71"/>
        <v>5.8000000000000004E-6</v>
      </c>
      <c r="J354" s="5">
        <f t="shared" si="79"/>
        <v>4.4231034482758351E-7</v>
      </c>
      <c r="K354" s="5">
        <f t="shared" si="80"/>
        <v>7.492263898822353E-4</v>
      </c>
      <c r="L354" s="5">
        <f t="shared" si="74"/>
        <v>1.7616831784853167E-9</v>
      </c>
      <c r="M354" s="6">
        <f t="shared" si="72"/>
        <v>9.6278164128907129E-6</v>
      </c>
      <c r="N354">
        <f t="shared" si="73"/>
        <v>2.9E-4</v>
      </c>
      <c r="O354">
        <f t="shared" si="81"/>
        <v>0.43669563304366932</v>
      </c>
      <c r="P354">
        <f t="shared" si="75"/>
        <v>3.9120280175771631</v>
      </c>
      <c r="Q354">
        <f t="shared" si="76"/>
        <v>0.11575016211043927</v>
      </c>
      <c r="R354">
        <f t="shared" si="77"/>
        <v>0.11575016211043924</v>
      </c>
    </row>
    <row r="355" spans="6:18">
      <c r="F355">
        <f t="shared" si="82"/>
        <v>35.300000000000232</v>
      </c>
      <c r="G355">
        <f t="shared" si="70"/>
        <v>319.00552227477726</v>
      </c>
      <c r="H355">
        <f t="shared" si="78"/>
        <v>4.3669563304366932</v>
      </c>
      <c r="I355" s="4">
        <f t="shared" si="71"/>
        <v>5.8000000000000004E-6</v>
      </c>
      <c r="J355" s="5">
        <f t="shared" si="79"/>
        <v>4.4231034482758351E-7</v>
      </c>
      <c r="K355" s="5">
        <f t="shared" si="80"/>
        <v>7.4980638988223533E-4</v>
      </c>
      <c r="L355" s="5">
        <f t="shared" si="74"/>
        <v>1.7657776716223401E-9</v>
      </c>
      <c r="M355" s="6">
        <f t="shared" si="72"/>
        <v>9.6427285810222145E-6</v>
      </c>
      <c r="N355">
        <f t="shared" si="73"/>
        <v>2.9E-4</v>
      </c>
      <c r="O355">
        <f t="shared" si="81"/>
        <v>0.43669563304366932</v>
      </c>
      <c r="P355">
        <f t="shared" si="75"/>
        <v>3.9121662149820198</v>
      </c>
      <c r="Q355">
        <f t="shared" si="76"/>
        <v>0.11571499970888437</v>
      </c>
      <c r="R355">
        <f t="shared" si="77"/>
        <v>0.11571499970888434</v>
      </c>
    </row>
    <row r="356" spans="6:18">
      <c r="F356">
        <f t="shared" si="82"/>
        <v>35.400000000000233</v>
      </c>
      <c r="G356">
        <f t="shared" si="70"/>
        <v>319.00552227477726</v>
      </c>
      <c r="H356">
        <f t="shared" si="78"/>
        <v>4.3669563304366932</v>
      </c>
      <c r="I356" s="4">
        <f t="shared" si="71"/>
        <v>5.8000000000000004E-6</v>
      </c>
      <c r="J356" s="5">
        <f t="shared" si="79"/>
        <v>4.4231034482758351E-7</v>
      </c>
      <c r="K356" s="5">
        <f t="shared" si="80"/>
        <v>7.5038638988223535E-4</v>
      </c>
      <c r="L356" s="5">
        <f t="shared" si="74"/>
        <v>1.769878504113069E-9</v>
      </c>
      <c r="M356" s="6">
        <f t="shared" si="72"/>
        <v>9.6576522886712402E-6</v>
      </c>
      <c r="N356">
        <f t="shared" si="73"/>
        <v>2.9E-4</v>
      </c>
      <c r="O356">
        <f t="shared" si="81"/>
        <v>0.43669563304366932</v>
      </c>
      <c r="P356">
        <f t="shared" si="75"/>
        <v>3.9123039847858543</v>
      </c>
      <c r="Q356">
        <f t="shared" si="76"/>
        <v>0.1156799461044439</v>
      </c>
      <c r="R356">
        <f t="shared" si="77"/>
        <v>0.11567994610444388</v>
      </c>
    </row>
    <row r="357" spans="6:18">
      <c r="F357">
        <f t="shared" si="82"/>
        <v>35.500000000000234</v>
      </c>
      <c r="G357">
        <f t="shared" si="70"/>
        <v>319.00552227477726</v>
      </c>
      <c r="H357">
        <f t="shared" si="78"/>
        <v>4.3669563304366932</v>
      </c>
      <c r="I357" s="4">
        <f t="shared" si="71"/>
        <v>5.8000000000000004E-6</v>
      </c>
      <c r="J357" s="5">
        <f t="shared" si="79"/>
        <v>4.4231034482758351E-7</v>
      </c>
      <c r="K357" s="5">
        <f t="shared" si="80"/>
        <v>7.5096638988223538E-4</v>
      </c>
      <c r="L357" s="5">
        <f t="shared" si="74"/>
        <v>1.7739856808612025E-9</v>
      </c>
      <c r="M357" s="6">
        <f t="shared" si="72"/>
        <v>9.6725875358377898E-6</v>
      </c>
      <c r="N357">
        <f t="shared" si="73"/>
        <v>2.9E-4</v>
      </c>
      <c r="O357">
        <f t="shared" si="81"/>
        <v>0.43669563304366932</v>
      </c>
      <c r="P357">
        <f t="shared" si="75"/>
        <v>3.9124413286412052</v>
      </c>
      <c r="Q357">
        <f t="shared" si="76"/>
        <v>0.11564500087665232</v>
      </c>
      <c r="R357">
        <f t="shared" si="77"/>
        <v>0.11564500087665229</v>
      </c>
    </row>
    <row r="358" spans="6:18">
      <c r="F358">
        <f t="shared" si="82"/>
        <v>35.600000000000236</v>
      </c>
      <c r="G358">
        <f t="shared" si="70"/>
        <v>319.00552227477726</v>
      </c>
      <c r="H358">
        <f t="shared" si="78"/>
        <v>4.3669563304366932</v>
      </c>
      <c r="I358" s="4">
        <f t="shared" si="71"/>
        <v>5.8000000000000004E-6</v>
      </c>
      <c r="J358" s="5">
        <f t="shared" si="79"/>
        <v>4.4231034482758351E-7</v>
      </c>
      <c r="K358" s="5">
        <f t="shared" si="80"/>
        <v>7.515463898822354E-4</v>
      </c>
      <c r="L358" s="5">
        <f t="shared" si="74"/>
        <v>1.7780992067704409E-9</v>
      </c>
      <c r="M358" s="6">
        <f t="shared" si="72"/>
        <v>9.6875343225218686E-6</v>
      </c>
      <c r="N358">
        <f t="shared" si="73"/>
        <v>2.9E-4</v>
      </c>
      <c r="O358">
        <f t="shared" si="81"/>
        <v>0.43669563304366932</v>
      </c>
      <c r="P358">
        <f t="shared" si="75"/>
        <v>3.9125782481929532</v>
      </c>
      <c r="Q358">
        <f t="shared" si="76"/>
        <v>0.1156101636069925</v>
      </c>
      <c r="R358">
        <f t="shared" si="77"/>
        <v>0.11561016360699249</v>
      </c>
    </row>
    <row r="359" spans="6:18">
      <c r="F359">
        <f t="shared" si="82"/>
        <v>35.700000000000237</v>
      </c>
      <c r="G359">
        <f t="shared" si="70"/>
        <v>319.00552227477726</v>
      </c>
      <c r="H359">
        <f t="shared" si="78"/>
        <v>4.3669563304366932</v>
      </c>
      <c r="I359" s="4">
        <f t="shared" si="71"/>
        <v>5.8000000000000004E-6</v>
      </c>
      <c r="J359" s="5">
        <f t="shared" si="79"/>
        <v>4.4231034482758351E-7</v>
      </c>
      <c r="K359" s="5">
        <f t="shared" si="80"/>
        <v>7.5212638988223543E-4</v>
      </c>
      <c r="L359" s="5">
        <f t="shared" si="74"/>
        <v>1.7822190867444824E-9</v>
      </c>
      <c r="M359" s="6">
        <f t="shared" si="72"/>
        <v>9.7024926487234698E-6</v>
      </c>
      <c r="N359">
        <f t="shared" si="73"/>
        <v>2.9E-4</v>
      </c>
      <c r="O359">
        <f t="shared" si="81"/>
        <v>0.43669563304366932</v>
      </c>
      <c r="P359">
        <f t="shared" si="75"/>
        <v>3.9127147450783646</v>
      </c>
      <c r="Q359">
        <f t="shared" si="76"/>
        <v>0.11557543387888528</v>
      </c>
      <c r="R359">
        <f t="shared" si="77"/>
        <v>0.11557543387888526</v>
      </c>
    </row>
    <row r="360" spans="6:18">
      <c r="F360">
        <f t="shared" si="82"/>
        <v>35.800000000000239</v>
      </c>
      <c r="G360">
        <f t="shared" si="70"/>
        <v>319.00552227477726</v>
      </c>
      <c r="H360">
        <f t="shared" si="78"/>
        <v>4.3669563304366932</v>
      </c>
      <c r="I360" s="4">
        <f t="shared" si="71"/>
        <v>5.8000000000000004E-6</v>
      </c>
      <c r="J360" s="5">
        <f t="shared" si="79"/>
        <v>4.4231034482758351E-7</v>
      </c>
      <c r="K360" s="5">
        <f t="shared" si="80"/>
        <v>7.5270638988223545E-4</v>
      </c>
      <c r="L360" s="5">
        <f t="shared" si="74"/>
        <v>1.786345325687027E-9</v>
      </c>
      <c r="M360" s="6">
        <f t="shared" si="72"/>
        <v>9.7174625144425966E-6</v>
      </c>
      <c r="N360">
        <f t="shared" si="73"/>
        <v>2.9E-4</v>
      </c>
      <c r="O360">
        <f t="shared" si="81"/>
        <v>0.43669563304366932</v>
      </c>
      <c r="P360">
        <f t="shared" si="75"/>
        <v>3.9128508209271273</v>
      </c>
      <c r="Q360">
        <f t="shared" si="76"/>
        <v>0.11554081127767891</v>
      </c>
      <c r="R360">
        <f t="shared" si="77"/>
        <v>0.1155408112776789</v>
      </c>
    </row>
    <row r="361" spans="6:18">
      <c r="F361">
        <f t="shared" si="82"/>
        <v>35.90000000000024</v>
      </c>
      <c r="G361">
        <f t="shared" si="70"/>
        <v>319.00552227477726</v>
      </c>
      <c r="H361">
        <f t="shared" si="78"/>
        <v>4.3669563304366932</v>
      </c>
      <c r="I361" s="4">
        <f t="shared" si="71"/>
        <v>5.8000000000000004E-6</v>
      </c>
      <c r="J361" s="5">
        <f t="shared" si="79"/>
        <v>4.4231034482758351E-7</v>
      </c>
      <c r="K361" s="5">
        <f t="shared" si="80"/>
        <v>7.5328638988223548E-4</v>
      </c>
      <c r="L361" s="5">
        <f t="shared" si="74"/>
        <v>1.7904779285017742E-9</v>
      </c>
      <c r="M361" s="6">
        <f t="shared" si="72"/>
        <v>9.7324439196792475E-6</v>
      </c>
      <c r="N361">
        <f t="shared" si="73"/>
        <v>2.9E-4</v>
      </c>
      <c r="O361">
        <f t="shared" si="81"/>
        <v>0.43669563304366932</v>
      </c>
      <c r="P361">
        <f t="shared" si="75"/>
        <v>3.9129864773613967</v>
      </c>
      <c r="Q361">
        <f t="shared" si="76"/>
        <v>0.11550629539063877</v>
      </c>
      <c r="R361">
        <f t="shared" si="77"/>
        <v>0.11550629539063875</v>
      </c>
    </row>
    <row r="362" spans="6:18">
      <c r="F362">
        <f t="shared" si="82"/>
        <v>36.000000000000242</v>
      </c>
      <c r="G362">
        <f t="shared" si="70"/>
        <v>319.00552227477726</v>
      </c>
      <c r="H362">
        <f t="shared" si="78"/>
        <v>4.3669563304366932</v>
      </c>
      <c r="I362" s="4">
        <f t="shared" si="71"/>
        <v>5.8000000000000004E-6</v>
      </c>
      <c r="J362" s="5">
        <f t="shared" si="79"/>
        <v>4.4231034482758351E-7</v>
      </c>
      <c r="K362" s="5">
        <f t="shared" si="80"/>
        <v>7.538663898822355E-4</v>
      </c>
      <c r="L362" s="5">
        <f t="shared" si="74"/>
        <v>1.794616900092423E-9</v>
      </c>
      <c r="M362" s="6">
        <f t="shared" si="72"/>
        <v>9.7474368644334225E-6</v>
      </c>
      <c r="N362">
        <f t="shared" si="73"/>
        <v>2.9E-4</v>
      </c>
      <c r="O362">
        <f t="shared" si="81"/>
        <v>0.43669563304366932</v>
      </c>
      <c r="P362">
        <f t="shared" si="75"/>
        <v>3.913121715995834</v>
      </c>
      <c r="Q362">
        <f t="shared" si="76"/>
        <v>0.1154718858069369</v>
      </c>
      <c r="R362">
        <f t="shared" si="77"/>
        <v>0.1154718858069369</v>
      </c>
    </row>
    <row r="363" spans="6:18">
      <c r="F363">
        <f t="shared" si="82"/>
        <v>36.100000000000243</v>
      </c>
      <c r="G363">
        <f t="shared" si="70"/>
        <v>319.00552227477726</v>
      </c>
      <c r="H363">
        <f t="shared" si="78"/>
        <v>4.3669563304366932</v>
      </c>
      <c r="I363" s="4">
        <f t="shared" si="71"/>
        <v>5.8000000000000004E-6</v>
      </c>
      <c r="J363" s="5">
        <f t="shared" si="79"/>
        <v>4.4231034482758351E-7</v>
      </c>
      <c r="K363" s="5">
        <f t="shared" si="80"/>
        <v>7.5444638988223553E-4</v>
      </c>
      <c r="L363" s="5">
        <f t="shared" si="74"/>
        <v>1.7987622453626731E-9</v>
      </c>
      <c r="M363" s="6">
        <f t="shared" si="72"/>
        <v>9.7624413487051231E-6</v>
      </c>
      <c r="N363">
        <f t="shared" si="73"/>
        <v>2.9E-4</v>
      </c>
      <c r="O363">
        <f t="shared" si="81"/>
        <v>0.43669563304366932</v>
      </c>
      <c r="P363">
        <f t="shared" si="75"/>
        <v>3.9132565384376452</v>
      </c>
      <c r="Q363">
        <f t="shared" si="76"/>
        <v>0.11543758211764188</v>
      </c>
      <c r="R363">
        <f t="shared" si="77"/>
        <v>0.11543758211764188</v>
      </c>
    </row>
    <row r="364" spans="6:18">
      <c r="F364">
        <f t="shared" si="82"/>
        <v>36.200000000000244</v>
      </c>
      <c r="G364">
        <f t="shared" si="70"/>
        <v>319.00552227477726</v>
      </c>
      <c r="H364">
        <f t="shared" si="78"/>
        <v>4.3669563304366932</v>
      </c>
      <c r="I364" s="4">
        <f t="shared" si="71"/>
        <v>5.8000000000000004E-6</v>
      </c>
      <c r="J364" s="5">
        <f t="shared" si="79"/>
        <v>4.4231034482758351E-7</v>
      </c>
      <c r="K364" s="5">
        <f t="shared" si="80"/>
        <v>7.5502638988223555E-4</v>
      </c>
      <c r="L364" s="5">
        <f t="shared" si="74"/>
        <v>1.8029139692162243E-9</v>
      </c>
      <c r="M364" s="6">
        <f t="shared" si="72"/>
        <v>9.7774573724943495E-6</v>
      </c>
      <c r="N364">
        <f t="shared" si="73"/>
        <v>2.9E-4</v>
      </c>
      <c r="O364">
        <f t="shared" si="81"/>
        <v>0.43669563304366932</v>
      </c>
      <c r="P364">
        <f t="shared" si="75"/>
        <v>3.9133909462866261</v>
      </c>
      <c r="Q364">
        <f t="shared" si="76"/>
        <v>0.11540338391570849</v>
      </c>
      <c r="R364">
        <f t="shared" si="77"/>
        <v>0.11540338391570849</v>
      </c>
    </row>
    <row r="365" spans="6:18">
      <c r="F365">
        <f t="shared" si="82"/>
        <v>36.300000000000246</v>
      </c>
      <c r="G365">
        <f t="shared" si="70"/>
        <v>319.00552227477726</v>
      </c>
      <c r="H365">
        <f t="shared" si="78"/>
        <v>4.3669563304366932</v>
      </c>
      <c r="I365" s="4">
        <f t="shared" si="71"/>
        <v>5.8000000000000004E-6</v>
      </c>
      <c r="J365" s="5">
        <f t="shared" si="79"/>
        <v>4.4231034482758351E-7</v>
      </c>
      <c r="K365" s="5">
        <f t="shared" si="80"/>
        <v>7.5560638988223558E-4</v>
      </c>
      <c r="L365" s="5">
        <f t="shared" si="74"/>
        <v>1.8070720765567755E-9</v>
      </c>
      <c r="M365" s="6">
        <f t="shared" si="72"/>
        <v>9.7924849358011034E-6</v>
      </c>
      <c r="N365">
        <f t="shared" si="73"/>
        <v>2.9E-4</v>
      </c>
      <c r="O365">
        <f t="shared" si="81"/>
        <v>0.43669563304366932</v>
      </c>
      <c r="P365">
        <f t="shared" si="75"/>
        <v>3.9135249411351944</v>
      </c>
      <c r="Q365">
        <f t="shared" si="76"/>
        <v>0.11536929079596765</v>
      </c>
      <c r="R365">
        <f t="shared" si="77"/>
        <v>0.11536929079596767</v>
      </c>
    </row>
    <row r="366" spans="6:18">
      <c r="F366">
        <f t="shared" si="82"/>
        <v>36.400000000000247</v>
      </c>
      <c r="G366">
        <f t="shared" si="70"/>
        <v>319.00552227477726</v>
      </c>
      <c r="H366">
        <f t="shared" si="78"/>
        <v>4.3669563304366932</v>
      </c>
      <c r="I366" s="4">
        <f t="shared" si="71"/>
        <v>5.8000000000000004E-6</v>
      </c>
      <c r="J366" s="5">
        <f t="shared" si="79"/>
        <v>4.4231034482758351E-7</v>
      </c>
      <c r="K366" s="5">
        <f t="shared" si="80"/>
        <v>7.561863898822356E-4</v>
      </c>
      <c r="L366" s="5">
        <f t="shared" si="74"/>
        <v>1.8112365722880259E-9</v>
      </c>
      <c r="M366" s="6">
        <f t="shared" si="72"/>
        <v>9.8075240386253761E-6</v>
      </c>
      <c r="N366">
        <f t="shared" si="73"/>
        <v>2.9E-4</v>
      </c>
      <c r="O366">
        <f t="shared" si="81"/>
        <v>0.43669563304366932</v>
      </c>
      <c r="P366">
        <f t="shared" si="75"/>
        <v>3.9136585245684383</v>
      </c>
      <c r="Q366">
        <f t="shared" si="76"/>
        <v>0.11533530235511633</v>
      </c>
      <c r="R366">
        <f t="shared" si="77"/>
        <v>0.11533530235511635</v>
      </c>
    </row>
    <row r="367" spans="6:18">
      <c r="F367">
        <f t="shared" si="82"/>
        <v>36.500000000000249</v>
      </c>
      <c r="G367">
        <f t="shared" si="70"/>
        <v>319.00552227477726</v>
      </c>
      <c r="H367">
        <f t="shared" si="78"/>
        <v>4.3669563304366932</v>
      </c>
      <c r="I367" s="4">
        <f t="shared" si="71"/>
        <v>5.8000000000000004E-6</v>
      </c>
      <c r="J367" s="5">
        <f t="shared" si="79"/>
        <v>4.4231034482758351E-7</v>
      </c>
      <c r="K367" s="5">
        <f t="shared" si="80"/>
        <v>7.5676638988223563E-4</v>
      </c>
      <c r="L367" s="5">
        <f t="shared" si="74"/>
        <v>1.8154074613136748E-9</v>
      </c>
      <c r="M367" s="6">
        <f t="shared" si="72"/>
        <v>9.8225746809671747E-6</v>
      </c>
      <c r="N367">
        <f t="shared" si="73"/>
        <v>2.9E-4</v>
      </c>
      <c r="O367">
        <f t="shared" si="81"/>
        <v>0.43669563304366932</v>
      </c>
      <c r="P367">
        <f t="shared" si="75"/>
        <v>3.9137916981641481</v>
      </c>
      <c r="Q367">
        <f t="shared" si="76"/>
        <v>0.11530141819170749</v>
      </c>
      <c r="R367">
        <f t="shared" si="77"/>
        <v>0.11530141819170751</v>
      </c>
    </row>
    <row r="368" spans="6:18">
      <c r="F368">
        <f t="shared" si="82"/>
        <v>36.60000000000025</v>
      </c>
      <c r="G368">
        <f t="shared" si="70"/>
        <v>319.00552227477726</v>
      </c>
      <c r="H368">
        <f t="shared" si="78"/>
        <v>4.3669563304366932</v>
      </c>
      <c r="I368" s="4">
        <f t="shared" si="71"/>
        <v>5.8000000000000004E-6</v>
      </c>
      <c r="J368" s="5">
        <f t="shared" si="79"/>
        <v>4.4231034482758351E-7</v>
      </c>
      <c r="K368" s="5">
        <f t="shared" si="80"/>
        <v>7.5734638988223565E-4</v>
      </c>
      <c r="L368" s="5">
        <f t="shared" si="74"/>
        <v>1.8195847485374228E-9</v>
      </c>
      <c r="M368" s="6">
        <f t="shared" si="72"/>
        <v>9.8376368628265023E-6</v>
      </c>
      <c r="N368">
        <f t="shared" si="73"/>
        <v>2.9E-4</v>
      </c>
      <c r="O368">
        <f t="shared" si="81"/>
        <v>0.43669563304366932</v>
      </c>
      <c r="P368">
        <f t="shared" si="75"/>
        <v>3.9139244634928603</v>
      </c>
      <c r="Q368">
        <f t="shared" si="76"/>
        <v>0.11526763790614017</v>
      </c>
      <c r="R368">
        <f t="shared" si="77"/>
        <v>0.11526763790614018</v>
      </c>
    </row>
    <row r="369" spans="6:18">
      <c r="F369">
        <f t="shared" si="82"/>
        <v>36.700000000000252</v>
      </c>
      <c r="G369">
        <f t="shared" si="70"/>
        <v>319.00552227477726</v>
      </c>
      <c r="H369">
        <f t="shared" si="78"/>
        <v>4.3669563304366932</v>
      </c>
      <c r="I369" s="4">
        <f t="shared" si="71"/>
        <v>5.8000000000000004E-6</v>
      </c>
      <c r="J369" s="5">
        <f t="shared" si="79"/>
        <v>4.4231034482758351E-7</v>
      </c>
      <c r="K369" s="5">
        <f t="shared" si="80"/>
        <v>7.5792638988223567E-4</v>
      </c>
      <c r="L369" s="5">
        <f t="shared" si="74"/>
        <v>1.8237684388629682E-9</v>
      </c>
      <c r="M369" s="6">
        <f t="shared" si="72"/>
        <v>9.852710584203354E-6</v>
      </c>
      <c r="N369">
        <f t="shared" si="73"/>
        <v>2.9E-4</v>
      </c>
      <c r="O369">
        <f t="shared" si="81"/>
        <v>0.43669563304366932</v>
      </c>
      <c r="P369">
        <f t="shared" si="75"/>
        <v>3.9140568221178937</v>
      </c>
      <c r="Q369">
        <f t="shared" si="76"/>
        <v>0.11523396110064955</v>
      </c>
      <c r="R369">
        <f t="shared" si="77"/>
        <v>0.11523396110064955</v>
      </c>
    </row>
    <row r="370" spans="6:18">
      <c r="F370">
        <f t="shared" si="82"/>
        <v>36.800000000000253</v>
      </c>
      <c r="G370">
        <f t="shared" si="70"/>
        <v>319.00552227477726</v>
      </c>
      <c r="H370">
        <f t="shared" si="78"/>
        <v>4.3669563304366932</v>
      </c>
      <c r="I370" s="4">
        <f t="shared" si="71"/>
        <v>5.8000000000000004E-6</v>
      </c>
      <c r="J370" s="5">
        <f t="shared" si="79"/>
        <v>4.4231034482758351E-7</v>
      </c>
      <c r="K370" s="5">
        <f t="shared" si="80"/>
        <v>7.585063898822357E-4</v>
      </c>
      <c r="L370" s="5">
        <f t="shared" si="74"/>
        <v>1.8279585371940105E-9</v>
      </c>
      <c r="M370" s="6">
        <f t="shared" si="72"/>
        <v>9.867795845097728E-6</v>
      </c>
      <c r="N370">
        <f t="shared" si="73"/>
        <v>2.9E-4</v>
      </c>
      <c r="O370">
        <f t="shared" si="81"/>
        <v>0.43669563304366932</v>
      </c>
      <c r="P370">
        <f t="shared" si="75"/>
        <v>3.9141887755953899</v>
      </c>
      <c r="Q370">
        <f t="shared" si="76"/>
        <v>0.11520038737929715</v>
      </c>
      <c r="R370">
        <f t="shared" si="77"/>
        <v>0.11520038737929715</v>
      </c>
    </row>
    <row r="371" spans="6:18">
      <c r="F371">
        <f t="shared" si="82"/>
        <v>36.900000000000254</v>
      </c>
      <c r="G371">
        <f t="shared" si="70"/>
        <v>319.00552227477726</v>
      </c>
      <c r="H371">
        <f t="shared" si="78"/>
        <v>4.3669563304366932</v>
      </c>
      <c r="I371" s="4">
        <f t="shared" si="71"/>
        <v>5.8000000000000004E-6</v>
      </c>
      <c r="J371" s="5">
        <f t="shared" si="79"/>
        <v>4.4231034482758351E-7</v>
      </c>
      <c r="K371" s="5">
        <f t="shared" si="80"/>
        <v>7.5908638988223572E-4</v>
      </c>
      <c r="L371" s="5">
        <f t="shared" si="74"/>
        <v>1.8321550484342493E-9</v>
      </c>
      <c r="M371" s="6">
        <f t="shared" si="72"/>
        <v>9.8828926455096277E-6</v>
      </c>
      <c r="N371">
        <f t="shared" si="73"/>
        <v>2.9E-4</v>
      </c>
      <c r="O371">
        <f t="shared" si="81"/>
        <v>0.43669563304366932</v>
      </c>
      <c r="P371">
        <f t="shared" si="75"/>
        <v>3.9143203254743519</v>
      </c>
      <c r="Q371">
        <f t="shared" si="76"/>
        <v>0.11516691634796104</v>
      </c>
      <c r="R371">
        <f t="shared" si="77"/>
        <v>0.11516691634796104</v>
      </c>
    </row>
    <row r="372" spans="6:18">
      <c r="F372">
        <f t="shared" si="82"/>
        <v>37.000000000000256</v>
      </c>
      <c r="G372">
        <f t="shared" si="70"/>
        <v>319.00552227477726</v>
      </c>
      <c r="H372">
        <f t="shared" si="78"/>
        <v>4.3669563304366932</v>
      </c>
      <c r="I372" s="4">
        <f t="shared" si="71"/>
        <v>5.8000000000000004E-6</v>
      </c>
      <c r="J372" s="5">
        <f t="shared" si="79"/>
        <v>4.4231034482758351E-7</v>
      </c>
      <c r="K372" s="5">
        <f t="shared" si="80"/>
        <v>7.5966638988223575E-4</v>
      </c>
      <c r="L372" s="5">
        <f t="shared" si="74"/>
        <v>1.8363579774873842E-9</v>
      </c>
      <c r="M372" s="6">
        <f t="shared" si="72"/>
        <v>9.8980009854390532E-6</v>
      </c>
      <c r="N372">
        <f t="shared" si="73"/>
        <v>2.9E-4</v>
      </c>
      <c r="O372">
        <f t="shared" si="81"/>
        <v>0.43669563304366932</v>
      </c>
      <c r="P372">
        <f t="shared" si="75"/>
        <v>3.9144514732966784</v>
      </c>
      <c r="Q372">
        <f t="shared" si="76"/>
        <v>0.11513354761432615</v>
      </c>
      <c r="R372">
        <f t="shared" si="77"/>
        <v>0.11513354761432615</v>
      </c>
    </row>
    <row r="373" spans="6:18">
      <c r="F373">
        <f t="shared" si="82"/>
        <v>37.100000000000257</v>
      </c>
      <c r="G373">
        <f t="shared" si="70"/>
        <v>319.00552227477726</v>
      </c>
      <c r="H373">
        <f t="shared" si="78"/>
        <v>4.3669563304366932</v>
      </c>
      <c r="I373" s="4">
        <f t="shared" si="71"/>
        <v>5.8000000000000004E-6</v>
      </c>
      <c r="J373" s="5">
        <f t="shared" si="79"/>
        <v>4.4231034482758351E-7</v>
      </c>
      <c r="K373" s="5">
        <f t="shared" si="80"/>
        <v>7.6024638988223577E-4</v>
      </c>
      <c r="L373" s="5">
        <f t="shared" si="74"/>
        <v>1.8405673292571148E-9</v>
      </c>
      <c r="M373" s="6">
        <f t="shared" si="72"/>
        <v>9.9131208648860044E-6</v>
      </c>
      <c r="N373">
        <f t="shared" si="73"/>
        <v>2.9E-4</v>
      </c>
      <c r="O373">
        <f t="shared" si="81"/>
        <v>0.43669563304366932</v>
      </c>
      <c r="P373">
        <f t="shared" si="75"/>
        <v>3.9145822205972092</v>
      </c>
      <c r="Q373">
        <f t="shared" si="76"/>
        <v>0.11510028078787454</v>
      </c>
      <c r="R373">
        <f t="shared" si="77"/>
        <v>0.11510028078787454</v>
      </c>
    </row>
    <row r="374" spans="6:18">
      <c r="F374">
        <f t="shared" si="82"/>
        <v>37.200000000000259</v>
      </c>
      <c r="G374">
        <f t="shared" si="70"/>
        <v>319.00552227477726</v>
      </c>
      <c r="H374">
        <f t="shared" si="78"/>
        <v>4.3669563304366932</v>
      </c>
      <c r="I374" s="4">
        <f t="shared" si="71"/>
        <v>5.8000000000000004E-6</v>
      </c>
      <c r="J374" s="5">
        <f t="shared" si="79"/>
        <v>4.4231034482758351E-7</v>
      </c>
      <c r="K374" s="5">
        <f t="shared" si="80"/>
        <v>7.608263898822358E-4</v>
      </c>
      <c r="L374" s="5">
        <f t="shared" si="74"/>
        <v>1.84478310864714E-9</v>
      </c>
      <c r="M374" s="6">
        <f t="shared" si="72"/>
        <v>9.9282522838504813E-6</v>
      </c>
      <c r="N374">
        <f t="shared" si="73"/>
        <v>2.9E-4</v>
      </c>
      <c r="O374">
        <f t="shared" si="81"/>
        <v>0.43669563304366932</v>
      </c>
      <c r="P374">
        <f t="shared" si="75"/>
        <v>3.9147125689037527</v>
      </c>
      <c r="Q374">
        <f t="shared" si="76"/>
        <v>0.11506711547987589</v>
      </c>
      <c r="R374">
        <f t="shared" si="77"/>
        <v>0.11506711547987589</v>
      </c>
    </row>
    <row r="375" spans="6:18">
      <c r="F375">
        <f t="shared" si="82"/>
        <v>37.30000000000026</v>
      </c>
      <c r="G375">
        <f t="shared" si="70"/>
        <v>319.00552227477726</v>
      </c>
      <c r="H375">
        <f t="shared" si="78"/>
        <v>4.3669563304366932</v>
      </c>
      <c r="I375" s="4">
        <f t="shared" si="71"/>
        <v>5.8000000000000004E-6</v>
      </c>
      <c r="J375" s="5">
        <f t="shared" si="79"/>
        <v>4.4231034482758351E-7</v>
      </c>
      <c r="K375" s="5">
        <f t="shared" si="80"/>
        <v>7.6140638988223582E-4</v>
      </c>
      <c r="L375" s="5">
        <f t="shared" si="74"/>
        <v>1.849005320561159E-9</v>
      </c>
      <c r="M375" s="6">
        <f t="shared" si="72"/>
        <v>9.9433952423324806E-6</v>
      </c>
      <c r="N375">
        <f t="shared" si="73"/>
        <v>2.9E-4</v>
      </c>
      <c r="O375">
        <f t="shared" si="81"/>
        <v>0.43669563304366932</v>
      </c>
      <c r="P375">
        <f t="shared" si="75"/>
        <v>3.9148425197371348</v>
      </c>
      <c r="Q375">
        <f t="shared" si="76"/>
        <v>0.1150340513033779</v>
      </c>
      <c r="R375">
        <f t="shared" si="77"/>
        <v>0.1150340513033779</v>
      </c>
    </row>
    <row r="376" spans="6:18">
      <c r="F376">
        <f t="shared" si="82"/>
        <v>37.400000000000261</v>
      </c>
      <c r="G376">
        <f t="shared" si="70"/>
        <v>319.00552227477726</v>
      </c>
      <c r="H376">
        <f t="shared" si="78"/>
        <v>4.3669563304366932</v>
      </c>
      <c r="I376" s="4">
        <f t="shared" si="71"/>
        <v>5.8000000000000004E-6</v>
      </c>
      <c r="J376" s="5">
        <f t="shared" si="79"/>
        <v>4.4231034482758351E-7</v>
      </c>
      <c r="K376" s="5">
        <f t="shared" si="80"/>
        <v>7.6198638988223585E-4</v>
      </c>
      <c r="L376" s="5">
        <f t="shared" si="74"/>
        <v>1.8532339699028718E-9</v>
      </c>
      <c r="M376" s="6">
        <f t="shared" si="72"/>
        <v>9.9585497403320056E-6</v>
      </c>
      <c r="N376">
        <f t="shared" si="73"/>
        <v>2.9E-4</v>
      </c>
      <c r="O376">
        <f t="shared" si="81"/>
        <v>0.43669563304366932</v>
      </c>
      <c r="P376">
        <f t="shared" si="75"/>
        <v>3.9149720746112262</v>
      </c>
      <c r="Q376">
        <f t="shared" si="76"/>
        <v>0.11500108787319685</v>
      </c>
      <c r="R376">
        <f t="shared" si="77"/>
        <v>0.11500108787319686</v>
      </c>
    </row>
    <row r="377" spans="6:18">
      <c r="F377">
        <f t="shared" si="82"/>
        <v>37.500000000000263</v>
      </c>
      <c r="G377">
        <f t="shared" si="70"/>
        <v>319.00552227477726</v>
      </c>
      <c r="H377">
        <f t="shared" si="78"/>
        <v>4.3669563304366932</v>
      </c>
      <c r="I377" s="4">
        <f t="shared" si="71"/>
        <v>5.8000000000000004E-6</v>
      </c>
      <c r="J377" s="5">
        <f t="shared" si="79"/>
        <v>4.4231034482758351E-7</v>
      </c>
      <c r="K377" s="5">
        <f t="shared" si="80"/>
        <v>7.6256638988223587E-4</v>
      </c>
      <c r="L377" s="5">
        <f t="shared" si="74"/>
        <v>1.8574690615759773E-9</v>
      </c>
      <c r="M377" s="6">
        <f t="shared" si="72"/>
        <v>9.9737157778490564E-6</v>
      </c>
      <c r="N377">
        <f t="shared" si="73"/>
        <v>2.9E-4</v>
      </c>
      <c r="O377">
        <f t="shared" si="81"/>
        <v>0.43669563304366932</v>
      </c>
      <c r="P377">
        <f t="shared" si="75"/>
        <v>3.9151012350329863</v>
      </c>
      <c r="Q377">
        <f t="shared" si="76"/>
        <v>0.11496822480590815</v>
      </c>
      <c r="R377">
        <f t="shared" si="77"/>
        <v>0.11496822480590817</v>
      </c>
    </row>
    <row r="378" spans="6:18">
      <c r="F378">
        <f t="shared" si="82"/>
        <v>37.600000000000264</v>
      </c>
      <c r="G378">
        <f t="shared" si="70"/>
        <v>319.00552227477726</v>
      </c>
      <c r="H378">
        <f t="shared" si="78"/>
        <v>4.3669563304366932</v>
      </c>
      <c r="I378" s="4">
        <f t="shared" si="71"/>
        <v>5.8000000000000004E-6</v>
      </c>
      <c r="J378" s="5">
        <f t="shared" si="79"/>
        <v>4.4231034482758351E-7</v>
      </c>
      <c r="K378" s="5">
        <f t="shared" si="80"/>
        <v>7.631463898822359E-4</v>
      </c>
      <c r="L378" s="5">
        <f t="shared" si="74"/>
        <v>1.8617106004841754E-9</v>
      </c>
      <c r="M378" s="6">
        <f t="shared" si="72"/>
        <v>9.9888933548836294E-6</v>
      </c>
      <c r="N378">
        <f t="shared" si="73"/>
        <v>2.9E-4</v>
      </c>
      <c r="O378">
        <f t="shared" si="81"/>
        <v>0.43669563304366932</v>
      </c>
      <c r="P378">
        <f t="shared" si="75"/>
        <v>3.9152300025024971</v>
      </c>
      <c r="Q378">
        <f t="shared" si="76"/>
        <v>0.114935461719837</v>
      </c>
      <c r="R378">
        <f t="shared" si="77"/>
        <v>0.114935461719837</v>
      </c>
    </row>
    <row r="379" spans="6:18">
      <c r="F379">
        <f t="shared" si="82"/>
        <v>37.700000000000266</v>
      </c>
      <c r="G379">
        <f t="shared" si="70"/>
        <v>319.00552227477726</v>
      </c>
      <c r="H379">
        <f t="shared" si="78"/>
        <v>4.3669563304366932</v>
      </c>
      <c r="I379" s="4">
        <f t="shared" si="71"/>
        <v>5.8000000000000004E-6</v>
      </c>
      <c r="J379" s="5">
        <f t="shared" si="79"/>
        <v>4.4231034482758351E-7</v>
      </c>
      <c r="K379" s="5">
        <f t="shared" si="80"/>
        <v>7.6372638988223592E-4</v>
      </c>
      <c r="L379" s="5">
        <f t="shared" si="74"/>
        <v>1.8659585915311648E-9</v>
      </c>
      <c r="M379" s="6">
        <f t="shared" si="72"/>
        <v>1.0004082471435728E-5</v>
      </c>
      <c r="N379">
        <f t="shared" si="73"/>
        <v>2.9E-4</v>
      </c>
      <c r="O379">
        <f t="shared" si="81"/>
        <v>0.43669563304366932</v>
      </c>
      <c r="P379">
        <f t="shared" si="75"/>
        <v>3.9153583785129995</v>
      </c>
      <c r="Q379">
        <f t="shared" si="76"/>
        <v>0.11490279823504901</v>
      </c>
      <c r="R379">
        <f t="shared" si="77"/>
        <v>0.11490279823504901</v>
      </c>
    </row>
    <row r="380" spans="6:18">
      <c r="F380">
        <f t="shared" si="82"/>
        <v>37.800000000000267</v>
      </c>
      <c r="G380">
        <f t="shared" si="70"/>
        <v>319.00552227477726</v>
      </c>
      <c r="H380">
        <f t="shared" si="78"/>
        <v>4.3669563304366932</v>
      </c>
      <c r="I380" s="4">
        <f t="shared" si="71"/>
        <v>5.8000000000000004E-6</v>
      </c>
      <c r="J380" s="5">
        <f t="shared" si="79"/>
        <v>4.4231034482758351E-7</v>
      </c>
      <c r="K380" s="5">
        <f t="shared" si="80"/>
        <v>7.6430638988223595E-4</v>
      </c>
      <c r="L380" s="5">
        <f t="shared" si="74"/>
        <v>1.8702130396206461E-9</v>
      </c>
      <c r="M380" s="6">
        <f t="shared" si="72"/>
        <v>1.0019283127505355E-5</v>
      </c>
      <c r="N380">
        <f t="shared" si="73"/>
        <v>2.9E-4</v>
      </c>
      <c r="O380">
        <f t="shared" si="81"/>
        <v>0.43669563304366932</v>
      </c>
      <c r="P380">
        <f t="shared" si="75"/>
        <v>3.9154863645509299</v>
      </c>
      <c r="Q380">
        <f t="shared" si="76"/>
        <v>0.11487023397334106</v>
      </c>
      <c r="R380">
        <f t="shared" si="77"/>
        <v>0.11487023397334106</v>
      </c>
    </row>
    <row r="381" spans="6:18">
      <c r="F381">
        <f t="shared" si="82"/>
        <v>37.900000000000269</v>
      </c>
      <c r="G381">
        <f t="shared" si="70"/>
        <v>319.00552227477726</v>
      </c>
      <c r="H381">
        <f t="shared" si="78"/>
        <v>4.3669563304366932</v>
      </c>
      <c r="I381" s="4">
        <f t="shared" si="71"/>
        <v>5.8000000000000004E-6</v>
      </c>
      <c r="J381" s="5">
        <f t="shared" si="79"/>
        <v>4.4231034482758351E-7</v>
      </c>
      <c r="K381" s="5">
        <f t="shared" si="80"/>
        <v>7.6488638988223597E-4</v>
      </c>
      <c r="L381" s="5">
        <f t="shared" si="74"/>
        <v>1.8744739496563181E-9</v>
      </c>
      <c r="M381" s="6">
        <f t="shared" si="72"/>
        <v>1.0034495323092508E-5</v>
      </c>
      <c r="N381">
        <f t="shared" si="73"/>
        <v>2.9E-4</v>
      </c>
      <c r="O381">
        <f t="shared" si="81"/>
        <v>0.43669563304366932</v>
      </c>
      <c r="P381">
        <f t="shared" si="75"/>
        <v>3.9156139620959576</v>
      </c>
      <c r="Q381">
        <f t="shared" si="76"/>
        <v>0.11483776855823202</v>
      </c>
      <c r="R381">
        <f t="shared" si="77"/>
        <v>0.11483776855823202</v>
      </c>
    </row>
    <row r="382" spans="6:18">
      <c r="F382">
        <f t="shared" si="82"/>
        <v>38.00000000000027</v>
      </c>
      <c r="G382">
        <f t="shared" si="70"/>
        <v>319.00552227477726</v>
      </c>
      <c r="H382">
        <f t="shared" si="78"/>
        <v>4.3669563304366932</v>
      </c>
      <c r="I382" s="4">
        <f t="shared" si="71"/>
        <v>5.8000000000000004E-6</v>
      </c>
      <c r="J382" s="5">
        <f t="shared" si="79"/>
        <v>4.4231034482758351E-7</v>
      </c>
      <c r="K382" s="5">
        <f t="shared" si="80"/>
        <v>7.65466389882236E-4</v>
      </c>
      <c r="L382" s="5">
        <f t="shared" si="74"/>
        <v>1.8787413265418792E-9</v>
      </c>
      <c r="M382" s="6">
        <f t="shared" si="72"/>
        <v>1.0049719058197179E-5</v>
      </c>
      <c r="N382">
        <f t="shared" si="73"/>
        <v>2.9E-4</v>
      </c>
      <c r="O382">
        <f t="shared" si="81"/>
        <v>0.43669563304366932</v>
      </c>
      <c r="P382">
        <f t="shared" si="75"/>
        <v>3.915741172621019</v>
      </c>
      <c r="Q382">
        <f t="shared" si="76"/>
        <v>0.11480540161495363</v>
      </c>
      <c r="R382">
        <f t="shared" si="77"/>
        <v>0.11480540161495363</v>
      </c>
    </row>
    <row r="383" spans="6:18">
      <c r="F383">
        <f t="shared" si="82"/>
        <v>38.100000000000271</v>
      </c>
      <c r="G383">
        <f t="shared" si="70"/>
        <v>319.00552227477726</v>
      </c>
      <c r="H383">
        <f t="shared" si="78"/>
        <v>4.3669563304366932</v>
      </c>
      <c r="I383" s="4">
        <f t="shared" si="71"/>
        <v>5.8000000000000004E-6</v>
      </c>
      <c r="J383" s="5">
        <f t="shared" si="79"/>
        <v>4.4231034482758351E-7</v>
      </c>
      <c r="K383" s="5">
        <f t="shared" si="80"/>
        <v>7.6604638988223602E-4</v>
      </c>
      <c r="L383" s="5">
        <f t="shared" si="74"/>
        <v>1.8830151751810302E-9</v>
      </c>
      <c r="M383" s="6">
        <f t="shared" si="72"/>
        <v>1.0064954332819377E-5</v>
      </c>
      <c r="N383">
        <f t="shared" si="73"/>
        <v>2.9E-4</v>
      </c>
      <c r="O383">
        <f t="shared" si="81"/>
        <v>0.43669563304366932</v>
      </c>
      <c r="P383">
        <f t="shared" si="75"/>
        <v>3.9158679975923558</v>
      </c>
      <c r="Q383">
        <f t="shared" si="76"/>
        <v>0.11477313277044143</v>
      </c>
      <c r="R383">
        <f t="shared" si="77"/>
        <v>0.11477313277044143</v>
      </c>
    </row>
    <row r="384" spans="6:18">
      <c r="F384">
        <f t="shared" si="82"/>
        <v>38.200000000000273</v>
      </c>
      <c r="G384">
        <f t="shared" si="70"/>
        <v>319.00552227477726</v>
      </c>
      <c r="H384">
        <f t="shared" si="78"/>
        <v>4.3669563304366932</v>
      </c>
      <c r="I384" s="4">
        <f t="shared" si="71"/>
        <v>5.8000000000000004E-6</v>
      </c>
      <c r="J384" s="5">
        <f t="shared" si="79"/>
        <v>4.4231034482758351E-7</v>
      </c>
      <c r="K384" s="5">
        <f t="shared" si="80"/>
        <v>7.6662638988223605E-4</v>
      </c>
      <c r="L384" s="5">
        <f t="shared" si="74"/>
        <v>1.8872955004774698E-9</v>
      </c>
      <c r="M384" s="6">
        <f t="shared" si="72"/>
        <v>1.0080201146959103E-5</v>
      </c>
      <c r="N384">
        <f t="shared" si="73"/>
        <v>2.9E-4</v>
      </c>
      <c r="O384">
        <f t="shared" si="81"/>
        <v>0.43669563304366932</v>
      </c>
      <c r="P384">
        <f t="shared" si="75"/>
        <v>3.9159944384695473</v>
      </c>
      <c r="Q384">
        <f t="shared" si="76"/>
        <v>0.1147409616533257</v>
      </c>
      <c r="R384">
        <f t="shared" si="77"/>
        <v>0.11474096165332572</v>
      </c>
    </row>
    <row r="385" spans="6:18">
      <c r="F385">
        <f t="shared" si="82"/>
        <v>38.300000000000274</v>
      </c>
      <c r="G385">
        <f t="shared" si="70"/>
        <v>319.00552227477726</v>
      </c>
      <c r="H385">
        <f t="shared" si="78"/>
        <v>4.3669563304366932</v>
      </c>
      <c r="I385" s="4">
        <f t="shared" si="71"/>
        <v>5.8000000000000004E-6</v>
      </c>
      <c r="J385" s="5">
        <f t="shared" si="79"/>
        <v>4.4231034482758351E-7</v>
      </c>
      <c r="K385" s="5">
        <f t="shared" si="80"/>
        <v>7.6720638988223607E-4</v>
      </c>
      <c r="L385" s="5">
        <f t="shared" si="74"/>
        <v>1.891582307334898E-9</v>
      </c>
      <c r="M385" s="6">
        <f t="shared" si="72"/>
        <v>1.0095459500616353E-5</v>
      </c>
      <c r="N385">
        <f t="shared" si="73"/>
        <v>2.9E-4</v>
      </c>
      <c r="O385">
        <f t="shared" si="81"/>
        <v>0.43669563304366932</v>
      </c>
      <c r="P385">
        <f t="shared" si="75"/>
        <v>3.9161204967055472</v>
      </c>
      <c r="Q385">
        <f t="shared" si="76"/>
        <v>0.11470888789392254</v>
      </c>
      <c r="R385">
        <f t="shared" si="77"/>
        <v>0.11470888789392256</v>
      </c>
    </row>
    <row r="386" spans="6:18">
      <c r="F386">
        <f t="shared" si="82"/>
        <v>38.400000000000276</v>
      </c>
      <c r="G386">
        <f t="shared" ref="G386:G449" si="83">Tc+R_*F386</f>
        <v>319.00552227477726</v>
      </c>
      <c r="H386">
        <f t="shared" si="78"/>
        <v>4.3669563304366932</v>
      </c>
      <c r="I386" s="4">
        <f t="shared" ref="I386:I449" si="84">we</f>
        <v>5.8000000000000004E-6</v>
      </c>
      <c r="J386" s="5">
        <f t="shared" si="79"/>
        <v>4.4231034482758351E-7</v>
      </c>
      <c r="K386" s="5">
        <f t="shared" si="80"/>
        <v>7.677863898822361E-4</v>
      </c>
      <c r="L386" s="5">
        <f t="shared" si="74"/>
        <v>1.895875600657014E-9</v>
      </c>
      <c r="M386" s="6">
        <f t="shared" ref="M386:M449" si="85">f2_*f3_/f1_/K386*L386</f>
        <v>1.011072939379113E-5</v>
      </c>
      <c r="N386">
        <f t="shared" ref="N386:N449" si="86">del_dl</f>
        <v>2.9E-4</v>
      </c>
      <c r="O386">
        <f t="shared" si="81"/>
        <v>0.43669563304366932</v>
      </c>
      <c r="P386">
        <f t="shared" si="75"/>
        <v>3.9162461737467189</v>
      </c>
      <c r="Q386">
        <f t="shared" si="76"/>
        <v>0.11467691112422489</v>
      </c>
      <c r="R386">
        <f t="shared" si="77"/>
        <v>0.1146769111242249</v>
      </c>
    </row>
    <row r="387" spans="6:18">
      <c r="F387">
        <f t="shared" si="82"/>
        <v>38.500000000000277</v>
      </c>
      <c r="G387">
        <f t="shared" si="83"/>
        <v>319.00552227477726</v>
      </c>
      <c r="H387">
        <f t="shared" si="78"/>
        <v>4.3669563304366932</v>
      </c>
      <c r="I387" s="4">
        <f t="shared" si="84"/>
        <v>5.8000000000000004E-6</v>
      </c>
      <c r="J387" s="5">
        <f t="shared" si="79"/>
        <v>4.4231034482758351E-7</v>
      </c>
      <c r="K387" s="5">
        <f t="shared" si="80"/>
        <v>7.6836638988223612E-4</v>
      </c>
      <c r="L387" s="5">
        <f t="shared" ref="L387:L450" si="87">K387^3*4/3*PI()</f>
        <v>1.9001753853475163E-9</v>
      </c>
      <c r="M387" s="6">
        <f t="shared" si="85"/>
        <v>1.0126010826483428E-5</v>
      </c>
      <c r="N387">
        <f t="shared" si="86"/>
        <v>2.9E-4</v>
      </c>
      <c r="O387">
        <f t="shared" si="81"/>
        <v>0.43669563304366932</v>
      </c>
      <c r="P387">
        <f t="shared" ref="P387:P450" si="88">R387*O387+(1-R387)*H387</f>
        <v>3.9163714710328721</v>
      </c>
      <c r="Q387">
        <f t="shared" ref="Q387:Q450" si="89">Q386+pl/ps*Dl/N386*((Tc-Tf)/ml-Co)/H386/(1-kpart)*M386*dt/L386-Q386*3/K386*we*dt</f>
        <v>0.11464503097789368</v>
      </c>
      <c r="R387">
        <f t="shared" ref="R387:R450" si="90">esidtGeral(R386,K386,MAX(I386,J386),pl,ps,kpart,H386,(H387-H386)/dt,M386,L386,Dl,N386,Co,dt)</f>
        <v>0.11464503097789369</v>
      </c>
    </row>
    <row r="388" spans="6:18">
      <c r="F388">
        <f t="shared" si="82"/>
        <v>38.600000000000279</v>
      </c>
      <c r="G388">
        <f t="shared" si="83"/>
        <v>319.00552227477726</v>
      </c>
      <c r="H388">
        <f t="shared" si="78"/>
        <v>4.3669563304366932</v>
      </c>
      <c r="I388" s="4">
        <f t="shared" si="84"/>
        <v>5.8000000000000004E-6</v>
      </c>
      <c r="J388" s="5">
        <f t="shared" si="79"/>
        <v>4.4231034482758351E-7</v>
      </c>
      <c r="K388" s="5">
        <f t="shared" si="80"/>
        <v>7.6894638988223615E-4</v>
      </c>
      <c r="L388" s="5">
        <f t="shared" si="87"/>
        <v>1.9044816663101055E-9</v>
      </c>
      <c r="M388" s="6">
        <f t="shared" si="85"/>
        <v>1.0141303798693252E-5</v>
      </c>
      <c r="N388">
        <f t="shared" si="86"/>
        <v>2.9E-4</v>
      </c>
      <c r="O388">
        <f t="shared" si="81"/>
        <v>0.43669563304366932</v>
      </c>
      <c r="P388">
        <f t="shared" si="88"/>
        <v>3.9164963899972922</v>
      </c>
      <c r="Q388">
        <f t="shared" si="89"/>
        <v>0.11461324709024903</v>
      </c>
      <c r="R388">
        <f t="shared" si="90"/>
        <v>0.11461324709024905</v>
      </c>
    </row>
    <row r="389" spans="6:18">
      <c r="F389">
        <f t="shared" si="82"/>
        <v>38.70000000000028</v>
      </c>
      <c r="G389">
        <f t="shared" si="83"/>
        <v>319.00552227477726</v>
      </c>
      <c r="H389">
        <f t="shared" si="78"/>
        <v>4.3669563304366932</v>
      </c>
      <c r="I389" s="4">
        <f t="shared" si="84"/>
        <v>5.8000000000000004E-6</v>
      </c>
      <c r="J389" s="5">
        <f t="shared" si="79"/>
        <v>4.4231034482758351E-7</v>
      </c>
      <c r="K389" s="5">
        <f t="shared" si="80"/>
        <v>7.6952638988223617E-4</v>
      </c>
      <c r="L389" s="5">
        <f t="shared" si="87"/>
        <v>1.9087944484484802E-9</v>
      </c>
      <c r="M389" s="6">
        <f t="shared" si="85"/>
        <v>1.0156608310420601E-5</v>
      </c>
      <c r="N389">
        <f t="shared" si="86"/>
        <v>2.9E-4</v>
      </c>
      <c r="O389">
        <f t="shared" si="81"/>
        <v>0.43669563304366932</v>
      </c>
      <c r="P389">
        <f t="shared" si="88"/>
        <v>3.9166209320667797</v>
      </c>
      <c r="Q389">
        <f t="shared" si="89"/>
        <v>0.11458155909826148</v>
      </c>
      <c r="R389">
        <f t="shared" si="90"/>
        <v>0.1145815590982615</v>
      </c>
    </row>
    <row r="390" spans="6:18">
      <c r="F390">
        <f t="shared" si="82"/>
        <v>38.800000000000281</v>
      </c>
      <c r="G390">
        <f t="shared" si="83"/>
        <v>319.00552227477726</v>
      </c>
      <c r="H390">
        <f t="shared" si="78"/>
        <v>4.3669563304366932</v>
      </c>
      <c r="I390" s="4">
        <f t="shared" si="84"/>
        <v>5.8000000000000004E-6</v>
      </c>
      <c r="J390" s="5">
        <f t="shared" si="79"/>
        <v>4.4231034482758351E-7</v>
      </c>
      <c r="K390" s="5">
        <f t="shared" si="80"/>
        <v>7.701063898822362E-4</v>
      </c>
      <c r="L390" s="5">
        <f t="shared" si="87"/>
        <v>1.9131137366663405E-9</v>
      </c>
      <c r="M390" s="6">
        <f t="shared" si="85"/>
        <v>1.0171924361665475E-5</v>
      </c>
      <c r="N390">
        <f t="shared" si="86"/>
        <v>2.9E-4</v>
      </c>
      <c r="O390">
        <f t="shared" si="81"/>
        <v>0.43669563304366932</v>
      </c>
      <c r="P390">
        <f t="shared" si="88"/>
        <v>3.9167450986616839</v>
      </c>
      <c r="Q390">
        <f t="shared" si="89"/>
        <v>0.11454996664054329</v>
      </c>
      <c r="R390">
        <f t="shared" si="90"/>
        <v>0.11454996664054332</v>
      </c>
    </row>
    <row r="391" spans="6:18">
      <c r="F391">
        <f t="shared" si="82"/>
        <v>38.900000000000283</v>
      </c>
      <c r="G391">
        <f t="shared" si="83"/>
        <v>319.00552227477726</v>
      </c>
      <c r="H391">
        <f t="shared" si="78"/>
        <v>4.3669563304366932</v>
      </c>
      <c r="I391" s="4">
        <f t="shared" si="84"/>
        <v>5.8000000000000004E-6</v>
      </c>
      <c r="J391" s="5">
        <f t="shared" si="79"/>
        <v>4.4231034482758351E-7</v>
      </c>
      <c r="K391" s="5">
        <f t="shared" si="80"/>
        <v>7.7068638988223622E-4</v>
      </c>
      <c r="L391" s="5">
        <f t="shared" si="87"/>
        <v>1.9174395358673854E-9</v>
      </c>
      <c r="M391" s="6">
        <f t="shared" si="85"/>
        <v>1.0187251952427875E-5</v>
      </c>
      <c r="N391">
        <f t="shared" si="86"/>
        <v>2.9E-4</v>
      </c>
      <c r="O391">
        <f t="shared" si="81"/>
        <v>0.43669563304366932</v>
      </c>
      <c r="P391">
        <f t="shared" si="88"/>
        <v>3.9168688911959331</v>
      </c>
      <c r="Q391">
        <f t="shared" si="89"/>
        <v>0.11451846935733978</v>
      </c>
      <c r="R391">
        <f t="shared" si="90"/>
        <v>0.11451846935733981</v>
      </c>
    </row>
    <row r="392" spans="6:18">
      <c r="F392">
        <f t="shared" si="82"/>
        <v>39.000000000000284</v>
      </c>
      <c r="G392">
        <f t="shared" si="83"/>
        <v>319.00552227477726</v>
      </c>
      <c r="H392">
        <f t="shared" si="78"/>
        <v>4.3669563304366932</v>
      </c>
      <c r="I392" s="4">
        <f t="shared" si="84"/>
        <v>5.8000000000000004E-6</v>
      </c>
      <c r="J392" s="5">
        <f t="shared" si="79"/>
        <v>4.4231034482758351E-7</v>
      </c>
      <c r="K392" s="5">
        <f t="shared" si="80"/>
        <v>7.7126638988223625E-4</v>
      </c>
      <c r="L392" s="5">
        <f t="shared" si="87"/>
        <v>1.921771850955314E-9</v>
      </c>
      <c r="M392" s="6">
        <f t="shared" si="85"/>
        <v>1.0202591082707797E-5</v>
      </c>
      <c r="N392">
        <f t="shared" si="86"/>
        <v>2.9E-4</v>
      </c>
      <c r="O392">
        <f t="shared" si="81"/>
        <v>0.43669563304366932</v>
      </c>
      <c r="P392">
        <f t="shared" si="88"/>
        <v>3.916992311077073</v>
      </c>
      <c r="Q392">
        <f t="shared" si="89"/>
        <v>0.11448706689052073</v>
      </c>
      <c r="R392">
        <f t="shared" si="90"/>
        <v>0.11448706689052075</v>
      </c>
    </row>
    <row r="393" spans="6:18">
      <c r="F393">
        <f t="shared" si="82"/>
        <v>39.100000000000286</v>
      </c>
      <c r="G393">
        <f t="shared" si="83"/>
        <v>319.00552227477726</v>
      </c>
      <c r="H393">
        <f t="shared" si="78"/>
        <v>4.3669563304366932</v>
      </c>
      <c r="I393" s="4">
        <f t="shared" si="84"/>
        <v>5.8000000000000004E-6</v>
      </c>
      <c r="J393" s="5">
        <f t="shared" si="79"/>
        <v>4.4231034482758351E-7</v>
      </c>
      <c r="K393" s="5">
        <f t="shared" si="80"/>
        <v>7.7184638988223627E-4</v>
      </c>
      <c r="L393" s="5">
        <f t="shared" si="87"/>
        <v>1.9261106868338265E-9</v>
      </c>
      <c r="M393" s="6">
        <f t="shared" si="85"/>
        <v>1.0217941752505247E-5</v>
      </c>
      <c r="N393">
        <f t="shared" si="86"/>
        <v>2.9E-4</v>
      </c>
      <c r="O393">
        <f t="shared" si="81"/>
        <v>0.43669563304366932</v>
      </c>
      <c r="P393">
        <f t="shared" si="88"/>
        <v>3.917115359706298</v>
      </c>
      <c r="Q393">
        <f t="shared" si="89"/>
        <v>0.11445575888357179</v>
      </c>
      <c r="R393">
        <f t="shared" si="90"/>
        <v>0.11445575888357182</v>
      </c>
    </row>
    <row r="394" spans="6:18">
      <c r="F394">
        <f t="shared" si="82"/>
        <v>39.200000000000287</v>
      </c>
      <c r="G394">
        <f t="shared" si="83"/>
        <v>319.00552227477726</v>
      </c>
      <c r="H394">
        <f t="shared" si="78"/>
        <v>4.3669563304366932</v>
      </c>
      <c r="I394" s="4">
        <f t="shared" si="84"/>
        <v>5.8000000000000004E-6</v>
      </c>
      <c r="J394" s="5">
        <f t="shared" si="79"/>
        <v>4.4231034482758351E-7</v>
      </c>
      <c r="K394" s="5">
        <f t="shared" si="80"/>
        <v>7.724263898822363E-4</v>
      </c>
      <c r="L394" s="5">
        <f t="shared" si="87"/>
        <v>1.9304560484066218E-9</v>
      </c>
      <c r="M394" s="6">
        <f t="shared" si="85"/>
        <v>1.0233303961820222E-5</v>
      </c>
      <c r="N394">
        <f t="shared" si="86"/>
        <v>2.9E-4</v>
      </c>
      <c r="O394">
        <f t="shared" si="81"/>
        <v>0.43669563304366932</v>
      </c>
      <c r="P394">
        <f t="shared" si="88"/>
        <v>3.9172380384784855</v>
      </c>
      <c r="Q394">
        <f t="shared" si="89"/>
        <v>0.11442454498158607</v>
      </c>
      <c r="R394">
        <f t="shared" si="90"/>
        <v>0.11442454498158609</v>
      </c>
    </row>
    <row r="395" spans="6:18">
      <c r="F395">
        <f t="shared" si="82"/>
        <v>39.300000000000288</v>
      </c>
      <c r="G395">
        <f t="shared" si="83"/>
        <v>319.00552227477726</v>
      </c>
      <c r="H395">
        <f t="shared" si="78"/>
        <v>4.3669563304366932</v>
      </c>
      <c r="I395" s="4">
        <f t="shared" si="84"/>
        <v>5.8000000000000004E-6</v>
      </c>
      <c r="J395" s="5">
        <f t="shared" si="79"/>
        <v>4.4231034482758351E-7</v>
      </c>
      <c r="K395" s="5">
        <f t="shared" si="80"/>
        <v>7.7300638988223632E-4</v>
      </c>
      <c r="L395" s="5">
        <f t="shared" si="87"/>
        <v>1.9348079405773991E-9</v>
      </c>
      <c r="M395" s="6">
        <f t="shared" si="85"/>
        <v>1.0248677710652719E-5</v>
      </c>
      <c r="N395">
        <f t="shared" si="86"/>
        <v>2.9E-4</v>
      </c>
      <c r="O395">
        <f t="shared" si="81"/>
        <v>0.43669563304366932</v>
      </c>
      <c r="P395">
        <f t="shared" si="88"/>
        <v>3.9173603487822262</v>
      </c>
      <c r="Q395">
        <f t="shared" si="89"/>
        <v>0.11439342483125557</v>
      </c>
      <c r="R395">
        <f t="shared" si="90"/>
        <v>0.11439342483125561</v>
      </c>
    </row>
    <row r="396" spans="6:18">
      <c r="F396">
        <f t="shared" si="82"/>
        <v>39.40000000000029</v>
      </c>
      <c r="G396">
        <f t="shared" si="83"/>
        <v>319.00552227477726</v>
      </c>
      <c r="H396">
        <f t="shared" si="78"/>
        <v>4.3669563304366932</v>
      </c>
      <c r="I396" s="4">
        <f t="shared" si="84"/>
        <v>5.8000000000000004E-6</v>
      </c>
      <c r="J396" s="5">
        <f t="shared" si="79"/>
        <v>4.4231034482758351E-7</v>
      </c>
      <c r="K396" s="5">
        <f t="shared" si="80"/>
        <v>7.7358638988223635E-4</v>
      </c>
      <c r="L396" s="5">
        <f t="shared" si="87"/>
        <v>1.9391663682498585E-9</v>
      </c>
      <c r="M396" s="6">
        <f t="shared" si="85"/>
        <v>1.0264062999002745E-5</v>
      </c>
      <c r="N396">
        <f t="shared" si="86"/>
        <v>2.9E-4</v>
      </c>
      <c r="O396">
        <f t="shared" si="81"/>
        <v>0.43669563304366932</v>
      </c>
      <c r="P396">
        <f t="shared" si="88"/>
        <v>3.9174822919998618</v>
      </c>
      <c r="Q396">
        <f t="shared" si="89"/>
        <v>0.11436239808086293</v>
      </c>
      <c r="R396">
        <f t="shared" si="90"/>
        <v>0.11436239808086297</v>
      </c>
    </row>
    <row r="397" spans="6:18">
      <c r="F397">
        <f t="shared" si="82"/>
        <v>39.500000000000291</v>
      </c>
      <c r="G397">
        <f t="shared" si="83"/>
        <v>319.00552227477726</v>
      </c>
      <c r="H397">
        <f t="shared" si="78"/>
        <v>4.3669563304366932</v>
      </c>
      <c r="I397" s="4">
        <f t="shared" si="84"/>
        <v>5.8000000000000004E-6</v>
      </c>
      <c r="J397" s="5">
        <f t="shared" si="79"/>
        <v>4.4231034482758351E-7</v>
      </c>
      <c r="K397" s="5">
        <f t="shared" si="80"/>
        <v>7.7416638988223637E-4</v>
      </c>
      <c r="L397" s="5">
        <f t="shared" si="87"/>
        <v>1.9435313363276986E-9</v>
      </c>
      <c r="M397" s="6">
        <f t="shared" si="85"/>
        <v>1.0279459826870293E-5</v>
      </c>
      <c r="N397">
        <f t="shared" si="86"/>
        <v>2.9E-4</v>
      </c>
      <c r="O397">
        <f t="shared" si="81"/>
        <v>0.43669563304366932</v>
      </c>
      <c r="P397">
        <f t="shared" si="88"/>
        <v>3.9176038695075159</v>
      </c>
      <c r="Q397">
        <f t="shared" si="89"/>
        <v>0.11433146438027295</v>
      </c>
      <c r="R397">
        <f t="shared" si="90"/>
        <v>0.11433146438027299</v>
      </c>
    </row>
    <row r="398" spans="6:18">
      <c r="F398">
        <f t="shared" si="82"/>
        <v>39.600000000000293</v>
      </c>
      <c r="G398">
        <f t="shared" si="83"/>
        <v>319.00552227477726</v>
      </c>
      <c r="H398">
        <f t="shared" si="78"/>
        <v>4.3669563304366932</v>
      </c>
      <c r="I398" s="4">
        <f t="shared" si="84"/>
        <v>5.8000000000000004E-6</v>
      </c>
      <c r="J398" s="5">
        <f t="shared" si="79"/>
        <v>4.4231034482758351E-7</v>
      </c>
      <c r="K398" s="5">
        <f t="shared" si="80"/>
        <v>7.747463898822364E-4</v>
      </c>
      <c r="L398" s="5">
        <f t="shared" si="87"/>
        <v>1.9479028497146193E-9</v>
      </c>
      <c r="M398" s="6">
        <f t="shared" si="85"/>
        <v>1.0294868194255366E-5</v>
      </c>
      <c r="N398">
        <f t="shared" si="86"/>
        <v>2.9E-4</v>
      </c>
      <c r="O398">
        <f t="shared" si="81"/>
        <v>0.43669563304366932</v>
      </c>
      <c r="P398">
        <f t="shared" si="88"/>
        <v>3.9177250826751235</v>
      </c>
      <c r="Q398">
        <f t="shared" si="89"/>
        <v>0.11430062338092432</v>
      </c>
      <c r="R398">
        <f t="shared" si="90"/>
        <v>0.11430062338092437</v>
      </c>
    </row>
    <row r="399" spans="6:18">
      <c r="F399">
        <f t="shared" si="82"/>
        <v>39.700000000000294</v>
      </c>
      <c r="G399">
        <f t="shared" si="83"/>
        <v>319.00552227477726</v>
      </c>
      <c r="H399">
        <f t="shared" si="78"/>
        <v>4.3669563304366932</v>
      </c>
      <c r="I399" s="4">
        <f t="shared" si="84"/>
        <v>5.8000000000000004E-6</v>
      </c>
      <c r="J399" s="5">
        <f t="shared" si="79"/>
        <v>4.4231034482758351E-7</v>
      </c>
      <c r="K399" s="5">
        <f t="shared" si="80"/>
        <v>7.7532638988223642E-4</v>
      </c>
      <c r="L399" s="5">
        <f t="shared" si="87"/>
        <v>1.9522809133143195E-9</v>
      </c>
      <c r="M399" s="6">
        <f t="shared" si="85"/>
        <v>1.0310288101157962E-5</v>
      </c>
      <c r="N399">
        <f t="shared" si="86"/>
        <v>2.9E-4</v>
      </c>
      <c r="O399">
        <f t="shared" si="81"/>
        <v>0.43669563304366932</v>
      </c>
      <c r="P399">
        <f t="shared" si="88"/>
        <v>3.9178459328664696</v>
      </c>
      <c r="Q399">
        <f t="shared" si="89"/>
        <v>0.11426987473582147</v>
      </c>
      <c r="R399">
        <f t="shared" si="90"/>
        <v>0.11426987473582149</v>
      </c>
    </row>
    <row r="400" spans="6:18">
      <c r="F400">
        <f t="shared" si="82"/>
        <v>39.800000000000296</v>
      </c>
      <c r="G400">
        <f t="shared" si="83"/>
        <v>319.00552227477726</v>
      </c>
      <c r="H400">
        <f t="shared" si="78"/>
        <v>4.3669563304366932</v>
      </c>
      <c r="I400" s="4">
        <f t="shared" si="84"/>
        <v>5.8000000000000004E-6</v>
      </c>
      <c r="J400" s="5">
        <f t="shared" si="79"/>
        <v>4.4231034482758351E-7</v>
      </c>
      <c r="K400" s="5">
        <f t="shared" si="80"/>
        <v>7.7590638988223645E-4</v>
      </c>
      <c r="L400" s="5">
        <f t="shared" si="87"/>
        <v>1.9566655320304999E-9</v>
      </c>
      <c r="M400" s="6">
        <f t="shared" si="85"/>
        <v>1.0325719547578088E-5</v>
      </c>
      <c r="N400">
        <f t="shared" si="86"/>
        <v>2.9E-4</v>
      </c>
      <c r="O400">
        <f t="shared" si="81"/>
        <v>0.43669563304366932</v>
      </c>
      <c r="P400">
        <f t="shared" si="88"/>
        <v>3.9179664214392158</v>
      </c>
      <c r="Q400">
        <f t="shared" si="89"/>
        <v>0.1142392180995262</v>
      </c>
      <c r="R400">
        <f t="shared" si="90"/>
        <v>0.11423921809952624</v>
      </c>
    </row>
    <row r="401" spans="6:18">
      <c r="F401">
        <f t="shared" si="82"/>
        <v>39.900000000000297</v>
      </c>
      <c r="G401">
        <f t="shared" si="83"/>
        <v>319.00552227477726</v>
      </c>
      <c r="H401">
        <f t="shared" si="78"/>
        <v>4.3669563304366932</v>
      </c>
      <c r="I401" s="4">
        <f t="shared" si="84"/>
        <v>5.8000000000000004E-6</v>
      </c>
      <c r="J401" s="5">
        <f t="shared" si="79"/>
        <v>4.4231034482758351E-7</v>
      </c>
      <c r="K401" s="5">
        <f t="shared" si="80"/>
        <v>7.7648638988223647E-4</v>
      </c>
      <c r="L401" s="5">
        <f t="shared" si="87"/>
        <v>1.9610567107668592E-9</v>
      </c>
      <c r="M401" s="6">
        <f t="shared" si="85"/>
        <v>1.0341162533515739E-5</v>
      </c>
      <c r="N401">
        <f t="shared" si="86"/>
        <v>2.9E-4</v>
      </c>
      <c r="O401">
        <f t="shared" si="81"/>
        <v>0.43669563304366932</v>
      </c>
      <c r="P401">
        <f t="shared" si="88"/>
        <v>3.9180865497449333</v>
      </c>
      <c r="Q401">
        <f t="shared" si="89"/>
        <v>0.11420865312814972</v>
      </c>
      <c r="R401">
        <f t="shared" si="90"/>
        <v>0.11420865312814975</v>
      </c>
    </row>
    <row r="402" spans="6:18">
      <c r="F402">
        <f t="shared" si="82"/>
        <v>40.000000000000298</v>
      </c>
      <c r="G402">
        <f t="shared" si="83"/>
        <v>319.00552227477726</v>
      </c>
      <c r="H402">
        <f t="shared" si="78"/>
        <v>4.3669563304366932</v>
      </c>
      <c r="I402" s="4">
        <f t="shared" si="84"/>
        <v>5.8000000000000004E-6</v>
      </c>
      <c r="J402" s="5">
        <f t="shared" si="79"/>
        <v>4.4231034482758351E-7</v>
      </c>
      <c r="K402" s="5">
        <f t="shared" si="80"/>
        <v>7.770663898822365E-4</v>
      </c>
      <c r="L402" s="5">
        <f t="shared" si="87"/>
        <v>1.9654544544270953E-9</v>
      </c>
      <c r="M402" s="6">
        <f t="shared" si="85"/>
        <v>1.035661705897091E-5</v>
      </c>
      <c r="N402">
        <f t="shared" si="86"/>
        <v>2.9E-4</v>
      </c>
      <c r="O402">
        <f t="shared" si="81"/>
        <v>0.43669563304366932</v>
      </c>
      <c r="P402">
        <f t="shared" si="88"/>
        <v>3.9182063191291392</v>
      </c>
      <c r="Q402">
        <f t="shared" si="89"/>
        <v>0.1141781794793444</v>
      </c>
      <c r="R402">
        <f t="shared" si="90"/>
        <v>0.11417817947934442</v>
      </c>
    </row>
    <row r="403" spans="6:18">
      <c r="F403">
        <f t="shared" si="82"/>
        <v>40.1000000000003</v>
      </c>
      <c r="G403">
        <f t="shared" si="83"/>
        <v>319.00552227477726</v>
      </c>
      <c r="H403">
        <f t="shared" ref="H403:H466" si="91">(G403-Tf)/ml</f>
        <v>4.3669563304366932</v>
      </c>
      <c r="I403" s="4">
        <f t="shared" si="84"/>
        <v>5.8000000000000004E-6</v>
      </c>
      <c r="J403" s="5">
        <f t="shared" ref="J403:J466" si="92">Glob(H403,N403,Dl,Co,kpart)</f>
        <v>4.4231034482758351E-7</v>
      </c>
      <c r="K403" s="5">
        <f t="shared" ref="K403:K466" si="93">I402*dt+K402</f>
        <v>7.7764638988223652E-4</v>
      </c>
      <c r="L403" s="5">
        <f t="shared" si="87"/>
        <v>1.9698587679149099E-9</v>
      </c>
      <c r="M403" s="6">
        <f t="shared" si="85"/>
        <v>1.0372083123943611E-5</v>
      </c>
      <c r="N403">
        <f t="shared" si="86"/>
        <v>2.9E-4</v>
      </c>
      <c r="O403">
        <f t="shared" ref="O403:O466" si="94">O402+(kpart*H402-O402)/L402/R402*(L402*(R403-R402)+R402*MAX(I402,J402)*M402*dt)</f>
        <v>0.43669563304366932</v>
      </c>
      <c r="P403">
        <f t="shared" si="88"/>
        <v>3.9183257309313224</v>
      </c>
      <c r="Q403">
        <f t="shared" si="89"/>
        <v>0.11414779681229578</v>
      </c>
      <c r="R403">
        <f t="shared" si="90"/>
        <v>0.1141477968122958</v>
      </c>
    </row>
    <row r="404" spans="6:18">
      <c r="F404">
        <f t="shared" si="82"/>
        <v>40.200000000000301</v>
      </c>
      <c r="G404">
        <f t="shared" si="83"/>
        <v>319.00552227477726</v>
      </c>
      <c r="H404">
        <f t="shared" si="91"/>
        <v>4.3669563304366932</v>
      </c>
      <c r="I404" s="4">
        <f t="shared" si="84"/>
        <v>5.8000000000000004E-6</v>
      </c>
      <c r="J404" s="5">
        <f t="shared" si="92"/>
        <v>4.4231034482758351E-7</v>
      </c>
      <c r="K404" s="5">
        <f t="shared" si="93"/>
        <v>7.7822638988223655E-4</v>
      </c>
      <c r="L404" s="5">
        <f t="shared" si="87"/>
        <v>1.9742696561340012E-9</v>
      </c>
      <c r="M404" s="6">
        <f t="shared" si="85"/>
        <v>1.0387560728433833E-5</v>
      </c>
      <c r="N404">
        <f t="shared" si="86"/>
        <v>2.9E-4</v>
      </c>
      <c r="O404">
        <f t="shared" si="94"/>
        <v>0.43669563304366932</v>
      </c>
      <c r="P404">
        <f t="shared" si="88"/>
        <v>3.9184447864849785</v>
      </c>
      <c r="Q404">
        <f t="shared" si="89"/>
        <v>0.11411750478771457</v>
      </c>
      <c r="R404">
        <f t="shared" si="90"/>
        <v>0.11411750478771458</v>
      </c>
    </row>
    <row r="405" spans="6:18">
      <c r="F405">
        <f t="shared" si="82"/>
        <v>40.300000000000303</v>
      </c>
      <c r="G405">
        <f t="shared" si="83"/>
        <v>319.00552227477726</v>
      </c>
      <c r="H405">
        <f t="shared" si="91"/>
        <v>4.3669563304366932</v>
      </c>
      <c r="I405" s="4">
        <f t="shared" si="84"/>
        <v>5.8000000000000004E-6</v>
      </c>
      <c r="J405" s="5">
        <f t="shared" si="92"/>
        <v>4.4231034482758351E-7</v>
      </c>
      <c r="K405" s="5">
        <f t="shared" si="93"/>
        <v>7.7880638988223657E-4</v>
      </c>
      <c r="L405" s="5">
        <f t="shared" si="87"/>
        <v>1.9786871239880688E-9</v>
      </c>
      <c r="M405" s="6">
        <f t="shared" si="85"/>
        <v>1.0403049872441582E-5</v>
      </c>
      <c r="N405">
        <f t="shared" si="86"/>
        <v>2.9E-4</v>
      </c>
      <c r="O405">
        <f t="shared" si="94"/>
        <v>0.43669563304366932</v>
      </c>
      <c r="P405">
        <f t="shared" si="88"/>
        <v>3.9185634871176394</v>
      </c>
      <c r="Q405">
        <f t="shared" si="89"/>
        <v>0.11408730306782869</v>
      </c>
      <c r="R405">
        <f t="shared" si="90"/>
        <v>0.11408730306782869</v>
      </c>
    </row>
    <row r="406" spans="6:18">
      <c r="F406">
        <f t="shared" si="82"/>
        <v>40.400000000000304</v>
      </c>
      <c r="G406">
        <f t="shared" si="83"/>
        <v>319.00552227477726</v>
      </c>
      <c r="H406">
        <f t="shared" si="91"/>
        <v>4.3669563304366932</v>
      </c>
      <c r="I406" s="4">
        <f t="shared" si="84"/>
        <v>5.8000000000000004E-6</v>
      </c>
      <c r="J406" s="5">
        <f t="shared" si="92"/>
        <v>4.4231034482758351E-7</v>
      </c>
      <c r="K406" s="5">
        <f t="shared" si="93"/>
        <v>7.793863898822366E-4</v>
      </c>
      <c r="L406" s="5">
        <f t="shared" si="87"/>
        <v>1.9831111763808123E-9</v>
      </c>
      <c r="M406" s="6">
        <f t="shared" si="85"/>
        <v>1.0418550555966855E-5</v>
      </c>
      <c r="N406">
        <f t="shared" si="86"/>
        <v>2.9E-4</v>
      </c>
      <c r="O406">
        <f t="shared" si="94"/>
        <v>0.43669563304366932</v>
      </c>
      <c r="P406">
        <f t="shared" si="88"/>
        <v>3.9186818341509064</v>
      </c>
      <c r="Q406">
        <f t="shared" si="89"/>
        <v>0.11405719131637532</v>
      </c>
      <c r="R406">
        <f t="shared" si="90"/>
        <v>0.11405719131637532</v>
      </c>
    </row>
    <row r="407" spans="6:18">
      <c r="F407">
        <f t="shared" si="82"/>
        <v>40.500000000000306</v>
      </c>
      <c r="G407">
        <f t="shared" si="83"/>
        <v>319.00552227477726</v>
      </c>
      <c r="H407">
        <f t="shared" si="91"/>
        <v>4.3669563304366932</v>
      </c>
      <c r="I407" s="4">
        <f t="shared" si="84"/>
        <v>5.8000000000000004E-6</v>
      </c>
      <c r="J407" s="5">
        <f t="shared" si="92"/>
        <v>4.4231034482758351E-7</v>
      </c>
      <c r="K407" s="5">
        <f t="shared" si="93"/>
        <v>7.7996638988223662E-4</v>
      </c>
      <c r="L407" s="5">
        <f t="shared" si="87"/>
        <v>1.9875418182159308E-9</v>
      </c>
      <c r="M407" s="6">
        <f t="shared" si="85"/>
        <v>1.0434062779009652E-5</v>
      </c>
      <c r="N407">
        <f t="shared" si="86"/>
        <v>2.9E-4</v>
      </c>
      <c r="O407">
        <f t="shared" si="94"/>
        <v>0.43669563304366932</v>
      </c>
      <c r="P407">
        <f t="shared" si="88"/>
        <v>3.9187998289004784</v>
      </c>
      <c r="Q407">
        <f t="shared" si="89"/>
        <v>0.1140271691985931</v>
      </c>
      <c r="R407">
        <f t="shared" si="90"/>
        <v>0.1140271691985931</v>
      </c>
    </row>
    <row r="408" spans="6:18">
      <c r="F408">
        <f t="shared" si="82"/>
        <v>40.600000000000307</v>
      </c>
      <c r="G408">
        <f t="shared" si="83"/>
        <v>319.00552227477726</v>
      </c>
      <c r="H408">
        <f t="shared" si="91"/>
        <v>4.3669563304366932</v>
      </c>
      <c r="I408" s="4">
        <f t="shared" si="84"/>
        <v>5.8000000000000004E-6</v>
      </c>
      <c r="J408" s="5">
        <f t="shared" si="92"/>
        <v>4.4231034482758351E-7</v>
      </c>
      <c r="K408" s="5">
        <f t="shared" si="93"/>
        <v>7.8054638988223665E-4</v>
      </c>
      <c r="L408" s="5">
        <f t="shared" si="87"/>
        <v>1.9919790543971239E-9</v>
      </c>
      <c r="M408" s="6">
        <f t="shared" si="85"/>
        <v>1.0449586541569975E-5</v>
      </c>
      <c r="N408">
        <f t="shared" si="86"/>
        <v>2.9E-4</v>
      </c>
      <c r="O408">
        <f t="shared" si="94"/>
        <v>0.43669563304366932</v>
      </c>
      <c r="P408">
        <f t="shared" si="88"/>
        <v>3.9189174726761848</v>
      </c>
      <c r="Q408">
        <f t="shared" si="89"/>
        <v>0.11399723638121427</v>
      </c>
      <c r="R408">
        <f t="shared" si="90"/>
        <v>0.11399723638121428</v>
      </c>
    </row>
    <row r="409" spans="6:18">
      <c r="F409">
        <f t="shared" si="82"/>
        <v>40.700000000000308</v>
      </c>
      <c r="G409">
        <f t="shared" si="83"/>
        <v>319.00552227477726</v>
      </c>
      <c r="H409">
        <f t="shared" si="91"/>
        <v>4.3669563304366932</v>
      </c>
      <c r="I409" s="4">
        <f t="shared" si="84"/>
        <v>5.8000000000000004E-6</v>
      </c>
      <c r="J409" s="5">
        <f t="shared" si="92"/>
        <v>4.4231034482758351E-7</v>
      </c>
      <c r="K409" s="5">
        <f t="shared" si="93"/>
        <v>7.8112638988223667E-4</v>
      </c>
      <c r="L409" s="5">
        <f t="shared" si="87"/>
        <v>1.9964228898280911E-9</v>
      </c>
      <c r="M409" s="6">
        <f t="shared" si="85"/>
        <v>1.0465121843647824E-5</v>
      </c>
      <c r="N409">
        <f t="shared" si="86"/>
        <v>2.9E-4</v>
      </c>
      <c r="O409">
        <f t="shared" si="94"/>
        <v>0.43669563304366932</v>
      </c>
      <c r="P409">
        <f t="shared" si="88"/>
        <v>3.9190347667820147</v>
      </c>
      <c r="Q409">
        <f t="shared" si="89"/>
        <v>0.11396739253245695</v>
      </c>
      <c r="R409">
        <f t="shared" si="90"/>
        <v>0.11396739253245695</v>
      </c>
    </row>
    <row r="410" spans="6:18">
      <c r="F410">
        <f t="shared" si="82"/>
        <v>40.80000000000031</v>
      </c>
      <c r="G410">
        <f t="shared" si="83"/>
        <v>319.00552227477726</v>
      </c>
      <c r="H410">
        <f t="shared" si="91"/>
        <v>4.3669563304366932</v>
      </c>
      <c r="I410" s="4">
        <f t="shared" si="84"/>
        <v>5.8000000000000004E-6</v>
      </c>
      <c r="J410" s="5">
        <f t="shared" si="92"/>
        <v>4.4231034482758351E-7</v>
      </c>
      <c r="K410" s="5">
        <f t="shared" si="93"/>
        <v>7.817063898822367E-4</v>
      </c>
      <c r="L410" s="5">
        <f t="shared" si="87"/>
        <v>2.0008733294125315E-9</v>
      </c>
      <c r="M410" s="6">
        <f t="shared" si="85"/>
        <v>1.0480668685243197E-5</v>
      </c>
      <c r="N410">
        <f t="shared" si="86"/>
        <v>2.9E-4</v>
      </c>
      <c r="O410">
        <f t="shared" si="94"/>
        <v>0.43669563304366932</v>
      </c>
      <c r="P410">
        <f t="shared" si="88"/>
        <v>3.9191517125161481</v>
      </c>
      <c r="Q410">
        <f t="shared" si="89"/>
        <v>0.11393763732201734</v>
      </c>
      <c r="R410">
        <f t="shared" si="90"/>
        <v>0.11393763732201734</v>
      </c>
    </row>
    <row r="411" spans="6:18">
      <c r="F411">
        <f t="shared" si="82"/>
        <v>40.900000000000311</v>
      </c>
      <c r="G411">
        <f t="shared" si="83"/>
        <v>319.00552227477726</v>
      </c>
      <c r="H411">
        <f t="shared" si="91"/>
        <v>4.3669563304366932</v>
      </c>
      <c r="I411" s="4">
        <f t="shared" si="84"/>
        <v>5.8000000000000004E-6</v>
      </c>
      <c r="J411" s="5">
        <f t="shared" si="92"/>
        <v>4.4231034482758351E-7</v>
      </c>
      <c r="K411" s="5">
        <f t="shared" si="93"/>
        <v>7.8228638988223672E-4</v>
      </c>
      <c r="L411" s="5">
        <f t="shared" si="87"/>
        <v>2.0053303780541442E-9</v>
      </c>
      <c r="M411" s="6">
        <f t="shared" si="85"/>
        <v>1.0496227066356092E-5</v>
      </c>
      <c r="N411">
        <f t="shared" si="86"/>
        <v>2.9E-4</v>
      </c>
      <c r="O411">
        <f t="shared" si="94"/>
        <v>0.43669563304366932</v>
      </c>
      <c r="P411">
        <f t="shared" si="88"/>
        <v>3.9192683111709852</v>
      </c>
      <c r="Q411">
        <f t="shared" si="89"/>
        <v>0.1139079704210621</v>
      </c>
      <c r="R411">
        <f t="shared" si="90"/>
        <v>0.1139079704210621</v>
      </c>
    </row>
    <row r="412" spans="6:18">
      <c r="F412">
        <f t="shared" ref="F412:F475" si="95">F411+dt</f>
        <v>41.000000000000313</v>
      </c>
      <c r="G412">
        <f t="shared" si="83"/>
        <v>319.00552227477726</v>
      </c>
      <c r="H412">
        <f t="shared" si="91"/>
        <v>4.3669563304366932</v>
      </c>
      <c r="I412" s="4">
        <f t="shared" si="84"/>
        <v>5.8000000000000004E-6</v>
      </c>
      <c r="J412" s="5">
        <f t="shared" si="92"/>
        <v>4.4231034482758351E-7</v>
      </c>
      <c r="K412" s="5">
        <f t="shared" si="93"/>
        <v>7.8286638988223675E-4</v>
      </c>
      <c r="L412" s="5">
        <f t="shared" si="87"/>
        <v>2.0097940406566298E-9</v>
      </c>
      <c r="M412" s="6">
        <f t="shared" si="85"/>
        <v>1.0511796986986514E-5</v>
      </c>
      <c r="N412">
        <f t="shared" si="86"/>
        <v>2.9E-4</v>
      </c>
      <c r="O412">
        <f t="shared" si="94"/>
        <v>0.43669563304366932</v>
      </c>
      <c r="P412">
        <f t="shared" si="88"/>
        <v>3.9193845640331797</v>
      </c>
      <c r="Q412">
        <f t="shared" si="89"/>
        <v>0.1138783915022207</v>
      </c>
      <c r="R412">
        <f t="shared" si="90"/>
        <v>0.1138783915022207</v>
      </c>
    </row>
    <row r="413" spans="6:18">
      <c r="F413">
        <f t="shared" si="95"/>
        <v>41.100000000000314</v>
      </c>
      <c r="G413">
        <f t="shared" si="83"/>
        <v>319.00552227477726</v>
      </c>
      <c r="H413">
        <f t="shared" si="91"/>
        <v>4.3669563304366932</v>
      </c>
      <c r="I413" s="4">
        <f t="shared" si="84"/>
        <v>5.8000000000000004E-6</v>
      </c>
      <c r="J413" s="5">
        <f t="shared" si="92"/>
        <v>4.4231034482758351E-7</v>
      </c>
      <c r="K413" s="5">
        <f t="shared" si="93"/>
        <v>7.8344638988223677E-4</v>
      </c>
      <c r="L413" s="5">
        <f t="shared" si="87"/>
        <v>2.0142643221236868E-9</v>
      </c>
      <c r="M413" s="6">
        <f t="shared" si="85"/>
        <v>1.0527378447134463E-5</v>
      </c>
      <c r="N413">
        <f t="shared" si="86"/>
        <v>2.9E-4</v>
      </c>
      <c r="O413">
        <f t="shared" si="94"/>
        <v>0.43669563304366932</v>
      </c>
      <c r="P413">
        <f t="shared" si="88"/>
        <v>3.9195004723836613</v>
      </c>
      <c r="Q413">
        <f t="shared" si="89"/>
        <v>0.11384890023957786</v>
      </c>
      <c r="R413">
        <f t="shared" si="90"/>
        <v>0.11384890023957786</v>
      </c>
    </row>
    <row r="414" spans="6:18">
      <c r="F414">
        <f t="shared" si="95"/>
        <v>41.200000000000315</v>
      </c>
      <c r="G414">
        <f t="shared" si="83"/>
        <v>319.00552227477726</v>
      </c>
      <c r="H414">
        <f t="shared" si="91"/>
        <v>4.3669563304366932</v>
      </c>
      <c r="I414" s="4">
        <f t="shared" si="84"/>
        <v>5.8000000000000004E-6</v>
      </c>
      <c r="J414" s="5">
        <f t="shared" si="92"/>
        <v>4.4231034482758351E-7</v>
      </c>
      <c r="K414" s="5">
        <f t="shared" si="93"/>
        <v>7.840263898822368E-4</v>
      </c>
      <c r="L414" s="5">
        <f t="shared" si="87"/>
        <v>2.0187412273590149E-9</v>
      </c>
      <c r="M414" s="6">
        <f t="shared" si="85"/>
        <v>1.0542971446799935E-5</v>
      </c>
      <c r="N414">
        <f t="shared" si="86"/>
        <v>2.9E-4</v>
      </c>
      <c r="O414">
        <f t="shared" si="94"/>
        <v>0.43669563304366932</v>
      </c>
      <c r="P414">
        <f t="shared" si="88"/>
        <v>3.9196160374976734</v>
      </c>
      <c r="Q414">
        <f t="shared" si="89"/>
        <v>0.11381949630866596</v>
      </c>
      <c r="R414">
        <f t="shared" si="90"/>
        <v>0.11381949630866596</v>
      </c>
    </row>
    <row r="415" spans="6:18">
      <c r="F415">
        <f t="shared" si="95"/>
        <v>41.300000000000317</v>
      </c>
      <c r="G415">
        <f t="shared" si="83"/>
        <v>319.00552227477726</v>
      </c>
      <c r="H415">
        <f t="shared" si="91"/>
        <v>4.3669563304366932</v>
      </c>
      <c r="I415" s="4">
        <f t="shared" si="84"/>
        <v>5.8000000000000004E-6</v>
      </c>
      <c r="J415" s="5">
        <f t="shared" si="92"/>
        <v>4.4231034482758351E-7</v>
      </c>
      <c r="K415" s="5">
        <f t="shared" si="93"/>
        <v>7.8460638988223682E-4</v>
      </c>
      <c r="L415" s="5">
        <f t="shared" si="87"/>
        <v>2.0232247612663139E-9</v>
      </c>
      <c r="M415" s="6">
        <f t="shared" si="85"/>
        <v>1.0558575985982936E-5</v>
      </c>
      <c r="N415">
        <f t="shared" si="86"/>
        <v>2.9E-4</v>
      </c>
      <c r="O415">
        <f t="shared" si="94"/>
        <v>0.43669563304366932</v>
      </c>
      <c r="P415">
        <f t="shared" si="88"/>
        <v>3.9197312606447965</v>
      </c>
      <c r="Q415">
        <f t="shared" si="89"/>
        <v>0.11379017938645759</v>
      </c>
      <c r="R415">
        <f t="shared" si="90"/>
        <v>0.11379017938645759</v>
      </c>
    </row>
    <row r="416" spans="6:18">
      <c r="F416">
        <f t="shared" si="95"/>
        <v>41.400000000000318</v>
      </c>
      <c r="G416">
        <f t="shared" si="83"/>
        <v>319.00552227477726</v>
      </c>
      <c r="H416">
        <f t="shared" si="91"/>
        <v>4.3669563304366932</v>
      </c>
      <c r="I416" s="4">
        <f t="shared" si="84"/>
        <v>5.8000000000000004E-6</v>
      </c>
      <c r="J416" s="5">
        <f t="shared" si="92"/>
        <v>4.4231034482758351E-7</v>
      </c>
      <c r="K416" s="5">
        <f t="shared" si="93"/>
        <v>7.8518638988223685E-4</v>
      </c>
      <c r="L416" s="5">
        <f t="shared" si="87"/>
        <v>2.0277149287492819E-9</v>
      </c>
      <c r="M416" s="6">
        <f t="shared" si="85"/>
        <v>1.0574192064683457E-5</v>
      </c>
      <c r="N416">
        <f t="shared" si="86"/>
        <v>2.9E-4</v>
      </c>
      <c r="O416">
        <f t="shared" si="94"/>
        <v>0.43669563304366932</v>
      </c>
      <c r="P416">
        <f t="shared" si="88"/>
        <v>3.9198461430889844</v>
      </c>
      <c r="Q416">
        <f t="shared" si="89"/>
        <v>0.11376094915135808</v>
      </c>
      <c r="R416">
        <f t="shared" si="90"/>
        <v>0.11376094915135808</v>
      </c>
    </row>
    <row r="417" spans="6:18">
      <c r="F417">
        <f t="shared" si="95"/>
        <v>41.50000000000032</v>
      </c>
      <c r="G417">
        <f t="shared" si="83"/>
        <v>319.00552227477726</v>
      </c>
      <c r="H417">
        <f t="shared" si="91"/>
        <v>4.3669563304366932</v>
      </c>
      <c r="I417" s="4">
        <f t="shared" si="84"/>
        <v>5.8000000000000004E-6</v>
      </c>
      <c r="J417" s="5">
        <f t="shared" si="92"/>
        <v>4.4231034482758351E-7</v>
      </c>
      <c r="K417" s="5">
        <f t="shared" si="93"/>
        <v>7.8576638988223687E-4</v>
      </c>
      <c r="L417" s="5">
        <f t="shared" si="87"/>
        <v>2.0322117347116191E-9</v>
      </c>
      <c r="M417" s="6">
        <f t="shared" si="85"/>
        <v>1.0589819682901505E-5</v>
      </c>
      <c r="N417">
        <f t="shared" si="86"/>
        <v>2.9E-4</v>
      </c>
      <c r="O417">
        <f t="shared" si="94"/>
        <v>0.43669563304366932</v>
      </c>
      <c r="P417">
        <f t="shared" si="88"/>
        <v>3.9199606860885838</v>
      </c>
      <c r="Q417">
        <f t="shared" si="89"/>
        <v>0.11373180528319807</v>
      </c>
      <c r="R417">
        <f t="shared" si="90"/>
        <v>0.11373180528319805</v>
      </c>
    </row>
    <row r="418" spans="6:18">
      <c r="F418">
        <f t="shared" si="95"/>
        <v>41.600000000000321</v>
      </c>
      <c r="G418">
        <f t="shared" si="83"/>
        <v>319.00552227477726</v>
      </c>
      <c r="H418">
        <f t="shared" si="91"/>
        <v>4.3669563304366932</v>
      </c>
      <c r="I418" s="4">
        <f t="shared" si="84"/>
        <v>5.8000000000000004E-6</v>
      </c>
      <c r="J418" s="5">
        <f t="shared" si="92"/>
        <v>4.4231034482758351E-7</v>
      </c>
      <c r="K418" s="5">
        <f t="shared" si="93"/>
        <v>7.863463898822369E-4</v>
      </c>
      <c r="L418" s="5">
        <f t="shared" si="87"/>
        <v>2.0367151840570252E-9</v>
      </c>
      <c r="M418" s="6">
        <f t="shared" si="85"/>
        <v>1.0605458840637075E-5</v>
      </c>
      <c r="N418">
        <f t="shared" si="86"/>
        <v>2.9E-4</v>
      </c>
      <c r="O418">
        <f t="shared" si="94"/>
        <v>0.43669563304366932</v>
      </c>
      <c r="P418">
        <f t="shared" si="88"/>
        <v>3.920074890896371</v>
      </c>
      <c r="Q418">
        <f t="shared" si="89"/>
        <v>0.11370274746322616</v>
      </c>
      <c r="R418">
        <f t="shared" si="90"/>
        <v>0.11370274746322614</v>
      </c>
    </row>
    <row r="419" spans="6:18">
      <c r="F419">
        <f t="shared" si="95"/>
        <v>41.700000000000323</v>
      </c>
      <c r="G419">
        <f t="shared" si="83"/>
        <v>319.00552227477726</v>
      </c>
      <c r="H419">
        <f t="shared" si="91"/>
        <v>4.3669563304366932</v>
      </c>
      <c r="I419" s="4">
        <f t="shared" si="84"/>
        <v>5.8000000000000004E-6</v>
      </c>
      <c r="J419" s="5">
        <f t="shared" si="92"/>
        <v>4.4231034482758351E-7</v>
      </c>
      <c r="K419" s="5">
        <f t="shared" si="93"/>
        <v>7.8692638988223692E-4</v>
      </c>
      <c r="L419" s="5">
        <f t="shared" si="87"/>
        <v>2.0412252816891996E-9</v>
      </c>
      <c r="M419" s="6">
        <f t="shared" si="85"/>
        <v>1.0621109537890176E-5</v>
      </c>
      <c r="N419">
        <f t="shared" si="86"/>
        <v>2.9E-4</v>
      </c>
      <c r="O419">
        <f t="shared" si="94"/>
        <v>0.43669563304366932</v>
      </c>
      <c r="P419">
        <f t="shared" si="88"/>
        <v>3.9201887587595787</v>
      </c>
      <c r="Q419">
        <f t="shared" si="89"/>
        <v>0.11367377537410163</v>
      </c>
      <c r="R419">
        <f t="shared" si="90"/>
        <v>0.11367377537410162</v>
      </c>
    </row>
    <row r="420" spans="6:18">
      <c r="F420">
        <f t="shared" si="95"/>
        <v>41.800000000000324</v>
      </c>
      <c r="G420">
        <f t="shared" si="83"/>
        <v>319.00552227477726</v>
      </c>
      <c r="H420">
        <f t="shared" si="91"/>
        <v>4.3669563304366932</v>
      </c>
      <c r="I420" s="4">
        <f t="shared" si="84"/>
        <v>5.8000000000000004E-6</v>
      </c>
      <c r="J420" s="5">
        <f t="shared" si="92"/>
        <v>4.4231034482758351E-7</v>
      </c>
      <c r="K420" s="5">
        <f t="shared" si="93"/>
        <v>7.8750638988223695E-4</v>
      </c>
      <c r="L420" s="5">
        <f t="shared" si="87"/>
        <v>2.0457420325118408E-9</v>
      </c>
      <c r="M420" s="6">
        <f t="shared" si="85"/>
        <v>1.0636771774660796E-5</v>
      </c>
      <c r="N420">
        <f t="shared" si="86"/>
        <v>2.9E-4</v>
      </c>
      <c r="O420">
        <f t="shared" si="94"/>
        <v>0.43669563304366932</v>
      </c>
      <c r="P420">
        <f t="shared" si="88"/>
        <v>3.9203022909199223</v>
      </c>
      <c r="Q420">
        <f t="shared" si="89"/>
        <v>0.11364488869988711</v>
      </c>
      <c r="R420">
        <f t="shared" si="90"/>
        <v>0.11364488869988709</v>
      </c>
    </row>
    <row r="421" spans="6:18">
      <c r="F421">
        <f t="shared" si="95"/>
        <v>41.900000000000325</v>
      </c>
      <c r="G421">
        <f t="shared" si="83"/>
        <v>319.00552227477726</v>
      </c>
      <c r="H421">
        <f t="shared" si="91"/>
        <v>4.3669563304366932</v>
      </c>
      <c r="I421" s="4">
        <f t="shared" si="84"/>
        <v>5.8000000000000004E-6</v>
      </c>
      <c r="J421" s="5">
        <f t="shared" si="92"/>
        <v>4.4231034482758351E-7</v>
      </c>
      <c r="K421" s="5">
        <f t="shared" si="93"/>
        <v>7.8808638988223697E-4</v>
      </c>
      <c r="L421" s="5">
        <f t="shared" si="87"/>
        <v>2.0502654414286494E-9</v>
      </c>
      <c r="M421" s="6">
        <f t="shared" si="85"/>
        <v>1.0652445550948943E-5</v>
      </c>
      <c r="N421">
        <f t="shared" si="86"/>
        <v>2.9E-4</v>
      </c>
      <c r="O421">
        <f t="shared" si="94"/>
        <v>0.43669563304366932</v>
      </c>
      <c r="P421">
        <f t="shared" si="88"/>
        <v>3.9204154886136315</v>
      </c>
      <c r="Q421">
        <f t="shared" si="89"/>
        <v>0.11361608712604133</v>
      </c>
      <c r="R421">
        <f t="shared" si="90"/>
        <v>0.11361608712604132</v>
      </c>
    </row>
    <row r="422" spans="6:18">
      <c r="F422">
        <f t="shared" si="95"/>
        <v>42.000000000000327</v>
      </c>
      <c r="G422">
        <f t="shared" si="83"/>
        <v>319.00552227477726</v>
      </c>
      <c r="H422">
        <f t="shared" si="91"/>
        <v>4.3669563304366932</v>
      </c>
      <c r="I422" s="4">
        <f t="shared" si="84"/>
        <v>5.8000000000000004E-6</v>
      </c>
      <c r="J422" s="5">
        <f t="shared" si="92"/>
        <v>4.4231034482758351E-7</v>
      </c>
      <c r="K422" s="5">
        <f t="shared" si="93"/>
        <v>7.88666389882237E-4</v>
      </c>
      <c r="L422" s="5">
        <f t="shared" si="87"/>
        <v>2.0547955133433243E-9</v>
      </c>
      <c r="M422" s="6">
        <f t="shared" si="85"/>
        <v>1.0668130866754616E-5</v>
      </c>
      <c r="N422">
        <f t="shared" si="86"/>
        <v>2.9E-4</v>
      </c>
      <c r="O422">
        <f t="shared" si="94"/>
        <v>0.43669563304366932</v>
      </c>
      <c r="P422">
        <f t="shared" si="88"/>
        <v>3.9205283530714756</v>
      </c>
      <c r="Q422">
        <f t="shared" si="89"/>
        <v>0.11358737033941201</v>
      </c>
      <c r="R422">
        <f t="shared" si="90"/>
        <v>0.11358737033941201</v>
      </c>
    </row>
    <row r="423" spans="6:18">
      <c r="F423">
        <f t="shared" si="95"/>
        <v>42.100000000000328</v>
      </c>
      <c r="G423">
        <f t="shared" si="83"/>
        <v>319.00552227477726</v>
      </c>
      <c r="H423">
        <f t="shared" si="91"/>
        <v>4.3669563304366932</v>
      </c>
      <c r="I423" s="4">
        <f t="shared" si="84"/>
        <v>5.8000000000000004E-6</v>
      </c>
      <c r="J423" s="5">
        <f t="shared" si="92"/>
        <v>4.4231034482758351E-7</v>
      </c>
      <c r="K423" s="5">
        <f t="shared" si="93"/>
        <v>7.8924638988223702E-4</v>
      </c>
      <c r="L423" s="5">
        <f t="shared" si="87"/>
        <v>2.0593322531595645E-9</v>
      </c>
      <c r="M423" s="6">
        <f t="shared" si="85"/>
        <v>1.0683827722077811E-5</v>
      </c>
      <c r="N423">
        <f t="shared" si="86"/>
        <v>2.9E-4</v>
      </c>
      <c r="O423">
        <f t="shared" si="94"/>
        <v>0.43669563304366932</v>
      </c>
      <c r="P423">
        <f t="shared" si="88"/>
        <v>3.9206408855187962</v>
      </c>
      <c r="Q423">
        <f t="shared" si="89"/>
        <v>0.11355873802822862</v>
      </c>
      <c r="R423">
        <f t="shared" si="90"/>
        <v>0.11355873802822862</v>
      </c>
    </row>
    <row r="424" spans="6:18">
      <c r="F424">
        <f t="shared" si="95"/>
        <v>42.20000000000033</v>
      </c>
      <c r="G424">
        <f t="shared" si="83"/>
        <v>319.00552227477726</v>
      </c>
      <c r="H424">
        <f t="shared" si="91"/>
        <v>4.3669563304366932</v>
      </c>
      <c r="I424" s="4">
        <f t="shared" si="84"/>
        <v>5.8000000000000004E-6</v>
      </c>
      <c r="J424" s="5">
        <f t="shared" si="92"/>
        <v>4.4231034482758351E-7</v>
      </c>
      <c r="K424" s="5">
        <f t="shared" si="93"/>
        <v>7.8982638988223705E-4</v>
      </c>
      <c r="L424" s="5">
        <f t="shared" si="87"/>
        <v>2.06387566578107E-9</v>
      </c>
      <c r="M424" s="6">
        <f t="shared" si="85"/>
        <v>1.0699536116918534E-5</v>
      </c>
      <c r="N424">
        <f t="shared" si="86"/>
        <v>2.9E-4</v>
      </c>
      <c r="O424">
        <f t="shared" si="94"/>
        <v>0.43669563304366932</v>
      </c>
      <c r="P424">
        <f t="shared" si="88"/>
        <v>3.9207530871755267</v>
      </c>
      <c r="Q424">
        <f t="shared" si="89"/>
        <v>0.11353018988209533</v>
      </c>
      <c r="R424">
        <f t="shared" si="90"/>
        <v>0.11353018988209533</v>
      </c>
    </row>
    <row r="425" spans="6:18">
      <c r="F425">
        <f t="shared" si="95"/>
        <v>42.300000000000331</v>
      </c>
      <c r="G425">
        <f t="shared" si="83"/>
        <v>319.00552227477726</v>
      </c>
      <c r="H425">
        <f t="shared" si="91"/>
        <v>4.3669563304366932</v>
      </c>
      <c r="I425" s="4">
        <f t="shared" si="84"/>
        <v>5.8000000000000004E-6</v>
      </c>
      <c r="J425" s="5">
        <f t="shared" si="92"/>
        <v>4.4231034482758351E-7</v>
      </c>
      <c r="K425" s="5">
        <f t="shared" si="93"/>
        <v>7.9040638988223707E-4</v>
      </c>
      <c r="L425" s="5">
        <f t="shared" si="87"/>
        <v>2.0684257561115404E-9</v>
      </c>
      <c r="M425" s="6">
        <f t="shared" si="85"/>
        <v>1.0715256051276783E-5</v>
      </c>
      <c r="N425">
        <f t="shared" si="86"/>
        <v>2.9E-4</v>
      </c>
      <c r="O425">
        <f t="shared" si="94"/>
        <v>0.43669563304366932</v>
      </c>
      <c r="P425">
        <f t="shared" si="88"/>
        <v>3.9208649592562308</v>
      </c>
      <c r="Q425">
        <f t="shared" si="89"/>
        <v>0.11350172559198392</v>
      </c>
      <c r="R425">
        <f t="shared" si="90"/>
        <v>0.11350172559198392</v>
      </c>
    </row>
    <row r="426" spans="6:18">
      <c r="F426">
        <f t="shared" si="95"/>
        <v>42.400000000000333</v>
      </c>
      <c r="G426">
        <f t="shared" si="83"/>
        <v>319.00552227477726</v>
      </c>
      <c r="H426">
        <f t="shared" si="91"/>
        <v>4.3669563304366932</v>
      </c>
      <c r="I426" s="4">
        <f t="shared" si="84"/>
        <v>5.8000000000000004E-6</v>
      </c>
      <c r="J426" s="5">
        <f t="shared" si="92"/>
        <v>4.4231034482758351E-7</v>
      </c>
      <c r="K426" s="5">
        <f t="shared" si="93"/>
        <v>7.909863898822371E-4</v>
      </c>
      <c r="L426" s="5">
        <f t="shared" si="87"/>
        <v>2.0729825290546739E-9</v>
      </c>
      <c r="M426" s="6">
        <f t="shared" si="85"/>
        <v>1.0730987525152554E-5</v>
      </c>
      <c r="N426">
        <f t="shared" si="86"/>
        <v>2.9E-4</v>
      </c>
      <c r="O426">
        <f t="shared" si="94"/>
        <v>0.43669563304366932</v>
      </c>
      <c r="P426">
        <f t="shared" si="88"/>
        <v>3.920976502970122</v>
      </c>
      <c r="Q426">
        <f t="shared" si="89"/>
        <v>0.11347334485022675</v>
      </c>
      <c r="R426">
        <f t="shared" si="90"/>
        <v>0.11347334485022675</v>
      </c>
    </row>
    <row r="427" spans="6:18">
      <c r="F427">
        <f t="shared" si="95"/>
        <v>42.500000000000334</v>
      </c>
      <c r="G427">
        <f t="shared" si="83"/>
        <v>319.00552227477726</v>
      </c>
      <c r="H427">
        <f t="shared" si="91"/>
        <v>4.3669563304366932</v>
      </c>
      <c r="I427" s="4">
        <f t="shared" si="84"/>
        <v>5.8000000000000004E-6</v>
      </c>
      <c r="J427" s="5">
        <f t="shared" si="92"/>
        <v>4.4231034482758351E-7</v>
      </c>
      <c r="K427" s="5">
        <f t="shared" si="93"/>
        <v>7.9156638988223712E-4</v>
      </c>
      <c r="L427" s="5">
        <f t="shared" si="87"/>
        <v>2.077545989514171E-9</v>
      </c>
      <c r="M427" s="6">
        <f t="shared" si="85"/>
        <v>1.074673053854585E-5</v>
      </c>
      <c r="N427">
        <f t="shared" si="86"/>
        <v>2.9E-4</v>
      </c>
      <c r="O427">
        <f t="shared" si="94"/>
        <v>0.43669563304366932</v>
      </c>
      <c r="P427">
        <f t="shared" si="88"/>
        <v>3.9210877195210943</v>
      </c>
      <c r="Q427">
        <f t="shared" si="89"/>
        <v>0.11344504735050981</v>
      </c>
      <c r="R427">
        <f t="shared" si="90"/>
        <v>0.11344504735050981</v>
      </c>
    </row>
    <row r="428" spans="6:18">
      <c r="F428">
        <f t="shared" si="95"/>
        <v>42.600000000000335</v>
      </c>
      <c r="G428">
        <f t="shared" si="83"/>
        <v>319.00552227477726</v>
      </c>
      <c r="H428">
        <f t="shared" si="91"/>
        <v>4.3669563304366932</v>
      </c>
      <c r="I428" s="4">
        <f t="shared" si="84"/>
        <v>5.8000000000000004E-6</v>
      </c>
      <c r="J428" s="5">
        <f t="shared" si="92"/>
        <v>4.4231034482758351E-7</v>
      </c>
      <c r="K428" s="5">
        <f t="shared" si="93"/>
        <v>7.9214638988223715E-4</v>
      </c>
      <c r="L428" s="5">
        <f t="shared" si="87"/>
        <v>2.0821161423937308E-9</v>
      </c>
      <c r="M428" s="6">
        <f t="shared" si="85"/>
        <v>1.0762485091456673E-5</v>
      </c>
      <c r="N428">
        <f t="shared" si="86"/>
        <v>2.9E-4</v>
      </c>
      <c r="O428">
        <f t="shared" si="94"/>
        <v>0.43669563304366932</v>
      </c>
      <c r="P428">
        <f t="shared" si="88"/>
        <v>3.9211986101077483</v>
      </c>
      <c r="Q428">
        <f t="shared" si="89"/>
        <v>0.11341683278786571</v>
      </c>
      <c r="R428">
        <f t="shared" si="90"/>
        <v>0.11341683278786571</v>
      </c>
    </row>
    <row r="429" spans="6:18">
      <c r="F429">
        <f t="shared" si="95"/>
        <v>42.700000000000337</v>
      </c>
      <c r="G429">
        <f t="shared" si="83"/>
        <v>319.00552227477726</v>
      </c>
      <c r="H429">
        <f t="shared" si="91"/>
        <v>4.3669563304366932</v>
      </c>
      <c r="I429" s="4">
        <f t="shared" si="84"/>
        <v>5.8000000000000004E-6</v>
      </c>
      <c r="J429" s="5">
        <f t="shared" si="92"/>
        <v>4.4231034482758351E-7</v>
      </c>
      <c r="K429" s="5">
        <f t="shared" si="93"/>
        <v>7.9272638988223717E-4</v>
      </c>
      <c r="L429" s="5">
        <f t="shared" si="87"/>
        <v>2.0866929925970525E-9</v>
      </c>
      <c r="M429" s="6">
        <f t="shared" si="85"/>
        <v>1.0778251183885018E-5</v>
      </c>
      <c r="N429">
        <f t="shared" si="86"/>
        <v>2.9E-4</v>
      </c>
      <c r="O429">
        <f t="shared" si="94"/>
        <v>0.43669563304366932</v>
      </c>
      <c r="P429">
        <f t="shared" si="88"/>
        <v>3.9213091759234202</v>
      </c>
      <c r="Q429">
        <f t="shared" si="89"/>
        <v>0.11338870085866685</v>
      </c>
      <c r="R429">
        <f t="shared" si="90"/>
        <v>0.11338870085866685</v>
      </c>
    </row>
    <row r="430" spans="6:18">
      <c r="F430">
        <f t="shared" si="95"/>
        <v>42.800000000000338</v>
      </c>
      <c r="G430">
        <f t="shared" si="83"/>
        <v>319.00552227477726</v>
      </c>
      <c r="H430">
        <f t="shared" si="91"/>
        <v>4.3669563304366932</v>
      </c>
      <c r="I430" s="4">
        <f t="shared" si="84"/>
        <v>5.8000000000000004E-6</v>
      </c>
      <c r="J430" s="5">
        <f t="shared" si="92"/>
        <v>4.4231034482758351E-7</v>
      </c>
      <c r="K430" s="5">
        <f t="shared" si="93"/>
        <v>7.933063898822372E-4</v>
      </c>
      <c r="L430" s="5">
        <f t="shared" si="87"/>
        <v>2.0912765450278359E-9</v>
      </c>
      <c r="M430" s="6">
        <f t="shared" si="85"/>
        <v>1.0794028815830888E-5</v>
      </c>
      <c r="N430">
        <f t="shared" si="86"/>
        <v>2.9E-4</v>
      </c>
      <c r="O430">
        <f t="shared" si="94"/>
        <v>0.43669563304366932</v>
      </c>
      <c r="P430">
        <f t="shared" si="88"/>
        <v>3.9214194181562072</v>
      </c>
      <c r="Q430">
        <f t="shared" si="89"/>
        <v>0.11336065126061853</v>
      </c>
      <c r="R430">
        <f t="shared" si="90"/>
        <v>0.11336065126061855</v>
      </c>
    </row>
    <row r="431" spans="6:18">
      <c r="F431">
        <f t="shared" si="95"/>
        <v>42.90000000000034</v>
      </c>
      <c r="G431">
        <f t="shared" si="83"/>
        <v>319.00552227477726</v>
      </c>
      <c r="H431">
        <f t="shared" si="91"/>
        <v>4.3669563304366932</v>
      </c>
      <c r="I431" s="4">
        <f t="shared" si="84"/>
        <v>5.8000000000000004E-6</v>
      </c>
      <c r="J431" s="5">
        <f t="shared" si="92"/>
        <v>4.4231034482758351E-7</v>
      </c>
      <c r="K431" s="5">
        <f t="shared" si="93"/>
        <v>7.9388638988223722E-4</v>
      </c>
      <c r="L431" s="5">
        <f t="shared" si="87"/>
        <v>2.0958668045897799E-9</v>
      </c>
      <c r="M431" s="6">
        <f t="shared" si="85"/>
        <v>1.0809817987294284E-5</v>
      </c>
      <c r="N431">
        <f t="shared" si="86"/>
        <v>2.9E-4</v>
      </c>
      <c r="O431">
        <f t="shared" si="94"/>
        <v>0.43669563304366932</v>
      </c>
      <c r="P431">
        <f t="shared" si="88"/>
        <v>3.9215293379889937</v>
      </c>
      <c r="Q431">
        <f t="shared" si="89"/>
        <v>0.11333268369275212</v>
      </c>
      <c r="R431">
        <f t="shared" si="90"/>
        <v>0.11333268369275214</v>
      </c>
    </row>
    <row r="432" spans="6:18">
      <c r="F432">
        <f t="shared" si="95"/>
        <v>43.000000000000341</v>
      </c>
      <c r="G432">
        <f t="shared" si="83"/>
        <v>319.00552227477726</v>
      </c>
      <c r="H432">
        <f t="shared" si="91"/>
        <v>4.3669563304366932</v>
      </c>
      <c r="I432" s="4">
        <f t="shared" si="84"/>
        <v>5.8000000000000004E-6</v>
      </c>
      <c r="J432" s="5">
        <f t="shared" si="92"/>
        <v>4.4231034482758351E-7</v>
      </c>
      <c r="K432" s="5">
        <f t="shared" si="93"/>
        <v>7.9446638988223725E-4</v>
      </c>
      <c r="L432" s="5">
        <f t="shared" si="87"/>
        <v>2.1004637761865848E-9</v>
      </c>
      <c r="M432" s="6">
        <f t="shared" si="85"/>
        <v>1.0825618698275208E-5</v>
      </c>
      <c r="N432">
        <f t="shared" si="86"/>
        <v>2.9E-4</v>
      </c>
      <c r="O432">
        <f t="shared" si="94"/>
        <v>0.43669563304366932</v>
      </c>
      <c r="P432">
        <f t="shared" si="88"/>
        <v>3.9216389365994813</v>
      </c>
      <c r="Q432">
        <f t="shared" si="89"/>
        <v>0.11330479785541829</v>
      </c>
      <c r="R432">
        <f t="shared" si="90"/>
        <v>0.1133047978554183</v>
      </c>
    </row>
    <row r="433" spans="6:18">
      <c r="F433">
        <f t="shared" si="95"/>
        <v>43.100000000000342</v>
      </c>
      <c r="G433">
        <f t="shared" si="83"/>
        <v>319.00552227477726</v>
      </c>
      <c r="H433">
        <f t="shared" si="91"/>
        <v>4.3669563304366932</v>
      </c>
      <c r="I433" s="4">
        <f t="shared" si="84"/>
        <v>5.8000000000000004E-6</v>
      </c>
      <c r="J433" s="5">
        <f t="shared" si="92"/>
        <v>4.4231034482758351E-7</v>
      </c>
      <c r="K433" s="5">
        <f t="shared" si="93"/>
        <v>7.9504638988223727E-4</v>
      </c>
      <c r="L433" s="5">
        <f t="shared" si="87"/>
        <v>2.1050674647219493E-9</v>
      </c>
      <c r="M433" s="6">
        <f t="shared" si="85"/>
        <v>1.0841430948773654E-5</v>
      </c>
      <c r="N433">
        <f t="shared" si="86"/>
        <v>2.9E-4</v>
      </c>
      <c r="O433">
        <f t="shared" si="94"/>
        <v>0.43669563304366932</v>
      </c>
      <c r="P433">
        <f t="shared" si="88"/>
        <v>3.9217482151602092</v>
      </c>
      <c r="Q433">
        <f t="shared" si="89"/>
        <v>0.11327699345028026</v>
      </c>
      <c r="R433">
        <f t="shared" si="90"/>
        <v>0.11327699345028028</v>
      </c>
    </row>
    <row r="434" spans="6:18">
      <c r="F434">
        <f t="shared" si="95"/>
        <v>43.200000000000344</v>
      </c>
      <c r="G434">
        <f t="shared" si="83"/>
        <v>319.00552227477726</v>
      </c>
      <c r="H434">
        <f t="shared" si="91"/>
        <v>4.3669563304366932</v>
      </c>
      <c r="I434" s="4">
        <f t="shared" si="84"/>
        <v>5.8000000000000004E-6</v>
      </c>
      <c r="J434" s="5">
        <f t="shared" si="92"/>
        <v>4.4231034482758351E-7</v>
      </c>
      <c r="K434" s="5">
        <f t="shared" si="93"/>
        <v>7.956263898822373E-4</v>
      </c>
      <c r="L434" s="5">
        <f t="shared" si="87"/>
        <v>2.1096778750995729E-9</v>
      </c>
      <c r="M434" s="6">
        <f t="shared" si="85"/>
        <v>1.0857254738789625E-5</v>
      </c>
      <c r="N434">
        <f t="shared" si="86"/>
        <v>2.9E-4</v>
      </c>
      <c r="O434">
        <f t="shared" si="94"/>
        <v>0.43669563304366932</v>
      </c>
      <c r="P434">
        <f t="shared" si="88"/>
        <v>3.9218571748385882</v>
      </c>
      <c r="Q434">
        <f t="shared" si="89"/>
        <v>0.1132492701803071</v>
      </c>
      <c r="R434">
        <f t="shared" si="90"/>
        <v>0.11324927018030712</v>
      </c>
    </row>
    <row r="435" spans="6:18">
      <c r="F435">
        <f t="shared" si="95"/>
        <v>43.300000000000345</v>
      </c>
      <c r="G435">
        <f t="shared" si="83"/>
        <v>319.00552227477726</v>
      </c>
      <c r="H435">
        <f t="shared" si="91"/>
        <v>4.3669563304366932</v>
      </c>
      <c r="I435" s="4">
        <f t="shared" si="84"/>
        <v>5.8000000000000004E-6</v>
      </c>
      <c r="J435" s="5">
        <f t="shared" si="92"/>
        <v>4.4231034482758351E-7</v>
      </c>
      <c r="K435" s="5">
        <f t="shared" si="93"/>
        <v>7.9620638988223732E-4</v>
      </c>
      <c r="L435" s="5">
        <f t="shared" si="87"/>
        <v>2.1142950122231549E-9</v>
      </c>
      <c r="M435" s="6">
        <f t="shared" si="85"/>
        <v>1.0873090068323123E-5</v>
      </c>
      <c r="N435">
        <f t="shared" si="86"/>
        <v>2.9E-4</v>
      </c>
      <c r="O435">
        <f t="shared" si="94"/>
        <v>0.43669563304366932</v>
      </c>
      <c r="P435">
        <f t="shared" si="88"/>
        <v>3.92196581679692</v>
      </c>
      <c r="Q435">
        <f t="shared" si="89"/>
        <v>0.11322162774976707</v>
      </c>
      <c r="R435">
        <f t="shared" si="90"/>
        <v>0.11322162774976707</v>
      </c>
    </row>
    <row r="436" spans="6:18">
      <c r="F436">
        <f t="shared" si="95"/>
        <v>43.400000000000347</v>
      </c>
      <c r="G436">
        <f t="shared" si="83"/>
        <v>319.00552227477726</v>
      </c>
      <c r="H436">
        <f t="shared" si="91"/>
        <v>4.3669563304366932</v>
      </c>
      <c r="I436" s="4">
        <f t="shared" si="84"/>
        <v>5.8000000000000004E-6</v>
      </c>
      <c r="J436" s="5">
        <f t="shared" si="92"/>
        <v>4.4231034482758351E-7</v>
      </c>
      <c r="K436" s="5">
        <f t="shared" si="93"/>
        <v>7.9678638988223735E-4</v>
      </c>
      <c r="L436" s="5">
        <f t="shared" si="87"/>
        <v>2.1189188809963952E-9</v>
      </c>
      <c r="M436" s="6">
        <f t="shared" si="85"/>
        <v>1.0888936937374144E-5</v>
      </c>
      <c r="N436">
        <f t="shared" si="86"/>
        <v>2.9E-4</v>
      </c>
      <c r="O436">
        <f t="shared" si="94"/>
        <v>0.43669563304366932</v>
      </c>
      <c r="P436">
        <f t="shared" si="88"/>
        <v>3.9220741421924283</v>
      </c>
      <c r="Q436">
        <f t="shared" si="89"/>
        <v>0.11319406586422097</v>
      </c>
      <c r="R436">
        <f t="shared" si="90"/>
        <v>0.11319406586422098</v>
      </c>
    </row>
    <row r="437" spans="6:18">
      <c r="F437">
        <f t="shared" si="95"/>
        <v>43.500000000000348</v>
      </c>
      <c r="G437">
        <f t="shared" si="83"/>
        <v>319.00552227477726</v>
      </c>
      <c r="H437">
        <f t="shared" si="91"/>
        <v>4.3669563304366932</v>
      </c>
      <c r="I437" s="4">
        <f t="shared" si="84"/>
        <v>5.8000000000000004E-6</v>
      </c>
      <c r="J437" s="5">
        <f t="shared" si="92"/>
        <v>4.4231034482758351E-7</v>
      </c>
      <c r="K437" s="5">
        <f t="shared" si="93"/>
        <v>7.9736638988223737E-4</v>
      </c>
      <c r="L437" s="5">
        <f t="shared" si="87"/>
        <v>2.1235494863229921E-9</v>
      </c>
      <c r="M437" s="6">
        <f t="shared" si="85"/>
        <v>1.0904795345942688E-5</v>
      </c>
      <c r="N437">
        <f t="shared" si="86"/>
        <v>2.9E-4</v>
      </c>
      <c r="O437">
        <f t="shared" si="94"/>
        <v>0.43669563304366932</v>
      </c>
      <c r="P437">
        <f t="shared" si="88"/>
        <v>3.9221821521772808</v>
      </c>
      <c r="Q437">
        <f t="shared" si="89"/>
        <v>0.11316658423051562</v>
      </c>
      <c r="R437">
        <f t="shared" si="90"/>
        <v>0.11316658423051563</v>
      </c>
    </row>
    <row r="438" spans="6:18">
      <c r="F438">
        <f t="shared" si="95"/>
        <v>43.60000000000035</v>
      </c>
      <c r="G438">
        <f t="shared" si="83"/>
        <v>319.00552227477726</v>
      </c>
      <c r="H438">
        <f t="shared" si="91"/>
        <v>4.3669563304366932</v>
      </c>
      <c r="I438" s="4">
        <f t="shared" si="84"/>
        <v>5.8000000000000004E-6</v>
      </c>
      <c r="J438" s="5">
        <f t="shared" si="92"/>
        <v>4.4231034482758351E-7</v>
      </c>
      <c r="K438" s="5">
        <f t="shared" si="93"/>
        <v>7.979463898822374E-4</v>
      </c>
      <c r="L438" s="5">
        <f t="shared" si="87"/>
        <v>2.1281868331066464E-9</v>
      </c>
      <c r="M438" s="6">
        <f t="shared" si="85"/>
        <v>1.0920665294028759E-5</v>
      </c>
      <c r="N438">
        <f t="shared" si="86"/>
        <v>2.9E-4</v>
      </c>
      <c r="O438">
        <f t="shared" si="94"/>
        <v>0.43669563304366932</v>
      </c>
      <c r="P438">
        <f t="shared" si="88"/>
        <v>3.9222898478986172</v>
      </c>
      <c r="Q438">
        <f t="shared" si="89"/>
        <v>0.11313918255677724</v>
      </c>
      <c r="R438">
        <f t="shared" si="90"/>
        <v>0.11313918255677725</v>
      </c>
    </row>
    <row r="439" spans="6:18">
      <c r="F439">
        <f t="shared" si="95"/>
        <v>43.700000000000351</v>
      </c>
      <c r="G439">
        <f t="shared" si="83"/>
        <v>319.00552227477726</v>
      </c>
      <c r="H439">
        <f t="shared" si="91"/>
        <v>4.3669563304366932</v>
      </c>
      <c r="I439" s="4">
        <f t="shared" si="84"/>
        <v>5.8000000000000004E-6</v>
      </c>
      <c r="J439" s="5">
        <f t="shared" si="92"/>
        <v>4.4231034482758351E-7</v>
      </c>
      <c r="K439" s="5">
        <f t="shared" si="93"/>
        <v>7.9852638988223742E-4</v>
      </c>
      <c r="L439" s="5">
        <f t="shared" si="87"/>
        <v>2.1328309262510563E-9</v>
      </c>
      <c r="M439" s="6">
        <f t="shared" si="85"/>
        <v>1.0936546781632355E-5</v>
      </c>
      <c r="N439">
        <f t="shared" si="86"/>
        <v>2.9E-4</v>
      </c>
      <c r="O439">
        <f t="shared" si="94"/>
        <v>0.43669563304366932</v>
      </c>
      <c r="P439">
        <f t="shared" si="88"/>
        <v>3.9223972304985755</v>
      </c>
      <c r="Q439">
        <f t="shared" si="89"/>
        <v>0.11311186055240496</v>
      </c>
      <c r="R439">
        <f t="shared" si="90"/>
        <v>0.11311186055240498</v>
      </c>
    </row>
    <row r="440" spans="6:18">
      <c r="F440">
        <f t="shared" si="95"/>
        <v>43.800000000000352</v>
      </c>
      <c r="G440">
        <f t="shared" si="83"/>
        <v>319.00552227477726</v>
      </c>
      <c r="H440">
        <f t="shared" si="91"/>
        <v>4.3669563304366932</v>
      </c>
      <c r="I440" s="4">
        <f t="shared" si="84"/>
        <v>5.8000000000000004E-6</v>
      </c>
      <c r="J440" s="5">
        <f t="shared" si="92"/>
        <v>4.4231034482758351E-7</v>
      </c>
      <c r="K440" s="5">
        <f t="shared" si="93"/>
        <v>7.9910638988223745E-4</v>
      </c>
      <c r="L440" s="5">
        <f t="shared" si="87"/>
        <v>2.1374817706599224E-9</v>
      </c>
      <c r="M440" s="6">
        <f t="shared" si="85"/>
        <v>1.0952439808753476E-5</v>
      </c>
      <c r="N440">
        <f t="shared" si="86"/>
        <v>2.9E-4</v>
      </c>
      <c r="O440">
        <f t="shared" si="94"/>
        <v>0.43669563304366932</v>
      </c>
      <c r="P440">
        <f t="shared" si="88"/>
        <v>3.9225043011143148</v>
      </c>
      <c r="Q440">
        <f t="shared" si="89"/>
        <v>0.11308461792806439</v>
      </c>
      <c r="R440">
        <f t="shared" si="90"/>
        <v>0.11308461792806442</v>
      </c>
    </row>
    <row r="441" spans="6:18">
      <c r="F441">
        <f t="shared" si="95"/>
        <v>43.900000000000354</v>
      </c>
      <c r="G441">
        <f t="shared" si="83"/>
        <v>319.00552227477726</v>
      </c>
      <c r="H441">
        <f t="shared" si="91"/>
        <v>4.3669563304366932</v>
      </c>
      <c r="I441" s="4">
        <f t="shared" si="84"/>
        <v>5.8000000000000004E-6</v>
      </c>
      <c r="J441" s="5">
        <f t="shared" si="92"/>
        <v>4.4231034482758351E-7</v>
      </c>
      <c r="K441" s="5">
        <f t="shared" si="93"/>
        <v>7.9968638988223747E-4</v>
      </c>
      <c r="L441" s="5">
        <f t="shared" si="87"/>
        <v>2.1421393712369432E-9</v>
      </c>
      <c r="M441" s="6">
        <f t="shared" si="85"/>
        <v>1.0968344375392121E-5</v>
      </c>
      <c r="N441">
        <f t="shared" si="86"/>
        <v>2.9E-4</v>
      </c>
      <c r="O441">
        <f t="shared" si="94"/>
        <v>0.43669563304366932</v>
      </c>
      <c r="P441">
        <f t="shared" si="88"/>
        <v>3.9226110608780433</v>
      </c>
      <c r="Q441">
        <f t="shared" si="89"/>
        <v>0.11305745439568113</v>
      </c>
      <c r="R441">
        <f t="shared" si="90"/>
        <v>0.11305745439568116</v>
      </c>
    </row>
    <row r="442" spans="6:18">
      <c r="F442">
        <f t="shared" si="95"/>
        <v>44.000000000000355</v>
      </c>
      <c r="G442">
        <f t="shared" si="83"/>
        <v>319.00552227477726</v>
      </c>
      <c r="H442">
        <f t="shared" si="91"/>
        <v>4.3669563304366932</v>
      </c>
      <c r="I442" s="4">
        <f t="shared" si="84"/>
        <v>5.8000000000000004E-6</v>
      </c>
      <c r="J442" s="5">
        <f t="shared" si="92"/>
        <v>4.4231034482758351E-7</v>
      </c>
      <c r="K442" s="5">
        <f t="shared" si="93"/>
        <v>8.002663898822375E-4</v>
      </c>
      <c r="L442" s="5">
        <f t="shared" si="87"/>
        <v>2.1468037328858189E-9</v>
      </c>
      <c r="M442" s="6">
        <f t="shared" si="85"/>
        <v>1.0984260481548293E-5</v>
      </c>
      <c r="N442">
        <f t="shared" si="86"/>
        <v>2.9E-4</v>
      </c>
      <c r="O442">
        <f t="shared" si="94"/>
        <v>0.43669563304366932</v>
      </c>
      <c r="P442">
        <f t="shared" si="88"/>
        <v>3.9227175109170407</v>
      </c>
      <c r="Q442">
        <f t="shared" si="89"/>
        <v>0.1130303696684344</v>
      </c>
      <c r="R442">
        <f t="shared" si="90"/>
        <v>0.11303036966843441</v>
      </c>
    </row>
    <row r="443" spans="6:18">
      <c r="F443">
        <f t="shared" si="95"/>
        <v>44.100000000000357</v>
      </c>
      <c r="G443">
        <f t="shared" si="83"/>
        <v>319.00552227477726</v>
      </c>
      <c r="H443">
        <f t="shared" si="91"/>
        <v>4.3669563304366932</v>
      </c>
      <c r="I443" s="4">
        <f t="shared" si="84"/>
        <v>5.8000000000000004E-6</v>
      </c>
      <c r="J443" s="5">
        <f t="shared" si="92"/>
        <v>4.4231034482758351E-7</v>
      </c>
      <c r="K443" s="5">
        <f t="shared" si="93"/>
        <v>8.0084638988223752E-4</v>
      </c>
      <c r="L443" s="5">
        <f t="shared" si="87"/>
        <v>2.1514748605102476E-9</v>
      </c>
      <c r="M443" s="6">
        <f t="shared" si="85"/>
        <v>1.1000188127221988E-5</v>
      </c>
      <c r="N443">
        <f t="shared" si="86"/>
        <v>2.9E-4</v>
      </c>
      <c r="O443">
        <f t="shared" si="94"/>
        <v>0.43669563304366932</v>
      </c>
      <c r="P443">
        <f t="shared" si="88"/>
        <v>3.9228236523536859</v>
      </c>
      <c r="Q443">
        <f t="shared" si="89"/>
        <v>0.11300336346075064</v>
      </c>
      <c r="R443">
        <f t="shared" si="90"/>
        <v>0.11300336346075067</v>
      </c>
    </row>
    <row r="444" spans="6:18">
      <c r="F444">
        <f t="shared" si="95"/>
        <v>44.200000000000358</v>
      </c>
      <c r="G444">
        <f t="shared" si="83"/>
        <v>319.00552227477726</v>
      </c>
      <c r="H444">
        <f t="shared" si="91"/>
        <v>4.3669563304366932</v>
      </c>
      <c r="I444" s="4">
        <f t="shared" si="84"/>
        <v>5.8000000000000004E-6</v>
      </c>
      <c r="J444" s="5">
        <f t="shared" si="92"/>
        <v>4.4231034482758351E-7</v>
      </c>
      <c r="K444" s="5">
        <f t="shared" si="93"/>
        <v>8.0142638988223755E-4</v>
      </c>
      <c r="L444" s="5">
        <f t="shared" si="87"/>
        <v>2.1561527590139297E-9</v>
      </c>
      <c r="M444" s="6">
        <f t="shared" si="85"/>
        <v>1.1016127312413208E-5</v>
      </c>
      <c r="N444">
        <f t="shared" si="86"/>
        <v>2.9E-4</v>
      </c>
      <c r="O444">
        <f t="shared" si="94"/>
        <v>0.43669563304366932</v>
      </c>
      <c r="P444">
        <f t="shared" si="88"/>
        <v>3.9229294863054798</v>
      </c>
      <c r="Q444">
        <f t="shared" si="89"/>
        <v>0.11297643548829729</v>
      </c>
      <c r="R444">
        <f t="shared" si="90"/>
        <v>0.11297643548829732</v>
      </c>
    </row>
    <row r="445" spans="6:18">
      <c r="F445">
        <f t="shared" si="95"/>
        <v>44.30000000000036</v>
      </c>
      <c r="G445">
        <f t="shared" si="83"/>
        <v>319.00552227477726</v>
      </c>
      <c r="H445">
        <f t="shared" si="91"/>
        <v>4.3669563304366932</v>
      </c>
      <c r="I445" s="4">
        <f t="shared" si="84"/>
        <v>5.8000000000000004E-6</v>
      </c>
      <c r="J445" s="5">
        <f t="shared" si="92"/>
        <v>4.4231034482758351E-7</v>
      </c>
      <c r="K445" s="5">
        <f t="shared" si="93"/>
        <v>8.0200638988223757E-4</v>
      </c>
      <c r="L445" s="5">
        <f t="shared" si="87"/>
        <v>2.1608374333005645E-9</v>
      </c>
      <c r="M445" s="6">
        <f t="shared" si="85"/>
        <v>1.1032078037121953E-5</v>
      </c>
      <c r="N445">
        <f t="shared" si="86"/>
        <v>2.9E-4</v>
      </c>
      <c r="O445">
        <f t="shared" si="94"/>
        <v>0.43669563304366932</v>
      </c>
      <c r="P445">
        <f t="shared" si="88"/>
        <v>3.9230350138850714</v>
      </c>
      <c r="Q445">
        <f t="shared" si="89"/>
        <v>0.11294958546797638</v>
      </c>
      <c r="R445">
        <f t="shared" si="90"/>
        <v>0.11294958546797641</v>
      </c>
    </row>
    <row r="446" spans="6:18">
      <c r="F446">
        <f t="shared" si="95"/>
        <v>44.400000000000361</v>
      </c>
      <c r="G446">
        <f t="shared" si="83"/>
        <v>319.00552227477726</v>
      </c>
      <c r="H446">
        <f t="shared" si="91"/>
        <v>4.3669563304366932</v>
      </c>
      <c r="I446" s="4">
        <f t="shared" si="84"/>
        <v>5.8000000000000004E-6</v>
      </c>
      <c r="J446" s="5">
        <f t="shared" si="92"/>
        <v>4.4231034482758351E-7</v>
      </c>
      <c r="K446" s="5">
        <f t="shared" si="93"/>
        <v>8.025863898822376E-4</v>
      </c>
      <c r="L446" s="5">
        <f t="shared" si="87"/>
        <v>2.1655288882738518E-9</v>
      </c>
      <c r="M446" s="6">
        <f t="shared" si="85"/>
        <v>1.1048040301348225E-5</v>
      </c>
      <c r="N446">
        <f t="shared" si="86"/>
        <v>2.9E-4</v>
      </c>
      <c r="O446">
        <f t="shared" si="94"/>
        <v>0.43669563304366932</v>
      </c>
      <c r="P446">
        <f t="shared" si="88"/>
        <v>3.9231402362002812</v>
      </c>
      <c r="Q446">
        <f t="shared" si="89"/>
        <v>0.11292281311791838</v>
      </c>
      <c r="R446">
        <f t="shared" si="90"/>
        <v>0.11292281311791841</v>
      </c>
    </row>
    <row r="447" spans="6:18">
      <c r="F447">
        <f t="shared" si="95"/>
        <v>44.500000000000362</v>
      </c>
      <c r="G447">
        <f t="shared" si="83"/>
        <v>319.00552227477726</v>
      </c>
      <c r="H447">
        <f t="shared" si="91"/>
        <v>4.3669563304366932</v>
      </c>
      <c r="I447" s="4">
        <f t="shared" si="84"/>
        <v>5.8000000000000004E-6</v>
      </c>
      <c r="J447" s="5">
        <f t="shared" si="92"/>
        <v>4.4231034482758351E-7</v>
      </c>
      <c r="K447" s="5">
        <f t="shared" si="93"/>
        <v>8.0316638988223762E-4</v>
      </c>
      <c r="L447" s="5">
        <f t="shared" si="87"/>
        <v>2.17022712883749E-9</v>
      </c>
      <c r="M447" s="6">
        <f t="shared" si="85"/>
        <v>1.1064014105092021E-5</v>
      </c>
      <c r="N447">
        <f t="shared" si="86"/>
        <v>2.9E-4</v>
      </c>
      <c r="O447">
        <f t="shared" si="94"/>
        <v>0.43669563304366932</v>
      </c>
      <c r="P447">
        <f t="shared" si="88"/>
        <v>3.9232451543541269</v>
      </c>
      <c r="Q447">
        <f t="shared" si="89"/>
        <v>0.11289611815747588</v>
      </c>
      <c r="R447">
        <f t="shared" si="90"/>
        <v>0.11289611815747592</v>
      </c>
    </row>
    <row r="448" spans="6:18">
      <c r="F448">
        <f t="shared" si="95"/>
        <v>44.600000000000364</v>
      </c>
      <c r="G448">
        <f t="shared" si="83"/>
        <v>319.00552227477726</v>
      </c>
      <c r="H448">
        <f t="shared" si="91"/>
        <v>4.3669563304366932</v>
      </c>
      <c r="I448" s="4">
        <f t="shared" si="84"/>
        <v>5.8000000000000004E-6</v>
      </c>
      <c r="J448" s="5">
        <f t="shared" si="92"/>
        <v>4.4231034482758351E-7</v>
      </c>
      <c r="K448" s="5">
        <f t="shared" si="93"/>
        <v>8.0374638988223765E-4</v>
      </c>
      <c r="L448" s="5">
        <f t="shared" si="87"/>
        <v>2.174932159895179E-9</v>
      </c>
      <c r="M448" s="6">
        <f t="shared" si="85"/>
        <v>1.1079999448353341E-5</v>
      </c>
      <c r="N448">
        <f t="shared" si="86"/>
        <v>2.9E-4</v>
      </c>
      <c r="O448">
        <f t="shared" si="94"/>
        <v>0.43669563304366932</v>
      </c>
      <c r="P448">
        <f t="shared" si="88"/>
        <v>3.923349769444846</v>
      </c>
      <c r="Q448">
        <f t="shared" si="89"/>
        <v>0.11286950030721754</v>
      </c>
      <c r="R448">
        <f t="shared" si="90"/>
        <v>0.11286950030721758</v>
      </c>
    </row>
    <row r="449" spans="6:18">
      <c r="F449">
        <f t="shared" si="95"/>
        <v>44.700000000000365</v>
      </c>
      <c r="G449">
        <f t="shared" si="83"/>
        <v>319.00552227477726</v>
      </c>
      <c r="H449">
        <f t="shared" si="91"/>
        <v>4.3669563304366932</v>
      </c>
      <c r="I449" s="4">
        <f t="shared" si="84"/>
        <v>5.8000000000000004E-6</v>
      </c>
      <c r="J449" s="5">
        <f t="shared" si="92"/>
        <v>4.4231034482758351E-7</v>
      </c>
      <c r="K449" s="5">
        <f t="shared" si="93"/>
        <v>8.0432638988223767E-4</v>
      </c>
      <c r="L449" s="5">
        <f t="shared" si="87"/>
        <v>2.1796439863506184E-9</v>
      </c>
      <c r="M449" s="6">
        <f t="shared" si="85"/>
        <v>1.1095996331132187E-5</v>
      </c>
      <c r="N449">
        <f t="shared" si="86"/>
        <v>2.9E-4</v>
      </c>
      <c r="O449">
        <f t="shared" si="94"/>
        <v>0.43669563304366932</v>
      </c>
      <c r="P449">
        <f t="shared" si="88"/>
        <v>3.9234540825659225</v>
      </c>
      <c r="Q449">
        <f t="shared" si="89"/>
        <v>0.11284295928892184</v>
      </c>
      <c r="R449">
        <f t="shared" si="90"/>
        <v>0.11284295928892188</v>
      </c>
    </row>
    <row r="450" spans="6:18">
      <c r="F450">
        <f t="shared" si="95"/>
        <v>44.800000000000367</v>
      </c>
      <c r="G450">
        <f t="shared" ref="G450:G513" si="96">Tc+R_*F450</f>
        <v>319.00552227477726</v>
      </c>
      <c r="H450">
        <f t="shared" si="91"/>
        <v>4.3669563304366932</v>
      </c>
      <c r="I450" s="4">
        <f t="shared" ref="I450:I513" si="97">we</f>
        <v>5.8000000000000004E-6</v>
      </c>
      <c r="J450" s="5">
        <f t="shared" si="92"/>
        <v>4.4231034482758351E-7</v>
      </c>
      <c r="K450" s="5">
        <f t="shared" si="93"/>
        <v>8.049063898822377E-4</v>
      </c>
      <c r="L450" s="5">
        <f t="shared" si="87"/>
        <v>2.1843626131075074E-9</v>
      </c>
      <c r="M450" s="6">
        <f t="shared" ref="M450:M513" si="98">f2_*f3_/f1_/K450*L450</f>
        <v>1.1112004753428557E-5</v>
      </c>
      <c r="N450">
        <f t="shared" ref="N450:N513" si="99">del_dl</f>
        <v>2.9E-4</v>
      </c>
      <c r="O450">
        <f t="shared" si="94"/>
        <v>0.43669563304366932</v>
      </c>
      <c r="P450">
        <f t="shared" si="88"/>
        <v>3.9235580948061077</v>
      </c>
      <c r="Q450">
        <f t="shared" si="89"/>
        <v>0.11281649482557102</v>
      </c>
      <c r="R450">
        <f t="shared" si="90"/>
        <v>0.11281649482557106</v>
      </c>
    </row>
    <row r="451" spans="6:18">
      <c r="F451">
        <f t="shared" si="95"/>
        <v>44.900000000000368</v>
      </c>
      <c r="G451">
        <f t="shared" si="96"/>
        <v>319.00552227477726</v>
      </c>
      <c r="H451">
        <f t="shared" si="91"/>
        <v>4.3669563304366932</v>
      </c>
      <c r="I451" s="4">
        <f t="shared" si="97"/>
        <v>5.8000000000000004E-6</v>
      </c>
      <c r="J451" s="5">
        <f t="shared" si="92"/>
        <v>4.4231034482758351E-7</v>
      </c>
      <c r="K451" s="5">
        <f t="shared" si="93"/>
        <v>8.0548638988223772E-4</v>
      </c>
      <c r="L451" s="5">
        <f t="shared" ref="L451:L514" si="100">K451^3*4/3*PI()</f>
        <v>2.1890880450695454E-9</v>
      </c>
      <c r="M451" s="6">
        <f t="shared" si="98"/>
        <v>1.112802471524245E-5</v>
      </c>
      <c r="N451">
        <f t="shared" si="99"/>
        <v>2.9E-4</v>
      </c>
      <c r="O451">
        <f t="shared" si="94"/>
        <v>0.43669563304366932</v>
      </c>
      <c r="P451">
        <f t="shared" ref="P451:P514" si="101">R451*O451+(1-R451)*H451</f>
        <v>3.9236618072494469</v>
      </c>
      <c r="Q451">
        <f t="shared" ref="Q451:Q514" si="102">Q450+pl/ps*Dl/N450*((Tc-Tf)/ml-Co)/H450/(1-kpart)*M450*dt/L450-Q450*3/K450*we*dt</f>
        <v>0.11279010664134502</v>
      </c>
      <c r="R451">
        <f t="shared" ref="R451:R514" si="103">esidtGeral(R450,K450,MAX(I450,J450),pl,ps,kpart,H450,(H451-H450)/dt,M450,L450,Dl,N450,Co,dt)</f>
        <v>0.11279010664134506</v>
      </c>
    </row>
    <row r="452" spans="6:18">
      <c r="F452">
        <f t="shared" si="95"/>
        <v>45.000000000000369</v>
      </c>
      <c r="G452">
        <f t="shared" si="96"/>
        <v>319.00552227477726</v>
      </c>
      <c r="H452">
        <f t="shared" si="91"/>
        <v>4.3669563304366932</v>
      </c>
      <c r="I452" s="4">
        <f t="shared" si="97"/>
        <v>5.8000000000000004E-6</v>
      </c>
      <c r="J452" s="5">
        <f t="shared" si="92"/>
        <v>4.4231034482758351E-7</v>
      </c>
      <c r="K452" s="5">
        <f t="shared" si="93"/>
        <v>8.0606638988223774E-4</v>
      </c>
      <c r="L452" s="5">
        <f t="shared" si="100"/>
        <v>2.1938202871404321E-9</v>
      </c>
      <c r="M452" s="6">
        <f t="shared" si="98"/>
        <v>1.1144056216573872E-5</v>
      </c>
      <c r="N452">
        <f t="shared" si="99"/>
        <v>2.9E-4</v>
      </c>
      <c r="O452">
        <f t="shared" si="94"/>
        <v>0.43669563304366932</v>
      </c>
      <c r="P452">
        <f t="shared" si="101"/>
        <v>3.9237652209753011</v>
      </c>
      <c r="Q452">
        <f t="shared" si="102"/>
        <v>0.1127637944616154</v>
      </c>
      <c r="R452">
        <f t="shared" si="103"/>
        <v>0.11276379446161544</v>
      </c>
    </row>
    <row r="453" spans="6:18">
      <c r="F453">
        <f t="shared" si="95"/>
        <v>45.100000000000371</v>
      </c>
      <c r="G453">
        <f t="shared" si="96"/>
        <v>319.00552227477726</v>
      </c>
      <c r="H453">
        <f t="shared" si="91"/>
        <v>4.3669563304366932</v>
      </c>
      <c r="I453" s="4">
        <f t="shared" si="97"/>
        <v>5.8000000000000004E-6</v>
      </c>
      <c r="J453" s="5">
        <f t="shared" si="92"/>
        <v>4.4231034482758351E-7</v>
      </c>
      <c r="K453" s="5">
        <f t="shared" si="93"/>
        <v>8.0664638988223777E-4</v>
      </c>
      <c r="L453" s="5">
        <f t="shared" si="100"/>
        <v>2.1985593442238665E-9</v>
      </c>
      <c r="M453" s="6">
        <f t="shared" si="98"/>
        <v>1.1160099257422819E-5</v>
      </c>
      <c r="N453">
        <f t="shared" si="99"/>
        <v>2.9E-4</v>
      </c>
      <c r="O453">
        <f t="shared" si="94"/>
        <v>0.43669563304366932</v>
      </c>
      <c r="P453">
        <f t="shared" si="101"/>
        <v>3.9238683370583716</v>
      </c>
      <c r="Q453">
        <f t="shared" si="102"/>
        <v>0.11273755801293936</v>
      </c>
      <c r="R453">
        <f t="shared" si="103"/>
        <v>0.11273755801293942</v>
      </c>
    </row>
    <row r="454" spans="6:18">
      <c r="F454">
        <f t="shared" si="95"/>
        <v>45.200000000000372</v>
      </c>
      <c r="G454">
        <f t="shared" si="96"/>
        <v>319.00552227477726</v>
      </c>
      <c r="H454">
        <f t="shared" si="91"/>
        <v>4.3669563304366932</v>
      </c>
      <c r="I454" s="4">
        <f t="shared" si="97"/>
        <v>5.8000000000000004E-6</v>
      </c>
      <c r="J454" s="5">
        <f t="shared" si="92"/>
        <v>4.4231034482758351E-7</v>
      </c>
      <c r="K454" s="5">
        <f t="shared" si="93"/>
        <v>8.0722638988223779E-4</v>
      </c>
      <c r="L454" s="5">
        <f t="shared" si="100"/>
        <v>2.2033052212235483E-9</v>
      </c>
      <c r="M454" s="6">
        <f t="shared" si="98"/>
        <v>1.117615383778929E-5</v>
      </c>
      <c r="N454">
        <f t="shared" si="99"/>
        <v>2.9E-4</v>
      </c>
      <c r="O454">
        <f t="shared" si="94"/>
        <v>0.43669563304366932</v>
      </c>
      <c r="P454">
        <f t="shared" si="101"/>
        <v>3.9239711565687236</v>
      </c>
      <c r="Q454">
        <f t="shared" si="102"/>
        <v>0.11271139702305381</v>
      </c>
      <c r="R454">
        <f t="shared" si="103"/>
        <v>0.11271139702305387</v>
      </c>
    </row>
    <row r="455" spans="6:18">
      <c r="F455">
        <f t="shared" si="95"/>
        <v>45.300000000000374</v>
      </c>
      <c r="G455">
        <f t="shared" si="96"/>
        <v>319.00552227477726</v>
      </c>
      <c r="H455">
        <f t="shared" si="91"/>
        <v>4.3669563304366932</v>
      </c>
      <c r="I455" s="4">
        <f t="shared" si="97"/>
        <v>5.8000000000000004E-6</v>
      </c>
      <c r="J455" s="5">
        <f t="shared" si="92"/>
        <v>4.4231034482758351E-7</v>
      </c>
      <c r="K455" s="5">
        <f t="shared" si="93"/>
        <v>8.0780638988223782E-4</v>
      </c>
      <c r="L455" s="5">
        <f t="shared" si="100"/>
        <v>2.2080579230431765E-9</v>
      </c>
      <c r="M455" s="6">
        <f t="shared" si="98"/>
        <v>1.1192219957673283E-5</v>
      </c>
      <c r="N455">
        <f t="shared" si="99"/>
        <v>2.9E-4</v>
      </c>
      <c r="O455">
        <f t="shared" si="94"/>
        <v>0.43669563304366932</v>
      </c>
      <c r="P455">
        <f t="shared" si="101"/>
        <v>3.9240736805718086</v>
      </c>
      <c r="Q455">
        <f t="shared" si="102"/>
        <v>0.11268531122086937</v>
      </c>
      <c r="R455">
        <f t="shared" si="103"/>
        <v>0.11268531122086944</v>
      </c>
    </row>
    <row r="456" spans="6:18">
      <c r="F456">
        <f t="shared" si="95"/>
        <v>45.400000000000375</v>
      </c>
      <c r="G456">
        <f t="shared" si="96"/>
        <v>319.00552227477726</v>
      </c>
      <c r="H456">
        <f t="shared" si="91"/>
        <v>4.3669563304366932</v>
      </c>
      <c r="I456" s="4">
        <f t="shared" si="97"/>
        <v>5.8000000000000004E-6</v>
      </c>
      <c r="J456" s="5">
        <f t="shared" si="92"/>
        <v>4.4231034482758351E-7</v>
      </c>
      <c r="K456" s="5">
        <f t="shared" si="93"/>
        <v>8.0838638988223784E-4</v>
      </c>
      <c r="L456" s="5">
        <f t="shared" si="100"/>
        <v>2.2128174545864508E-9</v>
      </c>
      <c r="M456" s="6">
        <f t="shared" si="98"/>
        <v>1.1208297617074802E-5</v>
      </c>
      <c r="N456">
        <f t="shared" si="99"/>
        <v>2.9E-4</v>
      </c>
      <c r="O456">
        <f t="shared" si="94"/>
        <v>0.43669563304366932</v>
      </c>
      <c r="P456">
        <f t="shared" si="101"/>
        <v>3.9241759101284894</v>
      </c>
      <c r="Q456">
        <f t="shared" si="102"/>
        <v>0.11265930033646454</v>
      </c>
      <c r="R456">
        <f t="shared" si="103"/>
        <v>0.1126593003364646</v>
      </c>
    </row>
    <row r="457" spans="6:18">
      <c r="F457">
        <f t="shared" si="95"/>
        <v>45.500000000000377</v>
      </c>
      <c r="G457">
        <f t="shared" si="96"/>
        <v>319.00552227477726</v>
      </c>
      <c r="H457">
        <f t="shared" si="91"/>
        <v>4.3669563304366932</v>
      </c>
      <c r="I457" s="4">
        <f t="shared" si="97"/>
        <v>5.8000000000000004E-6</v>
      </c>
      <c r="J457" s="5">
        <f t="shared" si="92"/>
        <v>4.4231034482758351E-7</v>
      </c>
      <c r="K457" s="5">
        <f t="shared" si="93"/>
        <v>8.0896638988223787E-4</v>
      </c>
      <c r="L457" s="5">
        <f t="shared" si="100"/>
        <v>2.2175838207570702E-9</v>
      </c>
      <c r="M457" s="6">
        <f t="shared" si="98"/>
        <v>1.1224386815993844E-5</v>
      </c>
      <c r="N457">
        <f t="shared" si="99"/>
        <v>2.9E-4</v>
      </c>
      <c r="O457">
        <f t="shared" si="94"/>
        <v>0.43669563304366932</v>
      </c>
      <c r="P457">
        <f t="shared" si="101"/>
        <v>3.9242778462950607</v>
      </c>
      <c r="Q457">
        <f t="shared" si="102"/>
        <v>0.11263336410107974</v>
      </c>
      <c r="R457">
        <f t="shared" si="103"/>
        <v>0.1126333641010798</v>
      </c>
    </row>
    <row r="458" spans="6:18">
      <c r="F458">
        <f t="shared" si="95"/>
        <v>45.600000000000378</v>
      </c>
      <c r="G458">
        <f t="shared" si="96"/>
        <v>319.00552227477726</v>
      </c>
      <c r="H458">
        <f t="shared" si="91"/>
        <v>4.3669563304366932</v>
      </c>
      <c r="I458" s="4">
        <f t="shared" si="97"/>
        <v>5.8000000000000004E-6</v>
      </c>
      <c r="J458" s="5">
        <f t="shared" si="92"/>
        <v>4.4231034482758351E-7</v>
      </c>
      <c r="K458" s="5">
        <f t="shared" si="93"/>
        <v>8.0954638988223789E-4</v>
      </c>
      <c r="L458" s="5">
        <f t="shared" si="100"/>
        <v>2.2223570264587355E-9</v>
      </c>
      <c r="M458" s="6">
        <f t="shared" si="98"/>
        <v>1.1240487554430418E-5</v>
      </c>
      <c r="N458">
        <f t="shared" si="99"/>
        <v>2.9E-4</v>
      </c>
      <c r="O458">
        <f t="shared" si="94"/>
        <v>0.43669563304366932</v>
      </c>
      <c r="P458">
        <f t="shared" si="101"/>
        <v>3.924379490123274</v>
      </c>
      <c r="Q458">
        <f t="shared" si="102"/>
        <v>0.11260750224711158</v>
      </c>
      <c r="R458">
        <f t="shared" si="103"/>
        <v>0.11260750224711163</v>
      </c>
    </row>
    <row r="459" spans="6:18">
      <c r="F459">
        <f t="shared" si="95"/>
        <v>45.700000000000379</v>
      </c>
      <c r="G459">
        <f t="shared" si="96"/>
        <v>319.00552227477726</v>
      </c>
      <c r="H459">
        <f t="shared" si="91"/>
        <v>4.3669563304366932</v>
      </c>
      <c r="I459" s="4">
        <f t="shared" si="97"/>
        <v>5.8000000000000004E-6</v>
      </c>
      <c r="J459" s="5">
        <f t="shared" si="92"/>
        <v>4.4231034482758351E-7</v>
      </c>
      <c r="K459" s="5">
        <f t="shared" si="93"/>
        <v>8.1012638988223792E-4</v>
      </c>
      <c r="L459" s="5">
        <f t="shared" si="100"/>
        <v>2.2271370765951443E-9</v>
      </c>
      <c r="M459" s="6">
        <f t="shared" si="98"/>
        <v>1.1256599832384509E-5</v>
      </c>
      <c r="N459">
        <f t="shared" si="99"/>
        <v>2.9E-4</v>
      </c>
      <c r="O459">
        <f t="shared" si="94"/>
        <v>0.43669563304366932</v>
      </c>
      <c r="P459">
        <f t="shared" si="101"/>
        <v>3.9244808426603579</v>
      </c>
      <c r="Q459">
        <f t="shared" si="102"/>
        <v>0.112581714508107</v>
      </c>
      <c r="R459">
        <f t="shared" si="103"/>
        <v>0.11258171450810706</v>
      </c>
    </row>
    <row r="460" spans="6:18">
      <c r="F460">
        <f t="shared" si="95"/>
        <v>45.800000000000381</v>
      </c>
      <c r="G460">
        <f t="shared" si="96"/>
        <v>319.00552227477726</v>
      </c>
      <c r="H460">
        <f t="shared" si="91"/>
        <v>4.3669563304366932</v>
      </c>
      <c r="I460" s="4">
        <f t="shared" si="97"/>
        <v>5.8000000000000004E-6</v>
      </c>
      <c r="J460" s="5">
        <f t="shared" si="92"/>
        <v>4.4231034482758351E-7</v>
      </c>
      <c r="K460" s="5">
        <f t="shared" si="93"/>
        <v>8.1070638988223794E-4</v>
      </c>
      <c r="L460" s="5">
        <f t="shared" si="100"/>
        <v>2.2319239760699969E-9</v>
      </c>
      <c r="M460" s="6">
        <f t="shared" si="98"/>
        <v>1.1272723649856129E-5</v>
      </c>
      <c r="N460">
        <f t="shared" si="99"/>
        <v>2.9E-4</v>
      </c>
      <c r="O460">
        <f t="shared" si="94"/>
        <v>0.43669563304366932</v>
      </c>
      <c r="P460">
        <f t="shared" si="101"/>
        <v>3.9245819049490454</v>
      </c>
      <c r="Q460">
        <f t="shared" si="102"/>
        <v>0.11255600061875753</v>
      </c>
      <c r="R460">
        <f t="shared" si="103"/>
        <v>0.11255600061875759</v>
      </c>
    </row>
    <row r="461" spans="6:18">
      <c r="F461">
        <f t="shared" si="95"/>
        <v>45.900000000000382</v>
      </c>
      <c r="G461">
        <f t="shared" si="96"/>
        <v>319.00552227477726</v>
      </c>
      <c r="H461">
        <f t="shared" si="91"/>
        <v>4.3669563304366932</v>
      </c>
      <c r="I461" s="4">
        <f t="shared" si="97"/>
        <v>5.8000000000000004E-6</v>
      </c>
      <c r="J461" s="5">
        <f t="shared" si="92"/>
        <v>4.4231034482758351E-7</v>
      </c>
      <c r="K461" s="5">
        <f t="shared" si="93"/>
        <v>8.1128638988223797E-4</v>
      </c>
      <c r="L461" s="5">
        <f t="shared" si="100"/>
        <v>2.2367177297869933E-9</v>
      </c>
      <c r="M461" s="6">
        <f t="shared" si="98"/>
        <v>1.1288859006845276E-5</v>
      </c>
      <c r="N461">
        <f t="shared" si="99"/>
        <v>2.9E-4</v>
      </c>
      <c r="O461">
        <f t="shared" si="94"/>
        <v>0.43669563304366932</v>
      </c>
      <c r="P461">
        <f t="shared" si="101"/>
        <v>3.9246826780275912</v>
      </c>
      <c r="Q461">
        <f t="shared" si="102"/>
        <v>0.11253036031489357</v>
      </c>
      <c r="R461">
        <f t="shared" si="103"/>
        <v>0.11253036031489362</v>
      </c>
    </row>
    <row r="462" spans="6:18">
      <c r="F462">
        <f t="shared" si="95"/>
        <v>46.000000000000384</v>
      </c>
      <c r="G462">
        <f t="shared" si="96"/>
        <v>319.00552227477726</v>
      </c>
      <c r="H462">
        <f t="shared" si="91"/>
        <v>4.3669563304366932</v>
      </c>
      <c r="I462" s="4">
        <f t="shared" si="97"/>
        <v>5.8000000000000004E-6</v>
      </c>
      <c r="J462" s="5">
        <f t="shared" si="92"/>
        <v>4.4231034482758351E-7</v>
      </c>
      <c r="K462" s="5">
        <f t="shared" si="93"/>
        <v>8.1186638988223799E-4</v>
      </c>
      <c r="L462" s="5">
        <f t="shared" si="100"/>
        <v>2.2415183426498313E-9</v>
      </c>
      <c r="M462" s="6">
        <f t="shared" si="98"/>
        <v>1.1305005903351944E-5</v>
      </c>
      <c r="N462">
        <f t="shared" si="99"/>
        <v>2.9E-4</v>
      </c>
      <c r="O462">
        <f t="shared" si="94"/>
        <v>0.43669563304366932</v>
      </c>
      <c r="P462">
        <f t="shared" si="101"/>
        <v>3.9247831629297973</v>
      </c>
      <c r="Q462">
        <f t="shared" si="102"/>
        <v>0.11250479333347861</v>
      </c>
      <c r="R462">
        <f t="shared" si="103"/>
        <v>0.11250479333347867</v>
      </c>
    </row>
    <row r="463" spans="6:18">
      <c r="F463">
        <f t="shared" si="95"/>
        <v>46.100000000000385</v>
      </c>
      <c r="G463">
        <f t="shared" si="96"/>
        <v>319.00552227477726</v>
      </c>
      <c r="H463">
        <f t="shared" si="91"/>
        <v>4.3669563304366932</v>
      </c>
      <c r="I463" s="4">
        <f t="shared" si="97"/>
        <v>5.8000000000000004E-6</v>
      </c>
      <c r="J463" s="5">
        <f t="shared" si="92"/>
        <v>4.4231034482758351E-7</v>
      </c>
      <c r="K463" s="5">
        <f t="shared" si="93"/>
        <v>8.1244638988223802E-4</v>
      </c>
      <c r="L463" s="5">
        <f t="shared" si="100"/>
        <v>2.2463258195622118E-9</v>
      </c>
      <c r="M463" s="6">
        <f t="shared" si="98"/>
        <v>1.1321164339376138E-5</v>
      </c>
      <c r="N463">
        <f t="shared" si="99"/>
        <v>2.9E-4</v>
      </c>
      <c r="O463">
        <f t="shared" si="94"/>
        <v>0.43669563304366932</v>
      </c>
      <c r="P463">
        <f t="shared" si="101"/>
        <v>3.9248833606850346</v>
      </c>
      <c r="Q463">
        <f t="shared" si="102"/>
        <v>0.11247929941260369</v>
      </c>
      <c r="R463">
        <f t="shared" si="103"/>
        <v>0.11247929941260375</v>
      </c>
    </row>
    <row r="464" spans="6:18">
      <c r="F464">
        <f t="shared" si="95"/>
        <v>46.200000000000387</v>
      </c>
      <c r="G464">
        <f t="shared" si="96"/>
        <v>319.00552227477726</v>
      </c>
      <c r="H464">
        <f t="shared" si="91"/>
        <v>4.3669563304366932</v>
      </c>
      <c r="I464" s="4">
        <f t="shared" si="97"/>
        <v>5.8000000000000004E-6</v>
      </c>
      <c r="J464" s="5">
        <f t="shared" si="92"/>
        <v>4.4231034482758351E-7</v>
      </c>
      <c r="K464" s="5">
        <f t="shared" si="93"/>
        <v>8.1302638988223804E-4</v>
      </c>
      <c r="L464" s="5">
        <f t="shared" si="100"/>
        <v>2.2511401654278339E-9</v>
      </c>
      <c r="M464" s="6">
        <f t="shared" si="98"/>
        <v>1.1337334314917858E-5</v>
      </c>
      <c r="N464">
        <f t="shared" si="99"/>
        <v>2.9E-4</v>
      </c>
      <c r="O464">
        <f t="shared" si="94"/>
        <v>0.43669563304366932</v>
      </c>
      <c r="P464">
        <f t="shared" si="101"/>
        <v>3.924983272318264</v>
      </c>
      <c r="Q464">
        <f t="shared" si="102"/>
        <v>0.11245387829148168</v>
      </c>
      <c r="R464">
        <f t="shared" si="103"/>
        <v>0.11245387829148173</v>
      </c>
    </row>
    <row r="465" spans="6:18">
      <c r="F465">
        <f t="shared" si="95"/>
        <v>46.300000000000388</v>
      </c>
      <c r="G465">
        <f t="shared" si="96"/>
        <v>319.00552227477726</v>
      </c>
      <c r="H465">
        <f t="shared" si="91"/>
        <v>4.3669563304366932</v>
      </c>
      <c r="I465" s="4">
        <f t="shared" si="97"/>
        <v>5.8000000000000004E-6</v>
      </c>
      <c r="J465" s="5">
        <f t="shared" si="92"/>
        <v>4.4231034482758351E-7</v>
      </c>
      <c r="K465" s="5">
        <f t="shared" si="93"/>
        <v>8.1360638988223807E-4</v>
      </c>
      <c r="L465" s="5">
        <f t="shared" si="100"/>
        <v>2.2559613851503959E-9</v>
      </c>
      <c r="M465" s="6">
        <f t="shared" si="98"/>
        <v>1.1353515829977102E-5</v>
      </c>
      <c r="N465">
        <f t="shared" si="99"/>
        <v>2.9E-4</v>
      </c>
      <c r="O465">
        <f t="shared" si="94"/>
        <v>0.43669563304366932</v>
      </c>
      <c r="P465">
        <f t="shared" si="101"/>
        <v>3.9250828988500603</v>
      </c>
      <c r="Q465">
        <f t="shared" si="102"/>
        <v>0.11242852971044169</v>
      </c>
      <c r="R465">
        <f t="shared" si="103"/>
        <v>0.11242852971044173</v>
      </c>
    </row>
    <row r="466" spans="6:18">
      <c r="F466">
        <f t="shared" si="95"/>
        <v>46.400000000000389</v>
      </c>
      <c r="G466">
        <f t="shared" si="96"/>
        <v>319.00552227477726</v>
      </c>
      <c r="H466">
        <f t="shared" si="91"/>
        <v>4.3669563304366932</v>
      </c>
      <c r="I466" s="4">
        <f t="shared" si="97"/>
        <v>5.8000000000000004E-6</v>
      </c>
      <c r="J466" s="5">
        <f t="shared" si="92"/>
        <v>4.4231034482758351E-7</v>
      </c>
      <c r="K466" s="5">
        <f t="shared" si="93"/>
        <v>8.1418638988223809E-4</v>
      </c>
      <c r="L466" s="5">
        <f t="shared" si="100"/>
        <v>2.2607894836335986E-9</v>
      </c>
      <c r="M466" s="6">
        <f t="shared" si="98"/>
        <v>1.136970888455387E-5</v>
      </c>
      <c r="N466">
        <f t="shared" si="99"/>
        <v>2.9E-4</v>
      </c>
      <c r="O466">
        <f t="shared" si="94"/>
        <v>0.43669563304366932</v>
      </c>
      <c r="P466">
        <f t="shared" si="101"/>
        <v>3.9251822412966324</v>
      </c>
      <c r="Q466">
        <f t="shared" si="102"/>
        <v>0.1124032534109235</v>
      </c>
      <c r="R466">
        <f t="shared" si="103"/>
        <v>0.11240325341092354</v>
      </c>
    </row>
    <row r="467" spans="6:18">
      <c r="F467">
        <f t="shared" si="95"/>
        <v>46.500000000000391</v>
      </c>
      <c r="G467">
        <f t="shared" si="96"/>
        <v>319.00552227477726</v>
      </c>
      <c r="H467">
        <f t="shared" ref="H467:H530" si="104">(G467-Tf)/ml</f>
        <v>4.3669563304366932</v>
      </c>
      <c r="I467" s="4">
        <f t="shared" si="97"/>
        <v>5.8000000000000004E-6</v>
      </c>
      <c r="J467" s="5">
        <f t="shared" ref="J467:J530" si="105">Glob(H467,N467,Dl,Co,kpart)</f>
        <v>4.4231034482758351E-7</v>
      </c>
      <c r="K467" s="5">
        <f t="shared" ref="K467:K530" si="106">I466*dt+K466</f>
        <v>8.1476638988223812E-4</v>
      </c>
      <c r="L467" s="5">
        <f t="shared" si="100"/>
        <v>2.2656244657811408E-9</v>
      </c>
      <c r="M467" s="6">
        <f t="shared" si="98"/>
        <v>1.1385913478648164E-5</v>
      </c>
      <c r="N467">
        <f t="shared" si="99"/>
        <v>2.9E-4</v>
      </c>
      <c r="O467">
        <f t="shared" ref="O467:O530" si="107">O466+(kpart*H466-O466)/L466/R466*(L466*(R467-R466)+R466*MAX(I466,J466)*M466*dt)</f>
        <v>0.43669563304366932</v>
      </c>
      <c r="P467">
        <f t="shared" si="101"/>
        <v>3.925281300669845</v>
      </c>
      <c r="Q467">
        <f t="shared" si="102"/>
        <v>0.11237804913547206</v>
      </c>
      <c r="R467">
        <f t="shared" si="103"/>
        <v>0.11237804913547209</v>
      </c>
    </row>
    <row r="468" spans="6:18">
      <c r="F468">
        <f t="shared" si="95"/>
        <v>46.600000000000392</v>
      </c>
      <c r="G468">
        <f t="shared" si="96"/>
        <v>319.00552227477726</v>
      </c>
      <c r="H468">
        <f t="shared" si="104"/>
        <v>4.3669563304366932</v>
      </c>
      <c r="I468" s="4">
        <f t="shared" si="97"/>
        <v>5.8000000000000004E-6</v>
      </c>
      <c r="J468" s="5">
        <f t="shared" si="105"/>
        <v>4.4231034482758351E-7</v>
      </c>
      <c r="K468" s="5">
        <f t="shared" si="106"/>
        <v>8.1534638988223814E-4</v>
      </c>
      <c r="L468" s="5">
        <f t="shared" si="100"/>
        <v>2.2704663364967223E-9</v>
      </c>
      <c r="M468" s="6">
        <f t="shared" si="98"/>
        <v>1.1402129612259987E-5</v>
      </c>
      <c r="N468">
        <f t="shared" si="99"/>
        <v>2.9E-4</v>
      </c>
      <c r="O468">
        <f t="shared" si="107"/>
        <v>0.43669563304366932</v>
      </c>
      <c r="P468">
        <f t="shared" si="101"/>
        <v>3.925380077977243</v>
      </c>
      <c r="Q468">
        <f t="shared" si="102"/>
        <v>0.11235291662773192</v>
      </c>
      <c r="R468">
        <f t="shared" si="103"/>
        <v>0.11235291662773193</v>
      </c>
    </row>
    <row r="469" spans="6:18">
      <c r="F469">
        <f t="shared" si="95"/>
        <v>46.700000000000394</v>
      </c>
      <c r="G469">
        <f t="shared" si="96"/>
        <v>319.00552227477726</v>
      </c>
      <c r="H469">
        <f t="shared" si="104"/>
        <v>4.3669563304366932</v>
      </c>
      <c r="I469" s="4">
        <f t="shared" si="97"/>
        <v>5.8000000000000004E-6</v>
      </c>
      <c r="J469" s="5">
        <f t="shared" si="105"/>
        <v>4.4231034482758351E-7</v>
      </c>
      <c r="K469" s="5">
        <f t="shared" si="106"/>
        <v>8.1592638988223817E-4</v>
      </c>
      <c r="L469" s="5">
        <f t="shared" si="100"/>
        <v>2.2753151006840412E-9</v>
      </c>
      <c r="M469" s="6">
        <f t="shared" si="98"/>
        <v>1.1418357285389328E-5</v>
      </c>
      <c r="N469">
        <f t="shared" si="99"/>
        <v>2.9E-4</v>
      </c>
      <c r="O469">
        <f t="shared" si="107"/>
        <v>0.43669563304366932</v>
      </c>
      <c r="P469">
        <f t="shared" si="101"/>
        <v>3.9254785742220695</v>
      </c>
      <c r="Q469">
        <f t="shared" si="102"/>
        <v>0.11232785563244178</v>
      </c>
      <c r="R469">
        <f t="shared" si="103"/>
        <v>0.11232785563244181</v>
      </c>
    </row>
    <row r="470" spans="6:18">
      <c r="F470">
        <f t="shared" si="95"/>
        <v>46.800000000000395</v>
      </c>
      <c r="G470">
        <f t="shared" si="96"/>
        <v>319.00552227477726</v>
      </c>
      <c r="H470">
        <f t="shared" si="104"/>
        <v>4.3669563304366932</v>
      </c>
      <c r="I470" s="4">
        <f t="shared" si="97"/>
        <v>5.8000000000000004E-6</v>
      </c>
      <c r="J470" s="5">
        <f t="shared" si="105"/>
        <v>4.4231034482758351E-7</v>
      </c>
      <c r="K470" s="5">
        <f t="shared" si="106"/>
        <v>8.1650638988223819E-4</v>
      </c>
      <c r="L470" s="5">
        <f t="shared" si="100"/>
        <v>2.2801707632467985E-9</v>
      </c>
      <c r="M470" s="6">
        <f t="shared" si="98"/>
        <v>1.1434596498036197E-5</v>
      </c>
      <c r="N470">
        <f t="shared" si="99"/>
        <v>2.9E-4</v>
      </c>
      <c r="O470">
        <f t="shared" si="107"/>
        <v>0.43669563304366932</v>
      </c>
      <c r="P470">
        <f t="shared" si="101"/>
        <v>3.9255767904032886</v>
      </c>
      <c r="Q470">
        <f t="shared" si="102"/>
        <v>0.11230286589542911</v>
      </c>
      <c r="R470">
        <f t="shared" si="103"/>
        <v>0.11230286589542914</v>
      </c>
    </row>
    <row r="471" spans="6:18">
      <c r="F471">
        <f t="shared" si="95"/>
        <v>46.900000000000396</v>
      </c>
      <c r="G471">
        <f t="shared" si="96"/>
        <v>319.00552227477726</v>
      </c>
      <c r="H471">
        <f t="shared" si="104"/>
        <v>4.3669563304366932</v>
      </c>
      <c r="I471" s="4">
        <f t="shared" si="97"/>
        <v>5.8000000000000004E-6</v>
      </c>
      <c r="J471" s="5">
        <f t="shared" si="105"/>
        <v>4.4231034482758351E-7</v>
      </c>
      <c r="K471" s="5">
        <f t="shared" si="106"/>
        <v>8.1708638988223822E-4</v>
      </c>
      <c r="L471" s="5">
        <f t="shared" si="100"/>
        <v>2.2850333290886935E-9</v>
      </c>
      <c r="M471" s="6">
        <f t="shared" si="98"/>
        <v>1.1450847250200594E-5</v>
      </c>
      <c r="N471">
        <f t="shared" si="99"/>
        <v>2.9E-4</v>
      </c>
      <c r="O471">
        <f t="shared" si="107"/>
        <v>0.43669563304366932</v>
      </c>
      <c r="P471">
        <f t="shared" si="101"/>
        <v>3.9256747275156072</v>
      </c>
      <c r="Q471">
        <f t="shared" si="102"/>
        <v>0.11227794716360462</v>
      </c>
      <c r="R471">
        <f t="shared" si="103"/>
        <v>0.11227794716360465</v>
      </c>
    </row>
    <row r="472" spans="6:18">
      <c r="F472">
        <f t="shared" si="95"/>
        <v>47.000000000000398</v>
      </c>
      <c r="G472">
        <f t="shared" si="96"/>
        <v>319.00552227477726</v>
      </c>
      <c r="H472">
        <f t="shared" si="104"/>
        <v>4.3669563304366932</v>
      </c>
      <c r="I472" s="4">
        <f t="shared" si="97"/>
        <v>5.8000000000000004E-6</v>
      </c>
      <c r="J472" s="5">
        <f t="shared" si="105"/>
        <v>4.4231034482758351E-7</v>
      </c>
      <c r="K472" s="5">
        <f t="shared" si="106"/>
        <v>8.1766638988223824E-4</v>
      </c>
      <c r="L472" s="5">
        <f t="shared" si="100"/>
        <v>2.2899028031134241E-9</v>
      </c>
      <c r="M472" s="6">
        <f t="shared" si="98"/>
        <v>1.146710954188251E-5</v>
      </c>
      <c r="N472">
        <f t="shared" si="99"/>
        <v>2.9E-4</v>
      </c>
      <c r="O472">
        <f t="shared" si="107"/>
        <v>0.43669563304366932</v>
      </c>
      <c r="P472">
        <f t="shared" si="101"/>
        <v>3.9257723865494958</v>
      </c>
      <c r="Q472">
        <f t="shared" si="102"/>
        <v>0.11225309918495696</v>
      </c>
      <c r="R472">
        <f t="shared" si="103"/>
        <v>0.112253099184957</v>
      </c>
    </row>
    <row r="473" spans="6:18">
      <c r="F473">
        <f t="shared" si="95"/>
        <v>47.100000000000399</v>
      </c>
      <c r="G473">
        <f t="shared" si="96"/>
        <v>319.00552227477726</v>
      </c>
      <c r="H473">
        <f t="shared" si="104"/>
        <v>4.3669563304366932</v>
      </c>
      <c r="I473" s="4">
        <f t="shared" si="97"/>
        <v>5.8000000000000004E-6</v>
      </c>
      <c r="J473" s="5">
        <f t="shared" si="105"/>
        <v>4.4231034482758351E-7</v>
      </c>
      <c r="K473" s="5">
        <f t="shared" si="106"/>
        <v>8.1824638988223827E-4</v>
      </c>
      <c r="L473" s="5">
        <f t="shared" si="100"/>
        <v>2.2947791902246913E-9</v>
      </c>
      <c r="M473" s="6">
        <f t="shared" si="98"/>
        <v>1.1483383373081954E-5</v>
      </c>
      <c r="N473">
        <f t="shared" si="99"/>
        <v>2.9E-4</v>
      </c>
      <c r="O473">
        <f t="shared" si="107"/>
        <v>0.43669563304366932</v>
      </c>
      <c r="P473">
        <f t="shared" si="101"/>
        <v>3.9258697684912089</v>
      </c>
      <c r="Q473">
        <f t="shared" si="102"/>
        <v>0.11222832170854735</v>
      </c>
      <c r="R473">
        <f t="shared" si="103"/>
        <v>0.11222832170854741</v>
      </c>
    </row>
    <row r="474" spans="6:18">
      <c r="F474">
        <f t="shared" si="95"/>
        <v>47.200000000000401</v>
      </c>
      <c r="G474">
        <f t="shared" si="96"/>
        <v>319.00552227477726</v>
      </c>
      <c r="H474">
        <f t="shared" si="104"/>
        <v>4.3669563304366932</v>
      </c>
      <c r="I474" s="4">
        <f t="shared" si="97"/>
        <v>5.8000000000000004E-6</v>
      </c>
      <c r="J474" s="5">
        <f t="shared" si="105"/>
        <v>4.4231034482758351E-7</v>
      </c>
      <c r="K474" s="5">
        <f t="shared" si="106"/>
        <v>8.1882638988223829E-4</v>
      </c>
      <c r="L474" s="5">
        <f t="shared" si="100"/>
        <v>2.2996624953261941E-9</v>
      </c>
      <c r="M474" s="6">
        <f t="shared" si="98"/>
        <v>1.1499668743798925E-5</v>
      </c>
      <c r="N474">
        <f t="shared" si="99"/>
        <v>2.9E-4</v>
      </c>
      <c r="O474">
        <f t="shared" si="107"/>
        <v>0.43669563304366932</v>
      </c>
      <c r="P474">
        <f t="shared" si="101"/>
        <v>3.9259668743228073</v>
      </c>
      <c r="Q474">
        <f t="shared" si="102"/>
        <v>0.11220361448450425</v>
      </c>
      <c r="R474">
        <f t="shared" si="103"/>
        <v>0.1122036144845043</v>
      </c>
    </row>
    <row r="475" spans="6:18">
      <c r="F475">
        <f t="shared" si="95"/>
        <v>47.300000000000402</v>
      </c>
      <c r="G475">
        <f t="shared" si="96"/>
        <v>319.00552227477726</v>
      </c>
      <c r="H475">
        <f t="shared" si="104"/>
        <v>4.3669563304366932</v>
      </c>
      <c r="I475" s="4">
        <f t="shared" si="97"/>
        <v>5.8000000000000004E-6</v>
      </c>
      <c r="J475" s="5">
        <f t="shared" si="105"/>
        <v>4.4231034482758351E-7</v>
      </c>
      <c r="K475" s="5">
        <f t="shared" si="106"/>
        <v>8.1940638988223832E-4</v>
      </c>
      <c r="L475" s="5">
        <f t="shared" si="100"/>
        <v>2.3045527233216306E-9</v>
      </c>
      <c r="M475" s="6">
        <f t="shared" si="98"/>
        <v>1.1515965654033416E-5</v>
      </c>
      <c r="N475">
        <f t="shared" si="99"/>
        <v>2.9E-4</v>
      </c>
      <c r="O475">
        <f t="shared" si="107"/>
        <v>0.43669563304366932</v>
      </c>
      <c r="P475">
        <f t="shared" si="101"/>
        <v>3.9260637050221772</v>
      </c>
      <c r="Q475">
        <f t="shared" si="102"/>
        <v>0.11217897726401804</v>
      </c>
      <c r="R475">
        <f t="shared" si="103"/>
        <v>0.11217897726401811</v>
      </c>
    </row>
    <row r="476" spans="6:18">
      <c r="F476">
        <f t="shared" ref="F476:F539" si="108">F475+dt</f>
        <v>47.400000000000404</v>
      </c>
      <c r="G476">
        <f t="shared" si="96"/>
        <v>319.00552227477726</v>
      </c>
      <c r="H476">
        <f t="shared" si="104"/>
        <v>4.3669563304366932</v>
      </c>
      <c r="I476" s="4">
        <f t="shared" si="97"/>
        <v>5.8000000000000004E-6</v>
      </c>
      <c r="J476" s="5">
        <f t="shared" si="105"/>
        <v>4.4231034482758351E-7</v>
      </c>
      <c r="K476" s="5">
        <f t="shared" si="106"/>
        <v>8.1998638988223834E-4</v>
      </c>
      <c r="L476" s="5">
        <f t="shared" si="100"/>
        <v>2.3094498791147021E-9</v>
      </c>
      <c r="M476" s="6">
        <f t="shared" si="98"/>
        <v>1.1532274103785433E-5</v>
      </c>
      <c r="N476">
        <f t="shared" si="99"/>
        <v>2.9E-4</v>
      </c>
      <c r="O476">
        <f t="shared" si="107"/>
        <v>0.43669563304366932</v>
      </c>
      <c r="P476">
        <f t="shared" si="101"/>
        <v>3.9261602615630524</v>
      </c>
      <c r="Q476">
        <f t="shared" si="102"/>
        <v>0.11215440979933586</v>
      </c>
      <c r="R476">
        <f t="shared" si="103"/>
        <v>0.11215440979933591</v>
      </c>
    </row>
    <row r="477" spans="6:18">
      <c r="F477">
        <f t="shared" si="108"/>
        <v>47.500000000000405</v>
      </c>
      <c r="G477">
        <f t="shared" si="96"/>
        <v>319.00552227477726</v>
      </c>
      <c r="H477">
        <f t="shared" si="104"/>
        <v>4.3669563304366932</v>
      </c>
      <c r="I477" s="4">
        <f t="shared" si="97"/>
        <v>5.8000000000000004E-6</v>
      </c>
      <c r="J477" s="5">
        <f t="shared" si="105"/>
        <v>4.4231034482758351E-7</v>
      </c>
      <c r="K477" s="5">
        <f t="shared" si="106"/>
        <v>8.2056638988223837E-4</v>
      </c>
      <c r="L477" s="5">
        <f t="shared" si="100"/>
        <v>2.3143539676091069E-9</v>
      </c>
      <c r="M477" s="6">
        <f t="shared" si="98"/>
        <v>1.1548594093054977E-5</v>
      </c>
      <c r="N477">
        <f t="shared" si="99"/>
        <v>2.9E-4</v>
      </c>
      <c r="O477">
        <f t="shared" si="107"/>
        <v>0.43669563304366932</v>
      </c>
      <c r="P477">
        <f t="shared" si="101"/>
        <v>3.9262565449150335</v>
      </c>
      <c r="Q477">
        <f t="shared" si="102"/>
        <v>0.11212991184375622</v>
      </c>
      <c r="R477">
        <f t="shared" si="103"/>
        <v>0.11212991184375626</v>
      </c>
    </row>
    <row r="478" spans="6:18">
      <c r="F478">
        <f t="shared" si="108"/>
        <v>47.600000000000406</v>
      </c>
      <c r="G478">
        <f t="shared" si="96"/>
        <v>319.00552227477726</v>
      </c>
      <c r="H478">
        <f t="shared" si="104"/>
        <v>4.3669563304366932</v>
      </c>
      <c r="I478" s="4">
        <f t="shared" si="97"/>
        <v>5.8000000000000004E-6</v>
      </c>
      <c r="J478" s="5">
        <f t="shared" si="105"/>
        <v>4.4231034482758351E-7</v>
      </c>
      <c r="K478" s="5">
        <f t="shared" si="106"/>
        <v>8.2114638988223839E-4</v>
      </c>
      <c r="L478" s="5">
        <f t="shared" si="100"/>
        <v>2.3192649937085454E-9</v>
      </c>
      <c r="M478" s="6">
        <f t="shared" si="98"/>
        <v>1.1564925621842045E-5</v>
      </c>
      <c r="N478">
        <f t="shared" si="99"/>
        <v>2.9E-4</v>
      </c>
      <c r="O478">
        <f t="shared" si="107"/>
        <v>0.43669563304366932</v>
      </c>
      <c r="P478">
        <f t="shared" si="101"/>
        <v>3.9263525560436099</v>
      </c>
      <c r="Q478">
        <f t="shared" si="102"/>
        <v>0.11210548315162391</v>
      </c>
      <c r="R478">
        <f t="shared" si="103"/>
        <v>0.11210548315162396</v>
      </c>
    </row>
    <row r="479" spans="6:18">
      <c r="F479">
        <f t="shared" si="108"/>
        <v>47.700000000000408</v>
      </c>
      <c r="G479">
        <f t="shared" si="96"/>
        <v>319.00552227477726</v>
      </c>
      <c r="H479">
        <f t="shared" si="104"/>
        <v>4.3669563304366932</v>
      </c>
      <c r="I479" s="4">
        <f t="shared" si="97"/>
        <v>5.8000000000000004E-6</v>
      </c>
      <c r="J479" s="5">
        <f t="shared" si="105"/>
        <v>4.4231034482758351E-7</v>
      </c>
      <c r="K479" s="5">
        <f t="shared" si="106"/>
        <v>8.2172638988223842E-4</v>
      </c>
      <c r="L479" s="5">
        <f t="shared" si="100"/>
        <v>2.3241829623167158E-9</v>
      </c>
      <c r="M479" s="6">
        <f t="shared" si="98"/>
        <v>1.1581268690146641E-5</v>
      </c>
      <c r="N479">
        <f t="shared" si="99"/>
        <v>2.9E-4</v>
      </c>
      <c r="O479">
        <f t="shared" si="107"/>
        <v>0.43669563304366932</v>
      </c>
      <c r="P479">
        <f t="shared" si="101"/>
        <v>3.9264482959101787</v>
      </c>
      <c r="Q479">
        <f t="shared" si="102"/>
        <v>0.11208112347832486</v>
      </c>
      <c r="R479">
        <f t="shared" si="103"/>
        <v>0.1120811234783249</v>
      </c>
    </row>
    <row r="480" spans="6:18">
      <c r="F480">
        <f t="shared" si="108"/>
        <v>47.800000000000409</v>
      </c>
      <c r="G480">
        <f t="shared" si="96"/>
        <v>319.00552227477726</v>
      </c>
      <c r="H480">
        <f t="shared" si="104"/>
        <v>4.3669563304366932</v>
      </c>
      <c r="I480" s="4">
        <f t="shared" si="97"/>
        <v>5.8000000000000004E-6</v>
      </c>
      <c r="J480" s="5">
        <f t="shared" si="105"/>
        <v>4.4231034482758351E-7</v>
      </c>
      <c r="K480" s="5">
        <f t="shared" si="106"/>
        <v>8.2230638988223844E-4</v>
      </c>
      <c r="L480" s="5">
        <f t="shared" si="100"/>
        <v>2.3291078783373179E-9</v>
      </c>
      <c r="M480" s="6">
        <f t="shared" si="98"/>
        <v>1.1597623297968756E-5</v>
      </c>
      <c r="N480">
        <f t="shared" si="99"/>
        <v>2.9E-4</v>
      </c>
      <c r="O480">
        <f t="shared" si="107"/>
        <v>0.43669563304366932</v>
      </c>
      <c r="P480">
        <f t="shared" si="101"/>
        <v>3.926543765472065</v>
      </c>
      <c r="Q480">
        <f t="shared" si="102"/>
        <v>0.11205683258028086</v>
      </c>
      <c r="R480">
        <f t="shared" si="103"/>
        <v>0.1120568325802809</v>
      </c>
    </row>
    <row r="481" spans="6:18">
      <c r="F481">
        <f t="shared" si="108"/>
        <v>47.900000000000411</v>
      </c>
      <c r="G481">
        <f t="shared" si="96"/>
        <v>319.00552227477726</v>
      </c>
      <c r="H481">
        <f t="shared" si="104"/>
        <v>4.3669563304366932</v>
      </c>
      <c r="I481" s="4">
        <f t="shared" si="97"/>
        <v>5.8000000000000004E-6</v>
      </c>
      <c r="J481" s="5">
        <f t="shared" si="105"/>
        <v>4.4231034482758351E-7</v>
      </c>
      <c r="K481" s="5">
        <f t="shared" si="106"/>
        <v>8.2288638988223847E-4</v>
      </c>
      <c r="L481" s="5">
        <f t="shared" si="100"/>
        <v>2.3340397466740522E-9</v>
      </c>
      <c r="M481" s="6">
        <f t="shared" si="98"/>
        <v>1.1613989445308405E-5</v>
      </c>
      <c r="N481">
        <f t="shared" si="99"/>
        <v>2.9E-4</v>
      </c>
      <c r="O481">
        <f t="shared" si="107"/>
        <v>0.43669563304366932</v>
      </c>
      <c r="P481">
        <f t="shared" si="101"/>
        <v>3.9266389656825442</v>
      </c>
      <c r="Q481">
        <f t="shared" si="102"/>
        <v>0.11203261021494457</v>
      </c>
      <c r="R481">
        <f t="shared" si="103"/>
        <v>0.11203261021494461</v>
      </c>
    </row>
    <row r="482" spans="6:18">
      <c r="F482">
        <f t="shared" si="108"/>
        <v>48.000000000000412</v>
      </c>
      <c r="G482">
        <f t="shared" si="96"/>
        <v>319.00552227477726</v>
      </c>
      <c r="H482">
        <f t="shared" si="104"/>
        <v>4.3669563304366932</v>
      </c>
      <c r="I482" s="4">
        <f t="shared" si="97"/>
        <v>5.8000000000000004E-6</v>
      </c>
      <c r="J482" s="5">
        <f t="shared" si="105"/>
        <v>4.4231034482758351E-7</v>
      </c>
      <c r="K482" s="5">
        <f t="shared" si="106"/>
        <v>8.2346638988223849E-4</v>
      </c>
      <c r="L482" s="5">
        <f t="shared" si="100"/>
        <v>2.3389785722306164E-9</v>
      </c>
      <c r="M482" s="6">
        <f t="shared" si="98"/>
        <v>1.1630367132165571E-5</v>
      </c>
      <c r="N482">
        <f t="shared" si="99"/>
        <v>2.9E-4</v>
      </c>
      <c r="O482">
        <f t="shared" si="107"/>
        <v>0.43669563304366932</v>
      </c>
      <c r="P482">
        <f t="shared" si="101"/>
        <v>3.926733897490859</v>
      </c>
      <c r="Q482">
        <f t="shared" si="102"/>
        <v>0.11200845614079437</v>
      </c>
      <c r="R482">
        <f t="shared" si="103"/>
        <v>0.1120084561407944</v>
      </c>
    </row>
    <row r="483" spans="6:18">
      <c r="F483">
        <f t="shared" si="108"/>
        <v>48.100000000000414</v>
      </c>
      <c r="G483">
        <f t="shared" si="96"/>
        <v>319.00552227477726</v>
      </c>
      <c r="H483">
        <f t="shared" si="104"/>
        <v>4.3669563304366932</v>
      </c>
      <c r="I483" s="4">
        <f t="shared" si="97"/>
        <v>5.8000000000000004E-6</v>
      </c>
      <c r="J483" s="5">
        <f t="shared" si="105"/>
        <v>4.4231034482758351E-7</v>
      </c>
      <c r="K483" s="5">
        <f t="shared" si="106"/>
        <v>8.2404638988223852E-4</v>
      </c>
      <c r="L483" s="5">
        <f t="shared" si="100"/>
        <v>2.3439243599107107E-9</v>
      </c>
      <c r="M483" s="6">
        <f t="shared" si="98"/>
        <v>1.1646756358540263E-5</v>
      </c>
      <c r="N483">
        <f t="shared" si="99"/>
        <v>2.9E-4</v>
      </c>
      <c r="O483">
        <f t="shared" si="107"/>
        <v>0.43669563304366932</v>
      </c>
      <c r="P483">
        <f t="shared" si="101"/>
        <v>3.9268285618422398</v>
      </c>
      <c r="Q483">
        <f t="shared" si="102"/>
        <v>0.11198437011732931</v>
      </c>
      <c r="R483">
        <f t="shared" si="103"/>
        <v>0.11198437011732934</v>
      </c>
    </row>
    <row r="484" spans="6:18">
      <c r="F484">
        <f t="shared" si="108"/>
        <v>48.200000000000415</v>
      </c>
      <c r="G484">
        <f t="shared" si="96"/>
        <v>319.00552227477726</v>
      </c>
      <c r="H484">
        <f t="shared" si="104"/>
        <v>4.3669563304366932</v>
      </c>
      <c r="I484" s="4">
        <f t="shared" si="97"/>
        <v>5.8000000000000004E-6</v>
      </c>
      <c r="J484" s="5">
        <f t="shared" si="105"/>
        <v>4.4231034482758351E-7</v>
      </c>
      <c r="K484" s="5">
        <f t="shared" si="106"/>
        <v>8.2462638988223854E-4</v>
      </c>
      <c r="L484" s="5">
        <f t="shared" si="100"/>
        <v>2.3488771146180344E-9</v>
      </c>
      <c r="M484" s="6">
        <f t="shared" si="98"/>
        <v>1.1663157124432482E-5</v>
      </c>
      <c r="N484">
        <f t="shared" si="99"/>
        <v>2.9E-4</v>
      </c>
      <c r="O484">
        <f t="shared" si="107"/>
        <v>0.43669563304366932</v>
      </c>
      <c r="P484">
        <f t="shared" si="101"/>
        <v>3.9269229596779271</v>
      </c>
      <c r="Q484">
        <f t="shared" si="102"/>
        <v>0.11196035190506412</v>
      </c>
      <c r="R484">
        <f t="shared" si="103"/>
        <v>0.11196035190506415</v>
      </c>
    </row>
    <row r="485" spans="6:18">
      <c r="F485">
        <f t="shared" si="108"/>
        <v>48.300000000000416</v>
      </c>
      <c r="G485">
        <f t="shared" si="96"/>
        <v>319.00552227477726</v>
      </c>
      <c r="H485">
        <f t="shared" si="104"/>
        <v>4.3669563304366932</v>
      </c>
      <c r="I485" s="4">
        <f t="shared" si="97"/>
        <v>5.8000000000000004E-6</v>
      </c>
      <c r="J485" s="5">
        <f t="shared" si="105"/>
        <v>4.4231034482758351E-7</v>
      </c>
      <c r="K485" s="5">
        <f t="shared" si="106"/>
        <v>8.2520638988223857E-4</v>
      </c>
      <c r="L485" s="5">
        <f t="shared" si="100"/>
        <v>2.353836841256287E-9</v>
      </c>
      <c r="M485" s="6">
        <f t="shared" si="98"/>
        <v>1.1679569429842223E-5</v>
      </c>
      <c r="N485">
        <f t="shared" si="99"/>
        <v>2.9E-4</v>
      </c>
      <c r="O485">
        <f t="shared" si="107"/>
        <v>0.43669563304366932</v>
      </c>
      <c r="P485">
        <f t="shared" si="101"/>
        <v>3.9270170919351886</v>
      </c>
      <c r="Q485">
        <f t="shared" si="102"/>
        <v>0.11193640126552415</v>
      </c>
      <c r="R485">
        <f t="shared" si="103"/>
        <v>0.11193640126552418</v>
      </c>
    </row>
    <row r="486" spans="6:18">
      <c r="F486">
        <f t="shared" si="108"/>
        <v>48.400000000000418</v>
      </c>
      <c r="G486">
        <f t="shared" si="96"/>
        <v>319.00552227477726</v>
      </c>
      <c r="H486">
        <f t="shared" si="104"/>
        <v>4.3669563304366932</v>
      </c>
      <c r="I486" s="4">
        <f t="shared" si="97"/>
        <v>5.8000000000000004E-6</v>
      </c>
      <c r="J486" s="5">
        <f t="shared" si="105"/>
        <v>4.4231034482758351E-7</v>
      </c>
      <c r="K486" s="5">
        <f t="shared" si="106"/>
        <v>8.2578638988223859E-4</v>
      </c>
      <c r="L486" s="5">
        <f t="shared" si="100"/>
        <v>2.358803544729168E-9</v>
      </c>
      <c r="M486" s="6">
        <f t="shared" si="98"/>
        <v>1.1695993274769492E-5</v>
      </c>
      <c r="N486">
        <f t="shared" si="99"/>
        <v>2.9E-4</v>
      </c>
      <c r="O486">
        <f t="shared" si="107"/>
        <v>0.43669563304366932</v>
      </c>
      <c r="P486">
        <f t="shared" si="101"/>
        <v>3.9271109595473388</v>
      </c>
      <c r="Q486">
        <f t="shared" si="102"/>
        <v>0.11191251796124044</v>
      </c>
      <c r="R486">
        <f t="shared" si="103"/>
        <v>0.11191251796124047</v>
      </c>
    </row>
    <row r="487" spans="6:18">
      <c r="F487">
        <f t="shared" si="108"/>
        <v>48.500000000000419</v>
      </c>
      <c r="G487">
        <f t="shared" si="96"/>
        <v>319.00552227477726</v>
      </c>
      <c r="H487">
        <f t="shared" si="104"/>
        <v>4.3669563304366932</v>
      </c>
      <c r="I487" s="4">
        <f t="shared" si="97"/>
        <v>5.8000000000000004E-6</v>
      </c>
      <c r="J487" s="5">
        <f t="shared" si="105"/>
        <v>4.4231034482758351E-7</v>
      </c>
      <c r="K487" s="5">
        <f t="shared" si="106"/>
        <v>8.2636638988223862E-4</v>
      </c>
      <c r="L487" s="5">
        <f t="shared" si="100"/>
        <v>2.3637772299403766E-9</v>
      </c>
      <c r="M487" s="6">
        <f t="shared" si="98"/>
        <v>1.1712428659214284E-5</v>
      </c>
      <c r="N487">
        <f t="shared" si="99"/>
        <v>2.9E-4</v>
      </c>
      <c r="O487">
        <f t="shared" si="107"/>
        <v>0.43669563304366932</v>
      </c>
      <c r="P487">
        <f t="shared" si="101"/>
        <v>3.9272045634437598</v>
      </c>
      <c r="Q487">
        <f t="shared" si="102"/>
        <v>0.11188870175574477</v>
      </c>
      <c r="R487">
        <f t="shared" si="103"/>
        <v>0.11188870175574479</v>
      </c>
    </row>
    <row r="488" spans="6:18">
      <c r="F488">
        <f t="shared" si="108"/>
        <v>48.600000000000421</v>
      </c>
      <c r="G488">
        <f t="shared" si="96"/>
        <v>319.00552227477726</v>
      </c>
      <c r="H488">
        <f t="shared" si="104"/>
        <v>4.3669563304366932</v>
      </c>
      <c r="I488" s="4">
        <f t="shared" si="97"/>
        <v>5.8000000000000004E-6</v>
      </c>
      <c r="J488" s="5">
        <f t="shared" si="105"/>
        <v>4.4231034482758351E-7</v>
      </c>
      <c r="K488" s="5">
        <f t="shared" si="106"/>
        <v>8.2694638988223864E-4</v>
      </c>
      <c r="L488" s="5">
        <f t="shared" si="100"/>
        <v>2.3687579017936127E-9</v>
      </c>
      <c r="M488" s="6">
        <f t="shared" si="98"/>
        <v>1.1728875583176603E-5</v>
      </c>
      <c r="N488">
        <f t="shared" si="99"/>
        <v>2.9E-4</v>
      </c>
      <c r="O488">
        <f t="shared" si="107"/>
        <v>0.43669563304366932</v>
      </c>
      <c r="P488">
        <f t="shared" si="101"/>
        <v>3.9272979045499188</v>
      </c>
      <c r="Q488">
        <f t="shared" si="102"/>
        <v>0.11186495241356471</v>
      </c>
      <c r="R488">
        <f t="shared" si="103"/>
        <v>0.11186495241356474</v>
      </c>
    </row>
    <row r="489" spans="6:18">
      <c r="F489">
        <f t="shared" si="108"/>
        <v>48.700000000000422</v>
      </c>
      <c r="G489">
        <f t="shared" si="96"/>
        <v>319.00552227477726</v>
      </c>
      <c r="H489">
        <f t="shared" si="104"/>
        <v>4.3669563304366932</v>
      </c>
      <c r="I489" s="4">
        <f t="shared" si="97"/>
        <v>5.8000000000000004E-6</v>
      </c>
      <c r="J489" s="5">
        <f t="shared" si="105"/>
        <v>4.4231034482758351E-7</v>
      </c>
      <c r="K489" s="5">
        <f t="shared" si="106"/>
        <v>8.2752638988223867E-4</v>
      </c>
      <c r="L489" s="5">
        <f t="shared" si="100"/>
        <v>2.3737455651925747E-9</v>
      </c>
      <c r="M489" s="6">
        <f t="shared" si="98"/>
        <v>1.1745334046656446E-5</v>
      </c>
      <c r="N489">
        <f t="shared" si="99"/>
        <v>2.9E-4</v>
      </c>
      <c r="O489">
        <f t="shared" si="107"/>
        <v>0.43669563304366932</v>
      </c>
      <c r="P489">
        <f t="shared" si="101"/>
        <v>3.9273909837873902</v>
      </c>
      <c r="Q489">
        <f t="shared" si="102"/>
        <v>0.11184126970021881</v>
      </c>
      <c r="R489">
        <f t="shared" si="103"/>
        <v>0.11184126970021883</v>
      </c>
    </row>
    <row r="490" spans="6:18">
      <c r="F490">
        <f t="shared" si="108"/>
        <v>48.800000000000423</v>
      </c>
      <c r="G490">
        <f t="shared" si="96"/>
        <v>319.00552227477726</v>
      </c>
      <c r="H490">
        <f t="shared" si="104"/>
        <v>4.3669563304366932</v>
      </c>
      <c r="I490" s="4">
        <f t="shared" si="97"/>
        <v>5.8000000000000004E-6</v>
      </c>
      <c r="J490" s="5">
        <f t="shared" si="105"/>
        <v>4.4231034482758351E-7</v>
      </c>
      <c r="K490" s="5">
        <f t="shared" si="106"/>
        <v>8.2810638988223869E-4</v>
      </c>
      <c r="L490" s="5">
        <f t="shared" si="100"/>
        <v>2.3787402250409625E-9</v>
      </c>
      <c r="M490" s="6">
        <f t="shared" si="98"/>
        <v>1.1761804049653811E-5</v>
      </c>
      <c r="N490">
        <f t="shared" si="99"/>
        <v>2.9E-4</v>
      </c>
      <c r="O490">
        <f t="shared" si="107"/>
        <v>0.43669563304366932</v>
      </c>
      <c r="P490">
        <f t="shared" si="101"/>
        <v>3.9274838020738709</v>
      </c>
      <c r="Q490">
        <f t="shared" si="102"/>
        <v>0.11181765338221163</v>
      </c>
      <c r="R490">
        <f t="shared" si="103"/>
        <v>0.11181765338221165</v>
      </c>
    </row>
    <row r="491" spans="6:18">
      <c r="F491">
        <f t="shared" si="108"/>
        <v>48.900000000000425</v>
      </c>
      <c r="G491">
        <f t="shared" si="96"/>
        <v>319.00552227477726</v>
      </c>
      <c r="H491">
        <f t="shared" si="104"/>
        <v>4.3669563304366932</v>
      </c>
      <c r="I491" s="4">
        <f t="shared" si="97"/>
        <v>5.8000000000000004E-6</v>
      </c>
      <c r="J491" s="5">
        <f t="shared" si="105"/>
        <v>4.4231034482758351E-7</v>
      </c>
      <c r="K491" s="5">
        <f t="shared" si="106"/>
        <v>8.2868638988223872E-4</v>
      </c>
      <c r="L491" s="5">
        <f t="shared" si="100"/>
        <v>2.3837418862424761E-9</v>
      </c>
      <c r="M491" s="6">
        <f t="shared" si="98"/>
        <v>1.1778285592168703E-5</v>
      </c>
      <c r="N491">
        <f t="shared" si="99"/>
        <v>2.9E-4</v>
      </c>
      <c r="O491">
        <f t="shared" si="107"/>
        <v>0.43669563304366932</v>
      </c>
      <c r="P491">
        <f t="shared" si="101"/>
        <v>3.9275763603232026</v>
      </c>
      <c r="Q491">
        <f t="shared" si="102"/>
        <v>0.111794103227029</v>
      </c>
      <c r="R491">
        <f t="shared" si="103"/>
        <v>0.11179410322702903</v>
      </c>
    </row>
    <row r="492" spans="6:18">
      <c r="F492">
        <f t="shared" si="108"/>
        <v>49.000000000000426</v>
      </c>
      <c r="G492">
        <f t="shared" si="96"/>
        <v>319.00552227477726</v>
      </c>
      <c r="H492">
        <f t="shared" si="104"/>
        <v>4.3669563304366932</v>
      </c>
      <c r="I492" s="4">
        <f t="shared" si="97"/>
        <v>5.8000000000000004E-6</v>
      </c>
      <c r="J492" s="5">
        <f t="shared" si="105"/>
        <v>4.4231034482758351E-7</v>
      </c>
      <c r="K492" s="5">
        <f t="shared" si="106"/>
        <v>8.2926638988223874E-4</v>
      </c>
      <c r="L492" s="5">
        <f t="shared" si="100"/>
        <v>2.3887505537008146E-9</v>
      </c>
      <c r="M492" s="6">
        <f t="shared" si="98"/>
        <v>1.1794778674201125E-5</v>
      </c>
      <c r="N492">
        <f t="shared" si="99"/>
        <v>2.9E-4</v>
      </c>
      <c r="O492">
        <f t="shared" si="107"/>
        <v>0.43669563304366932</v>
      </c>
      <c r="P492">
        <f t="shared" si="101"/>
        <v>3.9276686594453891</v>
      </c>
      <c r="Q492">
        <f t="shared" si="102"/>
        <v>0.11177061900313315</v>
      </c>
      <c r="R492">
        <f t="shared" si="103"/>
        <v>0.11177061900313318</v>
      </c>
    </row>
    <row r="493" spans="6:18">
      <c r="F493">
        <f t="shared" si="108"/>
        <v>49.100000000000428</v>
      </c>
      <c r="G493">
        <f t="shared" si="96"/>
        <v>319.00552227477726</v>
      </c>
      <c r="H493">
        <f t="shared" si="104"/>
        <v>4.3669563304366932</v>
      </c>
      <c r="I493" s="4">
        <f t="shared" si="97"/>
        <v>5.8000000000000004E-6</v>
      </c>
      <c r="J493" s="5">
        <f t="shared" si="105"/>
        <v>4.4231034482758351E-7</v>
      </c>
      <c r="K493" s="5">
        <f t="shared" si="106"/>
        <v>8.2984638988223877E-4</v>
      </c>
      <c r="L493" s="5">
        <f t="shared" si="100"/>
        <v>2.3937662323196767E-9</v>
      </c>
      <c r="M493" s="6">
        <f t="shared" si="98"/>
        <v>1.1811283295751066E-5</v>
      </c>
      <c r="N493">
        <f t="shared" si="99"/>
        <v>2.9E-4</v>
      </c>
      <c r="O493">
        <f t="shared" si="107"/>
        <v>0.43669563304366932</v>
      </c>
      <c r="P493">
        <f t="shared" si="101"/>
        <v>3.9277607003466155</v>
      </c>
      <c r="Q493">
        <f t="shared" si="102"/>
        <v>0.11174720047995797</v>
      </c>
      <c r="R493">
        <f t="shared" si="103"/>
        <v>0.11174720047995799</v>
      </c>
    </row>
    <row r="494" spans="6:18">
      <c r="F494">
        <f t="shared" si="108"/>
        <v>49.200000000000429</v>
      </c>
      <c r="G494">
        <f t="shared" si="96"/>
        <v>319.00552227477726</v>
      </c>
      <c r="H494">
        <f t="shared" si="104"/>
        <v>4.3669563304366932</v>
      </c>
      <c r="I494" s="4">
        <f t="shared" si="97"/>
        <v>5.8000000000000004E-6</v>
      </c>
      <c r="J494" s="5">
        <f t="shared" si="105"/>
        <v>4.4231034482758351E-7</v>
      </c>
      <c r="K494" s="5">
        <f t="shared" si="106"/>
        <v>8.3042638988223879E-4</v>
      </c>
      <c r="L494" s="5">
        <f t="shared" si="100"/>
        <v>2.3987889270027629E-9</v>
      </c>
      <c r="M494" s="6">
        <f t="shared" si="98"/>
        <v>1.1827799456818534E-5</v>
      </c>
      <c r="N494">
        <f t="shared" si="99"/>
        <v>2.9E-4</v>
      </c>
      <c r="O494">
        <f t="shared" si="107"/>
        <v>0.43669563304366932</v>
      </c>
      <c r="P494">
        <f t="shared" si="101"/>
        <v>3.9278524839292666</v>
      </c>
      <c r="Q494">
        <f t="shared" si="102"/>
        <v>0.11172384742790423</v>
      </c>
      <c r="R494">
        <f t="shared" si="103"/>
        <v>0.11172384742790424</v>
      </c>
    </row>
    <row r="495" spans="6:18">
      <c r="F495">
        <f t="shared" si="108"/>
        <v>49.300000000000431</v>
      </c>
      <c r="G495">
        <f t="shared" si="96"/>
        <v>319.00552227477726</v>
      </c>
      <c r="H495">
        <f t="shared" si="104"/>
        <v>4.3669563304366932</v>
      </c>
      <c r="I495" s="4">
        <f t="shared" si="97"/>
        <v>5.8000000000000004E-6</v>
      </c>
      <c r="J495" s="5">
        <f t="shared" si="105"/>
        <v>4.4231034482758351E-7</v>
      </c>
      <c r="K495" s="5">
        <f t="shared" si="106"/>
        <v>8.3100638988223882E-4</v>
      </c>
      <c r="L495" s="5">
        <f t="shared" si="100"/>
        <v>2.4038186426537714E-9</v>
      </c>
      <c r="M495" s="6">
        <f t="shared" si="98"/>
        <v>1.1844327157403524E-5</v>
      </c>
      <c r="N495">
        <f t="shared" si="99"/>
        <v>2.9E-4</v>
      </c>
      <c r="O495">
        <f t="shared" si="107"/>
        <v>0.43669563304366932</v>
      </c>
      <c r="P495">
        <f t="shared" si="101"/>
        <v>3.9279440110919448</v>
      </c>
      <c r="Q495">
        <f t="shared" si="102"/>
        <v>0.11170055961833485</v>
      </c>
      <c r="R495">
        <f t="shared" si="103"/>
        <v>0.11170055961833486</v>
      </c>
    </row>
    <row r="496" spans="6:18">
      <c r="F496">
        <f t="shared" si="108"/>
        <v>49.400000000000432</v>
      </c>
      <c r="G496">
        <f t="shared" si="96"/>
        <v>319.00552227477726</v>
      </c>
      <c r="H496">
        <f t="shared" si="104"/>
        <v>4.3669563304366932</v>
      </c>
      <c r="I496" s="4">
        <f t="shared" si="97"/>
        <v>5.8000000000000004E-6</v>
      </c>
      <c r="J496" s="5">
        <f t="shared" si="105"/>
        <v>4.4231034482758351E-7</v>
      </c>
      <c r="K496" s="5">
        <f t="shared" si="106"/>
        <v>8.3158638988223884E-4</v>
      </c>
      <c r="L496" s="5">
        <f t="shared" si="100"/>
        <v>2.4088553841764022E-9</v>
      </c>
      <c r="M496" s="6">
        <f t="shared" si="98"/>
        <v>1.1860866397506041E-5</v>
      </c>
      <c r="N496">
        <f t="shared" si="99"/>
        <v>2.9E-4</v>
      </c>
      <c r="O496">
        <f t="shared" si="107"/>
        <v>0.43669563304366932</v>
      </c>
      <c r="P496">
        <f t="shared" si="101"/>
        <v>3.9280352827294922</v>
      </c>
      <c r="Q496">
        <f t="shared" si="102"/>
        <v>0.11167733682357024</v>
      </c>
      <c r="R496">
        <f t="shared" si="103"/>
        <v>0.11167733682357026</v>
      </c>
    </row>
    <row r="497" spans="6:18">
      <c r="F497">
        <f t="shared" si="108"/>
        <v>49.500000000000433</v>
      </c>
      <c r="G497">
        <f t="shared" si="96"/>
        <v>319.00552227477726</v>
      </c>
      <c r="H497">
        <f t="shared" si="104"/>
        <v>4.3669563304366932</v>
      </c>
      <c r="I497" s="4">
        <f t="shared" si="97"/>
        <v>5.8000000000000004E-6</v>
      </c>
      <c r="J497" s="5">
        <f t="shared" si="105"/>
        <v>4.4231034482758351E-7</v>
      </c>
      <c r="K497" s="5">
        <f t="shared" si="106"/>
        <v>8.3216638988223887E-4</v>
      </c>
      <c r="L497" s="5">
        <f t="shared" si="100"/>
        <v>2.4138991564743553E-9</v>
      </c>
      <c r="M497" s="6">
        <f t="shared" si="98"/>
        <v>1.1877417177126082E-5</v>
      </c>
      <c r="N497">
        <f t="shared" si="99"/>
        <v>2.9E-4</v>
      </c>
      <c r="O497">
        <f t="shared" si="107"/>
        <v>0.43669563304366932</v>
      </c>
      <c r="P497">
        <f t="shared" si="101"/>
        <v>3.9281262997330022</v>
      </c>
      <c r="Q497">
        <f t="shared" si="102"/>
        <v>0.1116541788168836</v>
      </c>
      <c r="R497">
        <f t="shared" si="103"/>
        <v>0.11165417881688361</v>
      </c>
    </row>
    <row r="498" spans="6:18">
      <c r="F498">
        <f t="shared" si="108"/>
        <v>49.600000000000435</v>
      </c>
      <c r="G498">
        <f t="shared" si="96"/>
        <v>319.00552227477726</v>
      </c>
      <c r="H498">
        <f t="shared" si="104"/>
        <v>4.3669563304366932</v>
      </c>
      <c r="I498" s="4">
        <f t="shared" si="97"/>
        <v>5.8000000000000004E-6</v>
      </c>
      <c r="J498" s="5">
        <f t="shared" si="105"/>
        <v>4.4231034482758351E-7</v>
      </c>
      <c r="K498" s="5">
        <f t="shared" si="106"/>
        <v>8.3274638988223889E-4</v>
      </c>
      <c r="L498" s="5">
        <f t="shared" si="100"/>
        <v>2.4189499644513294E-9</v>
      </c>
      <c r="M498" s="6">
        <f t="shared" si="98"/>
        <v>1.189397949626365E-5</v>
      </c>
      <c r="N498">
        <f t="shared" si="99"/>
        <v>2.9E-4</v>
      </c>
      <c r="O498">
        <f t="shared" si="107"/>
        <v>0.43669563304366932</v>
      </c>
      <c r="P498">
        <f t="shared" si="101"/>
        <v>3.9282170629898459</v>
      </c>
      <c r="Q498">
        <f t="shared" si="102"/>
        <v>0.11163108537249622</v>
      </c>
      <c r="R498">
        <f t="shared" si="103"/>
        <v>0.11163108537249623</v>
      </c>
    </row>
    <row r="499" spans="6:18">
      <c r="F499">
        <f t="shared" si="108"/>
        <v>49.700000000000436</v>
      </c>
      <c r="G499">
        <f t="shared" si="96"/>
        <v>319.00552227477726</v>
      </c>
      <c r="H499">
        <f t="shared" si="104"/>
        <v>4.3669563304366932</v>
      </c>
      <c r="I499" s="4">
        <f t="shared" si="97"/>
        <v>5.8000000000000004E-6</v>
      </c>
      <c r="J499" s="5">
        <f t="shared" si="105"/>
        <v>4.4231034482758351E-7</v>
      </c>
      <c r="K499" s="5">
        <f t="shared" si="106"/>
        <v>8.3332638988223892E-4</v>
      </c>
      <c r="L499" s="5">
        <f t="shared" si="100"/>
        <v>2.4240078130110236E-9</v>
      </c>
      <c r="M499" s="6">
        <f t="shared" si="98"/>
        <v>1.1910553354918742E-5</v>
      </c>
      <c r="N499">
        <f t="shared" si="99"/>
        <v>2.9E-4</v>
      </c>
      <c r="O499">
        <f t="shared" si="107"/>
        <v>0.43669563304366932</v>
      </c>
      <c r="P499">
        <f t="shared" si="101"/>
        <v>3.9283075733836821</v>
      </c>
      <c r="Q499">
        <f t="shared" si="102"/>
        <v>0.11160805626557296</v>
      </c>
      <c r="R499">
        <f t="shared" si="103"/>
        <v>0.11160805626557298</v>
      </c>
    </row>
    <row r="500" spans="6:18">
      <c r="F500">
        <f t="shared" si="108"/>
        <v>49.800000000000438</v>
      </c>
      <c r="G500">
        <f t="shared" si="96"/>
        <v>319.00552227477726</v>
      </c>
      <c r="H500">
        <f t="shared" si="104"/>
        <v>4.3669563304366932</v>
      </c>
      <c r="I500" s="4">
        <f t="shared" si="97"/>
        <v>5.8000000000000004E-6</v>
      </c>
      <c r="J500" s="5">
        <f t="shared" si="105"/>
        <v>4.4231034482758351E-7</v>
      </c>
      <c r="K500" s="5">
        <f t="shared" si="106"/>
        <v>8.3390638988223894E-4</v>
      </c>
      <c r="L500" s="5">
        <f t="shared" si="100"/>
        <v>2.4290727070571388E-9</v>
      </c>
      <c r="M500" s="6">
        <f t="shared" si="98"/>
        <v>1.1927138753091359E-5</v>
      </c>
      <c r="N500">
        <f t="shared" si="99"/>
        <v>2.9E-4</v>
      </c>
      <c r="O500">
        <f t="shared" si="107"/>
        <v>0.43669563304366932</v>
      </c>
      <c r="P500">
        <f t="shared" si="101"/>
        <v>3.928397831794483</v>
      </c>
      <c r="Q500">
        <f t="shared" si="102"/>
        <v>0.11158509127221759</v>
      </c>
      <c r="R500">
        <f t="shared" si="103"/>
        <v>0.11158509127221761</v>
      </c>
    </row>
    <row r="501" spans="6:18">
      <c r="F501">
        <f t="shared" si="108"/>
        <v>49.900000000000439</v>
      </c>
      <c r="G501">
        <f t="shared" si="96"/>
        <v>319.00552227477726</v>
      </c>
      <c r="H501">
        <f t="shared" si="104"/>
        <v>4.3669563304366932</v>
      </c>
      <c r="I501" s="4">
        <f t="shared" si="97"/>
        <v>5.8000000000000004E-6</v>
      </c>
      <c r="J501" s="5">
        <f t="shared" si="105"/>
        <v>4.4231034482758351E-7</v>
      </c>
      <c r="K501" s="5">
        <f t="shared" si="106"/>
        <v>8.3448638988223897E-4</v>
      </c>
      <c r="L501" s="5">
        <f t="shared" si="100"/>
        <v>2.4341446514933719E-9</v>
      </c>
      <c r="M501" s="6">
        <f t="shared" si="98"/>
        <v>1.1943735690781499E-5</v>
      </c>
      <c r="N501">
        <f t="shared" si="99"/>
        <v>2.9E-4</v>
      </c>
      <c r="O501">
        <f t="shared" si="107"/>
        <v>0.43669563304366932</v>
      </c>
      <c r="P501">
        <f t="shared" si="101"/>
        <v>3.9284878390985458</v>
      </c>
      <c r="Q501">
        <f t="shared" si="102"/>
        <v>0.1115621901694682</v>
      </c>
      <c r="R501">
        <f t="shared" si="103"/>
        <v>0.11156219016946822</v>
      </c>
    </row>
    <row r="502" spans="6:18">
      <c r="F502">
        <f t="shared" si="108"/>
        <v>50.000000000000441</v>
      </c>
      <c r="G502">
        <f t="shared" si="96"/>
        <v>319.00552227477726</v>
      </c>
      <c r="H502">
        <f t="shared" si="104"/>
        <v>4.3669563304366932</v>
      </c>
      <c r="I502" s="4">
        <f t="shared" si="97"/>
        <v>5.8000000000000004E-6</v>
      </c>
      <c r="J502" s="5">
        <f t="shared" si="105"/>
        <v>4.4231034482758351E-7</v>
      </c>
      <c r="K502" s="5">
        <f t="shared" si="106"/>
        <v>8.3506638988223899E-4</v>
      </c>
      <c r="L502" s="5">
        <f t="shared" si="100"/>
        <v>2.439223651223425E-9</v>
      </c>
      <c r="M502" s="6">
        <f t="shared" si="98"/>
        <v>1.1960344167989166E-5</v>
      </c>
      <c r="N502">
        <f t="shared" si="99"/>
        <v>2.9E-4</v>
      </c>
      <c r="O502">
        <f t="shared" si="107"/>
        <v>0.43669563304366932</v>
      </c>
      <c r="P502">
        <f t="shared" si="101"/>
        <v>3.9285775961685152</v>
      </c>
      <c r="Q502">
        <f t="shared" si="102"/>
        <v>0.1115393527352927</v>
      </c>
      <c r="R502">
        <f t="shared" si="103"/>
        <v>0.11153935273529272</v>
      </c>
    </row>
    <row r="503" spans="6:18">
      <c r="F503">
        <f t="shared" si="108"/>
        <v>50.100000000000442</v>
      </c>
      <c r="G503">
        <f t="shared" si="96"/>
        <v>319.00552227477726</v>
      </c>
      <c r="H503">
        <f t="shared" si="104"/>
        <v>4.3669563304366932</v>
      </c>
      <c r="I503" s="4">
        <f t="shared" si="97"/>
        <v>5.8000000000000004E-6</v>
      </c>
      <c r="J503" s="5">
        <f t="shared" si="105"/>
        <v>4.4231034482758351E-7</v>
      </c>
      <c r="K503" s="5">
        <f t="shared" si="106"/>
        <v>8.3564638988223902E-4</v>
      </c>
      <c r="L503" s="5">
        <f t="shared" si="100"/>
        <v>2.4443097111509957E-9</v>
      </c>
      <c r="M503" s="6">
        <f t="shared" si="98"/>
        <v>1.1976964184714357E-5</v>
      </c>
      <c r="N503">
        <f t="shared" si="99"/>
        <v>2.9E-4</v>
      </c>
      <c r="O503">
        <f t="shared" si="107"/>
        <v>0.43669563304366932</v>
      </c>
      <c r="P503">
        <f t="shared" si="101"/>
        <v>3.9286671038733978</v>
      </c>
      <c r="Q503">
        <f t="shared" si="102"/>
        <v>0.11151657874858428</v>
      </c>
      <c r="R503">
        <f t="shared" si="103"/>
        <v>0.11151657874858431</v>
      </c>
    </row>
    <row r="504" spans="6:18">
      <c r="F504">
        <f t="shared" si="108"/>
        <v>50.200000000000443</v>
      </c>
      <c r="G504">
        <f t="shared" si="96"/>
        <v>319.00552227477726</v>
      </c>
      <c r="H504">
        <f t="shared" si="104"/>
        <v>4.3669563304366932</v>
      </c>
      <c r="I504" s="4">
        <f t="shared" si="97"/>
        <v>5.8000000000000004E-6</v>
      </c>
      <c r="J504" s="5">
        <f t="shared" si="105"/>
        <v>4.4231034482758351E-7</v>
      </c>
      <c r="K504" s="5">
        <f t="shared" si="106"/>
        <v>8.3622638988223904E-4</v>
      </c>
      <c r="L504" s="5">
        <f t="shared" si="100"/>
        <v>2.4494028361797847E-9</v>
      </c>
      <c r="M504" s="6">
        <f t="shared" si="98"/>
        <v>1.1993595740957078E-5</v>
      </c>
      <c r="N504">
        <f t="shared" si="99"/>
        <v>2.9E-4</v>
      </c>
      <c r="O504">
        <f t="shared" si="107"/>
        <v>0.43669563304366932</v>
      </c>
      <c r="P504">
        <f t="shared" si="101"/>
        <v>3.9287563630785831</v>
      </c>
      <c r="Q504">
        <f t="shared" si="102"/>
        <v>0.11149386798915693</v>
      </c>
      <c r="R504">
        <f t="shared" si="103"/>
        <v>0.11149386798915696</v>
      </c>
    </row>
    <row r="505" spans="6:18">
      <c r="F505">
        <f t="shared" si="108"/>
        <v>50.300000000000445</v>
      </c>
      <c r="G505">
        <f t="shared" si="96"/>
        <v>319.00552227477726</v>
      </c>
      <c r="H505">
        <f t="shared" si="104"/>
        <v>4.3669563304366932</v>
      </c>
      <c r="I505" s="4">
        <f t="shared" si="97"/>
        <v>5.8000000000000004E-6</v>
      </c>
      <c r="J505" s="5">
        <f t="shared" si="105"/>
        <v>4.4231034482758351E-7</v>
      </c>
      <c r="K505" s="5">
        <f t="shared" si="106"/>
        <v>8.3680638988223907E-4</v>
      </c>
      <c r="L505" s="5">
        <f t="shared" si="100"/>
        <v>2.4545030312134899E-9</v>
      </c>
      <c r="M505" s="6">
        <f t="shared" si="98"/>
        <v>1.2010238836717315E-5</v>
      </c>
      <c r="N505">
        <f t="shared" si="99"/>
        <v>2.9E-4</v>
      </c>
      <c r="O505">
        <f t="shared" si="107"/>
        <v>0.43669563304366932</v>
      </c>
      <c r="P505">
        <f t="shared" si="101"/>
        <v>3.9288453746458578</v>
      </c>
      <c r="Q505">
        <f t="shared" si="102"/>
        <v>0.11147122023774095</v>
      </c>
      <c r="R505">
        <f t="shared" si="103"/>
        <v>0.11147122023774098</v>
      </c>
    </row>
    <row r="506" spans="6:18">
      <c r="F506">
        <f t="shared" si="108"/>
        <v>50.400000000000446</v>
      </c>
      <c r="G506">
        <f t="shared" si="96"/>
        <v>319.00552227477726</v>
      </c>
      <c r="H506">
        <f t="shared" si="104"/>
        <v>4.3669563304366932</v>
      </c>
      <c r="I506" s="4">
        <f t="shared" si="97"/>
        <v>5.8000000000000004E-6</v>
      </c>
      <c r="J506" s="5">
        <f t="shared" si="105"/>
        <v>4.4231034482758351E-7</v>
      </c>
      <c r="K506" s="5">
        <f t="shared" si="106"/>
        <v>8.3738638988223909E-4</v>
      </c>
      <c r="L506" s="5">
        <f t="shared" si="100"/>
        <v>2.4596103011558121E-9</v>
      </c>
      <c r="M506" s="6">
        <f t="shared" si="98"/>
        <v>1.2026893471995084E-5</v>
      </c>
      <c r="N506">
        <f t="shared" si="99"/>
        <v>2.9E-4</v>
      </c>
      <c r="O506">
        <f t="shared" si="107"/>
        <v>0.43669563304366932</v>
      </c>
      <c r="P506">
        <f t="shared" si="101"/>
        <v>3.9289341394334252</v>
      </c>
      <c r="Q506">
        <f t="shared" si="102"/>
        <v>0.11144863527597849</v>
      </c>
      <c r="R506">
        <f t="shared" si="103"/>
        <v>0.11144863527597851</v>
      </c>
    </row>
    <row r="507" spans="6:18">
      <c r="F507">
        <f t="shared" si="108"/>
        <v>50.500000000000448</v>
      </c>
      <c r="G507">
        <f t="shared" si="96"/>
        <v>319.00552227477726</v>
      </c>
      <c r="H507">
        <f t="shared" si="104"/>
        <v>4.3669563304366932</v>
      </c>
      <c r="I507" s="4">
        <f t="shared" si="97"/>
        <v>5.8000000000000004E-6</v>
      </c>
      <c r="J507" s="5">
        <f t="shared" si="105"/>
        <v>4.4231034482758351E-7</v>
      </c>
      <c r="K507" s="5">
        <f t="shared" si="106"/>
        <v>8.3796638988223912E-4</v>
      </c>
      <c r="L507" s="5">
        <f t="shared" si="100"/>
        <v>2.4647246509104504E-9</v>
      </c>
      <c r="M507" s="6">
        <f t="shared" si="98"/>
        <v>1.204355964679038E-5</v>
      </c>
      <c r="N507">
        <f t="shared" si="99"/>
        <v>2.9E-4</v>
      </c>
      <c r="O507">
        <f t="shared" si="107"/>
        <v>0.43669563304366932</v>
      </c>
      <c r="P507">
        <f t="shared" si="101"/>
        <v>3.9290226582959216</v>
      </c>
      <c r="Q507">
        <f t="shared" si="102"/>
        <v>0.11142611288641917</v>
      </c>
      <c r="R507">
        <f t="shared" si="103"/>
        <v>0.11142611288641918</v>
      </c>
    </row>
    <row r="508" spans="6:18">
      <c r="F508">
        <f t="shared" si="108"/>
        <v>50.600000000000449</v>
      </c>
      <c r="G508">
        <f t="shared" si="96"/>
        <v>319.00552227477726</v>
      </c>
      <c r="H508">
        <f t="shared" si="104"/>
        <v>4.3669563304366932</v>
      </c>
      <c r="I508" s="4">
        <f t="shared" si="97"/>
        <v>5.8000000000000004E-6</v>
      </c>
      <c r="J508" s="5">
        <f t="shared" si="105"/>
        <v>4.4231034482758351E-7</v>
      </c>
      <c r="K508" s="5">
        <f t="shared" si="106"/>
        <v>8.3854638988223914E-4</v>
      </c>
      <c r="L508" s="5">
        <f t="shared" si="100"/>
        <v>2.4698460853811027E-9</v>
      </c>
      <c r="M508" s="6">
        <f t="shared" si="98"/>
        <v>1.2060237361103193E-5</v>
      </c>
      <c r="N508">
        <f t="shared" si="99"/>
        <v>2.9E-4</v>
      </c>
      <c r="O508">
        <f t="shared" si="107"/>
        <v>0.43669563304366932</v>
      </c>
      <c r="P508">
        <f t="shared" si="101"/>
        <v>3.9291109320844351</v>
      </c>
      <c r="Q508">
        <f t="shared" si="102"/>
        <v>0.11140365285251565</v>
      </c>
      <c r="R508">
        <f t="shared" si="103"/>
        <v>0.11140365285251565</v>
      </c>
    </row>
    <row r="509" spans="6:18">
      <c r="F509">
        <f t="shared" si="108"/>
        <v>50.70000000000045</v>
      </c>
      <c r="G509">
        <f t="shared" si="96"/>
        <v>319.00552227477726</v>
      </c>
      <c r="H509">
        <f t="shared" si="104"/>
        <v>4.3669563304366932</v>
      </c>
      <c r="I509" s="4">
        <f t="shared" si="97"/>
        <v>5.8000000000000004E-6</v>
      </c>
      <c r="J509" s="5">
        <f t="shared" si="105"/>
        <v>4.4231034482758351E-7</v>
      </c>
      <c r="K509" s="5">
        <f t="shared" si="106"/>
        <v>8.3912638988223917E-4</v>
      </c>
      <c r="L509" s="5">
        <f t="shared" si="100"/>
        <v>2.4749746094714707E-9</v>
      </c>
      <c r="M509" s="6">
        <f t="shared" si="98"/>
        <v>1.2076926614933535E-5</v>
      </c>
      <c r="N509">
        <f t="shared" si="99"/>
        <v>2.9E-4</v>
      </c>
      <c r="O509">
        <f t="shared" si="107"/>
        <v>0.43669563304366932</v>
      </c>
      <c r="P509">
        <f t="shared" si="101"/>
        <v>3.9291989616465197</v>
      </c>
      <c r="Q509">
        <f t="shared" si="102"/>
        <v>0.11138125495861925</v>
      </c>
      <c r="R509">
        <f t="shared" si="103"/>
        <v>0.11138125495861925</v>
      </c>
    </row>
    <row r="510" spans="6:18">
      <c r="F510">
        <f t="shared" si="108"/>
        <v>50.800000000000452</v>
      </c>
      <c r="G510">
        <f t="shared" si="96"/>
        <v>319.00552227477726</v>
      </c>
      <c r="H510">
        <f t="shared" si="104"/>
        <v>4.3669563304366932</v>
      </c>
      <c r="I510" s="4">
        <f t="shared" si="97"/>
        <v>5.8000000000000004E-6</v>
      </c>
      <c r="J510" s="5">
        <f t="shared" si="105"/>
        <v>4.4231034482758351E-7</v>
      </c>
      <c r="K510" s="5">
        <f t="shared" si="106"/>
        <v>8.3970638988223919E-4</v>
      </c>
      <c r="L510" s="5">
        <f t="shared" si="100"/>
        <v>2.4801102280852523E-9</v>
      </c>
      <c r="M510" s="6">
        <f t="shared" si="98"/>
        <v>1.2093627408281401E-5</v>
      </c>
      <c r="N510">
        <f t="shared" si="99"/>
        <v>2.9E-4</v>
      </c>
      <c r="O510">
        <f t="shared" si="107"/>
        <v>0.43669563304366932</v>
      </c>
      <c r="P510">
        <f t="shared" si="101"/>
        <v>3.9292867478262177</v>
      </c>
      <c r="Q510">
        <f t="shared" si="102"/>
        <v>0.11135891898997567</v>
      </c>
      <c r="R510">
        <f t="shared" si="103"/>
        <v>0.11135891898997569</v>
      </c>
    </row>
    <row r="511" spans="6:18">
      <c r="F511">
        <f t="shared" si="108"/>
        <v>50.900000000000453</v>
      </c>
      <c r="G511">
        <f t="shared" si="96"/>
        <v>319.00552227477726</v>
      </c>
      <c r="H511">
        <f t="shared" si="104"/>
        <v>4.3669563304366932</v>
      </c>
      <c r="I511" s="4">
        <f t="shared" si="97"/>
        <v>5.8000000000000004E-6</v>
      </c>
      <c r="J511" s="5">
        <f t="shared" si="105"/>
        <v>4.4231034482758351E-7</v>
      </c>
      <c r="K511" s="5">
        <f t="shared" si="106"/>
        <v>8.4028638988223922E-4</v>
      </c>
      <c r="L511" s="5">
        <f t="shared" si="100"/>
        <v>2.4852529461261473E-9</v>
      </c>
      <c r="M511" s="6">
        <f t="shared" si="98"/>
        <v>1.2110339741146792E-5</v>
      </c>
      <c r="N511">
        <f t="shared" si="99"/>
        <v>2.9E-4</v>
      </c>
      <c r="O511">
        <f t="shared" si="107"/>
        <v>0.43669563304366932</v>
      </c>
      <c r="P511">
        <f t="shared" si="101"/>
        <v>3.9293742914640712</v>
      </c>
      <c r="Q511">
        <f t="shared" si="102"/>
        <v>0.1113366447327206</v>
      </c>
      <c r="R511">
        <f t="shared" si="103"/>
        <v>0.11133664473272062</v>
      </c>
    </row>
    <row r="512" spans="6:18">
      <c r="F512">
        <f t="shared" si="108"/>
        <v>51.000000000000455</v>
      </c>
      <c r="G512">
        <f t="shared" si="96"/>
        <v>319.00552227477726</v>
      </c>
      <c r="H512">
        <f t="shared" si="104"/>
        <v>4.3669563304366932</v>
      </c>
      <c r="I512" s="4">
        <f t="shared" si="97"/>
        <v>5.8000000000000004E-6</v>
      </c>
      <c r="J512" s="5">
        <f t="shared" si="105"/>
        <v>4.4231034482758351E-7</v>
      </c>
      <c r="K512" s="5">
        <f t="shared" si="106"/>
        <v>8.4086638988223924E-4</v>
      </c>
      <c r="L512" s="5">
        <f t="shared" si="100"/>
        <v>2.4904027684978555E-9</v>
      </c>
      <c r="M512" s="6">
        <f t="shared" si="98"/>
        <v>1.2127063613529709E-5</v>
      </c>
      <c r="N512">
        <f t="shared" si="99"/>
        <v>2.9E-4</v>
      </c>
      <c r="O512">
        <f t="shared" si="107"/>
        <v>0.43669563304366932</v>
      </c>
      <c r="P512">
        <f t="shared" si="101"/>
        <v>3.9294615933971411</v>
      </c>
      <c r="Q512">
        <f t="shared" si="102"/>
        <v>0.11131443197387543</v>
      </c>
      <c r="R512">
        <f t="shared" si="103"/>
        <v>0.11131443197387544</v>
      </c>
    </row>
    <row r="513" spans="6:18">
      <c r="F513">
        <f t="shared" si="108"/>
        <v>51.100000000000456</v>
      </c>
      <c r="G513">
        <f t="shared" si="96"/>
        <v>319.00552227477726</v>
      </c>
      <c r="H513">
        <f t="shared" si="104"/>
        <v>4.3669563304366932</v>
      </c>
      <c r="I513" s="4">
        <f t="shared" si="97"/>
        <v>5.8000000000000004E-6</v>
      </c>
      <c r="J513" s="5">
        <f t="shared" si="105"/>
        <v>4.4231034482758351E-7</v>
      </c>
      <c r="K513" s="5">
        <f t="shared" si="106"/>
        <v>8.4144638988223927E-4</v>
      </c>
      <c r="L513" s="5">
        <f t="shared" si="100"/>
        <v>2.4955597001040758E-9</v>
      </c>
      <c r="M513" s="6">
        <f t="shared" si="98"/>
        <v>1.2143799025430149E-5</v>
      </c>
      <c r="N513">
        <f t="shared" si="99"/>
        <v>2.9E-4</v>
      </c>
      <c r="O513">
        <f t="shared" si="107"/>
        <v>0.43669563304366932</v>
      </c>
      <c r="P513">
        <f t="shared" si="101"/>
        <v>3.9295486544590248</v>
      </c>
      <c r="Q513">
        <f t="shared" si="102"/>
        <v>0.11129228050134297</v>
      </c>
      <c r="R513">
        <f t="shared" si="103"/>
        <v>0.11129228050134297</v>
      </c>
    </row>
    <row r="514" spans="6:18">
      <c r="F514">
        <f t="shared" si="108"/>
        <v>51.200000000000458</v>
      </c>
      <c r="G514">
        <f t="shared" ref="G514:G577" si="109">Tc+R_*F514</f>
        <v>319.00552227477726</v>
      </c>
      <c r="H514">
        <f t="shared" si="104"/>
        <v>4.3669563304366932</v>
      </c>
      <c r="I514" s="4">
        <f t="shared" ref="I514:I577" si="110">we</f>
        <v>5.8000000000000004E-6</v>
      </c>
      <c r="J514" s="5">
        <f t="shared" si="105"/>
        <v>4.4231034482758351E-7</v>
      </c>
      <c r="K514" s="5">
        <f t="shared" si="106"/>
        <v>8.4202638988223929E-4</v>
      </c>
      <c r="L514" s="5">
        <f t="shared" si="100"/>
        <v>2.5007237458485075E-9</v>
      </c>
      <c r="M514" s="6">
        <f t="shared" ref="M514:M577" si="111">f2_*f3_/f1_/K514*L514</f>
        <v>1.2160545976848115E-5</v>
      </c>
      <c r="N514">
        <f t="shared" ref="N514:N577" si="112">del_dl</f>
        <v>2.9E-4</v>
      </c>
      <c r="O514">
        <f t="shared" si="107"/>
        <v>0.43669563304366932</v>
      </c>
      <c r="P514">
        <f t="shared" si="101"/>
        <v>3.9296354754798721</v>
      </c>
      <c r="Q514">
        <f t="shared" si="102"/>
        <v>0.11127019010390322</v>
      </c>
      <c r="R514">
        <f t="shared" si="103"/>
        <v>0.11127019010390322</v>
      </c>
    </row>
    <row r="515" spans="6:18">
      <c r="F515">
        <f t="shared" si="108"/>
        <v>51.300000000000459</v>
      </c>
      <c r="G515">
        <f t="shared" si="109"/>
        <v>319.00552227477726</v>
      </c>
      <c r="H515">
        <f t="shared" si="104"/>
        <v>4.3669563304366932</v>
      </c>
      <c r="I515" s="4">
        <f t="shared" si="110"/>
        <v>5.8000000000000004E-6</v>
      </c>
      <c r="J515" s="5">
        <f t="shared" si="105"/>
        <v>4.4231034482758351E-7</v>
      </c>
      <c r="K515" s="5">
        <f t="shared" si="106"/>
        <v>8.4260638988223932E-4</v>
      </c>
      <c r="L515" s="5">
        <f t="shared" ref="L515:L578" si="113">K515^3*4/3*PI()</f>
        <v>2.5058949106348504E-9</v>
      </c>
      <c r="M515" s="6">
        <f t="shared" si="111"/>
        <v>1.2177304467783605E-5</v>
      </c>
      <c r="N515">
        <f t="shared" si="112"/>
        <v>2.9E-4</v>
      </c>
      <c r="O515">
        <f t="shared" si="107"/>
        <v>0.43669563304366932</v>
      </c>
      <c r="P515">
        <f t="shared" ref="P515:P578" si="114">R515*O515+(1-R515)*H515</f>
        <v>3.9297220572864018</v>
      </c>
      <c r="Q515">
        <f t="shared" ref="Q515:Q578" si="115">Q514+pl/ps*Dl/N514*((Tc-Tf)/ml-Co)/H514/(1-kpart)*M514*dt/L514-Q514*3/K514*we*dt</f>
        <v>0.11124816057120913</v>
      </c>
      <c r="R515">
        <f t="shared" ref="R515:R578" si="116">esidtGeral(R514,K514,MAX(I514,J514),pl,ps,kpart,H514,(H515-H514)/dt,M514,L514,Dl,N514,Co,dt)</f>
        <v>0.11124816057120913</v>
      </c>
    </row>
    <row r="516" spans="6:18">
      <c r="F516">
        <f t="shared" si="108"/>
        <v>51.40000000000046</v>
      </c>
      <c r="G516">
        <f t="shared" si="109"/>
        <v>319.00552227477726</v>
      </c>
      <c r="H516">
        <f t="shared" si="104"/>
        <v>4.3669563304366932</v>
      </c>
      <c r="I516" s="4">
        <f t="shared" si="110"/>
        <v>5.8000000000000004E-6</v>
      </c>
      <c r="J516" s="5">
        <f t="shared" si="105"/>
        <v>4.4231034482758351E-7</v>
      </c>
      <c r="K516" s="5">
        <f t="shared" si="106"/>
        <v>8.4318638988223934E-4</v>
      </c>
      <c r="L516" s="5">
        <f t="shared" si="113"/>
        <v>2.5110731993668043E-9</v>
      </c>
      <c r="M516" s="6">
        <f t="shared" si="111"/>
        <v>1.2194074498236624E-5</v>
      </c>
      <c r="N516">
        <f t="shared" si="112"/>
        <v>2.9E-4</v>
      </c>
      <c r="O516">
        <f t="shared" si="107"/>
        <v>0.43669563304366932</v>
      </c>
      <c r="P516">
        <f t="shared" si="114"/>
        <v>3.9298084007019174</v>
      </c>
      <c r="Q516">
        <f t="shared" si="115"/>
        <v>0.11122619169378239</v>
      </c>
      <c r="R516">
        <f t="shared" si="116"/>
        <v>0.11122619169378239</v>
      </c>
    </row>
    <row r="517" spans="6:18">
      <c r="F517">
        <f t="shared" si="108"/>
        <v>51.500000000000462</v>
      </c>
      <c r="G517">
        <f t="shared" si="109"/>
        <v>319.00552227477726</v>
      </c>
      <c r="H517">
        <f t="shared" si="104"/>
        <v>4.3669563304366932</v>
      </c>
      <c r="I517" s="4">
        <f t="shared" si="110"/>
        <v>5.8000000000000004E-6</v>
      </c>
      <c r="J517" s="5">
        <f t="shared" si="105"/>
        <v>4.4231034482758351E-7</v>
      </c>
      <c r="K517" s="5">
        <f t="shared" si="106"/>
        <v>8.4376638988223937E-4</v>
      </c>
      <c r="L517" s="5">
        <f t="shared" si="113"/>
        <v>2.5162586169480673E-9</v>
      </c>
      <c r="M517" s="6">
        <f t="shared" si="111"/>
        <v>1.2210856068207162E-5</v>
      </c>
      <c r="N517">
        <f t="shared" si="112"/>
        <v>2.9E-4</v>
      </c>
      <c r="O517">
        <f t="shared" si="107"/>
        <v>0.43669563304366932</v>
      </c>
      <c r="P517">
        <f t="shared" si="114"/>
        <v>3.9298945065463271</v>
      </c>
      <c r="Q517">
        <f t="shared" si="115"/>
        <v>0.11120428326300925</v>
      </c>
      <c r="R517">
        <f t="shared" si="116"/>
        <v>0.11120428326300925</v>
      </c>
    </row>
    <row r="518" spans="6:18">
      <c r="F518">
        <f t="shared" si="108"/>
        <v>51.600000000000463</v>
      </c>
      <c r="G518">
        <f t="shared" si="109"/>
        <v>319.00552227477726</v>
      </c>
      <c r="H518">
        <f t="shared" si="104"/>
        <v>4.3669563304366932</v>
      </c>
      <c r="I518" s="4">
        <f t="shared" si="110"/>
        <v>5.8000000000000004E-6</v>
      </c>
      <c r="J518" s="5">
        <f t="shared" si="105"/>
        <v>4.4231034482758351E-7</v>
      </c>
      <c r="K518" s="5">
        <f t="shared" si="106"/>
        <v>8.4434638988223939E-4</v>
      </c>
      <c r="L518" s="5">
        <f t="shared" si="113"/>
        <v>2.5214511682823399E-9</v>
      </c>
      <c r="M518" s="6">
        <f t="shared" si="111"/>
        <v>1.2227649177695229E-5</v>
      </c>
      <c r="N518">
        <f t="shared" si="112"/>
        <v>2.9E-4</v>
      </c>
      <c r="O518">
        <f t="shared" si="107"/>
        <v>0.43669563304366932</v>
      </c>
      <c r="P518">
        <f t="shared" si="114"/>
        <v>3.9299803756361542</v>
      </c>
      <c r="Q518">
        <f t="shared" si="115"/>
        <v>0.11118243507113636</v>
      </c>
      <c r="R518">
        <f t="shared" si="116"/>
        <v>0.11118243507113637</v>
      </c>
    </row>
    <row r="519" spans="6:18">
      <c r="F519">
        <f t="shared" si="108"/>
        <v>51.700000000000465</v>
      </c>
      <c r="G519">
        <f t="shared" si="109"/>
        <v>319.00552227477726</v>
      </c>
      <c r="H519">
        <f t="shared" si="104"/>
        <v>4.3669563304366932</v>
      </c>
      <c r="I519" s="4">
        <f t="shared" si="110"/>
        <v>5.8000000000000004E-6</v>
      </c>
      <c r="J519" s="5">
        <f t="shared" si="105"/>
        <v>4.4231034482758351E-7</v>
      </c>
      <c r="K519" s="5">
        <f t="shared" si="106"/>
        <v>8.4492638988223942E-4</v>
      </c>
      <c r="L519" s="5">
        <f t="shared" si="113"/>
        <v>2.5266508582733215E-9</v>
      </c>
      <c r="M519" s="6">
        <f t="shared" si="111"/>
        <v>1.2244453826700818E-5</v>
      </c>
      <c r="N519">
        <f t="shared" si="112"/>
        <v>2.9E-4</v>
      </c>
      <c r="O519">
        <f t="shared" si="107"/>
        <v>0.43669563304366932</v>
      </c>
      <c r="P519">
        <f t="shared" si="114"/>
        <v>3.9300660087845589</v>
      </c>
      <c r="Q519">
        <f t="shared" si="115"/>
        <v>0.11116064691126663</v>
      </c>
      <c r="R519">
        <f t="shared" si="116"/>
        <v>0.11116064691126663</v>
      </c>
    </row>
    <row r="520" spans="6:18">
      <c r="F520">
        <f t="shared" si="108"/>
        <v>51.800000000000466</v>
      </c>
      <c r="G520">
        <f t="shared" si="109"/>
        <v>319.00552227477726</v>
      </c>
      <c r="H520">
        <f t="shared" si="104"/>
        <v>4.3669563304366932</v>
      </c>
      <c r="I520" s="4">
        <f t="shared" si="110"/>
        <v>5.8000000000000004E-6</v>
      </c>
      <c r="J520" s="5">
        <f t="shared" si="105"/>
        <v>4.4231034482758351E-7</v>
      </c>
      <c r="K520" s="5">
        <f t="shared" si="106"/>
        <v>8.4550638988223944E-4</v>
      </c>
      <c r="L520" s="5">
        <f t="shared" si="113"/>
        <v>2.531857691824711E-9</v>
      </c>
      <c r="M520" s="6">
        <f t="shared" si="111"/>
        <v>1.2261270015223937E-5</v>
      </c>
      <c r="N520">
        <f t="shared" si="112"/>
        <v>2.9E-4</v>
      </c>
      <c r="O520">
        <f t="shared" si="107"/>
        <v>0.43669563304366932</v>
      </c>
      <c r="P520">
        <f t="shared" si="114"/>
        <v>3.9301514068013508</v>
      </c>
      <c r="Q520">
        <f t="shared" si="115"/>
        <v>0.11113891857735511</v>
      </c>
      <c r="R520">
        <f t="shared" si="116"/>
        <v>0.11113891857735513</v>
      </c>
    </row>
    <row r="521" spans="6:18">
      <c r="F521">
        <f t="shared" si="108"/>
        <v>51.900000000000468</v>
      </c>
      <c r="G521">
        <f t="shared" si="109"/>
        <v>319.00552227477726</v>
      </c>
      <c r="H521">
        <f t="shared" si="104"/>
        <v>4.3669563304366932</v>
      </c>
      <c r="I521" s="4">
        <f t="shared" si="110"/>
        <v>5.8000000000000004E-6</v>
      </c>
      <c r="J521" s="5">
        <f t="shared" si="105"/>
        <v>4.4231034482758351E-7</v>
      </c>
      <c r="K521" s="5">
        <f t="shared" si="106"/>
        <v>8.4608638988223947E-4</v>
      </c>
      <c r="L521" s="5">
        <f t="shared" si="113"/>
        <v>2.5370716738402075E-9</v>
      </c>
      <c r="M521" s="6">
        <f t="shared" si="111"/>
        <v>1.2278097743264574E-5</v>
      </c>
      <c r="N521">
        <f t="shared" si="112"/>
        <v>2.9E-4</v>
      </c>
      <c r="O521">
        <f t="shared" si="107"/>
        <v>0.43669563304366932</v>
      </c>
      <c r="P521">
        <f t="shared" si="114"/>
        <v>3.9302365704930082</v>
      </c>
      <c r="Q521">
        <f t="shared" si="115"/>
        <v>0.11111724986420493</v>
      </c>
      <c r="R521">
        <f t="shared" si="116"/>
        <v>0.11111724986420494</v>
      </c>
    </row>
    <row r="522" spans="6:18">
      <c r="F522">
        <f t="shared" si="108"/>
        <v>52.000000000000469</v>
      </c>
      <c r="G522">
        <f t="shared" si="109"/>
        <v>319.00552227477726</v>
      </c>
      <c r="H522">
        <f t="shared" si="104"/>
        <v>4.3669563304366932</v>
      </c>
      <c r="I522" s="4">
        <f t="shared" si="110"/>
        <v>5.8000000000000004E-6</v>
      </c>
      <c r="J522" s="5">
        <f t="shared" si="105"/>
        <v>4.4231034482758351E-7</v>
      </c>
      <c r="K522" s="5">
        <f t="shared" si="106"/>
        <v>8.4666638988223949E-4</v>
      </c>
      <c r="L522" s="5">
        <f t="shared" si="113"/>
        <v>2.5422928092235117E-9</v>
      </c>
      <c r="M522" s="6">
        <f t="shared" si="111"/>
        <v>1.2294937010822741E-5</v>
      </c>
      <c r="N522">
        <f t="shared" si="112"/>
        <v>2.9E-4</v>
      </c>
      <c r="O522">
        <f t="shared" si="107"/>
        <v>0.43669563304366932</v>
      </c>
      <c r="P522">
        <f t="shared" si="114"/>
        <v>3.9303215006626906</v>
      </c>
      <c r="Q522">
        <f t="shared" si="115"/>
        <v>0.11109564056746317</v>
      </c>
      <c r="R522">
        <f t="shared" si="116"/>
        <v>0.1110956405674632</v>
      </c>
    </row>
    <row r="523" spans="6:18">
      <c r="F523">
        <f t="shared" si="108"/>
        <v>52.10000000000047</v>
      </c>
      <c r="G523">
        <f t="shared" si="109"/>
        <v>319.00552227477726</v>
      </c>
      <c r="H523">
        <f t="shared" si="104"/>
        <v>4.3669563304366932</v>
      </c>
      <c r="I523" s="4">
        <f t="shared" si="110"/>
        <v>5.8000000000000004E-6</v>
      </c>
      <c r="J523" s="5">
        <f t="shared" si="105"/>
        <v>4.4231034482758351E-7</v>
      </c>
      <c r="K523" s="5">
        <f t="shared" si="106"/>
        <v>8.4724638988223952E-4</v>
      </c>
      <c r="L523" s="5">
        <f t="shared" si="113"/>
        <v>2.5475211028783216E-9</v>
      </c>
      <c r="M523" s="6">
        <f t="shared" si="111"/>
        <v>1.2311787817898432E-5</v>
      </c>
      <c r="N523">
        <f t="shared" si="112"/>
        <v>2.9E-4</v>
      </c>
      <c r="O523">
        <f t="shared" si="107"/>
        <v>0.43669563304366932</v>
      </c>
      <c r="P523">
        <f t="shared" si="114"/>
        <v>3.9304061981102572</v>
      </c>
      <c r="Q523">
        <f t="shared" si="115"/>
        <v>0.11107409048361688</v>
      </c>
      <c r="R523">
        <f t="shared" si="116"/>
        <v>0.11107409048361691</v>
      </c>
    </row>
    <row r="524" spans="6:18">
      <c r="F524">
        <f t="shared" si="108"/>
        <v>52.200000000000472</v>
      </c>
      <c r="G524">
        <f t="shared" si="109"/>
        <v>319.00552227477726</v>
      </c>
      <c r="H524">
        <f t="shared" si="104"/>
        <v>4.3669563304366932</v>
      </c>
      <c r="I524" s="4">
        <f t="shared" si="110"/>
        <v>5.8000000000000004E-6</v>
      </c>
      <c r="J524" s="5">
        <f t="shared" si="105"/>
        <v>4.4231034482758351E-7</v>
      </c>
      <c r="K524" s="5">
        <f t="shared" si="106"/>
        <v>8.4782638988223954E-4</v>
      </c>
      <c r="L524" s="5">
        <f t="shared" si="113"/>
        <v>2.5527565597083379E-9</v>
      </c>
      <c r="M524" s="6">
        <f t="shared" si="111"/>
        <v>1.2328650164491648E-5</v>
      </c>
      <c r="N524">
        <f t="shared" si="112"/>
        <v>2.9E-4</v>
      </c>
      <c r="O524">
        <f t="shared" si="107"/>
        <v>0.43669563304366932</v>
      </c>
      <c r="P524">
        <f t="shared" si="114"/>
        <v>3.9304906636322818</v>
      </c>
      <c r="Q524">
        <f t="shared" si="115"/>
        <v>0.11105259940998903</v>
      </c>
      <c r="R524">
        <f t="shared" si="116"/>
        <v>0.11105259940998904</v>
      </c>
    </row>
    <row r="525" spans="6:18">
      <c r="F525">
        <f t="shared" si="108"/>
        <v>52.300000000000473</v>
      </c>
      <c r="G525">
        <f t="shared" si="109"/>
        <v>319.00552227477726</v>
      </c>
      <c r="H525">
        <f t="shared" si="104"/>
        <v>4.3669563304366932</v>
      </c>
      <c r="I525" s="4">
        <f t="shared" si="110"/>
        <v>5.8000000000000004E-6</v>
      </c>
      <c r="J525" s="5">
        <f t="shared" si="105"/>
        <v>4.4231034482758351E-7</v>
      </c>
      <c r="K525" s="5">
        <f t="shared" si="106"/>
        <v>8.4840638988223957E-4</v>
      </c>
      <c r="L525" s="5">
        <f t="shared" si="113"/>
        <v>2.557999184617259E-9</v>
      </c>
      <c r="M525" s="6">
        <f t="shared" si="111"/>
        <v>1.2345524050602387E-5</v>
      </c>
      <c r="N525">
        <f t="shared" si="112"/>
        <v>2.9E-4</v>
      </c>
      <c r="O525">
        <f t="shared" si="107"/>
        <v>0.43669563304366932</v>
      </c>
      <c r="P525">
        <f t="shared" si="114"/>
        <v>3.9305748980220674</v>
      </c>
      <c r="Q525">
        <f t="shared" si="115"/>
        <v>0.11103116714473446</v>
      </c>
      <c r="R525">
        <f t="shared" si="116"/>
        <v>0.11103116714473446</v>
      </c>
    </row>
    <row r="526" spans="6:18">
      <c r="F526">
        <f t="shared" si="108"/>
        <v>52.400000000000475</v>
      </c>
      <c r="G526">
        <f t="shared" si="109"/>
        <v>319.00552227477726</v>
      </c>
      <c r="H526">
        <f t="shared" si="104"/>
        <v>4.3669563304366932</v>
      </c>
      <c r="I526" s="4">
        <f t="shared" si="110"/>
        <v>5.8000000000000004E-6</v>
      </c>
      <c r="J526" s="5">
        <f t="shared" si="105"/>
        <v>4.4231034482758351E-7</v>
      </c>
      <c r="K526" s="5">
        <f t="shared" si="106"/>
        <v>8.4898638988223959E-4</v>
      </c>
      <c r="L526" s="5">
        <f t="shared" si="113"/>
        <v>2.5632489825087844E-9</v>
      </c>
      <c r="M526" s="6">
        <f t="shared" si="111"/>
        <v>1.2362409476230651E-5</v>
      </c>
      <c r="N526">
        <f t="shared" si="112"/>
        <v>2.9E-4</v>
      </c>
      <c r="O526">
        <f t="shared" si="107"/>
        <v>0.43669563304366932</v>
      </c>
      <c r="P526">
        <f t="shared" si="114"/>
        <v>3.9306589020696658</v>
      </c>
      <c r="Q526">
        <f t="shared" si="115"/>
        <v>0.11100979348683596</v>
      </c>
      <c r="R526">
        <f t="shared" si="116"/>
        <v>0.11100979348683596</v>
      </c>
    </row>
    <row r="527" spans="6:18">
      <c r="F527">
        <f t="shared" si="108"/>
        <v>52.500000000000476</v>
      </c>
      <c r="G527">
        <f t="shared" si="109"/>
        <v>319.00552227477726</v>
      </c>
      <c r="H527">
        <f t="shared" si="104"/>
        <v>4.3669563304366932</v>
      </c>
      <c r="I527" s="4">
        <f t="shared" si="110"/>
        <v>5.8000000000000004E-6</v>
      </c>
      <c r="J527" s="5">
        <f t="shared" si="105"/>
        <v>4.4231034482758351E-7</v>
      </c>
      <c r="K527" s="5">
        <f t="shared" si="106"/>
        <v>8.4956638988223962E-4</v>
      </c>
      <c r="L527" s="5">
        <f t="shared" si="113"/>
        <v>2.5685059582866141E-9</v>
      </c>
      <c r="M527" s="6">
        <f t="shared" si="111"/>
        <v>1.2379306441376443E-5</v>
      </c>
      <c r="N527">
        <f t="shared" si="112"/>
        <v>2.9E-4</v>
      </c>
      <c r="O527">
        <f t="shared" si="107"/>
        <v>0.43669563304366932</v>
      </c>
      <c r="P527">
        <f t="shared" si="114"/>
        <v>3.9307426765618874</v>
      </c>
      <c r="Q527">
        <f t="shared" si="115"/>
        <v>0.11098847823610029</v>
      </c>
      <c r="R527">
        <f t="shared" si="116"/>
        <v>0.11098847823610029</v>
      </c>
    </row>
    <row r="528" spans="6:18">
      <c r="F528">
        <f t="shared" si="108"/>
        <v>52.600000000000477</v>
      </c>
      <c r="G528">
        <f t="shared" si="109"/>
        <v>319.00552227477726</v>
      </c>
      <c r="H528">
        <f t="shared" si="104"/>
        <v>4.3669563304366932</v>
      </c>
      <c r="I528" s="4">
        <f t="shared" si="110"/>
        <v>5.8000000000000004E-6</v>
      </c>
      <c r="J528" s="5">
        <f t="shared" si="105"/>
        <v>4.4231034482758351E-7</v>
      </c>
      <c r="K528" s="5">
        <f t="shared" si="106"/>
        <v>8.5014638988223964E-4</v>
      </c>
      <c r="L528" s="5">
        <f t="shared" si="113"/>
        <v>2.5737701168544468E-9</v>
      </c>
      <c r="M528" s="6">
        <f t="shared" si="111"/>
        <v>1.2396214946039757E-5</v>
      </c>
      <c r="N528">
        <f t="shared" si="112"/>
        <v>2.9E-4</v>
      </c>
      <c r="O528">
        <f t="shared" si="107"/>
        <v>0.43669563304366932</v>
      </c>
      <c r="P528">
        <f t="shared" si="114"/>
        <v>3.9308262222823207</v>
      </c>
      <c r="Q528">
        <f t="shared" si="115"/>
        <v>0.11096722119315428</v>
      </c>
      <c r="R528">
        <f t="shared" si="116"/>
        <v>0.11096722119315428</v>
      </c>
    </row>
    <row r="529" spans="6:18">
      <c r="F529">
        <f t="shared" si="108"/>
        <v>52.700000000000479</v>
      </c>
      <c r="G529">
        <f t="shared" si="109"/>
        <v>319.00552227477726</v>
      </c>
      <c r="H529">
        <f t="shared" si="104"/>
        <v>4.3669563304366932</v>
      </c>
      <c r="I529" s="4">
        <f t="shared" si="110"/>
        <v>5.8000000000000004E-6</v>
      </c>
      <c r="J529" s="5">
        <f t="shared" si="105"/>
        <v>4.4231034482758351E-7</v>
      </c>
      <c r="K529" s="5">
        <f t="shared" si="106"/>
        <v>8.5072638988223967E-4</v>
      </c>
      <c r="L529" s="5">
        <f t="shared" si="113"/>
        <v>2.5790414631159829E-9</v>
      </c>
      <c r="M529" s="6">
        <f t="shared" si="111"/>
        <v>1.2413134990220597E-5</v>
      </c>
      <c r="N529">
        <f t="shared" si="112"/>
        <v>2.9E-4</v>
      </c>
      <c r="O529">
        <f t="shared" si="107"/>
        <v>0.43669563304366932</v>
      </c>
      <c r="P529">
        <f t="shared" si="114"/>
        <v>3.9309095400113474</v>
      </c>
      <c r="Q529">
        <f t="shared" si="115"/>
        <v>0.1109460221594408</v>
      </c>
      <c r="R529">
        <f t="shared" si="116"/>
        <v>0.11094602215944081</v>
      </c>
    </row>
    <row r="530" spans="6:18">
      <c r="F530">
        <f t="shared" si="108"/>
        <v>52.80000000000048</v>
      </c>
      <c r="G530">
        <f t="shared" si="109"/>
        <v>319.00552227477726</v>
      </c>
      <c r="H530">
        <f t="shared" si="104"/>
        <v>4.3669563304366932</v>
      </c>
      <c r="I530" s="4">
        <f t="shared" si="110"/>
        <v>5.8000000000000004E-6</v>
      </c>
      <c r="J530" s="5">
        <f t="shared" si="105"/>
        <v>4.4231034482758351E-7</v>
      </c>
      <c r="K530" s="5">
        <f t="shared" si="106"/>
        <v>8.5130638988223969E-4</v>
      </c>
      <c r="L530" s="5">
        <f t="shared" si="113"/>
        <v>2.5843200019749206E-9</v>
      </c>
      <c r="M530" s="6">
        <f t="shared" si="111"/>
        <v>1.2430066573918963E-5</v>
      </c>
      <c r="N530">
        <f t="shared" si="112"/>
        <v>2.9E-4</v>
      </c>
      <c r="O530">
        <f t="shared" si="107"/>
        <v>0.43669563304366932</v>
      </c>
      <c r="P530">
        <f t="shared" si="114"/>
        <v>3.9309926305261564</v>
      </c>
      <c r="Q530">
        <f t="shared" si="115"/>
        <v>0.11092488093721502</v>
      </c>
      <c r="R530">
        <f t="shared" si="116"/>
        <v>0.11092488093721503</v>
      </c>
    </row>
    <row r="531" spans="6:18">
      <c r="F531">
        <f t="shared" si="108"/>
        <v>52.900000000000482</v>
      </c>
      <c r="G531">
        <f t="shared" si="109"/>
        <v>319.00552227477726</v>
      </c>
      <c r="H531">
        <f t="shared" ref="H531:H594" si="117">(G531-Tf)/ml</f>
        <v>4.3669563304366932</v>
      </c>
      <c r="I531" s="4">
        <f t="shared" si="110"/>
        <v>5.8000000000000004E-6</v>
      </c>
      <c r="J531" s="5">
        <f t="shared" ref="J531:J594" si="118">Glob(H531,N531,Dl,Co,kpart)</f>
        <v>4.4231034482758351E-7</v>
      </c>
      <c r="K531" s="5">
        <f t="shared" ref="K531:K594" si="119">I530*dt+K530</f>
        <v>8.5188638988223972E-4</v>
      </c>
      <c r="L531" s="5">
        <f t="shared" si="113"/>
        <v>2.58960573833496E-9</v>
      </c>
      <c r="M531" s="6">
        <f t="shared" si="111"/>
        <v>1.2447009697134852E-5</v>
      </c>
      <c r="N531">
        <f t="shared" si="112"/>
        <v>2.9E-4</v>
      </c>
      <c r="O531">
        <f t="shared" ref="O531:O594" si="120">O530+(kpart*H530-O530)/L530/R530*(L530*(R531-R530)+R530*MAX(I530,J530)*M530*dt)</f>
        <v>0.43669563304366932</v>
      </c>
      <c r="P531">
        <f t="shared" si="114"/>
        <v>3.9310754946007593</v>
      </c>
      <c r="Q531">
        <f t="shared" si="115"/>
        <v>0.11090379732954041</v>
      </c>
      <c r="R531">
        <f t="shared" si="116"/>
        <v>0.11090379732954042</v>
      </c>
    </row>
    <row r="532" spans="6:18">
      <c r="F532">
        <f t="shared" si="108"/>
        <v>53.000000000000483</v>
      </c>
      <c r="G532">
        <f t="shared" si="109"/>
        <v>319.00552227477726</v>
      </c>
      <c r="H532">
        <f t="shared" si="117"/>
        <v>4.3669563304366932</v>
      </c>
      <c r="I532" s="4">
        <f t="shared" si="110"/>
        <v>5.8000000000000004E-6</v>
      </c>
      <c r="J532" s="5">
        <f t="shared" si="118"/>
        <v>4.4231034482758351E-7</v>
      </c>
      <c r="K532" s="5">
        <f t="shared" si="119"/>
        <v>8.5246638988223974E-4</v>
      </c>
      <c r="L532" s="5">
        <f t="shared" si="113"/>
        <v>2.5948986770998003E-9</v>
      </c>
      <c r="M532" s="6">
        <f t="shared" si="111"/>
        <v>1.2463964359868266E-5</v>
      </c>
      <c r="N532">
        <f t="shared" si="112"/>
        <v>2.9E-4</v>
      </c>
      <c r="O532">
        <f t="shared" si="120"/>
        <v>0.43669563304366932</v>
      </c>
      <c r="P532">
        <f t="shared" si="114"/>
        <v>3.9311581330060057</v>
      </c>
      <c r="Q532">
        <f t="shared" si="115"/>
        <v>0.11088277114028496</v>
      </c>
      <c r="R532">
        <f t="shared" si="116"/>
        <v>0.11088277114028497</v>
      </c>
    </row>
    <row r="533" spans="6:18">
      <c r="F533">
        <f t="shared" si="108"/>
        <v>53.100000000000485</v>
      </c>
      <c r="G533">
        <f t="shared" si="109"/>
        <v>319.00552227477726</v>
      </c>
      <c r="H533">
        <f t="shared" si="117"/>
        <v>4.3669563304366932</v>
      </c>
      <c r="I533" s="4">
        <f t="shared" si="110"/>
        <v>5.8000000000000004E-6</v>
      </c>
      <c r="J533" s="5">
        <f t="shared" si="118"/>
        <v>4.4231034482758351E-7</v>
      </c>
      <c r="K533" s="5">
        <f t="shared" si="119"/>
        <v>8.5304638988223977E-4</v>
      </c>
      <c r="L533" s="5">
        <f t="shared" si="113"/>
        <v>2.6001988231731412E-9</v>
      </c>
      <c r="M533" s="6">
        <f t="shared" si="111"/>
        <v>1.2480930562119205E-5</v>
      </c>
      <c r="N533">
        <f t="shared" si="112"/>
        <v>2.9E-4</v>
      </c>
      <c r="O533">
        <f t="shared" si="120"/>
        <v>0.43669563304366932</v>
      </c>
      <c r="P533">
        <f t="shared" si="114"/>
        <v>3.9312405465095992</v>
      </c>
      <c r="Q533">
        <f t="shared" si="115"/>
        <v>0.1108618021741173</v>
      </c>
      <c r="R533">
        <f t="shared" si="116"/>
        <v>0.11086180217411731</v>
      </c>
    </row>
    <row r="534" spans="6:18">
      <c r="F534">
        <f t="shared" si="108"/>
        <v>53.200000000000486</v>
      </c>
      <c r="G534">
        <f t="shared" si="109"/>
        <v>319.00552227477726</v>
      </c>
      <c r="H534">
        <f t="shared" si="117"/>
        <v>4.3669563304366932</v>
      </c>
      <c r="I534" s="4">
        <f t="shared" si="110"/>
        <v>5.8000000000000004E-6</v>
      </c>
      <c r="J534" s="5">
        <f t="shared" si="118"/>
        <v>4.4231034482758351E-7</v>
      </c>
      <c r="K534" s="5">
        <f t="shared" si="119"/>
        <v>8.5362638988223979E-4</v>
      </c>
      <c r="L534" s="5">
        <f t="shared" si="113"/>
        <v>2.6055061814586821E-9</v>
      </c>
      <c r="M534" s="6">
        <f t="shared" si="111"/>
        <v>1.2497908303887672E-5</v>
      </c>
      <c r="N534">
        <f t="shared" si="112"/>
        <v>2.9E-4</v>
      </c>
      <c r="O534">
        <f t="shared" si="120"/>
        <v>0.43669563304366932</v>
      </c>
      <c r="P534">
        <f t="shared" si="114"/>
        <v>3.9313227358761114</v>
      </c>
      <c r="Q534">
        <f t="shared" si="115"/>
        <v>0.11084089023650294</v>
      </c>
      <c r="R534">
        <f t="shared" si="116"/>
        <v>0.11084089023650295</v>
      </c>
    </row>
    <row r="535" spans="6:18">
      <c r="F535">
        <f t="shared" si="108"/>
        <v>53.300000000000487</v>
      </c>
      <c r="G535">
        <f t="shared" si="109"/>
        <v>319.00552227477726</v>
      </c>
      <c r="H535">
        <f t="shared" si="117"/>
        <v>4.3669563304366932</v>
      </c>
      <c r="I535" s="4">
        <f t="shared" si="110"/>
        <v>5.8000000000000004E-6</v>
      </c>
      <c r="J535" s="5">
        <f t="shared" si="118"/>
        <v>4.4231034482758351E-7</v>
      </c>
      <c r="K535" s="5">
        <f t="shared" si="119"/>
        <v>8.5420638988223982E-4</v>
      </c>
      <c r="L535" s="5">
        <f t="shared" si="113"/>
        <v>2.6108207568601216E-9</v>
      </c>
      <c r="M535" s="6">
        <f t="shared" si="111"/>
        <v>1.2514897585173661E-5</v>
      </c>
      <c r="N535">
        <f t="shared" si="112"/>
        <v>2.9E-4</v>
      </c>
      <c r="O535">
        <f t="shared" si="120"/>
        <v>0.43669563304366932</v>
      </c>
      <c r="P535">
        <f t="shared" si="114"/>
        <v>3.9314047018669966</v>
      </c>
      <c r="Q535">
        <f t="shared" si="115"/>
        <v>0.11082003513370045</v>
      </c>
      <c r="R535">
        <f t="shared" si="116"/>
        <v>0.11082003513370045</v>
      </c>
    </row>
    <row r="536" spans="6:18">
      <c r="F536">
        <f t="shared" si="108"/>
        <v>53.400000000000489</v>
      </c>
      <c r="G536">
        <f t="shared" si="109"/>
        <v>319.00552227477726</v>
      </c>
      <c r="H536">
        <f t="shared" si="117"/>
        <v>4.3669563304366932</v>
      </c>
      <c r="I536" s="4">
        <f t="shared" si="110"/>
        <v>5.8000000000000004E-6</v>
      </c>
      <c r="J536" s="5">
        <f t="shared" si="118"/>
        <v>4.4231034482758351E-7</v>
      </c>
      <c r="K536" s="5">
        <f t="shared" si="119"/>
        <v>8.5478638988223984E-4</v>
      </c>
      <c r="L536" s="5">
        <f t="shared" si="113"/>
        <v>2.6161425542811597E-9</v>
      </c>
      <c r="M536" s="6">
        <f t="shared" si="111"/>
        <v>1.2531898405977171E-5</v>
      </c>
      <c r="N536">
        <f t="shared" si="112"/>
        <v>2.9E-4</v>
      </c>
      <c r="O536">
        <f t="shared" si="120"/>
        <v>0.43669563304366932</v>
      </c>
      <c r="P536">
        <f t="shared" si="114"/>
        <v>3.9314864452406058</v>
      </c>
      <c r="Q536">
        <f t="shared" si="115"/>
        <v>0.11079923667275766</v>
      </c>
      <c r="R536">
        <f t="shared" si="116"/>
        <v>0.11079923667275766</v>
      </c>
    </row>
    <row r="537" spans="6:18">
      <c r="F537">
        <f t="shared" si="108"/>
        <v>53.50000000000049</v>
      </c>
      <c r="G537">
        <f t="shared" si="109"/>
        <v>319.00552227477726</v>
      </c>
      <c r="H537">
        <f t="shared" si="117"/>
        <v>4.3669563304366932</v>
      </c>
      <c r="I537" s="4">
        <f t="shared" si="110"/>
        <v>5.8000000000000004E-6</v>
      </c>
      <c r="J537" s="5">
        <f t="shared" si="118"/>
        <v>4.4231034482758351E-7</v>
      </c>
      <c r="K537" s="5">
        <f t="shared" si="119"/>
        <v>8.5536638988223986E-4</v>
      </c>
      <c r="L537" s="5">
        <f t="shared" si="113"/>
        <v>2.6214715786254968E-9</v>
      </c>
      <c r="M537" s="6">
        <f t="shared" si="111"/>
        <v>1.2548910766298215E-5</v>
      </c>
      <c r="N537">
        <f t="shared" si="112"/>
        <v>2.9E-4</v>
      </c>
      <c r="O537">
        <f t="shared" si="120"/>
        <v>0.43669563304366932</v>
      </c>
      <c r="P537">
        <f t="shared" si="114"/>
        <v>3.9315679667522052</v>
      </c>
      <c r="Q537">
        <f t="shared" si="115"/>
        <v>0.11077849466150799</v>
      </c>
      <c r="R537">
        <f t="shared" si="116"/>
        <v>0.11077849466150799</v>
      </c>
    </row>
    <row r="538" spans="6:18">
      <c r="F538">
        <f t="shared" si="108"/>
        <v>53.600000000000492</v>
      </c>
      <c r="G538">
        <f t="shared" si="109"/>
        <v>319.00552227477726</v>
      </c>
      <c r="H538">
        <f t="shared" si="117"/>
        <v>4.3669563304366932</v>
      </c>
      <c r="I538" s="4">
        <f t="shared" si="110"/>
        <v>5.8000000000000004E-6</v>
      </c>
      <c r="J538" s="5">
        <f t="shared" si="118"/>
        <v>4.4231034482758351E-7</v>
      </c>
      <c r="K538" s="5">
        <f t="shared" si="119"/>
        <v>8.5594638988223989E-4</v>
      </c>
      <c r="L538" s="5">
        <f t="shared" si="113"/>
        <v>2.6268078347968303E-9</v>
      </c>
      <c r="M538" s="6">
        <f t="shared" si="111"/>
        <v>1.2565934666136778E-5</v>
      </c>
      <c r="N538">
        <f t="shared" si="112"/>
        <v>2.9E-4</v>
      </c>
      <c r="O538">
        <f t="shared" si="120"/>
        <v>0.43669563304366932</v>
      </c>
      <c r="P538">
        <f t="shared" si="114"/>
        <v>3.9316492671539862</v>
      </c>
      <c r="Q538">
        <f t="shared" si="115"/>
        <v>0.11075780890856665</v>
      </c>
      <c r="R538">
        <f t="shared" si="116"/>
        <v>0.11075780890856665</v>
      </c>
    </row>
    <row r="539" spans="6:18">
      <c r="F539">
        <f t="shared" si="108"/>
        <v>53.700000000000493</v>
      </c>
      <c r="G539">
        <f t="shared" si="109"/>
        <v>319.00552227477726</v>
      </c>
      <c r="H539">
        <f t="shared" si="117"/>
        <v>4.3669563304366932</v>
      </c>
      <c r="I539" s="4">
        <f t="shared" si="110"/>
        <v>5.8000000000000004E-6</v>
      </c>
      <c r="J539" s="5">
        <f t="shared" si="118"/>
        <v>4.4231034482758351E-7</v>
      </c>
      <c r="K539" s="5">
        <f t="shared" si="119"/>
        <v>8.5652638988223991E-4</v>
      </c>
      <c r="L539" s="5">
        <f t="shared" si="113"/>
        <v>2.6321513276988611E-9</v>
      </c>
      <c r="M539" s="6">
        <f t="shared" si="111"/>
        <v>1.2582970105492869E-5</v>
      </c>
      <c r="N539">
        <f t="shared" si="112"/>
        <v>2.9E-4</v>
      </c>
      <c r="O539">
        <f t="shared" si="120"/>
        <v>0.43669563304366932</v>
      </c>
      <c r="P539">
        <f t="shared" si="114"/>
        <v>3.9317303471950837</v>
      </c>
      <c r="Q539">
        <f t="shared" si="115"/>
        <v>0.11073717922332697</v>
      </c>
      <c r="R539">
        <f t="shared" si="116"/>
        <v>0.11073717922332697</v>
      </c>
    </row>
    <row r="540" spans="6:18">
      <c r="F540">
        <f t="shared" ref="F540:F603" si="121">F539+dt</f>
        <v>53.800000000000495</v>
      </c>
      <c r="G540">
        <f t="shared" si="109"/>
        <v>319.00552227477726</v>
      </c>
      <c r="H540">
        <f t="shared" si="117"/>
        <v>4.3669563304366932</v>
      </c>
      <c r="I540" s="4">
        <f t="shared" si="110"/>
        <v>5.8000000000000004E-6</v>
      </c>
      <c r="J540" s="5">
        <f t="shared" si="118"/>
        <v>4.4231034482758351E-7</v>
      </c>
      <c r="K540" s="5">
        <f t="shared" si="119"/>
        <v>8.5710638988223994E-4</v>
      </c>
      <c r="L540" s="5">
        <f t="shared" si="113"/>
        <v>2.6375020622352886E-9</v>
      </c>
      <c r="M540" s="6">
        <f t="shared" si="111"/>
        <v>1.2600017084366485E-5</v>
      </c>
      <c r="N540">
        <f t="shared" si="112"/>
        <v>2.9E-4</v>
      </c>
      <c r="O540">
        <f t="shared" si="120"/>
        <v>0.43669563304366932</v>
      </c>
      <c r="P540">
        <f t="shared" si="114"/>
        <v>3.9318112076215868</v>
      </c>
      <c r="Q540">
        <f t="shared" si="115"/>
        <v>0.1107166054159567</v>
      </c>
      <c r="R540">
        <f t="shared" si="116"/>
        <v>0.1107166054159567</v>
      </c>
    </row>
    <row r="541" spans="6:18">
      <c r="F541">
        <f t="shared" si="121"/>
        <v>53.900000000000496</v>
      </c>
      <c r="G541">
        <f t="shared" si="109"/>
        <v>319.00552227477726</v>
      </c>
      <c r="H541">
        <f t="shared" si="117"/>
        <v>4.3669563304366932</v>
      </c>
      <c r="I541" s="4">
        <f t="shared" si="110"/>
        <v>5.8000000000000004E-6</v>
      </c>
      <c r="J541" s="5">
        <f t="shared" si="118"/>
        <v>4.4231034482758351E-7</v>
      </c>
      <c r="K541" s="5">
        <f t="shared" si="119"/>
        <v>8.5768638988223996E-4</v>
      </c>
      <c r="L541" s="5">
        <f t="shared" si="113"/>
        <v>2.6428600433098105E-9</v>
      </c>
      <c r="M541" s="6">
        <f t="shared" si="111"/>
        <v>1.2617075602757622E-5</v>
      </c>
      <c r="N541">
        <f t="shared" si="112"/>
        <v>2.9E-4</v>
      </c>
      <c r="O541">
        <f t="shared" si="120"/>
        <v>0.43669563304366932</v>
      </c>
      <c r="P541">
        <f t="shared" si="114"/>
        <v>3.9318918491765569</v>
      </c>
      <c r="Q541">
        <f t="shared" si="115"/>
        <v>0.11069608729739432</v>
      </c>
      <c r="R541">
        <f t="shared" si="116"/>
        <v>0.11069608729739432</v>
      </c>
    </row>
    <row r="542" spans="6:18">
      <c r="F542">
        <f t="shared" si="121"/>
        <v>54.000000000000497</v>
      </c>
      <c r="G542">
        <f t="shared" si="109"/>
        <v>319.00552227477726</v>
      </c>
      <c r="H542">
        <f t="shared" si="117"/>
        <v>4.3669563304366932</v>
      </c>
      <c r="I542" s="4">
        <f t="shared" si="110"/>
        <v>5.8000000000000004E-6</v>
      </c>
      <c r="J542" s="5">
        <f t="shared" si="118"/>
        <v>4.4231034482758351E-7</v>
      </c>
      <c r="K542" s="5">
        <f t="shared" si="119"/>
        <v>8.5826638988223999E-4</v>
      </c>
      <c r="L542" s="5">
        <f t="shared" si="113"/>
        <v>2.6482252758261282E-9</v>
      </c>
      <c r="M542" s="6">
        <f t="shared" si="111"/>
        <v>1.2634145660666284E-5</v>
      </c>
      <c r="N542">
        <f t="shared" si="112"/>
        <v>2.9E-4</v>
      </c>
      <c r="O542">
        <f t="shared" si="120"/>
        <v>0.43669563304366932</v>
      </c>
      <c r="P542">
        <f t="shared" si="114"/>
        <v>3.9319722726000408</v>
      </c>
      <c r="Q542">
        <f t="shared" si="115"/>
        <v>0.11067562467934546</v>
      </c>
      <c r="R542">
        <f t="shared" si="116"/>
        <v>0.11067562467934544</v>
      </c>
    </row>
    <row r="543" spans="6:18">
      <c r="F543">
        <f t="shared" si="121"/>
        <v>54.100000000000499</v>
      </c>
      <c r="G543">
        <f t="shared" si="109"/>
        <v>319.00552227477726</v>
      </c>
      <c r="H543">
        <f t="shared" si="117"/>
        <v>4.3669563304366932</v>
      </c>
      <c r="I543" s="4">
        <f t="shared" si="110"/>
        <v>5.8000000000000004E-6</v>
      </c>
      <c r="J543" s="5">
        <f t="shared" si="118"/>
        <v>4.4231034482758351E-7</v>
      </c>
      <c r="K543" s="5">
        <f t="shared" si="119"/>
        <v>8.5884638988224001E-4</v>
      </c>
      <c r="L543" s="5">
        <f t="shared" si="113"/>
        <v>2.6535977646879406E-9</v>
      </c>
      <c r="M543" s="6">
        <f t="shared" si="111"/>
        <v>1.2651227258092474E-5</v>
      </c>
      <c r="N543">
        <f t="shared" si="112"/>
        <v>2.9E-4</v>
      </c>
      <c r="O543">
        <f t="shared" si="120"/>
        <v>0.43669563304366932</v>
      </c>
      <c r="P543">
        <f t="shared" si="114"/>
        <v>3.9320524786290822</v>
      </c>
      <c r="Q543">
        <f t="shared" si="115"/>
        <v>0.11065521737427918</v>
      </c>
      <c r="R543">
        <f t="shared" si="116"/>
        <v>0.11065521737427915</v>
      </c>
    </row>
    <row r="544" spans="6:18">
      <c r="F544">
        <f t="shared" si="121"/>
        <v>54.2000000000005</v>
      </c>
      <c r="G544">
        <f t="shared" si="109"/>
        <v>319.00552227477726</v>
      </c>
      <c r="H544">
        <f t="shared" si="117"/>
        <v>4.3669563304366932</v>
      </c>
      <c r="I544" s="4">
        <f t="shared" si="110"/>
        <v>5.8000000000000004E-6</v>
      </c>
      <c r="J544" s="5">
        <f t="shared" si="118"/>
        <v>4.4231034482758351E-7</v>
      </c>
      <c r="K544" s="5">
        <f t="shared" si="119"/>
        <v>8.5942638988224004E-4</v>
      </c>
      <c r="L544" s="5">
        <f t="shared" si="113"/>
        <v>2.6589775147989464E-9</v>
      </c>
      <c r="M544" s="6">
        <f t="shared" si="111"/>
        <v>1.2668320395036189E-5</v>
      </c>
      <c r="N544">
        <f t="shared" si="112"/>
        <v>2.9E-4</v>
      </c>
      <c r="O544">
        <f t="shared" si="120"/>
        <v>0.43669563304366932</v>
      </c>
      <c r="P544">
        <f t="shared" si="114"/>
        <v>3.9321324679977412</v>
      </c>
      <c r="Q544">
        <f t="shared" si="115"/>
        <v>0.11063486519542441</v>
      </c>
      <c r="R544">
        <f t="shared" si="116"/>
        <v>0.11063486519542438</v>
      </c>
    </row>
    <row r="545" spans="6:18">
      <c r="F545">
        <f t="shared" si="121"/>
        <v>54.300000000000502</v>
      </c>
      <c r="G545">
        <f t="shared" si="109"/>
        <v>319.00552227477726</v>
      </c>
      <c r="H545">
        <f t="shared" si="117"/>
        <v>4.3669563304366932</v>
      </c>
      <c r="I545" s="4">
        <f t="shared" si="110"/>
        <v>5.8000000000000004E-6</v>
      </c>
      <c r="J545" s="5">
        <f t="shared" si="118"/>
        <v>4.4231034482758351E-7</v>
      </c>
      <c r="K545" s="5">
        <f t="shared" si="119"/>
        <v>8.6000638988224006E-4</v>
      </c>
      <c r="L545" s="5">
        <f t="shared" si="113"/>
        <v>2.6643645310628458E-9</v>
      </c>
      <c r="M545" s="6">
        <f t="shared" si="111"/>
        <v>1.2685425071497428E-5</v>
      </c>
      <c r="N545">
        <f t="shared" si="112"/>
        <v>2.9E-4</v>
      </c>
      <c r="O545">
        <f t="shared" si="120"/>
        <v>0.43669563304366932</v>
      </c>
      <c r="P545">
        <f t="shared" si="114"/>
        <v>3.9322122414371043</v>
      </c>
      <c r="Q545">
        <f t="shared" si="115"/>
        <v>0.11061456795676639</v>
      </c>
      <c r="R545">
        <f t="shared" si="116"/>
        <v>0.11061456795676636</v>
      </c>
    </row>
    <row r="546" spans="6:18">
      <c r="F546">
        <f t="shared" si="121"/>
        <v>54.400000000000503</v>
      </c>
      <c r="G546">
        <f t="shared" si="109"/>
        <v>319.00552227477726</v>
      </c>
      <c r="H546">
        <f t="shared" si="117"/>
        <v>4.3669563304366932</v>
      </c>
      <c r="I546" s="4">
        <f t="shared" si="110"/>
        <v>5.8000000000000004E-6</v>
      </c>
      <c r="J546" s="5">
        <f t="shared" si="118"/>
        <v>4.4231034482758351E-7</v>
      </c>
      <c r="K546" s="5">
        <f t="shared" si="119"/>
        <v>8.6058638988224009E-4</v>
      </c>
      <c r="L546" s="5">
        <f t="shared" si="113"/>
        <v>2.6697588183833377E-9</v>
      </c>
      <c r="M546" s="6">
        <f t="shared" si="111"/>
        <v>1.2702541287476192E-5</v>
      </c>
      <c r="N546">
        <f t="shared" si="112"/>
        <v>2.9E-4</v>
      </c>
      <c r="O546">
        <f t="shared" si="120"/>
        <v>0.43669563304366932</v>
      </c>
      <c r="P546">
        <f t="shared" si="114"/>
        <v>3.9322917996753</v>
      </c>
      <c r="Q546">
        <f t="shared" si="115"/>
        <v>0.11059432547304301</v>
      </c>
      <c r="R546">
        <f t="shared" si="116"/>
        <v>0.11059432547304299</v>
      </c>
    </row>
    <row r="547" spans="6:18">
      <c r="F547">
        <f t="shared" si="121"/>
        <v>54.500000000000504</v>
      </c>
      <c r="G547">
        <f t="shared" si="109"/>
        <v>319.00552227477726</v>
      </c>
      <c r="H547">
        <f t="shared" si="117"/>
        <v>4.3669563304366932</v>
      </c>
      <c r="I547" s="4">
        <f t="shared" si="110"/>
        <v>5.8000000000000004E-6</v>
      </c>
      <c r="J547" s="5">
        <f t="shared" si="118"/>
        <v>4.4231034482758351E-7</v>
      </c>
      <c r="K547" s="5">
        <f t="shared" si="119"/>
        <v>8.6116638988224011E-4</v>
      </c>
      <c r="L547" s="5">
        <f t="shared" si="113"/>
        <v>2.6751603816641213E-9</v>
      </c>
      <c r="M547" s="6">
        <f t="shared" si="111"/>
        <v>1.2719669042972478E-5</v>
      </c>
      <c r="N547">
        <f t="shared" si="112"/>
        <v>2.9E-4</v>
      </c>
      <c r="O547">
        <f t="shared" si="120"/>
        <v>0.43669563304366932</v>
      </c>
      <c r="P547">
        <f t="shared" si="114"/>
        <v>3.9323711434375119</v>
      </c>
      <c r="Q547">
        <f t="shared" si="115"/>
        <v>0.1105741375597414</v>
      </c>
      <c r="R547">
        <f t="shared" si="116"/>
        <v>0.11057413755974137</v>
      </c>
    </row>
    <row r="548" spans="6:18">
      <c r="F548">
        <f t="shared" si="121"/>
        <v>54.600000000000506</v>
      </c>
      <c r="G548">
        <f t="shared" si="109"/>
        <v>319.00552227477726</v>
      </c>
      <c r="H548">
        <f t="shared" si="117"/>
        <v>4.3669563304366932</v>
      </c>
      <c r="I548" s="4">
        <f t="shared" si="110"/>
        <v>5.8000000000000004E-6</v>
      </c>
      <c r="J548" s="5">
        <f t="shared" si="118"/>
        <v>4.4231034482758351E-7</v>
      </c>
      <c r="K548" s="5">
        <f t="shared" si="119"/>
        <v>8.6174638988224014E-4</v>
      </c>
      <c r="L548" s="5">
        <f t="shared" si="113"/>
        <v>2.6805692258088976E-9</v>
      </c>
      <c r="M548" s="6">
        <f t="shared" si="111"/>
        <v>1.2736808337986297E-5</v>
      </c>
      <c r="N548">
        <f t="shared" si="112"/>
        <v>2.9E-4</v>
      </c>
      <c r="O548">
        <f t="shared" si="120"/>
        <v>0.43669563304366932</v>
      </c>
      <c r="P548">
        <f t="shared" si="114"/>
        <v>3.9324502734459936</v>
      </c>
      <c r="Q548">
        <f t="shared" si="115"/>
        <v>0.11055400403309421</v>
      </c>
      <c r="R548">
        <f t="shared" si="116"/>
        <v>0.11055400403309418</v>
      </c>
    </row>
    <row r="549" spans="6:18">
      <c r="F549">
        <f t="shared" si="121"/>
        <v>54.700000000000507</v>
      </c>
      <c r="G549">
        <f t="shared" si="109"/>
        <v>319.00552227477726</v>
      </c>
      <c r="H549">
        <f t="shared" si="117"/>
        <v>4.3669563304366932</v>
      </c>
      <c r="I549" s="4">
        <f t="shared" si="110"/>
        <v>5.8000000000000004E-6</v>
      </c>
      <c r="J549" s="5">
        <f t="shared" si="118"/>
        <v>4.4231034482758351E-7</v>
      </c>
      <c r="K549" s="5">
        <f t="shared" si="119"/>
        <v>8.6232638988224016E-4</v>
      </c>
      <c r="L549" s="5">
        <f t="shared" si="113"/>
        <v>2.6859853557213634E-9</v>
      </c>
      <c r="M549" s="6">
        <f t="shared" si="111"/>
        <v>1.2753959172517631E-5</v>
      </c>
      <c r="N549">
        <f t="shared" si="112"/>
        <v>2.9E-4</v>
      </c>
      <c r="O549">
        <f t="shared" si="120"/>
        <v>0.43669563304366932</v>
      </c>
      <c r="P549">
        <f t="shared" si="114"/>
        <v>3.9325291904200812</v>
      </c>
      <c r="Q549">
        <f t="shared" si="115"/>
        <v>0.11053392471007627</v>
      </c>
      <c r="R549">
        <f t="shared" si="116"/>
        <v>0.11053392471007624</v>
      </c>
    </row>
    <row r="550" spans="6:18">
      <c r="F550">
        <f t="shared" si="121"/>
        <v>54.800000000000509</v>
      </c>
      <c r="G550">
        <f t="shared" si="109"/>
        <v>319.00552227477726</v>
      </c>
      <c r="H550">
        <f t="shared" si="117"/>
        <v>4.3669563304366932</v>
      </c>
      <c r="I550" s="4">
        <f t="shared" si="110"/>
        <v>5.8000000000000004E-6</v>
      </c>
      <c r="J550" s="5">
        <f t="shared" si="118"/>
        <v>4.4231034482758351E-7</v>
      </c>
      <c r="K550" s="5">
        <f t="shared" si="119"/>
        <v>8.6290638988224019E-4</v>
      </c>
      <c r="L550" s="5">
        <f t="shared" si="113"/>
        <v>2.6914087763052202E-9</v>
      </c>
      <c r="M550" s="6">
        <f t="shared" si="111"/>
        <v>1.2771121546566498E-5</v>
      </c>
      <c r="N550">
        <f t="shared" si="112"/>
        <v>2.9E-4</v>
      </c>
      <c r="O550">
        <f t="shared" si="120"/>
        <v>0.43669563304366932</v>
      </c>
      <c r="P550">
        <f t="shared" si="114"/>
        <v>3.9326078950762091</v>
      </c>
      <c r="Q550">
        <f t="shared" si="115"/>
        <v>0.11051389940840099</v>
      </c>
      <c r="R550">
        <f t="shared" si="116"/>
        <v>0.11051389940840096</v>
      </c>
    </row>
    <row r="551" spans="6:18">
      <c r="F551">
        <f t="shared" si="121"/>
        <v>54.90000000000051</v>
      </c>
      <c r="G551">
        <f t="shared" si="109"/>
        <v>319.00552227477726</v>
      </c>
      <c r="H551">
        <f t="shared" si="117"/>
        <v>4.3669563304366932</v>
      </c>
      <c r="I551" s="4">
        <f t="shared" si="110"/>
        <v>5.8000000000000004E-6</v>
      </c>
      <c r="J551" s="5">
        <f t="shared" si="118"/>
        <v>4.4231034482758351E-7</v>
      </c>
      <c r="K551" s="5">
        <f t="shared" si="119"/>
        <v>8.6348638988224021E-4</v>
      </c>
      <c r="L551" s="5">
        <f t="shared" si="113"/>
        <v>2.6968394924641669E-9</v>
      </c>
      <c r="M551" s="6">
        <f t="shared" si="111"/>
        <v>1.2788295460132885E-5</v>
      </c>
      <c r="N551">
        <f t="shared" si="112"/>
        <v>2.9E-4</v>
      </c>
      <c r="O551">
        <f t="shared" si="120"/>
        <v>0.43669563304366932</v>
      </c>
      <c r="P551">
        <f t="shared" si="114"/>
        <v>3.9326863881279208</v>
      </c>
      <c r="Q551">
        <f t="shared" si="115"/>
        <v>0.11049392794651695</v>
      </c>
      <c r="R551">
        <f t="shared" si="116"/>
        <v>0.11049392794651693</v>
      </c>
    </row>
    <row r="552" spans="6:18">
      <c r="F552">
        <f t="shared" si="121"/>
        <v>55.000000000000512</v>
      </c>
      <c r="G552">
        <f t="shared" si="109"/>
        <v>319.00552227477726</v>
      </c>
      <c r="H552">
        <f t="shared" si="117"/>
        <v>4.3669563304366932</v>
      </c>
      <c r="I552" s="4">
        <f t="shared" si="110"/>
        <v>5.8000000000000004E-6</v>
      </c>
      <c r="J552" s="5">
        <f t="shared" si="118"/>
        <v>4.4231034482758351E-7</v>
      </c>
      <c r="K552" s="5">
        <f t="shared" si="119"/>
        <v>8.6406638988224024E-4</v>
      </c>
      <c r="L552" s="5">
        <f t="shared" si="113"/>
        <v>2.7022775091019025E-9</v>
      </c>
      <c r="M552" s="6">
        <f t="shared" si="111"/>
        <v>1.28054809132168E-5</v>
      </c>
      <c r="N552">
        <f t="shared" si="112"/>
        <v>2.9E-4</v>
      </c>
      <c r="O552">
        <f t="shared" si="120"/>
        <v>0.43669563304366932</v>
      </c>
      <c r="P552">
        <f t="shared" si="114"/>
        <v>3.9327646702858869</v>
      </c>
      <c r="Q552">
        <f t="shared" si="115"/>
        <v>0.1104740101436044</v>
      </c>
      <c r="R552">
        <f t="shared" si="116"/>
        <v>0.11047401014360438</v>
      </c>
    </row>
    <row r="553" spans="6:18">
      <c r="F553">
        <f t="shared" si="121"/>
        <v>55.100000000000513</v>
      </c>
      <c r="G553">
        <f t="shared" si="109"/>
        <v>319.00552227477726</v>
      </c>
      <c r="H553">
        <f t="shared" si="117"/>
        <v>4.3669563304366932</v>
      </c>
      <c r="I553" s="4">
        <f t="shared" si="110"/>
        <v>5.8000000000000004E-6</v>
      </c>
      <c r="J553" s="5">
        <f t="shared" si="118"/>
        <v>4.4231034482758351E-7</v>
      </c>
      <c r="K553" s="5">
        <f t="shared" si="119"/>
        <v>8.6464638988224026E-4</v>
      </c>
      <c r="L553" s="5">
        <f t="shared" si="113"/>
        <v>2.7077228311221262E-9</v>
      </c>
      <c r="M553" s="6">
        <f t="shared" si="111"/>
        <v>1.2822677905818235E-5</v>
      </c>
      <c r="N553">
        <f t="shared" si="112"/>
        <v>2.9E-4</v>
      </c>
      <c r="O553">
        <f t="shared" si="120"/>
        <v>0.43669563304366932</v>
      </c>
      <c r="P553">
        <f t="shared" si="114"/>
        <v>3.932842742257912</v>
      </c>
      <c r="Q553">
        <f t="shared" si="115"/>
        <v>0.11045414581957183</v>
      </c>
      <c r="R553">
        <f t="shared" si="116"/>
        <v>0.1104541458195718</v>
      </c>
    </row>
    <row r="554" spans="6:18">
      <c r="F554">
        <f t="shared" si="121"/>
        <v>55.200000000000514</v>
      </c>
      <c r="G554">
        <f t="shared" si="109"/>
        <v>319.00552227477726</v>
      </c>
      <c r="H554">
        <f t="shared" si="117"/>
        <v>4.3669563304366932</v>
      </c>
      <c r="I554" s="4">
        <f t="shared" si="110"/>
        <v>5.8000000000000004E-6</v>
      </c>
      <c r="J554" s="5">
        <f t="shared" si="118"/>
        <v>4.4231034482758351E-7</v>
      </c>
      <c r="K554" s="5">
        <f t="shared" si="119"/>
        <v>8.6522638988224029E-4</v>
      </c>
      <c r="L554" s="5">
        <f t="shared" si="113"/>
        <v>2.7131754634285383E-9</v>
      </c>
      <c r="M554" s="6">
        <f t="shared" si="111"/>
        <v>1.28398864379372E-5</v>
      </c>
      <c r="N554">
        <f t="shared" si="112"/>
        <v>2.9E-4</v>
      </c>
      <c r="O554">
        <f t="shared" si="120"/>
        <v>0.43669563304366932</v>
      </c>
      <c r="P554">
        <f t="shared" si="114"/>
        <v>3.9329206047489556</v>
      </c>
      <c r="Q554">
        <f t="shared" si="115"/>
        <v>0.11043433479505256</v>
      </c>
      <c r="R554">
        <f t="shared" si="116"/>
        <v>0.11043433479505252</v>
      </c>
    </row>
    <row r="555" spans="6:18">
      <c r="F555">
        <f t="shared" si="121"/>
        <v>55.300000000000516</v>
      </c>
      <c r="G555">
        <f t="shared" si="109"/>
        <v>319.00552227477726</v>
      </c>
      <c r="H555">
        <f t="shared" si="117"/>
        <v>4.3669563304366932</v>
      </c>
      <c r="I555" s="4">
        <f t="shared" si="110"/>
        <v>5.8000000000000004E-6</v>
      </c>
      <c r="J555" s="5">
        <f t="shared" si="118"/>
        <v>4.4231034482758351E-7</v>
      </c>
      <c r="K555" s="5">
        <f t="shared" si="119"/>
        <v>8.6580638988224031E-4</v>
      </c>
      <c r="L555" s="5">
        <f t="shared" si="113"/>
        <v>2.7186354109248376E-9</v>
      </c>
      <c r="M555" s="6">
        <f t="shared" si="111"/>
        <v>1.2857106509573689E-5</v>
      </c>
      <c r="N555">
        <f t="shared" si="112"/>
        <v>2.9E-4</v>
      </c>
      <c r="O555">
        <f t="shared" si="120"/>
        <v>0.43669563304366932</v>
      </c>
      <c r="P555">
        <f t="shared" si="114"/>
        <v>3.9329982584611383</v>
      </c>
      <c r="Q555">
        <f t="shared" si="115"/>
        <v>0.11041457689140133</v>
      </c>
      <c r="R555">
        <f t="shared" si="116"/>
        <v>0.11041457689140129</v>
      </c>
    </row>
    <row r="556" spans="6:18">
      <c r="F556">
        <f t="shared" si="121"/>
        <v>55.400000000000517</v>
      </c>
      <c r="G556">
        <f t="shared" si="109"/>
        <v>319.00552227477726</v>
      </c>
      <c r="H556">
        <f t="shared" si="117"/>
        <v>4.3669563304366932</v>
      </c>
      <c r="I556" s="4">
        <f t="shared" si="110"/>
        <v>5.8000000000000004E-6</v>
      </c>
      <c r="J556" s="5">
        <f t="shared" si="118"/>
        <v>4.4231034482758351E-7</v>
      </c>
      <c r="K556" s="5">
        <f t="shared" si="119"/>
        <v>8.6638638988224034E-4</v>
      </c>
      <c r="L556" s="5">
        <f t="shared" si="113"/>
        <v>2.7241026785147237E-9</v>
      </c>
      <c r="M556" s="6">
        <f t="shared" si="111"/>
        <v>1.2874338120727703E-5</v>
      </c>
      <c r="N556">
        <f t="shared" si="112"/>
        <v>2.9E-4</v>
      </c>
      <c r="O556">
        <f t="shared" si="120"/>
        <v>0.43669563304366932</v>
      </c>
      <c r="P556">
        <f t="shared" si="114"/>
        <v>3.9330757040937625</v>
      </c>
      <c r="Q556">
        <f t="shared" si="115"/>
        <v>0.11039487193069092</v>
      </c>
      <c r="R556">
        <f t="shared" si="116"/>
        <v>0.11039487193069088</v>
      </c>
    </row>
    <row r="557" spans="6:18">
      <c r="F557">
        <f t="shared" si="121"/>
        <v>55.500000000000519</v>
      </c>
      <c r="G557">
        <f t="shared" si="109"/>
        <v>319.00552227477726</v>
      </c>
      <c r="H557">
        <f t="shared" si="117"/>
        <v>4.3669563304366932</v>
      </c>
      <c r="I557" s="4">
        <f t="shared" si="110"/>
        <v>5.8000000000000004E-6</v>
      </c>
      <c r="J557" s="5">
        <f t="shared" si="118"/>
        <v>4.4231034482758351E-7</v>
      </c>
      <c r="K557" s="5">
        <f t="shared" si="119"/>
        <v>8.6696638988224036E-4</v>
      </c>
      <c r="L557" s="5">
        <f t="shared" si="113"/>
        <v>2.729577271101896E-9</v>
      </c>
      <c r="M557" s="6">
        <f t="shared" si="111"/>
        <v>1.2891581271399241E-5</v>
      </c>
      <c r="N557">
        <f t="shared" si="112"/>
        <v>2.9E-4</v>
      </c>
      <c r="O557">
        <f t="shared" si="120"/>
        <v>0.43669563304366932</v>
      </c>
      <c r="P557">
        <f t="shared" si="114"/>
        <v>3.9331529423433182</v>
      </c>
      <c r="Q557">
        <f t="shared" si="115"/>
        <v>0.11037521973570881</v>
      </c>
      <c r="R557">
        <f t="shared" si="116"/>
        <v>0.11037521973570877</v>
      </c>
    </row>
    <row r="558" spans="6:18">
      <c r="F558">
        <f t="shared" si="121"/>
        <v>55.60000000000052</v>
      </c>
      <c r="G558">
        <f t="shared" si="109"/>
        <v>319.00552227477726</v>
      </c>
      <c r="H558">
        <f t="shared" si="117"/>
        <v>4.3669563304366932</v>
      </c>
      <c r="I558" s="4">
        <f t="shared" si="110"/>
        <v>5.8000000000000004E-6</v>
      </c>
      <c r="J558" s="5">
        <f t="shared" si="118"/>
        <v>4.4231034482758351E-7</v>
      </c>
      <c r="K558" s="5">
        <f t="shared" si="119"/>
        <v>8.6754638988224039E-4</v>
      </c>
      <c r="L558" s="5">
        <f t="shared" si="113"/>
        <v>2.7350591935900538E-9</v>
      </c>
      <c r="M558" s="6">
        <f t="shared" si="111"/>
        <v>1.2908835961588304E-5</v>
      </c>
      <c r="N558">
        <f t="shared" si="112"/>
        <v>2.9E-4</v>
      </c>
      <c r="O558">
        <f t="shared" si="120"/>
        <v>0.43669563304366932</v>
      </c>
      <c r="P558">
        <f t="shared" si="114"/>
        <v>3.9332299739035013</v>
      </c>
      <c r="Q558">
        <f t="shared" si="115"/>
        <v>0.1103556201299538</v>
      </c>
      <c r="R558">
        <f t="shared" si="116"/>
        <v>0.11035562012995376</v>
      </c>
    </row>
    <row r="559" spans="6:18">
      <c r="F559">
        <f t="shared" si="121"/>
        <v>55.700000000000522</v>
      </c>
      <c r="G559">
        <f t="shared" si="109"/>
        <v>319.00552227477726</v>
      </c>
      <c r="H559">
        <f t="shared" si="117"/>
        <v>4.3669563304366932</v>
      </c>
      <c r="I559" s="4">
        <f t="shared" si="110"/>
        <v>5.8000000000000004E-6</v>
      </c>
      <c r="J559" s="5">
        <f t="shared" si="118"/>
        <v>4.4231034482758351E-7</v>
      </c>
      <c r="K559" s="5">
        <f t="shared" si="119"/>
        <v>8.6812638988224041E-4</v>
      </c>
      <c r="L559" s="5">
        <f t="shared" si="113"/>
        <v>2.7405484508828965E-9</v>
      </c>
      <c r="M559" s="6">
        <f t="shared" si="111"/>
        <v>1.2926102191294893E-5</v>
      </c>
      <c r="N559">
        <f t="shared" si="112"/>
        <v>2.9E-4</v>
      </c>
      <c r="O559">
        <f t="shared" si="120"/>
        <v>0.43669563304366932</v>
      </c>
      <c r="P559">
        <f t="shared" si="114"/>
        <v>3.9333067994652255</v>
      </c>
      <c r="Q559">
        <f t="shared" si="115"/>
        <v>0.11033607293763267</v>
      </c>
      <c r="R559">
        <f t="shared" si="116"/>
        <v>0.11033607293763263</v>
      </c>
    </row>
    <row r="560" spans="6:18">
      <c r="F560">
        <f t="shared" si="121"/>
        <v>55.800000000000523</v>
      </c>
      <c r="G560">
        <f t="shared" si="109"/>
        <v>319.00552227477726</v>
      </c>
      <c r="H560">
        <f t="shared" si="117"/>
        <v>4.3669563304366932</v>
      </c>
      <c r="I560" s="4">
        <f t="shared" si="110"/>
        <v>5.8000000000000004E-6</v>
      </c>
      <c r="J560" s="5">
        <f t="shared" si="118"/>
        <v>4.4231034482758351E-7</v>
      </c>
      <c r="K560" s="5">
        <f t="shared" si="119"/>
        <v>8.6870638988224044E-4</v>
      </c>
      <c r="L560" s="5">
        <f t="shared" si="113"/>
        <v>2.7460450478841238E-9</v>
      </c>
      <c r="M560" s="6">
        <f t="shared" si="111"/>
        <v>1.2943379960519006E-5</v>
      </c>
      <c r="N560">
        <f t="shared" si="112"/>
        <v>2.9E-4</v>
      </c>
      <c r="O560">
        <f t="shared" si="120"/>
        <v>0.43669563304366932</v>
      </c>
      <c r="P560">
        <f t="shared" si="114"/>
        <v>3.933383419716634</v>
      </c>
      <c r="Q560">
        <f t="shared" si="115"/>
        <v>0.11031657798365692</v>
      </c>
      <c r="R560">
        <f t="shared" si="116"/>
        <v>0.11031657798365688</v>
      </c>
    </row>
    <row r="561" spans="6:18">
      <c r="F561">
        <f t="shared" si="121"/>
        <v>55.900000000000524</v>
      </c>
      <c r="G561">
        <f t="shared" si="109"/>
        <v>319.00552227477726</v>
      </c>
      <c r="H561">
        <f t="shared" si="117"/>
        <v>4.3669563304366932</v>
      </c>
      <c r="I561" s="4">
        <f t="shared" si="110"/>
        <v>5.8000000000000004E-6</v>
      </c>
      <c r="J561" s="5">
        <f t="shared" si="118"/>
        <v>4.4231034482758351E-7</v>
      </c>
      <c r="K561" s="5">
        <f t="shared" si="119"/>
        <v>8.6928638988224046E-4</v>
      </c>
      <c r="L561" s="5">
        <f t="shared" si="113"/>
        <v>2.7515489894974343E-9</v>
      </c>
      <c r="M561" s="6">
        <f t="shared" si="111"/>
        <v>1.2960669269260642E-5</v>
      </c>
      <c r="N561">
        <f t="shared" si="112"/>
        <v>2.9E-4</v>
      </c>
      <c r="O561">
        <f t="shared" si="120"/>
        <v>0.43669563304366932</v>
      </c>
      <c r="P561">
        <f t="shared" si="114"/>
        <v>3.9334598353431138</v>
      </c>
      <c r="Q561">
        <f t="shared" si="115"/>
        <v>0.11029713509363942</v>
      </c>
      <c r="R561">
        <f t="shared" si="116"/>
        <v>0.11029713509363939</v>
      </c>
    </row>
    <row r="562" spans="6:18">
      <c r="F562">
        <f t="shared" si="121"/>
        <v>56.000000000000526</v>
      </c>
      <c r="G562">
        <f t="shared" si="109"/>
        <v>319.00552227477726</v>
      </c>
      <c r="H562">
        <f t="shared" si="117"/>
        <v>4.3669563304366932</v>
      </c>
      <c r="I562" s="4">
        <f t="shared" si="110"/>
        <v>5.8000000000000004E-6</v>
      </c>
      <c r="J562" s="5">
        <f t="shared" si="118"/>
        <v>4.4231034482758351E-7</v>
      </c>
      <c r="K562" s="5">
        <f t="shared" si="119"/>
        <v>8.6986638988224049E-4</v>
      </c>
      <c r="L562" s="5">
        <f t="shared" si="113"/>
        <v>2.7570602806265289E-9</v>
      </c>
      <c r="M562" s="6">
        <f t="shared" si="111"/>
        <v>1.2977970117519809E-5</v>
      </c>
      <c r="N562">
        <f t="shared" si="112"/>
        <v>2.9E-4</v>
      </c>
      <c r="O562">
        <f t="shared" si="120"/>
        <v>0.43669563304366932</v>
      </c>
      <c r="P562">
        <f t="shared" si="114"/>
        <v>3.9335360470273071</v>
      </c>
      <c r="Q562">
        <f t="shared" si="115"/>
        <v>0.1102777440938912</v>
      </c>
      <c r="R562">
        <f t="shared" si="116"/>
        <v>0.11027774409389117</v>
      </c>
    </row>
    <row r="563" spans="6:18">
      <c r="F563">
        <f t="shared" si="121"/>
        <v>56.100000000000527</v>
      </c>
      <c r="G563">
        <f t="shared" si="109"/>
        <v>319.00552227477726</v>
      </c>
      <c r="H563">
        <f t="shared" si="117"/>
        <v>4.3669563304366932</v>
      </c>
      <c r="I563" s="4">
        <f t="shared" si="110"/>
        <v>5.8000000000000004E-6</v>
      </c>
      <c r="J563" s="5">
        <f t="shared" si="118"/>
        <v>4.4231034482758351E-7</v>
      </c>
      <c r="K563" s="5">
        <f t="shared" si="119"/>
        <v>8.7044638988224051E-4</v>
      </c>
      <c r="L563" s="5">
        <f t="shared" si="113"/>
        <v>2.762578926175105E-9</v>
      </c>
      <c r="M563" s="6">
        <f t="shared" si="111"/>
        <v>1.2995282505296493E-5</v>
      </c>
      <c r="N563">
        <f t="shared" si="112"/>
        <v>2.9E-4</v>
      </c>
      <c r="O563">
        <f t="shared" si="120"/>
        <v>0.43669563304366932</v>
      </c>
      <c r="P563">
        <f t="shared" si="114"/>
        <v>3.9336120554491263</v>
      </c>
      <c r="Q563">
        <f t="shared" si="115"/>
        <v>0.11025840481141812</v>
      </c>
      <c r="R563">
        <f t="shared" si="116"/>
        <v>0.11025840481141808</v>
      </c>
    </row>
    <row r="564" spans="6:18">
      <c r="F564">
        <f t="shared" si="121"/>
        <v>56.200000000000529</v>
      </c>
      <c r="G564">
        <f t="shared" si="109"/>
        <v>319.00552227477726</v>
      </c>
      <c r="H564">
        <f t="shared" si="117"/>
        <v>4.3669563304366932</v>
      </c>
      <c r="I564" s="4">
        <f t="shared" si="110"/>
        <v>5.8000000000000004E-6</v>
      </c>
      <c r="J564" s="5">
        <f t="shared" si="118"/>
        <v>4.4231034482758351E-7</v>
      </c>
      <c r="K564" s="5">
        <f t="shared" si="119"/>
        <v>8.7102638988224054E-4</v>
      </c>
      <c r="L564" s="5">
        <f t="shared" si="113"/>
        <v>2.7681049310468639E-9</v>
      </c>
      <c r="M564" s="6">
        <f t="shared" si="111"/>
        <v>1.3012606432590707E-5</v>
      </c>
      <c r="N564">
        <f t="shared" si="112"/>
        <v>2.9E-4</v>
      </c>
      <c r="O564">
        <f t="shared" si="120"/>
        <v>0.43669563304366932</v>
      </c>
      <c r="P564">
        <f t="shared" si="114"/>
        <v>3.9336878612857662</v>
      </c>
      <c r="Q564">
        <f t="shared" si="115"/>
        <v>0.11023911707391765</v>
      </c>
      <c r="R564">
        <f t="shared" si="116"/>
        <v>0.11023911707391762</v>
      </c>
    </row>
    <row r="565" spans="6:18">
      <c r="F565">
        <f t="shared" si="121"/>
        <v>56.30000000000053</v>
      </c>
      <c r="G565">
        <f t="shared" si="109"/>
        <v>319.00552227477726</v>
      </c>
      <c r="H565">
        <f t="shared" si="117"/>
        <v>4.3669563304366932</v>
      </c>
      <c r="I565" s="4">
        <f t="shared" si="110"/>
        <v>5.8000000000000004E-6</v>
      </c>
      <c r="J565" s="5">
        <f t="shared" si="118"/>
        <v>4.4231034482758351E-7</v>
      </c>
      <c r="K565" s="5">
        <f t="shared" si="119"/>
        <v>8.7160638988224056E-4</v>
      </c>
      <c r="L565" s="5">
        <f t="shared" si="113"/>
        <v>2.7736383001455038E-9</v>
      </c>
      <c r="M565" s="6">
        <f t="shared" si="111"/>
        <v>1.3029941899402444E-5</v>
      </c>
      <c r="N565">
        <f t="shared" si="112"/>
        <v>2.9E-4</v>
      </c>
      <c r="O565">
        <f t="shared" si="120"/>
        <v>0.43669563304366932</v>
      </c>
      <c r="P565">
        <f t="shared" si="114"/>
        <v>3.9337634652117144</v>
      </c>
      <c r="Q565">
        <f t="shared" si="115"/>
        <v>0.1102198807097757</v>
      </c>
      <c r="R565">
        <f t="shared" si="116"/>
        <v>0.11021988070977567</v>
      </c>
    </row>
    <row r="566" spans="6:18">
      <c r="F566">
        <f t="shared" si="121"/>
        <v>56.400000000000531</v>
      </c>
      <c r="G566">
        <f t="shared" si="109"/>
        <v>319.00552227477726</v>
      </c>
      <c r="H566">
        <f t="shared" si="117"/>
        <v>4.3669563304366932</v>
      </c>
      <c r="I566" s="4">
        <f t="shared" si="110"/>
        <v>5.8000000000000004E-6</v>
      </c>
      <c r="J566" s="5">
        <f t="shared" si="118"/>
        <v>4.4231034482758351E-7</v>
      </c>
      <c r="K566" s="5">
        <f t="shared" si="119"/>
        <v>8.7218638988224059E-4</v>
      </c>
      <c r="L566" s="5">
        <f t="shared" si="113"/>
        <v>2.7791790383747251E-9</v>
      </c>
      <c r="M566" s="6">
        <f t="shared" si="111"/>
        <v>1.3047288905731709E-5</v>
      </c>
      <c r="N566">
        <f t="shared" si="112"/>
        <v>2.9E-4</v>
      </c>
      <c r="O566">
        <f t="shared" si="120"/>
        <v>0.43669563304366932</v>
      </c>
      <c r="P566">
        <f t="shared" si="114"/>
        <v>3.9338388678987655</v>
      </c>
      <c r="Q566">
        <f t="shared" si="115"/>
        <v>0.11020069554806333</v>
      </c>
      <c r="R566">
        <f t="shared" si="116"/>
        <v>0.11020069554806332</v>
      </c>
    </row>
    <row r="567" spans="6:18">
      <c r="F567">
        <f t="shared" si="121"/>
        <v>56.500000000000533</v>
      </c>
      <c r="G567">
        <f t="shared" si="109"/>
        <v>319.00552227477726</v>
      </c>
      <c r="H567">
        <f t="shared" si="117"/>
        <v>4.3669563304366932</v>
      </c>
      <c r="I567" s="4">
        <f t="shared" si="110"/>
        <v>5.8000000000000004E-6</v>
      </c>
      <c r="J567" s="5">
        <f t="shared" si="118"/>
        <v>4.4231034482758351E-7</v>
      </c>
      <c r="K567" s="5">
        <f t="shared" si="119"/>
        <v>8.7276638988224061E-4</v>
      </c>
      <c r="L567" s="5">
        <f t="shared" si="113"/>
        <v>2.7847271506382258E-9</v>
      </c>
      <c r="M567" s="6">
        <f t="shared" si="111"/>
        <v>1.3064647451578493E-5</v>
      </c>
      <c r="N567">
        <f t="shared" si="112"/>
        <v>2.9E-4</v>
      </c>
      <c r="O567">
        <f t="shared" si="120"/>
        <v>0.43669563304366932</v>
      </c>
      <c r="P567">
        <f t="shared" si="114"/>
        <v>3.9339140700160349</v>
      </c>
      <c r="Q567">
        <f t="shared" si="115"/>
        <v>0.11018156141853364</v>
      </c>
      <c r="R567">
        <f t="shared" si="116"/>
        <v>0.11018156141853364</v>
      </c>
    </row>
    <row r="568" spans="6:18">
      <c r="F568">
        <f t="shared" si="121"/>
        <v>56.600000000000534</v>
      </c>
      <c r="G568">
        <f t="shared" si="109"/>
        <v>319.00552227477726</v>
      </c>
      <c r="H568">
        <f t="shared" si="117"/>
        <v>4.3669563304366932</v>
      </c>
      <c r="I568" s="4">
        <f t="shared" si="110"/>
        <v>5.8000000000000004E-6</v>
      </c>
      <c r="J568" s="5">
        <f t="shared" si="118"/>
        <v>4.4231034482758351E-7</v>
      </c>
      <c r="K568" s="5">
        <f t="shared" si="119"/>
        <v>8.7334638988224064E-4</v>
      </c>
      <c r="L568" s="5">
        <f t="shared" si="113"/>
        <v>2.7902826418397065E-9</v>
      </c>
      <c r="M568" s="6">
        <f t="shared" si="111"/>
        <v>1.3082017536942806E-5</v>
      </c>
      <c r="N568">
        <f t="shared" si="112"/>
        <v>2.9E-4</v>
      </c>
      <c r="O568">
        <f t="shared" si="120"/>
        <v>0.43669563304366932</v>
      </c>
      <c r="P568">
        <f t="shared" si="114"/>
        <v>3.9339890722299691</v>
      </c>
      <c r="Q568">
        <f t="shared" si="115"/>
        <v>0.11016247815161853</v>
      </c>
      <c r="R568">
        <f t="shared" si="116"/>
        <v>0.11016247815161853</v>
      </c>
    </row>
    <row r="569" spans="6:18">
      <c r="F569">
        <f t="shared" si="121"/>
        <v>56.700000000000536</v>
      </c>
      <c r="G569">
        <f t="shared" si="109"/>
        <v>319.00552227477726</v>
      </c>
      <c r="H569">
        <f t="shared" si="117"/>
        <v>4.3669563304366932</v>
      </c>
      <c r="I569" s="4">
        <f t="shared" si="110"/>
        <v>5.8000000000000004E-6</v>
      </c>
      <c r="J569" s="5">
        <f t="shared" si="118"/>
        <v>4.4231034482758351E-7</v>
      </c>
      <c r="K569" s="5">
        <f t="shared" si="119"/>
        <v>8.7392638988224066E-4</v>
      </c>
      <c r="L569" s="5">
        <f t="shared" si="113"/>
        <v>2.7958455168828661E-9</v>
      </c>
      <c r="M569" s="6">
        <f t="shared" si="111"/>
        <v>1.3099399161824641E-5</v>
      </c>
      <c r="N569">
        <f t="shared" si="112"/>
        <v>2.9E-4</v>
      </c>
      <c r="O569">
        <f t="shared" si="120"/>
        <v>0.43669563304366932</v>
      </c>
      <c r="P569">
        <f t="shared" si="114"/>
        <v>3.9340638752043593</v>
      </c>
      <c r="Q569">
        <f t="shared" si="115"/>
        <v>0.11014344557842559</v>
      </c>
      <c r="R569">
        <f t="shared" si="116"/>
        <v>0.11014344557842559</v>
      </c>
    </row>
    <row r="570" spans="6:18">
      <c r="F570">
        <f t="shared" si="121"/>
        <v>56.800000000000537</v>
      </c>
      <c r="G570">
        <f t="shared" si="109"/>
        <v>319.00552227477726</v>
      </c>
      <c r="H570">
        <f t="shared" si="117"/>
        <v>4.3669563304366932</v>
      </c>
      <c r="I570" s="4">
        <f t="shared" si="110"/>
        <v>5.8000000000000004E-6</v>
      </c>
      <c r="J570" s="5">
        <f t="shared" si="118"/>
        <v>4.4231034482758351E-7</v>
      </c>
      <c r="K570" s="5">
        <f t="shared" si="119"/>
        <v>8.7450638988224069E-4</v>
      </c>
      <c r="L570" s="5">
        <f t="shared" si="113"/>
        <v>2.8014157806714046E-9</v>
      </c>
      <c r="M570" s="6">
        <f t="shared" si="111"/>
        <v>1.3116792326224005E-5</v>
      </c>
      <c r="N570">
        <f t="shared" si="112"/>
        <v>2.9E-4</v>
      </c>
      <c r="O570">
        <f t="shared" si="120"/>
        <v>0.43669563304366932</v>
      </c>
      <c r="P570">
        <f t="shared" si="114"/>
        <v>3.9341384796003545</v>
      </c>
      <c r="Q570">
        <f t="shared" si="115"/>
        <v>0.11012446353073493</v>
      </c>
      <c r="R570">
        <f t="shared" si="116"/>
        <v>0.11012446353073493</v>
      </c>
    </row>
    <row r="571" spans="6:18">
      <c r="F571">
        <f t="shared" si="121"/>
        <v>56.900000000000539</v>
      </c>
      <c r="G571">
        <f t="shared" si="109"/>
        <v>319.00552227477726</v>
      </c>
      <c r="H571">
        <f t="shared" si="117"/>
        <v>4.3669563304366932</v>
      </c>
      <c r="I571" s="4">
        <f t="shared" si="110"/>
        <v>5.8000000000000004E-6</v>
      </c>
      <c r="J571" s="5">
        <f t="shared" si="118"/>
        <v>4.4231034482758351E-7</v>
      </c>
      <c r="K571" s="5">
        <f t="shared" si="119"/>
        <v>8.7508638988224071E-4</v>
      </c>
      <c r="L571" s="5">
        <f t="shared" si="113"/>
        <v>2.8069934381090201E-9</v>
      </c>
      <c r="M571" s="6">
        <f t="shared" si="111"/>
        <v>1.313419703014089E-5</v>
      </c>
      <c r="N571">
        <f t="shared" si="112"/>
        <v>2.9E-4</v>
      </c>
      <c r="O571">
        <f t="shared" si="120"/>
        <v>0.43669563304366932</v>
      </c>
      <c r="P571">
        <f t="shared" si="114"/>
        <v>3.9342128860764705</v>
      </c>
      <c r="Q571">
        <f t="shared" si="115"/>
        <v>0.11010553184099608</v>
      </c>
      <c r="R571">
        <f t="shared" si="116"/>
        <v>0.11010553184099608</v>
      </c>
    </row>
    <row r="572" spans="6:18">
      <c r="F572">
        <f t="shared" si="121"/>
        <v>57.00000000000054</v>
      </c>
      <c r="G572">
        <f t="shared" si="109"/>
        <v>319.00552227477726</v>
      </c>
      <c r="H572">
        <f t="shared" si="117"/>
        <v>4.3669563304366932</v>
      </c>
      <c r="I572" s="4">
        <f t="shared" si="110"/>
        <v>5.8000000000000004E-6</v>
      </c>
      <c r="J572" s="5">
        <f t="shared" si="118"/>
        <v>4.4231034482758351E-7</v>
      </c>
      <c r="K572" s="5">
        <f t="shared" si="119"/>
        <v>8.7566638988224074E-4</v>
      </c>
      <c r="L572" s="5">
        <f t="shared" si="113"/>
        <v>2.812578494099414E-9</v>
      </c>
      <c r="M572" s="6">
        <f t="shared" si="111"/>
        <v>1.3151613273575306E-5</v>
      </c>
      <c r="N572">
        <f t="shared" si="112"/>
        <v>2.9E-4</v>
      </c>
      <c r="O572">
        <f t="shared" si="120"/>
        <v>0.43669563304366932</v>
      </c>
      <c r="P572">
        <f t="shared" si="114"/>
        <v>3.9342870952886053</v>
      </c>
      <c r="Q572">
        <f t="shared" si="115"/>
        <v>0.1100866503423249</v>
      </c>
      <c r="R572">
        <f t="shared" si="116"/>
        <v>0.1100866503423249</v>
      </c>
    </row>
    <row r="573" spans="6:18">
      <c r="F573">
        <f t="shared" si="121"/>
        <v>57.100000000000541</v>
      </c>
      <c r="G573">
        <f t="shared" si="109"/>
        <v>319.00552227477726</v>
      </c>
      <c r="H573">
        <f t="shared" si="117"/>
        <v>4.3669563304366932</v>
      </c>
      <c r="I573" s="4">
        <f t="shared" si="110"/>
        <v>5.8000000000000004E-6</v>
      </c>
      <c r="J573" s="5">
        <f t="shared" si="118"/>
        <v>4.4231034482758351E-7</v>
      </c>
      <c r="K573" s="5">
        <f t="shared" si="119"/>
        <v>8.7624638988224076E-4</v>
      </c>
      <c r="L573" s="5">
        <f t="shared" si="113"/>
        <v>2.8181709535462841E-9</v>
      </c>
      <c r="M573" s="6">
        <f t="shared" si="111"/>
        <v>1.3169041056527243E-5</v>
      </c>
      <c r="N573">
        <f t="shared" si="112"/>
        <v>2.9E-4</v>
      </c>
      <c r="O573">
        <f t="shared" si="120"/>
        <v>0.43669563304366932</v>
      </c>
      <c r="P573">
        <f t="shared" si="114"/>
        <v>3.934361107890052</v>
      </c>
      <c r="Q573">
        <f t="shared" si="115"/>
        <v>0.11006781886850041</v>
      </c>
      <c r="R573">
        <f t="shared" si="116"/>
        <v>0.11006781886850041</v>
      </c>
    </row>
    <row r="574" spans="6:18">
      <c r="F574">
        <f t="shared" si="121"/>
        <v>57.200000000000543</v>
      </c>
      <c r="G574">
        <f t="shared" si="109"/>
        <v>319.00552227477726</v>
      </c>
      <c r="H574">
        <f t="shared" si="117"/>
        <v>4.3669563304366932</v>
      </c>
      <c r="I574" s="4">
        <f t="shared" si="110"/>
        <v>5.8000000000000004E-6</v>
      </c>
      <c r="J574" s="5">
        <f t="shared" si="118"/>
        <v>4.4231034482758351E-7</v>
      </c>
      <c r="K574" s="5">
        <f t="shared" si="119"/>
        <v>8.7682638988224079E-4</v>
      </c>
      <c r="L574" s="5">
        <f t="shared" si="113"/>
        <v>2.8237708213533295E-9</v>
      </c>
      <c r="M574" s="6">
        <f t="shared" si="111"/>
        <v>1.3186480378996703E-5</v>
      </c>
      <c r="N574">
        <f t="shared" si="112"/>
        <v>2.9E-4</v>
      </c>
      <c r="O574">
        <f t="shared" si="120"/>
        <v>0.43669563304366932</v>
      </c>
      <c r="P574">
        <f t="shared" si="114"/>
        <v>3.9344349245315065</v>
      </c>
      <c r="Q574">
        <f t="shared" si="115"/>
        <v>0.11004903725396183</v>
      </c>
      <c r="R574">
        <f t="shared" si="116"/>
        <v>0.11004903725396183</v>
      </c>
    </row>
    <row r="575" spans="6:18">
      <c r="F575">
        <f t="shared" si="121"/>
        <v>57.300000000000544</v>
      </c>
      <c r="G575">
        <f t="shared" si="109"/>
        <v>319.00552227477726</v>
      </c>
      <c r="H575">
        <f t="shared" si="117"/>
        <v>4.3669563304366932</v>
      </c>
      <c r="I575" s="4">
        <f t="shared" si="110"/>
        <v>5.8000000000000004E-6</v>
      </c>
      <c r="J575" s="5">
        <f t="shared" si="118"/>
        <v>4.4231034482758351E-7</v>
      </c>
      <c r="K575" s="5">
        <f t="shared" si="119"/>
        <v>8.7740638988224081E-4</v>
      </c>
      <c r="L575" s="5">
        <f t="shared" si="113"/>
        <v>2.8293781024242511E-9</v>
      </c>
      <c r="M575" s="6">
        <f t="shared" si="111"/>
        <v>1.320393124098369E-5</v>
      </c>
      <c r="N575">
        <f t="shared" si="112"/>
        <v>2.9E-4</v>
      </c>
      <c r="O575">
        <f t="shared" si="120"/>
        <v>0.43669563304366932</v>
      </c>
      <c r="P575">
        <f t="shared" si="114"/>
        <v>3.934508545861084</v>
      </c>
      <c r="Q575">
        <f t="shared" si="115"/>
        <v>0.11003030533380542</v>
      </c>
      <c r="R575">
        <f t="shared" si="116"/>
        <v>0.11003030533380542</v>
      </c>
    </row>
    <row r="576" spans="6:18">
      <c r="F576">
        <f t="shared" si="121"/>
        <v>57.400000000000546</v>
      </c>
      <c r="G576">
        <f t="shared" si="109"/>
        <v>319.00552227477726</v>
      </c>
      <c r="H576">
        <f t="shared" si="117"/>
        <v>4.3669563304366932</v>
      </c>
      <c r="I576" s="4">
        <f t="shared" si="110"/>
        <v>5.8000000000000004E-6</v>
      </c>
      <c r="J576" s="5">
        <f t="shared" si="118"/>
        <v>4.4231034482758351E-7</v>
      </c>
      <c r="K576" s="5">
        <f t="shared" si="119"/>
        <v>8.7798638988224084E-4</v>
      </c>
      <c r="L576" s="5">
        <f t="shared" si="113"/>
        <v>2.8349928016627476E-9</v>
      </c>
      <c r="M576" s="6">
        <f t="shared" si="111"/>
        <v>1.3221393642488203E-5</v>
      </c>
      <c r="N576">
        <f t="shared" si="112"/>
        <v>2.9E-4</v>
      </c>
      <c r="O576">
        <f t="shared" si="120"/>
        <v>0.43669563304366932</v>
      </c>
      <c r="P576">
        <f t="shared" si="114"/>
        <v>3.9345819725243283</v>
      </c>
      <c r="Q576">
        <f t="shared" si="115"/>
        <v>0.11001162294378154</v>
      </c>
      <c r="R576">
        <f t="shared" si="116"/>
        <v>0.11001162294378154</v>
      </c>
    </row>
    <row r="577" spans="6:18">
      <c r="F577">
        <f t="shared" si="121"/>
        <v>57.500000000000547</v>
      </c>
      <c r="G577">
        <f t="shared" si="109"/>
        <v>319.00552227477726</v>
      </c>
      <c r="H577">
        <f t="shared" si="117"/>
        <v>4.3669563304366932</v>
      </c>
      <c r="I577" s="4">
        <f t="shared" si="110"/>
        <v>5.8000000000000004E-6</v>
      </c>
      <c r="J577" s="5">
        <f t="shared" si="118"/>
        <v>4.4231034482758351E-7</v>
      </c>
      <c r="K577" s="5">
        <f t="shared" si="119"/>
        <v>8.7856638988224086E-4</v>
      </c>
      <c r="L577" s="5">
        <f t="shared" si="113"/>
        <v>2.8406149239725185E-9</v>
      </c>
      <c r="M577" s="6">
        <f t="shared" si="111"/>
        <v>1.3238867583510241E-5</v>
      </c>
      <c r="N577">
        <f t="shared" si="112"/>
        <v>2.9E-4</v>
      </c>
      <c r="O577">
        <f t="shared" si="120"/>
        <v>0.43669563304366932</v>
      </c>
      <c r="P577">
        <f t="shared" si="114"/>
        <v>3.9346552051642245</v>
      </c>
      <c r="Q577">
        <f t="shared" si="115"/>
        <v>0.10999298992029152</v>
      </c>
      <c r="R577">
        <f t="shared" si="116"/>
        <v>0.10999298992029154</v>
      </c>
    </row>
    <row r="578" spans="6:18">
      <c r="F578">
        <f t="shared" si="121"/>
        <v>57.600000000000549</v>
      </c>
      <c r="G578">
        <f t="shared" ref="G578:G641" si="122">Tc+R_*F578</f>
        <v>319.00552227477726</v>
      </c>
      <c r="H578">
        <f t="shared" si="117"/>
        <v>4.3669563304366932</v>
      </c>
      <c r="I578" s="4">
        <f t="shared" ref="I578:I641" si="123">we</f>
        <v>5.8000000000000004E-6</v>
      </c>
      <c r="J578" s="5">
        <f t="shared" si="118"/>
        <v>4.4231034482758351E-7</v>
      </c>
      <c r="K578" s="5">
        <f t="shared" si="119"/>
        <v>8.7914638988224089E-4</v>
      </c>
      <c r="L578" s="5">
        <f t="shared" si="113"/>
        <v>2.8462444742572622E-9</v>
      </c>
      <c r="M578" s="6">
        <f t="shared" ref="M578:M641" si="124">f2_*f3_/f1_/K578*L578</f>
        <v>1.3256353064049801E-5</v>
      </c>
      <c r="N578">
        <f t="shared" ref="N578:N641" si="125">del_dl</f>
        <v>2.9E-4</v>
      </c>
      <c r="O578">
        <f t="shared" si="120"/>
        <v>0.43669563304366932</v>
      </c>
      <c r="P578">
        <f t="shared" si="114"/>
        <v>3.9347282444212115</v>
      </c>
      <c r="Q578">
        <f t="shared" si="115"/>
        <v>0.10997440610038475</v>
      </c>
      <c r="R578">
        <f t="shared" si="116"/>
        <v>0.10997440610038477</v>
      </c>
    </row>
    <row r="579" spans="6:18">
      <c r="F579">
        <f t="shared" si="121"/>
        <v>57.70000000000055</v>
      </c>
      <c r="G579">
        <f t="shared" si="122"/>
        <v>319.00552227477726</v>
      </c>
      <c r="H579">
        <f t="shared" si="117"/>
        <v>4.3669563304366932</v>
      </c>
      <c r="I579" s="4">
        <f t="shared" si="123"/>
        <v>5.8000000000000004E-6</v>
      </c>
      <c r="J579" s="5">
        <f t="shared" si="118"/>
        <v>4.4231034482758351E-7</v>
      </c>
      <c r="K579" s="5">
        <f t="shared" si="119"/>
        <v>8.7972638988224091E-4</v>
      </c>
      <c r="L579" s="5">
        <f t="shared" ref="L579:L642" si="126">K579^3*4/3*PI()</f>
        <v>2.8518814574206802E-9</v>
      </c>
      <c r="M579" s="6">
        <f t="shared" si="124"/>
        <v>1.3273850084106889E-5</v>
      </c>
      <c r="N579">
        <f t="shared" si="125"/>
        <v>2.9E-4</v>
      </c>
      <c r="O579">
        <f t="shared" si="120"/>
        <v>0.43669563304366932</v>
      </c>
      <c r="P579">
        <f t="shared" ref="P579:P642" si="127">R579*O579+(1-R579)*H579</f>
        <v>3.9348010909331923</v>
      </c>
      <c r="Q579">
        <f t="shared" ref="Q579:Q642" si="128">Q578+pl/ps*Dl/N578*((Tc-Tf)/ml-Co)/H578/(1-kpart)*M578*dt/L578-Q578*3/K578*we*dt</f>
        <v>0.10995587132175562</v>
      </c>
      <c r="R579">
        <f t="shared" ref="R579:R642" si="129">esidtGeral(R578,K578,MAX(I578,J578),pl,ps,kpart,H578,(H579-H578)/dt,M578,L578,Dl,N578,Co,dt)</f>
        <v>0.10995587132175562</v>
      </c>
    </row>
    <row r="580" spans="6:18">
      <c r="F580">
        <f t="shared" si="121"/>
        <v>57.800000000000551</v>
      </c>
      <c r="G580">
        <f t="shared" si="122"/>
        <v>319.00552227477726</v>
      </c>
      <c r="H580">
        <f t="shared" si="117"/>
        <v>4.3669563304366932</v>
      </c>
      <c r="I580" s="4">
        <f t="shared" si="123"/>
        <v>5.8000000000000004E-6</v>
      </c>
      <c r="J580" s="5">
        <f t="shared" si="118"/>
        <v>4.4231034482758351E-7</v>
      </c>
      <c r="K580" s="5">
        <f t="shared" si="119"/>
        <v>8.8030638988224094E-4</v>
      </c>
      <c r="L580" s="5">
        <f t="shared" si="126"/>
        <v>2.8575258783664697E-9</v>
      </c>
      <c r="M580" s="6">
        <f t="shared" si="124"/>
        <v>1.3291358643681498E-5</v>
      </c>
      <c r="N580">
        <f t="shared" si="125"/>
        <v>2.9E-4</v>
      </c>
      <c r="O580">
        <f t="shared" si="120"/>
        <v>0.43669563304366932</v>
      </c>
      <c r="P580">
        <f t="shared" si="127"/>
        <v>3.9348737453355471</v>
      </c>
      <c r="Q580">
        <f t="shared" si="128"/>
        <v>0.10993738542274054</v>
      </c>
      <c r="R580">
        <f t="shared" si="129"/>
        <v>0.10993738542274054</v>
      </c>
    </row>
    <row r="581" spans="6:18">
      <c r="F581">
        <f t="shared" si="121"/>
        <v>57.900000000000553</v>
      </c>
      <c r="G581">
        <f t="shared" si="122"/>
        <v>319.00552227477726</v>
      </c>
      <c r="H581">
        <f t="shared" si="117"/>
        <v>4.3669563304366932</v>
      </c>
      <c r="I581" s="4">
        <f t="shared" si="123"/>
        <v>5.8000000000000004E-6</v>
      </c>
      <c r="J581" s="5">
        <f t="shared" si="118"/>
        <v>4.4231034482758351E-7</v>
      </c>
      <c r="K581" s="5">
        <f t="shared" si="119"/>
        <v>8.8088638988224096E-4</v>
      </c>
      <c r="L581" s="5">
        <f t="shared" si="126"/>
        <v>2.8631777419983322E-9</v>
      </c>
      <c r="M581" s="6">
        <f t="shared" si="124"/>
        <v>1.3308878742773637E-5</v>
      </c>
      <c r="N581">
        <f t="shared" si="125"/>
        <v>2.9E-4</v>
      </c>
      <c r="O581">
        <f t="shared" si="120"/>
        <v>0.43669563304366932</v>
      </c>
      <c r="P581">
        <f t="shared" si="127"/>
        <v>3.9349462082611444</v>
      </c>
      <c r="Q581">
        <f t="shared" si="128"/>
        <v>0.10991894824231503</v>
      </c>
      <c r="R581">
        <f t="shared" si="129"/>
        <v>0.10991894824231505</v>
      </c>
    </row>
    <row r="582" spans="6:18">
      <c r="F582">
        <f t="shared" si="121"/>
        <v>58.000000000000554</v>
      </c>
      <c r="G582">
        <f t="shared" si="122"/>
        <v>319.00552227477726</v>
      </c>
      <c r="H582">
        <f t="shared" si="117"/>
        <v>4.3669563304366932</v>
      </c>
      <c r="I582" s="4">
        <f t="shared" si="123"/>
        <v>5.8000000000000004E-6</v>
      </c>
      <c r="J582" s="5">
        <f t="shared" si="118"/>
        <v>4.4231034482758351E-7</v>
      </c>
      <c r="K582" s="5">
        <f t="shared" si="119"/>
        <v>8.8146638988224099E-4</v>
      </c>
      <c r="L582" s="5">
        <f t="shared" si="126"/>
        <v>2.8688370532199648E-9</v>
      </c>
      <c r="M582" s="6">
        <f t="shared" si="124"/>
        <v>1.3326410381383299E-5</v>
      </c>
      <c r="N582">
        <f t="shared" si="125"/>
        <v>2.9E-4</v>
      </c>
      <c r="O582">
        <f t="shared" si="120"/>
        <v>0.43669563304366932</v>
      </c>
      <c r="P582">
        <f t="shared" si="127"/>
        <v>3.9350184803403514</v>
      </c>
      <c r="Q582">
        <f t="shared" si="128"/>
        <v>0.10990055962009078</v>
      </c>
      <c r="R582">
        <f t="shared" si="129"/>
        <v>0.10990055962009079</v>
      </c>
    </row>
    <row r="583" spans="6:18">
      <c r="F583">
        <f t="shared" si="121"/>
        <v>58.100000000000556</v>
      </c>
      <c r="G583">
        <f t="shared" si="122"/>
        <v>319.00552227477726</v>
      </c>
      <c r="H583">
        <f t="shared" si="117"/>
        <v>4.3669563304366932</v>
      </c>
      <c r="I583" s="4">
        <f t="shared" si="123"/>
        <v>5.8000000000000004E-6</v>
      </c>
      <c r="J583" s="5">
        <f t="shared" si="118"/>
        <v>4.4231034482758351E-7</v>
      </c>
      <c r="K583" s="5">
        <f t="shared" si="119"/>
        <v>8.8204638988224101E-4</v>
      </c>
      <c r="L583" s="5">
        <f t="shared" si="126"/>
        <v>2.8745038169350688E-9</v>
      </c>
      <c r="M583" s="6">
        <f t="shared" si="124"/>
        <v>1.3343953559510486E-5</v>
      </c>
      <c r="N583">
        <f t="shared" si="125"/>
        <v>2.9E-4</v>
      </c>
      <c r="O583">
        <f t="shared" si="120"/>
        <v>0.43669563304366932</v>
      </c>
      <c r="P583">
        <f t="shared" si="127"/>
        <v>3.9350905622010481</v>
      </c>
      <c r="Q583">
        <f t="shared" si="128"/>
        <v>0.10988221939631262</v>
      </c>
      <c r="R583">
        <f t="shared" si="129"/>
        <v>0.10988221939631264</v>
      </c>
    </row>
    <row r="584" spans="6:18">
      <c r="F584">
        <f t="shared" si="121"/>
        <v>58.200000000000557</v>
      </c>
      <c r="G584">
        <f t="shared" si="122"/>
        <v>319.00552227477726</v>
      </c>
      <c r="H584">
        <f t="shared" si="117"/>
        <v>4.3669563304366932</v>
      </c>
      <c r="I584" s="4">
        <f t="shared" si="123"/>
        <v>5.8000000000000004E-6</v>
      </c>
      <c r="J584" s="5">
        <f t="shared" si="118"/>
        <v>4.4231034482758351E-7</v>
      </c>
      <c r="K584" s="5">
        <f t="shared" si="119"/>
        <v>8.8262638988224104E-4</v>
      </c>
      <c r="L584" s="5">
        <f t="shared" si="126"/>
        <v>2.8801780380473428E-9</v>
      </c>
      <c r="M584" s="6">
        <f t="shared" si="124"/>
        <v>1.3361508277155197E-5</v>
      </c>
      <c r="N584">
        <f t="shared" si="125"/>
        <v>2.9E-4</v>
      </c>
      <c r="O584">
        <f t="shared" si="120"/>
        <v>0.43669563304366932</v>
      </c>
      <c r="P584">
        <f t="shared" si="127"/>
        <v>3.9351624544686361</v>
      </c>
      <c r="Q584">
        <f t="shared" si="128"/>
        <v>0.10986392741185573</v>
      </c>
      <c r="R584">
        <f t="shared" si="129"/>
        <v>0.10986392741185574</v>
      </c>
    </row>
    <row r="585" spans="6:18">
      <c r="F585">
        <f t="shared" si="121"/>
        <v>58.300000000000558</v>
      </c>
      <c r="G585">
        <f t="shared" si="122"/>
        <v>319.00552227477726</v>
      </c>
      <c r="H585">
        <f t="shared" si="117"/>
        <v>4.3669563304366932</v>
      </c>
      <c r="I585" s="4">
        <f t="shared" si="123"/>
        <v>5.8000000000000004E-6</v>
      </c>
      <c r="J585" s="5">
        <f t="shared" si="118"/>
        <v>4.4231034482758351E-7</v>
      </c>
      <c r="K585" s="5">
        <f t="shared" si="119"/>
        <v>8.8320638988224106E-4</v>
      </c>
      <c r="L585" s="5">
        <f t="shared" si="126"/>
        <v>2.8858597214604864E-9</v>
      </c>
      <c r="M585" s="6">
        <f t="shared" si="124"/>
        <v>1.3379074534317432E-5</v>
      </c>
      <c r="N585">
        <f t="shared" si="125"/>
        <v>2.9E-4</v>
      </c>
      <c r="O585">
        <f t="shared" si="120"/>
        <v>0.43669563304366932</v>
      </c>
      <c r="P585">
        <f t="shared" si="127"/>
        <v>3.9352341577660526</v>
      </c>
      <c r="Q585">
        <f t="shared" si="128"/>
        <v>0.10984568350822263</v>
      </c>
      <c r="R585">
        <f t="shared" si="129"/>
        <v>0.10984568350822266</v>
      </c>
    </row>
    <row r="586" spans="6:18">
      <c r="F586">
        <f t="shared" si="121"/>
        <v>58.40000000000056</v>
      </c>
      <c r="G586">
        <f t="shared" si="122"/>
        <v>319.00552227477726</v>
      </c>
      <c r="H586">
        <f t="shared" si="117"/>
        <v>4.3669563304366932</v>
      </c>
      <c r="I586" s="4">
        <f t="shared" si="123"/>
        <v>5.8000000000000004E-6</v>
      </c>
      <c r="J586" s="5">
        <f t="shared" si="118"/>
        <v>4.4231034482758351E-7</v>
      </c>
      <c r="K586" s="5">
        <f t="shared" si="119"/>
        <v>8.8378638988224109E-4</v>
      </c>
      <c r="L586" s="5">
        <f t="shared" si="126"/>
        <v>2.8915488720781988E-9</v>
      </c>
      <c r="M586" s="6">
        <f t="shared" si="124"/>
        <v>1.3396652330997193E-5</v>
      </c>
      <c r="N586">
        <f t="shared" si="125"/>
        <v>2.9E-4</v>
      </c>
      <c r="O586">
        <f t="shared" si="120"/>
        <v>0.43669563304366932</v>
      </c>
      <c r="P586">
        <f t="shared" si="127"/>
        <v>3.9353056727137785</v>
      </c>
      <c r="Q586">
        <f t="shared" si="128"/>
        <v>0.1098274875275404</v>
      </c>
      <c r="R586">
        <f t="shared" si="129"/>
        <v>0.10982748752754043</v>
      </c>
    </row>
    <row r="587" spans="6:18">
      <c r="F587">
        <f t="shared" si="121"/>
        <v>58.500000000000561</v>
      </c>
      <c r="G587">
        <f t="shared" si="122"/>
        <v>319.00552227477726</v>
      </c>
      <c r="H587">
        <f t="shared" si="117"/>
        <v>4.3669563304366932</v>
      </c>
      <c r="I587" s="4">
        <f t="shared" si="123"/>
        <v>5.8000000000000004E-6</v>
      </c>
      <c r="J587" s="5">
        <f t="shared" si="118"/>
        <v>4.4231034482758351E-7</v>
      </c>
      <c r="K587" s="5">
        <f t="shared" si="119"/>
        <v>8.8436638988224111E-4</v>
      </c>
      <c r="L587" s="5">
        <f t="shared" si="126"/>
        <v>2.8972454948041799E-9</v>
      </c>
      <c r="M587" s="6">
        <f t="shared" si="124"/>
        <v>1.3414241667194479E-5</v>
      </c>
      <c r="N587">
        <f t="shared" si="125"/>
        <v>2.9E-4</v>
      </c>
      <c r="O587">
        <f t="shared" si="120"/>
        <v>0.43669563304366932</v>
      </c>
      <c r="P587">
        <f t="shared" si="127"/>
        <v>3.9353769999298529</v>
      </c>
      <c r="Q587">
        <f t="shared" si="128"/>
        <v>0.10980933931255775</v>
      </c>
      <c r="R587">
        <f t="shared" si="129"/>
        <v>0.10980933931255778</v>
      </c>
    </row>
    <row r="588" spans="6:18">
      <c r="F588">
        <f t="shared" si="121"/>
        <v>58.600000000000563</v>
      </c>
      <c r="G588">
        <f t="shared" si="122"/>
        <v>319.00552227477726</v>
      </c>
      <c r="H588">
        <f t="shared" si="117"/>
        <v>4.3669563304366932</v>
      </c>
      <c r="I588" s="4">
        <f t="shared" si="123"/>
        <v>5.8000000000000004E-6</v>
      </c>
      <c r="J588" s="5">
        <f t="shared" si="118"/>
        <v>4.4231034482758351E-7</v>
      </c>
      <c r="K588" s="5">
        <f t="shared" si="119"/>
        <v>8.8494638988224114E-4</v>
      </c>
      <c r="L588" s="5">
        <f t="shared" si="126"/>
        <v>2.9029495945421284E-9</v>
      </c>
      <c r="M588" s="6">
        <f t="shared" si="124"/>
        <v>1.3431842542909292E-5</v>
      </c>
      <c r="N588">
        <f t="shared" si="125"/>
        <v>2.9E-4</v>
      </c>
      <c r="O588">
        <f t="shared" si="120"/>
        <v>0.43669563304366932</v>
      </c>
      <c r="P588">
        <f t="shared" si="127"/>
        <v>3.9354481400298815</v>
      </c>
      <c r="Q588">
        <f t="shared" si="128"/>
        <v>0.10979123870664215</v>
      </c>
      <c r="R588">
        <f t="shared" si="129"/>
        <v>0.10979123870664217</v>
      </c>
    </row>
    <row r="589" spans="6:18">
      <c r="F589">
        <f t="shared" si="121"/>
        <v>58.700000000000564</v>
      </c>
      <c r="G589">
        <f t="shared" si="122"/>
        <v>319.00552227477726</v>
      </c>
      <c r="H589">
        <f t="shared" si="117"/>
        <v>4.3669563304366932</v>
      </c>
      <c r="I589" s="4">
        <f t="shared" si="123"/>
        <v>5.8000000000000004E-6</v>
      </c>
      <c r="J589" s="5">
        <f t="shared" si="118"/>
        <v>4.4231034482758351E-7</v>
      </c>
      <c r="K589" s="5">
        <f t="shared" si="119"/>
        <v>8.8552638988224116E-4</v>
      </c>
      <c r="L589" s="5">
        <f t="shared" si="126"/>
        <v>2.9086611761957443E-9</v>
      </c>
      <c r="M589" s="6">
        <f t="shared" si="124"/>
        <v>1.3449454958141628E-5</v>
      </c>
      <c r="N589">
        <f t="shared" si="125"/>
        <v>2.9E-4</v>
      </c>
      <c r="O589">
        <f t="shared" si="120"/>
        <v>0.43669563304366932</v>
      </c>
      <c r="P589">
        <f t="shared" si="127"/>
        <v>3.9355190936270512</v>
      </c>
      <c r="Q589">
        <f t="shared" si="128"/>
        <v>0.10977318555377705</v>
      </c>
      <c r="R589">
        <f t="shared" si="129"/>
        <v>0.10977318555377708</v>
      </c>
    </row>
    <row r="590" spans="6:18">
      <c r="F590">
        <f t="shared" si="121"/>
        <v>58.800000000000566</v>
      </c>
      <c r="G590">
        <f t="shared" si="122"/>
        <v>319.00552227477726</v>
      </c>
      <c r="H590">
        <f t="shared" si="117"/>
        <v>4.3669563304366932</v>
      </c>
      <c r="I590" s="4">
        <f t="shared" si="123"/>
        <v>5.8000000000000004E-6</v>
      </c>
      <c r="J590" s="5">
        <f t="shared" si="118"/>
        <v>4.4231034482758351E-7</v>
      </c>
      <c r="K590" s="5">
        <f t="shared" si="119"/>
        <v>8.8610638988224119E-4</v>
      </c>
      <c r="L590" s="5">
        <f t="shared" si="126"/>
        <v>2.9143802446687263E-9</v>
      </c>
      <c r="M590" s="6">
        <f t="shared" si="124"/>
        <v>1.3467078912891489E-5</v>
      </c>
      <c r="N590">
        <f t="shared" si="125"/>
        <v>2.9E-4</v>
      </c>
      <c r="O590">
        <f t="shared" si="120"/>
        <v>0.43669563304366932</v>
      </c>
      <c r="P590">
        <f t="shared" si="127"/>
        <v>3.9355898613321383</v>
      </c>
      <c r="Q590">
        <f t="shared" si="128"/>
        <v>0.10975517969855901</v>
      </c>
      <c r="R590">
        <f t="shared" si="129"/>
        <v>0.10975517969855902</v>
      </c>
    </row>
    <row r="591" spans="6:18">
      <c r="F591">
        <f t="shared" si="121"/>
        <v>58.900000000000567</v>
      </c>
      <c r="G591">
        <f t="shared" si="122"/>
        <v>319.00552227477726</v>
      </c>
      <c r="H591">
        <f t="shared" si="117"/>
        <v>4.3669563304366932</v>
      </c>
      <c r="I591" s="4">
        <f t="shared" si="123"/>
        <v>5.8000000000000004E-6</v>
      </c>
      <c r="J591" s="5">
        <f t="shared" si="118"/>
        <v>4.4231034482758351E-7</v>
      </c>
      <c r="K591" s="5">
        <f t="shared" si="119"/>
        <v>8.8668638988224121E-4</v>
      </c>
      <c r="L591" s="5">
        <f t="shared" si="126"/>
        <v>2.9201068048647749E-9</v>
      </c>
      <c r="M591" s="6">
        <f t="shared" si="124"/>
        <v>1.3484714407158875E-5</v>
      </c>
      <c r="N591">
        <f t="shared" si="125"/>
        <v>2.9E-4</v>
      </c>
      <c r="O591">
        <f t="shared" si="120"/>
        <v>0.43669563304366932</v>
      </c>
      <c r="P591">
        <f t="shared" si="127"/>
        <v>3.9356604437535188</v>
      </c>
      <c r="Q591">
        <f t="shared" si="128"/>
        <v>0.1097372209861949</v>
      </c>
      <c r="R591">
        <f t="shared" si="129"/>
        <v>0.10973722098619491</v>
      </c>
    </row>
    <row r="592" spans="6:18">
      <c r="F592">
        <f t="shared" si="121"/>
        <v>59.000000000000568</v>
      </c>
      <c r="G592">
        <f t="shared" si="122"/>
        <v>319.00552227477726</v>
      </c>
      <c r="H592">
        <f t="shared" si="117"/>
        <v>4.3669563304366932</v>
      </c>
      <c r="I592" s="4">
        <f t="shared" si="123"/>
        <v>5.8000000000000004E-6</v>
      </c>
      <c r="J592" s="5">
        <f t="shared" si="118"/>
        <v>4.4231034482758351E-7</v>
      </c>
      <c r="K592" s="5">
        <f t="shared" si="119"/>
        <v>8.8726638988224124E-4</v>
      </c>
      <c r="L592" s="5">
        <f t="shared" si="126"/>
        <v>2.9258408616875882E-9</v>
      </c>
      <c r="M592" s="6">
        <f t="shared" si="124"/>
        <v>1.3502361440943783E-5</v>
      </c>
      <c r="N592">
        <f t="shared" si="125"/>
        <v>2.9E-4</v>
      </c>
      <c r="O592">
        <f t="shared" si="120"/>
        <v>0.43669563304366932</v>
      </c>
      <c r="P592">
        <f t="shared" si="127"/>
        <v>3.9357308414971826</v>
      </c>
      <c r="Q592">
        <f t="shared" si="128"/>
        <v>0.10971930926249911</v>
      </c>
      <c r="R592">
        <f t="shared" si="129"/>
        <v>0.10971930926249912</v>
      </c>
    </row>
    <row r="593" spans="6:18">
      <c r="F593">
        <f t="shared" si="121"/>
        <v>59.10000000000057</v>
      </c>
      <c r="G593">
        <f t="shared" si="122"/>
        <v>319.00552227477726</v>
      </c>
      <c r="H593">
        <f t="shared" si="117"/>
        <v>4.3669563304366932</v>
      </c>
      <c r="I593" s="4">
        <f t="shared" si="123"/>
        <v>5.8000000000000004E-6</v>
      </c>
      <c r="J593" s="5">
        <f t="shared" si="118"/>
        <v>4.4231034482758351E-7</v>
      </c>
      <c r="K593" s="5">
        <f t="shared" si="119"/>
        <v>8.8784638988224126E-4</v>
      </c>
      <c r="L593" s="5">
        <f t="shared" si="126"/>
        <v>2.9315824200408664E-9</v>
      </c>
      <c r="M593" s="6">
        <f t="shared" si="124"/>
        <v>1.3520020014246219E-5</v>
      </c>
      <c r="N593">
        <f t="shared" si="125"/>
        <v>2.9E-4</v>
      </c>
      <c r="O593">
        <f t="shared" si="120"/>
        <v>0.43669563304366932</v>
      </c>
      <c r="P593">
        <f t="shared" si="127"/>
        <v>3.9358010551667433</v>
      </c>
      <c r="Q593">
        <f t="shared" si="128"/>
        <v>0.10970144437389079</v>
      </c>
      <c r="R593">
        <f t="shared" si="129"/>
        <v>0.1097014443738908</v>
      </c>
    </row>
    <row r="594" spans="6:18">
      <c r="F594">
        <f t="shared" si="121"/>
        <v>59.200000000000571</v>
      </c>
      <c r="G594">
        <f t="shared" si="122"/>
        <v>319.00552227477726</v>
      </c>
      <c r="H594">
        <f t="shared" si="117"/>
        <v>4.3669563304366932</v>
      </c>
      <c r="I594" s="4">
        <f t="shared" si="123"/>
        <v>5.8000000000000004E-6</v>
      </c>
      <c r="J594" s="5">
        <f t="shared" si="118"/>
        <v>4.4231034482758351E-7</v>
      </c>
      <c r="K594" s="5">
        <f t="shared" si="119"/>
        <v>8.8842638988224129E-4</v>
      </c>
      <c r="L594" s="5">
        <f t="shared" si="126"/>
        <v>2.9373314848283097E-9</v>
      </c>
      <c r="M594" s="6">
        <f t="shared" si="124"/>
        <v>1.3537690127066182E-5</v>
      </c>
      <c r="N594">
        <f t="shared" si="125"/>
        <v>2.9E-4</v>
      </c>
      <c r="O594">
        <f t="shared" si="120"/>
        <v>0.43669563304366932</v>
      </c>
      <c r="P594">
        <f t="shared" si="127"/>
        <v>3.9358710853634471</v>
      </c>
      <c r="Q594">
        <f t="shared" si="128"/>
        <v>0.10968362616739104</v>
      </c>
      <c r="R594">
        <f t="shared" si="129"/>
        <v>0.10968362616739105</v>
      </c>
    </row>
    <row r="595" spans="6:18">
      <c r="F595">
        <f t="shared" si="121"/>
        <v>59.300000000000573</v>
      </c>
      <c r="G595">
        <f t="shared" si="122"/>
        <v>319.00552227477726</v>
      </c>
      <c r="H595">
        <f t="shared" ref="H595:H658" si="130">(G595-Tf)/ml</f>
        <v>4.3669563304366932</v>
      </c>
      <c r="I595" s="4">
        <f t="shared" si="123"/>
        <v>5.8000000000000004E-6</v>
      </c>
      <c r="J595" s="5">
        <f t="shared" ref="J595:J658" si="131">Glob(H595,N595,Dl,Co,kpart)</f>
        <v>4.4231034482758351E-7</v>
      </c>
      <c r="K595" s="5">
        <f t="shared" ref="K595:K658" si="132">I594*dt+K594</f>
        <v>8.8900638988224131E-4</v>
      </c>
      <c r="L595" s="5">
        <f t="shared" si="126"/>
        <v>2.9430880609536156E-9</v>
      </c>
      <c r="M595" s="6">
        <f t="shared" si="124"/>
        <v>1.3555371779403666E-5</v>
      </c>
      <c r="N595">
        <f t="shared" si="125"/>
        <v>2.9E-4</v>
      </c>
      <c r="O595">
        <f t="shared" ref="O595:O658" si="133">O594+(kpart*H594-O594)/L594/R594*(L594*(R595-R594)+R594*MAX(I594,J594)*M594*dt)</f>
        <v>0.43669563304366932</v>
      </c>
      <c r="P595">
        <f t="shared" si="127"/>
        <v>3.9359409326861865</v>
      </c>
      <c r="Q595">
        <f t="shared" si="128"/>
        <v>0.1096658544906202</v>
      </c>
      <c r="R595">
        <f t="shared" si="129"/>
        <v>0.10966585449062022</v>
      </c>
    </row>
    <row r="596" spans="6:18">
      <c r="F596">
        <f t="shared" si="121"/>
        <v>59.400000000000574</v>
      </c>
      <c r="G596">
        <f t="shared" si="122"/>
        <v>319.00552227477726</v>
      </c>
      <c r="H596">
        <f t="shared" si="130"/>
        <v>4.3669563304366932</v>
      </c>
      <c r="I596" s="4">
        <f t="shared" si="123"/>
        <v>5.8000000000000004E-6</v>
      </c>
      <c r="J596" s="5">
        <f t="shared" si="131"/>
        <v>4.4231034482758351E-7</v>
      </c>
      <c r="K596" s="5">
        <f t="shared" si="132"/>
        <v>8.8958638988224134E-4</v>
      </c>
      <c r="L596" s="5">
        <f t="shared" si="126"/>
        <v>2.948852153320485E-9</v>
      </c>
      <c r="M596" s="6">
        <f t="shared" si="124"/>
        <v>1.3573064971258678E-5</v>
      </c>
      <c r="N596">
        <f t="shared" si="125"/>
        <v>2.9E-4</v>
      </c>
      <c r="O596">
        <f t="shared" si="133"/>
        <v>0.43669563304366932</v>
      </c>
      <c r="P596">
        <f t="shared" si="127"/>
        <v>3.9360105977315079</v>
      </c>
      <c r="Q596">
        <f t="shared" si="128"/>
        <v>0.1096481291917951</v>
      </c>
      <c r="R596">
        <f t="shared" si="129"/>
        <v>0.10964812919179512</v>
      </c>
    </row>
    <row r="597" spans="6:18">
      <c r="F597">
        <f t="shared" si="121"/>
        <v>59.500000000000576</v>
      </c>
      <c r="G597">
        <f t="shared" si="122"/>
        <v>319.00552227477726</v>
      </c>
      <c r="H597">
        <f t="shared" si="130"/>
        <v>4.3669563304366932</v>
      </c>
      <c r="I597" s="4">
        <f t="shared" si="123"/>
        <v>5.8000000000000004E-6</v>
      </c>
      <c r="J597" s="5">
        <f t="shared" si="131"/>
        <v>4.4231034482758351E-7</v>
      </c>
      <c r="K597" s="5">
        <f t="shared" si="132"/>
        <v>8.9016638988224136E-4</v>
      </c>
      <c r="L597" s="5">
        <f t="shared" si="126"/>
        <v>2.9546237668326162E-9</v>
      </c>
      <c r="M597" s="6">
        <f t="shared" si="124"/>
        <v>1.3590769702631211E-5</v>
      </c>
      <c r="N597">
        <f t="shared" si="125"/>
        <v>2.9E-4</v>
      </c>
      <c r="O597">
        <f t="shared" si="133"/>
        <v>0.43669563304366932</v>
      </c>
      <c r="P597">
        <f t="shared" si="127"/>
        <v>3.9360800810936265</v>
      </c>
      <c r="Q597">
        <f t="shared" si="128"/>
        <v>0.10963045011972633</v>
      </c>
      <c r="R597">
        <f t="shared" si="129"/>
        <v>0.10963045011972634</v>
      </c>
    </row>
    <row r="598" spans="6:18">
      <c r="F598">
        <f t="shared" si="121"/>
        <v>59.600000000000577</v>
      </c>
      <c r="G598">
        <f t="shared" si="122"/>
        <v>319.00552227477726</v>
      </c>
      <c r="H598">
        <f t="shared" si="130"/>
        <v>4.3669563304366932</v>
      </c>
      <c r="I598" s="4">
        <f t="shared" si="123"/>
        <v>5.8000000000000004E-6</v>
      </c>
      <c r="J598" s="5">
        <f t="shared" si="131"/>
        <v>4.4231034482758351E-7</v>
      </c>
      <c r="K598" s="5">
        <f t="shared" si="132"/>
        <v>8.9074638988224139E-4</v>
      </c>
      <c r="L598" s="5">
        <f t="shared" si="126"/>
        <v>2.9604029063937103E-9</v>
      </c>
      <c r="M598" s="6">
        <f t="shared" si="124"/>
        <v>1.3608485973521274E-5</v>
      </c>
      <c r="N598">
        <f t="shared" si="125"/>
        <v>2.9E-4</v>
      </c>
      <c r="O598">
        <f t="shared" si="133"/>
        <v>0.43669563304366932</v>
      </c>
      <c r="P598">
        <f t="shared" si="127"/>
        <v>3.9361493833644321</v>
      </c>
      <c r="Q598">
        <f t="shared" si="128"/>
        <v>0.10961281712381553</v>
      </c>
      <c r="R598">
        <f t="shared" si="129"/>
        <v>0.10961281712381554</v>
      </c>
    </row>
    <row r="599" spans="6:18">
      <c r="F599">
        <f t="shared" si="121"/>
        <v>59.700000000000578</v>
      </c>
      <c r="G599">
        <f t="shared" si="122"/>
        <v>319.00552227477726</v>
      </c>
      <c r="H599">
        <f t="shared" si="130"/>
        <v>4.3669563304366932</v>
      </c>
      <c r="I599" s="4">
        <f t="shared" si="123"/>
        <v>5.8000000000000004E-6</v>
      </c>
      <c r="J599" s="5">
        <f t="shared" si="131"/>
        <v>4.4231034482758351E-7</v>
      </c>
      <c r="K599" s="5">
        <f t="shared" si="132"/>
        <v>8.9132638988224141E-4</v>
      </c>
      <c r="L599" s="5">
        <f t="shared" si="126"/>
        <v>2.9661895769074648E-9</v>
      </c>
      <c r="M599" s="6">
        <f t="shared" si="124"/>
        <v>1.3626213783928858E-5</v>
      </c>
      <c r="N599">
        <f t="shared" si="125"/>
        <v>2.9E-4</v>
      </c>
      <c r="O599">
        <f t="shared" si="133"/>
        <v>0.43669563304366932</v>
      </c>
      <c r="P599">
        <f t="shared" si="127"/>
        <v>3.9362185051335032</v>
      </c>
      <c r="Q599">
        <f t="shared" si="128"/>
        <v>0.10959523005405269</v>
      </c>
      <c r="R599">
        <f t="shared" si="129"/>
        <v>0.10959523005405271</v>
      </c>
    </row>
    <row r="600" spans="6:18">
      <c r="F600">
        <f t="shared" si="121"/>
        <v>59.80000000000058</v>
      </c>
      <c r="G600">
        <f t="shared" si="122"/>
        <v>319.00552227477726</v>
      </c>
      <c r="H600">
        <f t="shared" si="130"/>
        <v>4.3669563304366932</v>
      </c>
      <c r="I600" s="4">
        <f t="shared" si="123"/>
        <v>5.8000000000000004E-6</v>
      </c>
      <c r="J600" s="5">
        <f t="shared" si="131"/>
        <v>4.4231034482758351E-7</v>
      </c>
      <c r="K600" s="5">
        <f t="shared" si="132"/>
        <v>8.9190638988224144E-4</v>
      </c>
      <c r="L600" s="5">
        <f t="shared" si="126"/>
        <v>2.9719837832775801E-9</v>
      </c>
      <c r="M600" s="6">
        <f t="shared" si="124"/>
        <v>1.3643953133853967E-5</v>
      </c>
      <c r="N600">
        <f t="shared" si="125"/>
        <v>2.9E-4</v>
      </c>
      <c r="O600">
        <f t="shared" si="133"/>
        <v>0.43669563304366932</v>
      </c>
      <c r="P600">
        <f t="shared" si="127"/>
        <v>3.9362874469881159</v>
      </c>
      <c r="Q600">
        <f t="shared" si="128"/>
        <v>0.10957768876101354</v>
      </c>
      <c r="R600">
        <f t="shared" si="129"/>
        <v>0.10957768876101355</v>
      </c>
    </row>
    <row r="601" spans="6:18">
      <c r="F601">
        <f t="shared" si="121"/>
        <v>59.900000000000581</v>
      </c>
      <c r="G601">
        <f t="shared" si="122"/>
        <v>319.00552227477726</v>
      </c>
      <c r="H601">
        <f t="shared" si="130"/>
        <v>4.3669563304366932</v>
      </c>
      <c r="I601" s="4">
        <f t="shared" si="123"/>
        <v>5.8000000000000004E-6</v>
      </c>
      <c r="J601" s="5">
        <f t="shared" si="131"/>
        <v>4.4231034482758351E-7</v>
      </c>
      <c r="K601" s="5">
        <f t="shared" si="132"/>
        <v>8.9248638988224146E-4</v>
      </c>
      <c r="L601" s="5">
        <f t="shared" si="126"/>
        <v>2.9777855304077558E-9</v>
      </c>
      <c r="M601" s="6">
        <f t="shared" si="124"/>
        <v>1.3661704023296604E-5</v>
      </c>
      <c r="N601">
        <f t="shared" si="125"/>
        <v>2.9E-4</v>
      </c>
      <c r="O601">
        <f t="shared" si="133"/>
        <v>0.43669563304366932</v>
      </c>
      <c r="P601">
        <f t="shared" si="127"/>
        <v>3.9363562095132569</v>
      </c>
      <c r="Q601">
        <f t="shared" si="128"/>
        <v>0.10956019309585677</v>
      </c>
      <c r="R601">
        <f t="shared" si="129"/>
        <v>0.10956019309585677</v>
      </c>
    </row>
    <row r="602" spans="6:18">
      <c r="F602">
        <f t="shared" si="121"/>
        <v>60.000000000000583</v>
      </c>
      <c r="G602">
        <f t="shared" si="122"/>
        <v>319.00552227477726</v>
      </c>
      <c r="H602">
        <f t="shared" si="130"/>
        <v>4.3669563304366932</v>
      </c>
      <c r="I602" s="4">
        <f t="shared" si="123"/>
        <v>5.8000000000000004E-6</v>
      </c>
      <c r="J602" s="5">
        <f t="shared" si="131"/>
        <v>4.4231034482758351E-7</v>
      </c>
      <c r="K602" s="5">
        <f t="shared" si="132"/>
        <v>8.9306638988224149E-4</v>
      </c>
      <c r="L602" s="5">
        <f t="shared" si="126"/>
        <v>2.9835948232016902E-9</v>
      </c>
      <c r="M602" s="6">
        <f t="shared" si="124"/>
        <v>1.3679466452256763E-5</v>
      </c>
      <c r="N602">
        <f t="shared" si="125"/>
        <v>2.9E-4</v>
      </c>
      <c r="O602">
        <f t="shared" si="133"/>
        <v>0.43669563304366932</v>
      </c>
      <c r="P602">
        <f t="shared" si="127"/>
        <v>3.936424793291629</v>
      </c>
      <c r="Q602">
        <f t="shared" si="128"/>
        <v>0.10954274291032144</v>
      </c>
      <c r="R602">
        <f t="shared" si="129"/>
        <v>0.10954274291032144</v>
      </c>
    </row>
    <row r="603" spans="6:18">
      <c r="F603">
        <f t="shared" si="121"/>
        <v>60.100000000000584</v>
      </c>
      <c r="G603">
        <f t="shared" si="122"/>
        <v>319.00552227477726</v>
      </c>
      <c r="H603">
        <f t="shared" si="130"/>
        <v>4.3669563304366932</v>
      </c>
      <c r="I603" s="4">
        <f t="shared" si="123"/>
        <v>5.8000000000000004E-6</v>
      </c>
      <c r="J603" s="5">
        <f t="shared" si="131"/>
        <v>4.4231034482758351E-7</v>
      </c>
      <c r="K603" s="5">
        <f t="shared" si="132"/>
        <v>8.9364638988224151E-4</v>
      </c>
      <c r="L603" s="5">
        <f t="shared" si="126"/>
        <v>2.9894116665630841E-9</v>
      </c>
      <c r="M603" s="6">
        <f t="shared" si="124"/>
        <v>1.3697240420734449E-5</v>
      </c>
      <c r="N603">
        <f t="shared" si="125"/>
        <v>2.9E-4</v>
      </c>
      <c r="O603">
        <f t="shared" si="133"/>
        <v>0.43669563304366932</v>
      </c>
      <c r="P603">
        <f t="shared" si="127"/>
        <v>3.9364931989036647</v>
      </c>
      <c r="Q603">
        <f t="shared" si="128"/>
        <v>0.10952533805672438</v>
      </c>
      <c r="R603">
        <f t="shared" si="129"/>
        <v>0.10952533805672438</v>
      </c>
    </row>
    <row r="604" spans="6:18">
      <c r="F604">
        <f t="shared" ref="F604:F667" si="134">F603+dt</f>
        <v>60.200000000000585</v>
      </c>
      <c r="G604">
        <f t="shared" si="122"/>
        <v>319.00552227477726</v>
      </c>
      <c r="H604">
        <f t="shared" si="130"/>
        <v>4.3669563304366932</v>
      </c>
      <c r="I604" s="4">
        <f t="shared" si="123"/>
        <v>5.8000000000000004E-6</v>
      </c>
      <c r="J604" s="5">
        <f t="shared" si="131"/>
        <v>4.4231034482758351E-7</v>
      </c>
      <c r="K604" s="5">
        <f t="shared" si="132"/>
        <v>8.9422638988224154E-4</v>
      </c>
      <c r="L604" s="5">
        <f t="shared" si="126"/>
        <v>2.995236065395637E-9</v>
      </c>
      <c r="M604" s="6">
        <f t="shared" si="124"/>
        <v>1.3715025928729663E-5</v>
      </c>
      <c r="N604">
        <f t="shared" si="125"/>
        <v>2.9E-4</v>
      </c>
      <c r="O604">
        <f t="shared" si="133"/>
        <v>0.43669563304366932</v>
      </c>
      <c r="P604">
        <f t="shared" si="127"/>
        <v>3.9365614269275393</v>
      </c>
      <c r="Q604">
        <f t="shared" si="128"/>
        <v>0.10950797838795746</v>
      </c>
      <c r="R604">
        <f t="shared" si="129"/>
        <v>0.10950797838795746</v>
      </c>
    </row>
    <row r="605" spans="6:18">
      <c r="F605">
        <f t="shared" si="134"/>
        <v>60.300000000000587</v>
      </c>
      <c r="G605">
        <f t="shared" si="122"/>
        <v>319.00552227477726</v>
      </c>
      <c r="H605">
        <f t="shared" si="130"/>
        <v>4.3669563304366932</v>
      </c>
      <c r="I605" s="4">
        <f t="shared" si="123"/>
        <v>5.8000000000000004E-6</v>
      </c>
      <c r="J605" s="5">
        <f t="shared" si="131"/>
        <v>4.4231034482758351E-7</v>
      </c>
      <c r="K605" s="5">
        <f t="shared" si="132"/>
        <v>8.9480638988224156E-4</v>
      </c>
      <c r="L605" s="5">
        <f t="shared" si="126"/>
        <v>3.001068024603046E-9</v>
      </c>
      <c r="M605" s="6">
        <f t="shared" si="124"/>
        <v>1.3732822976242396E-5</v>
      </c>
      <c r="N605">
        <f t="shared" si="125"/>
        <v>2.9E-4</v>
      </c>
      <c r="O605">
        <f t="shared" si="133"/>
        <v>0.43669563304366932</v>
      </c>
      <c r="P605">
        <f t="shared" si="127"/>
        <v>3.9366294779391748</v>
      </c>
      <c r="Q605">
        <f t="shared" si="128"/>
        <v>0.10949066375748509</v>
      </c>
      <c r="R605">
        <f t="shared" si="129"/>
        <v>0.10949066375748509</v>
      </c>
    </row>
    <row r="606" spans="6:18">
      <c r="F606">
        <f t="shared" si="134"/>
        <v>60.400000000000588</v>
      </c>
      <c r="G606">
        <f t="shared" si="122"/>
        <v>319.00552227477726</v>
      </c>
      <c r="H606">
        <f t="shared" si="130"/>
        <v>4.3669563304366932</v>
      </c>
      <c r="I606" s="4">
        <f t="shared" si="123"/>
        <v>5.8000000000000004E-6</v>
      </c>
      <c r="J606" s="5">
        <f t="shared" si="131"/>
        <v>4.4231034482758351E-7</v>
      </c>
      <c r="K606" s="5">
        <f t="shared" si="132"/>
        <v>8.9538638988224159E-4</v>
      </c>
      <c r="L606" s="5">
        <f t="shared" si="126"/>
        <v>3.0069075490890123E-9</v>
      </c>
      <c r="M606" s="6">
        <f t="shared" si="124"/>
        <v>1.3750631563272653E-5</v>
      </c>
      <c r="N606">
        <f t="shared" si="125"/>
        <v>2.9E-4</v>
      </c>
      <c r="O606">
        <f t="shared" si="133"/>
        <v>0.43669563304366932</v>
      </c>
      <c r="P606">
        <f t="shared" si="127"/>
        <v>3.9366973525122546</v>
      </c>
      <c r="Q606">
        <f t="shared" si="128"/>
        <v>0.10947339401934154</v>
      </c>
      <c r="R606">
        <f t="shared" si="129"/>
        <v>0.10947339401934156</v>
      </c>
    </row>
    <row r="607" spans="6:18">
      <c r="F607">
        <f t="shared" si="134"/>
        <v>60.50000000000059</v>
      </c>
      <c r="G607">
        <f t="shared" si="122"/>
        <v>319.00552227477726</v>
      </c>
      <c r="H607">
        <f t="shared" si="130"/>
        <v>4.3669563304366932</v>
      </c>
      <c r="I607" s="4">
        <f t="shared" si="123"/>
        <v>5.8000000000000004E-6</v>
      </c>
      <c r="J607" s="5">
        <f t="shared" si="131"/>
        <v>4.4231034482758351E-7</v>
      </c>
      <c r="K607" s="5">
        <f t="shared" si="132"/>
        <v>8.9596638988224161E-4</v>
      </c>
      <c r="L607" s="5">
        <f t="shared" si="126"/>
        <v>3.0127546437572354E-9</v>
      </c>
      <c r="M607" s="6">
        <f t="shared" si="124"/>
        <v>1.3768451689820439E-5</v>
      </c>
      <c r="N607">
        <f t="shared" si="125"/>
        <v>2.9E-4</v>
      </c>
      <c r="O607">
        <f t="shared" si="133"/>
        <v>0.43669563304366932</v>
      </c>
      <c r="P607">
        <f t="shared" si="127"/>
        <v>3.9367650512182322</v>
      </c>
      <c r="Q607">
        <f t="shared" si="128"/>
        <v>0.10945616902812844</v>
      </c>
      <c r="R607">
        <f t="shared" si="129"/>
        <v>0.10945616902812845</v>
      </c>
    </row>
    <row r="608" spans="6:18">
      <c r="F608">
        <f t="shared" si="134"/>
        <v>60.600000000000591</v>
      </c>
      <c r="G608">
        <f t="shared" si="122"/>
        <v>319.00552227477726</v>
      </c>
      <c r="H608">
        <f t="shared" si="130"/>
        <v>4.3669563304366932</v>
      </c>
      <c r="I608" s="4">
        <f t="shared" si="123"/>
        <v>5.8000000000000004E-6</v>
      </c>
      <c r="J608" s="5">
        <f t="shared" si="131"/>
        <v>4.4231034482758351E-7</v>
      </c>
      <c r="K608" s="5">
        <f t="shared" si="132"/>
        <v>8.9654638988224164E-4</v>
      </c>
      <c r="L608" s="5">
        <f t="shared" si="126"/>
        <v>3.018609313511415E-9</v>
      </c>
      <c r="M608" s="6">
        <f t="shared" si="124"/>
        <v>1.378628335588575E-5</v>
      </c>
      <c r="N608">
        <f t="shared" si="125"/>
        <v>2.9E-4</v>
      </c>
      <c r="O608">
        <f t="shared" si="133"/>
        <v>0.43669563304366932</v>
      </c>
      <c r="P608">
        <f t="shared" si="127"/>
        <v>3.936832574626342</v>
      </c>
      <c r="Q608">
        <f t="shared" si="128"/>
        <v>0.10943898863901208</v>
      </c>
      <c r="R608">
        <f t="shared" si="129"/>
        <v>0.10943898863901209</v>
      </c>
    </row>
    <row r="609" spans="6:18">
      <c r="F609">
        <f t="shared" si="134"/>
        <v>60.700000000000593</v>
      </c>
      <c r="G609">
        <f t="shared" si="122"/>
        <v>319.00552227477726</v>
      </c>
      <c r="H609">
        <f t="shared" si="130"/>
        <v>4.3669563304366932</v>
      </c>
      <c r="I609" s="4">
        <f t="shared" si="123"/>
        <v>5.8000000000000004E-6</v>
      </c>
      <c r="J609" s="5">
        <f t="shared" si="131"/>
        <v>4.4231034482758351E-7</v>
      </c>
      <c r="K609" s="5">
        <f t="shared" si="132"/>
        <v>8.9712638988224166E-4</v>
      </c>
      <c r="L609" s="5">
        <f t="shared" si="126"/>
        <v>3.0244715632552493E-9</v>
      </c>
      <c r="M609" s="6">
        <f t="shared" si="124"/>
        <v>1.3804126561468584E-5</v>
      </c>
      <c r="N609">
        <f t="shared" si="125"/>
        <v>2.9E-4</v>
      </c>
      <c r="O609">
        <f t="shared" si="133"/>
        <v>0.43669563304366932</v>
      </c>
      <c r="P609">
        <f t="shared" si="127"/>
        <v>3.9368999233036091</v>
      </c>
      <c r="Q609">
        <f t="shared" si="128"/>
        <v>0.10942185270772099</v>
      </c>
      <c r="R609">
        <f t="shared" si="129"/>
        <v>0.10942185270772102</v>
      </c>
    </row>
    <row r="610" spans="6:18">
      <c r="F610">
        <f t="shared" si="134"/>
        <v>60.800000000000594</v>
      </c>
      <c r="G610">
        <f t="shared" si="122"/>
        <v>319.00552227477726</v>
      </c>
      <c r="H610">
        <f t="shared" si="130"/>
        <v>4.3669563304366932</v>
      </c>
      <c r="I610" s="4">
        <f t="shared" si="123"/>
        <v>5.8000000000000004E-6</v>
      </c>
      <c r="J610" s="5">
        <f t="shared" si="131"/>
        <v>4.4231034482758351E-7</v>
      </c>
      <c r="K610" s="5">
        <f t="shared" si="132"/>
        <v>8.9770638988224169E-4</v>
      </c>
      <c r="L610" s="5">
        <f t="shared" si="126"/>
        <v>3.0303413978924382E-9</v>
      </c>
      <c r="M610" s="6">
        <f t="shared" si="124"/>
        <v>1.3821981306568942E-5</v>
      </c>
      <c r="N610">
        <f t="shared" si="125"/>
        <v>2.9E-4</v>
      </c>
      <c r="O610">
        <f t="shared" si="133"/>
        <v>0.43669563304366932</v>
      </c>
      <c r="P610">
        <f t="shared" si="127"/>
        <v>3.9369670978148572</v>
      </c>
      <c r="Q610">
        <f t="shared" si="128"/>
        <v>0.10940476109054334</v>
      </c>
      <c r="R610">
        <f t="shared" si="129"/>
        <v>0.10940476109054337</v>
      </c>
    </row>
    <row r="611" spans="6:18">
      <c r="F611">
        <f t="shared" si="134"/>
        <v>60.900000000000595</v>
      </c>
      <c r="G611">
        <f t="shared" si="122"/>
        <v>319.00552227477726</v>
      </c>
      <c r="H611">
        <f t="shared" si="130"/>
        <v>4.3669563304366932</v>
      </c>
      <c r="I611" s="4">
        <f t="shared" si="123"/>
        <v>5.8000000000000004E-6</v>
      </c>
      <c r="J611" s="5">
        <f t="shared" si="131"/>
        <v>4.4231034482758351E-7</v>
      </c>
      <c r="K611" s="5">
        <f t="shared" si="132"/>
        <v>8.9828638988224171E-4</v>
      </c>
      <c r="L611" s="5">
        <f t="shared" si="126"/>
        <v>3.0362188223266818E-9</v>
      </c>
      <c r="M611" s="6">
        <f t="shared" si="124"/>
        <v>1.383984759118683E-5</v>
      </c>
      <c r="N611">
        <f t="shared" si="125"/>
        <v>2.9E-4</v>
      </c>
      <c r="O611">
        <f t="shared" si="133"/>
        <v>0.43669563304366932</v>
      </c>
      <c r="P611">
        <f t="shared" si="127"/>
        <v>3.9370340987227226</v>
      </c>
      <c r="Q611">
        <f t="shared" si="128"/>
        <v>0.10938771364432436</v>
      </c>
      <c r="R611">
        <f t="shared" si="129"/>
        <v>0.10938771364432438</v>
      </c>
    </row>
    <row r="612" spans="6:18">
      <c r="F612">
        <f t="shared" si="134"/>
        <v>61.000000000000597</v>
      </c>
      <c r="G612">
        <f t="shared" si="122"/>
        <v>319.00552227477726</v>
      </c>
      <c r="H612">
        <f t="shared" si="130"/>
        <v>4.3669563304366932</v>
      </c>
      <c r="I612" s="4">
        <f t="shared" si="123"/>
        <v>5.8000000000000004E-6</v>
      </c>
      <c r="J612" s="5">
        <f t="shared" si="131"/>
        <v>4.4231034482758351E-7</v>
      </c>
      <c r="K612" s="5">
        <f t="shared" si="132"/>
        <v>8.9886638988224174E-4</v>
      </c>
      <c r="L612" s="5">
        <f t="shared" si="126"/>
        <v>3.0421038414616784E-9</v>
      </c>
      <c r="M612" s="6">
        <f t="shared" si="124"/>
        <v>1.3857725415322239E-5</v>
      </c>
      <c r="N612">
        <f t="shared" si="125"/>
        <v>2.9E-4</v>
      </c>
      <c r="O612">
        <f t="shared" si="133"/>
        <v>0.43669563304366932</v>
      </c>
      <c r="P612">
        <f t="shared" si="127"/>
        <v>3.9371009265876604</v>
      </c>
      <c r="Q612">
        <f t="shared" si="128"/>
        <v>0.10937071022646389</v>
      </c>
      <c r="R612">
        <f t="shared" si="129"/>
        <v>0.10937071022646393</v>
      </c>
    </row>
    <row r="613" spans="6:18">
      <c r="F613">
        <f t="shared" si="134"/>
        <v>61.100000000000598</v>
      </c>
      <c r="G613">
        <f t="shared" si="122"/>
        <v>319.00552227477726</v>
      </c>
      <c r="H613">
        <f t="shared" si="130"/>
        <v>4.3669563304366932</v>
      </c>
      <c r="I613" s="4">
        <f t="shared" si="123"/>
        <v>5.8000000000000004E-6</v>
      </c>
      <c r="J613" s="5">
        <f t="shared" si="131"/>
        <v>4.4231034482758351E-7</v>
      </c>
      <c r="K613" s="5">
        <f t="shared" si="132"/>
        <v>8.9944638988224176E-4</v>
      </c>
      <c r="L613" s="5">
        <f t="shared" si="126"/>
        <v>3.0479964602011283E-9</v>
      </c>
      <c r="M613" s="6">
        <f t="shared" si="124"/>
        <v>1.3875614778975173E-5</v>
      </c>
      <c r="N613">
        <f t="shared" si="125"/>
        <v>2.9E-4</v>
      </c>
      <c r="O613">
        <f t="shared" si="133"/>
        <v>0.43669563304366932</v>
      </c>
      <c r="P613">
        <f t="shared" si="127"/>
        <v>3.9371675819679579</v>
      </c>
      <c r="Q613">
        <f t="shared" si="128"/>
        <v>0.10935375069491386</v>
      </c>
      <c r="R613">
        <f t="shared" si="129"/>
        <v>0.10935375069491392</v>
      </c>
    </row>
    <row r="614" spans="6:18">
      <c r="F614">
        <f t="shared" si="134"/>
        <v>61.2000000000006</v>
      </c>
      <c r="G614">
        <f t="shared" si="122"/>
        <v>319.00552227477726</v>
      </c>
      <c r="H614">
        <f t="shared" si="130"/>
        <v>4.3669563304366932</v>
      </c>
      <c r="I614" s="4">
        <f t="shared" si="123"/>
        <v>5.8000000000000004E-6</v>
      </c>
      <c r="J614" s="5">
        <f t="shared" si="131"/>
        <v>4.4231034482758351E-7</v>
      </c>
      <c r="K614" s="5">
        <f t="shared" si="132"/>
        <v>9.0002638988224179E-4</v>
      </c>
      <c r="L614" s="5">
        <f t="shared" si="126"/>
        <v>3.0538966834487299E-9</v>
      </c>
      <c r="M614" s="6">
        <f t="shared" si="124"/>
        <v>1.3893515682145632E-5</v>
      </c>
      <c r="N614">
        <f t="shared" si="125"/>
        <v>2.9E-4</v>
      </c>
      <c r="O614">
        <f t="shared" si="133"/>
        <v>0.43669563304366932</v>
      </c>
      <c r="P614">
        <f t="shared" si="127"/>
        <v>3.93723406541974</v>
      </c>
      <c r="Q614">
        <f t="shared" si="128"/>
        <v>0.10933683490817581</v>
      </c>
      <c r="R614">
        <f t="shared" si="129"/>
        <v>0.10933683490817586</v>
      </c>
    </row>
    <row r="615" spans="6:18">
      <c r="F615">
        <f t="shared" si="134"/>
        <v>61.300000000000601</v>
      </c>
      <c r="G615">
        <f t="shared" si="122"/>
        <v>319.00552227477726</v>
      </c>
      <c r="H615">
        <f t="shared" si="130"/>
        <v>4.3669563304366932</v>
      </c>
      <c r="I615" s="4">
        <f t="shared" si="123"/>
        <v>5.8000000000000004E-6</v>
      </c>
      <c r="J615" s="5">
        <f t="shared" si="131"/>
        <v>4.4231034482758351E-7</v>
      </c>
      <c r="K615" s="5">
        <f t="shared" si="132"/>
        <v>9.0060638988224181E-4</v>
      </c>
      <c r="L615" s="5">
        <f t="shared" si="126"/>
        <v>3.0598045161081839E-9</v>
      </c>
      <c r="M615" s="6">
        <f t="shared" si="124"/>
        <v>1.3911428124833619E-5</v>
      </c>
      <c r="N615">
        <f t="shared" si="125"/>
        <v>2.9E-4</v>
      </c>
      <c r="O615">
        <f t="shared" si="133"/>
        <v>0.43669563304366932</v>
      </c>
      <c r="P615">
        <f t="shared" si="127"/>
        <v>3.9373003774969821</v>
      </c>
      <c r="Q615">
        <f t="shared" si="128"/>
        <v>0.10931996272529834</v>
      </c>
      <c r="R615">
        <f t="shared" si="129"/>
        <v>0.1093199627252984</v>
      </c>
    </row>
    <row r="616" spans="6:18">
      <c r="F616">
        <f t="shared" si="134"/>
        <v>61.400000000000603</v>
      </c>
      <c r="G616">
        <f t="shared" si="122"/>
        <v>319.00552227477726</v>
      </c>
      <c r="H616">
        <f t="shared" si="130"/>
        <v>4.3669563304366932</v>
      </c>
      <c r="I616" s="4">
        <f t="shared" si="123"/>
        <v>5.8000000000000004E-6</v>
      </c>
      <c r="J616" s="5">
        <f t="shared" si="131"/>
        <v>4.4231034482758351E-7</v>
      </c>
      <c r="K616" s="5">
        <f t="shared" si="132"/>
        <v>9.0118638988224184E-4</v>
      </c>
      <c r="L616" s="5">
        <f t="shared" si="126"/>
        <v>3.0657199630831882E-9</v>
      </c>
      <c r="M616" s="6">
        <f t="shared" si="124"/>
        <v>1.3929352107039126E-5</v>
      </c>
      <c r="N616">
        <f t="shared" si="125"/>
        <v>2.9E-4</v>
      </c>
      <c r="O616">
        <f t="shared" si="133"/>
        <v>0.43669563304366932</v>
      </c>
      <c r="P616">
        <f t="shared" si="127"/>
        <v>3.9373665187515208</v>
      </c>
      <c r="Q616">
        <f t="shared" si="128"/>
        <v>0.10930313400587476</v>
      </c>
      <c r="R616">
        <f t="shared" si="129"/>
        <v>0.1093031340058748</v>
      </c>
    </row>
    <row r="617" spans="6:18">
      <c r="F617">
        <f t="shared" si="134"/>
        <v>61.500000000000604</v>
      </c>
      <c r="G617">
        <f t="shared" si="122"/>
        <v>319.00552227477726</v>
      </c>
      <c r="H617">
        <f t="shared" si="130"/>
        <v>4.3669563304366932</v>
      </c>
      <c r="I617" s="4">
        <f t="shared" si="123"/>
        <v>5.8000000000000004E-6</v>
      </c>
      <c r="J617" s="5">
        <f t="shared" si="131"/>
        <v>4.4231034482758351E-7</v>
      </c>
      <c r="K617" s="5">
        <f t="shared" si="132"/>
        <v>9.0176638988224186E-4</v>
      </c>
      <c r="L617" s="5">
        <f t="shared" si="126"/>
        <v>3.0716430292774441E-9</v>
      </c>
      <c r="M617" s="6">
        <f t="shared" si="124"/>
        <v>1.3947287628762159E-5</v>
      </c>
      <c r="N617">
        <f t="shared" si="125"/>
        <v>2.9E-4</v>
      </c>
      <c r="O617">
        <f t="shared" si="133"/>
        <v>0.43669563304366932</v>
      </c>
      <c r="P617">
        <f t="shared" si="127"/>
        <v>3.9374324897330584</v>
      </c>
      <c r="Q617">
        <f t="shared" si="128"/>
        <v>0.1092863486100405</v>
      </c>
      <c r="R617">
        <f t="shared" si="129"/>
        <v>0.10928634861004052</v>
      </c>
    </row>
    <row r="618" spans="6:18">
      <c r="F618">
        <f t="shared" si="134"/>
        <v>61.600000000000605</v>
      </c>
      <c r="G618">
        <f t="shared" si="122"/>
        <v>319.00552227477726</v>
      </c>
      <c r="H618">
        <f t="shared" si="130"/>
        <v>4.3669563304366932</v>
      </c>
      <c r="I618" s="4">
        <f t="shared" si="123"/>
        <v>5.8000000000000004E-6</v>
      </c>
      <c r="J618" s="5">
        <f t="shared" si="131"/>
        <v>4.4231034482758351E-7</v>
      </c>
      <c r="K618" s="5">
        <f t="shared" si="132"/>
        <v>9.0234638988224189E-4</v>
      </c>
      <c r="L618" s="5">
        <f t="shared" si="126"/>
        <v>3.0775737195946494E-9</v>
      </c>
      <c r="M618" s="6">
        <f t="shared" si="124"/>
        <v>1.396523469000272E-5</v>
      </c>
      <c r="N618">
        <f t="shared" si="125"/>
        <v>2.9E-4</v>
      </c>
      <c r="O618">
        <f t="shared" si="133"/>
        <v>0.43669563304366932</v>
      </c>
      <c r="P618">
        <f t="shared" si="127"/>
        <v>3.9374982909891778</v>
      </c>
      <c r="Q618">
        <f t="shared" si="128"/>
        <v>0.10926960639847076</v>
      </c>
      <c r="R618">
        <f t="shared" si="129"/>
        <v>0.10926960639847079</v>
      </c>
    </row>
    <row r="619" spans="6:18">
      <c r="F619">
        <f t="shared" si="134"/>
        <v>61.700000000000607</v>
      </c>
      <c r="G619">
        <f t="shared" si="122"/>
        <v>319.00552227477726</v>
      </c>
      <c r="H619">
        <f t="shared" si="130"/>
        <v>4.3669563304366932</v>
      </c>
      <c r="I619" s="4">
        <f t="shared" si="123"/>
        <v>5.8000000000000004E-6</v>
      </c>
      <c r="J619" s="5">
        <f t="shared" si="131"/>
        <v>4.4231034482758351E-7</v>
      </c>
      <c r="K619" s="5">
        <f t="shared" si="132"/>
        <v>9.0292638988224191E-4</v>
      </c>
      <c r="L619" s="5">
        <f t="shared" si="126"/>
        <v>3.0835120389385042E-9</v>
      </c>
      <c r="M619" s="6">
        <f t="shared" si="124"/>
        <v>1.3983193290760803E-5</v>
      </c>
      <c r="N619">
        <f t="shared" si="125"/>
        <v>2.9E-4</v>
      </c>
      <c r="O619">
        <f t="shared" si="133"/>
        <v>0.43669563304366932</v>
      </c>
      <c r="P619">
        <f t="shared" si="127"/>
        <v>3.9375639230653512</v>
      </c>
      <c r="Q619">
        <f t="shared" si="128"/>
        <v>0.1092529072323781</v>
      </c>
      <c r="R619">
        <f t="shared" si="129"/>
        <v>0.10925290723237814</v>
      </c>
    </row>
    <row r="620" spans="6:18">
      <c r="F620">
        <f t="shared" si="134"/>
        <v>61.800000000000608</v>
      </c>
      <c r="G620">
        <f t="shared" si="122"/>
        <v>319.00552227477726</v>
      </c>
      <c r="H620">
        <f t="shared" si="130"/>
        <v>4.3669563304366932</v>
      </c>
      <c r="I620" s="4">
        <f t="shared" si="123"/>
        <v>5.8000000000000004E-6</v>
      </c>
      <c r="J620" s="5">
        <f t="shared" si="131"/>
        <v>4.4231034482758351E-7</v>
      </c>
      <c r="K620" s="5">
        <f t="shared" si="132"/>
        <v>9.0350638988224193E-4</v>
      </c>
      <c r="L620" s="5">
        <f t="shared" si="126"/>
        <v>3.0894579922127075E-9</v>
      </c>
      <c r="M620" s="6">
        <f t="shared" si="124"/>
        <v>1.4001163431036413E-5</v>
      </c>
      <c r="N620">
        <f t="shared" si="125"/>
        <v>2.9E-4</v>
      </c>
      <c r="O620">
        <f t="shared" si="133"/>
        <v>0.43669563304366932</v>
      </c>
      <c r="P620">
        <f t="shared" si="127"/>
        <v>3.9376293865049465</v>
      </c>
      <c r="Q620">
        <f t="shared" si="128"/>
        <v>0.10923625097350996</v>
      </c>
      <c r="R620">
        <f t="shared" si="129"/>
        <v>0.10923625097351002</v>
      </c>
    </row>
    <row r="621" spans="6:18">
      <c r="F621">
        <f t="shared" si="134"/>
        <v>61.90000000000061</v>
      </c>
      <c r="G621">
        <f t="shared" si="122"/>
        <v>319.00552227477726</v>
      </c>
      <c r="H621">
        <f t="shared" si="130"/>
        <v>4.3669563304366932</v>
      </c>
      <c r="I621" s="4">
        <f t="shared" si="123"/>
        <v>5.8000000000000004E-6</v>
      </c>
      <c r="J621" s="5">
        <f t="shared" si="131"/>
        <v>4.4231034482758351E-7</v>
      </c>
      <c r="K621" s="5">
        <f t="shared" si="132"/>
        <v>9.0408638988224196E-4</v>
      </c>
      <c r="L621" s="5">
        <f t="shared" si="126"/>
        <v>3.0954115843209593E-9</v>
      </c>
      <c r="M621" s="6">
        <f t="shared" si="124"/>
        <v>1.4019145110829546E-5</v>
      </c>
      <c r="N621">
        <f t="shared" si="125"/>
        <v>2.9E-4</v>
      </c>
      <c r="O621">
        <f t="shared" si="133"/>
        <v>0.43669563304366932</v>
      </c>
      <c r="P621">
        <f t="shared" si="127"/>
        <v>3.9376946818492389</v>
      </c>
      <c r="Q621">
        <f t="shared" si="128"/>
        <v>0.10921963748414629</v>
      </c>
      <c r="R621">
        <f t="shared" si="129"/>
        <v>0.10921963748414634</v>
      </c>
    </row>
    <row r="622" spans="6:18">
      <c r="F622">
        <f t="shared" si="134"/>
        <v>62.000000000000611</v>
      </c>
      <c r="G622">
        <f t="shared" si="122"/>
        <v>319.00552227477726</v>
      </c>
      <c r="H622">
        <f t="shared" si="130"/>
        <v>4.3669563304366932</v>
      </c>
      <c r="I622" s="4">
        <f t="shared" si="123"/>
        <v>5.8000000000000004E-6</v>
      </c>
      <c r="J622" s="5">
        <f t="shared" si="131"/>
        <v>4.4231034482758351E-7</v>
      </c>
      <c r="K622" s="5">
        <f t="shared" si="132"/>
        <v>9.0466638988224198E-4</v>
      </c>
      <c r="L622" s="5">
        <f t="shared" si="126"/>
        <v>3.1013728201669583E-9</v>
      </c>
      <c r="M622" s="6">
        <f t="shared" si="124"/>
        <v>1.4037138330140204E-5</v>
      </c>
      <c r="N622">
        <f t="shared" si="125"/>
        <v>2.9E-4</v>
      </c>
      <c r="O622">
        <f t="shared" si="133"/>
        <v>0.43669563304366932</v>
      </c>
      <c r="P622">
        <f t="shared" si="127"/>
        <v>3.9377598096374209</v>
      </c>
      <c r="Q622">
        <f t="shared" si="128"/>
        <v>0.10920306662709714</v>
      </c>
      <c r="R622">
        <f t="shared" si="129"/>
        <v>0.1092030666270972</v>
      </c>
    </row>
    <row r="623" spans="6:18">
      <c r="F623">
        <f t="shared" si="134"/>
        <v>62.100000000000612</v>
      </c>
      <c r="G623">
        <f t="shared" si="122"/>
        <v>319.00552227477726</v>
      </c>
      <c r="H623">
        <f t="shared" si="130"/>
        <v>4.3669563304366932</v>
      </c>
      <c r="I623" s="4">
        <f t="shared" si="123"/>
        <v>5.8000000000000004E-6</v>
      </c>
      <c r="J623" s="5">
        <f t="shared" si="131"/>
        <v>4.4231034482758351E-7</v>
      </c>
      <c r="K623" s="5">
        <f t="shared" si="132"/>
        <v>9.0524638988224201E-4</v>
      </c>
      <c r="L623" s="5">
        <f t="shared" si="126"/>
        <v>3.1073417046544041E-9</v>
      </c>
      <c r="M623" s="6">
        <f t="shared" si="124"/>
        <v>1.4055143088968388E-5</v>
      </c>
      <c r="N623">
        <f t="shared" si="125"/>
        <v>2.9E-4</v>
      </c>
      <c r="O623">
        <f t="shared" si="133"/>
        <v>0.43669563304366932</v>
      </c>
      <c r="P623">
        <f t="shared" si="127"/>
        <v>3.9378247704066118</v>
      </c>
      <c r="Q623">
        <f t="shared" si="128"/>
        <v>0.10918653826570029</v>
      </c>
      <c r="R623">
        <f t="shared" si="129"/>
        <v>0.10918653826570035</v>
      </c>
    </row>
    <row r="624" spans="6:18">
      <c r="F624">
        <f t="shared" si="134"/>
        <v>62.200000000000614</v>
      </c>
      <c r="G624">
        <f t="shared" si="122"/>
        <v>319.00552227477726</v>
      </c>
      <c r="H624">
        <f t="shared" si="130"/>
        <v>4.3669563304366932</v>
      </c>
      <c r="I624" s="4">
        <f t="shared" si="123"/>
        <v>5.8000000000000004E-6</v>
      </c>
      <c r="J624" s="5">
        <f t="shared" si="131"/>
        <v>4.4231034482758351E-7</v>
      </c>
      <c r="K624" s="5">
        <f t="shared" si="132"/>
        <v>9.0582638988224203E-4</v>
      </c>
      <c r="L624" s="5">
        <f t="shared" si="126"/>
        <v>3.1133182426869967E-9</v>
      </c>
      <c r="M624" s="6">
        <f t="shared" si="124"/>
        <v>1.4073159387314096E-5</v>
      </c>
      <c r="N624">
        <f t="shared" si="125"/>
        <v>2.9E-4</v>
      </c>
      <c r="O624">
        <f t="shared" si="133"/>
        <v>0.43669563304366932</v>
      </c>
      <c r="P624">
        <f t="shared" si="127"/>
        <v>3.9378895646918632</v>
      </c>
      <c r="Q624">
        <f t="shared" si="128"/>
        <v>0.1091700522638189</v>
      </c>
      <c r="R624">
        <f t="shared" si="129"/>
        <v>0.10917005226381896</v>
      </c>
    </row>
    <row r="625" spans="6:18">
      <c r="F625">
        <f t="shared" si="134"/>
        <v>62.300000000000615</v>
      </c>
      <c r="G625">
        <f t="shared" si="122"/>
        <v>319.00552227477726</v>
      </c>
      <c r="H625">
        <f t="shared" si="130"/>
        <v>4.3669563304366932</v>
      </c>
      <c r="I625" s="4">
        <f t="shared" si="123"/>
        <v>5.8000000000000004E-6</v>
      </c>
      <c r="J625" s="5">
        <f t="shared" si="131"/>
        <v>4.4231034482758351E-7</v>
      </c>
      <c r="K625" s="5">
        <f t="shared" si="132"/>
        <v>9.0640638988224206E-4</v>
      </c>
      <c r="L625" s="5">
        <f t="shared" si="126"/>
        <v>3.1193024391684352E-9</v>
      </c>
      <c r="M625" s="6">
        <f t="shared" si="124"/>
        <v>1.409118722517733E-5</v>
      </c>
      <c r="N625">
        <f t="shared" si="125"/>
        <v>2.9E-4</v>
      </c>
      <c r="O625">
        <f t="shared" si="133"/>
        <v>0.43669563304366932</v>
      </c>
      <c r="P625">
        <f t="shared" si="127"/>
        <v>3.9379541930261737</v>
      </c>
      <c r="Q625">
        <f t="shared" si="128"/>
        <v>0.10915360848583912</v>
      </c>
      <c r="R625">
        <f t="shared" si="129"/>
        <v>0.10915360848583917</v>
      </c>
    </row>
    <row r="626" spans="6:18">
      <c r="F626">
        <f t="shared" si="134"/>
        <v>62.400000000000617</v>
      </c>
      <c r="G626">
        <f t="shared" si="122"/>
        <v>319.00552227477726</v>
      </c>
      <c r="H626">
        <f t="shared" si="130"/>
        <v>4.3669563304366932</v>
      </c>
      <c r="I626" s="4">
        <f t="shared" si="123"/>
        <v>5.8000000000000004E-6</v>
      </c>
      <c r="J626" s="5">
        <f t="shared" si="131"/>
        <v>4.4231034482758351E-7</v>
      </c>
      <c r="K626" s="5">
        <f t="shared" si="132"/>
        <v>9.0698638988224208E-4</v>
      </c>
      <c r="L626" s="5">
        <f t="shared" si="126"/>
        <v>3.1252942990024191E-9</v>
      </c>
      <c r="M626" s="6">
        <f t="shared" si="124"/>
        <v>1.410922660255809E-5</v>
      </c>
      <c r="N626">
        <f t="shared" si="125"/>
        <v>2.9E-4</v>
      </c>
      <c r="O626">
        <f t="shared" si="133"/>
        <v>0.43669563304366932</v>
      </c>
      <c r="P626">
        <f t="shared" si="127"/>
        <v>3.9380186559404948</v>
      </c>
      <c r="Q626">
        <f t="shared" si="128"/>
        <v>0.10913720679666777</v>
      </c>
      <c r="R626">
        <f t="shared" si="129"/>
        <v>0.10913720679666783</v>
      </c>
    </row>
    <row r="627" spans="6:18">
      <c r="F627">
        <f t="shared" si="134"/>
        <v>62.500000000000618</v>
      </c>
      <c r="G627">
        <f t="shared" si="122"/>
        <v>319.00552227477726</v>
      </c>
      <c r="H627">
        <f t="shared" si="130"/>
        <v>4.3669563304366932</v>
      </c>
      <c r="I627" s="4">
        <f t="shared" si="123"/>
        <v>5.8000000000000004E-6</v>
      </c>
      <c r="J627" s="5">
        <f t="shared" si="131"/>
        <v>4.4231034482758351E-7</v>
      </c>
      <c r="K627" s="5">
        <f t="shared" si="132"/>
        <v>9.0756638988224211E-4</v>
      </c>
      <c r="L627" s="5">
        <f t="shared" si="126"/>
        <v>3.1312938270926477E-9</v>
      </c>
      <c r="M627" s="6">
        <f t="shared" si="124"/>
        <v>1.4127277519456375E-5</v>
      </c>
      <c r="N627">
        <f t="shared" si="125"/>
        <v>2.9E-4</v>
      </c>
      <c r="O627">
        <f t="shared" si="133"/>
        <v>0.43669563304366932</v>
      </c>
      <c r="P627">
        <f t="shared" si="127"/>
        <v>3.9380829539637405</v>
      </c>
      <c r="Q627">
        <f t="shared" si="128"/>
        <v>0.10912084706173003</v>
      </c>
      <c r="R627">
        <f t="shared" si="129"/>
        <v>0.10912084706173009</v>
      </c>
    </row>
    <row r="628" spans="6:18">
      <c r="F628">
        <f t="shared" si="134"/>
        <v>62.60000000000062</v>
      </c>
      <c r="G628">
        <f t="shared" si="122"/>
        <v>319.00552227477726</v>
      </c>
      <c r="H628">
        <f t="shared" si="130"/>
        <v>4.3669563304366932</v>
      </c>
      <c r="I628" s="4">
        <f t="shared" si="123"/>
        <v>5.8000000000000004E-6</v>
      </c>
      <c r="J628" s="5">
        <f t="shared" si="131"/>
        <v>4.4231034482758351E-7</v>
      </c>
      <c r="K628" s="5">
        <f t="shared" si="132"/>
        <v>9.0814638988224213E-4</v>
      </c>
      <c r="L628" s="5">
        <f t="shared" si="126"/>
        <v>3.1373010283428195E-9</v>
      </c>
      <c r="M628" s="6">
        <f t="shared" si="124"/>
        <v>1.4145339975872181E-5</v>
      </c>
      <c r="N628">
        <f t="shared" si="125"/>
        <v>2.9E-4</v>
      </c>
      <c r="O628">
        <f t="shared" si="133"/>
        <v>0.43669563304366932</v>
      </c>
      <c r="P628">
        <f t="shared" si="127"/>
        <v>3.9381470876227969</v>
      </c>
      <c r="Q628">
        <f t="shared" si="128"/>
        <v>0.10910452914696708</v>
      </c>
      <c r="R628">
        <f t="shared" si="129"/>
        <v>0.10910452914696714</v>
      </c>
    </row>
    <row r="629" spans="6:18">
      <c r="F629">
        <f t="shared" si="134"/>
        <v>62.700000000000621</v>
      </c>
      <c r="G629">
        <f t="shared" si="122"/>
        <v>319.00552227477726</v>
      </c>
      <c r="H629">
        <f t="shared" si="130"/>
        <v>4.3669563304366932</v>
      </c>
      <c r="I629" s="4">
        <f t="shared" si="123"/>
        <v>5.8000000000000004E-6</v>
      </c>
      <c r="J629" s="5">
        <f t="shared" si="131"/>
        <v>4.4231034482758351E-7</v>
      </c>
      <c r="K629" s="5">
        <f t="shared" si="132"/>
        <v>9.0872638988224216E-4</v>
      </c>
      <c r="L629" s="5">
        <f t="shared" si="126"/>
        <v>3.1433159076566354E-9</v>
      </c>
      <c r="M629" s="6">
        <f t="shared" si="124"/>
        <v>1.4163413971805516E-5</v>
      </c>
      <c r="N629">
        <f t="shared" si="125"/>
        <v>2.9E-4</v>
      </c>
      <c r="O629">
        <f t="shared" si="133"/>
        <v>0.43669563304366932</v>
      </c>
      <c r="P629">
        <f t="shared" si="127"/>
        <v>3.9382110574425311</v>
      </c>
      <c r="Q629">
        <f t="shared" si="128"/>
        <v>0.10908825291883381</v>
      </c>
      <c r="R629">
        <f t="shared" si="129"/>
        <v>0.10908825291883387</v>
      </c>
    </row>
    <row r="630" spans="6:18">
      <c r="F630">
        <f t="shared" si="134"/>
        <v>62.800000000000622</v>
      </c>
      <c r="G630">
        <f t="shared" si="122"/>
        <v>319.00552227477726</v>
      </c>
      <c r="H630">
        <f t="shared" si="130"/>
        <v>4.3669563304366932</v>
      </c>
      <c r="I630" s="4">
        <f t="shared" si="123"/>
        <v>5.8000000000000004E-6</v>
      </c>
      <c r="J630" s="5">
        <f t="shared" si="131"/>
        <v>4.4231034482758351E-7</v>
      </c>
      <c r="K630" s="5">
        <f t="shared" si="132"/>
        <v>9.0930638988224218E-4</v>
      </c>
      <c r="L630" s="5">
        <f t="shared" si="126"/>
        <v>3.1493384699377938E-9</v>
      </c>
      <c r="M630" s="6">
        <f t="shared" si="124"/>
        <v>1.4181499507256374E-5</v>
      </c>
      <c r="N630">
        <f t="shared" si="125"/>
        <v>2.9E-4</v>
      </c>
      <c r="O630">
        <f t="shared" si="133"/>
        <v>0.43669563304366932</v>
      </c>
      <c r="P630">
        <f t="shared" si="127"/>
        <v>3.9382748639457996</v>
      </c>
      <c r="Q630">
        <f t="shared" si="128"/>
        <v>0.10907201824429653</v>
      </c>
      <c r="R630">
        <f t="shared" si="129"/>
        <v>0.10907201824429659</v>
      </c>
    </row>
    <row r="631" spans="6:18">
      <c r="F631">
        <f t="shared" si="134"/>
        <v>62.900000000000624</v>
      </c>
      <c r="G631">
        <f t="shared" si="122"/>
        <v>319.00552227477726</v>
      </c>
      <c r="H631">
        <f t="shared" si="130"/>
        <v>4.3669563304366932</v>
      </c>
      <c r="I631" s="4">
        <f t="shared" si="123"/>
        <v>5.8000000000000004E-6</v>
      </c>
      <c r="J631" s="5">
        <f t="shared" si="131"/>
        <v>4.4231034482758351E-7</v>
      </c>
      <c r="K631" s="5">
        <f t="shared" si="132"/>
        <v>9.0988638988224221E-4</v>
      </c>
      <c r="L631" s="5">
        <f t="shared" si="126"/>
        <v>3.1553687200899945E-9</v>
      </c>
      <c r="M631" s="6">
        <f t="shared" si="124"/>
        <v>1.4199596582224755E-5</v>
      </c>
      <c r="N631">
        <f t="shared" si="125"/>
        <v>2.9E-4</v>
      </c>
      <c r="O631">
        <f t="shared" si="133"/>
        <v>0.43669563304366932</v>
      </c>
      <c r="P631">
        <f t="shared" si="127"/>
        <v>3.9383385076534592</v>
      </c>
      <c r="Q631">
        <f t="shared" si="128"/>
        <v>0.10905582499083068</v>
      </c>
      <c r="R631">
        <f t="shared" si="129"/>
        <v>0.10905582499083073</v>
      </c>
    </row>
    <row r="632" spans="6:18">
      <c r="F632">
        <f t="shared" si="134"/>
        <v>63.000000000000625</v>
      </c>
      <c r="G632">
        <f t="shared" si="122"/>
        <v>319.00552227477726</v>
      </c>
      <c r="H632">
        <f t="shared" si="130"/>
        <v>4.3669563304366932</v>
      </c>
      <c r="I632" s="4">
        <f t="shared" si="123"/>
        <v>5.8000000000000004E-6</v>
      </c>
      <c r="J632" s="5">
        <f t="shared" si="131"/>
        <v>4.4231034482758351E-7</v>
      </c>
      <c r="K632" s="5">
        <f t="shared" si="132"/>
        <v>9.1046638988224223E-4</v>
      </c>
      <c r="L632" s="5">
        <f t="shared" si="126"/>
        <v>3.1614066630169375E-9</v>
      </c>
      <c r="M632" s="6">
        <f t="shared" si="124"/>
        <v>1.4217705196710667E-5</v>
      </c>
      <c r="N632">
        <f t="shared" si="125"/>
        <v>2.9E-4</v>
      </c>
      <c r="O632">
        <f t="shared" si="133"/>
        <v>0.43669563304366932</v>
      </c>
      <c r="P632">
        <f t="shared" si="127"/>
        <v>3.9384019890843738</v>
      </c>
      <c r="Q632">
        <f t="shared" si="128"/>
        <v>0.10903967302641855</v>
      </c>
      <c r="R632">
        <f t="shared" si="129"/>
        <v>0.10903967302641861</v>
      </c>
    </row>
    <row r="633" spans="6:18">
      <c r="F633">
        <f t="shared" si="134"/>
        <v>63.100000000000627</v>
      </c>
      <c r="G633">
        <f t="shared" si="122"/>
        <v>319.00552227477726</v>
      </c>
      <c r="H633">
        <f t="shared" si="130"/>
        <v>4.3669563304366932</v>
      </c>
      <c r="I633" s="4">
        <f t="shared" si="123"/>
        <v>5.8000000000000004E-6</v>
      </c>
      <c r="J633" s="5">
        <f t="shared" si="131"/>
        <v>4.4231034482758351E-7</v>
      </c>
      <c r="K633" s="5">
        <f t="shared" si="132"/>
        <v>9.1104638988224226E-4</v>
      </c>
      <c r="L633" s="5">
        <f t="shared" si="126"/>
        <v>3.1674523036223204E-9</v>
      </c>
      <c r="M633" s="6">
        <f t="shared" si="124"/>
        <v>1.4235825350714099E-5</v>
      </c>
      <c r="N633">
        <f t="shared" si="125"/>
        <v>2.9E-4</v>
      </c>
      <c r="O633">
        <f t="shared" si="133"/>
        <v>0.43669563304366932</v>
      </c>
      <c r="P633">
        <f t="shared" si="127"/>
        <v>3.9384653087554242</v>
      </c>
      <c r="Q633">
        <f t="shared" si="128"/>
        <v>0.10902356221954707</v>
      </c>
      <c r="R633">
        <f t="shared" si="129"/>
        <v>0.10902356221954712</v>
      </c>
    </row>
    <row r="634" spans="6:18">
      <c r="F634">
        <f t="shared" si="134"/>
        <v>63.200000000000628</v>
      </c>
      <c r="G634">
        <f t="shared" si="122"/>
        <v>319.00552227477726</v>
      </c>
      <c r="H634">
        <f t="shared" si="130"/>
        <v>4.3669563304366932</v>
      </c>
      <c r="I634" s="4">
        <f t="shared" si="123"/>
        <v>5.8000000000000004E-6</v>
      </c>
      <c r="J634" s="5">
        <f t="shared" si="131"/>
        <v>4.4231034482758351E-7</v>
      </c>
      <c r="K634" s="5">
        <f t="shared" si="132"/>
        <v>9.1162638988224228E-4</v>
      </c>
      <c r="L634" s="5">
        <f t="shared" si="126"/>
        <v>3.1735056468098444E-9</v>
      </c>
      <c r="M634" s="6">
        <f t="shared" si="124"/>
        <v>1.4253957044235056E-5</v>
      </c>
      <c r="N634">
        <f t="shared" si="125"/>
        <v>2.9E-4</v>
      </c>
      <c r="O634">
        <f t="shared" si="133"/>
        <v>0.43669563304366932</v>
      </c>
      <c r="P634">
        <f t="shared" si="127"/>
        <v>3.9385284671815164</v>
      </c>
      <c r="Q634">
        <f t="shared" si="128"/>
        <v>0.10900749243920546</v>
      </c>
      <c r="R634">
        <f t="shared" si="129"/>
        <v>0.10900749243920552</v>
      </c>
    </row>
    <row r="635" spans="6:18">
      <c r="F635">
        <f t="shared" si="134"/>
        <v>63.30000000000063</v>
      </c>
      <c r="G635">
        <f t="shared" si="122"/>
        <v>319.00552227477726</v>
      </c>
      <c r="H635">
        <f t="shared" si="130"/>
        <v>4.3669563304366932</v>
      </c>
      <c r="I635" s="4">
        <f t="shared" si="123"/>
        <v>5.8000000000000004E-6</v>
      </c>
      <c r="J635" s="5">
        <f t="shared" si="131"/>
        <v>4.4231034482758351E-7</v>
      </c>
      <c r="K635" s="5">
        <f t="shared" si="132"/>
        <v>9.1220638988224231E-4</v>
      </c>
      <c r="L635" s="5">
        <f t="shared" si="126"/>
        <v>3.1795666974832081E-9</v>
      </c>
      <c r="M635" s="6">
        <f t="shared" si="124"/>
        <v>1.4272100277273537E-5</v>
      </c>
      <c r="N635">
        <f t="shared" si="125"/>
        <v>2.9E-4</v>
      </c>
      <c r="O635">
        <f t="shared" si="133"/>
        <v>0.43669563304366932</v>
      </c>
      <c r="P635">
        <f t="shared" si="127"/>
        <v>3.9385914648755915</v>
      </c>
      <c r="Q635">
        <f t="shared" si="128"/>
        <v>0.10899146355488311</v>
      </c>
      <c r="R635">
        <f t="shared" si="129"/>
        <v>0.10899146355488316</v>
      </c>
    </row>
    <row r="636" spans="6:18">
      <c r="F636">
        <f t="shared" si="134"/>
        <v>63.400000000000631</v>
      </c>
      <c r="G636">
        <f t="shared" si="122"/>
        <v>319.00552227477726</v>
      </c>
      <c r="H636">
        <f t="shared" si="130"/>
        <v>4.3669563304366932</v>
      </c>
      <c r="I636" s="4">
        <f t="shared" si="123"/>
        <v>5.8000000000000004E-6</v>
      </c>
      <c r="J636" s="5">
        <f t="shared" si="131"/>
        <v>4.4231034482758351E-7</v>
      </c>
      <c r="K636" s="5">
        <f t="shared" si="132"/>
        <v>9.1278638988224233E-4</v>
      </c>
      <c r="L636" s="5">
        <f t="shared" si="126"/>
        <v>3.1856354605461115E-9</v>
      </c>
      <c r="M636" s="6">
        <f t="shared" si="124"/>
        <v>1.4290255049829549E-5</v>
      </c>
      <c r="N636">
        <f t="shared" si="125"/>
        <v>2.9E-4</v>
      </c>
      <c r="O636">
        <f t="shared" si="133"/>
        <v>0.43669563304366932</v>
      </c>
      <c r="P636">
        <f t="shared" si="127"/>
        <v>3.9386543023486338</v>
      </c>
      <c r="Q636">
        <f t="shared" si="128"/>
        <v>0.10897547543656727</v>
      </c>
      <c r="R636">
        <f t="shared" si="129"/>
        <v>0.10897547543656733</v>
      </c>
    </row>
    <row r="637" spans="6:18">
      <c r="F637">
        <f t="shared" si="134"/>
        <v>63.500000000000632</v>
      </c>
      <c r="G637">
        <f t="shared" si="122"/>
        <v>319.00552227477726</v>
      </c>
      <c r="H637">
        <f t="shared" si="130"/>
        <v>4.3669563304366932</v>
      </c>
      <c r="I637" s="4">
        <f t="shared" si="123"/>
        <v>5.8000000000000004E-6</v>
      </c>
      <c r="J637" s="5">
        <f t="shared" si="131"/>
        <v>4.4231034482758351E-7</v>
      </c>
      <c r="K637" s="5">
        <f t="shared" si="132"/>
        <v>9.1336638988224236E-4</v>
      </c>
      <c r="L637" s="5">
        <f t="shared" si="126"/>
        <v>3.1917119409022529E-9</v>
      </c>
      <c r="M637" s="6">
        <f t="shared" si="124"/>
        <v>1.4308421361903079E-5</v>
      </c>
      <c r="N637">
        <f t="shared" si="125"/>
        <v>2.9E-4</v>
      </c>
      <c r="O637">
        <f t="shared" si="133"/>
        <v>0.43669563304366932</v>
      </c>
      <c r="P637">
        <f t="shared" si="127"/>
        <v>3.9387169801096786</v>
      </c>
      <c r="Q637">
        <f t="shared" si="128"/>
        <v>0.10895952795474087</v>
      </c>
      <c r="R637">
        <f t="shared" si="129"/>
        <v>0.10895952795474093</v>
      </c>
    </row>
    <row r="638" spans="6:18">
      <c r="F638">
        <f t="shared" si="134"/>
        <v>63.600000000000634</v>
      </c>
      <c r="G638">
        <f t="shared" si="122"/>
        <v>319.00552227477726</v>
      </c>
      <c r="H638">
        <f t="shared" si="130"/>
        <v>4.3669563304366932</v>
      </c>
      <c r="I638" s="4">
        <f t="shared" si="123"/>
        <v>5.8000000000000004E-6</v>
      </c>
      <c r="J638" s="5">
        <f t="shared" si="131"/>
        <v>4.4231034482758351E-7</v>
      </c>
      <c r="K638" s="5">
        <f t="shared" si="132"/>
        <v>9.1394638988224238E-4</v>
      </c>
      <c r="L638" s="5">
        <f t="shared" si="126"/>
        <v>3.1977961434553324E-9</v>
      </c>
      <c r="M638" s="6">
        <f t="shared" si="124"/>
        <v>1.4326599213494134E-5</v>
      </c>
      <c r="N638">
        <f t="shared" si="125"/>
        <v>2.9E-4</v>
      </c>
      <c r="O638">
        <f t="shared" si="133"/>
        <v>0.43669563304366932</v>
      </c>
      <c r="P638">
        <f t="shared" si="127"/>
        <v>3.9387794986658222</v>
      </c>
      <c r="Q638">
        <f t="shared" si="128"/>
        <v>0.10894362098038031</v>
      </c>
      <c r="R638">
        <f t="shared" si="129"/>
        <v>0.10894362098038037</v>
      </c>
    </row>
    <row r="639" spans="6:18">
      <c r="F639">
        <f t="shared" si="134"/>
        <v>63.700000000000635</v>
      </c>
      <c r="G639">
        <f t="shared" si="122"/>
        <v>319.00552227477726</v>
      </c>
      <c r="H639">
        <f t="shared" si="130"/>
        <v>4.3669563304366932</v>
      </c>
      <c r="I639" s="4">
        <f t="shared" si="123"/>
        <v>5.8000000000000004E-6</v>
      </c>
      <c r="J639" s="5">
        <f t="shared" si="131"/>
        <v>4.4231034482758351E-7</v>
      </c>
      <c r="K639" s="5">
        <f t="shared" si="132"/>
        <v>9.1452638988224241E-4</v>
      </c>
      <c r="L639" s="5">
        <f t="shared" si="126"/>
        <v>3.2038880731090502E-9</v>
      </c>
      <c r="M639" s="6">
        <f t="shared" si="124"/>
        <v>1.434478860460272E-5</v>
      </c>
      <c r="N639">
        <f t="shared" si="125"/>
        <v>2.9E-4</v>
      </c>
      <c r="O639">
        <f t="shared" si="133"/>
        <v>0.43669563304366932</v>
      </c>
      <c r="P639">
        <f t="shared" si="127"/>
        <v>3.9388418585222307</v>
      </c>
      <c r="Q639">
        <f t="shared" si="128"/>
        <v>0.10892775438495327</v>
      </c>
      <c r="R639">
        <f t="shared" si="129"/>
        <v>0.10892775438495332</v>
      </c>
    </row>
    <row r="640" spans="6:18">
      <c r="F640">
        <f t="shared" si="134"/>
        <v>63.800000000000637</v>
      </c>
      <c r="G640">
        <f t="shared" si="122"/>
        <v>319.00552227477726</v>
      </c>
      <c r="H640">
        <f t="shared" si="130"/>
        <v>4.3669563304366932</v>
      </c>
      <c r="I640" s="4">
        <f t="shared" si="123"/>
        <v>5.8000000000000004E-6</v>
      </c>
      <c r="J640" s="5">
        <f t="shared" si="131"/>
        <v>4.4231034482758351E-7</v>
      </c>
      <c r="K640" s="5">
        <f t="shared" si="132"/>
        <v>9.1510638988224243E-4</v>
      </c>
      <c r="L640" s="5">
        <f t="shared" si="126"/>
        <v>3.2099877347671043E-9</v>
      </c>
      <c r="M640" s="6">
        <f t="shared" si="124"/>
        <v>1.4362989535228828E-5</v>
      </c>
      <c r="N640">
        <f t="shared" si="125"/>
        <v>2.9E-4</v>
      </c>
      <c r="O640">
        <f t="shared" si="133"/>
        <v>0.43669563304366932</v>
      </c>
      <c r="P640">
        <f t="shared" si="127"/>
        <v>3.9389040601821468</v>
      </c>
      <c r="Q640">
        <f t="shared" si="128"/>
        <v>0.10891192804041652</v>
      </c>
      <c r="R640">
        <f t="shared" si="129"/>
        <v>0.10891192804041658</v>
      </c>
    </row>
    <row r="641" spans="6:18">
      <c r="F641">
        <f t="shared" si="134"/>
        <v>63.900000000000638</v>
      </c>
      <c r="G641">
        <f t="shared" si="122"/>
        <v>319.00552227477726</v>
      </c>
      <c r="H641">
        <f t="shared" si="130"/>
        <v>4.3669563304366932</v>
      </c>
      <c r="I641" s="4">
        <f t="shared" si="123"/>
        <v>5.8000000000000004E-6</v>
      </c>
      <c r="J641" s="5">
        <f t="shared" si="131"/>
        <v>4.4231034482758351E-7</v>
      </c>
      <c r="K641" s="5">
        <f t="shared" si="132"/>
        <v>9.1568638988224246E-4</v>
      </c>
      <c r="L641" s="5">
        <f t="shared" si="126"/>
        <v>3.2160951333331951E-9</v>
      </c>
      <c r="M641" s="6">
        <f t="shared" si="124"/>
        <v>1.4381202005372462E-5</v>
      </c>
      <c r="N641">
        <f t="shared" si="125"/>
        <v>2.9E-4</v>
      </c>
      <c r="O641">
        <f t="shared" si="133"/>
        <v>0.43669563304366932</v>
      </c>
      <c r="P641">
        <f t="shared" si="127"/>
        <v>3.9389661041469002</v>
      </c>
      <c r="Q641">
        <f t="shared" si="128"/>
        <v>0.10889614181921377</v>
      </c>
      <c r="R641">
        <f t="shared" si="129"/>
        <v>0.10889614181921382</v>
      </c>
    </row>
    <row r="642" spans="6:18">
      <c r="F642">
        <f t="shared" si="134"/>
        <v>64.000000000000639</v>
      </c>
      <c r="G642">
        <f t="shared" ref="G642:G705" si="135">Tc+R_*F642</f>
        <v>319.00552227477726</v>
      </c>
      <c r="H642">
        <f t="shared" si="130"/>
        <v>4.3669563304366932</v>
      </c>
      <c r="I642" s="4">
        <f t="shared" ref="I642:I705" si="136">we</f>
        <v>5.8000000000000004E-6</v>
      </c>
      <c r="J642" s="5">
        <f t="shared" si="131"/>
        <v>4.4231034482758351E-7</v>
      </c>
      <c r="K642" s="5">
        <f t="shared" si="132"/>
        <v>9.1626638988224248E-4</v>
      </c>
      <c r="L642" s="5">
        <f t="shared" si="126"/>
        <v>3.2222102737110213E-9</v>
      </c>
      <c r="M642" s="6">
        <f t="shared" ref="M642:M705" si="137">f2_*f3_/f1_/K642*L642</f>
        <v>1.4399426015033621E-5</v>
      </c>
      <c r="N642">
        <f t="shared" ref="N642:N705" si="138">del_dl</f>
        <v>2.9E-4</v>
      </c>
      <c r="O642">
        <f t="shared" si="133"/>
        <v>0.43669563304366932</v>
      </c>
      <c r="P642">
        <f t="shared" si="127"/>
        <v>3.9390279909159154</v>
      </c>
      <c r="Q642">
        <f t="shared" si="128"/>
        <v>0.1088803955942735</v>
      </c>
      <c r="R642">
        <f t="shared" si="129"/>
        <v>0.10888039559427354</v>
      </c>
    </row>
    <row r="643" spans="6:18">
      <c r="F643">
        <f t="shared" si="134"/>
        <v>64.100000000000634</v>
      </c>
      <c r="G643">
        <f t="shared" si="135"/>
        <v>319.00552227477726</v>
      </c>
      <c r="H643">
        <f t="shared" si="130"/>
        <v>4.3669563304366932</v>
      </c>
      <c r="I643" s="4">
        <f t="shared" si="136"/>
        <v>5.8000000000000004E-6</v>
      </c>
      <c r="J643" s="5">
        <f t="shared" si="131"/>
        <v>4.4231034482758351E-7</v>
      </c>
      <c r="K643" s="5">
        <f t="shared" si="132"/>
        <v>9.1684638988224251E-4</v>
      </c>
      <c r="L643" s="5">
        <f t="shared" ref="L643:L706" si="139">K643^3*4/3*PI()</f>
        <v>3.2283331608042824E-9</v>
      </c>
      <c r="M643" s="6">
        <f t="shared" si="137"/>
        <v>1.4417661564212299E-5</v>
      </c>
      <c r="N643">
        <f t="shared" si="138"/>
        <v>2.9E-4</v>
      </c>
      <c r="O643">
        <f t="shared" si="133"/>
        <v>0.43669563304366932</v>
      </c>
      <c r="P643">
        <f t="shared" ref="P643:P706" si="140">R643*O643+(1-R643)*H643</f>
        <v>3.9390897209867193</v>
      </c>
      <c r="Q643">
        <f t="shared" ref="Q643:Q706" si="141">Q642+pl/ps*Dl/N642*((Tc-Tf)/ml-Co)/H642/(1-kpart)*M642*dt/L642-Q642*3/K642*we*dt</f>
        <v>0.10886468923900679</v>
      </c>
      <c r="R643">
        <f t="shared" ref="R643:R706" si="142">esidtGeral(R642,K642,MAX(I642,J642),pl,ps,kpart,H642,(H643-H642)/dt,M642,L642,Dl,N642,Co,dt)</f>
        <v>0.10886468923900681</v>
      </c>
    </row>
    <row r="644" spans="6:18">
      <c r="F644">
        <f t="shared" si="134"/>
        <v>64.200000000000628</v>
      </c>
      <c r="G644">
        <f t="shared" si="135"/>
        <v>319.00552227477726</v>
      </c>
      <c r="H644">
        <f t="shared" si="130"/>
        <v>4.3669563304366932</v>
      </c>
      <c r="I644" s="4">
        <f t="shared" si="136"/>
        <v>5.8000000000000004E-6</v>
      </c>
      <c r="J644" s="5">
        <f t="shared" si="131"/>
        <v>4.4231034482758351E-7</v>
      </c>
      <c r="K644" s="5">
        <f t="shared" si="132"/>
        <v>9.1742638988224253E-4</v>
      </c>
      <c r="L644" s="5">
        <f t="shared" si="139"/>
        <v>3.2344637995166788E-9</v>
      </c>
      <c r="M644" s="6">
        <f t="shared" si="137"/>
        <v>1.443590865290851E-5</v>
      </c>
      <c r="N644">
        <f t="shared" si="138"/>
        <v>2.9E-4</v>
      </c>
      <c r="O644">
        <f t="shared" si="133"/>
        <v>0.43669563304366932</v>
      </c>
      <c r="P644">
        <f t="shared" si="140"/>
        <v>3.9391512948549514</v>
      </c>
      <c r="Q644">
        <f t="shared" si="141"/>
        <v>0.10884902262730521</v>
      </c>
      <c r="R644">
        <f t="shared" si="142"/>
        <v>0.10884902262730524</v>
      </c>
    </row>
    <row r="645" spans="6:18">
      <c r="F645">
        <f t="shared" si="134"/>
        <v>64.300000000000622</v>
      </c>
      <c r="G645">
        <f t="shared" si="135"/>
        <v>319.00552227477726</v>
      </c>
      <c r="H645">
        <f t="shared" si="130"/>
        <v>4.3669563304366932</v>
      </c>
      <c r="I645" s="4">
        <f t="shared" si="136"/>
        <v>5.8000000000000004E-6</v>
      </c>
      <c r="J645" s="5">
        <f t="shared" si="131"/>
        <v>4.4231034482758351E-7</v>
      </c>
      <c r="K645" s="5">
        <f t="shared" si="132"/>
        <v>9.1800638988224256E-4</v>
      </c>
      <c r="L645" s="5">
        <f t="shared" si="139"/>
        <v>3.2406021947519084E-9</v>
      </c>
      <c r="M645" s="6">
        <f t="shared" si="137"/>
        <v>1.4454167281122242E-5</v>
      </c>
      <c r="N645">
        <f t="shared" si="138"/>
        <v>2.9E-4</v>
      </c>
      <c r="O645">
        <f t="shared" si="133"/>
        <v>0.43669563304366932</v>
      </c>
      <c r="P645">
        <f t="shared" si="140"/>
        <v>3.9392127130143701</v>
      </c>
      <c r="Q645">
        <f t="shared" si="141"/>
        <v>0.10883339563353871</v>
      </c>
      <c r="R645">
        <f t="shared" si="142"/>
        <v>0.10883339563353873</v>
      </c>
    </row>
    <row r="646" spans="6:18">
      <c r="F646">
        <f t="shared" si="134"/>
        <v>64.400000000000617</v>
      </c>
      <c r="G646">
        <f t="shared" si="135"/>
        <v>319.00552227477726</v>
      </c>
      <c r="H646">
        <f t="shared" si="130"/>
        <v>4.3669563304366932</v>
      </c>
      <c r="I646" s="4">
        <f t="shared" si="136"/>
        <v>5.8000000000000004E-6</v>
      </c>
      <c r="J646" s="5">
        <f t="shared" si="131"/>
        <v>4.4231034482758351E-7</v>
      </c>
      <c r="K646" s="5">
        <f t="shared" si="132"/>
        <v>9.1858638988224258E-4</v>
      </c>
      <c r="L646" s="5">
        <f t="shared" si="139"/>
        <v>3.246748351413672E-9</v>
      </c>
      <c r="M646" s="6">
        <f t="shared" si="137"/>
        <v>1.4472437448853501E-5</v>
      </c>
      <c r="N646">
        <f t="shared" si="138"/>
        <v>2.9E-4</v>
      </c>
      <c r="O646">
        <f t="shared" si="133"/>
        <v>0.43669563304366932</v>
      </c>
      <c r="P646">
        <f t="shared" si="140"/>
        <v>3.9392739759568633</v>
      </c>
      <c r="Q646">
        <f t="shared" si="141"/>
        <v>0.10881780813255344</v>
      </c>
      <c r="R646">
        <f t="shared" si="142"/>
        <v>0.10881780813255347</v>
      </c>
    </row>
    <row r="647" spans="6:18">
      <c r="F647">
        <f t="shared" si="134"/>
        <v>64.500000000000611</v>
      </c>
      <c r="G647">
        <f t="shared" si="135"/>
        <v>319.00552227477726</v>
      </c>
      <c r="H647">
        <f t="shared" si="130"/>
        <v>4.3669563304366932</v>
      </c>
      <c r="I647" s="4">
        <f t="shared" si="136"/>
        <v>5.8000000000000004E-6</v>
      </c>
      <c r="J647" s="5">
        <f t="shared" si="131"/>
        <v>4.4231034482758351E-7</v>
      </c>
      <c r="K647" s="5">
        <f t="shared" si="132"/>
        <v>9.1916638988224261E-4</v>
      </c>
      <c r="L647" s="5">
        <f t="shared" si="139"/>
        <v>3.2529022744056671E-9</v>
      </c>
      <c r="M647" s="6">
        <f t="shared" si="137"/>
        <v>1.4490719156102279E-5</v>
      </c>
      <c r="N647">
        <f t="shared" si="138"/>
        <v>2.9E-4</v>
      </c>
      <c r="O647">
        <f t="shared" si="133"/>
        <v>0.43669563304366932</v>
      </c>
      <c r="P647">
        <f t="shared" si="140"/>
        <v>3.9393350841724541</v>
      </c>
      <c r="Q647">
        <f t="shared" si="141"/>
        <v>0.10880225999966973</v>
      </c>
      <c r="R647">
        <f t="shared" si="142"/>
        <v>0.10880225999966976</v>
      </c>
    </row>
    <row r="648" spans="6:18">
      <c r="F648">
        <f t="shared" si="134"/>
        <v>64.600000000000605</v>
      </c>
      <c r="G648">
        <f t="shared" si="135"/>
        <v>319.00552227477726</v>
      </c>
      <c r="H648">
        <f t="shared" si="130"/>
        <v>4.3669563304366932</v>
      </c>
      <c r="I648" s="4">
        <f t="shared" si="136"/>
        <v>5.8000000000000004E-6</v>
      </c>
      <c r="J648" s="5">
        <f t="shared" si="131"/>
        <v>4.4231034482758351E-7</v>
      </c>
      <c r="K648" s="5">
        <f t="shared" si="132"/>
        <v>9.1974638988224263E-4</v>
      </c>
      <c r="L648" s="5">
        <f t="shared" si="139"/>
        <v>3.2590639686315953E-9</v>
      </c>
      <c r="M648" s="6">
        <f t="shared" si="137"/>
        <v>1.4509012402868588E-5</v>
      </c>
      <c r="N648">
        <f t="shared" si="138"/>
        <v>2.9E-4</v>
      </c>
      <c r="O648">
        <f t="shared" si="133"/>
        <v>0.43669563304366932</v>
      </c>
      <c r="P648">
        <f t="shared" si="140"/>
        <v>3.9393960381493107</v>
      </c>
      <c r="Q648">
        <f t="shared" si="141"/>
        <v>0.10878675111067994</v>
      </c>
      <c r="R648">
        <f t="shared" si="142"/>
        <v>0.10878675111067997</v>
      </c>
    </row>
    <row r="649" spans="6:18">
      <c r="F649">
        <f t="shared" si="134"/>
        <v>64.7000000000006</v>
      </c>
      <c r="G649">
        <f t="shared" si="135"/>
        <v>319.00552227477726</v>
      </c>
      <c r="H649">
        <f t="shared" si="130"/>
        <v>4.3669563304366932</v>
      </c>
      <c r="I649" s="4">
        <f t="shared" si="136"/>
        <v>5.8000000000000004E-6</v>
      </c>
      <c r="J649" s="5">
        <f t="shared" si="131"/>
        <v>4.4231034482758351E-7</v>
      </c>
      <c r="K649" s="5">
        <f t="shared" si="132"/>
        <v>9.2032638988224266E-4</v>
      </c>
      <c r="L649" s="5">
        <f t="shared" si="139"/>
        <v>3.2652334389951554E-9</v>
      </c>
      <c r="M649" s="6">
        <f t="shared" si="137"/>
        <v>1.4527317189152422E-5</v>
      </c>
      <c r="N649">
        <f t="shared" si="138"/>
        <v>2.9E-4</v>
      </c>
      <c r="O649">
        <f t="shared" si="133"/>
        <v>0.43669563304366932</v>
      </c>
      <c r="P649">
        <f t="shared" si="140"/>
        <v>3.9394568383737552</v>
      </c>
      <c r="Q649">
        <f t="shared" si="141"/>
        <v>0.10877128134184637</v>
      </c>
      <c r="R649">
        <f t="shared" si="142"/>
        <v>0.1087712813418464</v>
      </c>
    </row>
    <row r="650" spans="6:18">
      <c r="F650">
        <f t="shared" si="134"/>
        <v>64.800000000000594</v>
      </c>
      <c r="G650">
        <f t="shared" si="135"/>
        <v>319.00552227477726</v>
      </c>
      <c r="H650">
        <f t="shared" si="130"/>
        <v>4.3669563304366932</v>
      </c>
      <c r="I650" s="4">
        <f t="shared" si="136"/>
        <v>5.8000000000000004E-6</v>
      </c>
      <c r="J650" s="5">
        <f t="shared" si="131"/>
        <v>4.4231034482758351E-7</v>
      </c>
      <c r="K650" s="5">
        <f t="shared" si="132"/>
        <v>9.2090638988224268E-4</v>
      </c>
      <c r="L650" s="5">
        <f t="shared" si="139"/>
        <v>3.271410690400046E-9</v>
      </c>
      <c r="M650" s="6">
        <f t="shared" si="137"/>
        <v>1.4545633514953779E-5</v>
      </c>
      <c r="N650">
        <f t="shared" si="138"/>
        <v>2.9E-4</v>
      </c>
      <c r="O650">
        <f t="shared" si="133"/>
        <v>0.43669563304366932</v>
      </c>
      <c r="P650">
        <f t="shared" si="140"/>
        <v>3.9395174853302692</v>
      </c>
      <c r="Q650">
        <f t="shared" si="141"/>
        <v>0.10875585056989921</v>
      </c>
      <c r="R650">
        <f t="shared" si="142"/>
        <v>0.10875585056989924</v>
      </c>
    </row>
    <row r="651" spans="6:18">
      <c r="F651">
        <f t="shared" si="134"/>
        <v>64.900000000000588</v>
      </c>
      <c r="G651">
        <f t="shared" si="135"/>
        <v>319.00552227477726</v>
      </c>
      <c r="H651">
        <f t="shared" si="130"/>
        <v>4.3669563304366932</v>
      </c>
      <c r="I651" s="4">
        <f t="shared" si="136"/>
        <v>5.8000000000000004E-6</v>
      </c>
      <c r="J651" s="5">
        <f t="shared" si="131"/>
        <v>4.4231034482758351E-7</v>
      </c>
      <c r="K651" s="5">
        <f t="shared" si="132"/>
        <v>9.2148638988224271E-4</v>
      </c>
      <c r="L651" s="5">
        <f t="shared" si="139"/>
        <v>3.2775957277499663E-9</v>
      </c>
      <c r="M651" s="6">
        <f t="shared" si="137"/>
        <v>1.4563961380272656E-5</v>
      </c>
      <c r="N651">
        <f t="shared" si="138"/>
        <v>2.9E-4</v>
      </c>
      <c r="O651">
        <f t="shared" si="133"/>
        <v>0.43669563304366932</v>
      </c>
      <c r="P651">
        <f t="shared" si="140"/>
        <v>3.9395779795015056</v>
      </c>
      <c r="Q651">
        <f t="shared" si="141"/>
        <v>0.10874045867203451</v>
      </c>
      <c r="R651">
        <f t="shared" si="142"/>
        <v>0.10874045867203452</v>
      </c>
    </row>
    <row r="652" spans="6:18">
      <c r="F652">
        <f t="shared" si="134"/>
        <v>65.000000000000583</v>
      </c>
      <c r="G652">
        <f t="shared" si="135"/>
        <v>319.00552227477726</v>
      </c>
      <c r="H652">
        <f t="shared" si="130"/>
        <v>4.3669563304366932</v>
      </c>
      <c r="I652" s="4">
        <f t="shared" si="136"/>
        <v>5.8000000000000004E-6</v>
      </c>
      <c r="J652" s="5">
        <f t="shared" si="131"/>
        <v>4.4231034482758351E-7</v>
      </c>
      <c r="K652" s="5">
        <f t="shared" si="132"/>
        <v>9.2206638988224273E-4</v>
      </c>
      <c r="L652" s="5">
        <f t="shared" si="139"/>
        <v>3.2837885559486175E-9</v>
      </c>
      <c r="M652" s="6">
        <f t="shared" si="137"/>
        <v>1.4582300785109066E-5</v>
      </c>
      <c r="N652">
        <f t="shared" si="138"/>
        <v>2.9E-4</v>
      </c>
      <c r="O652">
        <f t="shared" si="133"/>
        <v>0.43669563304366932</v>
      </c>
      <c r="P652">
        <f t="shared" si="140"/>
        <v>3.939638321368292</v>
      </c>
      <c r="Q652">
        <f t="shared" si="141"/>
        <v>0.10872510552591202</v>
      </c>
      <c r="R652">
        <f t="shared" si="142"/>
        <v>0.10872510552591204</v>
      </c>
    </row>
    <row r="653" spans="6:18">
      <c r="F653">
        <f t="shared" si="134"/>
        <v>65.100000000000577</v>
      </c>
      <c r="G653">
        <f t="shared" si="135"/>
        <v>319.00552227477726</v>
      </c>
      <c r="H653">
        <f t="shared" si="130"/>
        <v>4.3669563304366932</v>
      </c>
      <c r="I653" s="4">
        <f t="shared" si="136"/>
        <v>5.8000000000000004E-6</v>
      </c>
      <c r="J653" s="5">
        <f t="shared" si="131"/>
        <v>4.4231034482758351E-7</v>
      </c>
      <c r="K653" s="5">
        <f t="shared" si="132"/>
        <v>9.2264638988224276E-4</v>
      </c>
      <c r="L653" s="5">
        <f t="shared" si="139"/>
        <v>3.2899891798996971E-9</v>
      </c>
      <c r="M653" s="6">
        <f t="shared" si="137"/>
        <v>1.4600651729462997E-5</v>
      </c>
      <c r="N653">
        <f t="shared" si="138"/>
        <v>2.9E-4</v>
      </c>
      <c r="O653">
        <f t="shared" si="133"/>
        <v>0.43669563304366932</v>
      </c>
      <c r="P653">
        <f t="shared" si="140"/>
        <v>3.9396985114096434</v>
      </c>
      <c r="Q653">
        <f t="shared" si="141"/>
        <v>0.10870979100965328</v>
      </c>
      <c r="R653">
        <f t="shared" si="142"/>
        <v>0.10870979100965329</v>
      </c>
    </row>
    <row r="654" spans="6:18">
      <c r="F654">
        <f t="shared" si="134"/>
        <v>65.200000000000571</v>
      </c>
      <c r="G654">
        <f t="shared" si="135"/>
        <v>319.00552227477726</v>
      </c>
      <c r="H654">
        <f t="shared" si="130"/>
        <v>4.3669563304366932</v>
      </c>
      <c r="I654" s="4">
        <f t="shared" si="136"/>
        <v>5.8000000000000004E-6</v>
      </c>
      <c r="J654" s="5">
        <f t="shared" si="131"/>
        <v>4.4231034482758351E-7</v>
      </c>
      <c r="K654" s="5">
        <f t="shared" si="132"/>
        <v>9.2322638988224278E-4</v>
      </c>
      <c r="L654" s="5">
        <f t="shared" si="139"/>
        <v>3.2961976045069059E-9</v>
      </c>
      <c r="M654" s="6">
        <f t="shared" si="137"/>
        <v>1.4619014213334453E-5</v>
      </c>
      <c r="N654">
        <f t="shared" si="138"/>
        <v>2.9E-4</v>
      </c>
      <c r="O654">
        <f t="shared" si="133"/>
        <v>0.43669563304366932</v>
      </c>
      <c r="P654">
        <f t="shared" si="140"/>
        <v>3.9397585501027672</v>
      </c>
      <c r="Q654">
        <f t="shared" si="141"/>
        <v>0.10869451500183949</v>
      </c>
      <c r="R654">
        <f t="shared" si="142"/>
        <v>0.10869451500183951</v>
      </c>
    </row>
    <row r="655" spans="6:18">
      <c r="F655">
        <f t="shared" si="134"/>
        <v>65.300000000000566</v>
      </c>
      <c r="G655">
        <f t="shared" si="135"/>
        <v>319.00552227477726</v>
      </c>
      <c r="H655">
        <f t="shared" si="130"/>
        <v>4.3669563304366932</v>
      </c>
      <c r="I655" s="4">
        <f t="shared" si="136"/>
        <v>5.8000000000000004E-6</v>
      </c>
      <c r="J655" s="5">
        <f t="shared" si="131"/>
        <v>4.4231034482758351E-7</v>
      </c>
      <c r="K655" s="5">
        <f t="shared" si="132"/>
        <v>9.2380638988224281E-4</v>
      </c>
      <c r="L655" s="5">
        <f t="shared" si="139"/>
        <v>3.3024138346739421E-9</v>
      </c>
      <c r="M655" s="6">
        <f t="shared" si="137"/>
        <v>1.4637388236723436E-5</v>
      </c>
      <c r="N655">
        <f t="shared" si="138"/>
        <v>2.9E-4</v>
      </c>
      <c r="O655">
        <f t="shared" si="133"/>
        <v>0.43669563304366932</v>
      </c>
      <c r="P655">
        <f t="shared" si="140"/>
        <v>3.9398184379230718</v>
      </c>
      <c r="Q655">
        <f t="shared" si="141"/>
        <v>0.10867927738150955</v>
      </c>
      <c r="R655">
        <f t="shared" si="142"/>
        <v>0.10867927738150956</v>
      </c>
    </row>
    <row r="656" spans="6:18">
      <c r="F656">
        <f t="shared" si="134"/>
        <v>65.40000000000056</v>
      </c>
      <c r="G656">
        <f t="shared" si="135"/>
        <v>319.00552227477726</v>
      </c>
      <c r="H656">
        <f t="shared" si="130"/>
        <v>4.3669563304366932</v>
      </c>
      <c r="I656" s="4">
        <f t="shared" si="136"/>
        <v>5.8000000000000004E-6</v>
      </c>
      <c r="J656" s="5">
        <f t="shared" si="131"/>
        <v>4.4231034482758351E-7</v>
      </c>
      <c r="K656" s="5">
        <f t="shared" si="132"/>
        <v>9.2438638988224283E-4</v>
      </c>
      <c r="L656" s="5">
        <f t="shared" si="139"/>
        <v>3.3086378753045059E-9</v>
      </c>
      <c r="M656" s="6">
        <f t="shared" si="137"/>
        <v>1.465577379962994E-5</v>
      </c>
      <c r="N656">
        <f t="shared" si="138"/>
        <v>2.9E-4</v>
      </c>
      <c r="O656">
        <f t="shared" si="133"/>
        <v>0.43669563304366932</v>
      </c>
      <c r="P656">
        <f t="shared" si="140"/>
        <v>3.9398781753441749</v>
      </c>
      <c r="Q656">
        <f t="shared" si="141"/>
        <v>0.108664078028158</v>
      </c>
      <c r="R656">
        <f t="shared" si="142"/>
        <v>0.10866407802815801</v>
      </c>
    </row>
    <row r="657" spans="6:18">
      <c r="F657">
        <f t="shared" si="134"/>
        <v>65.500000000000554</v>
      </c>
      <c r="G657">
        <f t="shared" si="135"/>
        <v>319.00552227477726</v>
      </c>
      <c r="H657">
        <f t="shared" si="130"/>
        <v>4.3669563304366932</v>
      </c>
      <c r="I657" s="4">
        <f t="shared" si="136"/>
        <v>5.8000000000000004E-6</v>
      </c>
      <c r="J657" s="5">
        <f t="shared" si="131"/>
        <v>4.4231034482758351E-7</v>
      </c>
      <c r="K657" s="5">
        <f t="shared" si="132"/>
        <v>9.2496638988224286E-4</v>
      </c>
      <c r="L657" s="5">
        <f t="shared" si="139"/>
        <v>3.314869731302297E-9</v>
      </c>
      <c r="M657" s="6">
        <f t="shared" si="137"/>
        <v>1.4674170902053975E-5</v>
      </c>
      <c r="N657">
        <f t="shared" si="138"/>
        <v>2.9E-4</v>
      </c>
      <c r="O657">
        <f t="shared" si="133"/>
        <v>0.43669563304366932</v>
      </c>
      <c r="P657">
        <f t="shared" si="140"/>
        <v>3.939937762837912</v>
      </c>
      <c r="Q657">
        <f t="shared" si="141"/>
        <v>0.10864891682173307</v>
      </c>
      <c r="R657">
        <f t="shared" si="142"/>
        <v>0.10864891682173308</v>
      </c>
    </row>
    <row r="658" spans="6:18">
      <c r="F658">
        <f t="shared" si="134"/>
        <v>65.600000000000549</v>
      </c>
      <c r="G658">
        <f t="shared" si="135"/>
        <v>319.00552227477726</v>
      </c>
      <c r="H658">
        <f t="shared" si="130"/>
        <v>4.3669563304366932</v>
      </c>
      <c r="I658" s="4">
        <f t="shared" si="136"/>
        <v>5.8000000000000004E-6</v>
      </c>
      <c r="J658" s="5">
        <f t="shared" si="131"/>
        <v>4.4231034482758351E-7</v>
      </c>
      <c r="K658" s="5">
        <f t="shared" si="132"/>
        <v>9.2554638988224288E-4</v>
      </c>
      <c r="L658" s="5">
        <f t="shared" si="139"/>
        <v>3.3211094075710143E-9</v>
      </c>
      <c r="M658" s="6">
        <f t="shared" si="137"/>
        <v>1.4692579543995533E-5</v>
      </c>
      <c r="N658">
        <f t="shared" si="138"/>
        <v>2.9E-4</v>
      </c>
      <c r="O658">
        <f t="shared" si="133"/>
        <v>0.43669563304366932</v>
      </c>
      <c r="P658">
        <f t="shared" si="140"/>
        <v>3.9399972008743416</v>
      </c>
      <c r="Q658">
        <f t="shared" si="141"/>
        <v>0.10863379364263463</v>
      </c>
      <c r="R658">
        <f t="shared" si="142"/>
        <v>0.10863379364263465</v>
      </c>
    </row>
    <row r="659" spans="6:18">
      <c r="F659">
        <f t="shared" si="134"/>
        <v>65.700000000000543</v>
      </c>
      <c r="G659">
        <f t="shared" si="135"/>
        <v>319.00552227477726</v>
      </c>
      <c r="H659">
        <f t="shared" ref="H659:H722" si="143">(G659-Tf)/ml</f>
        <v>4.3669563304366932</v>
      </c>
      <c r="I659" s="4">
        <f t="shared" si="136"/>
        <v>5.8000000000000004E-6</v>
      </c>
      <c r="J659" s="5">
        <f t="shared" ref="J659:J722" si="144">Glob(H659,N659,Dl,Co,kpart)</f>
        <v>4.4231034482758351E-7</v>
      </c>
      <c r="K659" s="5">
        <f t="shared" ref="K659:K722" si="145">I658*dt+K658</f>
        <v>9.2612638988224291E-4</v>
      </c>
      <c r="L659" s="5">
        <f t="shared" si="139"/>
        <v>3.3273569090143565E-9</v>
      </c>
      <c r="M659" s="6">
        <f t="shared" si="137"/>
        <v>1.4710999725454613E-5</v>
      </c>
      <c r="N659">
        <f t="shared" si="138"/>
        <v>2.9E-4</v>
      </c>
      <c r="O659">
        <f t="shared" ref="O659:O722" si="146">O658+(kpart*H658-O658)/L658/R658*(L658*(R659-R658)+R658*MAX(I658,J658)*M658*dt)</f>
        <v>0.43669563304366932</v>
      </c>
      <c r="P659">
        <f t="shared" si="140"/>
        <v>3.9400564899217576</v>
      </c>
      <c r="Q659">
        <f t="shared" si="141"/>
        <v>0.10861870837171227</v>
      </c>
      <c r="R659">
        <f t="shared" si="142"/>
        <v>0.10861870837171228</v>
      </c>
    </row>
    <row r="660" spans="6:18">
      <c r="F660">
        <f t="shared" si="134"/>
        <v>65.800000000000537</v>
      </c>
      <c r="G660">
        <f t="shared" si="135"/>
        <v>319.00552227477726</v>
      </c>
      <c r="H660">
        <f t="shared" si="143"/>
        <v>4.3669563304366932</v>
      </c>
      <c r="I660" s="4">
        <f t="shared" si="136"/>
        <v>5.8000000000000004E-6</v>
      </c>
      <c r="J660" s="5">
        <f t="shared" si="144"/>
        <v>4.4231034482758351E-7</v>
      </c>
      <c r="K660" s="5">
        <f t="shared" si="145"/>
        <v>9.2670638988224293E-4</v>
      </c>
      <c r="L660" s="5">
        <f t="shared" si="139"/>
        <v>3.3336122405360239E-9</v>
      </c>
      <c r="M660" s="6">
        <f t="shared" si="137"/>
        <v>1.4729431446431217E-5</v>
      </c>
      <c r="N660">
        <f t="shared" si="138"/>
        <v>2.9E-4</v>
      </c>
      <c r="O660">
        <f t="shared" si="146"/>
        <v>0.43669563304366932</v>
      </c>
      <c r="P660">
        <f t="shared" si="140"/>
        <v>3.9401156304466913</v>
      </c>
      <c r="Q660">
        <f t="shared" si="141"/>
        <v>0.10860366089026326</v>
      </c>
      <c r="R660">
        <f t="shared" si="142"/>
        <v>0.10860366089026327</v>
      </c>
    </row>
    <row r="661" spans="6:18">
      <c r="F661">
        <f t="shared" si="134"/>
        <v>65.900000000000531</v>
      </c>
      <c r="G661">
        <f t="shared" si="135"/>
        <v>319.00552227477726</v>
      </c>
      <c r="H661">
        <f t="shared" si="143"/>
        <v>4.3669563304366932</v>
      </c>
      <c r="I661" s="4">
        <f t="shared" si="136"/>
        <v>5.8000000000000004E-6</v>
      </c>
      <c r="J661" s="5">
        <f t="shared" si="144"/>
        <v>4.4231034482758351E-7</v>
      </c>
      <c r="K661" s="5">
        <f t="shared" si="145"/>
        <v>9.2728638988224296E-4</v>
      </c>
      <c r="L661" s="5">
        <f t="shared" si="139"/>
        <v>3.3398754070397165E-9</v>
      </c>
      <c r="M661" s="6">
        <f t="shared" si="137"/>
        <v>1.474787470692535E-5</v>
      </c>
      <c r="N661">
        <f t="shared" si="138"/>
        <v>2.9E-4</v>
      </c>
      <c r="O661">
        <f t="shared" si="146"/>
        <v>0.43669563304366932</v>
      </c>
      <c r="P661">
        <f t="shared" si="140"/>
        <v>3.9401746229139243</v>
      </c>
      <c r="Q661">
        <f t="shared" si="141"/>
        <v>0.10858865108003067</v>
      </c>
      <c r="R661">
        <f t="shared" si="142"/>
        <v>0.10858865108003067</v>
      </c>
    </row>
    <row r="662" spans="6:18">
      <c r="F662">
        <f t="shared" si="134"/>
        <v>66.000000000000526</v>
      </c>
      <c r="G662">
        <f t="shared" si="135"/>
        <v>319.00552227477726</v>
      </c>
      <c r="H662">
        <f t="shared" si="143"/>
        <v>4.3669563304366932</v>
      </c>
      <c r="I662" s="4">
        <f t="shared" si="136"/>
        <v>5.8000000000000004E-6</v>
      </c>
      <c r="J662" s="5">
        <f t="shared" si="144"/>
        <v>4.4231034482758351E-7</v>
      </c>
      <c r="K662" s="5">
        <f t="shared" si="145"/>
        <v>9.2786638988224298E-4</v>
      </c>
      <c r="L662" s="5">
        <f t="shared" si="139"/>
        <v>3.3461464134291318E-9</v>
      </c>
      <c r="M662" s="6">
        <f t="shared" si="137"/>
        <v>1.4766329506937005E-5</v>
      </c>
      <c r="N662">
        <f t="shared" si="138"/>
        <v>2.9E-4</v>
      </c>
      <c r="O662">
        <f t="shared" si="146"/>
        <v>0.43669563304366932</v>
      </c>
      <c r="P662">
        <f t="shared" si="140"/>
        <v>3.9402334677864919</v>
      </c>
      <c r="Q662">
        <f t="shared" si="141"/>
        <v>0.10857367882320135</v>
      </c>
      <c r="R662">
        <f t="shared" si="142"/>
        <v>0.10857367882320133</v>
      </c>
    </row>
    <row r="663" spans="6:18">
      <c r="F663">
        <f t="shared" si="134"/>
        <v>66.10000000000052</v>
      </c>
      <c r="G663">
        <f t="shared" si="135"/>
        <v>319.00552227477726</v>
      </c>
      <c r="H663">
        <f t="shared" si="143"/>
        <v>4.3669563304366932</v>
      </c>
      <c r="I663" s="4">
        <f t="shared" si="136"/>
        <v>5.8000000000000004E-6</v>
      </c>
      <c r="J663" s="5">
        <f t="shared" si="144"/>
        <v>4.4231034482758351E-7</v>
      </c>
      <c r="K663" s="5">
        <f t="shared" si="145"/>
        <v>9.2844638988224301E-4</v>
      </c>
      <c r="L663" s="5">
        <f t="shared" si="139"/>
        <v>3.3524252646079715E-9</v>
      </c>
      <c r="M663" s="6">
        <f t="shared" si="137"/>
        <v>1.4784795846466188E-5</v>
      </c>
      <c r="N663">
        <f t="shared" si="138"/>
        <v>2.9E-4</v>
      </c>
      <c r="O663">
        <f t="shared" si="146"/>
        <v>0.43669563304366932</v>
      </c>
      <c r="P663">
        <f t="shared" si="140"/>
        <v>3.9402921655256939</v>
      </c>
      <c r="Q663">
        <f t="shared" si="141"/>
        <v>0.10855874400240399</v>
      </c>
      <c r="R663">
        <f t="shared" si="142"/>
        <v>0.10855874400240398</v>
      </c>
    </row>
    <row r="664" spans="6:18">
      <c r="F664">
        <f t="shared" si="134"/>
        <v>66.200000000000514</v>
      </c>
      <c r="G664">
        <f t="shared" si="135"/>
        <v>319.00552227477726</v>
      </c>
      <c r="H664">
        <f t="shared" si="143"/>
        <v>4.3669563304366932</v>
      </c>
      <c r="I664" s="4">
        <f t="shared" si="136"/>
        <v>5.8000000000000004E-6</v>
      </c>
      <c r="J664" s="5">
        <f t="shared" si="144"/>
        <v>4.4231034482758351E-7</v>
      </c>
      <c r="K664" s="5">
        <f t="shared" si="145"/>
        <v>9.2902638988224303E-4</v>
      </c>
      <c r="L664" s="5">
        <f t="shared" si="139"/>
        <v>3.3587119654799329E-9</v>
      </c>
      <c r="M664" s="6">
        <f t="shared" si="137"/>
        <v>1.4803273725512892E-5</v>
      </c>
      <c r="N664">
        <f t="shared" si="138"/>
        <v>2.9E-4</v>
      </c>
      <c r="O664">
        <f t="shared" si="146"/>
        <v>0.43669563304366932</v>
      </c>
      <c r="P664">
        <f t="shared" si="140"/>
        <v>3.940350716591102</v>
      </c>
      <c r="Q664">
        <f t="shared" si="141"/>
        <v>0.10854384650070727</v>
      </c>
      <c r="R664">
        <f t="shared" si="142"/>
        <v>0.10854384650070725</v>
      </c>
    </row>
    <row r="665" spans="6:18">
      <c r="F665">
        <f t="shared" si="134"/>
        <v>66.300000000000509</v>
      </c>
      <c r="G665">
        <f t="shared" si="135"/>
        <v>319.00552227477726</v>
      </c>
      <c r="H665">
        <f t="shared" si="143"/>
        <v>4.3669563304366932</v>
      </c>
      <c r="I665" s="4">
        <f t="shared" si="136"/>
        <v>5.8000000000000004E-6</v>
      </c>
      <c r="J665" s="5">
        <f t="shared" si="144"/>
        <v>4.4231034482758351E-7</v>
      </c>
      <c r="K665" s="5">
        <f t="shared" si="145"/>
        <v>9.2960638988224306E-4</v>
      </c>
      <c r="L665" s="5">
        <f t="shared" si="139"/>
        <v>3.3650065209487166E-9</v>
      </c>
      <c r="M665" s="6">
        <f t="shared" si="137"/>
        <v>1.4821763144077121E-5</v>
      </c>
      <c r="N665">
        <f t="shared" si="138"/>
        <v>2.9E-4</v>
      </c>
      <c r="O665">
        <f t="shared" si="146"/>
        <v>0.43669563304366932</v>
      </c>
      <c r="P665">
        <f t="shared" si="140"/>
        <v>3.940409121440565</v>
      </c>
      <c r="Q665">
        <f t="shared" si="141"/>
        <v>0.10852898620161783</v>
      </c>
      <c r="R665">
        <f t="shared" si="142"/>
        <v>0.10852898620161781</v>
      </c>
    </row>
    <row r="666" spans="6:18">
      <c r="F666">
        <f t="shared" si="134"/>
        <v>66.400000000000503</v>
      </c>
      <c r="G666">
        <f t="shared" si="135"/>
        <v>319.00552227477726</v>
      </c>
      <c r="H666">
        <f t="shared" si="143"/>
        <v>4.3669563304366932</v>
      </c>
      <c r="I666" s="4">
        <f t="shared" si="136"/>
        <v>5.8000000000000004E-6</v>
      </c>
      <c r="J666" s="5">
        <f t="shared" si="144"/>
        <v>4.4231034482758351E-7</v>
      </c>
      <c r="K666" s="5">
        <f t="shared" si="145"/>
        <v>9.3018638988224308E-4</v>
      </c>
      <c r="L666" s="5">
        <f t="shared" si="139"/>
        <v>3.3713089359180223E-9</v>
      </c>
      <c r="M666" s="6">
        <f t="shared" si="137"/>
        <v>1.4840264102158879E-5</v>
      </c>
      <c r="N666">
        <f t="shared" si="138"/>
        <v>2.9E-4</v>
      </c>
      <c r="O666">
        <f t="shared" si="146"/>
        <v>0.43669563304366932</v>
      </c>
      <c r="P666">
        <f t="shared" si="140"/>
        <v>3.9404673805302175</v>
      </c>
      <c r="Q666">
        <f t="shared" si="141"/>
        <v>0.10851416298907841</v>
      </c>
      <c r="R666">
        <f t="shared" si="142"/>
        <v>0.1085141629890784</v>
      </c>
    </row>
    <row r="667" spans="6:18">
      <c r="F667">
        <f t="shared" si="134"/>
        <v>66.500000000000497</v>
      </c>
      <c r="G667">
        <f t="shared" si="135"/>
        <v>319.00552227477726</v>
      </c>
      <c r="H667">
        <f t="shared" si="143"/>
        <v>4.3669563304366932</v>
      </c>
      <c r="I667" s="4">
        <f t="shared" si="136"/>
        <v>5.8000000000000004E-6</v>
      </c>
      <c r="J667" s="5">
        <f t="shared" si="144"/>
        <v>4.4231034482758351E-7</v>
      </c>
      <c r="K667" s="5">
        <f t="shared" si="145"/>
        <v>9.3076638988224311E-4</v>
      </c>
      <c r="L667" s="5">
        <f t="shared" si="139"/>
        <v>3.377619215291549E-9</v>
      </c>
      <c r="M667" s="6">
        <f t="shared" si="137"/>
        <v>1.4858776599758163E-5</v>
      </c>
      <c r="N667">
        <f t="shared" si="138"/>
        <v>2.9E-4</v>
      </c>
      <c r="O667">
        <f t="shared" si="146"/>
        <v>0.43669563304366932</v>
      </c>
      <c r="P667">
        <f t="shared" si="140"/>
        <v>3.940525494314489</v>
      </c>
      <c r="Q667">
        <f t="shared" si="141"/>
        <v>0.10849937674746597</v>
      </c>
      <c r="R667">
        <f t="shared" si="142"/>
        <v>0.10849937674746596</v>
      </c>
    </row>
    <row r="668" spans="6:18">
      <c r="F668">
        <f t="shared" ref="F668:F731" si="147">F667+dt</f>
        <v>66.600000000000492</v>
      </c>
      <c r="G668">
        <f t="shared" si="135"/>
        <v>319.00552227477726</v>
      </c>
      <c r="H668">
        <f t="shared" si="143"/>
        <v>4.3669563304366932</v>
      </c>
      <c r="I668" s="4">
        <f t="shared" si="136"/>
        <v>5.8000000000000004E-6</v>
      </c>
      <c r="J668" s="5">
        <f t="shared" si="144"/>
        <v>4.4231034482758351E-7</v>
      </c>
      <c r="K668" s="5">
        <f t="shared" si="145"/>
        <v>9.3134638988224313E-4</v>
      </c>
      <c r="L668" s="5">
        <f t="shared" si="139"/>
        <v>3.3839373639729948E-9</v>
      </c>
      <c r="M668" s="6">
        <f t="shared" si="137"/>
        <v>1.4877300636874965E-5</v>
      </c>
      <c r="N668">
        <f t="shared" si="138"/>
        <v>2.9E-4</v>
      </c>
      <c r="O668">
        <f t="shared" si="146"/>
        <v>0.43669563304366932</v>
      </c>
      <c r="P668">
        <f t="shared" si="140"/>
        <v>3.9405834632461092</v>
      </c>
      <c r="Q668">
        <f t="shared" si="141"/>
        <v>0.10848462736158974</v>
      </c>
      <c r="R668">
        <f t="shared" si="142"/>
        <v>0.10848462736158973</v>
      </c>
    </row>
    <row r="669" spans="6:18">
      <c r="F669">
        <f t="shared" si="147"/>
        <v>66.700000000000486</v>
      </c>
      <c r="G669">
        <f t="shared" si="135"/>
        <v>319.00552227477726</v>
      </c>
      <c r="H669">
        <f t="shared" si="143"/>
        <v>4.3669563304366932</v>
      </c>
      <c r="I669" s="4">
        <f t="shared" si="136"/>
        <v>5.8000000000000004E-6</v>
      </c>
      <c r="J669" s="5">
        <f t="shared" si="144"/>
        <v>4.4231034482758351E-7</v>
      </c>
      <c r="K669" s="5">
        <f t="shared" si="145"/>
        <v>9.3192638988224316E-4</v>
      </c>
      <c r="L669" s="5">
        <f t="shared" si="139"/>
        <v>3.3902633868660611E-9</v>
      </c>
      <c r="M669" s="6">
        <f t="shared" si="137"/>
        <v>1.4895836213509297E-5</v>
      </c>
      <c r="N669">
        <f t="shared" si="138"/>
        <v>2.9E-4</v>
      </c>
      <c r="O669">
        <f t="shared" si="146"/>
        <v>0.43669563304366932</v>
      </c>
      <c r="P669">
        <f t="shared" si="140"/>
        <v>3.9406412877761157</v>
      </c>
      <c r="Q669">
        <f t="shared" si="141"/>
        <v>0.10846991471668939</v>
      </c>
      <c r="R669">
        <f t="shared" si="142"/>
        <v>0.10846991471668936</v>
      </c>
    </row>
    <row r="670" spans="6:18">
      <c r="F670">
        <f t="shared" si="147"/>
        <v>66.80000000000048</v>
      </c>
      <c r="G670">
        <f t="shared" si="135"/>
        <v>319.00552227477726</v>
      </c>
      <c r="H670">
        <f t="shared" si="143"/>
        <v>4.3669563304366932</v>
      </c>
      <c r="I670" s="4">
        <f t="shared" si="136"/>
        <v>5.8000000000000004E-6</v>
      </c>
      <c r="J670" s="5">
        <f t="shared" si="144"/>
        <v>4.4231034482758351E-7</v>
      </c>
      <c r="K670" s="5">
        <f t="shared" si="145"/>
        <v>9.3250638988224318E-4</v>
      </c>
      <c r="L670" s="5">
        <f t="shared" si="139"/>
        <v>3.3965972888744468E-9</v>
      </c>
      <c r="M670" s="6">
        <f t="shared" si="137"/>
        <v>1.4914383329661155E-5</v>
      </c>
      <c r="N670">
        <f t="shared" si="138"/>
        <v>2.9E-4</v>
      </c>
      <c r="O670">
        <f t="shared" si="146"/>
        <v>0.43669563304366932</v>
      </c>
      <c r="P670">
        <f t="shared" si="140"/>
        <v>3.9406989683538627</v>
      </c>
      <c r="Q670">
        <f t="shared" si="141"/>
        <v>0.10845523869843308</v>
      </c>
      <c r="R670">
        <f t="shared" si="142"/>
        <v>0.10845523869843306</v>
      </c>
    </row>
    <row r="671" spans="6:18">
      <c r="F671">
        <f t="shared" si="147"/>
        <v>66.900000000000475</v>
      </c>
      <c r="G671">
        <f t="shared" si="135"/>
        <v>319.00552227477726</v>
      </c>
      <c r="H671">
        <f t="shared" si="143"/>
        <v>4.3669563304366932</v>
      </c>
      <c r="I671" s="4">
        <f t="shared" si="136"/>
        <v>5.8000000000000004E-6</v>
      </c>
      <c r="J671" s="5">
        <f t="shared" si="144"/>
        <v>4.4231034482758351E-7</v>
      </c>
      <c r="K671" s="5">
        <f t="shared" si="145"/>
        <v>9.3308638988224321E-4</v>
      </c>
      <c r="L671" s="5">
        <f t="shared" si="139"/>
        <v>3.4029390749018504E-9</v>
      </c>
      <c r="M671" s="6">
        <f t="shared" si="137"/>
        <v>1.4932941985330535E-5</v>
      </c>
      <c r="N671">
        <f t="shared" si="138"/>
        <v>2.9E-4</v>
      </c>
      <c r="O671">
        <f t="shared" si="146"/>
        <v>0.43669563304366932</v>
      </c>
      <c r="P671">
        <f t="shared" si="140"/>
        <v>3.9407565054270268</v>
      </c>
      <c r="Q671">
        <f t="shared" si="141"/>
        <v>0.1084405991929157</v>
      </c>
      <c r="R671">
        <f t="shared" si="142"/>
        <v>0.10844059919291567</v>
      </c>
    </row>
    <row r="672" spans="6:18">
      <c r="F672">
        <f t="shared" si="147"/>
        <v>67.000000000000469</v>
      </c>
      <c r="G672">
        <f t="shared" si="135"/>
        <v>319.00552227477726</v>
      </c>
      <c r="H672">
        <f t="shared" si="143"/>
        <v>4.3669563304366932</v>
      </c>
      <c r="I672" s="4">
        <f t="shared" si="136"/>
        <v>5.8000000000000004E-6</v>
      </c>
      <c r="J672" s="5">
        <f t="shared" si="144"/>
        <v>4.4231034482758351E-7</v>
      </c>
      <c r="K672" s="5">
        <f t="shared" si="145"/>
        <v>9.3366638988224323E-4</v>
      </c>
      <c r="L672" s="5">
        <f t="shared" si="139"/>
        <v>3.4092887498519722E-9</v>
      </c>
      <c r="M672" s="6">
        <f t="shared" si="137"/>
        <v>1.4951512180517439E-5</v>
      </c>
      <c r="N672">
        <f t="shared" si="138"/>
        <v>2.9E-4</v>
      </c>
      <c r="O672">
        <f t="shared" si="146"/>
        <v>0.43669563304366932</v>
      </c>
      <c r="P672">
        <f t="shared" si="140"/>
        <v>3.9408138994416158</v>
      </c>
      <c r="Q672">
        <f t="shared" si="141"/>
        <v>0.1084259960866569</v>
      </c>
      <c r="R672">
        <f t="shared" si="142"/>
        <v>0.10842599608665687</v>
      </c>
    </row>
    <row r="673" spans="6:18">
      <c r="F673">
        <f t="shared" si="147"/>
        <v>67.100000000000463</v>
      </c>
      <c r="G673">
        <f t="shared" si="135"/>
        <v>319.00552227477726</v>
      </c>
      <c r="H673">
        <f t="shared" si="143"/>
        <v>4.3669563304366932</v>
      </c>
      <c r="I673" s="4">
        <f t="shared" si="136"/>
        <v>5.8000000000000004E-6</v>
      </c>
      <c r="J673" s="5">
        <f t="shared" si="144"/>
        <v>4.4231034482758351E-7</v>
      </c>
      <c r="K673" s="5">
        <f t="shared" si="145"/>
        <v>9.3424638988224326E-4</v>
      </c>
      <c r="L673" s="5">
        <f t="shared" si="139"/>
        <v>3.415646318628511E-9</v>
      </c>
      <c r="M673" s="6">
        <f t="shared" si="137"/>
        <v>1.4970093915221868E-5</v>
      </c>
      <c r="N673">
        <f t="shared" si="138"/>
        <v>2.9E-4</v>
      </c>
      <c r="O673">
        <f t="shared" si="146"/>
        <v>0.43669563304366932</v>
      </c>
      <c r="P673">
        <f t="shared" si="140"/>
        <v>3.940871150841974</v>
      </c>
      <c r="Q673">
        <f t="shared" si="141"/>
        <v>0.10841142926659936</v>
      </c>
      <c r="R673">
        <f t="shared" si="142"/>
        <v>0.10841142926659933</v>
      </c>
    </row>
    <row r="674" spans="6:18">
      <c r="F674">
        <f t="shared" si="147"/>
        <v>67.200000000000458</v>
      </c>
      <c r="G674">
        <f t="shared" si="135"/>
        <v>319.00552227477726</v>
      </c>
      <c r="H674">
        <f t="shared" si="143"/>
        <v>4.3669563304366932</v>
      </c>
      <c r="I674" s="4">
        <f t="shared" si="136"/>
        <v>5.8000000000000004E-6</v>
      </c>
      <c r="J674" s="5">
        <f t="shared" si="144"/>
        <v>4.4231034482758351E-7</v>
      </c>
      <c r="K674" s="5">
        <f t="shared" si="145"/>
        <v>9.3482638988224328E-4</v>
      </c>
      <c r="L674" s="5">
        <f t="shared" si="139"/>
        <v>3.4220117861351671E-9</v>
      </c>
      <c r="M674" s="6">
        <f t="shared" si="137"/>
        <v>1.4988687189443827E-5</v>
      </c>
      <c r="N674">
        <f t="shared" si="138"/>
        <v>2.9E-4</v>
      </c>
      <c r="O674">
        <f t="shared" si="146"/>
        <v>0.43669563304366932</v>
      </c>
      <c r="P674">
        <f t="shared" si="140"/>
        <v>3.9409282600707911</v>
      </c>
      <c r="Q674">
        <f t="shared" si="141"/>
        <v>0.10839689862010683</v>
      </c>
      <c r="R674">
        <f t="shared" si="142"/>
        <v>0.10839689862010682</v>
      </c>
    </row>
    <row r="675" spans="6:18">
      <c r="F675">
        <f t="shared" si="147"/>
        <v>67.300000000000452</v>
      </c>
      <c r="G675">
        <f t="shared" si="135"/>
        <v>319.00552227477726</v>
      </c>
      <c r="H675">
        <f t="shared" si="143"/>
        <v>4.3669563304366932</v>
      </c>
      <c r="I675" s="4">
        <f t="shared" si="136"/>
        <v>5.8000000000000004E-6</v>
      </c>
      <c r="J675" s="5">
        <f t="shared" si="144"/>
        <v>4.4231034482758351E-7</v>
      </c>
      <c r="K675" s="5">
        <f t="shared" si="145"/>
        <v>9.3540638988224331E-4</v>
      </c>
      <c r="L675" s="5">
        <f t="shared" si="139"/>
        <v>3.4283851572756388E-9</v>
      </c>
      <c r="M675" s="6">
        <f t="shared" si="137"/>
        <v>1.5007292003183303E-5</v>
      </c>
      <c r="N675">
        <f t="shared" si="138"/>
        <v>2.9E-4</v>
      </c>
      <c r="O675">
        <f t="shared" si="146"/>
        <v>0.43669563304366932</v>
      </c>
      <c r="P675">
        <f t="shared" si="140"/>
        <v>3.9409852275691093</v>
      </c>
      <c r="Q675">
        <f t="shared" si="141"/>
        <v>0.10838240403496242</v>
      </c>
      <c r="R675">
        <f t="shared" si="142"/>
        <v>0.10838240403496241</v>
      </c>
    </row>
    <row r="676" spans="6:18">
      <c r="F676">
        <f t="shared" si="147"/>
        <v>67.400000000000446</v>
      </c>
      <c r="G676">
        <f t="shared" si="135"/>
        <v>319.00552227477726</v>
      </c>
      <c r="H676">
        <f t="shared" si="143"/>
        <v>4.3669563304366932</v>
      </c>
      <c r="I676" s="4">
        <f t="shared" si="136"/>
        <v>5.8000000000000004E-6</v>
      </c>
      <c r="J676" s="5">
        <f t="shared" si="144"/>
        <v>4.4231034482758351E-7</v>
      </c>
      <c r="K676" s="5">
        <f t="shared" si="145"/>
        <v>9.3598638988224333E-4</v>
      </c>
      <c r="L676" s="5">
        <f t="shared" si="139"/>
        <v>3.4347664369536261E-9</v>
      </c>
      <c r="M676" s="6">
        <f t="shared" si="137"/>
        <v>1.502590835644031E-5</v>
      </c>
      <c r="N676">
        <f t="shared" si="138"/>
        <v>2.9E-4</v>
      </c>
      <c r="O676">
        <f t="shared" si="146"/>
        <v>0.43669563304366932</v>
      </c>
      <c r="P676">
        <f t="shared" si="140"/>
        <v>3.9410420537763291</v>
      </c>
      <c r="Q676">
        <f t="shared" si="141"/>
        <v>0.10836794539936667</v>
      </c>
      <c r="R676">
        <f t="shared" si="142"/>
        <v>0.10836794539936666</v>
      </c>
    </row>
    <row r="677" spans="6:18">
      <c r="F677">
        <f t="shared" si="147"/>
        <v>67.500000000000441</v>
      </c>
      <c r="G677">
        <f t="shared" si="135"/>
        <v>319.00552227477726</v>
      </c>
      <c r="H677">
        <f t="shared" si="143"/>
        <v>4.3669563304366932</v>
      </c>
      <c r="I677" s="4">
        <f t="shared" si="136"/>
        <v>5.8000000000000004E-6</v>
      </c>
      <c r="J677" s="5">
        <f t="shared" si="144"/>
        <v>4.4231034482758351E-7</v>
      </c>
      <c r="K677" s="5">
        <f t="shared" si="145"/>
        <v>9.3656638988224336E-4</v>
      </c>
      <c r="L677" s="5">
        <f t="shared" si="139"/>
        <v>3.4411556300728282E-9</v>
      </c>
      <c r="M677" s="6">
        <f t="shared" si="137"/>
        <v>1.5044536249214838E-5</v>
      </c>
      <c r="N677">
        <f t="shared" si="138"/>
        <v>2.9E-4</v>
      </c>
      <c r="O677">
        <f t="shared" si="146"/>
        <v>0.43669563304366932</v>
      </c>
      <c r="P677">
        <f t="shared" si="140"/>
        <v>3.9410987391302186</v>
      </c>
      <c r="Q677">
        <f t="shared" si="141"/>
        <v>0.10835352260193583</v>
      </c>
      <c r="R677">
        <f t="shared" si="142"/>
        <v>0.1083535226019358</v>
      </c>
    </row>
    <row r="678" spans="6:18">
      <c r="F678">
        <f t="shared" si="147"/>
        <v>67.600000000000435</v>
      </c>
      <c r="G678">
        <f t="shared" si="135"/>
        <v>319.00552227477726</v>
      </c>
      <c r="H678">
        <f t="shared" si="143"/>
        <v>4.3669563304366932</v>
      </c>
      <c r="I678" s="4">
        <f t="shared" si="136"/>
        <v>5.8000000000000004E-6</v>
      </c>
      <c r="J678" s="5">
        <f t="shared" si="144"/>
        <v>4.4231034482758351E-7</v>
      </c>
      <c r="K678" s="5">
        <f t="shared" si="145"/>
        <v>9.3714638988224338E-4</v>
      </c>
      <c r="L678" s="5">
        <f t="shared" si="139"/>
        <v>3.4475527415369454E-9</v>
      </c>
      <c r="M678" s="6">
        <f t="shared" si="137"/>
        <v>1.5063175681506895E-5</v>
      </c>
      <c r="N678">
        <f t="shared" si="138"/>
        <v>2.9E-4</v>
      </c>
      <c r="O678">
        <f t="shared" si="146"/>
        <v>0.43669563304366932</v>
      </c>
      <c r="P678">
        <f t="shared" si="140"/>
        <v>3.9411552840669168</v>
      </c>
      <c r="Q678">
        <f t="shared" si="141"/>
        <v>0.10833913553169998</v>
      </c>
      <c r="R678">
        <f t="shared" si="142"/>
        <v>0.10833913553169995</v>
      </c>
    </row>
    <row r="679" spans="6:18">
      <c r="F679">
        <f t="shared" si="147"/>
        <v>67.700000000000429</v>
      </c>
      <c r="G679">
        <f t="shared" si="135"/>
        <v>319.00552227477726</v>
      </c>
      <c r="H679">
        <f t="shared" si="143"/>
        <v>4.3669563304366932</v>
      </c>
      <c r="I679" s="4">
        <f t="shared" si="136"/>
        <v>5.8000000000000004E-6</v>
      </c>
      <c r="J679" s="5">
        <f t="shared" si="144"/>
        <v>4.4231034482758351E-7</v>
      </c>
      <c r="K679" s="5">
        <f t="shared" si="145"/>
        <v>9.3772638988224341E-4</v>
      </c>
      <c r="L679" s="5">
        <f t="shared" si="139"/>
        <v>3.4539577762496756E-9</v>
      </c>
      <c r="M679" s="6">
        <f t="shared" si="137"/>
        <v>1.5081826653316476E-5</v>
      </c>
      <c r="N679">
        <f t="shared" si="138"/>
        <v>2.9E-4</v>
      </c>
      <c r="O679">
        <f t="shared" si="146"/>
        <v>0.43669563304366932</v>
      </c>
      <c r="P679">
        <f t="shared" si="140"/>
        <v>3.9412116890209461</v>
      </c>
      <c r="Q679">
        <f t="shared" si="141"/>
        <v>0.1083247840781013</v>
      </c>
      <c r="R679">
        <f t="shared" si="142"/>
        <v>0.10832478407810127</v>
      </c>
    </row>
    <row r="680" spans="6:18">
      <c r="F680">
        <f t="shared" si="147"/>
        <v>67.800000000000423</v>
      </c>
      <c r="G680">
        <f t="shared" si="135"/>
        <v>319.00552227477726</v>
      </c>
      <c r="H680">
        <f t="shared" si="143"/>
        <v>4.3669563304366932</v>
      </c>
      <c r="I680" s="4">
        <f t="shared" si="136"/>
        <v>5.8000000000000004E-6</v>
      </c>
      <c r="J680" s="5">
        <f t="shared" si="144"/>
        <v>4.4231034482758351E-7</v>
      </c>
      <c r="K680" s="5">
        <f t="shared" si="145"/>
        <v>9.3830638988224343E-4</v>
      </c>
      <c r="L680" s="5">
        <f t="shared" si="139"/>
        <v>3.4603707391147196E-9</v>
      </c>
      <c r="M680" s="6">
        <f t="shared" si="137"/>
        <v>1.5100489164643583E-5</v>
      </c>
      <c r="N680">
        <f t="shared" si="138"/>
        <v>2.9E-4</v>
      </c>
      <c r="O680">
        <f t="shared" si="146"/>
        <v>0.43669563304366932</v>
      </c>
      <c r="P680">
        <f t="shared" si="140"/>
        <v>3.9412679544252152</v>
      </c>
      <c r="Q680">
        <f t="shared" si="141"/>
        <v>0.10831046813099227</v>
      </c>
      <c r="R680">
        <f t="shared" si="142"/>
        <v>0.10831046813099222</v>
      </c>
    </row>
    <row r="681" spans="6:18">
      <c r="F681">
        <f t="shared" si="147"/>
        <v>67.900000000000418</v>
      </c>
      <c r="G681">
        <f t="shared" si="135"/>
        <v>319.00552227477726</v>
      </c>
      <c r="H681">
        <f t="shared" si="143"/>
        <v>4.3669563304366932</v>
      </c>
      <c r="I681" s="4">
        <f t="shared" si="136"/>
        <v>5.8000000000000004E-6</v>
      </c>
      <c r="J681" s="5">
        <f t="shared" si="144"/>
        <v>4.4231034482758351E-7</v>
      </c>
      <c r="K681" s="5">
        <f t="shared" si="145"/>
        <v>9.3888638988224346E-4</v>
      </c>
      <c r="L681" s="5">
        <f t="shared" si="139"/>
        <v>3.4667916350357757E-9</v>
      </c>
      <c r="M681" s="6">
        <f t="shared" si="137"/>
        <v>1.511916321548821E-5</v>
      </c>
      <c r="N681">
        <f t="shared" si="138"/>
        <v>2.9E-4</v>
      </c>
      <c r="O681">
        <f t="shared" si="146"/>
        <v>0.43669563304366932</v>
      </c>
      <c r="P681">
        <f t="shared" si="140"/>
        <v>3.9413240807110257</v>
      </c>
      <c r="Q681">
        <f t="shared" si="141"/>
        <v>0.10829618758063385</v>
      </c>
      <c r="R681">
        <f t="shared" si="142"/>
        <v>0.10829618758063381</v>
      </c>
    </row>
    <row r="682" spans="6:18">
      <c r="F682">
        <f t="shared" si="147"/>
        <v>68.000000000000412</v>
      </c>
      <c r="G682">
        <f t="shared" si="135"/>
        <v>319.00552227477726</v>
      </c>
      <c r="H682">
        <f t="shared" si="143"/>
        <v>4.3669563304366932</v>
      </c>
      <c r="I682" s="4">
        <f t="shared" si="136"/>
        <v>5.8000000000000004E-6</v>
      </c>
      <c r="J682" s="5">
        <f t="shared" si="144"/>
        <v>4.4231034482758351E-7</v>
      </c>
      <c r="K682" s="5">
        <f t="shared" si="145"/>
        <v>9.3946638988224348E-4</v>
      </c>
      <c r="L682" s="5">
        <f t="shared" si="139"/>
        <v>3.4732204689165439E-9</v>
      </c>
      <c r="M682" s="6">
        <f t="shared" si="137"/>
        <v>1.5137848805850365E-5</v>
      </c>
      <c r="N682">
        <f t="shared" si="138"/>
        <v>2.9E-4</v>
      </c>
      <c r="O682">
        <f t="shared" si="146"/>
        <v>0.43669563304366932</v>
      </c>
      <c r="P682">
        <f t="shared" si="140"/>
        <v>3.9413800683080829</v>
      </c>
      <c r="Q682">
        <f t="shared" si="141"/>
        <v>0.10828194231769379</v>
      </c>
      <c r="R682">
        <f t="shared" si="142"/>
        <v>0.10828194231769375</v>
      </c>
    </row>
    <row r="683" spans="6:18">
      <c r="F683">
        <f t="shared" si="147"/>
        <v>68.100000000000406</v>
      </c>
      <c r="G683">
        <f t="shared" si="135"/>
        <v>319.00552227477726</v>
      </c>
      <c r="H683">
        <f t="shared" si="143"/>
        <v>4.3669563304366932</v>
      </c>
      <c r="I683" s="4">
        <f t="shared" si="136"/>
        <v>5.8000000000000004E-6</v>
      </c>
      <c r="J683" s="5">
        <f t="shared" si="144"/>
        <v>4.4231034482758351E-7</v>
      </c>
      <c r="K683" s="5">
        <f t="shared" si="145"/>
        <v>9.4004638988224351E-4</v>
      </c>
      <c r="L683" s="5">
        <f t="shared" si="139"/>
        <v>3.4796572456607237E-9</v>
      </c>
      <c r="M683" s="6">
        <f t="shared" si="137"/>
        <v>1.5156545935730047E-5</v>
      </c>
      <c r="N683">
        <f t="shared" si="138"/>
        <v>2.9E-4</v>
      </c>
      <c r="O683">
        <f t="shared" si="146"/>
        <v>0.43669563304366932</v>
      </c>
      <c r="P683">
        <f t="shared" si="140"/>
        <v>3.9414359176444993</v>
      </c>
      <c r="Q683">
        <f t="shared" si="141"/>
        <v>0.10826773223324483</v>
      </c>
      <c r="R683">
        <f t="shared" si="142"/>
        <v>0.10826773223324479</v>
      </c>
    </row>
    <row r="684" spans="6:18">
      <c r="F684">
        <f t="shared" si="147"/>
        <v>68.200000000000401</v>
      </c>
      <c r="G684">
        <f t="shared" si="135"/>
        <v>319.00552227477726</v>
      </c>
      <c r="H684">
        <f t="shared" si="143"/>
        <v>4.3669563304366932</v>
      </c>
      <c r="I684" s="4">
        <f t="shared" si="136"/>
        <v>5.8000000000000004E-6</v>
      </c>
      <c r="J684" s="5">
        <f t="shared" si="144"/>
        <v>4.4231034482758351E-7</v>
      </c>
      <c r="K684" s="5">
        <f t="shared" si="145"/>
        <v>9.4062638988224353E-4</v>
      </c>
      <c r="L684" s="5">
        <f t="shared" si="139"/>
        <v>3.4861019701720135E-9</v>
      </c>
      <c r="M684" s="6">
        <f t="shared" si="137"/>
        <v>1.517525460512725E-5</v>
      </c>
      <c r="N684">
        <f t="shared" si="138"/>
        <v>2.9E-4</v>
      </c>
      <c r="O684">
        <f t="shared" si="146"/>
        <v>0.43669563304366932</v>
      </c>
      <c r="P684">
        <f t="shared" si="140"/>
        <v>3.9414916291468027</v>
      </c>
      <c r="Q684">
        <f t="shared" si="141"/>
        <v>0.10825355721876292</v>
      </c>
      <c r="R684">
        <f t="shared" si="142"/>
        <v>0.10825355721876287</v>
      </c>
    </row>
    <row r="685" spans="6:18">
      <c r="F685">
        <f t="shared" si="147"/>
        <v>68.300000000000395</v>
      </c>
      <c r="G685">
        <f t="shared" si="135"/>
        <v>319.00552227477726</v>
      </c>
      <c r="H685">
        <f t="shared" si="143"/>
        <v>4.3669563304366932</v>
      </c>
      <c r="I685" s="4">
        <f t="shared" si="136"/>
        <v>5.8000000000000004E-6</v>
      </c>
      <c r="J685" s="5">
        <f t="shared" si="144"/>
        <v>4.4231034482758351E-7</v>
      </c>
      <c r="K685" s="5">
        <f t="shared" si="145"/>
        <v>9.4120638988224356E-4</v>
      </c>
      <c r="L685" s="5">
        <f t="shared" si="139"/>
        <v>3.4925546473541149E-9</v>
      </c>
      <c r="M685" s="6">
        <f t="shared" si="137"/>
        <v>1.5193974814041981E-5</v>
      </c>
      <c r="N685">
        <f t="shared" si="138"/>
        <v>2.9E-4</v>
      </c>
      <c r="O685">
        <f t="shared" si="146"/>
        <v>0.43669563304366932</v>
      </c>
      <c r="P685">
        <f t="shared" si="140"/>
        <v>3.9415472032399426</v>
      </c>
      <c r="Q685">
        <f t="shared" si="141"/>
        <v>0.10823941716612553</v>
      </c>
      <c r="R685">
        <f t="shared" si="142"/>
        <v>0.10823941716612548</v>
      </c>
    </row>
    <row r="686" spans="6:18">
      <c r="F686">
        <f t="shared" si="147"/>
        <v>68.400000000000389</v>
      </c>
      <c r="G686">
        <f t="shared" si="135"/>
        <v>319.00552227477726</v>
      </c>
      <c r="H686">
        <f t="shared" si="143"/>
        <v>4.3669563304366932</v>
      </c>
      <c r="I686" s="4">
        <f t="shared" si="136"/>
        <v>5.8000000000000004E-6</v>
      </c>
      <c r="J686" s="5">
        <f t="shared" si="144"/>
        <v>4.4231034482758351E-7</v>
      </c>
      <c r="K686" s="5">
        <f t="shared" si="145"/>
        <v>9.4178638988224358E-4</v>
      </c>
      <c r="L686" s="5">
        <f t="shared" si="139"/>
        <v>3.4990152821107245E-9</v>
      </c>
      <c r="M686" s="6">
        <f t="shared" si="137"/>
        <v>1.5212706562474233E-5</v>
      </c>
      <c r="N686">
        <f t="shared" si="138"/>
        <v>2.9E-4</v>
      </c>
      <c r="O686">
        <f t="shared" si="146"/>
        <v>0.43669563304366932</v>
      </c>
      <c r="P686">
        <f t="shared" si="140"/>
        <v>3.941602640347297</v>
      </c>
      <c r="Q686">
        <f t="shared" si="141"/>
        <v>0.10822531196760991</v>
      </c>
      <c r="R686">
        <f t="shared" si="142"/>
        <v>0.10822531196760986</v>
      </c>
    </row>
    <row r="687" spans="6:18">
      <c r="F687">
        <f t="shared" si="147"/>
        <v>68.500000000000384</v>
      </c>
      <c r="G687">
        <f t="shared" si="135"/>
        <v>319.00552227477726</v>
      </c>
      <c r="H687">
        <f t="shared" si="143"/>
        <v>4.3669563304366932</v>
      </c>
      <c r="I687" s="4">
        <f t="shared" si="136"/>
        <v>5.8000000000000004E-6</v>
      </c>
      <c r="J687" s="5">
        <f t="shared" si="144"/>
        <v>4.4231034482758351E-7</v>
      </c>
      <c r="K687" s="5">
        <f t="shared" si="145"/>
        <v>9.4236638988224361E-4</v>
      </c>
      <c r="L687" s="5">
        <f t="shared" si="139"/>
        <v>3.5054838793455443E-9</v>
      </c>
      <c r="M687" s="6">
        <f t="shared" si="137"/>
        <v>1.5231449850424015E-5</v>
      </c>
      <c r="N687">
        <f t="shared" si="138"/>
        <v>2.9E-4</v>
      </c>
      <c r="O687">
        <f t="shared" si="146"/>
        <v>0.43669563304366932</v>
      </c>
      <c r="P687">
        <f t="shared" si="140"/>
        <v>3.9416579408906811</v>
      </c>
      <c r="Q687">
        <f t="shared" si="141"/>
        <v>0.10821124151589134</v>
      </c>
      <c r="R687">
        <f t="shared" si="142"/>
        <v>0.10821124151589129</v>
      </c>
    </row>
    <row r="688" spans="6:18">
      <c r="F688">
        <f t="shared" si="147"/>
        <v>68.600000000000378</v>
      </c>
      <c r="G688">
        <f t="shared" si="135"/>
        <v>319.00552227477726</v>
      </c>
      <c r="H688">
        <f t="shared" si="143"/>
        <v>4.3669563304366932</v>
      </c>
      <c r="I688" s="4">
        <f t="shared" si="136"/>
        <v>5.8000000000000004E-6</v>
      </c>
      <c r="J688" s="5">
        <f t="shared" si="144"/>
        <v>4.4231034482758351E-7</v>
      </c>
      <c r="K688" s="5">
        <f t="shared" si="145"/>
        <v>9.4294638988224363E-4</v>
      </c>
      <c r="L688" s="5">
        <f t="shared" si="139"/>
        <v>3.5119604439622715E-9</v>
      </c>
      <c r="M688" s="6">
        <f t="shared" si="137"/>
        <v>1.5250204677891321E-5</v>
      </c>
      <c r="N688">
        <f t="shared" si="138"/>
        <v>2.9E-4</v>
      </c>
      <c r="O688">
        <f t="shared" si="146"/>
        <v>0.43669563304366932</v>
      </c>
      <c r="P688">
        <f t="shared" si="140"/>
        <v>3.9417131052903511</v>
      </c>
      <c r="Q688">
        <f t="shared" si="141"/>
        <v>0.10819720570404144</v>
      </c>
      <c r="R688">
        <f t="shared" si="142"/>
        <v>0.10819720570404139</v>
      </c>
    </row>
    <row r="689" spans="6:18">
      <c r="F689">
        <f t="shared" si="147"/>
        <v>68.700000000000372</v>
      </c>
      <c r="G689">
        <f t="shared" si="135"/>
        <v>319.00552227477726</v>
      </c>
      <c r="H689">
        <f t="shared" si="143"/>
        <v>4.3669563304366932</v>
      </c>
      <c r="I689" s="4">
        <f t="shared" si="136"/>
        <v>5.8000000000000004E-6</v>
      </c>
      <c r="J689" s="5">
        <f t="shared" si="144"/>
        <v>4.4231034482758351E-7</v>
      </c>
      <c r="K689" s="5">
        <f t="shared" si="145"/>
        <v>9.4352638988224366E-4</v>
      </c>
      <c r="L689" s="5">
        <f t="shared" si="139"/>
        <v>3.5184449808646072E-9</v>
      </c>
      <c r="M689" s="6">
        <f t="shared" si="137"/>
        <v>1.5268971044876147E-5</v>
      </c>
      <c r="N689">
        <f t="shared" si="138"/>
        <v>2.9E-4</v>
      </c>
      <c r="O689">
        <f t="shared" si="146"/>
        <v>0.43669563304366932</v>
      </c>
      <c r="P689">
        <f t="shared" si="140"/>
        <v>3.9417681339650117</v>
      </c>
      <c r="Q689">
        <f t="shared" si="141"/>
        <v>0.10818320442552645</v>
      </c>
      <c r="R689">
        <f t="shared" si="142"/>
        <v>0.1081832044255264</v>
      </c>
    </row>
    <row r="690" spans="6:18">
      <c r="F690">
        <f t="shared" si="147"/>
        <v>68.800000000000367</v>
      </c>
      <c r="G690">
        <f t="shared" si="135"/>
        <v>319.00552227477726</v>
      </c>
      <c r="H690">
        <f t="shared" si="143"/>
        <v>4.3669563304366932</v>
      </c>
      <c r="I690" s="4">
        <f t="shared" si="136"/>
        <v>5.8000000000000004E-6</v>
      </c>
      <c r="J690" s="5">
        <f t="shared" si="144"/>
        <v>4.4231034482758351E-7</v>
      </c>
      <c r="K690" s="5">
        <f t="shared" si="145"/>
        <v>9.4410638988224368E-4</v>
      </c>
      <c r="L690" s="5">
        <f t="shared" si="139"/>
        <v>3.5249374949562493E-9</v>
      </c>
      <c r="M690" s="6">
        <f t="shared" si="137"/>
        <v>1.52877489513785E-5</v>
      </c>
      <c r="N690">
        <f t="shared" si="138"/>
        <v>2.9E-4</v>
      </c>
      <c r="O690">
        <f t="shared" si="146"/>
        <v>0.43669563304366932</v>
      </c>
      <c r="P690">
        <f t="shared" si="140"/>
        <v>3.9418230273318247</v>
      </c>
      <c r="Q690">
        <f t="shared" si="141"/>
        <v>0.10816923757420556</v>
      </c>
      <c r="R690">
        <f t="shared" si="142"/>
        <v>0.1081692375742055</v>
      </c>
    </row>
    <row r="691" spans="6:18">
      <c r="F691">
        <f t="shared" si="147"/>
        <v>68.900000000000361</v>
      </c>
      <c r="G691">
        <f t="shared" si="135"/>
        <v>319.00552227477726</v>
      </c>
      <c r="H691">
        <f t="shared" si="143"/>
        <v>4.3669563304366932</v>
      </c>
      <c r="I691" s="4">
        <f t="shared" si="136"/>
        <v>5.8000000000000004E-6</v>
      </c>
      <c r="J691" s="5">
        <f t="shared" si="144"/>
        <v>4.4231034482758351E-7</v>
      </c>
      <c r="K691" s="5">
        <f t="shared" si="145"/>
        <v>9.4468638988224371E-4</v>
      </c>
      <c r="L691" s="5">
        <f t="shared" si="139"/>
        <v>3.5314379911408987E-9</v>
      </c>
      <c r="M691" s="6">
        <f t="shared" si="137"/>
        <v>1.5306538397398379E-5</v>
      </c>
      <c r="N691">
        <f t="shared" si="138"/>
        <v>2.9E-4</v>
      </c>
      <c r="O691">
        <f t="shared" si="146"/>
        <v>0.43669563304366932</v>
      </c>
      <c r="P691">
        <f t="shared" si="140"/>
        <v>3.9418777858064127</v>
      </c>
      <c r="Q691">
        <f t="shared" si="141"/>
        <v>0.10815530504432917</v>
      </c>
      <c r="R691">
        <f t="shared" si="142"/>
        <v>0.10815530504432912</v>
      </c>
    </row>
    <row r="692" spans="6:18">
      <c r="F692">
        <f t="shared" si="147"/>
        <v>69.000000000000355</v>
      </c>
      <c r="G692">
        <f t="shared" si="135"/>
        <v>319.00552227477726</v>
      </c>
      <c r="H692">
        <f t="shared" si="143"/>
        <v>4.3669563304366932</v>
      </c>
      <c r="I692" s="4">
        <f t="shared" si="136"/>
        <v>5.8000000000000004E-6</v>
      </c>
      <c r="J692" s="5">
        <f t="shared" si="144"/>
        <v>4.4231034482758351E-7</v>
      </c>
      <c r="K692" s="5">
        <f t="shared" si="145"/>
        <v>9.4526638988224373E-4</v>
      </c>
      <c r="L692" s="5">
        <f t="shared" si="139"/>
        <v>3.5379464743222548E-9</v>
      </c>
      <c r="M692" s="6">
        <f t="shared" si="137"/>
        <v>1.532533938293579E-5</v>
      </c>
      <c r="N692">
        <f t="shared" si="138"/>
        <v>2.9E-4</v>
      </c>
      <c r="O692">
        <f t="shared" si="146"/>
        <v>0.43669563304366932</v>
      </c>
      <c r="P692">
        <f t="shared" si="140"/>
        <v>3.9419324098028694</v>
      </c>
      <c r="Q692">
        <f t="shared" si="141"/>
        <v>0.10814140673053725</v>
      </c>
      <c r="R692">
        <f t="shared" si="142"/>
        <v>0.1081414067305372</v>
      </c>
    </row>
    <row r="693" spans="6:18">
      <c r="F693">
        <f t="shared" si="147"/>
        <v>69.10000000000035</v>
      </c>
      <c r="G693">
        <f t="shared" si="135"/>
        <v>319.00552227477726</v>
      </c>
      <c r="H693">
        <f t="shared" si="143"/>
        <v>4.3669563304366932</v>
      </c>
      <c r="I693" s="4">
        <f t="shared" si="136"/>
        <v>5.8000000000000004E-6</v>
      </c>
      <c r="J693" s="5">
        <f t="shared" si="144"/>
        <v>4.4231034482758351E-7</v>
      </c>
      <c r="K693" s="5">
        <f t="shared" si="145"/>
        <v>9.4584638988224376E-4</v>
      </c>
      <c r="L693" s="5">
        <f t="shared" si="139"/>
        <v>3.5444629494040152E-9</v>
      </c>
      <c r="M693" s="6">
        <f t="shared" si="137"/>
        <v>1.5344151907990717E-5</v>
      </c>
      <c r="N693">
        <f t="shared" si="138"/>
        <v>2.9E-4</v>
      </c>
      <c r="O693">
        <f t="shared" si="146"/>
        <v>0.43669563304366932</v>
      </c>
      <c r="P693">
        <f t="shared" si="140"/>
        <v>3.9419868997337617</v>
      </c>
      <c r="Q693">
        <f t="shared" si="141"/>
        <v>0.10812754252785765</v>
      </c>
      <c r="R693">
        <f t="shared" si="142"/>
        <v>0.1081275425278576</v>
      </c>
    </row>
    <row r="694" spans="6:18">
      <c r="F694">
        <f t="shared" si="147"/>
        <v>69.200000000000344</v>
      </c>
      <c r="G694">
        <f t="shared" si="135"/>
        <v>319.00552227477726</v>
      </c>
      <c r="H694">
        <f t="shared" si="143"/>
        <v>4.3669563304366932</v>
      </c>
      <c r="I694" s="4">
        <f t="shared" si="136"/>
        <v>5.8000000000000004E-6</v>
      </c>
      <c r="J694" s="5">
        <f t="shared" si="144"/>
        <v>4.4231034482758351E-7</v>
      </c>
      <c r="K694" s="5">
        <f t="shared" si="145"/>
        <v>9.4642638988224378E-4</v>
      </c>
      <c r="L694" s="5">
        <f t="shared" si="139"/>
        <v>3.5509874212898811E-9</v>
      </c>
      <c r="M694" s="6">
        <f t="shared" si="137"/>
        <v>1.5362975972563169E-5</v>
      </c>
      <c r="N694">
        <f t="shared" si="138"/>
        <v>2.9E-4</v>
      </c>
      <c r="O694">
        <f t="shared" si="146"/>
        <v>0.43669563304366932</v>
      </c>
      <c r="P694">
        <f t="shared" si="140"/>
        <v>3.9420412560101399</v>
      </c>
      <c r="Q694">
        <f t="shared" si="141"/>
        <v>0.10811371233170444</v>
      </c>
      <c r="R694">
        <f t="shared" si="142"/>
        <v>0.10811371233170439</v>
      </c>
    </row>
    <row r="695" spans="6:18">
      <c r="F695">
        <f t="shared" si="147"/>
        <v>69.300000000000338</v>
      </c>
      <c r="G695">
        <f t="shared" si="135"/>
        <v>319.00552227477726</v>
      </c>
      <c r="H695">
        <f t="shared" si="143"/>
        <v>4.3669563304366932</v>
      </c>
      <c r="I695" s="4">
        <f t="shared" si="136"/>
        <v>5.8000000000000004E-6</v>
      </c>
      <c r="J695" s="5">
        <f t="shared" si="144"/>
        <v>4.4231034482758351E-7</v>
      </c>
      <c r="K695" s="5">
        <f t="shared" si="145"/>
        <v>9.4700638988224381E-4</v>
      </c>
      <c r="L695" s="5">
        <f t="shared" si="139"/>
        <v>3.5575198948835507E-9</v>
      </c>
      <c r="M695" s="6">
        <f t="shared" si="137"/>
        <v>1.5381811576653148E-5</v>
      </c>
      <c r="N695">
        <f t="shared" si="138"/>
        <v>2.9E-4</v>
      </c>
      <c r="O695">
        <f t="shared" si="146"/>
        <v>0.43669563304366932</v>
      </c>
      <c r="P695">
        <f t="shared" si="140"/>
        <v>3.942095479041543</v>
      </c>
      <c r="Q695">
        <f t="shared" si="141"/>
        <v>0.10809991603787625</v>
      </c>
      <c r="R695">
        <f t="shared" si="142"/>
        <v>0.10809991603787619</v>
      </c>
    </row>
    <row r="696" spans="6:18">
      <c r="F696">
        <f t="shared" si="147"/>
        <v>69.400000000000333</v>
      </c>
      <c r="G696">
        <f t="shared" si="135"/>
        <v>319.00552227477726</v>
      </c>
      <c r="H696">
        <f t="shared" si="143"/>
        <v>4.3669563304366932</v>
      </c>
      <c r="I696" s="4">
        <f t="shared" si="136"/>
        <v>5.8000000000000004E-6</v>
      </c>
      <c r="J696" s="5">
        <f t="shared" si="144"/>
        <v>4.4231034482758351E-7</v>
      </c>
      <c r="K696" s="5">
        <f t="shared" si="145"/>
        <v>9.4758638988224383E-4</v>
      </c>
      <c r="L696" s="5">
        <f t="shared" si="139"/>
        <v>3.5640603750887245E-9</v>
      </c>
      <c r="M696" s="6">
        <f t="shared" si="137"/>
        <v>1.5400658720260655E-5</v>
      </c>
      <c r="N696">
        <f t="shared" si="138"/>
        <v>2.9E-4</v>
      </c>
      <c r="O696">
        <f t="shared" si="146"/>
        <v>0.43669563304366932</v>
      </c>
      <c r="P696">
        <f t="shared" si="140"/>
        <v>3.9421495692360029</v>
      </c>
      <c r="Q696">
        <f t="shared" si="141"/>
        <v>0.1080861535425546</v>
      </c>
      <c r="R696">
        <f t="shared" si="142"/>
        <v>0.10808615354255456</v>
      </c>
    </row>
    <row r="697" spans="6:18">
      <c r="F697">
        <f t="shared" si="147"/>
        <v>69.500000000000327</v>
      </c>
      <c r="G697">
        <f t="shared" si="135"/>
        <v>319.00552227477726</v>
      </c>
      <c r="H697">
        <f t="shared" si="143"/>
        <v>4.3669563304366932</v>
      </c>
      <c r="I697" s="4">
        <f t="shared" si="136"/>
        <v>5.8000000000000004E-6</v>
      </c>
      <c r="J697" s="5">
        <f t="shared" si="144"/>
        <v>4.4231034482758351E-7</v>
      </c>
      <c r="K697" s="5">
        <f t="shared" si="145"/>
        <v>9.4816638988224386E-4</v>
      </c>
      <c r="L697" s="5">
        <f t="shared" si="139"/>
        <v>3.5706088668091008E-9</v>
      </c>
      <c r="M697" s="6">
        <f t="shared" si="137"/>
        <v>1.5419517403385679E-5</v>
      </c>
      <c r="N697">
        <f t="shared" si="138"/>
        <v>2.9E-4</v>
      </c>
      <c r="O697">
        <f t="shared" si="146"/>
        <v>0.43669563304366932</v>
      </c>
      <c r="P697">
        <f t="shared" si="140"/>
        <v>3.9422035270000571</v>
      </c>
      <c r="Q697">
        <f t="shared" si="141"/>
        <v>0.10807242474230234</v>
      </c>
      <c r="R697">
        <f t="shared" si="142"/>
        <v>0.1080724247423023</v>
      </c>
    </row>
    <row r="698" spans="6:18">
      <c r="F698">
        <f t="shared" si="147"/>
        <v>69.600000000000321</v>
      </c>
      <c r="G698">
        <f t="shared" si="135"/>
        <v>319.00552227477726</v>
      </c>
      <c r="H698">
        <f t="shared" si="143"/>
        <v>4.3669563304366932</v>
      </c>
      <c r="I698" s="4">
        <f t="shared" si="136"/>
        <v>5.8000000000000004E-6</v>
      </c>
      <c r="J698" s="5">
        <f t="shared" si="144"/>
        <v>4.4231034482758351E-7</v>
      </c>
      <c r="K698" s="5">
        <f t="shared" si="145"/>
        <v>9.4874638988224388E-4</v>
      </c>
      <c r="L698" s="5">
        <f t="shared" si="139"/>
        <v>3.5771653749483799E-9</v>
      </c>
      <c r="M698" s="6">
        <f t="shared" si="137"/>
        <v>1.5438387626028237E-5</v>
      </c>
      <c r="N698">
        <f t="shared" si="138"/>
        <v>2.9E-4</v>
      </c>
      <c r="O698">
        <f t="shared" si="146"/>
        <v>0.43669563304366932</v>
      </c>
      <c r="P698">
        <f t="shared" si="140"/>
        <v>3.9422573527387472</v>
      </c>
      <c r="Q698">
        <f t="shared" si="141"/>
        <v>0.10805872953406191</v>
      </c>
      <c r="R698">
        <f t="shared" si="142"/>
        <v>0.10805872953406187</v>
      </c>
    </row>
    <row r="699" spans="6:18">
      <c r="F699">
        <f t="shared" si="147"/>
        <v>69.700000000000315</v>
      </c>
      <c r="G699">
        <f t="shared" si="135"/>
        <v>319.00552227477726</v>
      </c>
      <c r="H699">
        <f t="shared" si="143"/>
        <v>4.3669563304366932</v>
      </c>
      <c r="I699" s="4">
        <f t="shared" si="136"/>
        <v>5.8000000000000004E-6</v>
      </c>
      <c r="J699" s="5">
        <f t="shared" si="144"/>
        <v>4.4231034482758351E-7</v>
      </c>
      <c r="K699" s="5">
        <f t="shared" si="145"/>
        <v>9.4932638988224391E-4</v>
      </c>
      <c r="L699" s="5">
        <f t="shared" si="139"/>
        <v>3.5837299044102615E-9</v>
      </c>
      <c r="M699" s="6">
        <f t="shared" si="137"/>
        <v>1.5457269388188315E-5</v>
      </c>
      <c r="N699">
        <f t="shared" si="138"/>
        <v>2.9E-4</v>
      </c>
      <c r="O699">
        <f t="shared" si="146"/>
        <v>0.43669563304366932</v>
      </c>
      <c r="P699">
        <f t="shared" si="140"/>
        <v>3.9423110468556302</v>
      </c>
      <c r="Q699">
        <f t="shared" si="141"/>
        <v>0.10804506781515379</v>
      </c>
      <c r="R699">
        <f t="shared" si="142"/>
        <v>0.10804506781515374</v>
      </c>
    </row>
    <row r="700" spans="6:18">
      <c r="F700">
        <f t="shared" si="147"/>
        <v>69.80000000000031</v>
      </c>
      <c r="G700">
        <f t="shared" si="135"/>
        <v>319.00552227477726</v>
      </c>
      <c r="H700">
        <f t="shared" si="143"/>
        <v>4.3669563304366932</v>
      </c>
      <c r="I700" s="4">
        <f t="shared" si="136"/>
        <v>5.8000000000000004E-6</v>
      </c>
      <c r="J700" s="5">
        <f t="shared" si="144"/>
        <v>4.4231034482758351E-7</v>
      </c>
      <c r="K700" s="5">
        <f t="shared" si="145"/>
        <v>9.4990638988224393E-4</v>
      </c>
      <c r="L700" s="5">
        <f t="shared" si="139"/>
        <v>3.5903024600984437E-9</v>
      </c>
      <c r="M700" s="6">
        <f t="shared" si="137"/>
        <v>1.5476162689865918E-5</v>
      </c>
      <c r="N700">
        <f t="shared" si="138"/>
        <v>2.9E-4</v>
      </c>
      <c r="O700">
        <f t="shared" si="146"/>
        <v>0.43669563304366932</v>
      </c>
      <c r="P700">
        <f t="shared" si="140"/>
        <v>3.9423646097527856</v>
      </c>
      <c r="Q700">
        <f t="shared" si="141"/>
        <v>0.10803143948327482</v>
      </c>
      <c r="R700">
        <f t="shared" si="142"/>
        <v>0.10803143948327477</v>
      </c>
    </row>
    <row r="701" spans="6:18">
      <c r="F701">
        <f t="shared" si="147"/>
        <v>69.900000000000304</v>
      </c>
      <c r="G701">
        <f t="shared" si="135"/>
        <v>319.00552227477726</v>
      </c>
      <c r="H701">
        <f t="shared" si="143"/>
        <v>4.3669563304366932</v>
      </c>
      <c r="I701" s="4">
        <f t="shared" si="136"/>
        <v>5.8000000000000004E-6</v>
      </c>
      <c r="J701" s="5">
        <f t="shared" si="144"/>
        <v>4.4231034482758351E-7</v>
      </c>
      <c r="K701" s="5">
        <f t="shared" si="145"/>
        <v>9.5048638988224396E-4</v>
      </c>
      <c r="L701" s="5">
        <f t="shared" si="139"/>
        <v>3.5968830469166266E-9</v>
      </c>
      <c r="M701" s="6">
        <f t="shared" si="137"/>
        <v>1.5495067531061045E-5</v>
      </c>
      <c r="N701">
        <f t="shared" si="138"/>
        <v>2.9E-4</v>
      </c>
      <c r="O701">
        <f t="shared" si="146"/>
        <v>0.43669563304366932</v>
      </c>
      <c r="P701">
        <f t="shared" si="140"/>
        <v>3.9424180418308166</v>
      </c>
      <c r="Q701">
        <f t="shared" si="141"/>
        <v>0.10801784443649667</v>
      </c>
      <c r="R701">
        <f t="shared" si="142"/>
        <v>0.10801784443649663</v>
      </c>
    </row>
    <row r="702" spans="6:18">
      <c r="F702">
        <f t="shared" si="147"/>
        <v>70.000000000000298</v>
      </c>
      <c r="G702">
        <f t="shared" si="135"/>
        <v>319.00552227477726</v>
      </c>
      <c r="H702">
        <f t="shared" si="143"/>
        <v>4.3669563304366932</v>
      </c>
      <c r="I702" s="4">
        <f t="shared" si="136"/>
        <v>5.8000000000000004E-6</v>
      </c>
      <c r="J702" s="5">
        <f t="shared" si="144"/>
        <v>4.4231034482758351E-7</v>
      </c>
      <c r="K702" s="5">
        <f t="shared" si="145"/>
        <v>9.5106638988224398E-4</v>
      </c>
      <c r="L702" s="5">
        <f t="shared" si="139"/>
        <v>3.6034716697685097E-9</v>
      </c>
      <c r="M702" s="6">
        <f t="shared" si="137"/>
        <v>1.5513983911773699E-5</v>
      </c>
      <c r="N702">
        <f t="shared" si="138"/>
        <v>2.9E-4</v>
      </c>
      <c r="O702">
        <f t="shared" si="146"/>
        <v>0.43669563304366932</v>
      </c>
      <c r="P702">
        <f t="shared" si="140"/>
        <v>3.942471343488863</v>
      </c>
      <c r="Q702">
        <f t="shared" si="141"/>
        <v>0.10800428257326419</v>
      </c>
      <c r="R702">
        <f t="shared" si="142"/>
        <v>0.10800428257326415</v>
      </c>
    </row>
    <row r="703" spans="6:18">
      <c r="F703">
        <f t="shared" si="147"/>
        <v>70.100000000000293</v>
      </c>
      <c r="G703">
        <f t="shared" si="135"/>
        <v>319.00552227477726</v>
      </c>
      <c r="H703">
        <f t="shared" si="143"/>
        <v>4.3669563304366932</v>
      </c>
      <c r="I703" s="4">
        <f t="shared" si="136"/>
        <v>5.8000000000000004E-6</v>
      </c>
      <c r="J703" s="5">
        <f t="shared" si="144"/>
        <v>4.4231034482758351E-7</v>
      </c>
      <c r="K703" s="5">
        <f t="shared" si="145"/>
        <v>9.51646389882244E-4</v>
      </c>
      <c r="L703" s="5">
        <f t="shared" si="139"/>
        <v>3.6100683335577927E-9</v>
      </c>
      <c r="M703" s="6">
        <f t="shared" si="137"/>
        <v>1.5532911832003881E-5</v>
      </c>
      <c r="N703">
        <f t="shared" si="138"/>
        <v>2.9E-4</v>
      </c>
      <c r="O703">
        <f t="shared" si="146"/>
        <v>0.43669563304366932</v>
      </c>
      <c r="P703">
        <f t="shared" si="140"/>
        <v>3.9425245151246013</v>
      </c>
      <c r="Q703">
        <f t="shared" si="141"/>
        <v>0.10799075379239384</v>
      </c>
      <c r="R703">
        <f t="shared" si="142"/>
        <v>0.10799075379239378</v>
      </c>
    </row>
    <row r="704" spans="6:18">
      <c r="F704">
        <f t="shared" si="147"/>
        <v>70.200000000000287</v>
      </c>
      <c r="G704">
        <f t="shared" si="135"/>
        <v>319.00552227477726</v>
      </c>
      <c r="H704">
        <f t="shared" si="143"/>
        <v>4.3669563304366932</v>
      </c>
      <c r="I704" s="4">
        <f t="shared" si="136"/>
        <v>5.8000000000000004E-6</v>
      </c>
      <c r="J704" s="5">
        <f t="shared" si="144"/>
        <v>4.4231034482758351E-7</v>
      </c>
      <c r="K704" s="5">
        <f t="shared" si="145"/>
        <v>9.5222638988224403E-4</v>
      </c>
      <c r="L704" s="5">
        <f t="shared" si="139"/>
        <v>3.6166730431881741E-9</v>
      </c>
      <c r="M704" s="6">
        <f t="shared" si="137"/>
        <v>1.5551851291751583E-5</v>
      </c>
      <c r="N704">
        <f t="shared" si="138"/>
        <v>2.9E-4</v>
      </c>
      <c r="O704">
        <f t="shared" si="146"/>
        <v>0.43669563304366932</v>
      </c>
      <c r="P704">
        <f t="shared" si="140"/>
        <v>3.9425775571342556</v>
      </c>
      <c r="Q704">
        <f t="shared" si="141"/>
        <v>0.10797725799307203</v>
      </c>
      <c r="R704">
        <f t="shared" si="142"/>
        <v>0.10797725799307198</v>
      </c>
    </row>
    <row r="705" spans="6:18">
      <c r="F705">
        <f t="shared" si="147"/>
        <v>70.300000000000281</v>
      </c>
      <c r="G705">
        <f t="shared" si="135"/>
        <v>319.00552227477726</v>
      </c>
      <c r="H705">
        <f t="shared" si="143"/>
        <v>4.3669563304366932</v>
      </c>
      <c r="I705" s="4">
        <f t="shared" si="136"/>
        <v>5.8000000000000004E-6</v>
      </c>
      <c r="J705" s="5">
        <f t="shared" si="144"/>
        <v>4.4231034482758351E-7</v>
      </c>
      <c r="K705" s="5">
        <f t="shared" si="145"/>
        <v>9.5280638988224405E-4</v>
      </c>
      <c r="L705" s="5">
        <f t="shared" si="139"/>
        <v>3.6232858035633544E-9</v>
      </c>
      <c r="M705" s="6">
        <f t="shared" si="137"/>
        <v>1.5570802291016813E-5</v>
      </c>
      <c r="N705">
        <f t="shared" si="138"/>
        <v>2.9E-4</v>
      </c>
      <c r="O705">
        <f t="shared" si="146"/>
        <v>0.43669563304366932</v>
      </c>
      <c r="P705">
        <f t="shared" si="140"/>
        <v>3.9426304699126016</v>
      </c>
      <c r="Q705">
        <f t="shared" si="141"/>
        <v>0.10796379507485367</v>
      </c>
      <c r="R705">
        <f t="shared" si="142"/>
        <v>0.10796379507485361</v>
      </c>
    </row>
    <row r="706" spans="6:18">
      <c r="F706">
        <f t="shared" si="147"/>
        <v>70.400000000000276</v>
      </c>
      <c r="G706">
        <f t="shared" ref="G706:G769" si="148">Tc+R_*F706</f>
        <v>319.00552227477726</v>
      </c>
      <c r="H706">
        <f t="shared" si="143"/>
        <v>4.3669563304366932</v>
      </c>
      <c r="I706" s="4">
        <f t="shared" ref="I706:I769" si="149">we</f>
        <v>5.8000000000000004E-6</v>
      </c>
      <c r="J706" s="5">
        <f t="shared" si="144"/>
        <v>4.4231034482758351E-7</v>
      </c>
      <c r="K706" s="5">
        <f t="shared" si="145"/>
        <v>9.5338638988224408E-4</v>
      </c>
      <c r="L706" s="5">
        <f t="shared" si="139"/>
        <v>3.6299066195870315E-9</v>
      </c>
      <c r="M706" s="6">
        <f t="shared" ref="M706:M769" si="150">f2_*f3_/f1_/K706*L706</f>
        <v>1.5589764829799563E-5</v>
      </c>
      <c r="N706">
        <f t="shared" ref="N706:N769" si="151">del_dl</f>
        <v>2.9E-4</v>
      </c>
      <c r="O706">
        <f t="shared" si="146"/>
        <v>0.43669563304366932</v>
      </c>
      <c r="P706">
        <f t="shared" si="140"/>
        <v>3.9426832538529726</v>
      </c>
      <c r="Q706">
        <f t="shared" si="141"/>
        <v>0.10795036493766048</v>
      </c>
      <c r="R706">
        <f t="shared" si="142"/>
        <v>0.10795036493766044</v>
      </c>
    </row>
    <row r="707" spans="6:18">
      <c r="F707">
        <f t="shared" si="147"/>
        <v>70.50000000000027</v>
      </c>
      <c r="G707">
        <f t="shared" si="148"/>
        <v>319.00552227477726</v>
      </c>
      <c r="H707">
        <f t="shared" si="143"/>
        <v>4.3669563304366932</v>
      </c>
      <c r="I707" s="4">
        <f t="shared" si="149"/>
        <v>5.8000000000000004E-6</v>
      </c>
      <c r="J707" s="5">
        <f t="shared" si="144"/>
        <v>4.4231034482758351E-7</v>
      </c>
      <c r="K707" s="5">
        <f t="shared" si="145"/>
        <v>9.539663898822441E-4</v>
      </c>
      <c r="L707" s="5">
        <f t="shared" ref="L707:L770" si="152">K707^3*4/3*PI()</f>
        <v>3.6365354961629062E-9</v>
      </c>
      <c r="M707" s="6">
        <f t="shared" si="150"/>
        <v>1.5608738908099841E-5</v>
      </c>
      <c r="N707">
        <f t="shared" si="151"/>
        <v>2.9E-4</v>
      </c>
      <c r="O707">
        <f t="shared" si="146"/>
        <v>0.43669563304366932</v>
      </c>
      <c r="P707">
        <f t="shared" ref="P707:P770" si="153">R707*O707+(1-R707)*H707</f>
        <v>3.9427359093472667</v>
      </c>
      <c r="Q707">
        <f t="shared" ref="Q707:Q770" si="154">Q706+pl/ps*Dl/N706*((Tc-Tf)/ml-Co)/H706/(1-kpart)*M706*dt/L706-Q706*3/K706*we*dt</f>
        <v>0.10793696748177954</v>
      </c>
      <c r="R707">
        <f t="shared" ref="R707:R770" si="155">esidtGeral(R706,K706,MAX(I706,J706),pl,ps,kpart,H706,(H707-H706)/dt,M706,L706,Dl,N706,Co,dt)</f>
        <v>0.1079369674817795</v>
      </c>
    </row>
    <row r="708" spans="6:18">
      <c r="F708">
        <f t="shared" si="147"/>
        <v>70.600000000000264</v>
      </c>
      <c r="G708">
        <f t="shared" si="148"/>
        <v>319.00552227477726</v>
      </c>
      <c r="H708">
        <f t="shared" si="143"/>
        <v>4.3669563304366932</v>
      </c>
      <c r="I708" s="4">
        <f t="shared" si="149"/>
        <v>5.8000000000000004E-6</v>
      </c>
      <c r="J708" s="5">
        <f t="shared" si="144"/>
        <v>4.4231034482758351E-7</v>
      </c>
      <c r="K708" s="5">
        <f t="shared" si="145"/>
        <v>9.5454638988224413E-4</v>
      </c>
      <c r="L708" s="5">
        <f t="shared" si="152"/>
        <v>3.643172438194678E-9</v>
      </c>
      <c r="M708" s="6">
        <f t="shared" si="150"/>
        <v>1.5627724525917646E-5</v>
      </c>
      <c r="N708">
        <f t="shared" si="151"/>
        <v>2.9E-4</v>
      </c>
      <c r="O708">
        <f t="shared" si="146"/>
        <v>0.43669563304366932</v>
      </c>
      <c r="P708">
        <f t="shared" si="153"/>
        <v>3.9427884367859516</v>
      </c>
      <c r="Q708">
        <f t="shared" si="154"/>
        <v>0.10792360260786163</v>
      </c>
      <c r="R708">
        <f t="shared" si="155"/>
        <v>0.10792360260786159</v>
      </c>
    </row>
    <row r="709" spans="6:18">
      <c r="F709">
        <f t="shared" si="147"/>
        <v>70.700000000000259</v>
      </c>
      <c r="G709">
        <f t="shared" si="148"/>
        <v>319.00552227477726</v>
      </c>
      <c r="H709">
        <f t="shared" si="143"/>
        <v>4.3669563304366932</v>
      </c>
      <c r="I709" s="4">
        <f t="shared" si="149"/>
        <v>5.8000000000000004E-6</v>
      </c>
      <c r="J709" s="5">
        <f t="shared" si="144"/>
        <v>4.4231034482758351E-7</v>
      </c>
      <c r="K709" s="5">
        <f t="shared" si="145"/>
        <v>9.5512638988224415E-4</v>
      </c>
      <c r="L709" s="5">
        <f t="shared" si="152"/>
        <v>3.6498174505860448E-9</v>
      </c>
      <c r="M709" s="6">
        <f t="shared" si="150"/>
        <v>1.5646721683252969E-5</v>
      </c>
      <c r="N709">
        <f t="shared" si="151"/>
        <v>2.9E-4</v>
      </c>
      <c r="O709">
        <f t="shared" si="146"/>
        <v>0.43669563304366932</v>
      </c>
      <c r="P709">
        <f t="shared" si="153"/>
        <v>3.9428408365580729</v>
      </c>
      <c r="Q709">
        <f t="shared" si="154"/>
        <v>0.10791027021691972</v>
      </c>
      <c r="R709">
        <f t="shared" si="155"/>
        <v>0.10791027021691969</v>
      </c>
    </row>
    <row r="710" spans="6:18">
      <c r="F710">
        <f t="shared" si="147"/>
        <v>70.800000000000253</v>
      </c>
      <c r="G710">
        <f t="shared" si="148"/>
        <v>319.00552227477726</v>
      </c>
      <c r="H710">
        <f t="shared" si="143"/>
        <v>4.3669563304366932</v>
      </c>
      <c r="I710" s="4">
        <f t="shared" si="149"/>
        <v>5.8000000000000004E-6</v>
      </c>
      <c r="J710" s="5">
        <f t="shared" si="144"/>
        <v>4.4231034482758351E-7</v>
      </c>
      <c r="K710" s="5">
        <f t="shared" si="145"/>
        <v>9.5570638988224418E-4</v>
      </c>
      <c r="L710" s="5">
        <f t="shared" si="152"/>
        <v>3.6564705382407078E-9</v>
      </c>
      <c r="M710" s="6">
        <f t="shared" si="150"/>
        <v>1.5665730380105825E-5</v>
      </c>
      <c r="N710">
        <f t="shared" si="151"/>
        <v>2.9E-4</v>
      </c>
      <c r="O710">
        <f t="shared" si="146"/>
        <v>0.43669563304366932</v>
      </c>
      <c r="P710">
        <f t="shared" si="153"/>
        <v>3.9428931090512576</v>
      </c>
      <c r="Q710">
        <f t="shared" si="154"/>
        <v>0.10789697021032749</v>
      </c>
      <c r="R710">
        <f t="shared" si="155"/>
        <v>0.10789697021032746</v>
      </c>
    </row>
    <row r="711" spans="6:18">
      <c r="F711">
        <f t="shared" si="147"/>
        <v>70.900000000000247</v>
      </c>
      <c r="G711">
        <f t="shared" si="148"/>
        <v>319.00552227477726</v>
      </c>
      <c r="H711">
        <f t="shared" si="143"/>
        <v>4.3669563304366932</v>
      </c>
      <c r="I711" s="4">
        <f t="shared" si="149"/>
        <v>5.8000000000000004E-6</v>
      </c>
      <c r="J711" s="5">
        <f t="shared" si="144"/>
        <v>4.4231034482758351E-7</v>
      </c>
      <c r="K711" s="5">
        <f t="shared" si="145"/>
        <v>9.562863898822442E-4</v>
      </c>
      <c r="L711" s="5">
        <f t="shared" si="152"/>
        <v>3.663131706062365E-9</v>
      </c>
      <c r="M711" s="6">
        <f t="shared" si="150"/>
        <v>1.5684750616476203E-5</v>
      </c>
      <c r="N711">
        <f t="shared" si="151"/>
        <v>2.9E-4</v>
      </c>
      <c r="O711">
        <f t="shared" si="146"/>
        <v>0.43669563304366932</v>
      </c>
      <c r="P711">
        <f t="shared" si="153"/>
        <v>3.942945254651721</v>
      </c>
      <c r="Q711">
        <f t="shared" si="154"/>
        <v>0.10788370248981768</v>
      </c>
      <c r="R711">
        <f t="shared" si="155"/>
        <v>0.10788370248981767</v>
      </c>
    </row>
    <row r="712" spans="6:18">
      <c r="F712">
        <f t="shared" si="147"/>
        <v>71.000000000000242</v>
      </c>
      <c r="G712">
        <f t="shared" si="148"/>
        <v>319.00552227477726</v>
      </c>
      <c r="H712">
        <f t="shared" si="143"/>
        <v>4.3669563304366932</v>
      </c>
      <c r="I712" s="4">
        <f t="shared" si="149"/>
        <v>5.8000000000000004E-6</v>
      </c>
      <c r="J712" s="5">
        <f t="shared" si="144"/>
        <v>4.4231034482758351E-7</v>
      </c>
      <c r="K712" s="5">
        <f t="shared" si="145"/>
        <v>9.5686638988224423E-4</v>
      </c>
      <c r="L712" s="5">
        <f t="shared" si="152"/>
        <v>3.6698009589547171E-9</v>
      </c>
      <c r="M712" s="6">
        <f t="shared" si="150"/>
        <v>1.5703782392364107E-5</v>
      </c>
      <c r="N712">
        <f t="shared" si="151"/>
        <v>2.9E-4</v>
      </c>
      <c r="O712">
        <f t="shared" si="146"/>
        <v>0.43669563304366932</v>
      </c>
      <c r="P712">
        <f t="shared" si="153"/>
        <v>3.942997273744274</v>
      </c>
      <c r="Q712">
        <f t="shared" si="154"/>
        <v>0.10787046695748072</v>
      </c>
      <c r="R712">
        <f t="shared" si="155"/>
        <v>0.1078704669574807</v>
      </c>
    </row>
    <row r="713" spans="6:18">
      <c r="F713">
        <f t="shared" si="147"/>
        <v>71.100000000000236</v>
      </c>
      <c r="G713">
        <f t="shared" si="148"/>
        <v>319.00552227477726</v>
      </c>
      <c r="H713">
        <f t="shared" si="143"/>
        <v>4.3669563304366932</v>
      </c>
      <c r="I713" s="4">
        <f t="shared" si="149"/>
        <v>5.8000000000000004E-6</v>
      </c>
      <c r="J713" s="5">
        <f t="shared" si="144"/>
        <v>4.4231034482758351E-7</v>
      </c>
      <c r="K713" s="5">
        <f t="shared" si="145"/>
        <v>9.5744638988224425E-4</v>
      </c>
      <c r="L713" s="5">
        <f t="shared" si="152"/>
        <v>3.6764783018214624E-9</v>
      </c>
      <c r="M713" s="6">
        <f t="shared" si="150"/>
        <v>1.5722825707769536E-5</v>
      </c>
      <c r="N713">
        <f t="shared" si="151"/>
        <v>2.9E-4</v>
      </c>
      <c r="O713">
        <f t="shared" si="146"/>
        <v>0.43669563304366932</v>
      </c>
      <c r="P713">
        <f t="shared" si="153"/>
        <v>3.9430491667123273</v>
      </c>
      <c r="Q713">
        <f t="shared" si="154"/>
        <v>0.10785726351576304</v>
      </c>
      <c r="R713">
        <f t="shared" si="155"/>
        <v>0.10785726351576301</v>
      </c>
    </row>
    <row r="714" spans="6:18">
      <c r="F714">
        <f t="shared" si="147"/>
        <v>71.20000000000023</v>
      </c>
      <c r="G714">
        <f t="shared" si="148"/>
        <v>319.00552227477726</v>
      </c>
      <c r="H714">
        <f t="shared" si="143"/>
        <v>4.3669563304366932</v>
      </c>
      <c r="I714" s="4">
        <f t="shared" si="149"/>
        <v>5.8000000000000004E-6</v>
      </c>
      <c r="J714" s="5">
        <f t="shared" si="144"/>
        <v>4.4231034482758351E-7</v>
      </c>
      <c r="K714" s="5">
        <f t="shared" si="145"/>
        <v>9.5802638988224428E-4</v>
      </c>
      <c r="L714" s="5">
        <f t="shared" si="152"/>
        <v>3.6831637395663006E-9</v>
      </c>
      <c r="M714" s="6">
        <f t="shared" si="150"/>
        <v>1.5741880562692489E-5</v>
      </c>
      <c r="N714">
        <f t="shared" si="151"/>
        <v>2.9E-4</v>
      </c>
      <c r="O714">
        <f t="shared" si="146"/>
        <v>0.43669563304366932</v>
      </c>
      <c r="P714">
        <f t="shared" si="153"/>
        <v>3.943100933937898</v>
      </c>
      <c r="Q714">
        <f t="shared" si="154"/>
        <v>0.10784409206746566</v>
      </c>
      <c r="R714">
        <f t="shared" si="155"/>
        <v>0.10784409206746565</v>
      </c>
    </row>
    <row r="715" spans="6:18">
      <c r="F715">
        <f t="shared" si="147"/>
        <v>71.300000000000225</v>
      </c>
      <c r="G715">
        <f t="shared" si="148"/>
        <v>319.00552227477726</v>
      </c>
      <c r="H715">
        <f t="shared" si="143"/>
        <v>4.3669563304366932</v>
      </c>
      <c r="I715" s="4">
        <f t="shared" si="149"/>
        <v>5.8000000000000004E-6</v>
      </c>
      <c r="J715" s="5">
        <f t="shared" si="144"/>
        <v>4.4231034482758351E-7</v>
      </c>
      <c r="K715" s="5">
        <f t="shared" si="145"/>
        <v>9.586063898822443E-4</v>
      </c>
      <c r="L715" s="5">
        <f t="shared" si="152"/>
        <v>3.6898572770929314E-9</v>
      </c>
      <c r="M715" s="6">
        <f t="shared" si="150"/>
        <v>1.5760946957132966E-5</v>
      </c>
      <c r="N715">
        <f t="shared" si="151"/>
        <v>2.9E-4</v>
      </c>
      <c r="O715">
        <f t="shared" si="146"/>
        <v>0.43669563304366932</v>
      </c>
      <c r="P715">
        <f t="shared" si="153"/>
        <v>3.9431525758016162</v>
      </c>
      <c r="Q715">
        <f t="shared" si="154"/>
        <v>0.10783095251574272</v>
      </c>
      <c r="R715">
        <f t="shared" si="155"/>
        <v>0.10783095251574271</v>
      </c>
    </row>
    <row r="716" spans="6:18">
      <c r="F716">
        <f t="shared" si="147"/>
        <v>71.400000000000219</v>
      </c>
      <c r="G716">
        <f t="shared" si="148"/>
        <v>319.00552227477726</v>
      </c>
      <c r="H716">
        <f t="shared" si="143"/>
        <v>4.3669563304366932</v>
      </c>
      <c r="I716" s="4">
        <f t="shared" si="149"/>
        <v>5.8000000000000004E-6</v>
      </c>
      <c r="J716" s="5">
        <f t="shared" si="144"/>
        <v>4.4231034482758351E-7</v>
      </c>
      <c r="K716" s="5">
        <f t="shared" si="145"/>
        <v>9.5918638988224433E-4</v>
      </c>
      <c r="L716" s="5">
        <f t="shared" si="152"/>
        <v>3.6965589193050534E-9</v>
      </c>
      <c r="M716" s="6">
        <f t="shared" si="150"/>
        <v>1.5780024891090967E-5</v>
      </c>
      <c r="N716">
        <f t="shared" si="151"/>
        <v>2.9E-4</v>
      </c>
      <c r="O716">
        <f t="shared" si="146"/>
        <v>0.43669563304366932</v>
      </c>
      <c r="P716">
        <f t="shared" si="153"/>
        <v>3.9432040926827296</v>
      </c>
      <c r="Q716">
        <f t="shared" si="154"/>
        <v>0.1078178447640999</v>
      </c>
      <c r="R716">
        <f t="shared" si="155"/>
        <v>0.10781784476409988</v>
      </c>
    </row>
    <row r="717" spans="6:18">
      <c r="F717">
        <f t="shared" si="147"/>
        <v>71.500000000000213</v>
      </c>
      <c r="G717">
        <f t="shared" si="148"/>
        <v>319.00552227477726</v>
      </c>
      <c r="H717">
        <f t="shared" si="143"/>
        <v>4.3669563304366932</v>
      </c>
      <c r="I717" s="4">
        <f t="shared" si="149"/>
        <v>5.8000000000000004E-6</v>
      </c>
      <c r="J717" s="5">
        <f t="shared" si="144"/>
        <v>4.4231034482758351E-7</v>
      </c>
      <c r="K717" s="5">
        <f t="shared" si="145"/>
        <v>9.5976638988224435E-4</v>
      </c>
      <c r="L717" s="5">
        <f t="shared" si="152"/>
        <v>3.7032686711063676E-9</v>
      </c>
      <c r="M717" s="6">
        <f t="shared" si="150"/>
        <v>1.5799114364566498E-5</v>
      </c>
      <c r="N717">
        <f t="shared" si="151"/>
        <v>2.9E-4</v>
      </c>
      <c r="O717">
        <f t="shared" si="146"/>
        <v>0.43669563304366932</v>
      </c>
      <c r="P717">
        <f t="shared" si="153"/>
        <v>3.943255484959109</v>
      </c>
      <c r="Q717">
        <f t="shared" si="154"/>
        <v>0.10780476871639298</v>
      </c>
      <c r="R717">
        <f t="shared" si="155"/>
        <v>0.10780476871639294</v>
      </c>
    </row>
    <row r="718" spans="6:18">
      <c r="F718">
        <f t="shared" si="147"/>
        <v>71.600000000000207</v>
      </c>
      <c r="G718">
        <f t="shared" si="148"/>
        <v>319.00552227477726</v>
      </c>
      <c r="H718">
        <f t="shared" si="143"/>
        <v>4.3669563304366932</v>
      </c>
      <c r="I718" s="4">
        <f t="shared" si="149"/>
        <v>5.8000000000000004E-6</v>
      </c>
      <c r="J718" s="5">
        <f t="shared" si="144"/>
        <v>4.4231034482758351E-7</v>
      </c>
      <c r="K718" s="5">
        <f t="shared" si="145"/>
        <v>9.6034638988224438E-4</v>
      </c>
      <c r="L718" s="5">
        <f t="shared" si="152"/>
        <v>3.7099865374005719E-9</v>
      </c>
      <c r="M718" s="6">
        <f t="shared" si="150"/>
        <v>1.5818215377559551E-5</v>
      </c>
      <c r="N718">
        <f t="shared" si="151"/>
        <v>2.9E-4</v>
      </c>
      <c r="O718">
        <f t="shared" si="146"/>
        <v>0.43669563304366932</v>
      </c>
      <c r="P718">
        <f t="shared" si="153"/>
        <v>3.9433067530072572</v>
      </c>
      <c r="Q718">
        <f t="shared" si="154"/>
        <v>0.10779172427682632</v>
      </c>
      <c r="R718">
        <f t="shared" si="155"/>
        <v>0.10779172427682628</v>
      </c>
    </row>
    <row r="719" spans="6:18">
      <c r="F719">
        <f t="shared" si="147"/>
        <v>71.700000000000202</v>
      </c>
      <c r="G719">
        <f t="shared" si="148"/>
        <v>319.00552227477726</v>
      </c>
      <c r="H719">
        <f t="shared" si="143"/>
        <v>4.3669563304366932</v>
      </c>
      <c r="I719" s="4">
        <f t="shared" si="149"/>
        <v>5.8000000000000004E-6</v>
      </c>
      <c r="J719" s="5">
        <f t="shared" si="144"/>
        <v>4.4231034482758351E-7</v>
      </c>
      <c r="K719" s="5">
        <f t="shared" si="145"/>
        <v>9.609263898822444E-4</v>
      </c>
      <c r="L719" s="5">
        <f t="shared" si="152"/>
        <v>3.7167125230913656E-9</v>
      </c>
      <c r="M719" s="6">
        <f t="shared" si="150"/>
        <v>1.5837327930070127E-5</v>
      </c>
      <c r="N719">
        <f t="shared" si="151"/>
        <v>2.9E-4</v>
      </c>
      <c r="O719">
        <f t="shared" si="146"/>
        <v>0.43669563304366932</v>
      </c>
      <c r="P719">
        <f t="shared" si="153"/>
        <v>3.9433578972023113</v>
      </c>
      <c r="Q719">
        <f t="shared" si="154"/>
        <v>0.10777871134995144</v>
      </c>
      <c r="R719">
        <f t="shared" si="155"/>
        <v>0.1077787113499514</v>
      </c>
    </row>
    <row r="720" spans="6:18">
      <c r="F720">
        <f t="shared" si="147"/>
        <v>71.800000000000196</v>
      </c>
      <c r="G720">
        <f t="shared" si="148"/>
        <v>319.00552227477726</v>
      </c>
      <c r="H720">
        <f t="shared" si="143"/>
        <v>4.3669563304366932</v>
      </c>
      <c r="I720" s="4">
        <f t="shared" si="149"/>
        <v>5.8000000000000004E-6</v>
      </c>
      <c r="J720" s="5">
        <f t="shared" si="144"/>
        <v>4.4231034482758351E-7</v>
      </c>
      <c r="K720" s="5">
        <f t="shared" si="145"/>
        <v>9.6150638988224443E-4</v>
      </c>
      <c r="L720" s="5">
        <f t="shared" si="152"/>
        <v>3.7234466330824493E-9</v>
      </c>
      <c r="M720" s="6">
        <f t="shared" si="150"/>
        <v>1.5856452022098227E-5</v>
      </c>
      <c r="N720">
        <f t="shared" si="151"/>
        <v>2.9E-4</v>
      </c>
      <c r="O720">
        <f t="shared" si="146"/>
        <v>0.43669563304366932</v>
      </c>
      <c r="P720">
        <f t="shared" si="153"/>
        <v>3.9434089179180511</v>
      </c>
      <c r="Q720">
        <f t="shared" si="154"/>
        <v>0.10776572984066554</v>
      </c>
      <c r="R720">
        <f t="shared" si="155"/>
        <v>0.1077657298406655</v>
      </c>
    </row>
    <row r="721" spans="6:18">
      <c r="F721">
        <f t="shared" si="147"/>
        <v>71.90000000000019</v>
      </c>
      <c r="G721">
        <f t="shared" si="148"/>
        <v>319.00552227477726</v>
      </c>
      <c r="H721">
        <f t="shared" si="143"/>
        <v>4.3669563304366932</v>
      </c>
      <c r="I721" s="4">
        <f t="shared" si="149"/>
        <v>5.8000000000000004E-6</v>
      </c>
      <c r="J721" s="5">
        <f t="shared" si="144"/>
        <v>4.4231034482758351E-7</v>
      </c>
      <c r="K721" s="5">
        <f t="shared" si="145"/>
        <v>9.6208638988224445E-4</v>
      </c>
      <c r="L721" s="5">
        <f t="shared" si="152"/>
        <v>3.7301888722775215E-9</v>
      </c>
      <c r="M721" s="6">
        <f t="shared" si="150"/>
        <v>1.5875587653643855E-5</v>
      </c>
      <c r="N721">
        <f t="shared" si="151"/>
        <v>2.9E-4</v>
      </c>
      <c r="O721">
        <f t="shared" si="146"/>
        <v>0.43669563304366932</v>
      </c>
      <c r="P721">
        <f t="shared" si="153"/>
        <v>3.9434598155269014</v>
      </c>
      <c r="Q721">
        <f t="shared" si="154"/>
        <v>0.10775277965421001</v>
      </c>
      <c r="R721">
        <f t="shared" si="155"/>
        <v>0.10775277965420996</v>
      </c>
    </row>
    <row r="722" spans="6:18">
      <c r="F722">
        <f t="shared" si="147"/>
        <v>72.000000000000185</v>
      </c>
      <c r="G722">
        <f t="shared" si="148"/>
        <v>319.00552227477726</v>
      </c>
      <c r="H722">
        <f t="shared" si="143"/>
        <v>4.3669563304366932</v>
      </c>
      <c r="I722" s="4">
        <f t="shared" si="149"/>
        <v>5.8000000000000004E-6</v>
      </c>
      <c r="J722" s="5">
        <f t="shared" si="144"/>
        <v>4.4231034482758351E-7</v>
      </c>
      <c r="K722" s="5">
        <f t="shared" si="145"/>
        <v>9.6266638988224448E-4</v>
      </c>
      <c r="L722" s="5">
        <f t="shared" si="152"/>
        <v>3.7369392455802825E-9</v>
      </c>
      <c r="M722" s="6">
        <f t="shared" si="150"/>
        <v>1.5894734824707007E-5</v>
      </c>
      <c r="N722">
        <f t="shared" si="151"/>
        <v>2.9E-4</v>
      </c>
      <c r="O722">
        <f t="shared" si="146"/>
        <v>0.43669563304366932</v>
      </c>
      <c r="P722">
        <f t="shared" si="153"/>
        <v>3.9435105903999412</v>
      </c>
      <c r="Q722">
        <f t="shared" si="154"/>
        <v>0.10773986069616899</v>
      </c>
      <c r="R722">
        <f t="shared" si="155"/>
        <v>0.10773986069616893</v>
      </c>
    </row>
    <row r="723" spans="6:18">
      <c r="F723">
        <f t="shared" si="147"/>
        <v>72.100000000000179</v>
      </c>
      <c r="G723">
        <f t="shared" si="148"/>
        <v>319.00552227477726</v>
      </c>
      <c r="H723">
        <f t="shared" ref="H723:H786" si="156">(G723-Tf)/ml</f>
        <v>4.3669563304366932</v>
      </c>
      <c r="I723" s="4">
        <f t="shared" si="149"/>
        <v>5.8000000000000004E-6</v>
      </c>
      <c r="J723" s="5">
        <f t="shared" ref="J723:J786" si="157">Glob(H723,N723,Dl,Co,kpart)</f>
        <v>4.4231034482758351E-7</v>
      </c>
      <c r="K723" s="5">
        <f t="shared" ref="K723:K786" si="158">I722*dt+K722</f>
        <v>9.632463898822445E-4</v>
      </c>
      <c r="L723" s="5">
        <f t="shared" si="152"/>
        <v>3.7436977578944314E-9</v>
      </c>
      <c r="M723" s="6">
        <f t="shared" si="150"/>
        <v>1.5913893535287686E-5</v>
      </c>
      <c r="N723">
        <f t="shared" si="151"/>
        <v>2.9E-4</v>
      </c>
      <c r="O723">
        <f t="shared" ref="O723:O786" si="159">O722+(kpart*H722-O722)/L722/R722*(L722*(R723-R722)+R722*MAX(I722,J722)*M722*dt)</f>
        <v>0.43669563304366932</v>
      </c>
      <c r="P723">
        <f t="shared" si="153"/>
        <v>3.9435612429069082</v>
      </c>
      <c r="Q723">
        <f t="shared" si="154"/>
        <v>0.10772697287246792</v>
      </c>
      <c r="R723">
        <f t="shared" si="155"/>
        <v>0.10772697287246787</v>
      </c>
    </row>
    <row r="724" spans="6:18">
      <c r="F724">
        <f t="shared" si="147"/>
        <v>72.200000000000173</v>
      </c>
      <c r="G724">
        <f t="shared" si="148"/>
        <v>319.00552227477726</v>
      </c>
      <c r="H724">
        <f t="shared" si="156"/>
        <v>4.3669563304366932</v>
      </c>
      <c r="I724" s="4">
        <f t="shared" si="149"/>
        <v>5.8000000000000004E-6</v>
      </c>
      <c r="J724" s="5">
        <f t="shared" si="157"/>
        <v>4.4231034482758351E-7</v>
      </c>
      <c r="K724" s="5">
        <f t="shared" si="158"/>
        <v>9.6382638988224453E-4</v>
      </c>
      <c r="L724" s="5">
        <f t="shared" si="152"/>
        <v>3.7504644141236661E-9</v>
      </c>
      <c r="M724" s="6">
        <f t="shared" si="150"/>
        <v>1.5933063785385883E-5</v>
      </c>
      <c r="N724">
        <f t="shared" si="151"/>
        <v>2.9E-4</v>
      </c>
      <c r="O724">
        <f t="shared" si="159"/>
        <v>0.43669563304366932</v>
      </c>
      <c r="P724">
        <f t="shared" si="153"/>
        <v>3.9436117734162046</v>
      </c>
      <c r="Q724">
        <f t="shared" si="154"/>
        <v>0.10771411608937215</v>
      </c>
      <c r="R724">
        <f t="shared" si="155"/>
        <v>0.10771411608937209</v>
      </c>
    </row>
    <row r="725" spans="6:18">
      <c r="F725">
        <f t="shared" si="147"/>
        <v>72.300000000000168</v>
      </c>
      <c r="G725">
        <f t="shared" si="148"/>
        <v>319.00552227477726</v>
      </c>
      <c r="H725">
        <f t="shared" si="156"/>
        <v>4.3669563304366932</v>
      </c>
      <c r="I725" s="4">
        <f t="shared" si="149"/>
        <v>5.8000000000000004E-6</v>
      </c>
      <c r="J725" s="5">
        <f t="shared" si="157"/>
        <v>4.4231034482758351E-7</v>
      </c>
      <c r="K725" s="5">
        <f t="shared" si="158"/>
        <v>9.6440638988224455E-4</v>
      </c>
      <c r="L725" s="5">
        <f t="shared" si="152"/>
        <v>3.7572392191716886E-9</v>
      </c>
      <c r="M725" s="6">
        <f t="shared" si="150"/>
        <v>1.5952245575001614E-5</v>
      </c>
      <c r="N725">
        <f t="shared" si="151"/>
        <v>2.9E-4</v>
      </c>
      <c r="O725">
        <f t="shared" si="159"/>
        <v>0.43669563304366932</v>
      </c>
      <c r="P725">
        <f t="shared" si="153"/>
        <v>3.9436621822949012</v>
      </c>
      <c r="Q725">
        <f t="shared" si="154"/>
        <v>0.10770129025348543</v>
      </c>
      <c r="R725">
        <f t="shared" si="155"/>
        <v>0.10770129025348538</v>
      </c>
    </row>
    <row r="726" spans="6:18">
      <c r="F726">
        <f t="shared" si="147"/>
        <v>72.400000000000162</v>
      </c>
      <c r="G726">
        <f t="shared" si="148"/>
        <v>319.00552227477726</v>
      </c>
      <c r="H726">
        <f t="shared" si="156"/>
        <v>4.3669563304366932</v>
      </c>
      <c r="I726" s="4">
        <f t="shared" si="149"/>
        <v>5.8000000000000004E-6</v>
      </c>
      <c r="J726" s="5">
        <f t="shared" si="157"/>
        <v>4.4231034482758351E-7</v>
      </c>
      <c r="K726" s="5">
        <f t="shared" si="158"/>
        <v>9.6498638988224458E-4</v>
      </c>
      <c r="L726" s="5">
        <f t="shared" si="152"/>
        <v>3.7640221779421961E-9</v>
      </c>
      <c r="M726" s="6">
        <f t="shared" si="150"/>
        <v>1.5971438904134865E-5</v>
      </c>
      <c r="N726">
        <f t="shared" si="151"/>
        <v>2.9E-4</v>
      </c>
      <c r="O726">
        <f t="shared" si="159"/>
        <v>0.43669563304366932</v>
      </c>
      <c r="P726">
        <f t="shared" si="153"/>
        <v>3.9437124699087458</v>
      </c>
      <c r="Q726">
        <f t="shared" si="154"/>
        <v>0.10768849527174855</v>
      </c>
      <c r="R726">
        <f t="shared" si="155"/>
        <v>0.10768849527174849</v>
      </c>
    </row>
    <row r="727" spans="6:18">
      <c r="F727">
        <f t="shared" si="147"/>
        <v>72.500000000000156</v>
      </c>
      <c r="G727">
        <f t="shared" si="148"/>
        <v>319.00552227477726</v>
      </c>
      <c r="H727">
        <f t="shared" si="156"/>
        <v>4.3669563304366932</v>
      </c>
      <c r="I727" s="4">
        <f t="shared" si="149"/>
        <v>5.8000000000000004E-6</v>
      </c>
      <c r="J727" s="5">
        <f t="shared" si="157"/>
        <v>4.4231034482758351E-7</v>
      </c>
      <c r="K727" s="5">
        <f t="shared" si="158"/>
        <v>9.655663898822446E-4</v>
      </c>
      <c r="L727" s="5">
        <f t="shared" si="152"/>
        <v>3.7708132953388897E-9</v>
      </c>
      <c r="M727" s="6">
        <f t="shared" si="150"/>
        <v>1.5990643772785644E-5</v>
      </c>
      <c r="N727">
        <f t="shared" si="151"/>
        <v>2.9E-4</v>
      </c>
      <c r="O727">
        <f t="shared" si="159"/>
        <v>0.43669563304366932</v>
      </c>
      <c r="P727">
        <f t="shared" si="153"/>
        <v>3.9437626366221656</v>
      </c>
      <c r="Q727">
        <f t="shared" si="154"/>
        <v>0.10767573105143788</v>
      </c>
      <c r="R727">
        <f t="shared" si="155"/>
        <v>0.10767573105143782</v>
      </c>
    </row>
    <row r="728" spans="6:18">
      <c r="F728">
        <f t="shared" si="147"/>
        <v>72.600000000000151</v>
      </c>
      <c r="G728">
        <f t="shared" si="148"/>
        <v>319.00552227477726</v>
      </c>
      <c r="H728">
        <f t="shared" si="156"/>
        <v>4.3669563304366932</v>
      </c>
      <c r="I728" s="4">
        <f t="shared" si="149"/>
        <v>5.8000000000000004E-6</v>
      </c>
      <c r="J728" s="5">
        <f t="shared" si="157"/>
        <v>4.4231034482758351E-7</v>
      </c>
      <c r="K728" s="5">
        <f t="shared" si="158"/>
        <v>9.6614638988224463E-4</v>
      </c>
      <c r="L728" s="5">
        <f t="shared" si="152"/>
        <v>3.7776125762654674E-9</v>
      </c>
      <c r="M728" s="6">
        <f t="shared" si="150"/>
        <v>1.6009860180953947E-5</v>
      </c>
      <c r="N728">
        <f t="shared" si="151"/>
        <v>2.9E-4</v>
      </c>
      <c r="O728">
        <f t="shared" si="159"/>
        <v>0.43669563304366932</v>
      </c>
      <c r="P728">
        <f t="shared" si="153"/>
        <v>3.9438126827982756</v>
      </c>
      <c r="Q728">
        <f t="shared" si="154"/>
        <v>0.10766299750016399</v>
      </c>
      <c r="R728">
        <f t="shared" si="155"/>
        <v>0.10766299750016393</v>
      </c>
    </row>
    <row r="729" spans="6:18">
      <c r="F729">
        <f t="shared" si="147"/>
        <v>72.700000000000145</v>
      </c>
      <c r="G729">
        <f t="shared" si="148"/>
        <v>319.00552227477726</v>
      </c>
      <c r="H729">
        <f t="shared" si="156"/>
        <v>4.3669563304366932</v>
      </c>
      <c r="I729" s="4">
        <f t="shared" si="149"/>
        <v>5.8000000000000004E-6</v>
      </c>
      <c r="J729" s="5">
        <f t="shared" si="157"/>
        <v>4.4231034482758351E-7</v>
      </c>
      <c r="K729" s="5">
        <f t="shared" si="158"/>
        <v>9.6672638988224465E-4</v>
      </c>
      <c r="L729" s="5">
        <f t="shared" si="152"/>
        <v>3.7844200256256294E-9</v>
      </c>
      <c r="M729" s="6">
        <f t="shared" si="150"/>
        <v>1.6029088128639774E-5</v>
      </c>
      <c r="N729">
        <f t="shared" si="151"/>
        <v>2.9E-4</v>
      </c>
      <c r="O729">
        <f t="shared" si="159"/>
        <v>0.43669563304366932</v>
      </c>
      <c r="P729">
        <f t="shared" si="153"/>
        <v>3.9438626087988826</v>
      </c>
      <c r="Q729">
        <f t="shared" si="154"/>
        <v>0.10765029452587022</v>
      </c>
      <c r="R729">
        <f t="shared" si="155"/>
        <v>0.10765029452587016</v>
      </c>
    </row>
    <row r="730" spans="6:18">
      <c r="F730">
        <f t="shared" si="147"/>
        <v>72.800000000000139</v>
      </c>
      <c r="G730">
        <f t="shared" si="148"/>
        <v>319.00552227477726</v>
      </c>
      <c r="H730">
        <f t="shared" si="156"/>
        <v>4.3669563304366932</v>
      </c>
      <c r="I730" s="4">
        <f t="shared" si="149"/>
        <v>5.8000000000000004E-6</v>
      </c>
      <c r="J730" s="5">
        <f t="shared" si="157"/>
        <v>4.4231034482758351E-7</v>
      </c>
      <c r="K730" s="5">
        <f t="shared" si="158"/>
        <v>9.6730638988224468E-4</v>
      </c>
      <c r="L730" s="5">
        <f t="shared" si="152"/>
        <v>3.7912356483230738E-9</v>
      </c>
      <c r="M730" s="6">
        <f t="shared" si="150"/>
        <v>1.6048327615843121E-5</v>
      </c>
      <c r="N730">
        <f t="shared" si="151"/>
        <v>2.9E-4</v>
      </c>
      <c r="O730">
        <f t="shared" si="159"/>
        <v>0.43669563304366932</v>
      </c>
      <c r="P730">
        <f t="shared" si="153"/>
        <v>3.9439124149844904</v>
      </c>
      <c r="Q730">
        <f t="shared" si="154"/>
        <v>0.10763762203683129</v>
      </c>
      <c r="R730">
        <f t="shared" si="155"/>
        <v>0.10763762203683123</v>
      </c>
    </row>
    <row r="731" spans="6:18">
      <c r="F731">
        <f t="shared" si="147"/>
        <v>72.900000000000134</v>
      </c>
      <c r="G731">
        <f t="shared" si="148"/>
        <v>319.00552227477726</v>
      </c>
      <c r="H731">
        <f t="shared" si="156"/>
        <v>4.3669563304366932</v>
      </c>
      <c r="I731" s="4">
        <f t="shared" si="149"/>
        <v>5.8000000000000004E-6</v>
      </c>
      <c r="J731" s="5">
        <f t="shared" si="157"/>
        <v>4.4231034482758351E-7</v>
      </c>
      <c r="K731" s="5">
        <f t="shared" si="158"/>
        <v>9.678863898822447E-4</v>
      </c>
      <c r="L731" s="5">
        <f t="shared" si="152"/>
        <v>3.7980594492615025E-9</v>
      </c>
      <c r="M731" s="6">
        <f t="shared" si="150"/>
        <v>1.6067578642564E-5</v>
      </c>
      <c r="N731">
        <f t="shared" si="151"/>
        <v>2.9E-4</v>
      </c>
      <c r="O731">
        <f t="shared" si="159"/>
        <v>0.43669563304366932</v>
      </c>
      <c r="P731">
        <f t="shared" si="153"/>
        <v>3.9439621017143063</v>
      </c>
      <c r="Q731">
        <f t="shared" si="154"/>
        <v>0.10762497994165193</v>
      </c>
      <c r="R731">
        <f t="shared" si="155"/>
        <v>0.10762497994165188</v>
      </c>
    </row>
    <row r="732" spans="6:18">
      <c r="F732">
        <f t="shared" ref="F732:F795" si="160">F731+dt</f>
        <v>73.000000000000128</v>
      </c>
      <c r="G732">
        <f t="shared" si="148"/>
        <v>319.00552227477726</v>
      </c>
      <c r="H732">
        <f t="shared" si="156"/>
        <v>4.3669563304366932</v>
      </c>
      <c r="I732" s="4">
        <f t="shared" si="149"/>
        <v>5.8000000000000004E-6</v>
      </c>
      <c r="J732" s="5">
        <f t="shared" si="157"/>
        <v>4.4231034482758351E-7</v>
      </c>
      <c r="K732" s="5">
        <f t="shared" si="158"/>
        <v>9.6846638988224473E-4</v>
      </c>
      <c r="L732" s="5">
        <f t="shared" si="152"/>
        <v>3.8048914333446126E-9</v>
      </c>
      <c r="M732" s="6">
        <f t="shared" si="150"/>
        <v>1.6086841208802399E-5</v>
      </c>
      <c r="N732">
        <f t="shared" si="151"/>
        <v>2.9E-4</v>
      </c>
      <c r="O732">
        <f t="shared" si="159"/>
        <v>0.43669563304366932</v>
      </c>
      <c r="P732">
        <f t="shared" si="153"/>
        <v>3.9440116693462461</v>
      </c>
      <c r="Q732">
        <f t="shared" si="154"/>
        <v>0.10761236814926546</v>
      </c>
      <c r="R732">
        <f t="shared" si="155"/>
        <v>0.10761236814926541</v>
      </c>
    </row>
    <row r="733" spans="6:18">
      <c r="F733">
        <f t="shared" si="160"/>
        <v>73.100000000000122</v>
      </c>
      <c r="G733">
        <f t="shared" si="148"/>
        <v>319.00552227477726</v>
      </c>
      <c r="H733">
        <f t="shared" si="156"/>
        <v>4.3669563304366932</v>
      </c>
      <c r="I733" s="4">
        <f t="shared" si="149"/>
        <v>5.8000000000000004E-6</v>
      </c>
      <c r="J733" s="5">
        <f t="shared" si="157"/>
        <v>4.4231034482758351E-7</v>
      </c>
      <c r="K733" s="5">
        <f t="shared" si="158"/>
        <v>9.6904638988224475E-4</v>
      </c>
      <c r="L733" s="5">
        <f t="shared" si="152"/>
        <v>3.8117316054761054E-9</v>
      </c>
      <c r="M733" s="6">
        <f t="shared" si="150"/>
        <v>1.6106115314558329E-5</v>
      </c>
      <c r="N733">
        <f t="shared" si="151"/>
        <v>2.9E-4</v>
      </c>
      <c r="O733">
        <f t="shared" si="159"/>
        <v>0.43669563304366932</v>
      </c>
      <c r="P733">
        <f t="shared" si="153"/>
        <v>3.9440611182369403</v>
      </c>
      <c r="Q733">
        <f t="shared" si="154"/>
        <v>0.10759978656893245</v>
      </c>
      <c r="R733">
        <f t="shared" si="155"/>
        <v>0.10759978656893239</v>
      </c>
    </row>
    <row r="734" spans="6:18">
      <c r="F734">
        <f t="shared" si="160"/>
        <v>73.200000000000117</v>
      </c>
      <c r="G734">
        <f t="shared" si="148"/>
        <v>319.00552227477726</v>
      </c>
      <c r="H734">
        <f t="shared" si="156"/>
        <v>4.3669563304366932</v>
      </c>
      <c r="I734" s="4">
        <f t="shared" si="149"/>
        <v>5.8000000000000004E-6</v>
      </c>
      <c r="J734" s="5">
        <f t="shared" si="157"/>
        <v>4.4231034482758351E-7</v>
      </c>
      <c r="K734" s="5">
        <f t="shared" si="158"/>
        <v>9.6962638988224478E-4</v>
      </c>
      <c r="L734" s="5">
        <f t="shared" si="152"/>
        <v>3.8185799705596786E-9</v>
      </c>
      <c r="M734" s="6">
        <f t="shared" si="150"/>
        <v>1.6125400959831783E-5</v>
      </c>
      <c r="N734">
        <f t="shared" si="151"/>
        <v>2.9E-4</v>
      </c>
      <c r="O734">
        <f t="shared" si="159"/>
        <v>0.43669563304366932</v>
      </c>
      <c r="P734">
        <f t="shared" si="153"/>
        <v>3.9441104487417369</v>
      </c>
      <c r="Q734">
        <f t="shared" si="154"/>
        <v>0.10758723511023929</v>
      </c>
      <c r="R734">
        <f t="shared" si="155"/>
        <v>0.10758723511023924</v>
      </c>
    </row>
    <row r="735" spans="6:18">
      <c r="F735">
        <f t="shared" si="160"/>
        <v>73.300000000000111</v>
      </c>
      <c r="G735">
        <f t="shared" si="148"/>
        <v>319.00552227477726</v>
      </c>
      <c r="H735">
        <f t="shared" si="156"/>
        <v>4.3669563304366932</v>
      </c>
      <c r="I735" s="4">
        <f t="shared" si="149"/>
        <v>5.8000000000000004E-6</v>
      </c>
      <c r="J735" s="5">
        <f t="shared" si="157"/>
        <v>4.4231034482758351E-7</v>
      </c>
      <c r="K735" s="5">
        <f t="shared" si="158"/>
        <v>9.702063898822448E-4</v>
      </c>
      <c r="L735" s="5">
        <f t="shared" si="152"/>
        <v>3.8254365334990327E-9</v>
      </c>
      <c r="M735" s="6">
        <f t="shared" si="150"/>
        <v>1.6144698144622757E-5</v>
      </c>
      <c r="N735">
        <f t="shared" si="151"/>
        <v>2.9E-4</v>
      </c>
      <c r="O735">
        <f t="shared" si="159"/>
        <v>0.43669563304366932</v>
      </c>
      <c r="P735">
        <f t="shared" si="153"/>
        <v>3.9441596612147096</v>
      </c>
      <c r="Q735">
        <f t="shared" si="154"/>
        <v>0.10757471368309693</v>
      </c>
      <c r="R735">
        <f t="shared" si="155"/>
        <v>0.10757471368309687</v>
      </c>
    </row>
    <row r="736" spans="6:18">
      <c r="F736">
        <f t="shared" si="160"/>
        <v>73.400000000000105</v>
      </c>
      <c r="G736">
        <f t="shared" si="148"/>
        <v>319.00552227477726</v>
      </c>
      <c r="H736">
        <f t="shared" si="156"/>
        <v>4.3669563304366932</v>
      </c>
      <c r="I736" s="4">
        <f t="shared" si="149"/>
        <v>5.8000000000000004E-6</v>
      </c>
      <c r="J736" s="5">
        <f t="shared" si="157"/>
        <v>4.4231034482758351E-7</v>
      </c>
      <c r="K736" s="5">
        <f t="shared" si="158"/>
        <v>9.7078638988224483E-4</v>
      </c>
      <c r="L736" s="5">
        <f t="shared" si="152"/>
        <v>3.8323012991978657E-9</v>
      </c>
      <c r="M736" s="6">
        <f t="shared" si="150"/>
        <v>1.6164006868931252E-5</v>
      </c>
      <c r="N736">
        <f t="shared" si="151"/>
        <v>2.9E-4</v>
      </c>
      <c r="O736">
        <f t="shared" si="159"/>
        <v>0.43669563304366932</v>
      </c>
      <c r="P736">
        <f t="shared" si="153"/>
        <v>3.9442087560086625</v>
      </c>
      <c r="Q736">
        <f t="shared" si="154"/>
        <v>0.10756222219773939</v>
      </c>
      <c r="R736">
        <f t="shared" si="155"/>
        <v>0.10756222219773934</v>
      </c>
    </row>
    <row r="737" spans="6:18">
      <c r="F737">
        <f t="shared" si="160"/>
        <v>73.500000000000099</v>
      </c>
      <c r="G737">
        <f t="shared" si="148"/>
        <v>319.00552227477726</v>
      </c>
      <c r="H737">
        <f t="shared" si="156"/>
        <v>4.3669563304366932</v>
      </c>
      <c r="I737" s="4">
        <f t="shared" si="149"/>
        <v>5.8000000000000004E-6</v>
      </c>
      <c r="J737" s="5">
        <f t="shared" si="157"/>
        <v>4.4231034482758351E-7</v>
      </c>
      <c r="K737" s="5">
        <f t="shared" si="158"/>
        <v>9.7136638988224485E-4</v>
      </c>
      <c r="L737" s="5">
        <f t="shared" si="152"/>
        <v>3.8391742725598803E-9</v>
      </c>
      <c r="M737" s="6">
        <f t="shared" si="150"/>
        <v>1.6183327132757285E-5</v>
      </c>
      <c r="N737">
        <f t="shared" si="151"/>
        <v>2.9E-4</v>
      </c>
      <c r="O737">
        <f t="shared" si="159"/>
        <v>0.43669563304366932</v>
      </c>
      <c r="P737">
        <f t="shared" si="153"/>
        <v>3.9442577334751343</v>
      </c>
      <c r="Q737">
        <f t="shared" si="154"/>
        <v>0.10754976056472254</v>
      </c>
      <c r="R737">
        <f t="shared" si="155"/>
        <v>0.10754976056472249</v>
      </c>
    </row>
    <row r="738" spans="6:18">
      <c r="F738">
        <f t="shared" si="160"/>
        <v>73.600000000000094</v>
      </c>
      <c r="G738">
        <f t="shared" si="148"/>
        <v>319.00552227477726</v>
      </c>
      <c r="H738">
        <f t="shared" si="156"/>
        <v>4.3669563304366932</v>
      </c>
      <c r="I738" s="4">
        <f t="shared" si="149"/>
        <v>5.8000000000000004E-6</v>
      </c>
      <c r="J738" s="5">
        <f t="shared" si="157"/>
        <v>4.4231034482758351E-7</v>
      </c>
      <c r="K738" s="5">
        <f t="shared" si="158"/>
        <v>9.7194638988224488E-4</v>
      </c>
      <c r="L738" s="5">
        <f t="shared" si="152"/>
        <v>3.8460554584887719E-9</v>
      </c>
      <c r="M738" s="6">
        <f t="shared" si="150"/>
        <v>1.6202658936100835E-5</v>
      </c>
      <c r="N738">
        <f t="shared" si="151"/>
        <v>2.9E-4</v>
      </c>
      <c r="O738">
        <f t="shared" si="159"/>
        <v>0.43669563304366932</v>
      </c>
      <c r="P738">
        <f t="shared" si="153"/>
        <v>3.9443065939644035</v>
      </c>
      <c r="Q738">
        <f t="shared" si="154"/>
        <v>0.10753732869492263</v>
      </c>
      <c r="R738">
        <f t="shared" si="155"/>
        <v>0.10753732869492258</v>
      </c>
    </row>
    <row r="739" spans="6:18">
      <c r="F739">
        <f t="shared" si="160"/>
        <v>73.700000000000088</v>
      </c>
      <c r="G739">
        <f t="shared" si="148"/>
        <v>319.00552227477726</v>
      </c>
      <c r="H739">
        <f t="shared" si="156"/>
        <v>4.3669563304366932</v>
      </c>
      <c r="I739" s="4">
        <f t="shared" si="149"/>
        <v>5.8000000000000004E-6</v>
      </c>
      <c r="J739" s="5">
        <f t="shared" si="157"/>
        <v>4.4231034482758351E-7</v>
      </c>
      <c r="K739" s="5">
        <f t="shared" si="158"/>
        <v>9.725263898822449E-4</v>
      </c>
      <c r="L739" s="5">
        <f t="shared" si="152"/>
        <v>3.8529448618882419E-9</v>
      </c>
      <c r="M739" s="6">
        <f t="shared" si="150"/>
        <v>1.6222002278961909E-5</v>
      </c>
      <c r="N739">
        <f t="shared" si="151"/>
        <v>2.9E-4</v>
      </c>
      <c r="O739">
        <f t="shared" si="159"/>
        <v>0.43669563304366932</v>
      </c>
      <c r="P739">
        <f t="shared" si="153"/>
        <v>3.9443553378254967</v>
      </c>
      <c r="Q739">
        <f t="shared" si="154"/>
        <v>0.10752492649953506</v>
      </c>
      <c r="R739">
        <f t="shared" si="155"/>
        <v>0.107524926499535</v>
      </c>
    </row>
    <row r="740" spans="6:18">
      <c r="F740">
        <f t="shared" si="160"/>
        <v>73.800000000000082</v>
      </c>
      <c r="G740">
        <f t="shared" si="148"/>
        <v>319.00552227477726</v>
      </c>
      <c r="H740">
        <f t="shared" si="156"/>
        <v>4.3669563304366932</v>
      </c>
      <c r="I740" s="4">
        <f t="shared" si="149"/>
        <v>5.8000000000000004E-6</v>
      </c>
      <c r="J740" s="5">
        <f t="shared" si="157"/>
        <v>4.4231034482758351E-7</v>
      </c>
      <c r="K740" s="5">
        <f t="shared" si="158"/>
        <v>9.7310638988224493E-4</v>
      </c>
      <c r="L740" s="5">
        <f t="shared" si="152"/>
        <v>3.8598424876619896E-9</v>
      </c>
      <c r="M740" s="6">
        <f t="shared" si="150"/>
        <v>1.6241357161340514E-5</v>
      </c>
      <c r="N740">
        <f t="shared" si="151"/>
        <v>2.9E-4</v>
      </c>
      <c r="O740">
        <f t="shared" si="159"/>
        <v>0.43669563304366932</v>
      </c>
      <c r="P740">
        <f t="shared" si="153"/>
        <v>3.9444039654061904</v>
      </c>
      <c r="Q740">
        <f t="shared" si="154"/>
        <v>0.10751255389007296</v>
      </c>
      <c r="R740">
        <f t="shared" si="155"/>
        <v>0.1075125538900729</v>
      </c>
    </row>
    <row r="741" spans="6:18">
      <c r="F741">
        <f t="shared" si="160"/>
        <v>73.900000000000077</v>
      </c>
      <c r="G741">
        <f t="shared" si="148"/>
        <v>319.00552227477726</v>
      </c>
      <c r="H741">
        <f t="shared" si="156"/>
        <v>4.3669563304366932</v>
      </c>
      <c r="I741" s="4">
        <f t="shared" si="149"/>
        <v>5.8000000000000004E-6</v>
      </c>
      <c r="J741" s="5">
        <f t="shared" si="157"/>
        <v>4.4231034482758351E-7</v>
      </c>
      <c r="K741" s="5">
        <f t="shared" si="158"/>
        <v>9.7368638988224495E-4</v>
      </c>
      <c r="L741" s="5">
        <f t="shared" si="152"/>
        <v>3.8667483407137148E-9</v>
      </c>
      <c r="M741" s="6">
        <f t="shared" si="150"/>
        <v>1.626072358323664E-5</v>
      </c>
      <c r="N741">
        <f t="shared" si="151"/>
        <v>2.9E-4</v>
      </c>
      <c r="O741">
        <f t="shared" si="159"/>
        <v>0.43669563304366932</v>
      </c>
      <c r="P741">
        <f t="shared" si="153"/>
        <v>3.9444524770530158</v>
      </c>
      <c r="Q741">
        <f t="shared" si="154"/>
        <v>0.10750021077836594</v>
      </c>
      <c r="R741">
        <f t="shared" si="155"/>
        <v>0.10750021077836588</v>
      </c>
    </row>
    <row r="742" spans="6:18">
      <c r="F742">
        <f t="shared" si="160"/>
        <v>74.000000000000071</v>
      </c>
      <c r="G742">
        <f t="shared" si="148"/>
        <v>319.00552227477726</v>
      </c>
      <c r="H742">
        <f t="shared" si="156"/>
        <v>4.3669563304366932</v>
      </c>
      <c r="I742" s="4">
        <f t="shared" si="149"/>
        <v>5.8000000000000004E-6</v>
      </c>
      <c r="J742" s="5">
        <f t="shared" si="157"/>
        <v>4.4231034482758351E-7</v>
      </c>
      <c r="K742" s="5">
        <f t="shared" si="158"/>
        <v>9.7426638988224498E-4</v>
      </c>
      <c r="L742" s="5">
        <f t="shared" si="152"/>
        <v>3.8736624259471152E-9</v>
      </c>
      <c r="M742" s="6">
        <f t="shared" si="150"/>
        <v>1.6280101544650289E-5</v>
      </c>
      <c r="N742">
        <f t="shared" si="151"/>
        <v>2.9E-4</v>
      </c>
      <c r="O742">
        <f t="shared" si="159"/>
        <v>0.43669563304366932</v>
      </c>
      <c r="P742">
        <f t="shared" si="153"/>
        <v>3.9445008731112678</v>
      </c>
      <c r="Q742">
        <f t="shared" si="154"/>
        <v>0.10748789707655872</v>
      </c>
      <c r="R742">
        <f t="shared" si="155"/>
        <v>0.10748789707655866</v>
      </c>
    </row>
    <row r="743" spans="6:18">
      <c r="F743">
        <f t="shared" si="160"/>
        <v>74.100000000000065</v>
      </c>
      <c r="G743">
        <f t="shared" si="148"/>
        <v>319.00552227477726</v>
      </c>
      <c r="H743">
        <f t="shared" si="156"/>
        <v>4.3669563304366932</v>
      </c>
      <c r="I743" s="4">
        <f t="shared" si="149"/>
        <v>5.8000000000000004E-6</v>
      </c>
      <c r="J743" s="5">
        <f t="shared" si="157"/>
        <v>4.4231034482758351E-7</v>
      </c>
      <c r="K743" s="5">
        <f t="shared" si="158"/>
        <v>9.74846389882245E-4</v>
      </c>
      <c r="L743" s="5">
        <f t="shared" si="152"/>
        <v>3.8805847482658921E-9</v>
      </c>
      <c r="M743" s="6">
        <f t="shared" si="150"/>
        <v>1.6299491045581466E-5</v>
      </c>
      <c r="N743">
        <f t="shared" si="151"/>
        <v>2.9E-4</v>
      </c>
      <c r="O743">
        <f t="shared" si="159"/>
        <v>0.43669563304366932</v>
      </c>
      <c r="P743">
        <f t="shared" si="153"/>
        <v>3.9445491539250082</v>
      </c>
      <c r="Q743">
        <f t="shared" si="154"/>
        <v>0.10747561269710983</v>
      </c>
      <c r="R743">
        <f t="shared" si="155"/>
        <v>0.10747561269710977</v>
      </c>
    </row>
    <row r="744" spans="6:18">
      <c r="F744">
        <f t="shared" si="160"/>
        <v>74.20000000000006</v>
      </c>
      <c r="G744">
        <f t="shared" si="148"/>
        <v>319.00552227477726</v>
      </c>
      <c r="H744">
        <f t="shared" si="156"/>
        <v>4.3669563304366932</v>
      </c>
      <c r="I744" s="4">
        <f t="shared" si="149"/>
        <v>5.8000000000000004E-6</v>
      </c>
      <c r="J744" s="5">
        <f t="shared" si="157"/>
        <v>4.4231034482758351E-7</v>
      </c>
      <c r="K744" s="5">
        <f t="shared" si="158"/>
        <v>9.7542638988224503E-4</v>
      </c>
      <c r="L744" s="5">
        <f t="shared" si="152"/>
        <v>3.8875153125737442E-9</v>
      </c>
      <c r="M744" s="6">
        <f t="shared" si="150"/>
        <v>1.6318892086030167E-5</v>
      </c>
      <c r="N744">
        <f t="shared" si="151"/>
        <v>2.9E-4</v>
      </c>
      <c r="O744">
        <f t="shared" si="159"/>
        <v>0.43669563304366932</v>
      </c>
      <c r="P744">
        <f t="shared" si="153"/>
        <v>3.9445973198370679</v>
      </c>
      <c r="Q744">
        <f t="shared" si="154"/>
        <v>0.1074633575527903</v>
      </c>
      <c r="R744">
        <f t="shared" si="155"/>
        <v>0.10746335755279024</v>
      </c>
    </row>
    <row r="745" spans="6:18">
      <c r="F745">
        <f t="shared" si="160"/>
        <v>74.300000000000054</v>
      </c>
      <c r="G745">
        <f t="shared" si="148"/>
        <v>319.00552227477726</v>
      </c>
      <c r="H745">
        <f t="shared" si="156"/>
        <v>4.3669563304366932</v>
      </c>
      <c r="I745" s="4">
        <f t="shared" si="149"/>
        <v>5.8000000000000004E-6</v>
      </c>
      <c r="J745" s="5">
        <f t="shared" si="157"/>
        <v>4.4231034482758351E-7</v>
      </c>
      <c r="K745" s="5">
        <f t="shared" si="158"/>
        <v>9.7600638988224505E-4</v>
      </c>
      <c r="L745" s="5">
        <f t="shared" si="152"/>
        <v>3.8944541237743702E-9</v>
      </c>
      <c r="M745" s="6">
        <f t="shared" si="150"/>
        <v>1.6338304665996389E-5</v>
      </c>
      <c r="N745">
        <f t="shared" si="151"/>
        <v>2.9E-4</v>
      </c>
      <c r="O745">
        <f t="shared" si="159"/>
        <v>0.43669563304366932</v>
      </c>
      <c r="P745">
        <f t="shared" si="153"/>
        <v>3.9446453711890572</v>
      </c>
      <c r="Q745">
        <f t="shared" si="154"/>
        <v>0.10745113155668237</v>
      </c>
      <c r="R745">
        <f t="shared" si="155"/>
        <v>0.10745113155668232</v>
      </c>
    </row>
    <row r="746" spans="6:18">
      <c r="F746">
        <f t="shared" si="160"/>
        <v>74.400000000000048</v>
      </c>
      <c r="G746">
        <f t="shared" si="148"/>
        <v>319.00552227477726</v>
      </c>
      <c r="H746">
        <f t="shared" si="156"/>
        <v>4.3669563304366932</v>
      </c>
      <c r="I746" s="4">
        <f t="shared" si="149"/>
        <v>5.8000000000000004E-6</v>
      </c>
      <c r="J746" s="5">
        <f t="shared" si="157"/>
        <v>4.4231034482758351E-7</v>
      </c>
      <c r="K746" s="5">
        <f t="shared" si="158"/>
        <v>9.7658638988224497E-4</v>
      </c>
      <c r="L746" s="5">
        <f t="shared" si="152"/>
        <v>3.9014011867714706E-9</v>
      </c>
      <c r="M746" s="6">
        <f t="shared" si="150"/>
        <v>1.6357728785480145E-5</v>
      </c>
      <c r="N746">
        <f t="shared" si="151"/>
        <v>2.9E-4</v>
      </c>
      <c r="O746">
        <f t="shared" si="159"/>
        <v>0.43669563304366932</v>
      </c>
      <c r="P746">
        <f t="shared" si="153"/>
        <v>3.944693308321368</v>
      </c>
      <c r="Q746">
        <f t="shared" si="154"/>
        <v>0.10743893462217821</v>
      </c>
      <c r="R746">
        <f t="shared" si="155"/>
        <v>0.10743893462217816</v>
      </c>
    </row>
    <row r="747" spans="6:18">
      <c r="F747">
        <f t="shared" si="160"/>
        <v>74.500000000000043</v>
      </c>
      <c r="G747">
        <f t="shared" si="148"/>
        <v>319.00552227477726</v>
      </c>
      <c r="H747">
        <f t="shared" si="156"/>
        <v>4.3669563304366932</v>
      </c>
      <c r="I747" s="4">
        <f t="shared" si="149"/>
        <v>5.8000000000000004E-6</v>
      </c>
      <c r="J747" s="5">
        <f t="shared" si="157"/>
        <v>4.4231034482758351E-7</v>
      </c>
      <c r="K747" s="5">
        <f t="shared" si="158"/>
        <v>9.7716638988224499E-4</v>
      </c>
      <c r="L747" s="5">
        <f t="shared" si="152"/>
        <v>3.9083565064687439E-9</v>
      </c>
      <c r="M747" s="6">
        <f t="shared" si="150"/>
        <v>1.6377164444481414E-5</v>
      </c>
      <c r="N747">
        <f t="shared" si="151"/>
        <v>2.9E-4</v>
      </c>
      <c r="O747">
        <f t="shared" si="159"/>
        <v>0.43669563304366932</v>
      </c>
      <c r="P747">
        <f t="shared" si="153"/>
        <v>3.9447411315731773</v>
      </c>
      <c r="Q747">
        <f t="shared" si="154"/>
        <v>0.10742676666297858</v>
      </c>
      <c r="R747">
        <f t="shared" si="155"/>
        <v>0.10742676666297853</v>
      </c>
    </row>
    <row r="748" spans="6:18">
      <c r="F748">
        <f t="shared" si="160"/>
        <v>74.600000000000037</v>
      </c>
      <c r="G748">
        <f t="shared" si="148"/>
        <v>319.00552227477726</v>
      </c>
      <c r="H748">
        <f t="shared" si="156"/>
        <v>4.3669563304366932</v>
      </c>
      <c r="I748" s="4">
        <f t="shared" si="149"/>
        <v>5.8000000000000004E-6</v>
      </c>
      <c r="J748" s="5">
        <f t="shared" si="157"/>
        <v>4.4231034482758351E-7</v>
      </c>
      <c r="K748" s="5">
        <f t="shared" si="158"/>
        <v>9.7774638988224502E-4</v>
      </c>
      <c r="L748" s="5">
        <f t="shared" si="152"/>
        <v>3.9153200877698907E-9</v>
      </c>
      <c r="M748" s="6">
        <f t="shared" si="150"/>
        <v>1.6396611643000215E-5</v>
      </c>
      <c r="N748">
        <f t="shared" si="151"/>
        <v>2.9E-4</v>
      </c>
      <c r="O748">
        <f t="shared" si="159"/>
        <v>0.43669563304366932</v>
      </c>
      <c r="P748">
        <f t="shared" si="153"/>
        <v>3.9447888412824574</v>
      </c>
      <c r="Q748">
        <f t="shared" si="154"/>
        <v>0.1074146275930916</v>
      </c>
      <c r="R748">
        <f t="shared" si="155"/>
        <v>0.10741462759309155</v>
      </c>
    </row>
    <row r="749" spans="6:18">
      <c r="F749">
        <f t="shared" si="160"/>
        <v>74.700000000000031</v>
      </c>
      <c r="G749">
        <f t="shared" si="148"/>
        <v>319.00552227477726</v>
      </c>
      <c r="H749">
        <f t="shared" si="156"/>
        <v>4.3669563304366932</v>
      </c>
      <c r="I749" s="4">
        <f t="shared" si="149"/>
        <v>5.8000000000000004E-6</v>
      </c>
      <c r="J749" s="5">
        <f t="shared" si="157"/>
        <v>4.4231034482758351E-7</v>
      </c>
      <c r="K749" s="5">
        <f t="shared" si="158"/>
        <v>9.7832638988224504E-4</v>
      </c>
      <c r="L749" s="5">
        <f t="shared" si="152"/>
        <v>3.9222919355786105E-9</v>
      </c>
      <c r="M749" s="6">
        <f t="shared" si="150"/>
        <v>1.6416070381036546E-5</v>
      </c>
      <c r="N749">
        <f t="shared" si="151"/>
        <v>2.9E-4</v>
      </c>
      <c r="O749">
        <f t="shared" si="159"/>
        <v>0.43669563304366932</v>
      </c>
      <c r="P749">
        <f t="shared" si="153"/>
        <v>3.9448364377859746</v>
      </c>
      <c r="Q749">
        <f t="shared" si="154"/>
        <v>0.10740251732683144</v>
      </c>
      <c r="R749">
        <f t="shared" si="155"/>
        <v>0.10740251732683138</v>
      </c>
    </row>
    <row r="750" spans="6:18">
      <c r="F750">
        <f t="shared" si="160"/>
        <v>74.800000000000026</v>
      </c>
      <c r="G750">
        <f t="shared" si="148"/>
        <v>319.00552227477726</v>
      </c>
      <c r="H750">
        <f t="shared" si="156"/>
        <v>4.3669563304366932</v>
      </c>
      <c r="I750" s="4">
        <f t="shared" si="149"/>
        <v>5.8000000000000004E-6</v>
      </c>
      <c r="J750" s="5">
        <f t="shared" si="157"/>
        <v>4.4231034482758351E-7</v>
      </c>
      <c r="K750" s="5">
        <f t="shared" si="158"/>
        <v>9.7890638988224507E-4</v>
      </c>
      <c r="L750" s="5">
        <f t="shared" si="152"/>
        <v>3.9292720547986003E-9</v>
      </c>
      <c r="M750" s="6">
        <f t="shared" si="150"/>
        <v>1.6435540658590392E-5</v>
      </c>
      <c r="N750">
        <f t="shared" si="151"/>
        <v>2.9E-4</v>
      </c>
      <c r="O750">
        <f t="shared" si="159"/>
        <v>0.43669563304366932</v>
      </c>
      <c r="P750">
        <f t="shared" si="153"/>
        <v>3.944883921419299</v>
      </c>
      <c r="Q750">
        <f t="shared" si="154"/>
        <v>0.10739043577881706</v>
      </c>
      <c r="R750">
        <f t="shared" si="155"/>
        <v>0.107390435778817</v>
      </c>
    </row>
    <row r="751" spans="6:18">
      <c r="F751">
        <f t="shared" si="160"/>
        <v>74.90000000000002</v>
      </c>
      <c r="G751">
        <f t="shared" si="148"/>
        <v>319.00552227477726</v>
      </c>
      <c r="H751">
        <f t="shared" si="156"/>
        <v>4.3669563304366932</v>
      </c>
      <c r="I751" s="4">
        <f t="shared" si="149"/>
        <v>5.8000000000000004E-6</v>
      </c>
      <c r="J751" s="5">
        <f t="shared" si="157"/>
        <v>4.4231034482758351E-7</v>
      </c>
      <c r="K751" s="5">
        <f t="shared" si="158"/>
        <v>9.7948638988224509E-4</v>
      </c>
      <c r="L751" s="5">
        <f t="shared" si="152"/>
        <v>3.9362604503335622E-9</v>
      </c>
      <c r="M751" s="6">
        <f t="shared" si="150"/>
        <v>1.6455022475661768E-5</v>
      </c>
      <c r="N751">
        <f t="shared" si="151"/>
        <v>2.9E-4</v>
      </c>
      <c r="O751">
        <f t="shared" si="159"/>
        <v>0.43669563304366932</v>
      </c>
      <c r="P751">
        <f t="shared" si="153"/>
        <v>3.9449312925168076</v>
      </c>
      <c r="Q751">
        <f t="shared" si="154"/>
        <v>0.10737838286397097</v>
      </c>
      <c r="R751">
        <f t="shared" si="155"/>
        <v>0.1073783828639709</v>
      </c>
    </row>
    <row r="752" spans="6:18">
      <c r="F752">
        <f t="shared" si="160"/>
        <v>75.000000000000014</v>
      </c>
      <c r="G752">
        <f t="shared" si="148"/>
        <v>319.00552227477726</v>
      </c>
      <c r="H752">
        <f t="shared" si="156"/>
        <v>4.3669563304366932</v>
      </c>
      <c r="I752" s="4">
        <f t="shared" si="149"/>
        <v>5.8000000000000004E-6</v>
      </c>
      <c r="J752" s="5">
        <f t="shared" si="157"/>
        <v>4.4231034482758351E-7</v>
      </c>
      <c r="K752" s="5">
        <f t="shared" si="158"/>
        <v>9.8006638988224512E-4</v>
      </c>
      <c r="L752" s="5">
        <f t="shared" si="152"/>
        <v>3.943257127087194E-9</v>
      </c>
      <c r="M752" s="6">
        <f t="shared" si="150"/>
        <v>1.6474515832250668E-5</v>
      </c>
      <c r="N752">
        <f t="shared" si="151"/>
        <v>2.9E-4</v>
      </c>
      <c r="O752">
        <f t="shared" si="159"/>
        <v>0.43669563304366932</v>
      </c>
      <c r="P752">
        <f t="shared" si="153"/>
        <v>3.9449785514116891</v>
      </c>
      <c r="Q752">
        <f t="shared" si="154"/>
        <v>0.10736635849751792</v>
      </c>
      <c r="R752">
        <f t="shared" si="155"/>
        <v>0.10736635849751786</v>
      </c>
    </row>
    <row r="753" spans="6:18">
      <c r="F753">
        <f t="shared" si="160"/>
        <v>75.100000000000009</v>
      </c>
      <c r="G753">
        <f t="shared" si="148"/>
        <v>319.00552227477726</v>
      </c>
      <c r="H753">
        <f t="shared" si="156"/>
        <v>4.3669563304366932</v>
      </c>
      <c r="I753" s="4">
        <f t="shared" si="149"/>
        <v>5.8000000000000004E-6</v>
      </c>
      <c r="J753" s="5">
        <f t="shared" si="157"/>
        <v>4.4231034482758351E-7</v>
      </c>
      <c r="K753" s="5">
        <f t="shared" si="158"/>
        <v>9.8064638988224514E-4</v>
      </c>
      <c r="L753" s="5">
        <f t="shared" si="152"/>
        <v>3.9502620899631962E-9</v>
      </c>
      <c r="M753" s="6">
        <f t="shared" si="150"/>
        <v>1.6494020728357092E-5</v>
      </c>
      <c r="N753">
        <f t="shared" si="151"/>
        <v>2.9E-4</v>
      </c>
      <c r="O753">
        <f t="shared" si="159"/>
        <v>0.43669563304366932</v>
      </c>
      <c r="P753">
        <f t="shared" si="153"/>
        <v>3.9450256984359489</v>
      </c>
      <c r="Q753">
        <f t="shared" si="154"/>
        <v>0.10735436259498371</v>
      </c>
      <c r="R753">
        <f t="shared" si="155"/>
        <v>0.10735436259498364</v>
      </c>
    </row>
    <row r="754" spans="6:18">
      <c r="F754">
        <f t="shared" si="160"/>
        <v>75.2</v>
      </c>
      <c r="G754">
        <f t="shared" si="148"/>
        <v>319.00552227477726</v>
      </c>
      <c r="H754">
        <f t="shared" si="156"/>
        <v>4.3669563304366932</v>
      </c>
      <c r="I754" s="4">
        <f t="shared" si="149"/>
        <v>5.8000000000000004E-6</v>
      </c>
      <c r="J754" s="5">
        <f t="shared" si="157"/>
        <v>4.4231034482758351E-7</v>
      </c>
      <c r="K754" s="5">
        <f t="shared" si="158"/>
        <v>9.8122638988224517E-4</v>
      </c>
      <c r="L754" s="5">
        <f t="shared" si="152"/>
        <v>3.9572753438652675E-9</v>
      </c>
      <c r="M754" s="6">
        <f t="shared" si="150"/>
        <v>1.6513537163981043E-5</v>
      </c>
      <c r="N754">
        <f t="shared" si="151"/>
        <v>2.9E-4</v>
      </c>
      <c r="O754">
        <f t="shared" si="159"/>
        <v>0.43669563304366932</v>
      </c>
      <c r="P754">
        <f t="shared" si="153"/>
        <v>3.9450727339204152</v>
      </c>
      <c r="Q754">
        <f t="shared" si="154"/>
        <v>0.10734239507219388</v>
      </c>
      <c r="R754">
        <f t="shared" si="155"/>
        <v>0.10734239507219381</v>
      </c>
    </row>
    <row r="755" spans="6:18">
      <c r="F755">
        <f t="shared" si="160"/>
        <v>75.3</v>
      </c>
      <c r="G755">
        <f t="shared" si="148"/>
        <v>319.00552227477726</v>
      </c>
      <c r="H755">
        <f t="shared" si="156"/>
        <v>4.3669563304366932</v>
      </c>
      <c r="I755" s="4">
        <f t="shared" si="149"/>
        <v>5.8000000000000004E-6</v>
      </c>
      <c r="J755" s="5">
        <f t="shared" si="157"/>
        <v>4.4231034482758351E-7</v>
      </c>
      <c r="K755" s="5">
        <f t="shared" si="158"/>
        <v>9.8180638988224519E-4</v>
      </c>
      <c r="L755" s="5">
        <f t="shared" si="152"/>
        <v>3.9642968936971074E-9</v>
      </c>
      <c r="M755" s="6">
        <f t="shared" si="150"/>
        <v>1.6533065139122519E-5</v>
      </c>
      <c r="N755">
        <f t="shared" si="151"/>
        <v>2.9E-4</v>
      </c>
      <c r="O755">
        <f t="shared" si="159"/>
        <v>0.43669563304366932</v>
      </c>
      <c r="P755">
        <f t="shared" si="153"/>
        <v>3.9451196581947414</v>
      </c>
      <c r="Q755">
        <f t="shared" si="154"/>
        <v>0.10733045584527252</v>
      </c>
      <c r="R755">
        <f t="shared" si="155"/>
        <v>0.10733045584527245</v>
      </c>
    </row>
    <row r="756" spans="6:18">
      <c r="F756">
        <f t="shared" si="160"/>
        <v>75.399999999999991</v>
      </c>
      <c r="G756">
        <f t="shared" si="148"/>
        <v>319.00552227477726</v>
      </c>
      <c r="H756">
        <f t="shared" si="156"/>
        <v>4.3669563304366932</v>
      </c>
      <c r="I756" s="4">
        <f t="shared" si="149"/>
        <v>5.8000000000000004E-6</v>
      </c>
      <c r="J756" s="5">
        <f t="shared" si="157"/>
        <v>4.4231034482758351E-7</v>
      </c>
      <c r="K756" s="5">
        <f t="shared" si="158"/>
        <v>9.8238638988224522E-4</v>
      </c>
      <c r="L756" s="5">
        <f t="shared" si="152"/>
        <v>3.9713267443624154E-9</v>
      </c>
      <c r="M756" s="6">
        <f t="shared" si="150"/>
        <v>1.6552604653781519E-5</v>
      </c>
      <c r="N756">
        <f t="shared" si="151"/>
        <v>2.9E-4</v>
      </c>
      <c r="O756">
        <f t="shared" si="159"/>
        <v>0.43669563304366932</v>
      </c>
      <c r="P756">
        <f t="shared" si="153"/>
        <v>3.9451664715874135</v>
      </c>
      <c r="Q756">
        <f t="shared" si="154"/>
        <v>0.10731854483064103</v>
      </c>
      <c r="R756">
        <f t="shared" si="155"/>
        <v>0.10731854483064096</v>
      </c>
    </row>
    <row r="757" spans="6:18">
      <c r="F757">
        <f t="shared" si="160"/>
        <v>75.499999999999986</v>
      </c>
      <c r="G757">
        <f t="shared" si="148"/>
        <v>319.00552227477726</v>
      </c>
      <c r="H757">
        <f t="shared" si="156"/>
        <v>4.3669563304366932</v>
      </c>
      <c r="I757" s="4">
        <f t="shared" si="149"/>
        <v>5.8000000000000004E-6</v>
      </c>
      <c r="J757" s="5">
        <f t="shared" si="157"/>
        <v>4.4231034482758351E-7</v>
      </c>
      <c r="K757" s="5">
        <f t="shared" si="158"/>
        <v>9.8296638988224524E-4</v>
      </c>
      <c r="L757" s="5">
        <f t="shared" si="152"/>
        <v>3.9783649007648904E-9</v>
      </c>
      <c r="M757" s="6">
        <f t="shared" si="150"/>
        <v>1.6572155707958039E-5</v>
      </c>
      <c r="N757">
        <f t="shared" si="151"/>
        <v>2.9E-4</v>
      </c>
      <c r="O757">
        <f t="shared" si="159"/>
        <v>0.43669563304366932</v>
      </c>
      <c r="P757">
        <f t="shared" si="153"/>
        <v>3.9452131744257537</v>
      </c>
      <c r="Q757">
        <f t="shared" si="154"/>
        <v>0.10730666194501685</v>
      </c>
      <c r="R757">
        <f t="shared" si="155"/>
        <v>0.10730666194501678</v>
      </c>
    </row>
    <row r="758" spans="6:18">
      <c r="F758">
        <f t="shared" si="160"/>
        <v>75.59999999999998</v>
      </c>
      <c r="G758">
        <f t="shared" si="148"/>
        <v>319.00552227477726</v>
      </c>
      <c r="H758">
        <f t="shared" si="156"/>
        <v>4.3669563304366932</v>
      </c>
      <c r="I758" s="4">
        <f t="shared" si="149"/>
        <v>5.8000000000000004E-6</v>
      </c>
      <c r="J758" s="5">
        <f t="shared" si="157"/>
        <v>4.4231034482758351E-7</v>
      </c>
      <c r="K758" s="5">
        <f t="shared" si="158"/>
        <v>9.8354638988224527E-4</v>
      </c>
      <c r="L758" s="5">
        <f t="shared" si="152"/>
        <v>3.9854113678082335E-9</v>
      </c>
      <c r="M758" s="6">
        <f t="shared" si="150"/>
        <v>1.6591718301652097E-5</v>
      </c>
      <c r="N758">
        <f t="shared" si="151"/>
        <v>2.9E-4</v>
      </c>
      <c r="O758">
        <f t="shared" si="159"/>
        <v>0.43669563304366932</v>
      </c>
      <c r="P758">
        <f t="shared" si="153"/>
        <v>3.945259767035926</v>
      </c>
      <c r="Q758">
        <f t="shared" si="154"/>
        <v>0.10729480710541228</v>
      </c>
      <c r="R758">
        <f t="shared" si="155"/>
        <v>0.10729480710541221</v>
      </c>
    </row>
    <row r="759" spans="6:18">
      <c r="F759">
        <f t="shared" si="160"/>
        <v>75.699999999999974</v>
      </c>
      <c r="G759">
        <f t="shared" si="148"/>
        <v>319.00552227477726</v>
      </c>
      <c r="H759">
        <f t="shared" si="156"/>
        <v>4.3669563304366932</v>
      </c>
      <c r="I759" s="4">
        <f t="shared" si="149"/>
        <v>5.8000000000000004E-6</v>
      </c>
      <c r="J759" s="5">
        <f t="shared" si="157"/>
        <v>4.4231034482758351E-7</v>
      </c>
      <c r="K759" s="5">
        <f t="shared" si="158"/>
        <v>9.8412638988224529E-4</v>
      </c>
      <c r="L759" s="5">
        <f t="shared" si="152"/>
        <v>3.9924661503961409E-9</v>
      </c>
      <c r="M759" s="6">
        <f t="shared" si="150"/>
        <v>1.6611292434863665E-5</v>
      </c>
      <c r="N759">
        <f t="shared" si="151"/>
        <v>2.9E-4</v>
      </c>
      <c r="O759">
        <f t="shared" si="159"/>
        <v>0.43669563304366932</v>
      </c>
      <c r="P759">
        <f t="shared" si="153"/>
        <v>3.9453062497429383</v>
      </c>
      <c r="Q759">
        <f t="shared" si="154"/>
        <v>0.10728298022913325</v>
      </c>
      <c r="R759">
        <f t="shared" si="155"/>
        <v>0.10728298022913318</v>
      </c>
    </row>
    <row r="760" spans="6:18">
      <c r="F760">
        <f t="shared" si="160"/>
        <v>75.799999999999969</v>
      </c>
      <c r="G760">
        <f t="shared" si="148"/>
        <v>319.00552227477726</v>
      </c>
      <c r="H760">
        <f t="shared" si="156"/>
        <v>4.3669563304366932</v>
      </c>
      <c r="I760" s="4">
        <f t="shared" si="149"/>
        <v>5.8000000000000004E-6</v>
      </c>
      <c r="J760" s="5">
        <f t="shared" si="157"/>
        <v>4.4231034482758351E-7</v>
      </c>
      <c r="K760" s="5">
        <f t="shared" si="158"/>
        <v>9.8470638988224532E-4</v>
      </c>
      <c r="L760" s="5">
        <f t="shared" si="152"/>
        <v>3.9995292534323164E-9</v>
      </c>
      <c r="M760" s="6">
        <f t="shared" si="150"/>
        <v>1.6630878107592768E-5</v>
      </c>
      <c r="N760">
        <f t="shared" si="151"/>
        <v>2.9E-4</v>
      </c>
      <c r="O760">
        <f t="shared" si="159"/>
        <v>0.43669563304366932</v>
      </c>
      <c r="P760">
        <f t="shared" si="153"/>
        <v>3.9453526228706517</v>
      </c>
      <c r="Q760">
        <f t="shared" si="154"/>
        <v>0.1072711812337781</v>
      </c>
      <c r="R760">
        <f t="shared" si="155"/>
        <v>0.10727118123377803</v>
      </c>
    </row>
    <row r="761" spans="6:18">
      <c r="F761">
        <f t="shared" si="160"/>
        <v>75.899999999999963</v>
      </c>
      <c r="G761">
        <f t="shared" si="148"/>
        <v>319.00552227477726</v>
      </c>
      <c r="H761">
        <f t="shared" si="156"/>
        <v>4.3669563304366932</v>
      </c>
      <c r="I761" s="4">
        <f t="shared" si="149"/>
        <v>5.8000000000000004E-6</v>
      </c>
      <c r="J761" s="5">
        <f t="shared" si="157"/>
        <v>4.4231034482758351E-7</v>
      </c>
      <c r="K761" s="5">
        <f t="shared" si="158"/>
        <v>9.8528638988224534E-4</v>
      </c>
      <c r="L761" s="5">
        <f t="shared" si="152"/>
        <v>4.0066006818204553E-9</v>
      </c>
      <c r="M761" s="6">
        <f t="shared" si="150"/>
        <v>1.6650475319839391E-5</v>
      </c>
      <c r="N761">
        <f t="shared" si="151"/>
        <v>2.9E-4</v>
      </c>
      <c r="O761">
        <f t="shared" si="159"/>
        <v>0.43669563304366932</v>
      </c>
      <c r="P761">
        <f t="shared" si="153"/>
        <v>3.94539888674178</v>
      </c>
      <c r="Q761">
        <f t="shared" si="154"/>
        <v>0.10725941003723638</v>
      </c>
      <c r="R761">
        <f t="shared" si="155"/>
        <v>0.10725941003723632</v>
      </c>
    </row>
    <row r="762" spans="6:18">
      <c r="F762">
        <f t="shared" si="160"/>
        <v>75.999999999999957</v>
      </c>
      <c r="G762">
        <f t="shared" si="148"/>
        <v>319.00552227477726</v>
      </c>
      <c r="H762">
        <f t="shared" si="156"/>
        <v>4.3669563304366932</v>
      </c>
      <c r="I762" s="4">
        <f t="shared" si="149"/>
        <v>5.8000000000000004E-6</v>
      </c>
      <c r="J762" s="5">
        <f t="shared" si="157"/>
        <v>4.4231034482758351E-7</v>
      </c>
      <c r="K762" s="5">
        <f t="shared" si="158"/>
        <v>9.8586638988224537E-4</v>
      </c>
      <c r="L762" s="5">
        <f t="shared" si="152"/>
        <v>4.0136804404642589E-9</v>
      </c>
      <c r="M762" s="6">
        <f t="shared" si="150"/>
        <v>1.6670084071603538E-5</v>
      </c>
      <c r="N762">
        <f t="shared" si="151"/>
        <v>2.9E-4</v>
      </c>
      <c r="O762">
        <f t="shared" si="159"/>
        <v>0.43669563304366932</v>
      </c>
      <c r="P762">
        <f t="shared" si="153"/>
        <v>3.9454450416779014</v>
      </c>
      <c r="Q762">
        <f t="shared" si="154"/>
        <v>0.10724766655768767</v>
      </c>
      <c r="R762">
        <f t="shared" si="155"/>
        <v>0.10724766655768762</v>
      </c>
    </row>
    <row r="763" spans="6:18">
      <c r="F763">
        <f t="shared" si="160"/>
        <v>76.099999999999952</v>
      </c>
      <c r="G763">
        <f t="shared" si="148"/>
        <v>319.00552227477726</v>
      </c>
      <c r="H763">
        <f t="shared" si="156"/>
        <v>4.3669563304366932</v>
      </c>
      <c r="I763" s="4">
        <f t="shared" si="149"/>
        <v>5.8000000000000004E-6</v>
      </c>
      <c r="J763" s="5">
        <f t="shared" si="157"/>
        <v>4.4231034482758351E-7</v>
      </c>
      <c r="K763" s="5">
        <f t="shared" si="158"/>
        <v>9.8644638988224539E-4</v>
      </c>
      <c r="L763" s="5">
        <f t="shared" si="152"/>
        <v>4.0207685342674267E-9</v>
      </c>
      <c r="M763" s="6">
        <f t="shared" si="150"/>
        <v>1.6689704362885213E-5</v>
      </c>
      <c r="N763">
        <f t="shared" si="151"/>
        <v>2.9E-4</v>
      </c>
      <c r="O763">
        <f t="shared" si="159"/>
        <v>0.43669563304366932</v>
      </c>
      <c r="P763">
        <f t="shared" si="153"/>
        <v>3.9454910879994549</v>
      </c>
      <c r="Q763">
        <f t="shared" si="154"/>
        <v>0.10723595071360036</v>
      </c>
      <c r="R763">
        <f t="shared" si="155"/>
        <v>0.10723595071360031</v>
      </c>
    </row>
    <row r="764" spans="6:18">
      <c r="F764">
        <f t="shared" si="160"/>
        <v>76.199999999999946</v>
      </c>
      <c r="G764">
        <f t="shared" si="148"/>
        <v>319.00552227477726</v>
      </c>
      <c r="H764">
        <f t="shared" si="156"/>
        <v>4.3669563304366932</v>
      </c>
      <c r="I764" s="4">
        <f t="shared" si="149"/>
        <v>5.8000000000000004E-6</v>
      </c>
      <c r="J764" s="5">
        <f t="shared" si="157"/>
        <v>4.4231034482758351E-7</v>
      </c>
      <c r="K764" s="5">
        <f t="shared" si="158"/>
        <v>9.8702638988224542E-4</v>
      </c>
      <c r="L764" s="5">
        <f t="shared" si="152"/>
        <v>4.0278649681336582E-9</v>
      </c>
      <c r="M764" s="6">
        <f t="shared" si="150"/>
        <v>1.6709336193684415E-5</v>
      </c>
      <c r="N764">
        <f t="shared" si="151"/>
        <v>2.9E-4</v>
      </c>
      <c r="O764">
        <f t="shared" si="159"/>
        <v>0.43669563304366932</v>
      </c>
      <c r="P764">
        <f t="shared" si="153"/>
        <v>3.9455370260257503</v>
      </c>
      <c r="Q764">
        <f t="shared" si="154"/>
        <v>0.10722426242373045</v>
      </c>
      <c r="R764">
        <f t="shared" si="155"/>
        <v>0.1072242624237304</v>
      </c>
    </row>
    <row r="765" spans="6:18">
      <c r="F765">
        <f t="shared" si="160"/>
        <v>76.29999999999994</v>
      </c>
      <c r="G765">
        <f t="shared" si="148"/>
        <v>319.00552227477726</v>
      </c>
      <c r="H765">
        <f t="shared" si="156"/>
        <v>4.3669563304366932</v>
      </c>
      <c r="I765" s="4">
        <f t="shared" si="149"/>
        <v>5.8000000000000004E-6</v>
      </c>
      <c r="J765" s="5">
        <f t="shared" si="157"/>
        <v>4.4231034482758351E-7</v>
      </c>
      <c r="K765" s="5">
        <f t="shared" si="158"/>
        <v>9.8760638988224544E-4</v>
      </c>
      <c r="L765" s="5">
        <f t="shared" si="152"/>
        <v>4.0349697469666523E-9</v>
      </c>
      <c r="M765" s="6">
        <f t="shared" si="150"/>
        <v>1.6728979564001141E-5</v>
      </c>
      <c r="N765">
        <f t="shared" si="151"/>
        <v>2.9E-4</v>
      </c>
      <c r="O765">
        <f t="shared" si="159"/>
        <v>0.43669563304366932</v>
      </c>
      <c r="P765">
        <f t="shared" si="153"/>
        <v>3.9455828560749722</v>
      </c>
      <c r="Q765">
        <f t="shared" si="154"/>
        <v>0.1072126016071204</v>
      </c>
      <c r="R765">
        <f t="shared" si="155"/>
        <v>0.10721260160712034</v>
      </c>
    </row>
    <row r="766" spans="6:18">
      <c r="F766">
        <f t="shared" si="160"/>
        <v>76.399999999999935</v>
      </c>
      <c r="G766">
        <f t="shared" si="148"/>
        <v>319.00552227477726</v>
      </c>
      <c r="H766">
        <f t="shared" si="156"/>
        <v>4.3669563304366932</v>
      </c>
      <c r="I766" s="4">
        <f t="shared" si="149"/>
        <v>5.8000000000000004E-6</v>
      </c>
      <c r="J766" s="5">
        <f t="shared" si="157"/>
        <v>4.4231034482758351E-7</v>
      </c>
      <c r="K766" s="5">
        <f t="shared" si="158"/>
        <v>9.8818638988224547E-4</v>
      </c>
      <c r="L766" s="5">
        <f t="shared" si="152"/>
        <v>4.0420828756701084E-9</v>
      </c>
      <c r="M766" s="6">
        <f t="shared" si="150"/>
        <v>1.6748634473835391E-5</v>
      </c>
      <c r="N766">
        <f t="shared" si="151"/>
        <v>2.9E-4</v>
      </c>
      <c r="O766">
        <f t="shared" si="159"/>
        <v>0.43669563304366932</v>
      </c>
      <c r="P766">
        <f t="shared" si="153"/>
        <v>3.9456285784641838</v>
      </c>
      <c r="Q766">
        <f t="shared" si="154"/>
        <v>0.10720096818309795</v>
      </c>
      <c r="R766">
        <f t="shared" si="155"/>
        <v>0.10720096818309788</v>
      </c>
    </row>
    <row r="767" spans="6:18">
      <c r="F767">
        <f t="shared" si="160"/>
        <v>76.499999999999929</v>
      </c>
      <c r="G767">
        <f t="shared" si="148"/>
        <v>319.00552227477726</v>
      </c>
      <c r="H767">
        <f t="shared" si="156"/>
        <v>4.3669563304366932</v>
      </c>
      <c r="I767" s="4">
        <f t="shared" si="149"/>
        <v>5.8000000000000004E-6</v>
      </c>
      <c r="J767" s="5">
        <f t="shared" si="157"/>
        <v>4.4231034482758351E-7</v>
      </c>
      <c r="K767" s="5">
        <f t="shared" si="158"/>
        <v>9.8876638988224549E-4</v>
      </c>
      <c r="L767" s="5">
        <f t="shared" si="152"/>
        <v>4.0492043591477261E-9</v>
      </c>
      <c r="M767" s="6">
        <f t="shared" si="150"/>
        <v>1.6768300923187166E-5</v>
      </c>
      <c r="N767">
        <f t="shared" si="151"/>
        <v>2.9E-4</v>
      </c>
      <c r="O767">
        <f t="shared" si="159"/>
        <v>0.43669563304366932</v>
      </c>
      <c r="P767">
        <f t="shared" si="153"/>
        <v>3.9456741935093311</v>
      </c>
      <c r="Q767">
        <f t="shared" si="154"/>
        <v>0.10718936207127489</v>
      </c>
      <c r="R767">
        <f t="shared" si="155"/>
        <v>0.10718936207127482</v>
      </c>
    </row>
    <row r="768" spans="6:18">
      <c r="F768">
        <f t="shared" si="160"/>
        <v>76.599999999999923</v>
      </c>
      <c r="G768">
        <f t="shared" si="148"/>
        <v>319.00552227477726</v>
      </c>
      <c r="H768">
        <f t="shared" si="156"/>
        <v>4.3669563304366932</v>
      </c>
      <c r="I768" s="4">
        <f t="shared" si="149"/>
        <v>5.8000000000000004E-6</v>
      </c>
      <c r="J768" s="5">
        <f t="shared" si="157"/>
        <v>4.4231034482758351E-7</v>
      </c>
      <c r="K768" s="5">
        <f t="shared" si="158"/>
        <v>9.8934638988224552E-4</v>
      </c>
      <c r="L768" s="5">
        <f t="shared" si="152"/>
        <v>4.0563342023032041E-9</v>
      </c>
      <c r="M768" s="6">
        <f t="shared" si="150"/>
        <v>1.678797891205646E-5</v>
      </c>
      <c r="N768">
        <f t="shared" si="151"/>
        <v>2.9E-4</v>
      </c>
      <c r="O768">
        <f t="shared" si="159"/>
        <v>0.43669563304366932</v>
      </c>
      <c r="P768">
        <f t="shared" si="153"/>
        <v>3.9457197015252499</v>
      </c>
      <c r="Q768">
        <f t="shared" si="154"/>
        <v>0.10717778319154599</v>
      </c>
      <c r="R768">
        <f t="shared" si="155"/>
        <v>0.10717778319154592</v>
      </c>
    </row>
    <row r="769" spans="6:18">
      <c r="F769">
        <f t="shared" si="160"/>
        <v>76.699999999999918</v>
      </c>
      <c r="G769">
        <f t="shared" si="148"/>
        <v>319.00552227477726</v>
      </c>
      <c r="H769">
        <f t="shared" si="156"/>
        <v>4.3669563304366932</v>
      </c>
      <c r="I769" s="4">
        <f t="shared" si="149"/>
        <v>5.8000000000000004E-6</v>
      </c>
      <c r="J769" s="5">
        <f t="shared" si="157"/>
        <v>4.4231034482758351E-7</v>
      </c>
      <c r="K769" s="5">
        <f t="shared" si="158"/>
        <v>9.8992638988224554E-4</v>
      </c>
      <c r="L769" s="5">
        <f t="shared" si="152"/>
        <v>4.0634724100402428E-9</v>
      </c>
      <c r="M769" s="6">
        <f t="shared" si="150"/>
        <v>1.6807668440443283E-5</v>
      </c>
      <c r="N769">
        <f t="shared" si="151"/>
        <v>2.9E-4</v>
      </c>
      <c r="O769">
        <f t="shared" si="159"/>
        <v>0.43669563304366932</v>
      </c>
      <c r="P769">
        <f t="shared" si="153"/>
        <v>3.9457651028256655</v>
      </c>
      <c r="Q769">
        <f t="shared" si="154"/>
        <v>0.10716623146408776</v>
      </c>
      <c r="R769">
        <f t="shared" si="155"/>
        <v>0.1071662314640877</v>
      </c>
    </row>
    <row r="770" spans="6:18">
      <c r="F770">
        <f t="shared" si="160"/>
        <v>76.799999999999912</v>
      </c>
      <c r="G770">
        <f t="shared" ref="G770:G833" si="161">Tc+R_*F770</f>
        <v>319.00552227477726</v>
      </c>
      <c r="H770">
        <f t="shared" si="156"/>
        <v>4.3669563304366932</v>
      </c>
      <c r="I770" s="4">
        <f t="shared" ref="I770:I833" si="162">we</f>
        <v>5.8000000000000004E-6</v>
      </c>
      <c r="J770" s="5">
        <f t="shared" si="157"/>
        <v>4.4231034482758351E-7</v>
      </c>
      <c r="K770" s="5">
        <f t="shared" si="158"/>
        <v>9.9050638988224557E-4</v>
      </c>
      <c r="L770" s="5">
        <f t="shared" si="152"/>
        <v>4.0706189872625417E-9</v>
      </c>
      <c r="M770" s="6">
        <f t="shared" ref="M770:M833" si="163">f2_*f3_/f1_/K770*L770</f>
        <v>1.6827369508347636E-5</v>
      </c>
      <c r="N770">
        <f t="shared" ref="N770:N833" si="164">del_dl</f>
        <v>2.9E-4</v>
      </c>
      <c r="O770">
        <f t="shared" si="159"/>
        <v>0.43669563304366932</v>
      </c>
      <c r="P770">
        <f t="shared" si="153"/>
        <v>3.945810397723204</v>
      </c>
      <c r="Q770">
        <f t="shared" si="154"/>
        <v>0.10715470680935735</v>
      </c>
      <c r="R770">
        <f t="shared" si="155"/>
        <v>0.10715470680935728</v>
      </c>
    </row>
    <row r="771" spans="6:18">
      <c r="F771">
        <f t="shared" si="160"/>
        <v>76.899999999999906</v>
      </c>
      <c r="G771">
        <f t="shared" si="161"/>
        <v>319.00552227477726</v>
      </c>
      <c r="H771">
        <f t="shared" si="156"/>
        <v>4.3669563304366932</v>
      </c>
      <c r="I771" s="4">
        <f t="shared" si="162"/>
        <v>5.8000000000000004E-6</v>
      </c>
      <c r="J771" s="5">
        <f t="shared" si="157"/>
        <v>4.4231034482758351E-7</v>
      </c>
      <c r="K771" s="5">
        <f t="shared" si="158"/>
        <v>9.9108638988224559E-4</v>
      </c>
      <c r="L771" s="5">
        <f t="shared" ref="L771:L834" si="165">K771^3*4/3*PI()</f>
        <v>4.0777739388737988E-9</v>
      </c>
      <c r="M771" s="6">
        <f t="shared" si="163"/>
        <v>1.6847082115769506E-5</v>
      </c>
      <c r="N771">
        <f t="shared" si="164"/>
        <v>2.9E-4</v>
      </c>
      <c r="O771">
        <f t="shared" si="159"/>
        <v>0.43669563304366932</v>
      </c>
      <c r="P771">
        <f t="shared" ref="P771:P834" si="166">R771*O771+(1-R771)*H771</f>
        <v>3.9458555865293894</v>
      </c>
      <c r="Q771">
        <f t="shared" ref="Q771:Q834" si="167">Q770+pl/ps*Dl/N770*((Tc-Tf)/ml-Co)/H770/(1-kpart)*M770*dt/L770-Q770*3/K770*we*dt</f>
        <v>0.10714320914809133</v>
      </c>
      <c r="R771">
        <f t="shared" ref="R771:R834" si="168">esidtGeral(R770,K770,MAX(I770,J770),pl,ps,kpart,H770,(H771-H770)/dt,M770,L770,Dl,N770,Co,dt)</f>
        <v>0.10714320914809126</v>
      </c>
    </row>
    <row r="772" spans="6:18">
      <c r="F772">
        <f t="shared" si="160"/>
        <v>76.999999999999901</v>
      </c>
      <c r="G772">
        <f t="shared" si="161"/>
        <v>319.00552227477726</v>
      </c>
      <c r="H772">
        <f t="shared" si="156"/>
        <v>4.3669563304366932</v>
      </c>
      <c r="I772" s="4">
        <f t="shared" si="162"/>
        <v>5.8000000000000004E-6</v>
      </c>
      <c r="J772" s="5">
        <f t="shared" si="157"/>
        <v>4.4231034482758351E-7</v>
      </c>
      <c r="K772" s="5">
        <f t="shared" si="158"/>
        <v>9.9166638988224562E-4</v>
      </c>
      <c r="L772" s="5">
        <f t="shared" si="165"/>
        <v>4.0849372697777153E-9</v>
      </c>
      <c r="M772" s="6">
        <f t="shared" si="163"/>
        <v>1.6866806262708907E-5</v>
      </c>
      <c r="N772">
        <f t="shared" si="164"/>
        <v>2.9E-4</v>
      </c>
      <c r="O772">
        <f t="shared" si="159"/>
        <v>0.43669563304366932</v>
      </c>
      <c r="P772">
        <f t="shared" si="166"/>
        <v>3.9459006695546552</v>
      </c>
      <c r="Q772">
        <f t="shared" si="167"/>
        <v>0.10713173840130463</v>
      </c>
      <c r="R772">
        <f t="shared" si="168"/>
        <v>0.10713173840130456</v>
      </c>
    </row>
    <row r="773" spans="6:18">
      <c r="F773">
        <f t="shared" si="160"/>
        <v>77.099999999999895</v>
      </c>
      <c r="G773">
        <f t="shared" si="161"/>
        <v>319.00552227477726</v>
      </c>
      <c r="H773">
        <f t="shared" si="156"/>
        <v>4.3669563304366932</v>
      </c>
      <c r="I773" s="4">
        <f t="shared" si="162"/>
        <v>5.8000000000000004E-6</v>
      </c>
      <c r="J773" s="5">
        <f t="shared" si="157"/>
        <v>4.4231034482758351E-7</v>
      </c>
      <c r="K773" s="5">
        <f t="shared" si="158"/>
        <v>9.9224638988224564E-4</v>
      </c>
      <c r="L773" s="5">
        <f t="shared" si="165"/>
        <v>4.0921089848779898E-9</v>
      </c>
      <c r="M773" s="6">
        <f t="shared" si="163"/>
        <v>1.6886541949165829E-5</v>
      </c>
      <c r="N773">
        <f t="shared" si="164"/>
        <v>2.9E-4</v>
      </c>
      <c r="O773">
        <f t="shared" si="159"/>
        <v>0.43669563304366932</v>
      </c>
      <c r="P773">
        <f t="shared" si="166"/>
        <v>3.9459456471083429</v>
      </c>
      <c r="Q773">
        <f t="shared" si="167"/>
        <v>0.10712029449028934</v>
      </c>
      <c r="R773">
        <f t="shared" si="168"/>
        <v>0.10712029449028926</v>
      </c>
    </row>
    <row r="774" spans="6:18">
      <c r="F774">
        <f t="shared" si="160"/>
        <v>77.199999999999889</v>
      </c>
      <c r="G774">
        <f t="shared" si="161"/>
        <v>319.00552227477726</v>
      </c>
      <c r="H774">
        <f t="shared" si="156"/>
        <v>4.3669563304366932</v>
      </c>
      <c r="I774" s="4">
        <f t="shared" si="162"/>
        <v>5.8000000000000004E-6</v>
      </c>
      <c r="J774" s="5">
        <f t="shared" si="157"/>
        <v>4.4231034482758351E-7</v>
      </c>
      <c r="K774" s="5">
        <f t="shared" si="158"/>
        <v>9.9282638988224567E-4</v>
      </c>
      <c r="L774" s="5">
        <f t="shared" si="165"/>
        <v>4.099289089078322E-9</v>
      </c>
      <c r="M774" s="6">
        <f t="shared" si="163"/>
        <v>1.6906289175140282E-5</v>
      </c>
      <c r="N774">
        <f t="shared" si="164"/>
        <v>2.9E-4</v>
      </c>
      <c r="O774">
        <f t="shared" si="159"/>
        <v>0.43669563304366932</v>
      </c>
      <c r="P774">
        <f t="shared" si="166"/>
        <v>3.9459905194987108</v>
      </c>
      <c r="Q774">
        <f t="shared" si="167"/>
        <v>0.10710887733661356</v>
      </c>
      <c r="R774">
        <f t="shared" si="168"/>
        <v>0.10710887733661349</v>
      </c>
    </row>
    <row r="775" spans="6:18">
      <c r="F775">
        <f t="shared" si="160"/>
        <v>77.299999999999883</v>
      </c>
      <c r="G775">
        <f t="shared" si="161"/>
        <v>319.00552227477726</v>
      </c>
      <c r="H775">
        <f t="shared" si="156"/>
        <v>4.3669563304366932</v>
      </c>
      <c r="I775" s="4">
        <f t="shared" si="162"/>
        <v>5.8000000000000004E-6</v>
      </c>
      <c r="J775" s="5">
        <f t="shared" si="157"/>
        <v>4.4231034482758351E-7</v>
      </c>
      <c r="K775" s="5">
        <f t="shared" si="158"/>
        <v>9.9340638988224569E-4</v>
      </c>
      <c r="L775" s="5">
        <f t="shared" si="165"/>
        <v>4.1064775872824105E-9</v>
      </c>
      <c r="M775" s="6">
        <f t="shared" si="163"/>
        <v>1.6926047940632255E-5</v>
      </c>
      <c r="N775">
        <f t="shared" si="164"/>
        <v>2.9E-4</v>
      </c>
      <c r="O775">
        <f t="shared" si="159"/>
        <v>0.43669563304366932</v>
      </c>
      <c r="P775">
        <f t="shared" si="166"/>
        <v>3.9460352870329363</v>
      </c>
      <c r="Q775">
        <f t="shared" si="167"/>
        <v>0.10709748686212038</v>
      </c>
      <c r="R775">
        <f t="shared" si="168"/>
        <v>0.10709748686212031</v>
      </c>
    </row>
    <row r="776" spans="6:18">
      <c r="F776">
        <f t="shared" si="160"/>
        <v>77.399999999999878</v>
      </c>
      <c r="G776">
        <f t="shared" si="161"/>
        <v>319.00552227477726</v>
      </c>
      <c r="H776">
        <f t="shared" si="156"/>
        <v>4.3669563304366932</v>
      </c>
      <c r="I776" s="4">
        <f t="shared" si="162"/>
        <v>5.8000000000000004E-6</v>
      </c>
      <c r="J776" s="5">
        <f t="shared" si="157"/>
        <v>4.4231034482758351E-7</v>
      </c>
      <c r="K776" s="5">
        <f t="shared" si="158"/>
        <v>9.9398638988224572E-4</v>
      </c>
      <c r="L776" s="5">
        <f t="shared" si="165"/>
        <v>4.1136744843939557E-9</v>
      </c>
      <c r="M776" s="6">
        <f t="shared" si="163"/>
        <v>1.6945818245641756E-5</v>
      </c>
      <c r="N776">
        <f t="shared" si="164"/>
        <v>2.9E-4</v>
      </c>
      <c r="O776">
        <f t="shared" si="159"/>
        <v>0.43669563304366932</v>
      </c>
      <c r="P776">
        <f t="shared" si="166"/>
        <v>3.9460799500171198</v>
      </c>
      <c r="Q776">
        <f t="shared" si="167"/>
        <v>0.10708612298892661</v>
      </c>
      <c r="R776">
        <f t="shared" si="168"/>
        <v>0.10708612298892654</v>
      </c>
    </row>
    <row r="777" spans="6:18">
      <c r="F777">
        <f t="shared" si="160"/>
        <v>77.499999999999872</v>
      </c>
      <c r="G777">
        <f t="shared" si="161"/>
        <v>319.00552227477726</v>
      </c>
      <c r="H777">
        <f t="shared" si="156"/>
        <v>4.3669563304366932</v>
      </c>
      <c r="I777" s="4">
        <f t="shared" si="162"/>
        <v>5.8000000000000004E-6</v>
      </c>
      <c r="J777" s="5">
        <f t="shared" si="157"/>
        <v>4.4231034482758351E-7</v>
      </c>
      <c r="K777" s="5">
        <f t="shared" si="158"/>
        <v>9.9456638988224574E-4</v>
      </c>
      <c r="L777" s="5">
        <f t="shared" si="165"/>
        <v>4.1208797853166548E-9</v>
      </c>
      <c r="M777" s="6">
        <f t="shared" si="163"/>
        <v>1.6965600090168774E-5</v>
      </c>
      <c r="N777">
        <f t="shared" si="164"/>
        <v>2.9E-4</v>
      </c>
      <c r="O777">
        <f t="shared" si="159"/>
        <v>0.43669563304366932</v>
      </c>
      <c r="P777">
        <f t="shared" si="166"/>
        <v>3.9461245087562911</v>
      </c>
      <c r="Q777">
        <f t="shared" si="167"/>
        <v>0.10707478563942179</v>
      </c>
      <c r="R777">
        <f t="shared" si="168"/>
        <v>0.10707478563942172</v>
      </c>
    </row>
    <row r="778" spans="6:18">
      <c r="F778">
        <f t="shared" si="160"/>
        <v>77.599999999999866</v>
      </c>
      <c r="G778">
        <f t="shared" si="161"/>
        <v>319.00552227477726</v>
      </c>
      <c r="H778">
        <f t="shared" si="156"/>
        <v>4.3669563304366932</v>
      </c>
      <c r="I778" s="4">
        <f t="shared" si="162"/>
        <v>5.8000000000000004E-6</v>
      </c>
      <c r="J778" s="5">
        <f t="shared" si="157"/>
        <v>4.4231034482758351E-7</v>
      </c>
      <c r="K778" s="5">
        <f t="shared" si="158"/>
        <v>9.9514638988224577E-4</v>
      </c>
      <c r="L778" s="5">
        <f t="shared" si="165"/>
        <v>4.1280934949542113E-9</v>
      </c>
      <c r="M778" s="6">
        <f t="shared" si="163"/>
        <v>1.6985393474213326E-5</v>
      </c>
      <c r="N778">
        <f t="shared" si="164"/>
        <v>2.9E-4</v>
      </c>
      <c r="O778">
        <f t="shared" si="159"/>
        <v>0.43669563304366932</v>
      </c>
      <c r="P778">
        <f t="shared" si="166"/>
        <v>3.9461689635544124</v>
      </c>
      <c r="Q778">
        <f t="shared" si="167"/>
        <v>0.10706347473626697</v>
      </c>
      <c r="R778">
        <f t="shared" si="168"/>
        <v>0.10706347473626689</v>
      </c>
    </row>
    <row r="779" spans="6:18">
      <c r="F779">
        <f t="shared" si="160"/>
        <v>77.699999999999861</v>
      </c>
      <c r="G779">
        <f t="shared" si="161"/>
        <v>319.00552227477726</v>
      </c>
      <c r="H779">
        <f t="shared" si="156"/>
        <v>4.3669563304366932</v>
      </c>
      <c r="I779" s="4">
        <f t="shared" si="162"/>
        <v>5.8000000000000004E-6</v>
      </c>
      <c r="J779" s="5">
        <f t="shared" si="157"/>
        <v>4.4231034482758351E-7</v>
      </c>
      <c r="K779" s="5">
        <f t="shared" si="158"/>
        <v>9.9572638988224579E-4</v>
      </c>
      <c r="L779" s="5">
        <f t="shared" si="165"/>
        <v>4.13531561821032E-9</v>
      </c>
      <c r="M779" s="6">
        <f t="shared" si="163"/>
        <v>1.7005198397775399E-5</v>
      </c>
      <c r="N779">
        <f t="shared" si="164"/>
        <v>2.9E-4</v>
      </c>
      <c r="O779">
        <f t="shared" si="159"/>
        <v>0.43669563304366932</v>
      </c>
      <c r="P779">
        <f t="shared" si="166"/>
        <v>3.9462133147143832</v>
      </c>
      <c r="Q779">
        <f t="shared" si="167"/>
        <v>0.10705219020239368</v>
      </c>
      <c r="R779">
        <f t="shared" si="168"/>
        <v>0.10705219020239359</v>
      </c>
    </row>
    <row r="780" spans="6:18">
      <c r="F780">
        <f t="shared" si="160"/>
        <v>77.799999999999855</v>
      </c>
      <c r="G780">
        <f t="shared" si="161"/>
        <v>319.00552227477726</v>
      </c>
      <c r="H780">
        <f t="shared" si="156"/>
        <v>4.3669563304366932</v>
      </c>
      <c r="I780" s="4">
        <f t="shared" si="162"/>
        <v>5.8000000000000004E-6</v>
      </c>
      <c r="J780" s="5">
        <f t="shared" si="157"/>
        <v>4.4231034482758351E-7</v>
      </c>
      <c r="K780" s="5">
        <f t="shared" si="158"/>
        <v>9.9630638988224582E-4</v>
      </c>
      <c r="L780" s="5">
        <f t="shared" si="165"/>
        <v>4.1425461599886835E-9</v>
      </c>
      <c r="M780" s="6">
        <f t="shared" si="163"/>
        <v>1.7025014860854996E-5</v>
      </c>
      <c r="N780">
        <f t="shared" si="164"/>
        <v>2.9E-4</v>
      </c>
      <c r="O780">
        <f t="shared" si="159"/>
        <v>0.43669563304366932</v>
      </c>
      <c r="P780">
        <f t="shared" si="166"/>
        <v>3.9462575625380434</v>
      </c>
      <c r="Q780">
        <f t="shared" si="167"/>
        <v>0.10704093196100278</v>
      </c>
      <c r="R780">
        <f t="shared" si="168"/>
        <v>0.1070409319610027</v>
      </c>
    </row>
    <row r="781" spans="6:18">
      <c r="F781">
        <f t="shared" si="160"/>
        <v>77.899999999999849</v>
      </c>
      <c r="G781">
        <f t="shared" si="161"/>
        <v>319.00552227477726</v>
      </c>
      <c r="H781">
        <f t="shared" si="156"/>
        <v>4.3669563304366932</v>
      </c>
      <c r="I781" s="4">
        <f t="shared" si="162"/>
        <v>5.8000000000000004E-6</v>
      </c>
      <c r="J781" s="5">
        <f t="shared" si="157"/>
        <v>4.4231034482758351E-7</v>
      </c>
      <c r="K781" s="5">
        <f t="shared" si="158"/>
        <v>9.9688638988224584E-4</v>
      </c>
      <c r="L781" s="5">
        <f t="shared" si="165"/>
        <v>4.1497851251930008E-9</v>
      </c>
      <c r="M781" s="6">
        <f t="shared" si="163"/>
        <v>1.704484286345212E-5</v>
      </c>
      <c r="N781">
        <f t="shared" si="164"/>
        <v>2.9E-4</v>
      </c>
      <c r="O781">
        <f t="shared" si="159"/>
        <v>0.43669563304366932</v>
      </c>
      <c r="P781">
        <f t="shared" si="166"/>
        <v>3.9463017073261799</v>
      </c>
      <c r="Q781">
        <f t="shared" si="167"/>
        <v>0.10702969993556342</v>
      </c>
      <c r="R781">
        <f t="shared" si="168"/>
        <v>0.10702969993556334</v>
      </c>
    </row>
    <row r="782" spans="6:18">
      <c r="F782">
        <f t="shared" si="160"/>
        <v>77.999999999999844</v>
      </c>
      <c r="G782">
        <f t="shared" si="161"/>
        <v>319.00552227477726</v>
      </c>
      <c r="H782">
        <f t="shared" si="156"/>
        <v>4.3669563304366932</v>
      </c>
      <c r="I782" s="4">
        <f t="shared" si="162"/>
        <v>5.8000000000000004E-6</v>
      </c>
      <c r="J782" s="5">
        <f t="shared" si="157"/>
        <v>4.4231034482758351E-7</v>
      </c>
      <c r="K782" s="5">
        <f t="shared" si="158"/>
        <v>9.9746638988224587E-4</v>
      </c>
      <c r="L782" s="5">
        <f t="shared" si="165"/>
        <v>4.1570325187269704E-9</v>
      </c>
      <c r="M782" s="6">
        <f t="shared" si="163"/>
        <v>1.7064682405566772E-5</v>
      </c>
      <c r="N782">
        <f t="shared" si="164"/>
        <v>2.9E-4</v>
      </c>
      <c r="O782">
        <f t="shared" si="159"/>
        <v>0.43669563304366932</v>
      </c>
      <c r="P782">
        <f t="shared" si="166"/>
        <v>3.9463457493785286</v>
      </c>
      <c r="Q782">
        <f t="shared" si="167"/>
        <v>0.10701849404981188</v>
      </c>
      <c r="R782">
        <f t="shared" si="168"/>
        <v>0.1070184940498118</v>
      </c>
    </row>
    <row r="783" spans="6:18">
      <c r="F783">
        <f t="shared" si="160"/>
        <v>78.099999999999838</v>
      </c>
      <c r="G783">
        <f t="shared" si="161"/>
        <v>319.00552227477726</v>
      </c>
      <c r="H783">
        <f t="shared" si="156"/>
        <v>4.3669563304366932</v>
      </c>
      <c r="I783" s="4">
        <f t="shared" si="162"/>
        <v>5.8000000000000004E-6</v>
      </c>
      <c r="J783" s="5">
        <f t="shared" si="157"/>
        <v>4.4231034482758351E-7</v>
      </c>
      <c r="K783" s="5">
        <f t="shared" si="158"/>
        <v>9.9804638988224589E-4</v>
      </c>
      <c r="L783" s="5">
        <f t="shared" si="165"/>
        <v>4.164288345494292E-9</v>
      </c>
      <c r="M783" s="6">
        <f t="shared" si="163"/>
        <v>1.7084533487198941E-5</v>
      </c>
      <c r="N783">
        <f t="shared" si="164"/>
        <v>2.9E-4</v>
      </c>
      <c r="O783">
        <f t="shared" si="159"/>
        <v>0.43669563304366932</v>
      </c>
      <c r="P783">
        <f t="shared" si="166"/>
        <v>3.9463896889937802</v>
      </c>
      <c r="Q783">
        <f t="shared" si="167"/>
        <v>0.10700731422775052</v>
      </c>
      <c r="R783">
        <f t="shared" si="168"/>
        <v>0.10700731422775044</v>
      </c>
    </row>
    <row r="784" spans="6:18">
      <c r="F784">
        <f t="shared" si="160"/>
        <v>78.199999999999832</v>
      </c>
      <c r="G784">
        <f t="shared" si="161"/>
        <v>319.00552227477726</v>
      </c>
      <c r="H784">
        <f t="shared" si="156"/>
        <v>4.3669563304366932</v>
      </c>
      <c r="I784" s="4">
        <f t="shared" si="162"/>
        <v>5.8000000000000004E-6</v>
      </c>
      <c r="J784" s="5">
        <f t="shared" si="157"/>
        <v>4.4231034482758351E-7</v>
      </c>
      <c r="K784" s="5">
        <f t="shared" si="158"/>
        <v>9.9862638988224592E-4</v>
      </c>
      <c r="L784" s="5">
        <f t="shared" si="165"/>
        <v>4.171552610398665E-9</v>
      </c>
      <c r="M784" s="6">
        <f t="shared" si="163"/>
        <v>1.7104396108348644E-5</v>
      </c>
      <c r="N784">
        <f t="shared" si="164"/>
        <v>2.9E-4</v>
      </c>
      <c r="O784">
        <f t="shared" si="159"/>
        <v>0.43669563304366932</v>
      </c>
      <c r="P784">
        <f t="shared" si="166"/>
        <v>3.9464335264695838</v>
      </c>
      <c r="Q784">
        <f t="shared" si="167"/>
        <v>0.10699616039364666</v>
      </c>
      <c r="R784">
        <f t="shared" si="168"/>
        <v>0.10699616039364658</v>
      </c>
    </row>
    <row r="785" spans="6:18">
      <c r="F785">
        <f t="shared" si="160"/>
        <v>78.299999999999827</v>
      </c>
      <c r="G785">
        <f t="shared" si="161"/>
        <v>319.00552227477726</v>
      </c>
      <c r="H785">
        <f t="shared" si="156"/>
        <v>4.3669563304366932</v>
      </c>
      <c r="I785" s="4">
        <f t="shared" si="162"/>
        <v>5.8000000000000004E-6</v>
      </c>
      <c r="J785" s="5">
        <f t="shared" si="157"/>
        <v>4.4231034482758351E-7</v>
      </c>
      <c r="K785" s="5">
        <f t="shared" si="158"/>
        <v>9.9920638988224594E-4</v>
      </c>
      <c r="L785" s="5">
        <f t="shared" si="165"/>
        <v>4.1788253183437883E-9</v>
      </c>
      <c r="M785" s="6">
        <f t="shared" si="163"/>
        <v>1.7124270269015864E-5</v>
      </c>
      <c r="N785">
        <f t="shared" si="164"/>
        <v>2.9E-4</v>
      </c>
      <c r="O785">
        <f t="shared" si="159"/>
        <v>0.43669563304366932</v>
      </c>
      <c r="P785">
        <f t="shared" si="166"/>
        <v>3.946477262102551</v>
      </c>
      <c r="Q785">
        <f t="shared" si="167"/>
        <v>0.10698503247203159</v>
      </c>
      <c r="R785">
        <f t="shared" si="168"/>
        <v>0.1069850324720315</v>
      </c>
    </row>
    <row r="786" spans="6:18">
      <c r="F786">
        <f t="shared" si="160"/>
        <v>78.399999999999821</v>
      </c>
      <c r="G786">
        <f t="shared" si="161"/>
        <v>319.00552227477726</v>
      </c>
      <c r="H786">
        <f t="shared" si="156"/>
        <v>4.3669563304366932</v>
      </c>
      <c r="I786" s="4">
        <f t="shared" si="162"/>
        <v>5.8000000000000004E-6</v>
      </c>
      <c r="J786" s="5">
        <f t="shared" si="157"/>
        <v>4.4231034482758351E-7</v>
      </c>
      <c r="K786" s="5">
        <f t="shared" si="158"/>
        <v>9.9978638988224597E-4</v>
      </c>
      <c r="L786" s="5">
        <f t="shared" si="165"/>
        <v>4.1861064742333631E-9</v>
      </c>
      <c r="M786" s="6">
        <f t="shared" si="163"/>
        <v>1.7144155969200615E-5</v>
      </c>
      <c r="N786">
        <f t="shared" si="164"/>
        <v>2.9E-4</v>
      </c>
      <c r="O786">
        <f t="shared" si="159"/>
        <v>0.43669563304366932</v>
      </c>
      <c r="P786">
        <f t="shared" si="166"/>
        <v>3.9465208961882614</v>
      </c>
      <c r="Q786">
        <f t="shared" si="167"/>
        <v>0.1069739303876994</v>
      </c>
      <c r="R786">
        <f t="shared" si="168"/>
        <v>0.10697393038769931</v>
      </c>
    </row>
    <row r="787" spans="6:18">
      <c r="F787">
        <f t="shared" si="160"/>
        <v>78.499999999999815</v>
      </c>
      <c r="G787">
        <f t="shared" si="161"/>
        <v>319.00552227477726</v>
      </c>
      <c r="H787">
        <f t="shared" ref="H787:H850" si="169">(G787-Tf)/ml</f>
        <v>4.3669563304366932</v>
      </c>
      <c r="I787" s="4">
        <f t="shared" si="162"/>
        <v>5.8000000000000004E-6</v>
      </c>
      <c r="J787" s="5">
        <f t="shared" ref="J787:J850" si="170">Glob(H787,N787,Dl,Co,kpart)</f>
        <v>4.4231034482758351E-7</v>
      </c>
      <c r="K787" s="5">
        <f t="shared" ref="K787:K850" si="171">I786*dt+K786</f>
        <v>1.000366389882246E-3</v>
      </c>
      <c r="L787" s="5">
        <f t="shared" si="165"/>
        <v>4.1933960829710863E-9</v>
      </c>
      <c r="M787" s="6">
        <f t="shared" si="163"/>
        <v>1.7164053208902884E-5</v>
      </c>
      <c r="N787">
        <f t="shared" si="164"/>
        <v>2.9E-4</v>
      </c>
      <c r="O787">
        <f t="shared" ref="O787:O850" si="172">O786+(kpart*H786-O786)/L786/R786*(L786*(R787-R786)+R786*MAX(I786,J786)*M786*dt)</f>
        <v>0.43669563304366932</v>
      </c>
      <c r="P787">
        <f t="shared" si="166"/>
        <v>3.9465644290212638</v>
      </c>
      <c r="Q787">
        <f t="shared" si="167"/>
        <v>0.10696285406570594</v>
      </c>
      <c r="R787">
        <f t="shared" si="168"/>
        <v>0.10696285406570587</v>
      </c>
    </row>
    <row r="788" spans="6:18">
      <c r="F788">
        <f t="shared" si="160"/>
        <v>78.59999999999981</v>
      </c>
      <c r="G788">
        <f t="shared" si="161"/>
        <v>319.00552227477726</v>
      </c>
      <c r="H788">
        <f t="shared" si="169"/>
        <v>4.3669563304366932</v>
      </c>
      <c r="I788" s="4">
        <f t="shared" si="162"/>
        <v>5.8000000000000004E-6</v>
      </c>
      <c r="J788" s="5">
        <f t="shared" si="170"/>
        <v>4.4231034482758351E-7</v>
      </c>
      <c r="K788" s="5">
        <f t="shared" si="171"/>
        <v>1.000946389882246E-3</v>
      </c>
      <c r="L788" s="5">
        <f t="shared" si="165"/>
        <v>4.2006941494606592E-9</v>
      </c>
      <c r="M788" s="6">
        <f t="shared" si="163"/>
        <v>1.7183961988122683E-5</v>
      </c>
      <c r="N788">
        <f t="shared" si="164"/>
        <v>2.9E-4</v>
      </c>
      <c r="O788">
        <f t="shared" si="172"/>
        <v>0.43669563304366932</v>
      </c>
      <c r="P788">
        <f t="shared" si="166"/>
        <v>3.9466078608950839</v>
      </c>
      <c r="Q788">
        <f t="shared" si="167"/>
        <v>0.10695180343136781</v>
      </c>
      <c r="R788">
        <f t="shared" si="168"/>
        <v>0.10695180343136775</v>
      </c>
    </row>
    <row r="789" spans="6:18">
      <c r="F789">
        <f t="shared" si="160"/>
        <v>78.699999999999804</v>
      </c>
      <c r="G789">
        <f t="shared" si="161"/>
        <v>319.00552227477726</v>
      </c>
      <c r="H789">
        <f t="shared" si="169"/>
        <v>4.3669563304366932</v>
      </c>
      <c r="I789" s="4">
        <f t="shared" si="162"/>
        <v>5.8000000000000004E-6</v>
      </c>
      <c r="J789" s="5">
        <f t="shared" si="170"/>
        <v>4.4231034482758351E-7</v>
      </c>
      <c r="K789" s="5">
        <f t="shared" si="171"/>
        <v>1.001526389882246E-3</v>
      </c>
      <c r="L789" s="5">
        <f t="shared" si="165"/>
        <v>4.2080006786057797E-9</v>
      </c>
      <c r="M789" s="6">
        <f t="shared" si="163"/>
        <v>1.720388230686E-5</v>
      </c>
      <c r="N789">
        <f t="shared" si="164"/>
        <v>2.9E-4</v>
      </c>
      <c r="O789">
        <f t="shared" si="172"/>
        <v>0.43669563304366932</v>
      </c>
      <c r="P789">
        <f t="shared" si="166"/>
        <v>3.9466511921022271</v>
      </c>
      <c r="Q789">
        <f t="shared" si="167"/>
        <v>0.10694077841026126</v>
      </c>
      <c r="R789">
        <f t="shared" si="168"/>
        <v>0.10694077841026119</v>
      </c>
    </row>
    <row r="790" spans="6:18">
      <c r="F790">
        <f t="shared" si="160"/>
        <v>78.799999999999798</v>
      </c>
      <c r="G790">
        <f t="shared" si="161"/>
        <v>319.00552227477726</v>
      </c>
      <c r="H790">
        <f t="shared" si="169"/>
        <v>4.3669563304366932</v>
      </c>
      <c r="I790" s="4">
        <f t="shared" si="162"/>
        <v>5.8000000000000004E-6</v>
      </c>
      <c r="J790" s="5">
        <f t="shared" si="170"/>
        <v>4.4231034482758351E-7</v>
      </c>
      <c r="K790" s="5">
        <f t="shared" si="171"/>
        <v>1.0021063898822461E-3</v>
      </c>
      <c r="L790" s="5">
        <f t="shared" si="165"/>
        <v>4.2153156753101507E-9</v>
      </c>
      <c r="M790" s="6">
        <f t="shared" si="163"/>
        <v>1.7223814165114857E-5</v>
      </c>
      <c r="N790">
        <f t="shared" si="164"/>
        <v>2.9E-4</v>
      </c>
      <c r="O790">
        <f t="shared" si="172"/>
        <v>0.43669563304366932</v>
      </c>
      <c r="P790">
        <f t="shared" si="166"/>
        <v>3.9466944229341814</v>
      </c>
      <c r="Q790">
        <f t="shared" si="167"/>
        <v>0.1069297789282211</v>
      </c>
      <c r="R790">
        <f t="shared" si="168"/>
        <v>0.10692977892822102</v>
      </c>
    </row>
    <row r="791" spans="6:18">
      <c r="F791">
        <f t="shared" si="160"/>
        <v>78.899999999999793</v>
      </c>
      <c r="G791">
        <f t="shared" si="161"/>
        <v>319.00552227477726</v>
      </c>
      <c r="H791">
        <f t="shared" si="169"/>
        <v>4.3669563304366932</v>
      </c>
      <c r="I791" s="4">
        <f t="shared" si="162"/>
        <v>5.8000000000000004E-6</v>
      </c>
      <c r="J791" s="5">
        <f t="shared" si="170"/>
        <v>4.4231034482758351E-7</v>
      </c>
      <c r="K791" s="5">
        <f t="shared" si="171"/>
        <v>1.0026863898822461E-3</v>
      </c>
      <c r="L791" s="5">
        <f t="shared" si="165"/>
        <v>4.2226391444774659E-9</v>
      </c>
      <c r="M791" s="6">
        <f t="shared" si="163"/>
        <v>1.7243757562887225E-5</v>
      </c>
      <c r="N791">
        <f t="shared" si="164"/>
        <v>2.9E-4</v>
      </c>
      <c r="O791">
        <f t="shared" si="172"/>
        <v>0.43669563304366932</v>
      </c>
      <c r="P791">
        <f t="shared" si="166"/>
        <v>3.9467375536814226</v>
      </c>
      <c r="Q791">
        <f t="shared" si="167"/>
        <v>0.10691880491133972</v>
      </c>
      <c r="R791">
        <f t="shared" si="168"/>
        <v>0.10691880491133963</v>
      </c>
    </row>
    <row r="792" spans="6:18">
      <c r="F792">
        <f t="shared" si="160"/>
        <v>78.999999999999787</v>
      </c>
      <c r="G792">
        <f t="shared" si="161"/>
        <v>319.00552227477726</v>
      </c>
      <c r="H792">
        <f t="shared" si="169"/>
        <v>4.3669563304366932</v>
      </c>
      <c r="I792" s="4">
        <f t="shared" si="162"/>
        <v>5.8000000000000004E-6</v>
      </c>
      <c r="J792" s="5">
        <f t="shared" si="170"/>
        <v>4.4231034482758351E-7</v>
      </c>
      <c r="K792" s="5">
        <f t="shared" si="171"/>
        <v>1.0032663898822461E-3</v>
      </c>
      <c r="L792" s="5">
        <f t="shared" si="165"/>
        <v>4.229971091011429E-9</v>
      </c>
      <c r="M792" s="6">
        <f t="shared" si="163"/>
        <v>1.7263712500177121E-5</v>
      </c>
      <c r="N792">
        <f t="shared" si="164"/>
        <v>2.9E-4</v>
      </c>
      <c r="O792">
        <f t="shared" si="172"/>
        <v>0.43669563304366932</v>
      </c>
      <c r="P792">
        <f t="shared" si="166"/>
        <v>3.9467805846334194</v>
      </c>
      <c r="Q792">
        <f t="shared" si="167"/>
        <v>0.10690785628596601</v>
      </c>
      <c r="R792">
        <f t="shared" si="168"/>
        <v>0.10690785628596593</v>
      </c>
    </row>
    <row r="793" spans="6:18">
      <c r="F793">
        <f t="shared" si="160"/>
        <v>79.099999999999781</v>
      </c>
      <c r="G793">
        <f t="shared" si="161"/>
        <v>319.00552227477726</v>
      </c>
      <c r="H793">
        <f t="shared" si="169"/>
        <v>4.3669563304366932</v>
      </c>
      <c r="I793" s="4">
        <f t="shared" si="162"/>
        <v>5.8000000000000004E-6</v>
      </c>
      <c r="J793" s="5">
        <f t="shared" si="170"/>
        <v>4.4231034482758351E-7</v>
      </c>
      <c r="K793" s="5">
        <f t="shared" si="171"/>
        <v>1.0038463898822461E-3</v>
      </c>
      <c r="L793" s="5">
        <f t="shared" si="165"/>
        <v>4.2373115198157388E-9</v>
      </c>
      <c r="M793" s="6">
        <f t="shared" si="163"/>
        <v>1.7283678976984547E-5</v>
      </c>
      <c r="N793">
        <f t="shared" si="164"/>
        <v>2.9E-4</v>
      </c>
      <c r="O793">
        <f t="shared" si="172"/>
        <v>0.43669563304366932</v>
      </c>
      <c r="P793">
        <f t="shared" si="166"/>
        <v>3.9468235160786356</v>
      </c>
      <c r="Q793">
        <f t="shared" si="167"/>
        <v>0.10689693297870434</v>
      </c>
      <c r="R793">
        <f t="shared" si="168"/>
        <v>0.10689693297870426</v>
      </c>
    </row>
    <row r="794" spans="6:18">
      <c r="F794">
        <f t="shared" si="160"/>
        <v>79.199999999999775</v>
      </c>
      <c r="G794">
        <f t="shared" si="161"/>
        <v>319.00552227477726</v>
      </c>
      <c r="H794">
        <f t="shared" si="169"/>
        <v>4.3669563304366932</v>
      </c>
      <c r="I794" s="4">
        <f t="shared" si="162"/>
        <v>5.8000000000000004E-6</v>
      </c>
      <c r="J794" s="5">
        <f t="shared" si="170"/>
        <v>4.4231034482758351E-7</v>
      </c>
      <c r="K794" s="5">
        <f t="shared" si="171"/>
        <v>1.0044263898822462E-3</v>
      </c>
      <c r="L794" s="5">
        <f t="shared" si="165"/>
        <v>4.2446604357940939E-9</v>
      </c>
      <c r="M794" s="6">
        <f t="shared" si="163"/>
        <v>1.7303656993309494E-5</v>
      </c>
      <c r="N794">
        <f t="shared" si="164"/>
        <v>2.9E-4</v>
      </c>
      <c r="O794">
        <f t="shared" si="172"/>
        <v>0.43669563304366932</v>
      </c>
      <c r="P794">
        <f t="shared" si="166"/>
        <v>3.946866348304535</v>
      </c>
      <c r="Q794">
        <f t="shared" si="167"/>
        <v>0.10688603491641352</v>
      </c>
      <c r="R794">
        <f t="shared" si="168"/>
        <v>0.10688603491641344</v>
      </c>
    </row>
    <row r="795" spans="6:18">
      <c r="F795">
        <f t="shared" si="160"/>
        <v>79.29999999999977</v>
      </c>
      <c r="G795">
        <f t="shared" si="161"/>
        <v>319.00552227477726</v>
      </c>
      <c r="H795">
        <f t="shared" si="169"/>
        <v>4.3669563304366932</v>
      </c>
      <c r="I795" s="4">
        <f t="shared" si="162"/>
        <v>5.8000000000000004E-6</v>
      </c>
      <c r="J795" s="5">
        <f t="shared" si="170"/>
        <v>4.4231034482758351E-7</v>
      </c>
      <c r="K795" s="5">
        <f t="shared" si="171"/>
        <v>1.0050063898822462E-3</v>
      </c>
      <c r="L795" s="5">
        <f t="shared" si="165"/>
        <v>4.2520178438501939E-9</v>
      </c>
      <c r="M795" s="6">
        <f t="shared" si="163"/>
        <v>1.7323646549151969E-5</v>
      </c>
      <c r="N795">
        <f t="shared" si="164"/>
        <v>2.9E-4</v>
      </c>
      <c r="O795">
        <f t="shared" si="172"/>
        <v>0.43669563304366932</v>
      </c>
      <c r="P795">
        <f t="shared" si="166"/>
        <v>3.9469090815975858</v>
      </c>
      <c r="Q795">
        <f t="shared" si="167"/>
        <v>0.10687516202620576</v>
      </c>
      <c r="R795">
        <f t="shared" si="168"/>
        <v>0.10687516202620567</v>
      </c>
    </row>
    <row r="796" spans="6:18">
      <c r="F796">
        <f t="shared" ref="F796:F855" si="173">F795+dt</f>
        <v>79.399999999999764</v>
      </c>
      <c r="G796">
        <f t="shared" si="161"/>
        <v>319.00552227477726</v>
      </c>
      <c r="H796">
        <f t="shared" si="169"/>
        <v>4.3669563304366932</v>
      </c>
      <c r="I796" s="4">
        <f t="shared" si="162"/>
        <v>5.8000000000000004E-6</v>
      </c>
      <c r="J796" s="5">
        <f t="shared" si="170"/>
        <v>4.4231034482758351E-7</v>
      </c>
      <c r="K796" s="5">
        <f t="shared" si="171"/>
        <v>1.0055863898822462E-3</v>
      </c>
      <c r="L796" s="5">
        <f t="shared" si="165"/>
        <v>4.2593837488877376E-9</v>
      </c>
      <c r="M796" s="6">
        <f t="shared" si="163"/>
        <v>1.7343647644511964E-5</v>
      </c>
      <c r="N796">
        <f t="shared" si="164"/>
        <v>2.9E-4</v>
      </c>
      <c r="O796">
        <f t="shared" si="172"/>
        <v>0.43669563304366932</v>
      </c>
      <c r="P796">
        <f t="shared" si="166"/>
        <v>3.9469517162432637</v>
      </c>
      <c r="Q796">
        <f t="shared" si="167"/>
        <v>0.10686431423544566</v>
      </c>
      <c r="R796">
        <f t="shared" si="168"/>
        <v>0.10686431423544557</v>
      </c>
    </row>
    <row r="797" spans="6:18">
      <c r="F797">
        <f t="shared" si="173"/>
        <v>79.499999999999758</v>
      </c>
      <c r="G797">
        <f t="shared" si="161"/>
        <v>319.00552227477726</v>
      </c>
      <c r="H797">
        <f t="shared" si="169"/>
        <v>4.3669563304366932</v>
      </c>
      <c r="I797" s="4">
        <f t="shared" si="162"/>
        <v>5.8000000000000004E-6</v>
      </c>
      <c r="J797" s="5">
        <f t="shared" si="170"/>
        <v>4.4231034482758351E-7</v>
      </c>
      <c r="K797" s="5">
        <f t="shared" si="171"/>
        <v>1.0061663898822462E-3</v>
      </c>
      <c r="L797" s="5">
        <f t="shared" si="165"/>
        <v>4.2667581558104261E-9</v>
      </c>
      <c r="M797" s="6">
        <f t="shared" si="163"/>
        <v>1.7363660279389489E-5</v>
      </c>
      <c r="N797">
        <f t="shared" si="164"/>
        <v>2.9E-4</v>
      </c>
      <c r="O797">
        <f t="shared" si="172"/>
        <v>0.43669563304366932</v>
      </c>
      <c r="P797">
        <f t="shared" si="166"/>
        <v>3.9469942525260575</v>
      </c>
      <c r="Q797">
        <f t="shared" si="167"/>
        <v>0.1068534914717492</v>
      </c>
      <c r="R797">
        <f t="shared" si="168"/>
        <v>0.10685349147174909</v>
      </c>
    </row>
    <row r="798" spans="6:18">
      <c r="F798">
        <f t="shared" si="173"/>
        <v>79.599999999999753</v>
      </c>
      <c r="G798">
        <f t="shared" si="161"/>
        <v>319.00552227477726</v>
      </c>
      <c r="H798">
        <f t="shared" si="169"/>
        <v>4.3669563304366932</v>
      </c>
      <c r="I798" s="4">
        <f t="shared" si="162"/>
        <v>5.8000000000000004E-6</v>
      </c>
      <c r="J798" s="5">
        <f t="shared" si="170"/>
        <v>4.4231034482758351E-7</v>
      </c>
      <c r="K798" s="5">
        <f t="shared" si="171"/>
        <v>1.0067463898822463E-3</v>
      </c>
      <c r="L798" s="5">
        <f t="shared" si="165"/>
        <v>4.2741410695219565E-9</v>
      </c>
      <c r="M798" s="6">
        <f t="shared" si="163"/>
        <v>1.7383684453784532E-5</v>
      </c>
      <c r="N798">
        <f t="shared" si="164"/>
        <v>2.9E-4</v>
      </c>
      <c r="O798">
        <f t="shared" si="172"/>
        <v>0.43669563304366932</v>
      </c>
      <c r="P798">
        <f t="shared" si="166"/>
        <v>3.9470366907294698</v>
      </c>
      <c r="Q798">
        <f t="shared" si="167"/>
        <v>0.10684269366298269</v>
      </c>
      <c r="R798">
        <f t="shared" si="168"/>
        <v>0.10684269366298257</v>
      </c>
    </row>
    <row r="799" spans="6:18">
      <c r="F799">
        <f t="shared" si="173"/>
        <v>79.699999999999747</v>
      </c>
      <c r="G799">
        <f t="shared" si="161"/>
        <v>319.00552227477726</v>
      </c>
      <c r="H799">
        <f t="shared" si="169"/>
        <v>4.3669563304366932</v>
      </c>
      <c r="I799" s="4">
        <f t="shared" si="162"/>
        <v>5.8000000000000004E-6</v>
      </c>
      <c r="J799" s="5">
        <f t="shared" si="170"/>
        <v>4.4231034482758351E-7</v>
      </c>
      <c r="K799" s="5">
        <f t="shared" si="171"/>
        <v>1.0073263898822463E-3</v>
      </c>
      <c r="L799" s="5">
        <f t="shared" si="165"/>
        <v>4.28153249492603E-9</v>
      </c>
      <c r="M799" s="6">
        <f t="shared" si="163"/>
        <v>1.7403720167697106E-5</v>
      </c>
      <c r="N799">
        <f t="shared" si="164"/>
        <v>2.9E-4</v>
      </c>
      <c r="O799">
        <f t="shared" si="172"/>
        <v>0.43669563304366932</v>
      </c>
      <c r="P799">
        <f t="shared" si="166"/>
        <v>3.9470790311360267</v>
      </c>
      <c r="Q799">
        <f t="shared" si="167"/>
        <v>0.10683192073726178</v>
      </c>
      <c r="R799">
        <f t="shared" si="168"/>
        <v>0.10683192073726167</v>
      </c>
    </row>
    <row r="800" spans="6:18">
      <c r="F800">
        <f t="shared" si="173"/>
        <v>79.799999999999741</v>
      </c>
      <c r="G800">
        <f t="shared" si="161"/>
        <v>319.00552227477726</v>
      </c>
      <c r="H800">
        <f t="shared" si="169"/>
        <v>4.3669563304366932</v>
      </c>
      <c r="I800" s="4">
        <f t="shared" si="162"/>
        <v>5.8000000000000004E-6</v>
      </c>
      <c r="J800" s="5">
        <f t="shared" si="170"/>
        <v>4.4231034482758351E-7</v>
      </c>
      <c r="K800" s="5">
        <f t="shared" si="171"/>
        <v>1.0079063898822463E-3</v>
      </c>
      <c r="L800" s="5">
        <f t="shared" si="165"/>
        <v>4.2889324369263454E-9</v>
      </c>
      <c r="M800" s="6">
        <f t="shared" si="163"/>
        <v>1.7423767421127204E-5</v>
      </c>
      <c r="N800">
        <f t="shared" si="164"/>
        <v>2.9E-4</v>
      </c>
      <c r="O800">
        <f t="shared" si="172"/>
        <v>0.43669563304366932</v>
      </c>
      <c r="P800">
        <f t="shared" si="166"/>
        <v>3.9471212740272756</v>
      </c>
      <c r="Q800">
        <f t="shared" si="167"/>
        <v>0.10682117262295047</v>
      </c>
      <c r="R800">
        <f t="shared" si="168"/>
        <v>0.10682117262295036</v>
      </c>
    </row>
    <row r="801" spans="6:18">
      <c r="F801">
        <f t="shared" si="173"/>
        <v>79.899999999999736</v>
      </c>
      <c r="G801">
        <f t="shared" si="161"/>
        <v>319.00552227477726</v>
      </c>
      <c r="H801">
        <f t="shared" si="169"/>
        <v>4.3669563304366932</v>
      </c>
      <c r="I801" s="4">
        <f t="shared" si="162"/>
        <v>5.8000000000000004E-6</v>
      </c>
      <c r="J801" s="5">
        <f t="shared" si="170"/>
        <v>4.4231034482758351E-7</v>
      </c>
      <c r="K801" s="5">
        <f t="shared" si="171"/>
        <v>1.0084863898822463E-3</v>
      </c>
      <c r="L801" s="5">
        <f t="shared" si="165"/>
        <v>4.296340900426603E-9</v>
      </c>
      <c r="M801" s="6">
        <f t="shared" si="163"/>
        <v>1.7443826214074826E-5</v>
      </c>
      <c r="N801">
        <f t="shared" si="164"/>
        <v>2.9E-4</v>
      </c>
      <c r="O801">
        <f t="shared" si="172"/>
        <v>0.43669563304366932</v>
      </c>
      <c r="P801">
        <f t="shared" si="166"/>
        <v>3.9471634196837924</v>
      </c>
      <c r="Q801">
        <f t="shared" si="167"/>
        <v>0.10681044924866014</v>
      </c>
      <c r="R801">
        <f t="shared" si="168"/>
        <v>0.10681044924866001</v>
      </c>
    </row>
    <row r="802" spans="6:18">
      <c r="F802">
        <f t="shared" si="173"/>
        <v>79.99999999999973</v>
      </c>
      <c r="G802">
        <f t="shared" si="161"/>
        <v>319.00552227477726</v>
      </c>
      <c r="H802">
        <f t="shared" si="169"/>
        <v>4.3669563304366932</v>
      </c>
      <c r="I802" s="4">
        <f t="shared" si="162"/>
        <v>5.8000000000000004E-6</v>
      </c>
      <c r="J802" s="5">
        <f t="shared" si="170"/>
        <v>4.4231034482758351E-7</v>
      </c>
      <c r="K802" s="5">
        <f t="shared" si="171"/>
        <v>1.0090663898822464E-3</v>
      </c>
      <c r="L802" s="5">
        <f t="shared" si="165"/>
        <v>4.3037578903305E-9</v>
      </c>
      <c r="M802" s="6">
        <f t="shared" si="163"/>
        <v>1.7463896546539972E-5</v>
      </c>
      <c r="N802">
        <f t="shared" si="164"/>
        <v>2.9E-4</v>
      </c>
      <c r="O802">
        <f t="shared" si="172"/>
        <v>0.43669563304366932</v>
      </c>
      <c r="P802">
        <f t="shared" si="166"/>
        <v>3.9472054683851847</v>
      </c>
      <c r="Q802">
        <f t="shared" si="167"/>
        <v>0.10679975054324842</v>
      </c>
      <c r="R802">
        <f t="shared" si="168"/>
        <v>0.10679975054324829</v>
      </c>
    </row>
    <row r="803" spans="6:18">
      <c r="F803">
        <f t="shared" si="173"/>
        <v>80.099999999999724</v>
      </c>
      <c r="G803">
        <f t="shared" si="161"/>
        <v>319.00552227477726</v>
      </c>
      <c r="H803">
        <f t="shared" si="169"/>
        <v>4.3669563304366932</v>
      </c>
      <c r="I803" s="4">
        <f t="shared" si="162"/>
        <v>5.8000000000000004E-6</v>
      </c>
      <c r="J803" s="5">
        <f t="shared" si="170"/>
        <v>4.4231034482758351E-7</v>
      </c>
      <c r="K803" s="5">
        <f t="shared" si="171"/>
        <v>1.0096463898822464E-3</v>
      </c>
      <c r="L803" s="5">
        <f t="shared" si="165"/>
        <v>4.3111834115417382E-9</v>
      </c>
      <c r="M803" s="6">
        <f t="shared" si="163"/>
        <v>1.7483978418522646E-5</v>
      </c>
      <c r="N803">
        <f t="shared" si="164"/>
        <v>2.9E-4</v>
      </c>
      <c r="O803">
        <f t="shared" si="172"/>
        <v>0.43669563304366932</v>
      </c>
      <c r="P803">
        <f t="shared" si="166"/>
        <v>3.9472474204100974</v>
      </c>
      <c r="Q803">
        <f t="shared" si="167"/>
        <v>0.10678907643581836</v>
      </c>
      <c r="R803">
        <f t="shared" si="168"/>
        <v>0.10678907643581824</v>
      </c>
    </row>
    <row r="804" spans="6:18">
      <c r="F804">
        <f t="shared" si="173"/>
        <v>80.199999999999719</v>
      </c>
      <c r="G804">
        <f t="shared" si="161"/>
        <v>319.00552227477726</v>
      </c>
      <c r="H804">
        <f t="shared" si="169"/>
        <v>4.3669563304366932</v>
      </c>
      <c r="I804" s="4">
        <f t="shared" si="162"/>
        <v>5.8000000000000004E-6</v>
      </c>
      <c r="J804" s="5">
        <f t="shared" si="170"/>
        <v>4.4231034482758351E-7</v>
      </c>
      <c r="K804" s="5">
        <f t="shared" si="171"/>
        <v>1.0102263898822464E-3</v>
      </c>
      <c r="L804" s="5">
        <f t="shared" si="165"/>
        <v>4.3186174689640157E-9</v>
      </c>
      <c r="M804" s="6">
        <f t="shared" si="163"/>
        <v>1.750407183002284E-5</v>
      </c>
      <c r="N804">
        <f t="shared" si="164"/>
        <v>2.9E-4</v>
      </c>
      <c r="O804">
        <f t="shared" si="172"/>
        <v>0.43669563304366932</v>
      </c>
      <c r="P804">
        <f t="shared" si="166"/>
        <v>3.9472892760362122</v>
      </c>
      <c r="Q804">
        <f t="shared" si="167"/>
        <v>0.10677842685571737</v>
      </c>
      <c r="R804">
        <f t="shared" si="168"/>
        <v>0.10677842685571724</v>
      </c>
    </row>
    <row r="805" spans="6:18">
      <c r="F805">
        <f t="shared" si="173"/>
        <v>80.299999999999713</v>
      </c>
      <c r="G805">
        <f t="shared" si="161"/>
        <v>319.00552227477726</v>
      </c>
      <c r="H805">
        <f t="shared" si="169"/>
        <v>4.3669563304366932</v>
      </c>
      <c r="I805" s="4">
        <f t="shared" si="162"/>
        <v>5.8000000000000004E-6</v>
      </c>
      <c r="J805" s="5">
        <f t="shared" si="170"/>
        <v>4.4231034482758351E-7</v>
      </c>
      <c r="K805" s="5">
        <f t="shared" si="171"/>
        <v>1.0108063898822464E-3</v>
      </c>
      <c r="L805" s="5">
        <f t="shared" si="165"/>
        <v>4.3260600675010311E-9</v>
      </c>
      <c r="M805" s="6">
        <f t="shared" si="163"/>
        <v>1.7524176781040558E-5</v>
      </c>
      <c r="N805">
        <f t="shared" si="164"/>
        <v>2.9E-4</v>
      </c>
      <c r="O805">
        <f t="shared" si="172"/>
        <v>0.43669563304366932</v>
      </c>
      <c r="P805">
        <f t="shared" si="166"/>
        <v>3.9473310355402558</v>
      </c>
      <c r="Q805">
        <f t="shared" si="167"/>
        <v>0.10676780173253621</v>
      </c>
      <c r="R805">
        <f t="shared" si="168"/>
        <v>0.10676780173253608</v>
      </c>
    </row>
    <row r="806" spans="6:18">
      <c r="F806">
        <f t="shared" si="173"/>
        <v>80.399999999999707</v>
      </c>
      <c r="G806">
        <f t="shared" si="161"/>
        <v>319.00552227477726</v>
      </c>
      <c r="H806">
        <f t="shared" si="169"/>
        <v>4.3669563304366932</v>
      </c>
      <c r="I806" s="4">
        <f t="shared" si="162"/>
        <v>5.8000000000000004E-6</v>
      </c>
      <c r="J806" s="5">
        <f t="shared" si="170"/>
        <v>4.4231034482758351E-7</v>
      </c>
      <c r="K806" s="5">
        <f t="shared" si="171"/>
        <v>1.0113863898822465E-3</v>
      </c>
      <c r="L806" s="5">
        <f t="shared" si="165"/>
        <v>4.3335112120564856E-9</v>
      </c>
      <c r="M806" s="6">
        <f t="shared" si="163"/>
        <v>1.7544293271575807E-5</v>
      </c>
      <c r="N806">
        <f t="shared" si="164"/>
        <v>2.9E-4</v>
      </c>
      <c r="O806">
        <f t="shared" si="172"/>
        <v>0.43669563304366932</v>
      </c>
      <c r="P806">
        <f t="shared" si="166"/>
        <v>3.9473726991980023</v>
      </c>
      <c r="Q806">
        <f t="shared" si="167"/>
        <v>0.10675720099610807</v>
      </c>
      <c r="R806">
        <f t="shared" si="168"/>
        <v>0.10675720099610794</v>
      </c>
    </row>
    <row r="807" spans="6:18">
      <c r="F807">
        <f t="shared" si="173"/>
        <v>80.499999999999702</v>
      </c>
      <c r="G807">
        <f t="shared" si="161"/>
        <v>319.00552227477726</v>
      </c>
      <c r="H807">
        <f t="shared" si="169"/>
        <v>4.3669563304366932</v>
      </c>
      <c r="I807" s="4">
        <f t="shared" si="162"/>
        <v>5.8000000000000004E-6</v>
      </c>
      <c r="J807" s="5">
        <f t="shared" si="170"/>
        <v>4.4231034482758351E-7</v>
      </c>
      <c r="K807" s="5">
        <f t="shared" si="171"/>
        <v>1.0119663898822465E-3</v>
      </c>
      <c r="L807" s="5">
        <f t="shared" si="165"/>
        <v>4.3409709075340789E-9</v>
      </c>
      <c r="M807" s="6">
        <f t="shared" si="163"/>
        <v>1.756442130162858E-5</v>
      </c>
      <c r="N807">
        <f t="shared" si="164"/>
        <v>2.9E-4</v>
      </c>
      <c r="O807">
        <f t="shared" si="172"/>
        <v>0.43669563304366932</v>
      </c>
      <c r="P807">
        <f t="shared" si="166"/>
        <v>3.947414267284278</v>
      </c>
      <c r="Q807">
        <f t="shared" si="167"/>
        <v>0.10674662457650756</v>
      </c>
      <c r="R807">
        <f t="shared" si="168"/>
        <v>0.10674662457650744</v>
      </c>
    </row>
    <row r="808" spans="6:18">
      <c r="F808">
        <f t="shared" si="173"/>
        <v>80.599999999999696</v>
      </c>
      <c r="G808">
        <f t="shared" si="161"/>
        <v>319.00552227477726</v>
      </c>
      <c r="H808">
        <f t="shared" si="169"/>
        <v>4.3669563304366932</v>
      </c>
      <c r="I808" s="4">
        <f t="shared" si="162"/>
        <v>5.8000000000000004E-6</v>
      </c>
      <c r="J808" s="5">
        <f t="shared" si="170"/>
        <v>4.4231034482758351E-7</v>
      </c>
      <c r="K808" s="5">
        <f t="shared" si="171"/>
        <v>1.0125463898822465E-3</v>
      </c>
      <c r="L808" s="5">
        <f t="shared" si="165"/>
        <v>4.3484391588375088E-9</v>
      </c>
      <c r="M808" s="6">
        <f t="shared" si="163"/>
        <v>1.7584560871198877E-5</v>
      </c>
      <c r="N808">
        <f t="shared" si="164"/>
        <v>2.9E-4</v>
      </c>
      <c r="O808">
        <f t="shared" si="172"/>
        <v>0.43669563304366932</v>
      </c>
      <c r="P808">
        <f t="shared" si="166"/>
        <v>3.9474557400729609</v>
      </c>
      <c r="Q808">
        <f t="shared" si="167"/>
        <v>0.10673607240404975</v>
      </c>
      <c r="R808">
        <f t="shared" si="168"/>
        <v>0.10673607240404964</v>
      </c>
    </row>
    <row r="809" spans="6:18">
      <c r="F809">
        <f t="shared" si="173"/>
        <v>80.69999999999969</v>
      </c>
      <c r="G809">
        <f t="shared" si="161"/>
        <v>319.00552227477726</v>
      </c>
      <c r="H809">
        <f t="shared" si="169"/>
        <v>4.3669563304366932</v>
      </c>
      <c r="I809" s="4">
        <f t="shared" si="162"/>
        <v>5.8000000000000004E-6</v>
      </c>
      <c r="J809" s="5">
        <f t="shared" si="170"/>
        <v>4.4231034482758351E-7</v>
      </c>
      <c r="K809" s="5">
        <f t="shared" si="171"/>
        <v>1.0131263898822465E-3</v>
      </c>
      <c r="L809" s="5">
        <f t="shared" si="165"/>
        <v>4.3559159708704757E-9</v>
      </c>
      <c r="M809" s="6">
        <f t="shared" si="163"/>
        <v>1.7604711980286698E-5</v>
      </c>
      <c r="N809">
        <f t="shared" si="164"/>
        <v>2.9E-4</v>
      </c>
      <c r="O809">
        <f t="shared" si="172"/>
        <v>0.43669563304366932</v>
      </c>
      <c r="P809">
        <f t="shared" si="166"/>
        <v>3.9474971178369902</v>
      </c>
      <c r="Q809">
        <f t="shared" si="167"/>
        <v>0.10672554440928925</v>
      </c>
      <c r="R809">
        <f t="shared" si="168"/>
        <v>0.10672554440928914</v>
      </c>
    </row>
    <row r="810" spans="6:18">
      <c r="F810">
        <f t="shared" si="173"/>
        <v>80.799999999999685</v>
      </c>
      <c r="G810">
        <f t="shared" si="161"/>
        <v>319.00552227477726</v>
      </c>
      <c r="H810">
        <f t="shared" si="169"/>
        <v>4.3669563304366932</v>
      </c>
      <c r="I810" s="4">
        <f t="shared" si="162"/>
        <v>5.8000000000000004E-6</v>
      </c>
      <c r="J810" s="5">
        <f t="shared" si="170"/>
        <v>4.4231034482758351E-7</v>
      </c>
      <c r="K810" s="5">
        <f t="shared" si="171"/>
        <v>1.0137063898822466E-3</v>
      </c>
      <c r="L810" s="5">
        <f t="shared" si="165"/>
        <v>4.3634013485366774E-9</v>
      </c>
      <c r="M810" s="6">
        <f t="shared" si="163"/>
        <v>1.7624874628892043E-5</v>
      </c>
      <c r="N810">
        <f t="shared" si="164"/>
        <v>2.9E-4</v>
      </c>
      <c r="O810">
        <f t="shared" si="172"/>
        <v>0.43669563304366932</v>
      </c>
      <c r="P810">
        <f t="shared" si="166"/>
        <v>3.9475384008483672</v>
      </c>
      <c r="Q810">
        <f t="shared" si="167"/>
        <v>0.10671504052301914</v>
      </c>
      <c r="R810">
        <f t="shared" si="168"/>
        <v>0.10671504052301903</v>
      </c>
    </row>
    <row r="811" spans="6:18">
      <c r="F811">
        <f t="shared" si="173"/>
        <v>80.899999999999679</v>
      </c>
      <c r="G811">
        <f t="shared" si="161"/>
        <v>319.00552227477726</v>
      </c>
      <c r="H811">
        <f t="shared" si="169"/>
        <v>4.3669563304366932</v>
      </c>
      <c r="I811" s="4">
        <f t="shared" si="162"/>
        <v>5.8000000000000004E-6</v>
      </c>
      <c r="J811" s="5">
        <f t="shared" si="170"/>
        <v>4.4231034482758351E-7</v>
      </c>
      <c r="K811" s="5">
        <f t="shared" si="171"/>
        <v>1.0142863898822466E-3</v>
      </c>
      <c r="L811" s="5">
        <f t="shared" si="165"/>
        <v>4.3708952967398161E-9</v>
      </c>
      <c r="M811" s="6">
        <f t="shared" si="163"/>
        <v>1.7645048817014919E-5</v>
      </c>
      <c r="N811">
        <f t="shared" si="164"/>
        <v>2.9E-4</v>
      </c>
      <c r="O811">
        <f t="shared" si="172"/>
        <v>0.43669563304366932</v>
      </c>
      <c r="P811">
        <f t="shared" si="166"/>
        <v>3.9475795893781602</v>
      </c>
      <c r="Q811">
        <f t="shared" si="167"/>
        <v>0.10670456067627013</v>
      </c>
      <c r="R811">
        <f t="shared" si="168"/>
        <v>0.10670456067627002</v>
      </c>
    </row>
    <row r="812" spans="6:18">
      <c r="F812">
        <f t="shared" si="173"/>
        <v>80.999999999999673</v>
      </c>
      <c r="G812">
        <f t="shared" si="161"/>
        <v>319.00552227477726</v>
      </c>
      <c r="H812">
        <f t="shared" si="169"/>
        <v>4.3669563304366932</v>
      </c>
      <c r="I812" s="4">
        <f t="shared" si="162"/>
        <v>5.8000000000000004E-6</v>
      </c>
      <c r="J812" s="5">
        <f t="shared" si="170"/>
        <v>4.4231034482758351E-7</v>
      </c>
      <c r="K812" s="5">
        <f t="shared" si="171"/>
        <v>1.0148663898822466E-3</v>
      </c>
      <c r="L812" s="5">
        <f t="shared" si="165"/>
        <v>4.3783978203835896E-9</v>
      </c>
      <c r="M812" s="6">
        <f t="shared" si="163"/>
        <v>1.7665234544655315E-5</v>
      </c>
      <c r="N812">
        <f t="shared" si="164"/>
        <v>2.9E-4</v>
      </c>
      <c r="O812">
        <f t="shared" si="172"/>
        <v>0.43669563304366932</v>
      </c>
      <c r="P812">
        <f t="shared" si="166"/>
        <v>3.9476206836965049</v>
      </c>
      <c r="Q812">
        <f t="shared" si="167"/>
        <v>0.10669410480030954</v>
      </c>
      <c r="R812">
        <f t="shared" si="168"/>
        <v>0.10669410480030943</v>
      </c>
    </row>
    <row r="813" spans="6:18">
      <c r="F813">
        <f t="shared" si="173"/>
        <v>81.099999999999667</v>
      </c>
      <c r="G813">
        <f t="shared" si="161"/>
        <v>319.00552227477726</v>
      </c>
      <c r="H813">
        <f t="shared" si="169"/>
        <v>4.3669563304366932</v>
      </c>
      <c r="I813" s="4">
        <f t="shared" si="162"/>
        <v>5.8000000000000004E-6</v>
      </c>
      <c r="J813" s="5">
        <f t="shared" si="170"/>
        <v>4.4231034482758351E-7</v>
      </c>
      <c r="K813" s="5">
        <f t="shared" si="171"/>
        <v>1.0154463898822466E-3</v>
      </c>
      <c r="L813" s="5">
        <f t="shared" si="165"/>
        <v>4.3859089243716958E-9</v>
      </c>
      <c r="M813" s="6">
        <f t="shared" si="163"/>
        <v>1.7685431811813233E-5</v>
      </c>
      <c r="N813">
        <f t="shared" si="164"/>
        <v>2.9E-4</v>
      </c>
      <c r="O813">
        <f t="shared" si="172"/>
        <v>0.43669563304366932</v>
      </c>
      <c r="P813">
        <f t="shared" si="166"/>
        <v>3.9476616840726124</v>
      </c>
      <c r="Q813">
        <f t="shared" si="167"/>
        <v>0.1066836728266404</v>
      </c>
      <c r="R813">
        <f t="shared" si="168"/>
        <v>0.10668367282664029</v>
      </c>
    </row>
    <row r="814" spans="6:18">
      <c r="F814">
        <f t="shared" si="173"/>
        <v>81.199999999999662</v>
      </c>
      <c r="G814">
        <f t="shared" si="161"/>
        <v>319.00552227477726</v>
      </c>
      <c r="H814">
        <f t="shared" si="169"/>
        <v>4.3669563304366932</v>
      </c>
      <c r="I814" s="4">
        <f t="shared" si="162"/>
        <v>5.8000000000000004E-6</v>
      </c>
      <c r="J814" s="5">
        <f t="shared" si="170"/>
        <v>4.4231034482758351E-7</v>
      </c>
      <c r="K814" s="5">
        <f t="shared" si="171"/>
        <v>1.0160263898822467E-3</v>
      </c>
      <c r="L814" s="5">
        <f t="shared" si="165"/>
        <v>4.3934286136078368E-9</v>
      </c>
      <c r="M814" s="6">
        <f t="shared" si="163"/>
        <v>1.7705640618488681E-5</v>
      </c>
      <c r="N814">
        <f t="shared" si="164"/>
        <v>2.9E-4</v>
      </c>
      <c r="O814">
        <f t="shared" si="172"/>
        <v>0.43669563304366932</v>
      </c>
      <c r="P814">
        <f t="shared" si="166"/>
        <v>3.9477025907747727</v>
      </c>
      <c r="Q814">
        <f t="shared" si="167"/>
        <v>0.10667326468700047</v>
      </c>
      <c r="R814">
        <f t="shared" si="168"/>
        <v>0.10667326468700036</v>
      </c>
    </row>
    <row r="815" spans="6:18">
      <c r="F815">
        <f t="shared" si="173"/>
        <v>81.299999999999656</v>
      </c>
      <c r="G815">
        <f t="shared" si="161"/>
        <v>319.00552227477726</v>
      </c>
      <c r="H815">
        <f t="shared" si="169"/>
        <v>4.3669563304366932</v>
      </c>
      <c r="I815" s="4">
        <f t="shared" si="162"/>
        <v>5.8000000000000004E-6</v>
      </c>
      <c r="J815" s="5">
        <f t="shared" si="170"/>
        <v>4.4231034482758351E-7</v>
      </c>
      <c r="K815" s="5">
        <f t="shared" si="171"/>
        <v>1.0166063898822467E-3</v>
      </c>
      <c r="L815" s="5">
        <f t="shared" si="165"/>
        <v>4.4009568929957087E-9</v>
      </c>
      <c r="M815" s="6">
        <f t="shared" si="163"/>
        <v>1.7725860964681646E-5</v>
      </c>
      <c r="N815">
        <f t="shared" si="164"/>
        <v>2.9E-4</v>
      </c>
      <c r="O815">
        <f t="shared" si="172"/>
        <v>0.43669563304366932</v>
      </c>
      <c r="P815">
        <f t="shared" si="166"/>
        <v>3.9477434040703532</v>
      </c>
      <c r="Q815">
        <f t="shared" si="167"/>
        <v>0.10666288031336131</v>
      </c>
      <c r="R815">
        <f t="shared" si="168"/>
        <v>0.1066628803133612</v>
      </c>
    </row>
    <row r="816" spans="6:18">
      <c r="F816">
        <f t="shared" si="173"/>
        <v>81.39999999999965</v>
      </c>
      <c r="G816">
        <f t="shared" si="161"/>
        <v>319.00552227477726</v>
      </c>
      <c r="H816">
        <f t="shared" si="169"/>
        <v>4.3669563304366932</v>
      </c>
      <c r="I816" s="4">
        <f t="shared" si="162"/>
        <v>5.8000000000000004E-6</v>
      </c>
      <c r="J816" s="5">
        <f t="shared" si="170"/>
        <v>4.4231034482758351E-7</v>
      </c>
      <c r="K816" s="5">
        <f t="shared" si="171"/>
        <v>1.0171863898822467E-3</v>
      </c>
      <c r="L816" s="5">
        <f t="shared" si="165"/>
        <v>4.4084937674390161E-9</v>
      </c>
      <c r="M816" s="6">
        <f t="shared" si="163"/>
        <v>1.7746092850392145E-5</v>
      </c>
      <c r="N816">
        <f t="shared" si="164"/>
        <v>2.9E-4</v>
      </c>
      <c r="O816">
        <f t="shared" si="172"/>
        <v>0.43669563304366932</v>
      </c>
      <c r="P816">
        <f t="shared" si="166"/>
        <v>3.94778412422581</v>
      </c>
      <c r="Q816">
        <f t="shared" si="167"/>
        <v>0.10665251963792735</v>
      </c>
      <c r="R816">
        <f t="shared" si="168"/>
        <v>0.10665251963792724</v>
      </c>
    </row>
    <row r="817" spans="6:18">
      <c r="F817">
        <f t="shared" si="173"/>
        <v>81.499999999999645</v>
      </c>
      <c r="G817">
        <f t="shared" si="161"/>
        <v>319.00552227477726</v>
      </c>
      <c r="H817">
        <f t="shared" si="169"/>
        <v>4.3669563304366932</v>
      </c>
      <c r="I817" s="4">
        <f t="shared" si="162"/>
        <v>5.8000000000000004E-6</v>
      </c>
      <c r="J817" s="5">
        <f t="shared" si="170"/>
        <v>4.4231034482758351E-7</v>
      </c>
      <c r="K817" s="5">
        <f t="shared" si="171"/>
        <v>1.0177663898822467E-3</v>
      </c>
      <c r="L817" s="5">
        <f t="shared" si="165"/>
        <v>4.4160392418414545E-9</v>
      </c>
      <c r="M817" s="6">
        <f t="shared" si="163"/>
        <v>1.7766336275620169E-5</v>
      </c>
      <c r="N817">
        <f t="shared" si="164"/>
        <v>2.9E-4</v>
      </c>
      <c r="O817">
        <f t="shared" si="172"/>
        <v>0.43669563304366932</v>
      </c>
      <c r="P817">
        <f t="shared" si="166"/>
        <v>3.9478247515066847</v>
      </c>
      <c r="Q817">
        <f t="shared" si="167"/>
        <v>0.10664218259313499</v>
      </c>
      <c r="R817">
        <f t="shared" si="168"/>
        <v>0.10664218259313488</v>
      </c>
    </row>
    <row r="818" spans="6:18">
      <c r="F818">
        <f t="shared" si="173"/>
        <v>81.599999999999639</v>
      </c>
      <c r="G818">
        <f t="shared" si="161"/>
        <v>319.00552227477726</v>
      </c>
      <c r="H818">
        <f t="shared" si="169"/>
        <v>4.3669563304366932</v>
      </c>
      <c r="I818" s="4">
        <f t="shared" si="162"/>
        <v>5.8000000000000004E-6</v>
      </c>
      <c r="J818" s="5">
        <f t="shared" si="170"/>
        <v>4.4231034482758351E-7</v>
      </c>
      <c r="K818" s="5">
        <f t="shared" si="171"/>
        <v>1.0183463898822468E-3</v>
      </c>
      <c r="L818" s="5">
        <f t="shared" si="165"/>
        <v>4.4235933211067225E-9</v>
      </c>
      <c r="M818" s="6">
        <f t="shared" si="163"/>
        <v>1.7786591240365713E-5</v>
      </c>
      <c r="N818">
        <f t="shared" si="164"/>
        <v>2.9E-4</v>
      </c>
      <c r="O818">
        <f t="shared" si="172"/>
        <v>0.43669563304366932</v>
      </c>
      <c r="P818">
        <f t="shared" si="166"/>
        <v>3.9478652861776125</v>
      </c>
      <c r="Q818">
        <f t="shared" si="167"/>
        <v>0.10663186911165161</v>
      </c>
      <c r="R818">
        <f t="shared" si="168"/>
        <v>0.1066318691116515</v>
      </c>
    </row>
    <row r="819" spans="6:18">
      <c r="F819">
        <f t="shared" si="173"/>
        <v>81.699999999999633</v>
      </c>
      <c r="G819">
        <f t="shared" si="161"/>
        <v>319.00552227477726</v>
      </c>
      <c r="H819">
        <f t="shared" si="169"/>
        <v>4.3669563304366932</v>
      </c>
      <c r="I819" s="4">
        <f t="shared" si="162"/>
        <v>5.8000000000000004E-6</v>
      </c>
      <c r="J819" s="5">
        <f t="shared" si="170"/>
        <v>4.4231034482758351E-7</v>
      </c>
      <c r="K819" s="5">
        <f t="shared" si="171"/>
        <v>1.0189263898822468E-3</v>
      </c>
      <c r="L819" s="5">
        <f t="shared" si="165"/>
        <v>4.431156010138523E-9</v>
      </c>
      <c r="M819" s="6">
        <f t="shared" si="163"/>
        <v>1.7806857744628784E-5</v>
      </c>
      <c r="N819">
        <f t="shared" si="164"/>
        <v>2.9E-4</v>
      </c>
      <c r="O819">
        <f t="shared" si="172"/>
        <v>0.43669563304366932</v>
      </c>
      <c r="P819">
        <f t="shared" si="166"/>
        <v>3.9479057285023225</v>
      </c>
      <c r="Q819">
        <f t="shared" si="167"/>
        <v>0.1066215791263747</v>
      </c>
      <c r="R819">
        <f t="shared" si="168"/>
        <v>0.10662157912637459</v>
      </c>
    </row>
    <row r="820" spans="6:18">
      <c r="F820">
        <f t="shared" si="173"/>
        <v>81.799999999999628</v>
      </c>
      <c r="G820">
        <f t="shared" si="161"/>
        <v>319.00552227477726</v>
      </c>
      <c r="H820">
        <f t="shared" si="169"/>
        <v>4.3669563304366932</v>
      </c>
      <c r="I820" s="4">
        <f t="shared" si="162"/>
        <v>5.8000000000000004E-6</v>
      </c>
      <c r="J820" s="5">
        <f t="shared" si="170"/>
        <v>4.4231034482758351E-7</v>
      </c>
      <c r="K820" s="5">
        <f t="shared" si="171"/>
        <v>1.0195063898822468E-3</v>
      </c>
      <c r="L820" s="5">
        <f t="shared" si="165"/>
        <v>4.4387273138405539E-9</v>
      </c>
      <c r="M820" s="6">
        <f t="shared" si="163"/>
        <v>1.7827135788409383E-5</v>
      </c>
      <c r="N820">
        <f t="shared" si="164"/>
        <v>2.9E-4</v>
      </c>
      <c r="O820">
        <f t="shared" si="172"/>
        <v>0.43669563304366932</v>
      </c>
      <c r="P820">
        <f t="shared" si="166"/>
        <v>3.9479460787436458</v>
      </c>
      <c r="Q820">
        <f t="shared" si="167"/>
        <v>0.10661131257043094</v>
      </c>
      <c r="R820">
        <f t="shared" si="168"/>
        <v>0.10661131257043083</v>
      </c>
    </row>
    <row r="821" spans="6:18">
      <c r="F821">
        <f t="shared" si="173"/>
        <v>81.899999999999622</v>
      </c>
      <c r="G821">
        <f t="shared" si="161"/>
        <v>319.00552227477726</v>
      </c>
      <c r="H821">
        <f t="shared" si="169"/>
        <v>4.3669563304366932</v>
      </c>
      <c r="I821" s="4">
        <f t="shared" si="162"/>
        <v>5.8000000000000004E-6</v>
      </c>
      <c r="J821" s="5">
        <f t="shared" si="170"/>
        <v>4.4231034482758351E-7</v>
      </c>
      <c r="K821" s="5">
        <f t="shared" si="171"/>
        <v>1.0200863898822468E-3</v>
      </c>
      <c r="L821" s="5">
        <f t="shared" si="165"/>
        <v>4.4463072371165123E-9</v>
      </c>
      <c r="M821" s="6">
        <f t="shared" si="163"/>
        <v>1.78474253717075E-5</v>
      </c>
      <c r="N821">
        <f t="shared" si="164"/>
        <v>2.9E-4</v>
      </c>
      <c r="O821">
        <f t="shared" si="172"/>
        <v>0.43669563304366932</v>
      </c>
      <c r="P821">
        <f t="shared" si="166"/>
        <v>3.9479863371635147</v>
      </c>
      <c r="Q821">
        <f t="shared" si="167"/>
        <v>0.10660106937717527</v>
      </c>
      <c r="R821">
        <f t="shared" si="168"/>
        <v>0.10660106937717516</v>
      </c>
    </row>
    <row r="822" spans="6:18">
      <c r="F822">
        <f t="shared" si="173"/>
        <v>81.999999999999616</v>
      </c>
      <c r="G822">
        <f t="shared" si="161"/>
        <v>319.00552227477726</v>
      </c>
      <c r="H822">
        <f t="shared" si="169"/>
        <v>4.3669563304366932</v>
      </c>
      <c r="I822" s="4">
        <f t="shared" si="162"/>
        <v>5.8000000000000004E-6</v>
      </c>
      <c r="J822" s="5">
        <f t="shared" si="170"/>
        <v>4.4231034482758351E-7</v>
      </c>
      <c r="K822" s="5">
        <f t="shared" si="171"/>
        <v>1.0206663898822469E-3</v>
      </c>
      <c r="L822" s="5">
        <f t="shared" si="165"/>
        <v>4.4538957848701019E-9</v>
      </c>
      <c r="M822" s="6">
        <f t="shared" si="163"/>
        <v>1.786772649452315E-5</v>
      </c>
      <c r="N822">
        <f t="shared" si="164"/>
        <v>2.9E-4</v>
      </c>
      <c r="O822">
        <f t="shared" si="172"/>
        <v>0.43669563304366932</v>
      </c>
      <c r="P822">
        <f t="shared" si="166"/>
        <v>3.948026504022967</v>
      </c>
      <c r="Q822">
        <f t="shared" si="167"/>
        <v>0.10659084948018999</v>
      </c>
      <c r="R822">
        <f t="shared" si="168"/>
        <v>0.10659084948018988</v>
      </c>
    </row>
    <row r="823" spans="6:18">
      <c r="F823">
        <f t="shared" si="173"/>
        <v>82.099999999999611</v>
      </c>
      <c r="G823">
        <f t="shared" si="161"/>
        <v>319.00552227477726</v>
      </c>
      <c r="H823">
        <f t="shared" si="169"/>
        <v>4.3669563304366932</v>
      </c>
      <c r="I823" s="4">
        <f t="shared" si="162"/>
        <v>5.8000000000000004E-6</v>
      </c>
      <c r="J823" s="5">
        <f t="shared" si="170"/>
        <v>4.4231034482758351E-7</v>
      </c>
      <c r="K823" s="5">
        <f t="shared" si="171"/>
        <v>1.0212463898822469E-3</v>
      </c>
      <c r="L823" s="5">
        <f t="shared" si="165"/>
        <v>4.4614929620050188E-9</v>
      </c>
      <c r="M823" s="6">
        <f t="shared" si="163"/>
        <v>1.7888039156856321E-5</v>
      </c>
      <c r="N823">
        <f t="shared" si="164"/>
        <v>2.9E-4</v>
      </c>
      <c r="O823">
        <f t="shared" si="172"/>
        <v>0.43669563304366932</v>
      </c>
      <c r="P823">
        <f t="shared" si="166"/>
        <v>3.9480665795821528</v>
      </c>
      <c r="Q823">
        <f t="shared" si="167"/>
        <v>0.10658065281328383</v>
      </c>
      <c r="R823">
        <f t="shared" si="168"/>
        <v>0.10658065281328372</v>
      </c>
    </row>
    <row r="824" spans="6:18">
      <c r="F824">
        <f t="shared" si="173"/>
        <v>82.199999999999605</v>
      </c>
      <c r="G824">
        <f t="shared" si="161"/>
        <v>319.00552227477726</v>
      </c>
      <c r="H824">
        <f t="shared" si="169"/>
        <v>4.3669563304366932</v>
      </c>
      <c r="I824" s="4">
        <f t="shared" si="162"/>
        <v>5.8000000000000004E-6</v>
      </c>
      <c r="J824" s="5">
        <f t="shared" si="170"/>
        <v>4.4231034482758351E-7</v>
      </c>
      <c r="K824" s="5">
        <f t="shared" si="171"/>
        <v>1.0218263898822469E-3</v>
      </c>
      <c r="L824" s="5">
        <f t="shared" si="165"/>
        <v>4.4690987734249627E-9</v>
      </c>
      <c r="M824" s="6">
        <f t="shared" si="163"/>
        <v>1.7908363358707013E-5</v>
      </c>
      <c r="N824">
        <f t="shared" si="164"/>
        <v>2.9E-4</v>
      </c>
      <c r="O824">
        <f t="shared" si="172"/>
        <v>0.43669563304366932</v>
      </c>
      <c r="P824">
        <f t="shared" si="166"/>
        <v>3.9481065641003337</v>
      </c>
      <c r="Q824">
        <f t="shared" si="167"/>
        <v>0.10657047931049111</v>
      </c>
      <c r="R824">
        <f t="shared" si="168"/>
        <v>0.106570479310491</v>
      </c>
    </row>
    <row r="825" spans="6:18">
      <c r="F825">
        <f t="shared" si="173"/>
        <v>82.299999999999599</v>
      </c>
      <c r="G825">
        <f t="shared" si="161"/>
        <v>319.00552227477726</v>
      </c>
      <c r="H825">
        <f t="shared" si="169"/>
        <v>4.3669563304366932</v>
      </c>
      <c r="I825" s="4">
        <f t="shared" si="162"/>
        <v>5.8000000000000004E-6</v>
      </c>
      <c r="J825" s="5">
        <f t="shared" si="170"/>
        <v>4.4231034482758351E-7</v>
      </c>
      <c r="K825" s="5">
        <f t="shared" si="171"/>
        <v>1.0224063898822469E-3</v>
      </c>
      <c r="L825" s="5">
        <f t="shared" si="165"/>
        <v>4.4767132240336348E-9</v>
      </c>
      <c r="M825" s="6">
        <f t="shared" si="163"/>
        <v>1.7928699100075236E-5</v>
      </c>
      <c r="N825">
        <f t="shared" si="164"/>
        <v>2.9E-4</v>
      </c>
      <c r="O825">
        <f t="shared" si="172"/>
        <v>0.43669563304366932</v>
      </c>
      <c r="P825">
        <f t="shared" si="166"/>
        <v>3.9481464578358896</v>
      </c>
      <c r="Q825">
        <f t="shared" si="167"/>
        <v>0.1065603289060708</v>
      </c>
      <c r="R825">
        <f t="shared" si="168"/>
        <v>0.10656032890607069</v>
      </c>
    </row>
    <row r="826" spans="6:18">
      <c r="F826">
        <f t="shared" si="173"/>
        <v>82.399999999999594</v>
      </c>
      <c r="G826">
        <f t="shared" si="161"/>
        <v>319.00552227477726</v>
      </c>
      <c r="H826">
        <f t="shared" si="169"/>
        <v>4.3669563304366932</v>
      </c>
      <c r="I826" s="4">
        <f t="shared" si="162"/>
        <v>5.8000000000000004E-6</v>
      </c>
      <c r="J826" s="5">
        <f t="shared" si="170"/>
        <v>4.4231034482758351E-7</v>
      </c>
      <c r="K826" s="5">
        <f t="shared" si="171"/>
        <v>1.022986389882247E-3</v>
      </c>
      <c r="L826" s="5">
        <f t="shared" si="165"/>
        <v>4.4843363187347329E-9</v>
      </c>
      <c r="M826" s="6">
        <f t="shared" si="163"/>
        <v>1.7949046380960979E-5</v>
      </c>
      <c r="N826">
        <f t="shared" si="164"/>
        <v>2.9E-4</v>
      </c>
      <c r="O826">
        <f t="shared" si="172"/>
        <v>0.43669563304366932</v>
      </c>
      <c r="P826">
        <f t="shared" si="166"/>
        <v>3.9481862610463203</v>
      </c>
      <c r="Q826">
        <f t="shared" si="167"/>
        <v>0.1065502015345056</v>
      </c>
      <c r="R826">
        <f t="shared" si="168"/>
        <v>0.10655020153450549</v>
      </c>
    </row>
    <row r="827" spans="6:18">
      <c r="F827">
        <f t="shared" si="173"/>
        <v>82.499999999999588</v>
      </c>
      <c r="G827">
        <f t="shared" si="161"/>
        <v>319.00552227477726</v>
      </c>
      <c r="H827">
        <f t="shared" si="169"/>
        <v>4.3669563304366932</v>
      </c>
      <c r="I827" s="4">
        <f t="shared" si="162"/>
        <v>5.8000000000000004E-6</v>
      </c>
      <c r="J827" s="5">
        <f t="shared" si="170"/>
        <v>4.4231034482758351E-7</v>
      </c>
      <c r="K827" s="5">
        <f t="shared" si="171"/>
        <v>1.023566389882247E-3</v>
      </c>
      <c r="L827" s="5">
        <f t="shared" si="165"/>
        <v>4.4919680624319567E-9</v>
      </c>
      <c r="M827" s="6">
        <f t="shared" si="163"/>
        <v>1.796940520136425E-5</v>
      </c>
      <c r="N827">
        <f t="shared" si="164"/>
        <v>2.9E-4</v>
      </c>
      <c r="O827">
        <f t="shared" si="172"/>
        <v>0.43669563304366932</v>
      </c>
      <c r="P827">
        <f t="shared" si="166"/>
        <v>3.9482259739882495</v>
      </c>
      <c r="Q827">
        <f t="shared" si="167"/>
        <v>0.10654009713050114</v>
      </c>
      <c r="R827">
        <f t="shared" si="168"/>
        <v>0.10654009713050103</v>
      </c>
    </row>
    <row r="828" spans="6:18">
      <c r="F828">
        <f t="shared" si="173"/>
        <v>82.599999999999582</v>
      </c>
      <c r="G828">
        <f t="shared" si="161"/>
        <v>319.00552227477726</v>
      </c>
      <c r="H828">
        <f t="shared" si="169"/>
        <v>4.3669563304366932</v>
      </c>
      <c r="I828" s="4">
        <f t="shared" si="162"/>
        <v>5.8000000000000004E-6</v>
      </c>
      <c r="J828" s="5">
        <f t="shared" si="170"/>
        <v>4.4231034482758351E-7</v>
      </c>
      <c r="K828" s="5">
        <f t="shared" si="171"/>
        <v>1.024146389882247E-3</v>
      </c>
      <c r="L828" s="5">
        <f t="shared" si="165"/>
        <v>4.4996084600290073E-9</v>
      </c>
      <c r="M828" s="6">
        <f t="shared" si="163"/>
        <v>1.7989775561285048E-5</v>
      </c>
      <c r="N828">
        <f t="shared" si="164"/>
        <v>2.9E-4</v>
      </c>
      <c r="O828">
        <f t="shared" si="172"/>
        <v>0.43669563304366932</v>
      </c>
      <c r="P828">
        <f t="shared" si="166"/>
        <v>3.948265596917429</v>
      </c>
      <c r="Q828">
        <f t="shared" si="167"/>
        <v>0.10653001562898499</v>
      </c>
      <c r="R828">
        <f t="shared" si="168"/>
        <v>0.10653001562898487</v>
      </c>
    </row>
    <row r="829" spans="6:18">
      <c r="F829">
        <f t="shared" si="173"/>
        <v>82.699999999999577</v>
      </c>
      <c r="G829">
        <f t="shared" si="161"/>
        <v>319.00552227477726</v>
      </c>
      <c r="H829">
        <f t="shared" si="169"/>
        <v>4.3669563304366932</v>
      </c>
      <c r="I829" s="4">
        <f t="shared" si="162"/>
        <v>5.8000000000000004E-6</v>
      </c>
      <c r="J829" s="5">
        <f t="shared" si="170"/>
        <v>4.4231034482758351E-7</v>
      </c>
      <c r="K829" s="5">
        <f t="shared" si="171"/>
        <v>1.024726389882247E-3</v>
      </c>
      <c r="L829" s="5">
        <f t="shared" si="165"/>
        <v>4.5072575164295801E-9</v>
      </c>
      <c r="M829" s="6">
        <f t="shared" si="163"/>
        <v>1.8010157460723363E-5</v>
      </c>
      <c r="N829">
        <f t="shared" si="164"/>
        <v>2.9E-4</v>
      </c>
      <c r="O829">
        <f t="shared" si="172"/>
        <v>0.43669563304366932</v>
      </c>
      <c r="P829">
        <f t="shared" si="166"/>
        <v>3.9483051300887415</v>
      </c>
      <c r="Q829">
        <f t="shared" si="167"/>
        <v>0.10651995696510588</v>
      </c>
      <c r="R829">
        <f t="shared" si="168"/>
        <v>0.10651995696510574</v>
      </c>
    </row>
    <row r="830" spans="6:18">
      <c r="F830">
        <f t="shared" si="173"/>
        <v>82.799999999999571</v>
      </c>
      <c r="G830">
        <f t="shared" si="161"/>
        <v>319.00552227477726</v>
      </c>
      <c r="H830">
        <f t="shared" si="169"/>
        <v>4.3669563304366932</v>
      </c>
      <c r="I830" s="4">
        <f t="shared" si="162"/>
        <v>5.8000000000000004E-6</v>
      </c>
      <c r="J830" s="5">
        <f t="shared" si="170"/>
        <v>4.4231034482758351E-7</v>
      </c>
      <c r="K830" s="5">
        <f t="shared" si="171"/>
        <v>1.0253063898822471E-3</v>
      </c>
      <c r="L830" s="5">
        <f t="shared" si="165"/>
        <v>4.5149152365373788E-9</v>
      </c>
      <c r="M830" s="6">
        <f t="shared" si="163"/>
        <v>1.8030550899679209E-5</v>
      </c>
      <c r="N830">
        <f t="shared" si="164"/>
        <v>2.9E-4</v>
      </c>
      <c r="O830">
        <f t="shared" si="172"/>
        <v>0.43669563304366932</v>
      </c>
      <c r="P830">
        <f t="shared" si="166"/>
        <v>3.948344573756204</v>
      </c>
      <c r="Q830">
        <f t="shared" si="167"/>
        <v>0.10650992107423274</v>
      </c>
      <c r="R830">
        <f t="shared" si="168"/>
        <v>0.1065099210742326</v>
      </c>
    </row>
    <row r="831" spans="6:18">
      <c r="F831">
        <f t="shared" si="173"/>
        <v>82.899999999999565</v>
      </c>
      <c r="G831">
        <f t="shared" si="161"/>
        <v>319.00552227477726</v>
      </c>
      <c r="H831">
        <f t="shared" si="169"/>
        <v>4.3669563304366932</v>
      </c>
      <c r="I831" s="4">
        <f t="shared" si="162"/>
        <v>5.8000000000000004E-6</v>
      </c>
      <c r="J831" s="5">
        <f t="shared" si="170"/>
        <v>4.4231034482758351E-7</v>
      </c>
      <c r="K831" s="5">
        <f t="shared" si="171"/>
        <v>1.0258863898822471E-3</v>
      </c>
      <c r="L831" s="5">
        <f t="shared" si="165"/>
        <v>4.5225816252561013E-9</v>
      </c>
      <c r="M831" s="6">
        <f t="shared" si="163"/>
        <v>1.8050955878152583E-5</v>
      </c>
      <c r="N831">
        <f t="shared" si="164"/>
        <v>2.9E-4</v>
      </c>
      <c r="O831">
        <f t="shared" si="172"/>
        <v>0.43669563304366932</v>
      </c>
      <c r="P831">
        <f t="shared" si="166"/>
        <v>3.9483839281729702</v>
      </c>
      <c r="Q831">
        <f t="shared" si="167"/>
        <v>0.10649990789195388</v>
      </c>
      <c r="R831">
        <f t="shared" si="168"/>
        <v>0.10649990789195374</v>
      </c>
    </row>
    <row r="832" spans="6:18">
      <c r="F832">
        <f t="shared" si="173"/>
        <v>82.999999999999559</v>
      </c>
      <c r="G832">
        <f t="shared" si="161"/>
        <v>319.00552227477726</v>
      </c>
      <c r="H832">
        <f t="shared" si="169"/>
        <v>4.3669563304366932</v>
      </c>
      <c r="I832" s="4">
        <f t="shared" si="162"/>
        <v>5.8000000000000004E-6</v>
      </c>
      <c r="J832" s="5">
        <f t="shared" si="170"/>
        <v>4.4231034482758351E-7</v>
      </c>
      <c r="K832" s="5">
        <f t="shared" si="171"/>
        <v>1.0264663898822471E-3</v>
      </c>
      <c r="L832" s="5">
        <f t="shared" si="165"/>
        <v>4.5302566874894456E-9</v>
      </c>
      <c r="M832" s="6">
        <f t="shared" si="163"/>
        <v>1.8071372396143477E-5</v>
      </c>
      <c r="N832">
        <f t="shared" si="164"/>
        <v>2.9E-4</v>
      </c>
      <c r="O832">
        <f t="shared" si="172"/>
        <v>0.43669563304366932</v>
      </c>
      <c r="P832">
        <f t="shared" si="166"/>
        <v>3.9484231935913368</v>
      </c>
      <c r="Q832">
        <f t="shared" si="167"/>
        <v>0.10648991735407611</v>
      </c>
      <c r="R832">
        <f t="shared" si="168"/>
        <v>0.10648991735407597</v>
      </c>
    </row>
    <row r="833" spans="6:18">
      <c r="F833">
        <f t="shared" si="173"/>
        <v>83.099999999999554</v>
      </c>
      <c r="G833">
        <f t="shared" si="161"/>
        <v>319.00552227477726</v>
      </c>
      <c r="H833">
        <f t="shared" si="169"/>
        <v>4.3669563304366932</v>
      </c>
      <c r="I833" s="4">
        <f t="shared" si="162"/>
        <v>5.8000000000000004E-6</v>
      </c>
      <c r="J833" s="5">
        <f t="shared" si="170"/>
        <v>4.4231034482758351E-7</v>
      </c>
      <c r="K833" s="5">
        <f t="shared" si="171"/>
        <v>1.0270463898822471E-3</v>
      </c>
      <c r="L833" s="5">
        <f t="shared" si="165"/>
        <v>4.5379404281411128E-9</v>
      </c>
      <c r="M833" s="6">
        <f t="shared" si="163"/>
        <v>1.8091800453651895E-5</v>
      </c>
      <c r="N833">
        <f t="shared" si="164"/>
        <v>2.9E-4</v>
      </c>
      <c r="O833">
        <f t="shared" si="172"/>
        <v>0.43669563304366932</v>
      </c>
      <c r="P833">
        <f t="shared" si="166"/>
        <v>3.948462370262745</v>
      </c>
      <c r="Q833">
        <f t="shared" si="167"/>
        <v>0.10647994939662386</v>
      </c>
      <c r="R833">
        <f t="shared" si="168"/>
        <v>0.10647994939662372</v>
      </c>
    </row>
    <row r="834" spans="6:18">
      <c r="F834">
        <f t="shared" si="173"/>
        <v>83.199999999999548</v>
      </c>
      <c r="G834">
        <f t="shared" ref="G834:G855" si="174">Tc+R_*F834</f>
        <v>319.00552227477726</v>
      </c>
      <c r="H834">
        <f t="shared" si="169"/>
        <v>4.3669563304366932</v>
      </c>
      <c r="I834" s="4">
        <f t="shared" ref="I834:I855" si="175">we</f>
        <v>5.8000000000000004E-6</v>
      </c>
      <c r="J834" s="5">
        <f t="shared" si="170"/>
        <v>4.4231034482758351E-7</v>
      </c>
      <c r="K834" s="5">
        <f t="shared" si="171"/>
        <v>1.0276263898822472E-3</v>
      </c>
      <c r="L834" s="5">
        <f t="shared" si="165"/>
        <v>4.5456328521148016E-9</v>
      </c>
      <c r="M834" s="6">
        <f t="shared" ref="M834:M855" si="176">f2_*f3_/f1_/K834*L834</f>
        <v>1.8112240050677837E-5</v>
      </c>
      <c r="N834">
        <f t="shared" ref="N834:N855" si="177">del_dl</f>
        <v>2.9E-4</v>
      </c>
      <c r="O834">
        <f t="shared" si="172"/>
        <v>0.43669563304366932</v>
      </c>
      <c r="P834">
        <f t="shared" si="166"/>
        <v>3.9485014584377827</v>
      </c>
      <c r="Q834">
        <f t="shared" si="167"/>
        <v>0.10647000395583836</v>
      </c>
      <c r="R834">
        <f t="shared" si="168"/>
        <v>0.10647000395583822</v>
      </c>
    </row>
    <row r="835" spans="6:18">
      <c r="F835">
        <f t="shared" si="173"/>
        <v>83.299999999999542</v>
      </c>
      <c r="G835">
        <f t="shared" si="174"/>
        <v>319.00552227477726</v>
      </c>
      <c r="H835">
        <f t="shared" si="169"/>
        <v>4.3669563304366932</v>
      </c>
      <c r="I835" s="4">
        <f t="shared" si="175"/>
        <v>5.8000000000000004E-6</v>
      </c>
      <c r="J835" s="5">
        <f t="shared" si="170"/>
        <v>4.4231034482758351E-7</v>
      </c>
      <c r="K835" s="5">
        <f t="shared" si="171"/>
        <v>1.0282063898822472E-3</v>
      </c>
      <c r="L835" s="5">
        <f t="shared" ref="L835:L898" si="178">K835^3*4/3*PI()</f>
        <v>4.5533339643142117E-9</v>
      </c>
      <c r="M835" s="6">
        <f t="shared" si="176"/>
        <v>1.8132691187221307E-5</v>
      </c>
      <c r="N835">
        <f t="shared" si="177"/>
        <v>2.9E-4</v>
      </c>
      <c r="O835">
        <f t="shared" si="172"/>
        <v>0.43669563304366932</v>
      </c>
      <c r="P835">
        <f t="shared" ref="P835:P898" si="179">R835*O835+(1-R835)*H835</f>
        <v>3.9485404583661898</v>
      </c>
      <c r="Q835">
        <f t="shared" ref="Q835:Q855" si="180">Q834+pl/ps*Dl/N834*((Tc-Tf)/ml-Co)/H834/(1-kpart)*M834*dt/L834-Q834*3/K834*we*dt</f>
        <v>0.10646008096817673</v>
      </c>
      <c r="R835">
        <f t="shared" ref="R835:R855" si="181">esidtGeral(R834,K834,MAX(I834,J834),pl,ps,kpart,H834,(H835-H834)/dt,M834,L834,Dl,N834,Co,dt)</f>
        <v>0.10646008096817659</v>
      </c>
    </row>
    <row r="836" spans="6:18">
      <c r="F836">
        <f t="shared" si="173"/>
        <v>83.399999999999537</v>
      </c>
      <c r="G836">
        <f t="shared" si="174"/>
        <v>319.00552227477726</v>
      </c>
      <c r="H836">
        <f t="shared" si="169"/>
        <v>4.3669563304366932</v>
      </c>
      <c r="I836" s="4">
        <f t="shared" si="175"/>
        <v>5.8000000000000004E-6</v>
      </c>
      <c r="J836" s="5">
        <f t="shared" si="170"/>
        <v>4.4231034482758351E-7</v>
      </c>
      <c r="K836" s="5">
        <f t="shared" si="171"/>
        <v>1.0287863898822472E-3</v>
      </c>
      <c r="L836" s="5">
        <f t="shared" si="178"/>
        <v>4.5610437696430433E-9</v>
      </c>
      <c r="M836" s="6">
        <f t="shared" si="176"/>
        <v>1.8153153863282304E-5</v>
      </c>
      <c r="N836">
        <f t="shared" si="177"/>
        <v>2.9E-4</v>
      </c>
      <c r="O836">
        <f t="shared" si="172"/>
        <v>0.43669563304366932</v>
      </c>
      <c r="P836">
        <f t="shared" si="179"/>
        <v>3.9485793702968612</v>
      </c>
      <c r="Q836">
        <f t="shared" si="180"/>
        <v>0.10645018037031116</v>
      </c>
      <c r="R836">
        <f t="shared" si="181"/>
        <v>0.10645018037031102</v>
      </c>
    </row>
    <row r="837" spans="6:18">
      <c r="F837">
        <f t="shared" si="173"/>
        <v>83.499999999999531</v>
      </c>
      <c r="G837">
        <f t="shared" si="174"/>
        <v>319.00552227477726</v>
      </c>
      <c r="H837">
        <f t="shared" si="169"/>
        <v>4.3669563304366932</v>
      </c>
      <c r="I837" s="4">
        <f t="shared" si="175"/>
        <v>5.8000000000000004E-6</v>
      </c>
      <c r="J837" s="5">
        <f t="shared" si="170"/>
        <v>4.4231034482758351E-7</v>
      </c>
      <c r="K837" s="5">
        <f t="shared" si="171"/>
        <v>1.0293663898822472E-3</v>
      </c>
      <c r="L837" s="5">
        <f t="shared" si="178"/>
        <v>4.5687622730049935E-9</v>
      </c>
      <c r="M837" s="6">
        <f t="shared" si="176"/>
        <v>1.8173628078860822E-5</v>
      </c>
      <c r="N837">
        <f t="shared" si="177"/>
        <v>2.9E-4</v>
      </c>
      <c r="O837">
        <f t="shared" si="172"/>
        <v>0.43669563304366932</v>
      </c>
      <c r="P837">
        <f t="shared" si="179"/>
        <v>3.9486181944778505</v>
      </c>
      <c r="Q837">
        <f t="shared" si="180"/>
        <v>0.10644030209912805</v>
      </c>
      <c r="R837">
        <f t="shared" si="181"/>
        <v>0.10644030209912791</v>
      </c>
    </row>
    <row r="838" spans="6:18">
      <c r="F838">
        <f t="shared" si="173"/>
        <v>83.599999999999525</v>
      </c>
      <c r="G838">
        <f t="shared" si="174"/>
        <v>319.00552227477726</v>
      </c>
      <c r="H838">
        <f t="shared" si="169"/>
        <v>4.3669563304366932</v>
      </c>
      <c r="I838" s="4">
        <f t="shared" si="175"/>
        <v>5.8000000000000004E-6</v>
      </c>
      <c r="J838" s="5">
        <f t="shared" si="170"/>
        <v>4.4231034482758351E-7</v>
      </c>
      <c r="K838" s="5">
        <f t="shared" si="171"/>
        <v>1.0299463898822473E-3</v>
      </c>
      <c r="L838" s="5">
        <f t="shared" si="178"/>
        <v>4.5764894793037645E-9</v>
      </c>
      <c r="M838" s="6">
        <f t="shared" si="176"/>
        <v>1.8194113833956871E-5</v>
      </c>
      <c r="N838">
        <f t="shared" si="177"/>
        <v>2.9E-4</v>
      </c>
      <c r="O838">
        <f t="shared" si="172"/>
        <v>0.43669563304366932</v>
      </c>
      <c r="P838">
        <f t="shared" si="179"/>
        <v>3.9486569311563713</v>
      </c>
      <c r="Q838">
        <f t="shared" si="180"/>
        <v>0.10643044609172718</v>
      </c>
      <c r="R838">
        <f t="shared" si="181"/>
        <v>0.10643044609172704</v>
      </c>
    </row>
    <row r="839" spans="6:18">
      <c r="F839">
        <f t="shared" si="173"/>
        <v>83.69999999999952</v>
      </c>
      <c r="G839">
        <f t="shared" si="174"/>
        <v>319.00552227477726</v>
      </c>
      <c r="H839">
        <f t="shared" si="169"/>
        <v>4.3669563304366932</v>
      </c>
      <c r="I839" s="4">
        <f t="shared" si="175"/>
        <v>5.8000000000000004E-6</v>
      </c>
      <c r="J839" s="5">
        <f t="shared" si="170"/>
        <v>4.4231034482758351E-7</v>
      </c>
      <c r="K839" s="5">
        <f t="shared" si="171"/>
        <v>1.0305263898822473E-3</v>
      </c>
      <c r="L839" s="5">
        <f t="shared" si="178"/>
        <v>4.5842253934430524E-9</v>
      </c>
      <c r="M839" s="6">
        <f t="shared" si="176"/>
        <v>1.8214611128570433E-5</v>
      </c>
      <c r="N839">
        <f t="shared" si="177"/>
        <v>2.9E-4</v>
      </c>
      <c r="O839">
        <f t="shared" si="172"/>
        <v>0.43669563304366932</v>
      </c>
      <c r="P839">
        <f t="shared" si="179"/>
        <v>3.9486955805788031</v>
      </c>
      <c r="Q839">
        <f t="shared" si="180"/>
        <v>0.10642061228542084</v>
      </c>
      <c r="R839">
        <f t="shared" si="181"/>
        <v>0.1064206122854207</v>
      </c>
    </row>
    <row r="840" spans="6:18">
      <c r="F840">
        <f t="shared" si="173"/>
        <v>83.799999999999514</v>
      </c>
      <c r="G840">
        <f t="shared" si="174"/>
        <v>319.00552227477726</v>
      </c>
      <c r="H840">
        <f t="shared" si="169"/>
        <v>4.3669563304366932</v>
      </c>
      <c r="I840" s="4">
        <f t="shared" si="175"/>
        <v>5.8000000000000004E-6</v>
      </c>
      <c r="J840" s="5">
        <f t="shared" si="170"/>
        <v>4.4231034482758351E-7</v>
      </c>
      <c r="K840" s="5">
        <f t="shared" si="171"/>
        <v>1.0311063898822473E-3</v>
      </c>
      <c r="L840" s="5">
        <f t="shared" si="178"/>
        <v>4.5919700203265609E-9</v>
      </c>
      <c r="M840" s="6">
        <f t="shared" si="176"/>
        <v>1.8235119962701533E-5</v>
      </c>
      <c r="N840">
        <f t="shared" si="177"/>
        <v>2.9E-4</v>
      </c>
      <c r="O840">
        <f t="shared" si="172"/>
        <v>0.43669563304366932</v>
      </c>
      <c r="P840">
        <f t="shared" si="179"/>
        <v>3.9487341429906926</v>
      </c>
      <c r="Q840">
        <f t="shared" si="180"/>
        <v>0.10641080061773303</v>
      </c>
      <c r="R840">
        <f t="shared" si="181"/>
        <v>0.10641080061773289</v>
      </c>
    </row>
    <row r="841" spans="6:18">
      <c r="F841">
        <f t="shared" si="173"/>
        <v>83.899999999999508</v>
      </c>
      <c r="G841">
        <f t="shared" si="174"/>
        <v>319.00552227477726</v>
      </c>
      <c r="H841">
        <f t="shared" si="169"/>
        <v>4.3669563304366932</v>
      </c>
      <c r="I841" s="4">
        <f t="shared" si="175"/>
        <v>5.8000000000000004E-6</v>
      </c>
      <c r="J841" s="5">
        <f t="shared" si="170"/>
        <v>4.4231034482758351E-7</v>
      </c>
      <c r="K841" s="5">
        <f t="shared" si="171"/>
        <v>1.0316863898822473E-3</v>
      </c>
      <c r="L841" s="5">
        <f t="shared" si="178"/>
        <v>4.5997233648579854E-9</v>
      </c>
      <c r="M841" s="6">
        <f t="shared" si="176"/>
        <v>1.8255640336350151E-5</v>
      </c>
      <c r="N841">
        <f t="shared" si="177"/>
        <v>2.9E-4</v>
      </c>
      <c r="O841">
        <f t="shared" si="172"/>
        <v>0.43669563304366932</v>
      </c>
      <c r="P841">
        <f t="shared" si="179"/>
        <v>3.9487726186367578</v>
      </c>
      <c r="Q841">
        <f t="shared" si="180"/>
        <v>0.10640101102639861</v>
      </c>
      <c r="R841">
        <f t="shared" si="181"/>
        <v>0.10640101102639847</v>
      </c>
    </row>
    <row r="842" spans="6:18">
      <c r="F842">
        <f t="shared" si="173"/>
        <v>83.999999999999503</v>
      </c>
      <c r="G842">
        <f t="shared" si="174"/>
        <v>319.00552227477726</v>
      </c>
      <c r="H842">
        <f t="shared" si="169"/>
        <v>4.3669563304366932</v>
      </c>
      <c r="I842" s="4">
        <f t="shared" si="175"/>
        <v>5.8000000000000004E-6</v>
      </c>
      <c r="J842" s="5">
        <f t="shared" si="170"/>
        <v>4.4231034482758351E-7</v>
      </c>
      <c r="K842" s="5">
        <f t="shared" si="171"/>
        <v>1.0322663898822474E-3</v>
      </c>
      <c r="L842" s="5">
        <f t="shared" si="178"/>
        <v>4.607485431941028E-9</v>
      </c>
      <c r="M842" s="6">
        <f t="shared" si="176"/>
        <v>1.8276172249516299E-5</v>
      </c>
      <c r="N842">
        <f t="shared" si="177"/>
        <v>2.9E-4</v>
      </c>
      <c r="O842">
        <f t="shared" si="172"/>
        <v>0.43669563304366932</v>
      </c>
      <c r="P842">
        <f t="shared" si="179"/>
        <v>3.9488110077608911</v>
      </c>
      <c r="Q842">
        <f t="shared" si="180"/>
        <v>0.10639124344936245</v>
      </c>
      <c r="R842">
        <f t="shared" si="181"/>
        <v>0.10639124344936231</v>
      </c>
    </row>
    <row r="843" spans="6:18">
      <c r="F843">
        <f t="shared" si="173"/>
        <v>84.099999999999497</v>
      </c>
      <c r="G843">
        <f t="shared" si="174"/>
        <v>319.00552227477726</v>
      </c>
      <c r="H843">
        <f t="shared" si="169"/>
        <v>4.3669563304366932</v>
      </c>
      <c r="I843" s="4">
        <f t="shared" si="175"/>
        <v>5.8000000000000004E-6</v>
      </c>
      <c r="J843" s="5">
        <f t="shared" si="170"/>
        <v>4.4231034482758351E-7</v>
      </c>
      <c r="K843" s="5">
        <f t="shared" si="171"/>
        <v>1.0328463898822474E-3</v>
      </c>
      <c r="L843" s="5">
        <f t="shared" si="178"/>
        <v>4.6152562264793849E-9</v>
      </c>
      <c r="M843" s="6">
        <f t="shared" si="176"/>
        <v>1.8296715702199961E-5</v>
      </c>
      <c r="N843">
        <f t="shared" si="177"/>
        <v>2.9E-4</v>
      </c>
      <c r="O843">
        <f t="shared" si="172"/>
        <v>0.43669563304366932</v>
      </c>
      <c r="P843">
        <f t="shared" si="179"/>
        <v>3.9488493106061653</v>
      </c>
      <c r="Q843">
        <f t="shared" si="180"/>
        <v>0.10638149782477861</v>
      </c>
      <c r="R843">
        <f t="shared" si="181"/>
        <v>0.10638149782477847</v>
      </c>
    </row>
    <row r="844" spans="6:18">
      <c r="F844">
        <f t="shared" si="173"/>
        <v>84.199999999999491</v>
      </c>
      <c r="G844">
        <f t="shared" si="174"/>
        <v>319.00552227477726</v>
      </c>
      <c r="H844">
        <f t="shared" si="169"/>
        <v>4.3669563304366932</v>
      </c>
      <c r="I844" s="4">
        <f t="shared" si="175"/>
        <v>5.8000000000000004E-6</v>
      </c>
      <c r="J844" s="5">
        <f t="shared" si="170"/>
        <v>4.4231034482758351E-7</v>
      </c>
      <c r="K844" s="5">
        <f t="shared" si="171"/>
        <v>1.0334263898822474E-3</v>
      </c>
      <c r="L844" s="5">
        <f t="shared" si="178"/>
        <v>4.6230357533767598E-9</v>
      </c>
      <c r="M844" s="6">
        <f t="shared" si="176"/>
        <v>1.8317270694401157E-5</v>
      </c>
      <c r="N844">
        <f t="shared" si="177"/>
        <v>2.9E-4</v>
      </c>
      <c r="O844">
        <f t="shared" si="172"/>
        <v>0.43669563304366932</v>
      </c>
      <c r="P844">
        <f t="shared" si="179"/>
        <v>3.9488875274148296</v>
      </c>
      <c r="Q844">
        <f t="shared" si="180"/>
        <v>0.10637177409100958</v>
      </c>
      <c r="R844">
        <f t="shared" si="181"/>
        <v>0.10637177409100944</v>
      </c>
    </row>
    <row r="845" spans="6:18">
      <c r="F845">
        <f t="shared" si="173"/>
        <v>84.299999999999486</v>
      </c>
      <c r="G845">
        <f t="shared" si="174"/>
        <v>319.00552227477726</v>
      </c>
      <c r="H845">
        <f t="shared" si="169"/>
        <v>4.3669563304366932</v>
      </c>
      <c r="I845" s="4">
        <f t="shared" si="175"/>
        <v>5.8000000000000004E-6</v>
      </c>
      <c r="J845" s="5">
        <f t="shared" si="170"/>
        <v>4.4231034482758351E-7</v>
      </c>
      <c r="K845" s="5">
        <f t="shared" si="171"/>
        <v>1.0340063898822474E-3</v>
      </c>
      <c r="L845" s="5">
        <f t="shared" si="178"/>
        <v>4.6308240175368498E-9</v>
      </c>
      <c r="M845" s="6">
        <f t="shared" si="176"/>
        <v>1.8337837226119881E-5</v>
      </c>
      <c r="N845">
        <f t="shared" si="177"/>
        <v>2.9E-4</v>
      </c>
      <c r="O845">
        <f t="shared" si="172"/>
        <v>0.43669563304366932</v>
      </c>
      <c r="P845">
        <f t="shared" si="179"/>
        <v>3.9489256584283208</v>
      </c>
      <c r="Q845">
        <f t="shared" si="180"/>
        <v>0.10636207218662536</v>
      </c>
      <c r="R845">
        <f t="shared" si="181"/>
        <v>0.10636207218662522</v>
      </c>
    </row>
    <row r="846" spans="6:18">
      <c r="F846">
        <f t="shared" si="173"/>
        <v>84.39999999999948</v>
      </c>
      <c r="G846">
        <f t="shared" si="174"/>
        <v>319.00552227477726</v>
      </c>
      <c r="H846">
        <f t="shared" si="169"/>
        <v>4.3669563304366932</v>
      </c>
      <c r="I846" s="4">
        <f t="shared" si="175"/>
        <v>5.8000000000000004E-6</v>
      </c>
      <c r="J846" s="5">
        <f t="shared" si="170"/>
        <v>4.4231034482758351E-7</v>
      </c>
      <c r="K846" s="5">
        <f t="shared" si="171"/>
        <v>1.0345863898822475E-3</v>
      </c>
      <c r="L846" s="5">
        <f t="shared" si="178"/>
        <v>4.6386210238633543E-9</v>
      </c>
      <c r="M846" s="6">
        <f t="shared" si="176"/>
        <v>1.8358415297356125E-5</v>
      </c>
      <c r="N846">
        <f t="shared" si="177"/>
        <v>2.9E-4</v>
      </c>
      <c r="O846">
        <f t="shared" si="172"/>
        <v>0.43669563304366932</v>
      </c>
      <c r="P846">
        <f t="shared" si="179"/>
        <v>3.9489637038872614</v>
      </c>
      <c r="Q846">
        <f t="shared" si="180"/>
        <v>0.10635239205040271</v>
      </c>
      <c r="R846">
        <f t="shared" si="181"/>
        <v>0.10635239205040259</v>
      </c>
    </row>
    <row r="847" spans="6:18">
      <c r="F847">
        <f t="shared" si="173"/>
        <v>84.499999999999474</v>
      </c>
      <c r="G847">
        <f t="shared" si="174"/>
        <v>319.00552227477726</v>
      </c>
      <c r="H847">
        <f t="shared" si="169"/>
        <v>4.3669563304366932</v>
      </c>
      <c r="I847" s="4">
        <f t="shared" si="175"/>
        <v>5.8000000000000004E-6</v>
      </c>
      <c r="J847" s="5">
        <f t="shared" si="170"/>
        <v>4.4231034482758351E-7</v>
      </c>
      <c r="K847" s="5">
        <f t="shared" si="171"/>
        <v>1.0351663898822475E-3</v>
      </c>
      <c r="L847" s="5">
        <f t="shared" si="178"/>
        <v>4.6464267772599723E-9</v>
      </c>
      <c r="M847" s="6">
        <f t="shared" si="176"/>
        <v>1.8379004908109893E-5</v>
      </c>
      <c r="N847">
        <f t="shared" si="177"/>
        <v>2.9E-4</v>
      </c>
      <c r="O847">
        <f t="shared" si="172"/>
        <v>0.43669563304366932</v>
      </c>
      <c r="P847">
        <f t="shared" si="179"/>
        <v>3.9490016640314667</v>
      </c>
      <c r="Q847">
        <f t="shared" si="180"/>
        <v>0.10634273362132436</v>
      </c>
      <c r="R847">
        <f t="shared" si="181"/>
        <v>0.10634273362132424</v>
      </c>
    </row>
    <row r="848" spans="6:18">
      <c r="F848">
        <f t="shared" si="173"/>
        <v>84.599999999999469</v>
      </c>
      <c r="G848">
        <f t="shared" si="174"/>
        <v>319.00552227477726</v>
      </c>
      <c r="H848">
        <f t="shared" si="169"/>
        <v>4.3669563304366932</v>
      </c>
      <c r="I848" s="4">
        <f t="shared" si="175"/>
        <v>5.8000000000000004E-6</v>
      </c>
      <c r="J848" s="5">
        <f t="shared" si="170"/>
        <v>4.4231034482758351E-7</v>
      </c>
      <c r="K848" s="5">
        <f t="shared" si="171"/>
        <v>1.0357463898822475E-3</v>
      </c>
      <c r="L848" s="5">
        <f t="shared" si="178"/>
        <v>4.6542412826304039E-9</v>
      </c>
      <c r="M848" s="6">
        <f t="shared" si="176"/>
        <v>1.8399606058381186E-5</v>
      </c>
      <c r="N848">
        <f t="shared" si="177"/>
        <v>2.9E-4</v>
      </c>
      <c r="O848">
        <f t="shared" si="172"/>
        <v>0.43669563304366932</v>
      </c>
      <c r="P848">
        <f t="shared" si="179"/>
        <v>3.9490395390999438</v>
      </c>
      <c r="Q848">
        <f t="shared" si="180"/>
        <v>0.10633309683857813</v>
      </c>
      <c r="R848">
        <f t="shared" si="181"/>
        <v>0.10633309683857799</v>
      </c>
    </row>
    <row r="849" spans="6:18">
      <c r="F849">
        <f t="shared" si="173"/>
        <v>84.699999999999463</v>
      </c>
      <c r="G849">
        <f t="shared" si="174"/>
        <v>319.00552227477726</v>
      </c>
      <c r="H849">
        <f t="shared" si="169"/>
        <v>4.3669563304366932</v>
      </c>
      <c r="I849" s="4">
        <f t="shared" si="175"/>
        <v>5.8000000000000004E-6</v>
      </c>
      <c r="J849" s="5">
        <f t="shared" si="170"/>
        <v>4.4231034482758351E-7</v>
      </c>
      <c r="K849" s="5">
        <f t="shared" si="171"/>
        <v>1.0363263898822475E-3</v>
      </c>
      <c r="L849" s="5">
        <f t="shared" si="178"/>
        <v>4.6620645448783488E-9</v>
      </c>
      <c r="M849" s="6">
        <f t="shared" si="176"/>
        <v>1.8420218748170006E-5</v>
      </c>
      <c r="N849">
        <f t="shared" si="177"/>
        <v>2.9E-4</v>
      </c>
      <c r="O849">
        <f t="shared" si="172"/>
        <v>0.43669563304366932</v>
      </c>
      <c r="P849">
        <f t="shared" si="179"/>
        <v>3.9490773293308967</v>
      </c>
      <c r="Q849">
        <f t="shared" si="180"/>
        <v>0.10632348164155614</v>
      </c>
      <c r="R849">
        <f t="shared" si="181"/>
        <v>0.106323481641556</v>
      </c>
    </row>
    <row r="850" spans="6:18">
      <c r="F850">
        <f t="shared" si="173"/>
        <v>84.799999999999457</v>
      </c>
      <c r="G850">
        <f t="shared" si="174"/>
        <v>319.00552227477726</v>
      </c>
      <c r="H850">
        <f t="shared" si="169"/>
        <v>4.3669563304366932</v>
      </c>
      <c r="I850" s="4">
        <f t="shared" si="175"/>
        <v>5.8000000000000004E-6</v>
      </c>
      <c r="J850" s="5">
        <f t="shared" si="170"/>
        <v>4.4231034482758351E-7</v>
      </c>
      <c r="K850" s="5">
        <f t="shared" si="171"/>
        <v>1.0369063898822476E-3</v>
      </c>
      <c r="L850" s="5">
        <f t="shared" si="178"/>
        <v>4.6698965689075049E-9</v>
      </c>
      <c r="M850" s="6">
        <f t="shared" si="176"/>
        <v>1.8440842977476346E-5</v>
      </c>
      <c r="N850">
        <f t="shared" si="177"/>
        <v>2.9E-4</v>
      </c>
      <c r="O850">
        <f t="shared" si="172"/>
        <v>0.43669563304366932</v>
      </c>
      <c r="P850">
        <f t="shared" si="179"/>
        <v>3.9491150349617312</v>
      </c>
      <c r="Q850">
        <f t="shared" si="180"/>
        <v>0.10631388796985408</v>
      </c>
      <c r="R850">
        <f t="shared" si="181"/>
        <v>0.10631388796985394</v>
      </c>
    </row>
    <row r="851" spans="6:18">
      <c r="F851">
        <f t="shared" si="173"/>
        <v>84.899999999999451</v>
      </c>
      <c r="G851">
        <f t="shared" si="174"/>
        <v>319.00552227477726</v>
      </c>
      <c r="H851">
        <f t="shared" ref="H851:H855" si="182">(G851-Tf)/ml</f>
        <v>4.3669563304366932</v>
      </c>
      <c r="I851" s="4">
        <f t="shared" si="175"/>
        <v>5.8000000000000004E-6</v>
      </c>
      <c r="J851" s="5">
        <f t="shared" ref="J851:J855" si="183">Glob(H851,N851,Dl,Co,kpart)</f>
        <v>4.4231034482758351E-7</v>
      </c>
      <c r="K851" s="5">
        <f t="shared" ref="K851:K855" si="184">I850*dt+K850</f>
        <v>1.0374863898822476E-3</v>
      </c>
      <c r="L851" s="5">
        <f t="shared" si="178"/>
        <v>4.6777373596215742E-9</v>
      </c>
      <c r="M851" s="6">
        <f t="shared" si="176"/>
        <v>1.8461478746300221E-5</v>
      </c>
      <c r="N851">
        <f t="shared" si="177"/>
        <v>2.9E-4</v>
      </c>
      <c r="O851">
        <f t="shared" ref="O851:O855" si="185">O850+(kpart*H850-O850)/L850/R850*(L850*(R851-R850)+R850*MAX(I850,J850)*M850*dt)</f>
        <v>0.43669563304366932</v>
      </c>
      <c r="P851">
        <f t="shared" si="179"/>
        <v>3.9491526562290549</v>
      </c>
      <c r="Q851">
        <f t="shared" si="180"/>
        <v>0.10630431576327033</v>
      </c>
      <c r="R851">
        <f t="shared" si="181"/>
        <v>0.10630431576327021</v>
      </c>
    </row>
    <row r="852" spans="6:18">
      <c r="F852">
        <f t="shared" si="173"/>
        <v>84.999999999999446</v>
      </c>
      <c r="G852">
        <f t="shared" si="174"/>
        <v>319.00552227477726</v>
      </c>
      <c r="H852">
        <f t="shared" si="182"/>
        <v>4.3669563304366932</v>
      </c>
      <c r="I852" s="4">
        <f t="shared" si="175"/>
        <v>5.8000000000000004E-6</v>
      </c>
      <c r="J852" s="5">
        <f t="shared" si="183"/>
        <v>4.4231034482758351E-7</v>
      </c>
      <c r="K852" s="5">
        <f t="shared" si="184"/>
        <v>1.0380663898822476E-3</v>
      </c>
      <c r="L852" s="5">
        <f t="shared" si="178"/>
        <v>4.6855869219242538E-9</v>
      </c>
      <c r="M852" s="6">
        <f t="shared" si="176"/>
        <v>1.8482126054641613E-5</v>
      </c>
      <c r="N852">
        <f t="shared" si="177"/>
        <v>2.9E-4</v>
      </c>
      <c r="O852">
        <f t="shared" si="185"/>
        <v>0.43669563304366932</v>
      </c>
      <c r="P852">
        <f t="shared" si="179"/>
        <v>3.9491901933686817</v>
      </c>
      <c r="Q852">
        <f t="shared" si="180"/>
        <v>0.10629476496180525</v>
      </c>
      <c r="R852">
        <f t="shared" si="181"/>
        <v>0.10629476496180512</v>
      </c>
    </row>
    <row r="853" spans="6:18">
      <c r="F853">
        <f t="shared" si="173"/>
        <v>85.09999999999944</v>
      </c>
      <c r="G853">
        <f t="shared" si="174"/>
        <v>319.00552227477726</v>
      </c>
      <c r="H853">
        <f t="shared" si="182"/>
        <v>4.3669563304366932</v>
      </c>
      <c r="I853" s="4">
        <f t="shared" si="175"/>
        <v>5.8000000000000004E-6</v>
      </c>
      <c r="J853" s="5">
        <f t="shared" si="183"/>
        <v>4.4231034482758351E-7</v>
      </c>
      <c r="K853" s="5">
        <f t="shared" si="184"/>
        <v>1.0386463898822476E-3</v>
      </c>
      <c r="L853" s="5">
        <f t="shared" si="178"/>
        <v>4.693445260719244E-9</v>
      </c>
      <c r="M853" s="6">
        <f t="shared" si="176"/>
        <v>1.8502784902500532E-5</v>
      </c>
      <c r="N853">
        <f t="shared" si="177"/>
        <v>2.9E-4</v>
      </c>
      <c r="O853">
        <f t="shared" si="185"/>
        <v>0.43669563304366932</v>
      </c>
      <c r="P853">
        <f t="shared" si="179"/>
        <v>3.9492276466156353</v>
      </c>
      <c r="Q853">
        <f t="shared" si="180"/>
        <v>0.10628523550566028</v>
      </c>
      <c r="R853">
        <f t="shared" si="181"/>
        <v>0.10628523550566016</v>
      </c>
    </row>
    <row r="854" spans="6:18">
      <c r="F854">
        <f t="shared" si="173"/>
        <v>85.199999999999434</v>
      </c>
      <c r="G854">
        <f t="shared" si="174"/>
        <v>319.00552227477726</v>
      </c>
      <c r="H854">
        <f t="shared" si="182"/>
        <v>4.3669563304366932</v>
      </c>
      <c r="I854" s="4">
        <f t="shared" si="175"/>
        <v>5.8000000000000004E-6</v>
      </c>
      <c r="J854" s="5">
        <f t="shared" si="183"/>
        <v>4.4231034482758351E-7</v>
      </c>
      <c r="K854" s="5">
        <f t="shared" si="184"/>
        <v>1.0392263898822477E-3</v>
      </c>
      <c r="L854" s="5">
        <f t="shared" si="178"/>
        <v>4.7013123809102436E-9</v>
      </c>
      <c r="M854" s="6">
        <f t="shared" si="176"/>
        <v>1.8523455289876972E-5</v>
      </c>
      <c r="N854">
        <f t="shared" si="177"/>
        <v>2.9E-4</v>
      </c>
      <c r="O854">
        <f t="shared" si="185"/>
        <v>0.43669563304366932</v>
      </c>
      <c r="P854">
        <f t="shared" si="179"/>
        <v>3.9492650162041532</v>
      </c>
      <c r="Q854">
        <f t="shared" si="180"/>
        <v>0.10627572733523726</v>
      </c>
      <c r="R854">
        <f t="shared" si="181"/>
        <v>0.10627572733523714</v>
      </c>
    </row>
    <row r="855" spans="6:18">
      <c r="F855">
        <f t="shared" si="173"/>
        <v>85.299999999999429</v>
      </c>
      <c r="G855">
        <f t="shared" si="174"/>
        <v>319.00552227477726</v>
      </c>
      <c r="H855">
        <f t="shared" si="182"/>
        <v>4.3669563304366932</v>
      </c>
      <c r="I855" s="4">
        <f t="shared" si="175"/>
        <v>5.8000000000000004E-6</v>
      </c>
      <c r="J855" s="5">
        <f t="shared" si="183"/>
        <v>4.4231034482758351E-7</v>
      </c>
      <c r="K855" s="5">
        <f t="shared" si="184"/>
        <v>1.0398063898822477E-3</v>
      </c>
      <c r="L855" s="5">
        <f t="shared" si="178"/>
        <v>4.7091882874009538E-9</v>
      </c>
      <c r="M855" s="6">
        <f t="shared" si="176"/>
        <v>1.8544137216770943E-5</v>
      </c>
      <c r="N855">
        <f t="shared" si="177"/>
        <v>2.9E-4</v>
      </c>
      <c r="O855">
        <f t="shared" si="185"/>
        <v>0.43669563304366932</v>
      </c>
      <c r="P855">
        <f t="shared" si="179"/>
        <v>3.9493023023676868</v>
      </c>
      <c r="Q855">
        <f t="shared" si="180"/>
        <v>0.10626624039113759</v>
      </c>
      <c r="R855">
        <f t="shared" si="181"/>
        <v>0.10626624039113747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257</vt:i4>
      </vt:variant>
    </vt:vector>
  </HeadingPairs>
  <TitlesOfParts>
    <vt:vector size="266" baseType="lpstr">
      <vt:lpstr>Envelope</vt:lpstr>
      <vt:lpstr>Exp #1</vt:lpstr>
      <vt:lpstr>Exp #2</vt:lpstr>
      <vt:lpstr>Exp #3</vt:lpstr>
      <vt:lpstr>Exp #4</vt:lpstr>
      <vt:lpstr>Exp #5</vt:lpstr>
      <vt:lpstr>Exp #6</vt:lpstr>
      <vt:lpstr>Exp #7</vt:lpstr>
      <vt:lpstr>Exp #8</vt:lpstr>
      <vt:lpstr>Envelope!alfa</vt:lpstr>
      <vt:lpstr>'Exp #1'!alfa</vt:lpstr>
      <vt:lpstr>'Exp #2'!alfa</vt:lpstr>
      <vt:lpstr>'Exp #3'!alfa</vt:lpstr>
      <vt:lpstr>'Exp #4'!alfa</vt:lpstr>
      <vt:lpstr>'Exp #5'!alfa</vt:lpstr>
      <vt:lpstr>'Exp #6'!alfa</vt:lpstr>
      <vt:lpstr>'Exp #7'!alfa</vt:lpstr>
      <vt:lpstr>'Exp #8'!alfa</vt:lpstr>
      <vt:lpstr>Envelope!Co</vt:lpstr>
      <vt:lpstr>'Exp #1'!Co</vt:lpstr>
      <vt:lpstr>'Exp #2'!Co</vt:lpstr>
      <vt:lpstr>'Exp #3'!Co</vt:lpstr>
      <vt:lpstr>'Exp #4'!Co</vt:lpstr>
      <vt:lpstr>'Exp #5'!Co</vt:lpstr>
      <vt:lpstr>'Exp #6'!Co</vt:lpstr>
      <vt:lpstr>'Exp #7'!Co</vt:lpstr>
      <vt:lpstr>'Exp #8'!Co</vt:lpstr>
      <vt:lpstr>Envelope!del_dl</vt:lpstr>
      <vt:lpstr>'Exp #1'!del_dl</vt:lpstr>
      <vt:lpstr>'Exp #2'!del_dl</vt:lpstr>
      <vt:lpstr>'Exp #3'!del_dl</vt:lpstr>
      <vt:lpstr>'Exp #4'!del_dl</vt:lpstr>
      <vt:lpstr>'Exp #5'!del_dl</vt:lpstr>
      <vt:lpstr>'Exp #6'!del_dl</vt:lpstr>
      <vt:lpstr>'Exp #7'!del_dl</vt:lpstr>
      <vt:lpstr>'Exp #8'!del_dl</vt:lpstr>
      <vt:lpstr>Envelope!Dl</vt:lpstr>
      <vt:lpstr>'Exp #1'!Dl</vt:lpstr>
      <vt:lpstr>'Exp #2'!Dl</vt:lpstr>
      <vt:lpstr>'Exp #3'!Dl</vt:lpstr>
      <vt:lpstr>'Exp #4'!Dl</vt:lpstr>
      <vt:lpstr>'Exp #5'!Dl</vt:lpstr>
      <vt:lpstr>'Exp #6'!Dl</vt:lpstr>
      <vt:lpstr>'Exp #7'!Dl</vt:lpstr>
      <vt:lpstr>'Exp #8'!Dl</vt:lpstr>
      <vt:lpstr>Envelope!dt</vt:lpstr>
      <vt:lpstr>'Exp #1'!dt</vt:lpstr>
      <vt:lpstr>'Exp #2'!dt</vt:lpstr>
      <vt:lpstr>'Exp #3'!dt</vt:lpstr>
      <vt:lpstr>'Exp #4'!dt</vt:lpstr>
      <vt:lpstr>'Exp #5'!dt</vt:lpstr>
      <vt:lpstr>'Exp #6'!dt</vt:lpstr>
      <vt:lpstr>'Exp #7'!dt</vt:lpstr>
      <vt:lpstr>'Exp #8'!dt</vt:lpstr>
      <vt:lpstr>Envelope!dTtotal</vt:lpstr>
      <vt:lpstr>'Exp #1'!dTtotal</vt:lpstr>
      <vt:lpstr>'Exp #2'!dTtotal</vt:lpstr>
      <vt:lpstr>'Exp #3'!dTtotal</vt:lpstr>
      <vt:lpstr>'Exp #4'!dTtotal</vt:lpstr>
      <vt:lpstr>'Exp #5'!dTtotal</vt:lpstr>
      <vt:lpstr>'Exp #6'!dTtotal</vt:lpstr>
      <vt:lpstr>'Exp #7'!dTtotal</vt:lpstr>
      <vt:lpstr>'Exp #8'!dTtotal</vt:lpstr>
      <vt:lpstr>Envelope!esi0</vt:lpstr>
      <vt:lpstr>'Exp #1'!esi0</vt:lpstr>
      <vt:lpstr>'Exp #2'!esi0</vt:lpstr>
      <vt:lpstr>'Exp #3'!esi0</vt:lpstr>
      <vt:lpstr>'Exp #4'!esi0</vt:lpstr>
      <vt:lpstr>'Exp #5'!esi0</vt:lpstr>
      <vt:lpstr>'Exp #6'!esi0</vt:lpstr>
      <vt:lpstr>'Exp #7'!esi0</vt:lpstr>
      <vt:lpstr>'Exp #8'!esi0</vt:lpstr>
      <vt:lpstr>Envelope!f1_</vt:lpstr>
      <vt:lpstr>'Exp #1'!f1_</vt:lpstr>
      <vt:lpstr>'Exp #2'!f1_</vt:lpstr>
      <vt:lpstr>'Exp #3'!f1_</vt:lpstr>
      <vt:lpstr>'Exp #4'!f1_</vt:lpstr>
      <vt:lpstr>'Exp #5'!f1_</vt:lpstr>
      <vt:lpstr>'Exp #6'!f1_</vt:lpstr>
      <vt:lpstr>'Exp #7'!f1_</vt:lpstr>
      <vt:lpstr>'Exp #8'!f1_</vt:lpstr>
      <vt:lpstr>Envelope!f2_</vt:lpstr>
      <vt:lpstr>'Exp #1'!f2_</vt:lpstr>
      <vt:lpstr>'Exp #2'!f2_</vt:lpstr>
      <vt:lpstr>'Exp #3'!f2_</vt:lpstr>
      <vt:lpstr>'Exp #4'!f2_</vt:lpstr>
      <vt:lpstr>'Exp #5'!f2_</vt:lpstr>
      <vt:lpstr>'Exp #6'!f2_</vt:lpstr>
      <vt:lpstr>'Exp #7'!f2_</vt:lpstr>
      <vt:lpstr>'Exp #8'!f2_</vt:lpstr>
      <vt:lpstr>Envelope!f3_</vt:lpstr>
      <vt:lpstr>'Exp #1'!f3_</vt:lpstr>
      <vt:lpstr>'Exp #2'!f3_</vt:lpstr>
      <vt:lpstr>'Exp #3'!f3_</vt:lpstr>
      <vt:lpstr>'Exp #4'!f3_</vt:lpstr>
      <vt:lpstr>'Exp #5'!f3_</vt:lpstr>
      <vt:lpstr>'Exp #6'!f3_</vt:lpstr>
      <vt:lpstr>'Exp #7'!f3_</vt:lpstr>
      <vt:lpstr>'Exp #8'!f3_</vt:lpstr>
      <vt:lpstr>Envelope!f4_</vt:lpstr>
      <vt:lpstr>'Exp #1'!f4_</vt:lpstr>
      <vt:lpstr>'Exp #2'!f4_</vt:lpstr>
      <vt:lpstr>'Exp #3'!f4_</vt:lpstr>
      <vt:lpstr>'Exp #4'!f4_</vt:lpstr>
      <vt:lpstr>'Exp #5'!f4_</vt:lpstr>
      <vt:lpstr>'Exp #6'!f4_</vt:lpstr>
      <vt:lpstr>'Exp #7'!f4_</vt:lpstr>
      <vt:lpstr>'Exp #8'!f4_</vt:lpstr>
      <vt:lpstr>Envelope!fSi</vt:lpstr>
      <vt:lpstr>Envelope!K1oct</vt:lpstr>
      <vt:lpstr>Envelope!K1sph</vt:lpstr>
      <vt:lpstr>Envelope!K2oct</vt:lpstr>
      <vt:lpstr>Envelope!K2sph</vt:lpstr>
      <vt:lpstr>Envelope!kpart</vt:lpstr>
      <vt:lpstr>'Exp #1'!kpart</vt:lpstr>
      <vt:lpstr>'Exp #2'!kpart</vt:lpstr>
      <vt:lpstr>'Exp #3'!kpart</vt:lpstr>
      <vt:lpstr>'Exp #4'!kpart</vt:lpstr>
      <vt:lpstr>'Exp #5'!kpart</vt:lpstr>
      <vt:lpstr>'Exp #6'!kpart</vt:lpstr>
      <vt:lpstr>'Exp #7'!kpart</vt:lpstr>
      <vt:lpstr>'Exp #8'!kpart</vt:lpstr>
      <vt:lpstr>Envelope!Lf_c</vt:lpstr>
      <vt:lpstr>'Exp #1'!Lf_c</vt:lpstr>
      <vt:lpstr>'Exp #2'!Lf_c</vt:lpstr>
      <vt:lpstr>'Exp #3'!Lf_c</vt:lpstr>
      <vt:lpstr>'Exp #4'!Lf_c</vt:lpstr>
      <vt:lpstr>'Exp #5'!Lf_c</vt:lpstr>
      <vt:lpstr>'Exp #6'!Lf_c</vt:lpstr>
      <vt:lpstr>'Exp #7'!Lf_c</vt:lpstr>
      <vt:lpstr>'Exp #8'!Lf_c</vt:lpstr>
      <vt:lpstr>Envelope!Li</vt:lpstr>
      <vt:lpstr>'Exp #1'!Li</vt:lpstr>
      <vt:lpstr>'Exp #2'!Li</vt:lpstr>
      <vt:lpstr>'Exp #3'!Li</vt:lpstr>
      <vt:lpstr>'Exp #4'!Li</vt:lpstr>
      <vt:lpstr>'Exp #5'!Li</vt:lpstr>
      <vt:lpstr>'Exp #6'!Li</vt:lpstr>
      <vt:lpstr>'Exp #7'!Li</vt:lpstr>
      <vt:lpstr>'Exp #8'!Li</vt:lpstr>
      <vt:lpstr>Envelope!ml</vt:lpstr>
      <vt:lpstr>'Exp #1'!ml</vt:lpstr>
      <vt:lpstr>'Exp #2'!ml</vt:lpstr>
      <vt:lpstr>'Exp #3'!ml</vt:lpstr>
      <vt:lpstr>'Exp #4'!ml</vt:lpstr>
      <vt:lpstr>'Exp #5'!ml</vt:lpstr>
      <vt:lpstr>'Exp #6'!ml</vt:lpstr>
      <vt:lpstr>'Exp #7'!ml</vt:lpstr>
      <vt:lpstr>'Exp #8'!ml</vt:lpstr>
      <vt:lpstr>Envelope!omegaC</vt:lpstr>
      <vt:lpstr>'Exp #1'!omegaC</vt:lpstr>
      <vt:lpstr>'Exp #2'!omegaC</vt:lpstr>
      <vt:lpstr>'Exp #3'!omegaC</vt:lpstr>
      <vt:lpstr>'Exp #4'!omegaC</vt:lpstr>
      <vt:lpstr>'Exp #5'!omegaC</vt:lpstr>
      <vt:lpstr>'Exp #6'!omegaC</vt:lpstr>
      <vt:lpstr>'Exp #7'!omegaC</vt:lpstr>
      <vt:lpstr>'Exp #8'!omegaC</vt:lpstr>
      <vt:lpstr>Envelope!omegaT</vt:lpstr>
      <vt:lpstr>'Exp #1'!omegaT</vt:lpstr>
      <vt:lpstr>'Exp #2'!omegaT</vt:lpstr>
      <vt:lpstr>'Exp #3'!omegaT</vt:lpstr>
      <vt:lpstr>'Exp #4'!omegaT</vt:lpstr>
      <vt:lpstr>'Exp #5'!omegaT</vt:lpstr>
      <vt:lpstr>'Exp #6'!omegaT</vt:lpstr>
      <vt:lpstr>'Exp #7'!omegaT</vt:lpstr>
      <vt:lpstr>'Exp #8'!omegaT</vt:lpstr>
      <vt:lpstr>Envelope!pl</vt:lpstr>
      <vt:lpstr>'Exp #1'!pl</vt:lpstr>
      <vt:lpstr>'Exp #2'!pl</vt:lpstr>
      <vt:lpstr>'Exp #3'!pl</vt:lpstr>
      <vt:lpstr>'Exp #4'!pl</vt:lpstr>
      <vt:lpstr>'Exp #5'!pl</vt:lpstr>
      <vt:lpstr>'Exp #6'!pl</vt:lpstr>
      <vt:lpstr>'Exp #7'!pl</vt:lpstr>
      <vt:lpstr>'Exp #8'!pl</vt:lpstr>
      <vt:lpstr>Envelope!ps</vt:lpstr>
      <vt:lpstr>'Exp #1'!ps</vt:lpstr>
      <vt:lpstr>'Exp #2'!ps</vt:lpstr>
      <vt:lpstr>'Exp #3'!ps</vt:lpstr>
      <vt:lpstr>'Exp #4'!ps</vt:lpstr>
      <vt:lpstr>'Exp #5'!ps</vt:lpstr>
      <vt:lpstr>'Exp #6'!ps</vt:lpstr>
      <vt:lpstr>'Exp #7'!ps</vt:lpstr>
      <vt:lpstr>'Exp #8'!ps</vt:lpstr>
      <vt:lpstr>Envelope!R_</vt:lpstr>
      <vt:lpstr>'Exp #1'!R_</vt:lpstr>
      <vt:lpstr>'Exp #2'!R_</vt:lpstr>
      <vt:lpstr>'Exp #3'!R_</vt:lpstr>
      <vt:lpstr>'Exp #4'!R_</vt:lpstr>
      <vt:lpstr>'Exp #5'!R_</vt:lpstr>
      <vt:lpstr>'Exp #6'!R_</vt:lpstr>
      <vt:lpstr>'Exp #7'!R_</vt:lpstr>
      <vt:lpstr>'Exp #8'!R_</vt:lpstr>
      <vt:lpstr>Envelope!R0</vt:lpstr>
      <vt:lpstr>'Exp #1'!R0</vt:lpstr>
      <vt:lpstr>'Exp #2'!R0</vt:lpstr>
      <vt:lpstr>'Exp #3'!R0</vt:lpstr>
      <vt:lpstr>'Exp #4'!R0</vt:lpstr>
      <vt:lpstr>'Exp #5'!R0</vt:lpstr>
      <vt:lpstr>'Exp #6'!R0</vt:lpstr>
      <vt:lpstr>'Exp #7'!R0</vt:lpstr>
      <vt:lpstr>'Exp #8'!R0</vt:lpstr>
      <vt:lpstr>Envelope!T0</vt:lpstr>
      <vt:lpstr>'Exp #1'!T0</vt:lpstr>
      <vt:lpstr>'Exp #2'!T0</vt:lpstr>
      <vt:lpstr>'Exp #3'!T0</vt:lpstr>
      <vt:lpstr>'Exp #4'!T0</vt:lpstr>
      <vt:lpstr>'Exp #5'!T0</vt:lpstr>
      <vt:lpstr>'Exp #6'!T0</vt:lpstr>
      <vt:lpstr>'Exp #7'!T0</vt:lpstr>
      <vt:lpstr>'Exp #8'!T0</vt:lpstr>
      <vt:lpstr>Envelope!t1_</vt:lpstr>
      <vt:lpstr>'Exp #1'!t1_</vt:lpstr>
      <vt:lpstr>'Exp #2'!t1_</vt:lpstr>
      <vt:lpstr>'Exp #3'!t1_</vt:lpstr>
      <vt:lpstr>'Exp #4'!t1_</vt:lpstr>
      <vt:lpstr>'Exp #5'!t1_</vt:lpstr>
      <vt:lpstr>'Exp #6'!t1_</vt:lpstr>
      <vt:lpstr>'Exp #7'!t1_</vt:lpstr>
      <vt:lpstr>'Exp #8'!t1_</vt:lpstr>
      <vt:lpstr>Envelope!t2_</vt:lpstr>
      <vt:lpstr>'Exp #1'!t2_</vt:lpstr>
      <vt:lpstr>'Exp #2'!t2_</vt:lpstr>
      <vt:lpstr>'Exp #3'!t2_</vt:lpstr>
      <vt:lpstr>'Exp #4'!t2_</vt:lpstr>
      <vt:lpstr>'Exp #5'!t2_</vt:lpstr>
      <vt:lpstr>'Exp #6'!t2_</vt:lpstr>
      <vt:lpstr>'Exp #7'!t2_</vt:lpstr>
      <vt:lpstr>'Exp #8'!t2_</vt:lpstr>
      <vt:lpstr>Envelope!Tc</vt:lpstr>
      <vt:lpstr>'Exp #1'!Tc</vt:lpstr>
      <vt:lpstr>'Exp #2'!Tc</vt:lpstr>
      <vt:lpstr>'Exp #3'!Tc</vt:lpstr>
      <vt:lpstr>'Exp #4'!Tc</vt:lpstr>
      <vt:lpstr>'Exp #5'!Tc</vt:lpstr>
      <vt:lpstr>'Exp #6'!Tc</vt:lpstr>
      <vt:lpstr>'Exp #7'!Tc</vt:lpstr>
      <vt:lpstr>'Exp #8'!Tc</vt:lpstr>
      <vt:lpstr>Envelope!Tf</vt:lpstr>
      <vt:lpstr>'Exp #1'!Tf</vt:lpstr>
      <vt:lpstr>'Exp #2'!Tf</vt:lpstr>
      <vt:lpstr>'Exp #3'!Tf</vt:lpstr>
      <vt:lpstr>'Exp #4'!Tf</vt:lpstr>
      <vt:lpstr>'Exp #5'!Tf</vt:lpstr>
      <vt:lpstr>'Exp #6'!Tf</vt:lpstr>
      <vt:lpstr>'Exp #7'!Tf</vt:lpstr>
      <vt:lpstr>'Exp #8'!Tf</vt:lpstr>
      <vt:lpstr>Envelope!Tliq</vt:lpstr>
      <vt:lpstr>'Exp #1'!Tliq</vt:lpstr>
      <vt:lpstr>'Exp #2'!Tliq</vt:lpstr>
      <vt:lpstr>'Exp #3'!Tliq</vt:lpstr>
      <vt:lpstr>'Exp #4'!Tliq</vt:lpstr>
      <vt:lpstr>'Exp #5'!Tliq</vt:lpstr>
      <vt:lpstr>'Exp #6'!Tliq</vt:lpstr>
      <vt:lpstr>'Exp #7'!Tliq</vt:lpstr>
      <vt:lpstr>'Exp #8'!Tliq</vt:lpstr>
      <vt:lpstr>Envelope!we</vt:lpstr>
      <vt:lpstr>'Exp #1'!we</vt:lpstr>
      <vt:lpstr>'Exp #2'!we</vt:lpstr>
      <vt:lpstr>'Exp #3'!we</vt:lpstr>
      <vt:lpstr>'Exp #4'!we</vt:lpstr>
      <vt:lpstr>'Exp #5'!we</vt:lpstr>
      <vt:lpstr>'Exp #6'!we</vt:lpstr>
      <vt:lpstr>'Exp #7'!we</vt:lpstr>
      <vt:lpstr>'Exp #8'!we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2012-01-26T18:22:24Z</dcterms:created>
  <dcterms:modified xsi:type="dcterms:W3CDTF">2012-02-01T08:40:49Z</dcterms:modified>
</cp:coreProperties>
</file>